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Users\vicardf\GitHub\MatMat-thesis\MatMat\data\outputs\sfec_run2 - Bouclage aval 3ME\monetary_system\"/>
    </mc:Choice>
  </mc:AlternateContent>
  <xr:revisionPtr revIDLastSave="0" documentId="13_ncr:1_{0244C04D-7148-4B5F-A283-68061823D878}" xr6:coauthVersionLast="47" xr6:coauthVersionMax="47" xr10:uidLastSave="{00000000-0000-0000-0000-000000000000}"/>
  <bookViews>
    <workbookView xWindow="-120" yWindow="-120" windowWidth="20730" windowHeight="11040" xr2:uid="{65A82E2F-F555-48B1-87F8-DBE3B825ED7A}"/>
  </bookViews>
  <sheets>
    <sheet name="ReadMe" sheetId="22" r:id="rId1"/>
    <sheet name="Delta AME_2030" sheetId="9" r:id="rId2"/>
    <sheet name="Delta AMS_2030" sheetId="19" r:id="rId3"/>
    <sheet name="Delta AME_2050" sheetId="20" r:id="rId4"/>
    <sheet name="Delta AMS_2050" sheetId="21" r:id="rId5"/>
    <sheet name="Bridge" sheetId="23" r:id="rId6"/>
    <sheet name="Chocs_Run3_250417" sheetId="18" r:id="rId7"/>
    <sheet name="2019" sheetId="1" r:id="rId8"/>
    <sheet name="AME_2030" sheetId="2" r:id="rId9"/>
    <sheet name="AME_2040" sheetId="3" r:id="rId10"/>
    <sheet name="AME_2050" sheetId="4" r:id="rId11"/>
    <sheet name="AMS_2030" sheetId="6" r:id="rId12"/>
    <sheet name="AMS_2040" sheetId="7" r:id="rId13"/>
    <sheet name="AMS_2050" sheetId="8" r:id="rId14"/>
    <sheet name="2019 (Z)" sheetId="11" r:id="rId15"/>
    <sheet name="AME_2030 (Z)" sheetId="12" r:id="rId16"/>
    <sheet name="AME_2040 (Z)" sheetId="13" r:id="rId17"/>
    <sheet name="AME_2050 (Z)" sheetId="14" r:id="rId18"/>
    <sheet name="AMS_2030 (Z)" sheetId="16" r:id="rId19"/>
    <sheet name="AMS_2040 (Z)" sheetId="17" r:id="rId20"/>
    <sheet name="AMS_2050 (Z)" sheetId="15" r:id="rId21"/>
  </sheets>
  <externalReferences>
    <externalReference r:id="rId22"/>
    <externalReference r:id="rId23"/>
    <externalReference r:id="rId24"/>
  </externalReferences>
  <definedNames>
    <definedName name="_Order1" hidden="1">255</definedName>
    <definedName name="_Order2" hidden="1">255</definedName>
    <definedName name="Agriculture">"$'agriculture 2015'.$a$#ref !"</definedName>
    <definedName name="Années">'[1]M-2'!$A$4:$AE$4</definedName>
    <definedName name="AnnéesR_BI">'[1]Bilan Energie Format SDES AME'!$A$54:$L$54</definedName>
    <definedName name="AnnéesResult">'[1]R-5'!$C$6:$H$6</definedName>
    <definedName name="AnneesShazam">[1]Outils!$E$104:$V$104</definedName>
    <definedName name="blabla">#REF!</definedName>
    <definedName name="BY">[1]Outils!$B$19</definedName>
    <definedName name="CalageAMEAgriculture">'[1]Calage bilan'!$B$65:$F$71</definedName>
    <definedName name="CalageAMEIndustrie">'[1]Calage bilan'!$B$33:$F$39</definedName>
    <definedName name="CalageAMERésidentiel">'[1]Calage bilan'!$B$49:$F$55</definedName>
    <definedName name="CalageAMETertiaire">'[1]Calage bilan'!$B$57:$F$63</definedName>
    <definedName name="CalageAMETransport">'[1]Calage bilan'!$B$41:$F$47</definedName>
    <definedName name="CalageAMSAgriculture">'[1]Calage bilan'!$I$65:$M$71</definedName>
    <definedName name="CalageAMSIndustrie">'[1]Calage bilan'!$I$33:$M$39</definedName>
    <definedName name="CalageAMSRésidentiel">'[1]Calage bilan'!$I$49:$M$55</definedName>
    <definedName name="CalageAMSTertiaire">'[1]Calage bilan'!$I$57:$M$63</definedName>
    <definedName name="CalageAMSTransport">'[1]Calage bilan'!$I$41:$M$47</definedName>
    <definedName name="CalageAnnées">'[1]Calage bilan'!$I$32:$M$32</definedName>
    <definedName name="CalageEnergies">'[1]Calage bilan'!$H$33:$H$39</definedName>
    <definedName name="Choix_scenario">[2]ReadMe!$H$10</definedName>
    <definedName name="CodeInd2">'[1]I-2'!$B$4:$B$353</definedName>
    <definedName name="Codeind4">'[1]I-4'!$B$323:$B$670</definedName>
    <definedName name="CodeMac">'[1]M-2'!$B$4:$B$123</definedName>
    <definedName name="CodeR_BI">'[1]Bilan Energie Format SDES AME'!$A$54:$A$84</definedName>
    <definedName name="CodeRes">'[1]R-2'!$B$4:$B$788</definedName>
    <definedName name="CodeResbis">'[1]R-2'!$B$828:$B$1291</definedName>
    <definedName name="CodeResultAgr">'[1]A-4'!$A$9:$A$14</definedName>
    <definedName name="CodeResultInd">'[1]I-5'!$A$10:$A$393</definedName>
    <definedName name="CodeResultMac">'[1]M-5'!$A$10:$A$124</definedName>
    <definedName name="CodeResultRes">'[1]R-5'!$A$10:$A$311</definedName>
    <definedName name="CodeResultTer">'[1]S-5'!$A$10:$A$293</definedName>
    <definedName name="CodeResultTra">'[1]T-5'!$A$10:$A$803</definedName>
    <definedName name="CodeTer">'[1]S-2'!$B$4:$B$298</definedName>
    <definedName name="CodeTra">'[1]T-2'!$B$4:$B$138</definedName>
    <definedName name="DataInd">'[1]I-2'!$A$4:$AE$353</definedName>
    <definedName name="DataInd4">'[1]I-4'!$A$323:$AE$670</definedName>
    <definedName name="DataMac2">'[1]M-2'!$A$4:$AE$141</definedName>
    <definedName name="DataRes">'[1]R-2'!$A$4:$AE$788</definedName>
    <definedName name="DataResbis">'[1]R-2'!$A$828:$AG$1291</definedName>
    <definedName name="DATAShazam">[1]Outils!$E$105:$V$132</definedName>
    <definedName name="DataTer">'[1]S-2'!$A$4:$AG$298</definedName>
    <definedName name="DataTra">'[1]T-2'!$A$4:$AG$138</definedName>
    <definedName name="NRD_CODEShazam">[1]Outils!$C$105:$C$132</definedName>
    <definedName name="R_BI2015">'[1]Bilan Energie Format SDES AME'!$A$10:$L$40</definedName>
    <definedName name="R_BI2015_2">'[1]Bilan Energie Format SDES AMS'!$A$10:$L$40</definedName>
    <definedName name="R_BI2020">'[1]Bilan Energie Format SDES AME'!$A$54:$L$84</definedName>
    <definedName name="R_BI2020_2">'[1]Bilan Energie Format SDES AMS'!$A$54:$L$84</definedName>
    <definedName name="R_BI2025">'[1]Bilan Energie Format SDES AME'!$A$98:$L$128</definedName>
    <definedName name="R_BI2025_2">'[1]Bilan Energie Format SDES AMS'!$A$98:$L$128</definedName>
    <definedName name="R_BI2030">'[1]Bilan Energie Format SDES AME'!$A$142:$L$172</definedName>
    <definedName name="R_BI2030_2">'[1]Bilan Energie Format SDES AMS'!$A$142:$L$172</definedName>
    <definedName name="R_BI2050">'[1]Bilan Energie Format SDES AME'!$A$186:$L$216</definedName>
    <definedName name="R_BI2050_2">'[1]Bilan Energie Format SDES AMS'!$A$186:$L$216</definedName>
    <definedName name="ResultAgrS1">'[1]A-4'!$C$9:$H$14</definedName>
    <definedName name="ResultAgrS2">'[1]A-4'!$K$9:$P$14</definedName>
    <definedName name="ResultIndS1">'[1]I-5'!$C$10:$H$393</definedName>
    <definedName name="ResultIndS2">'[1]I-5'!$K$10:$P$393</definedName>
    <definedName name="ResultMacS1">'[1]M-5'!$C$10:$H$124</definedName>
    <definedName name="ResultResS1">'[1]R-5'!$C$10:$H$311</definedName>
    <definedName name="ResultResS2">'[1]R-5'!$K$10:$P$311</definedName>
    <definedName name="ResultterS1">'[1]S-5'!$C$10:$H$293</definedName>
    <definedName name="ResultterS2">'[1]S-5'!$K$10:$P$293</definedName>
    <definedName name="ResultTraS1">'[1]T-5'!$C$10:$H$803</definedName>
    <definedName name="ResultTraS2">'[1]T-5'!$K$10:$P$803</definedName>
    <definedName name="SprachenZurAuswahl">#REF!</definedName>
    <definedName name="Tertiaire">"$data.$a$#ref !"</definedName>
    <definedName name="Transports">"$data.$a$#ref !"</definedName>
    <definedName name="YEAR0">[1]Outils!$B$20</definedName>
    <definedName name="YEAR1">[1]Outils!$B$21</definedName>
    <definedName name="YEAR2">[1]Outils!$B$22</definedName>
    <definedName name="YEAR3">[1]Outils!$B$23</definedName>
    <definedName name="YEAR4">[1]Outils!$B$24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78" i="12" l="1"/>
  <c r="AT78" i="12"/>
  <c r="AS78" i="12"/>
  <c r="AR78" i="12"/>
  <c r="AQ78" i="12"/>
  <c r="AP78" i="12"/>
  <c r="AU77" i="12"/>
  <c r="AT77" i="12"/>
  <c r="AS77" i="12"/>
  <c r="AR77" i="12"/>
  <c r="AQ77" i="12"/>
  <c r="AP77" i="12"/>
  <c r="AU76" i="12"/>
  <c r="AT76" i="12"/>
  <c r="AS76" i="12"/>
  <c r="AR76" i="12"/>
  <c r="AQ76" i="12"/>
  <c r="AP76" i="12"/>
  <c r="AU75" i="12"/>
  <c r="AT75" i="12"/>
  <c r="AS75" i="12"/>
  <c r="AR75" i="12"/>
  <c r="AQ75" i="12"/>
  <c r="AP75" i="12"/>
  <c r="AU74" i="12"/>
  <c r="AT74" i="12"/>
  <c r="AS74" i="12"/>
  <c r="AR74" i="12"/>
  <c r="AQ74" i="12"/>
  <c r="AP74" i="12"/>
  <c r="AU73" i="12"/>
  <c r="AT73" i="12"/>
  <c r="AS73" i="12"/>
  <c r="AR73" i="12"/>
  <c r="AQ73" i="12"/>
  <c r="AP73" i="12"/>
  <c r="AU72" i="12"/>
  <c r="AT72" i="12"/>
  <c r="AS72" i="12"/>
  <c r="AR72" i="12"/>
  <c r="AQ72" i="12"/>
  <c r="AP72" i="12"/>
  <c r="AU71" i="12"/>
  <c r="AT71" i="12"/>
  <c r="AS71" i="12"/>
  <c r="AR71" i="12"/>
  <c r="AQ71" i="12"/>
  <c r="AP71" i="12"/>
  <c r="AU70" i="12"/>
  <c r="AT70" i="12"/>
  <c r="AS70" i="12"/>
  <c r="AR70" i="12"/>
  <c r="AQ70" i="12"/>
  <c r="AP70" i="12"/>
  <c r="AU69" i="12"/>
  <c r="AT69" i="12"/>
  <c r="AS69" i="12"/>
  <c r="AR69" i="12"/>
  <c r="AQ69" i="12"/>
  <c r="AP69" i="12"/>
  <c r="AU68" i="12"/>
  <c r="AT68" i="12"/>
  <c r="AS68" i="12"/>
  <c r="AR68" i="12"/>
  <c r="AQ68" i="12"/>
  <c r="AP68" i="12"/>
  <c r="AU67" i="12"/>
  <c r="AT67" i="12"/>
  <c r="AS67" i="12"/>
  <c r="AR67" i="12"/>
  <c r="AQ67" i="12"/>
  <c r="AP67" i="12"/>
  <c r="AU66" i="12"/>
  <c r="AT66" i="12"/>
  <c r="AS66" i="12"/>
  <c r="AR66" i="12"/>
  <c r="AQ66" i="12"/>
  <c r="AP66" i="12"/>
  <c r="AU65" i="12"/>
  <c r="AT65" i="12"/>
  <c r="AS65" i="12"/>
  <c r="AR65" i="12"/>
  <c r="AQ65" i="12"/>
  <c r="AP65" i="12"/>
  <c r="AU64" i="12"/>
  <c r="AT64" i="12"/>
  <c r="AS64" i="12"/>
  <c r="AR64" i="12"/>
  <c r="AQ64" i="12"/>
  <c r="AP64" i="12"/>
  <c r="AU63" i="12"/>
  <c r="AT63" i="12"/>
  <c r="AS63" i="12"/>
  <c r="AR63" i="12"/>
  <c r="AQ63" i="12"/>
  <c r="AP63" i="12"/>
  <c r="AU62" i="12"/>
  <c r="AT62" i="12"/>
  <c r="AS62" i="12"/>
  <c r="AR62" i="12"/>
  <c r="AQ62" i="12"/>
  <c r="AP62" i="12"/>
  <c r="AU61" i="12"/>
  <c r="AT61" i="12"/>
  <c r="AS61" i="12"/>
  <c r="AR61" i="12"/>
  <c r="AQ61" i="12"/>
  <c r="AP61" i="12"/>
  <c r="AU60" i="12"/>
  <c r="AT60" i="12"/>
  <c r="AS60" i="12"/>
  <c r="AR60" i="12"/>
  <c r="AQ60" i="12"/>
  <c r="AP60" i="12"/>
  <c r="AU59" i="12"/>
  <c r="AT59" i="12"/>
  <c r="AS59" i="12"/>
  <c r="AR59" i="12"/>
  <c r="AQ59" i="12"/>
  <c r="AP59" i="12"/>
  <c r="AU58" i="12"/>
  <c r="AT58" i="12"/>
  <c r="AS58" i="12"/>
  <c r="AR58" i="12"/>
  <c r="AQ58" i="12"/>
  <c r="AP58" i="12"/>
  <c r="AU57" i="12"/>
  <c r="AT57" i="12"/>
  <c r="AS57" i="12"/>
  <c r="AR57" i="12"/>
  <c r="AQ57" i="12"/>
  <c r="AP57" i="12"/>
  <c r="AU56" i="12"/>
  <c r="AT56" i="12"/>
  <c r="AS56" i="12"/>
  <c r="AR56" i="12"/>
  <c r="AQ56" i="12"/>
  <c r="AP56" i="12"/>
  <c r="AU55" i="12"/>
  <c r="AT55" i="12"/>
  <c r="AS55" i="12"/>
  <c r="AR55" i="12"/>
  <c r="AQ55" i="12"/>
  <c r="AP55" i="12"/>
  <c r="AU54" i="12"/>
  <c r="AT54" i="12"/>
  <c r="AS54" i="12"/>
  <c r="AR54" i="12"/>
  <c r="AQ54" i="12"/>
  <c r="AP54" i="12"/>
  <c r="AU53" i="12"/>
  <c r="AT53" i="12"/>
  <c r="AS53" i="12"/>
  <c r="AR53" i="12"/>
  <c r="AQ53" i="12"/>
  <c r="AP53" i="12"/>
  <c r="AU52" i="12"/>
  <c r="AT52" i="12"/>
  <c r="AS52" i="12"/>
  <c r="AR52" i="12"/>
  <c r="AQ52" i="12"/>
  <c r="AP52" i="12"/>
  <c r="AU51" i="12"/>
  <c r="AT51" i="12"/>
  <c r="AS51" i="12"/>
  <c r="AR51" i="12"/>
  <c r="AQ51" i="12"/>
  <c r="AP51" i="12"/>
  <c r="AU50" i="12"/>
  <c r="AT50" i="12"/>
  <c r="AS50" i="12"/>
  <c r="AR50" i="12"/>
  <c r="AQ50" i="12"/>
  <c r="AP50" i="12"/>
  <c r="AU49" i="12"/>
  <c r="AT49" i="12"/>
  <c r="AS49" i="12"/>
  <c r="AR49" i="12"/>
  <c r="AQ49" i="12"/>
  <c r="AP49" i="12"/>
  <c r="AU48" i="12"/>
  <c r="AT48" i="12"/>
  <c r="AS48" i="12"/>
  <c r="AR48" i="12"/>
  <c r="AQ48" i="12"/>
  <c r="AP48" i="12"/>
  <c r="AU47" i="12"/>
  <c r="AT47" i="12"/>
  <c r="AS47" i="12"/>
  <c r="AR47" i="12"/>
  <c r="AQ47" i="12"/>
  <c r="AP47" i="12"/>
  <c r="AU46" i="12"/>
  <c r="AT46" i="12"/>
  <c r="AS46" i="12"/>
  <c r="AR46" i="12"/>
  <c r="AQ46" i="12"/>
  <c r="AP46" i="12"/>
  <c r="AU45" i="12"/>
  <c r="AT45" i="12"/>
  <c r="AS45" i="12"/>
  <c r="AR45" i="12"/>
  <c r="AQ45" i="12"/>
  <c r="AP45" i="12"/>
  <c r="AU44" i="12"/>
  <c r="AT44" i="12"/>
  <c r="AS44" i="12"/>
  <c r="AR44" i="12"/>
  <c r="AQ44" i="12"/>
  <c r="AP44" i="12"/>
  <c r="AU43" i="12"/>
  <c r="AT43" i="12"/>
  <c r="AS43" i="12"/>
  <c r="AR43" i="12"/>
  <c r="AQ43" i="12"/>
  <c r="AP43" i="12"/>
  <c r="AU42" i="12"/>
  <c r="AT42" i="12"/>
  <c r="AS42" i="12"/>
  <c r="AR42" i="12"/>
  <c r="AQ42" i="12"/>
  <c r="AP42" i="12"/>
  <c r="AU41" i="12"/>
  <c r="AT41" i="12"/>
  <c r="AS41" i="12"/>
  <c r="AR41" i="12"/>
  <c r="AQ41" i="12"/>
  <c r="AP41" i="12"/>
  <c r="AU40" i="12"/>
  <c r="AT40" i="12"/>
  <c r="AS40" i="12"/>
  <c r="AR40" i="12"/>
  <c r="AQ40" i="12"/>
  <c r="AP40" i="12"/>
  <c r="AU39" i="12"/>
  <c r="AT39" i="12"/>
  <c r="AS39" i="12"/>
  <c r="AR39" i="12"/>
  <c r="AQ39" i="12"/>
  <c r="AP39" i="12"/>
  <c r="AU38" i="12"/>
  <c r="AT38" i="12"/>
  <c r="AS38" i="12"/>
  <c r="AR38" i="12"/>
  <c r="AQ38" i="12"/>
  <c r="AP38" i="12"/>
  <c r="AU37" i="12"/>
  <c r="AT37" i="12"/>
  <c r="AS37" i="12"/>
  <c r="AR37" i="12"/>
  <c r="AQ37" i="12"/>
  <c r="AP37" i="12"/>
  <c r="AU36" i="12"/>
  <c r="AT36" i="12"/>
  <c r="AS36" i="12"/>
  <c r="AR36" i="12"/>
  <c r="AQ36" i="12"/>
  <c r="AP36" i="12"/>
  <c r="AU35" i="12"/>
  <c r="AT35" i="12"/>
  <c r="AS35" i="12"/>
  <c r="AR35" i="12"/>
  <c r="AQ35" i="12"/>
  <c r="AP35" i="12"/>
  <c r="AU34" i="12"/>
  <c r="AT34" i="12"/>
  <c r="AS34" i="12"/>
  <c r="AR34" i="12"/>
  <c r="AQ34" i="12"/>
  <c r="AP34" i="12"/>
  <c r="AU33" i="12"/>
  <c r="AT33" i="12"/>
  <c r="AS33" i="12"/>
  <c r="AR33" i="12"/>
  <c r="AQ33" i="12"/>
  <c r="AP33" i="12"/>
  <c r="AU32" i="12"/>
  <c r="AT32" i="12"/>
  <c r="AS32" i="12"/>
  <c r="AR32" i="12"/>
  <c r="AQ32" i="12"/>
  <c r="AP32" i="12"/>
  <c r="AU31" i="12"/>
  <c r="AT31" i="12"/>
  <c r="AS31" i="12"/>
  <c r="AR31" i="12"/>
  <c r="AQ31" i="12"/>
  <c r="AP31" i="12"/>
  <c r="AU30" i="12"/>
  <c r="AT30" i="12"/>
  <c r="AS30" i="12"/>
  <c r="AR30" i="12"/>
  <c r="AQ30" i="12"/>
  <c r="AP30" i="12"/>
  <c r="AU29" i="12"/>
  <c r="AT29" i="12"/>
  <c r="AS29" i="12"/>
  <c r="AR29" i="12"/>
  <c r="AQ29" i="12"/>
  <c r="AP29" i="12"/>
  <c r="AU28" i="12"/>
  <c r="AT28" i="12"/>
  <c r="AS28" i="12"/>
  <c r="AR28" i="12"/>
  <c r="AQ28" i="12"/>
  <c r="AP28" i="12"/>
  <c r="AU27" i="12"/>
  <c r="AT27" i="12"/>
  <c r="AS27" i="12"/>
  <c r="AR27" i="12"/>
  <c r="AQ27" i="12"/>
  <c r="AP27" i="12"/>
  <c r="AU26" i="12"/>
  <c r="AT26" i="12"/>
  <c r="AS26" i="12"/>
  <c r="AR26" i="12"/>
  <c r="AQ26" i="12"/>
  <c r="AP26" i="12"/>
  <c r="AU25" i="12"/>
  <c r="AT25" i="12"/>
  <c r="AS25" i="12"/>
  <c r="AR25" i="12"/>
  <c r="AQ25" i="12"/>
  <c r="AP25" i="12"/>
  <c r="AU24" i="12"/>
  <c r="AT24" i="12"/>
  <c r="AS24" i="12"/>
  <c r="AR24" i="12"/>
  <c r="AQ24" i="12"/>
  <c r="AP24" i="12"/>
  <c r="AU23" i="12"/>
  <c r="AT23" i="12"/>
  <c r="AS23" i="12"/>
  <c r="AR23" i="12"/>
  <c r="AQ23" i="12"/>
  <c r="AP23" i="12"/>
  <c r="AU22" i="12"/>
  <c r="AT22" i="12"/>
  <c r="AS22" i="12"/>
  <c r="AR22" i="12"/>
  <c r="AQ22" i="12"/>
  <c r="AP22" i="12"/>
  <c r="AU21" i="12"/>
  <c r="AT21" i="12"/>
  <c r="AS21" i="12"/>
  <c r="AR21" i="12"/>
  <c r="AQ21" i="12"/>
  <c r="AP21" i="12"/>
  <c r="AU20" i="12"/>
  <c r="AT20" i="12"/>
  <c r="AS20" i="12"/>
  <c r="AR20" i="12"/>
  <c r="AQ20" i="12"/>
  <c r="AP20" i="12"/>
  <c r="AU19" i="12"/>
  <c r="AT19" i="12"/>
  <c r="AS19" i="12"/>
  <c r="AR19" i="12"/>
  <c r="AQ19" i="12"/>
  <c r="AP19" i="12"/>
  <c r="AU18" i="12"/>
  <c r="AT18" i="12"/>
  <c r="AS18" i="12"/>
  <c r="AR18" i="12"/>
  <c r="AQ18" i="12"/>
  <c r="AP18" i="12"/>
  <c r="AU17" i="12"/>
  <c r="AT17" i="12"/>
  <c r="AS17" i="12"/>
  <c r="AR17" i="12"/>
  <c r="AQ17" i="12"/>
  <c r="AP17" i="12"/>
  <c r="AU16" i="12"/>
  <c r="AT16" i="12"/>
  <c r="AS16" i="12"/>
  <c r="AR16" i="12"/>
  <c r="AQ16" i="12"/>
  <c r="AP16" i="12"/>
  <c r="AU15" i="12"/>
  <c r="AT15" i="12"/>
  <c r="AS15" i="12"/>
  <c r="AR15" i="12"/>
  <c r="AQ15" i="12"/>
  <c r="AP15" i="12"/>
  <c r="AU14" i="12"/>
  <c r="AT14" i="12"/>
  <c r="AS14" i="12"/>
  <c r="AR14" i="12"/>
  <c r="AQ14" i="12"/>
  <c r="AP14" i="12"/>
  <c r="AU13" i="12"/>
  <c r="AT13" i="12"/>
  <c r="AS13" i="12"/>
  <c r="AR13" i="12"/>
  <c r="AQ13" i="12"/>
  <c r="AP13" i="12"/>
  <c r="AU12" i="12"/>
  <c r="AT12" i="12"/>
  <c r="AS12" i="12"/>
  <c r="AR12" i="12"/>
  <c r="AQ12" i="12"/>
  <c r="AP12" i="12"/>
  <c r="AU11" i="12"/>
  <c r="AT11" i="12"/>
  <c r="AS11" i="12"/>
  <c r="AR11" i="12"/>
  <c r="AQ11" i="12"/>
  <c r="AP11" i="12"/>
  <c r="AU10" i="12"/>
  <c r="AT10" i="12"/>
  <c r="AS10" i="12"/>
  <c r="AR10" i="12"/>
  <c r="AQ10" i="12"/>
  <c r="AP10" i="12"/>
  <c r="AU9" i="12"/>
  <c r="AT9" i="12"/>
  <c r="AS9" i="12"/>
  <c r="AR9" i="12"/>
  <c r="AQ9" i="12"/>
  <c r="AP9" i="12"/>
  <c r="AU8" i="12"/>
  <c r="AT8" i="12"/>
  <c r="AS8" i="12"/>
  <c r="AR8" i="12"/>
  <c r="AQ8" i="12"/>
  <c r="AP8" i="12"/>
  <c r="AU7" i="12"/>
  <c r="AT7" i="12"/>
  <c r="AS7" i="12"/>
  <c r="AR7" i="12"/>
  <c r="AQ7" i="12"/>
  <c r="AP7" i="12"/>
  <c r="AU6" i="12"/>
  <c r="AT6" i="12"/>
  <c r="AS6" i="12"/>
  <c r="AR6" i="12"/>
  <c r="AQ6" i="12"/>
  <c r="AP6" i="12"/>
  <c r="AU5" i="12"/>
  <c r="AT5" i="12"/>
  <c r="AS5" i="12"/>
  <c r="AR5" i="12"/>
  <c r="AQ5" i="12"/>
  <c r="AP5" i="12"/>
  <c r="AU78" i="13"/>
  <c r="AT78" i="13"/>
  <c r="AS78" i="13"/>
  <c r="AR78" i="13"/>
  <c r="AQ78" i="13"/>
  <c r="AP78" i="13"/>
  <c r="AU77" i="13"/>
  <c r="AT77" i="13"/>
  <c r="AS77" i="13"/>
  <c r="AR77" i="13"/>
  <c r="AQ77" i="13"/>
  <c r="AP77" i="13"/>
  <c r="AU76" i="13"/>
  <c r="AT76" i="13"/>
  <c r="AS76" i="13"/>
  <c r="AR76" i="13"/>
  <c r="AQ76" i="13"/>
  <c r="AP76" i="13"/>
  <c r="AU75" i="13"/>
  <c r="AT75" i="13"/>
  <c r="AS75" i="13"/>
  <c r="AR75" i="13"/>
  <c r="AQ75" i="13"/>
  <c r="AP75" i="13"/>
  <c r="AU74" i="13"/>
  <c r="AT74" i="13"/>
  <c r="AS74" i="13"/>
  <c r="AR74" i="13"/>
  <c r="AQ74" i="13"/>
  <c r="AP74" i="13"/>
  <c r="AU73" i="13"/>
  <c r="AT73" i="13"/>
  <c r="AS73" i="13"/>
  <c r="AR73" i="13"/>
  <c r="AQ73" i="13"/>
  <c r="AP73" i="13"/>
  <c r="AU72" i="13"/>
  <c r="AT72" i="13"/>
  <c r="AS72" i="13"/>
  <c r="AR72" i="13"/>
  <c r="AQ72" i="13"/>
  <c r="AP72" i="13"/>
  <c r="AU71" i="13"/>
  <c r="AT71" i="13"/>
  <c r="AS71" i="13"/>
  <c r="AR71" i="13"/>
  <c r="AQ71" i="13"/>
  <c r="AP71" i="13"/>
  <c r="AU70" i="13"/>
  <c r="AT70" i="13"/>
  <c r="AS70" i="13"/>
  <c r="AR70" i="13"/>
  <c r="AQ70" i="13"/>
  <c r="AP70" i="13"/>
  <c r="AU69" i="13"/>
  <c r="AT69" i="13"/>
  <c r="AS69" i="13"/>
  <c r="AR69" i="13"/>
  <c r="AQ69" i="13"/>
  <c r="AP69" i="13"/>
  <c r="AU68" i="13"/>
  <c r="AT68" i="13"/>
  <c r="AS68" i="13"/>
  <c r="AR68" i="13"/>
  <c r="AQ68" i="13"/>
  <c r="AP68" i="13"/>
  <c r="AU67" i="13"/>
  <c r="AT67" i="13"/>
  <c r="AS67" i="13"/>
  <c r="AR67" i="13"/>
  <c r="AQ67" i="13"/>
  <c r="AP67" i="13"/>
  <c r="AU66" i="13"/>
  <c r="AT66" i="13"/>
  <c r="AS66" i="13"/>
  <c r="AR66" i="13"/>
  <c r="AQ66" i="13"/>
  <c r="AP66" i="13"/>
  <c r="AU65" i="13"/>
  <c r="AT65" i="13"/>
  <c r="AS65" i="13"/>
  <c r="AR65" i="13"/>
  <c r="AQ65" i="13"/>
  <c r="AP65" i="13"/>
  <c r="AU64" i="13"/>
  <c r="AT64" i="13"/>
  <c r="AS64" i="13"/>
  <c r="AR64" i="13"/>
  <c r="AQ64" i="13"/>
  <c r="AP64" i="13"/>
  <c r="AU63" i="13"/>
  <c r="AT63" i="13"/>
  <c r="AS63" i="13"/>
  <c r="AR63" i="13"/>
  <c r="AQ63" i="13"/>
  <c r="AP63" i="13"/>
  <c r="AU62" i="13"/>
  <c r="AT62" i="13"/>
  <c r="AS62" i="13"/>
  <c r="AR62" i="13"/>
  <c r="AQ62" i="13"/>
  <c r="AP62" i="13"/>
  <c r="AU61" i="13"/>
  <c r="AT61" i="13"/>
  <c r="AS61" i="13"/>
  <c r="AR61" i="13"/>
  <c r="AQ61" i="13"/>
  <c r="AP61" i="13"/>
  <c r="AU60" i="13"/>
  <c r="AT60" i="13"/>
  <c r="AS60" i="13"/>
  <c r="AR60" i="13"/>
  <c r="AQ60" i="13"/>
  <c r="AP60" i="13"/>
  <c r="AU59" i="13"/>
  <c r="AT59" i="13"/>
  <c r="AS59" i="13"/>
  <c r="AR59" i="13"/>
  <c r="AQ59" i="13"/>
  <c r="AP59" i="13"/>
  <c r="AU58" i="13"/>
  <c r="AT58" i="13"/>
  <c r="AS58" i="13"/>
  <c r="AR58" i="13"/>
  <c r="AQ58" i="13"/>
  <c r="AP58" i="13"/>
  <c r="AU57" i="13"/>
  <c r="AT57" i="13"/>
  <c r="AS57" i="13"/>
  <c r="AR57" i="13"/>
  <c r="AQ57" i="13"/>
  <c r="AP57" i="13"/>
  <c r="AU56" i="13"/>
  <c r="AT56" i="13"/>
  <c r="AS56" i="13"/>
  <c r="AR56" i="13"/>
  <c r="AQ56" i="13"/>
  <c r="AP56" i="13"/>
  <c r="AU55" i="13"/>
  <c r="AT55" i="13"/>
  <c r="AS55" i="13"/>
  <c r="AR55" i="13"/>
  <c r="AQ55" i="13"/>
  <c r="AP55" i="13"/>
  <c r="AU54" i="13"/>
  <c r="AT54" i="13"/>
  <c r="AS54" i="13"/>
  <c r="AR54" i="13"/>
  <c r="AQ54" i="13"/>
  <c r="AP54" i="13"/>
  <c r="AU53" i="13"/>
  <c r="AT53" i="13"/>
  <c r="AS53" i="13"/>
  <c r="AR53" i="13"/>
  <c r="AQ53" i="13"/>
  <c r="AP53" i="13"/>
  <c r="AU52" i="13"/>
  <c r="AT52" i="13"/>
  <c r="AS52" i="13"/>
  <c r="AR52" i="13"/>
  <c r="AQ52" i="13"/>
  <c r="AP52" i="13"/>
  <c r="AU51" i="13"/>
  <c r="AT51" i="13"/>
  <c r="AS51" i="13"/>
  <c r="AR51" i="13"/>
  <c r="AQ51" i="13"/>
  <c r="AP51" i="13"/>
  <c r="AU50" i="13"/>
  <c r="AT50" i="13"/>
  <c r="AS50" i="13"/>
  <c r="AR50" i="13"/>
  <c r="AQ50" i="13"/>
  <c r="AP50" i="13"/>
  <c r="AU49" i="13"/>
  <c r="AT49" i="13"/>
  <c r="AS49" i="13"/>
  <c r="AR49" i="13"/>
  <c r="AQ49" i="13"/>
  <c r="AP49" i="13"/>
  <c r="AU48" i="13"/>
  <c r="AT48" i="13"/>
  <c r="AS48" i="13"/>
  <c r="AR48" i="13"/>
  <c r="AQ48" i="13"/>
  <c r="AP48" i="13"/>
  <c r="AU47" i="13"/>
  <c r="AT47" i="13"/>
  <c r="AS47" i="13"/>
  <c r="AR47" i="13"/>
  <c r="AQ47" i="13"/>
  <c r="AP47" i="13"/>
  <c r="AU46" i="13"/>
  <c r="AT46" i="13"/>
  <c r="AS46" i="13"/>
  <c r="AR46" i="13"/>
  <c r="AQ46" i="13"/>
  <c r="AP46" i="13"/>
  <c r="AU45" i="13"/>
  <c r="AT45" i="13"/>
  <c r="AS45" i="13"/>
  <c r="AR45" i="13"/>
  <c r="AQ45" i="13"/>
  <c r="AP45" i="13"/>
  <c r="AU44" i="13"/>
  <c r="AT44" i="13"/>
  <c r="AS44" i="13"/>
  <c r="AR44" i="13"/>
  <c r="AQ44" i="13"/>
  <c r="AP44" i="13"/>
  <c r="AU43" i="13"/>
  <c r="AT43" i="13"/>
  <c r="AS43" i="13"/>
  <c r="AR43" i="13"/>
  <c r="AQ43" i="13"/>
  <c r="AP43" i="13"/>
  <c r="AU42" i="13"/>
  <c r="AT42" i="13"/>
  <c r="AS42" i="13"/>
  <c r="AR42" i="13"/>
  <c r="AQ42" i="13"/>
  <c r="AP42" i="13"/>
  <c r="AU41" i="13"/>
  <c r="AT41" i="13"/>
  <c r="AS41" i="13"/>
  <c r="AR41" i="13"/>
  <c r="AQ41" i="13"/>
  <c r="AP41" i="13"/>
  <c r="AU40" i="13"/>
  <c r="AT40" i="13"/>
  <c r="AS40" i="13"/>
  <c r="AR40" i="13"/>
  <c r="AQ40" i="13"/>
  <c r="AP40" i="13"/>
  <c r="AU39" i="13"/>
  <c r="AT39" i="13"/>
  <c r="AS39" i="13"/>
  <c r="AR39" i="13"/>
  <c r="AQ39" i="13"/>
  <c r="AP39" i="13"/>
  <c r="AU38" i="13"/>
  <c r="AT38" i="13"/>
  <c r="AS38" i="13"/>
  <c r="AR38" i="13"/>
  <c r="AQ38" i="13"/>
  <c r="AP38" i="13"/>
  <c r="AU37" i="13"/>
  <c r="AT37" i="13"/>
  <c r="AS37" i="13"/>
  <c r="AR37" i="13"/>
  <c r="AQ37" i="13"/>
  <c r="AP37" i="13"/>
  <c r="AU36" i="13"/>
  <c r="AT36" i="13"/>
  <c r="AS36" i="13"/>
  <c r="AR36" i="13"/>
  <c r="AQ36" i="13"/>
  <c r="AP36" i="13"/>
  <c r="AU35" i="13"/>
  <c r="AT35" i="13"/>
  <c r="AS35" i="13"/>
  <c r="AR35" i="13"/>
  <c r="AQ35" i="13"/>
  <c r="AP35" i="13"/>
  <c r="AU34" i="13"/>
  <c r="AT34" i="13"/>
  <c r="AS34" i="13"/>
  <c r="AR34" i="13"/>
  <c r="AQ34" i="13"/>
  <c r="AP34" i="13"/>
  <c r="AU33" i="13"/>
  <c r="AT33" i="13"/>
  <c r="AS33" i="13"/>
  <c r="AR33" i="13"/>
  <c r="AQ33" i="13"/>
  <c r="AP33" i="13"/>
  <c r="AU32" i="13"/>
  <c r="AT32" i="13"/>
  <c r="AS32" i="13"/>
  <c r="AR32" i="13"/>
  <c r="AQ32" i="13"/>
  <c r="AP32" i="13"/>
  <c r="AU31" i="13"/>
  <c r="AT31" i="13"/>
  <c r="AS31" i="13"/>
  <c r="AR31" i="13"/>
  <c r="AQ31" i="13"/>
  <c r="AP31" i="13"/>
  <c r="AU30" i="13"/>
  <c r="AT30" i="13"/>
  <c r="AS30" i="13"/>
  <c r="AR30" i="13"/>
  <c r="AQ30" i="13"/>
  <c r="AP30" i="13"/>
  <c r="AU29" i="13"/>
  <c r="AT29" i="13"/>
  <c r="AS29" i="13"/>
  <c r="AR29" i="13"/>
  <c r="AQ29" i="13"/>
  <c r="AP29" i="13"/>
  <c r="AU28" i="13"/>
  <c r="AT28" i="13"/>
  <c r="AS28" i="13"/>
  <c r="AR28" i="13"/>
  <c r="AQ28" i="13"/>
  <c r="AP28" i="13"/>
  <c r="AU27" i="13"/>
  <c r="AT27" i="13"/>
  <c r="AS27" i="13"/>
  <c r="AR27" i="13"/>
  <c r="AQ27" i="13"/>
  <c r="AP27" i="13"/>
  <c r="AU26" i="13"/>
  <c r="AT26" i="13"/>
  <c r="AS26" i="13"/>
  <c r="AR26" i="13"/>
  <c r="AQ26" i="13"/>
  <c r="AP26" i="13"/>
  <c r="AU25" i="13"/>
  <c r="AT25" i="13"/>
  <c r="AS25" i="13"/>
  <c r="AR25" i="13"/>
  <c r="AQ25" i="13"/>
  <c r="AP25" i="13"/>
  <c r="AU24" i="13"/>
  <c r="AT24" i="13"/>
  <c r="AS24" i="13"/>
  <c r="AR24" i="13"/>
  <c r="AQ24" i="13"/>
  <c r="AP24" i="13"/>
  <c r="AU23" i="13"/>
  <c r="AT23" i="13"/>
  <c r="AS23" i="13"/>
  <c r="AR23" i="13"/>
  <c r="AQ23" i="13"/>
  <c r="AP23" i="13"/>
  <c r="AU22" i="13"/>
  <c r="AT22" i="13"/>
  <c r="AS22" i="13"/>
  <c r="AR22" i="13"/>
  <c r="AQ22" i="13"/>
  <c r="AP22" i="13"/>
  <c r="AU21" i="13"/>
  <c r="AT21" i="13"/>
  <c r="AS21" i="13"/>
  <c r="AR21" i="13"/>
  <c r="AQ21" i="13"/>
  <c r="AP21" i="13"/>
  <c r="AU20" i="13"/>
  <c r="AT20" i="13"/>
  <c r="AS20" i="13"/>
  <c r="AR20" i="13"/>
  <c r="AQ20" i="13"/>
  <c r="AP20" i="13"/>
  <c r="AU19" i="13"/>
  <c r="AT19" i="13"/>
  <c r="AS19" i="13"/>
  <c r="AR19" i="13"/>
  <c r="AQ19" i="13"/>
  <c r="AP19" i="13"/>
  <c r="AU18" i="13"/>
  <c r="AT18" i="13"/>
  <c r="AS18" i="13"/>
  <c r="AR18" i="13"/>
  <c r="AQ18" i="13"/>
  <c r="AP18" i="13"/>
  <c r="AU17" i="13"/>
  <c r="AT17" i="13"/>
  <c r="AS17" i="13"/>
  <c r="AR17" i="13"/>
  <c r="AQ17" i="13"/>
  <c r="AP17" i="13"/>
  <c r="AU16" i="13"/>
  <c r="AT16" i="13"/>
  <c r="AS16" i="13"/>
  <c r="AR16" i="13"/>
  <c r="AQ16" i="13"/>
  <c r="AP16" i="13"/>
  <c r="AU15" i="13"/>
  <c r="AT15" i="13"/>
  <c r="AS15" i="13"/>
  <c r="AR15" i="13"/>
  <c r="AQ15" i="13"/>
  <c r="AP15" i="13"/>
  <c r="AU14" i="13"/>
  <c r="AT14" i="13"/>
  <c r="AS14" i="13"/>
  <c r="AR14" i="13"/>
  <c r="AQ14" i="13"/>
  <c r="AP14" i="13"/>
  <c r="AU13" i="13"/>
  <c r="AT13" i="13"/>
  <c r="AS13" i="13"/>
  <c r="AR13" i="13"/>
  <c r="AQ13" i="13"/>
  <c r="AP13" i="13"/>
  <c r="AU12" i="13"/>
  <c r="AT12" i="13"/>
  <c r="AS12" i="13"/>
  <c r="AR12" i="13"/>
  <c r="AQ12" i="13"/>
  <c r="AP12" i="13"/>
  <c r="AU11" i="13"/>
  <c r="AT11" i="13"/>
  <c r="AS11" i="13"/>
  <c r="AR11" i="13"/>
  <c r="AQ11" i="13"/>
  <c r="AP11" i="13"/>
  <c r="AU10" i="13"/>
  <c r="AT10" i="13"/>
  <c r="AS10" i="13"/>
  <c r="AR10" i="13"/>
  <c r="AQ10" i="13"/>
  <c r="AP10" i="13"/>
  <c r="AU9" i="13"/>
  <c r="AT9" i="13"/>
  <c r="AS9" i="13"/>
  <c r="AR9" i="13"/>
  <c r="AQ9" i="13"/>
  <c r="AP9" i="13"/>
  <c r="AU8" i="13"/>
  <c r="AT8" i="13"/>
  <c r="AS8" i="13"/>
  <c r="AR8" i="13"/>
  <c r="AQ8" i="13"/>
  <c r="AP8" i="13"/>
  <c r="AU7" i="13"/>
  <c r="AT7" i="13"/>
  <c r="AS7" i="13"/>
  <c r="AR7" i="13"/>
  <c r="AQ7" i="13"/>
  <c r="AP7" i="13"/>
  <c r="AU6" i="13"/>
  <c r="AT6" i="13"/>
  <c r="AS6" i="13"/>
  <c r="AR6" i="13"/>
  <c r="AQ6" i="13"/>
  <c r="AP6" i="13"/>
  <c r="AU5" i="13"/>
  <c r="AT5" i="13"/>
  <c r="AS5" i="13"/>
  <c r="AR5" i="13"/>
  <c r="AQ5" i="13"/>
  <c r="AP5" i="13"/>
  <c r="AU78" i="14"/>
  <c r="AT78" i="14"/>
  <c r="AS78" i="14"/>
  <c r="AR78" i="14"/>
  <c r="AQ78" i="14"/>
  <c r="AP78" i="14"/>
  <c r="AU77" i="14"/>
  <c r="AT77" i="14"/>
  <c r="AS77" i="14"/>
  <c r="AR77" i="14"/>
  <c r="AQ77" i="14"/>
  <c r="AP77" i="14"/>
  <c r="AU76" i="14"/>
  <c r="AT76" i="14"/>
  <c r="AS76" i="14"/>
  <c r="AR76" i="14"/>
  <c r="AQ76" i="14"/>
  <c r="AP76" i="14"/>
  <c r="AU75" i="14"/>
  <c r="AT75" i="14"/>
  <c r="AS75" i="14"/>
  <c r="AR75" i="14"/>
  <c r="AQ75" i="14"/>
  <c r="AP75" i="14"/>
  <c r="AU74" i="14"/>
  <c r="AT74" i="14"/>
  <c r="AS74" i="14"/>
  <c r="AR74" i="14"/>
  <c r="AQ74" i="14"/>
  <c r="AP74" i="14"/>
  <c r="AU73" i="14"/>
  <c r="AT73" i="14"/>
  <c r="AS73" i="14"/>
  <c r="AR73" i="14"/>
  <c r="AQ73" i="14"/>
  <c r="AP73" i="14"/>
  <c r="AU72" i="14"/>
  <c r="AT72" i="14"/>
  <c r="AS72" i="14"/>
  <c r="AR72" i="14"/>
  <c r="AQ72" i="14"/>
  <c r="AP72" i="14"/>
  <c r="AU71" i="14"/>
  <c r="AT71" i="14"/>
  <c r="AS71" i="14"/>
  <c r="AR71" i="14"/>
  <c r="AQ71" i="14"/>
  <c r="AP71" i="14"/>
  <c r="AU70" i="14"/>
  <c r="AT70" i="14"/>
  <c r="AS70" i="14"/>
  <c r="AR70" i="14"/>
  <c r="AQ70" i="14"/>
  <c r="AP70" i="14"/>
  <c r="AU69" i="14"/>
  <c r="AT69" i="14"/>
  <c r="AS69" i="14"/>
  <c r="AR69" i="14"/>
  <c r="AQ69" i="14"/>
  <c r="AP69" i="14"/>
  <c r="AU68" i="14"/>
  <c r="AT68" i="14"/>
  <c r="AS68" i="14"/>
  <c r="AR68" i="14"/>
  <c r="AQ68" i="14"/>
  <c r="AP68" i="14"/>
  <c r="AU67" i="14"/>
  <c r="AT67" i="14"/>
  <c r="AS67" i="14"/>
  <c r="AR67" i="14"/>
  <c r="AQ67" i="14"/>
  <c r="AP67" i="14"/>
  <c r="AU66" i="14"/>
  <c r="AT66" i="14"/>
  <c r="AS66" i="14"/>
  <c r="AR66" i="14"/>
  <c r="AQ66" i="14"/>
  <c r="AP66" i="14"/>
  <c r="AU65" i="14"/>
  <c r="AT65" i="14"/>
  <c r="AS65" i="14"/>
  <c r="AR65" i="14"/>
  <c r="AQ65" i="14"/>
  <c r="AP65" i="14"/>
  <c r="AU64" i="14"/>
  <c r="AT64" i="14"/>
  <c r="AS64" i="14"/>
  <c r="AR64" i="14"/>
  <c r="AQ64" i="14"/>
  <c r="AP64" i="14"/>
  <c r="AU63" i="14"/>
  <c r="AT63" i="14"/>
  <c r="AS63" i="14"/>
  <c r="AR63" i="14"/>
  <c r="AQ63" i="14"/>
  <c r="AP63" i="14"/>
  <c r="AU62" i="14"/>
  <c r="AT62" i="14"/>
  <c r="AS62" i="14"/>
  <c r="AR62" i="14"/>
  <c r="AQ62" i="14"/>
  <c r="AP62" i="14"/>
  <c r="AU61" i="14"/>
  <c r="AT61" i="14"/>
  <c r="AS61" i="14"/>
  <c r="AR61" i="14"/>
  <c r="AQ61" i="14"/>
  <c r="AP61" i="14"/>
  <c r="AU60" i="14"/>
  <c r="AT60" i="14"/>
  <c r="AS60" i="14"/>
  <c r="AR60" i="14"/>
  <c r="AQ60" i="14"/>
  <c r="AP60" i="14"/>
  <c r="AU59" i="14"/>
  <c r="AT59" i="14"/>
  <c r="AS59" i="14"/>
  <c r="AR59" i="14"/>
  <c r="AQ59" i="14"/>
  <c r="AP59" i="14"/>
  <c r="AU58" i="14"/>
  <c r="AT58" i="14"/>
  <c r="AS58" i="14"/>
  <c r="AR58" i="14"/>
  <c r="AQ58" i="14"/>
  <c r="AP58" i="14"/>
  <c r="AU57" i="14"/>
  <c r="AT57" i="14"/>
  <c r="AS57" i="14"/>
  <c r="AR57" i="14"/>
  <c r="AQ57" i="14"/>
  <c r="AP57" i="14"/>
  <c r="AU56" i="14"/>
  <c r="AT56" i="14"/>
  <c r="AS56" i="14"/>
  <c r="AR56" i="14"/>
  <c r="AQ56" i="14"/>
  <c r="AP56" i="14"/>
  <c r="AU55" i="14"/>
  <c r="AT55" i="14"/>
  <c r="AS55" i="14"/>
  <c r="AR55" i="14"/>
  <c r="AQ55" i="14"/>
  <c r="AP55" i="14"/>
  <c r="AU54" i="14"/>
  <c r="AT54" i="14"/>
  <c r="AS54" i="14"/>
  <c r="AR54" i="14"/>
  <c r="AQ54" i="14"/>
  <c r="AP54" i="14"/>
  <c r="AU53" i="14"/>
  <c r="AT53" i="14"/>
  <c r="AS53" i="14"/>
  <c r="AR53" i="14"/>
  <c r="AQ53" i="14"/>
  <c r="AP53" i="14"/>
  <c r="AU52" i="14"/>
  <c r="AT52" i="14"/>
  <c r="AS52" i="14"/>
  <c r="AR52" i="14"/>
  <c r="AQ52" i="14"/>
  <c r="AP52" i="14"/>
  <c r="AU51" i="14"/>
  <c r="AT51" i="14"/>
  <c r="AS51" i="14"/>
  <c r="AR51" i="14"/>
  <c r="AQ51" i="14"/>
  <c r="AP51" i="14"/>
  <c r="AU50" i="14"/>
  <c r="AT50" i="14"/>
  <c r="AS50" i="14"/>
  <c r="AR50" i="14"/>
  <c r="AQ50" i="14"/>
  <c r="AP50" i="14"/>
  <c r="AU49" i="14"/>
  <c r="AT49" i="14"/>
  <c r="AS49" i="14"/>
  <c r="AR49" i="14"/>
  <c r="AQ49" i="14"/>
  <c r="AP49" i="14"/>
  <c r="AU48" i="14"/>
  <c r="AT48" i="14"/>
  <c r="AS48" i="14"/>
  <c r="AR48" i="14"/>
  <c r="AQ48" i="14"/>
  <c r="AP48" i="14"/>
  <c r="AU47" i="14"/>
  <c r="AT47" i="14"/>
  <c r="AS47" i="14"/>
  <c r="AR47" i="14"/>
  <c r="AQ47" i="14"/>
  <c r="AP47" i="14"/>
  <c r="AU46" i="14"/>
  <c r="AT46" i="14"/>
  <c r="AS46" i="14"/>
  <c r="AR46" i="14"/>
  <c r="AQ46" i="14"/>
  <c r="AP46" i="14"/>
  <c r="AU45" i="14"/>
  <c r="AT45" i="14"/>
  <c r="AS45" i="14"/>
  <c r="AR45" i="14"/>
  <c r="AQ45" i="14"/>
  <c r="AP45" i="14"/>
  <c r="AU44" i="14"/>
  <c r="AT44" i="14"/>
  <c r="AS44" i="14"/>
  <c r="AR44" i="14"/>
  <c r="AQ44" i="14"/>
  <c r="AP44" i="14"/>
  <c r="AU43" i="14"/>
  <c r="AT43" i="14"/>
  <c r="AS43" i="14"/>
  <c r="AR43" i="14"/>
  <c r="AQ43" i="14"/>
  <c r="AP43" i="14"/>
  <c r="AU42" i="14"/>
  <c r="AT42" i="14"/>
  <c r="AS42" i="14"/>
  <c r="AR42" i="14"/>
  <c r="AQ42" i="14"/>
  <c r="AP42" i="14"/>
  <c r="AU41" i="14"/>
  <c r="AT41" i="14"/>
  <c r="AS41" i="14"/>
  <c r="AR41" i="14"/>
  <c r="AQ41" i="14"/>
  <c r="AP41" i="14"/>
  <c r="AU40" i="14"/>
  <c r="AT40" i="14"/>
  <c r="AS40" i="14"/>
  <c r="AR40" i="14"/>
  <c r="AQ40" i="14"/>
  <c r="AP40" i="14"/>
  <c r="AU39" i="14"/>
  <c r="AT39" i="14"/>
  <c r="AS39" i="14"/>
  <c r="AR39" i="14"/>
  <c r="AQ39" i="14"/>
  <c r="AP39" i="14"/>
  <c r="AU38" i="14"/>
  <c r="AT38" i="14"/>
  <c r="AS38" i="14"/>
  <c r="AR38" i="14"/>
  <c r="AQ38" i="14"/>
  <c r="AP38" i="14"/>
  <c r="AU37" i="14"/>
  <c r="AT37" i="14"/>
  <c r="AS37" i="14"/>
  <c r="AR37" i="14"/>
  <c r="AQ37" i="14"/>
  <c r="AP37" i="14"/>
  <c r="AU36" i="14"/>
  <c r="AT36" i="14"/>
  <c r="AS36" i="14"/>
  <c r="AR36" i="14"/>
  <c r="AQ36" i="14"/>
  <c r="AP36" i="14"/>
  <c r="AU35" i="14"/>
  <c r="AT35" i="14"/>
  <c r="AS35" i="14"/>
  <c r="AR35" i="14"/>
  <c r="AQ35" i="14"/>
  <c r="AP35" i="14"/>
  <c r="AU34" i="14"/>
  <c r="AT34" i="14"/>
  <c r="AS34" i="14"/>
  <c r="AR34" i="14"/>
  <c r="AQ34" i="14"/>
  <c r="AP34" i="14"/>
  <c r="AU33" i="14"/>
  <c r="AT33" i="14"/>
  <c r="AS33" i="14"/>
  <c r="AR33" i="14"/>
  <c r="AQ33" i="14"/>
  <c r="AP33" i="14"/>
  <c r="AU32" i="14"/>
  <c r="AT32" i="14"/>
  <c r="AS32" i="14"/>
  <c r="AR32" i="14"/>
  <c r="AQ32" i="14"/>
  <c r="AP32" i="14"/>
  <c r="AU31" i="14"/>
  <c r="AT31" i="14"/>
  <c r="AS31" i="14"/>
  <c r="AR31" i="14"/>
  <c r="AQ31" i="14"/>
  <c r="AP31" i="14"/>
  <c r="AU30" i="14"/>
  <c r="AT30" i="14"/>
  <c r="AS30" i="14"/>
  <c r="AR30" i="14"/>
  <c r="AQ30" i="14"/>
  <c r="AP30" i="14"/>
  <c r="AU29" i="14"/>
  <c r="AT29" i="14"/>
  <c r="AS29" i="14"/>
  <c r="AR29" i="14"/>
  <c r="AQ29" i="14"/>
  <c r="AP29" i="14"/>
  <c r="AU28" i="14"/>
  <c r="AT28" i="14"/>
  <c r="AS28" i="14"/>
  <c r="AR28" i="14"/>
  <c r="AQ28" i="14"/>
  <c r="AP28" i="14"/>
  <c r="AU27" i="14"/>
  <c r="AT27" i="14"/>
  <c r="AS27" i="14"/>
  <c r="AR27" i="14"/>
  <c r="AQ27" i="14"/>
  <c r="AP27" i="14"/>
  <c r="AU26" i="14"/>
  <c r="AT26" i="14"/>
  <c r="AS26" i="14"/>
  <c r="AR26" i="14"/>
  <c r="AQ26" i="14"/>
  <c r="AP26" i="14"/>
  <c r="AU25" i="14"/>
  <c r="AT25" i="14"/>
  <c r="AS25" i="14"/>
  <c r="AR25" i="14"/>
  <c r="AQ25" i="14"/>
  <c r="AP25" i="14"/>
  <c r="AU24" i="14"/>
  <c r="AT24" i="14"/>
  <c r="AS24" i="14"/>
  <c r="AR24" i="14"/>
  <c r="AQ24" i="14"/>
  <c r="AP24" i="14"/>
  <c r="AU23" i="14"/>
  <c r="AT23" i="14"/>
  <c r="AS23" i="14"/>
  <c r="AR23" i="14"/>
  <c r="AQ23" i="14"/>
  <c r="AP23" i="14"/>
  <c r="AU22" i="14"/>
  <c r="AT22" i="14"/>
  <c r="AS22" i="14"/>
  <c r="AR22" i="14"/>
  <c r="AQ22" i="14"/>
  <c r="AP22" i="14"/>
  <c r="AU21" i="14"/>
  <c r="AT21" i="14"/>
  <c r="AS21" i="14"/>
  <c r="AR21" i="14"/>
  <c r="AQ21" i="14"/>
  <c r="AP21" i="14"/>
  <c r="AU20" i="14"/>
  <c r="AT20" i="14"/>
  <c r="AS20" i="14"/>
  <c r="AR20" i="14"/>
  <c r="AQ20" i="14"/>
  <c r="AP20" i="14"/>
  <c r="AU19" i="14"/>
  <c r="AT19" i="14"/>
  <c r="AS19" i="14"/>
  <c r="AR19" i="14"/>
  <c r="AQ19" i="14"/>
  <c r="AP19" i="14"/>
  <c r="AU18" i="14"/>
  <c r="AT18" i="14"/>
  <c r="AS18" i="14"/>
  <c r="AR18" i="14"/>
  <c r="AQ18" i="14"/>
  <c r="AP18" i="14"/>
  <c r="AU17" i="14"/>
  <c r="AT17" i="14"/>
  <c r="AS17" i="14"/>
  <c r="AR17" i="14"/>
  <c r="AQ17" i="14"/>
  <c r="AP17" i="14"/>
  <c r="AU16" i="14"/>
  <c r="AT16" i="14"/>
  <c r="AS16" i="14"/>
  <c r="AR16" i="14"/>
  <c r="AQ16" i="14"/>
  <c r="AP16" i="14"/>
  <c r="AU15" i="14"/>
  <c r="AT15" i="14"/>
  <c r="AS15" i="14"/>
  <c r="AR15" i="14"/>
  <c r="AQ15" i="14"/>
  <c r="AP15" i="14"/>
  <c r="AU14" i="14"/>
  <c r="AT14" i="14"/>
  <c r="AS14" i="14"/>
  <c r="AR14" i="14"/>
  <c r="AQ14" i="14"/>
  <c r="AP14" i="14"/>
  <c r="AU13" i="14"/>
  <c r="AT13" i="14"/>
  <c r="AS13" i="14"/>
  <c r="AR13" i="14"/>
  <c r="AQ13" i="14"/>
  <c r="AP13" i="14"/>
  <c r="AU12" i="14"/>
  <c r="AT12" i="14"/>
  <c r="AS12" i="14"/>
  <c r="AR12" i="14"/>
  <c r="AQ12" i="14"/>
  <c r="AP12" i="14"/>
  <c r="AU11" i="14"/>
  <c r="AT11" i="14"/>
  <c r="AS11" i="14"/>
  <c r="AR11" i="14"/>
  <c r="AQ11" i="14"/>
  <c r="AP11" i="14"/>
  <c r="AU10" i="14"/>
  <c r="AT10" i="14"/>
  <c r="AS10" i="14"/>
  <c r="AR10" i="14"/>
  <c r="AQ10" i="14"/>
  <c r="AP10" i="14"/>
  <c r="AU9" i="14"/>
  <c r="AT9" i="14"/>
  <c r="AS9" i="14"/>
  <c r="AR9" i="14"/>
  <c r="AQ9" i="14"/>
  <c r="AP9" i="14"/>
  <c r="AU8" i="14"/>
  <c r="AT8" i="14"/>
  <c r="AS8" i="14"/>
  <c r="AR8" i="14"/>
  <c r="AQ8" i="14"/>
  <c r="AP8" i="14"/>
  <c r="AU7" i="14"/>
  <c r="AT7" i="14"/>
  <c r="AS7" i="14"/>
  <c r="AR7" i="14"/>
  <c r="AQ7" i="14"/>
  <c r="AP7" i="14"/>
  <c r="AU6" i="14"/>
  <c r="AT6" i="14"/>
  <c r="AS6" i="14"/>
  <c r="AR6" i="14"/>
  <c r="AQ6" i="14"/>
  <c r="AP6" i="14"/>
  <c r="AU5" i="14"/>
  <c r="AT5" i="14"/>
  <c r="AS5" i="14"/>
  <c r="AR5" i="14"/>
  <c r="AQ5" i="14"/>
  <c r="AP5" i="14"/>
  <c r="AU78" i="16"/>
  <c r="AT78" i="16"/>
  <c r="AS78" i="16"/>
  <c r="AR78" i="16"/>
  <c r="AQ78" i="16"/>
  <c r="AP78" i="16"/>
  <c r="AU77" i="16"/>
  <c r="AT77" i="16"/>
  <c r="AS77" i="16"/>
  <c r="AR77" i="16"/>
  <c r="AQ77" i="16"/>
  <c r="AP77" i="16"/>
  <c r="AU76" i="16"/>
  <c r="AT76" i="16"/>
  <c r="AS76" i="16"/>
  <c r="AR76" i="16"/>
  <c r="AQ76" i="16"/>
  <c r="AP76" i="16"/>
  <c r="AU75" i="16"/>
  <c r="AT75" i="16"/>
  <c r="AS75" i="16"/>
  <c r="AR75" i="16"/>
  <c r="AQ75" i="16"/>
  <c r="AP75" i="16"/>
  <c r="AU74" i="16"/>
  <c r="AT74" i="16"/>
  <c r="AS74" i="16"/>
  <c r="AR74" i="16"/>
  <c r="AQ74" i="16"/>
  <c r="AP74" i="16"/>
  <c r="AU73" i="16"/>
  <c r="AT73" i="16"/>
  <c r="AS73" i="16"/>
  <c r="AR73" i="16"/>
  <c r="AQ73" i="16"/>
  <c r="AP73" i="16"/>
  <c r="AU72" i="16"/>
  <c r="AT72" i="16"/>
  <c r="AS72" i="16"/>
  <c r="AR72" i="16"/>
  <c r="AQ72" i="16"/>
  <c r="AP72" i="16"/>
  <c r="AU71" i="16"/>
  <c r="AT71" i="16"/>
  <c r="AS71" i="16"/>
  <c r="AR71" i="16"/>
  <c r="AQ71" i="16"/>
  <c r="AP71" i="16"/>
  <c r="AU70" i="16"/>
  <c r="AT70" i="16"/>
  <c r="AS70" i="16"/>
  <c r="AR70" i="16"/>
  <c r="AQ70" i="16"/>
  <c r="AP70" i="16"/>
  <c r="AU69" i="16"/>
  <c r="AT69" i="16"/>
  <c r="AS69" i="16"/>
  <c r="AR69" i="16"/>
  <c r="AQ69" i="16"/>
  <c r="AP69" i="16"/>
  <c r="AU68" i="16"/>
  <c r="AT68" i="16"/>
  <c r="AS68" i="16"/>
  <c r="AR68" i="16"/>
  <c r="AQ68" i="16"/>
  <c r="AP68" i="16"/>
  <c r="AU67" i="16"/>
  <c r="AT67" i="16"/>
  <c r="AS67" i="16"/>
  <c r="AR67" i="16"/>
  <c r="AQ67" i="16"/>
  <c r="AP67" i="16"/>
  <c r="AU66" i="16"/>
  <c r="AT66" i="16"/>
  <c r="AS66" i="16"/>
  <c r="AR66" i="16"/>
  <c r="AQ66" i="16"/>
  <c r="AP66" i="16"/>
  <c r="AU65" i="16"/>
  <c r="AT65" i="16"/>
  <c r="AS65" i="16"/>
  <c r="AR65" i="16"/>
  <c r="AQ65" i="16"/>
  <c r="AP65" i="16"/>
  <c r="AU64" i="16"/>
  <c r="AT64" i="16"/>
  <c r="AS64" i="16"/>
  <c r="AR64" i="16"/>
  <c r="AQ64" i="16"/>
  <c r="AP64" i="16"/>
  <c r="AU63" i="16"/>
  <c r="AT63" i="16"/>
  <c r="AS63" i="16"/>
  <c r="AR63" i="16"/>
  <c r="AQ63" i="16"/>
  <c r="AP63" i="16"/>
  <c r="AU62" i="16"/>
  <c r="AT62" i="16"/>
  <c r="AS62" i="16"/>
  <c r="AR62" i="16"/>
  <c r="AQ62" i="16"/>
  <c r="AP62" i="16"/>
  <c r="AU61" i="16"/>
  <c r="AT61" i="16"/>
  <c r="AS61" i="16"/>
  <c r="AR61" i="16"/>
  <c r="AQ61" i="16"/>
  <c r="AP61" i="16"/>
  <c r="AU60" i="16"/>
  <c r="AT60" i="16"/>
  <c r="AS60" i="16"/>
  <c r="AR60" i="16"/>
  <c r="AQ60" i="16"/>
  <c r="AP60" i="16"/>
  <c r="AU59" i="16"/>
  <c r="AT59" i="16"/>
  <c r="AS59" i="16"/>
  <c r="AR59" i="16"/>
  <c r="AQ59" i="16"/>
  <c r="AP59" i="16"/>
  <c r="AU58" i="16"/>
  <c r="AT58" i="16"/>
  <c r="AS58" i="16"/>
  <c r="AR58" i="16"/>
  <c r="AQ58" i="16"/>
  <c r="AP58" i="16"/>
  <c r="AU57" i="16"/>
  <c r="AT57" i="16"/>
  <c r="AS57" i="16"/>
  <c r="AR57" i="16"/>
  <c r="AQ57" i="16"/>
  <c r="AP57" i="16"/>
  <c r="AU56" i="16"/>
  <c r="AT56" i="16"/>
  <c r="AS56" i="16"/>
  <c r="AR56" i="16"/>
  <c r="AQ56" i="16"/>
  <c r="AP56" i="16"/>
  <c r="AU55" i="16"/>
  <c r="AT55" i="16"/>
  <c r="AS55" i="16"/>
  <c r="AR55" i="16"/>
  <c r="AQ55" i="16"/>
  <c r="AP55" i="16"/>
  <c r="AU54" i="16"/>
  <c r="AT54" i="16"/>
  <c r="AS54" i="16"/>
  <c r="AR54" i="16"/>
  <c r="AQ54" i="16"/>
  <c r="AP54" i="16"/>
  <c r="AU53" i="16"/>
  <c r="AT53" i="16"/>
  <c r="AS53" i="16"/>
  <c r="AR53" i="16"/>
  <c r="AQ53" i="16"/>
  <c r="AP53" i="16"/>
  <c r="AU52" i="16"/>
  <c r="AT52" i="16"/>
  <c r="AS52" i="16"/>
  <c r="AR52" i="16"/>
  <c r="AQ52" i="16"/>
  <c r="AP52" i="16"/>
  <c r="AU51" i="16"/>
  <c r="AT51" i="16"/>
  <c r="AS51" i="16"/>
  <c r="AR51" i="16"/>
  <c r="AQ51" i="16"/>
  <c r="AP51" i="16"/>
  <c r="AU50" i="16"/>
  <c r="AT50" i="16"/>
  <c r="AS50" i="16"/>
  <c r="AR50" i="16"/>
  <c r="AQ50" i="16"/>
  <c r="AP50" i="16"/>
  <c r="AU49" i="16"/>
  <c r="AT49" i="16"/>
  <c r="AS49" i="16"/>
  <c r="AR49" i="16"/>
  <c r="AQ49" i="16"/>
  <c r="AP49" i="16"/>
  <c r="AU48" i="16"/>
  <c r="AT48" i="16"/>
  <c r="AS48" i="16"/>
  <c r="AR48" i="16"/>
  <c r="AQ48" i="16"/>
  <c r="AP48" i="16"/>
  <c r="AU47" i="16"/>
  <c r="AT47" i="16"/>
  <c r="AS47" i="16"/>
  <c r="AR47" i="16"/>
  <c r="AQ47" i="16"/>
  <c r="AP47" i="16"/>
  <c r="AU46" i="16"/>
  <c r="AT46" i="16"/>
  <c r="AS46" i="16"/>
  <c r="AR46" i="16"/>
  <c r="AQ46" i="16"/>
  <c r="AP46" i="16"/>
  <c r="AU45" i="16"/>
  <c r="AT45" i="16"/>
  <c r="AS45" i="16"/>
  <c r="AR45" i="16"/>
  <c r="AQ45" i="16"/>
  <c r="AP45" i="16"/>
  <c r="AU44" i="16"/>
  <c r="AT44" i="16"/>
  <c r="AS44" i="16"/>
  <c r="AR44" i="16"/>
  <c r="AQ44" i="16"/>
  <c r="AP44" i="16"/>
  <c r="AU43" i="16"/>
  <c r="AT43" i="16"/>
  <c r="AS43" i="16"/>
  <c r="AR43" i="16"/>
  <c r="AQ43" i="16"/>
  <c r="AP43" i="16"/>
  <c r="AU42" i="16"/>
  <c r="AT42" i="16"/>
  <c r="AS42" i="16"/>
  <c r="AR42" i="16"/>
  <c r="AQ42" i="16"/>
  <c r="AP42" i="16"/>
  <c r="AU41" i="16"/>
  <c r="AT41" i="16"/>
  <c r="AS41" i="16"/>
  <c r="AR41" i="16"/>
  <c r="AQ41" i="16"/>
  <c r="AP41" i="16"/>
  <c r="AU40" i="16"/>
  <c r="AT40" i="16"/>
  <c r="AS40" i="16"/>
  <c r="AR40" i="16"/>
  <c r="AQ40" i="16"/>
  <c r="AP40" i="16"/>
  <c r="AU39" i="16"/>
  <c r="AT39" i="16"/>
  <c r="AS39" i="16"/>
  <c r="AR39" i="16"/>
  <c r="AQ39" i="16"/>
  <c r="AP39" i="16"/>
  <c r="AU38" i="16"/>
  <c r="AT38" i="16"/>
  <c r="AS38" i="16"/>
  <c r="AR38" i="16"/>
  <c r="AQ38" i="16"/>
  <c r="AP38" i="16"/>
  <c r="AU37" i="16"/>
  <c r="AT37" i="16"/>
  <c r="AS37" i="16"/>
  <c r="AR37" i="16"/>
  <c r="AQ37" i="16"/>
  <c r="AP37" i="16"/>
  <c r="AU36" i="16"/>
  <c r="AT36" i="16"/>
  <c r="AS36" i="16"/>
  <c r="AR36" i="16"/>
  <c r="AQ36" i="16"/>
  <c r="AP36" i="16"/>
  <c r="AU35" i="16"/>
  <c r="AT35" i="16"/>
  <c r="AS35" i="16"/>
  <c r="AR35" i="16"/>
  <c r="AQ35" i="16"/>
  <c r="AP35" i="16"/>
  <c r="AU34" i="16"/>
  <c r="AT34" i="16"/>
  <c r="AS34" i="16"/>
  <c r="AR34" i="16"/>
  <c r="AQ34" i="16"/>
  <c r="AP34" i="16"/>
  <c r="AU33" i="16"/>
  <c r="AT33" i="16"/>
  <c r="AS33" i="16"/>
  <c r="AR33" i="16"/>
  <c r="AQ33" i="16"/>
  <c r="AP33" i="16"/>
  <c r="AU32" i="16"/>
  <c r="AT32" i="16"/>
  <c r="AS32" i="16"/>
  <c r="AR32" i="16"/>
  <c r="AQ32" i="16"/>
  <c r="AP32" i="16"/>
  <c r="AU31" i="16"/>
  <c r="AT31" i="16"/>
  <c r="AS31" i="16"/>
  <c r="AR31" i="16"/>
  <c r="AQ31" i="16"/>
  <c r="AP31" i="16"/>
  <c r="AU30" i="16"/>
  <c r="AT30" i="16"/>
  <c r="AS30" i="16"/>
  <c r="AR30" i="16"/>
  <c r="AQ30" i="16"/>
  <c r="AP30" i="16"/>
  <c r="AU29" i="16"/>
  <c r="AT29" i="16"/>
  <c r="AS29" i="16"/>
  <c r="AR29" i="16"/>
  <c r="AQ29" i="16"/>
  <c r="AP29" i="16"/>
  <c r="AU28" i="16"/>
  <c r="AT28" i="16"/>
  <c r="AS28" i="16"/>
  <c r="AR28" i="16"/>
  <c r="AQ28" i="16"/>
  <c r="AP28" i="16"/>
  <c r="AU27" i="16"/>
  <c r="AT27" i="16"/>
  <c r="AS27" i="16"/>
  <c r="AR27" i="16"/>
  <c r="AQ27" i="16"/>
  <c r="AP27" i="16"/>
  <c r="AU26" i="16"/>
  <c r="AT26" i="16"/>
  <c r="AS26" i="16"/>
  <c r="AR26" i="16"/>
  <c r="AQ26" i="16"/>
  <c r="AP26" i="16"/>
  <c r="AU25" i="16"/>
  <c r="AT25" i="16"/>
  <c r="AS25" i="16"/>
  <c r="AR25" i="16"/>
  <c r="AQ25" i="16"/>
  <c r="AP25" i="16"/>
  <c r="AU24" i="16"/>
  <c r="AT24" i="16"/>
  <c r="AS24" i="16"/>
  <c r="AR24" i="16"/>
  <c r="AQ24" i="16"/>
  <c r="AP24" i="16"/>
  <c r="AU23" i="16"/>
  <c r="AT23" i="16"/>
  <c r="AS23" i="16"/>
  <c r="AR23" i="16"/>
  <c r="AQ23" i="16"/>
  <c r="AP23" i="16"/>
  <c r="AU22" i="16"/>
  <c r="AT22" i="16"/>
  <c r="AS22" i="16"/>
  <c r="AR22" i="16"/>
  <c r="AQ22" i="16"/>
  <c r="AP22" i="16"/>
  <c r="AU21" i="16"/>
  <c r="AT21" i="16"/>
  <c r="AS21" i="16"/>
  <c r="AR21" i="16"/>
  <c r="AQ21" i="16"/>
  <c r="AP21" i="16"/>
  <c r="AU20" i="16"/>
  <c r="AT20" i="16"/>
  <c r="AS20" i="16"/>
  <c r="AR20" i="16"/>
  <c r="AQ20" i="16"/>
  <c r="AP20" i="16"/>
  <c r="AU19" i="16"/>
  <c r="AT19" i="16"/>
  <c r="AS19" i="16"/>
  <c r="AR19" i="16"/>
  <c r="AQ19" i="16"/>
  <c r="AP19" i="16"/>
  <c r="AU18" i="16"/>
  <c r="AT18" i="16"/>
  <c r="AS18" i="16"/>
  <c r="AR18" i="16"/>
  <c r="AQ18" i="16"/>
  <c r="AP18" i="16"/>
  <c r="AU17" i="16"/>
  <c r="AT17" i="16"/>
  <c r="AS17" i="16"/>
  <c r="AR17" i="16"/>
  <c r="AQ17" i="16"/>
  <c r="AP17" i="16"/>
  <c r="AU16" i="16"/>
  <c r="AT16" i="16"/>
  <c r="AS16" i="16"/>
  <c r="AR16" i="16"/>
  <c r="AQ16" i="16"/>
  <c r="AP16" i="16"/>
  <c r="AU15" i="16"/>
  <c r="AT15" i="16"/>
  <c r="AS15" i="16"/>
  <c r="AR15" i="16"/>
  <c r="AQ15" i="16"/>
  <c r="AP15" i="16"/>
  <c r="AU14" i="16"/>
  <c r="AT14" i="16"/>
  <c r="AS14" i="16"/>
  <c r="AR14" i="16"/>
  <c r="AQ14" i="16"/>
  <c r="AP14" i="16"/>
  <c r="AU13" i="16"/>
  <c r="AT13" i="16"/>
  <c r="AS13" i="16"/>
  <c r="AR13" i="16"/>
  <c r="AQ13" i="16"/>
  <c r="AP13" i="16"/>
  <c r="AU12" i="16"/>
  <c r="AT12" i="16"/>
  <c r="AS12" i="16"/>
  <c r="AR12" i="16"/>
  <c r="AQ12" i="16"/>
  <c r="AP12" i="16"/>
  <c r="AU11" i="16"/>
  <c r="AT11" i="16"/>
  <c r="AS11" i="16"/>
  <c r="AR11" i="16"/>
  <c r="AQ11" i="16"/>
  <c r="AP11" i="16"/>
  <c r="AU10" i="16"/>
  <c r="AT10" i="16"/>
  <c r="AS10" i="16"/>
  <c r="AR10" i="16"/>
  <c r="AQ10" i="16"/>
  <c r="AP10" i="16"/>
  <c r="AU9" i="16"/>
  <c r="AT9" i="16"/>
  <c r="AS9" i="16"/>
  <c r="AR9" i="16"/>
  <c r="AQ9" i="16"/>
  <c r="AP9" i="16"/>
  <c r="AU8" i="16"/>
  <c r="AT8" i="16"/>
  <c r="AS8" i="16"/>
  <c r="AR8" i="16"/>
  <c r="AQ8" i="16"/>
  <c r="AP8" i="16"/>
  <c r="AU7" i="16"/>
  <c r="AT7" i="16"/>
  <c r="AS7" i="16"/>
  <c r="AR7" i="16"/>
  <c r="AQ7" i="16"/>
  <c r="AP7" i="16"/>
  <c r="AU6" i="16"/>
  <c r="AT6" i="16"/>
  <c r="AS6" i="16"/>
  <c r="AR6" i="16"/>
  <c r="AQ6" i="16"/>
  <c r="AP6" i="16"/>
  <c r="AU5" i="16"/>
  <c r="AT5" i="16"/>
  <c r="AS5" i="16"/>
  <c r="AR5" i="16"/>
  <c r="AQ5" i="16"/>
  <c r="AP5" i="16"/>
  <c r="AU78" i="17"/>
  <c r="AT78" i="17"/>
  <c r="AS78" i="17"/>
  <c r="AR78" i="17"/>
  <c r="AQ78" i="17"/>
  <c r="AP78" i="17"/>
  <c r="AU77" i="17"/>
  <c r="AT77" i="17"/>
  <c r="AS77" i="17"/>
  <c r="AR77" i="17"/>
  <c r="AQ77" i="17"/>
  <c r="AP77" i="17"/>
  <c r="AU76" i="17"/>
  <c r="AT76" i="17"/>
  <c r="AS76" i="17"/>
  <c r="AR76" i="17"/>
  <c r="AQ76" i="17"/>
  <c r="AP76" i="17"/>
  <c r="AU75" i="17"/>
  <c r="AT75" i="17"/>
  <c r="AS75" i="17"/>
  <c r="AR75" i="17"/>
  <c r="AQ75" i="17"/>
  <c r="AP75" i="17"/>
  <c r="AU74" i="17"/>
  <c r="AT74" i="17"/>
  <c r="AS74" i="17"/>
  <c r="AR74" i="17"/>
  <c r="AQ74" i="17"/>
  <c r="AP74" i="17"/>
  <c r="AU73" i="17"/>
  <c r="AT73" i="17"/>
  <c r="AS73" i="17"/>
  <c r="AR73" i="17"/>
  <c r="AQ73" i="17"/>
  <c r="AP73" i="17"/>
  <c r="AU72" i="17"/>
  <c r="AT72" i="17"/>
  <c r="AS72" i="17"/>
  <c r="AR72" i="17"/>
  <c r="AQ72" i="17"/>
  <c r="AP72" i="17"/>
  <c r="AU71" i="17"/>
  <c r="AT71" i="17"/>
  <c r="AS71" i="17"/>
  <c r="AR71" i="17"/>
  <c r="AQ71" i="17"/>
  <c r="AP71" i="17"/>
  <c r="AU70" i="17"/>
  <c r="AT70" i="17"/>
  <c r="AS70" i="17"/>
  <c r="AR70" i="17"/>
  <c r="AQ70" i="17"/>
  <c r="AP70" i="17"/>
  <c r="AU69" i="17"/>
  <c r="AT69" i="17"/>
  <c r="AS69" i="17"/>
  <c r="AR69" i="17"/>
  <c r="AQ69" i="17"/>
  <c r="AP69" i="17"/>
  <c r="AU68" i="17"/>
  <c r="AT68" i="17"/>
  <c r="AS68" i="17"/>
  <c r="AR68" i="17"/>
  <c r="AQ68" i="17"/>
  <c r="AP68" i="17"/>
  <c r="AU67" i="17"/>
  <c r="AT67" i="17"/>
  <c r="AS67" i="17"/>
  <c r="AR67" i="17"/>
  <c r="AQ67" i="17"/>
  <c r="AP67" i="17"/>
  <c r="AU66" i="17"/>
  <c r="AT66" i="17"/>
  <c r="AS66" i="17"/>
  <c r="AR66" i="17"/>
  <c r="AQ66" i="17"/>
  <c r="AP66" i="17"/>
  <c r="AU65" i="17"/>
  <c r="AT65" i="17"/>
  <c r="AS65" i="17"/>
  <c r="AR65" i="17"/>
  <c r="AQ65" i="17"/>
  <c r="AP65" i="17"/>
  <c r="AU64" i="17"/>
  <c r="AT64" i="17"/>
  <c r="AS64" i="17"/>
  <c r="AR64" i="17"/>
  <c r="AQ64" i="17"/>
  <c r="AP64" i="17"/>
  <c r="AU63" i="17"/>
  <c r="AT63" i="17"/>
  <c r="AS63" i="17"/>
  <c r="AR63" i="17"/>
  <c r="AQ63" i="17"/>
  <c r="AP63" i="17"/>
  <c r="AU62" i="17"/>
  <c r="AT62" i="17"/>
  <c r="AS62" i="17"/>
  <c r="AR62" i="17"/>
  <c r="AQ62" i="17"/>
  <c r="AP62" i="17"/>
  <c r="AU61" i="17"/>
  <c r="AT61" i="17"/>
  <c r="AS61" i="17"/>
  <c r="AR61" i="17"/>
  <c r="AQ61" i="17"/>
  <c r="AP61" i="17"/>
  <c r="AU60" i="17"/>
  <c r="AT60" i="17"/>
  <c r="AS60" i="17"/>
  <c r="AR60" i="17"/>
  <c r="AQ60" i="17"/>
  <c r="AP60" i="17"/>
  <c r="AU59" i="17"/>
  <c r="AT59" i="17"/>
  <c r="AS59" i="17"/>
  <c r="AR59" i="17"/>
  <c r="AQ59" i="17"/>
  <c r="AP59" i="17"/>
  <c r="AU58" i="17"/>
  <c r="AT58" i="17"/>
  <c r="AS58" i="17"/>
  <c r="AR58" i="17"/>
  <c r="AQ58" i="17"/>
  <c r="AP58" i="17"/>
  <c r="AU57" i="17"/>
  <c r="AT57" i="17"/>
  <c r="AS57" i="17"/>
  <c r="AR57" i="17"/>
  <c r="AQ57" i="17"/>
  <c r="AP57" i="17"/>
  <c r="AU56" i="17"/>
  <c r="AT56" i="17"/>
  <c r="AS56" i="17"/>
  <c r="AR56" i="17"/>
  <c r="AQ56" i="17"/>
  <c r="AP56" i="17"/>
  <c r="AU55" i="17"/>
  <c r="AT55" i="17"/>
  <c r="AS55" i="17"/>
  <c r="AR55" i="17"/>
  <c r="AQ55" i="17"/>
  <c r="AP55" i="17"/>
  <c r="AU54" i="17"/>
  <c r="AT54" i="17"/>
  <c r="AS54" i="17"/>
  <c r="AR54" i="17"/>
  <c r="AQ54" i="17"/>
  <c r="AP54" i="17"/>
  <c r="AU53" i="17"/>
  <c r="AT53" i="17"/>
  <c r="AS53" i="17"/>
  <c r="AR53" i="17"/>
  <c r="AQ53" i="17"/>
  <c r="AP53" i="17"/>
  <c r="AU52" i="17"/>
  <c r="AT52" i="17"/>
  <c r="AS52" i="17"/>
  <c r="AR52" i="17"/>
  <c r="AQ52" i="17"/>
  <c r="AP52" i="17"/>
  <c r="AU51" i="17"/>
  <c r="AT51" i="17"/>
  <c r="AS51" i="17"/>
  <c r="AR51" i="17"/>
  <c r="AQ51" i="17"/>
  <c r="AP51" i="17"/>
  <c r="AU50" i="17"/>
  <c r="AT50" i="17"/>
  <c r="AS50" i="17"/>
  <c r="AR50" i="17"/>
  <c r="AQ50" i="17"/>
  <c r="AP50" i="17"/>
  <c r="AU49" i="17"/>
  <c r="AT49" i="17"/>
  <c r="AS49" i="17"/>
  <c r="AR49" i="17"/>
  <c r="AQ49" i="17"/>
  <c r="AP49" i="17"/>
  <c r="AU48" i="17"/>
  <c r="AT48" i="17"/>
  <c r="AS48" i="17"/>
  <c r="AR48" i="17"/>
  <c r="AQ48" i="17"/>
  <c r="AP48" i="17"/>
  <c r="AU47" i="17"/>
  <c r="AT47" i="17"/>
  <c r="AS47" i="17"/>
  <c r="AR47" i="17"/>
  <c r="AQ47" i="17"/>
  <c r="AP47" i="17"/>
  <c r="AU46" i="17"/>
  <c r="AT46" i="17"/>
  <c r="AS46" i="17"/>
  <c r="AR46" i="17"/>
  <c r="AQ46" i="17"/>
  <c r="AP46" i="17"/>
  <c r="AU45" i="17"/>
  <c r="AT45" i="17"/>
  <c r="AS45" i="17"/>
  <c r="AR45" i="17"/>
  <c r="AQ45" i="17"/>
  <c r="AP45" i="17"/>
  <c r="AU44" i="17"/>
  <c r="AT44" i="17"/>
  <c r="AS44" i="17"/>
  <c r="AR44" i="17"/>
  <c r="AQ44" i="17"/>
  <c r="AP44" i="17"/>
  <c r="AU43" i="17"/>
  <c r="AT43" i="17"/>
  <c r="AS43" i="17"/>
  <c r="AR43" i="17"/>
  <c r="AQ43" i="17"/>
  <c r="AP43" i="17"/>
  <c r="AU42" i="17"/>
  <c r="AT42" i="17"/>
  <c r="AS42" i="17"/>
  <c r="AR42" i="17"/>
  <c r="AQ42" i="17"/>
  <c r="AP42" i="17"/>
  <c r="AU41" i="17"/>
  <c r="AT41" i="17"/>
  <c r="AS41" i="17"/>
  <c r="AR41" i="17"/>
  <c r="AQ41" i="17"/>
  <c r="AP41" i="17"/>
  <c r="AU40" i="17"/>
  <c r="AT40" i="17"/>
  <c r="AS40" i="17"/>
  <c r="AR40" i="17"/>
  <c r="AQ40" i="17"/>
  <c r="AP40" i="17"/>
  <c r="AU39" i="17"/>
  <c r="AT39" i="17"/>
  <c r="AS39" i="17"/>
  <c r="AR39" i="17"/>
  <c r="AQ39" i="17"/>
  <c r="AP39" i="17"/>
  <c r="AU38" i="17"/>
  <c r="AT38" i="17"/>
  <c r="AS38" i="17"/>
  <c r="AR38" i="17"/>
  <c r="AQ38" i="17"/>
  <c r="AP38" i="17"/>
  <c r="AU37" i="17"/>
  <c r="AT37" i="17"/>
  <c r="AS37" i="17"/>
  <c r="AR37" i="17"/>
  <c r="AQ37" i="17"/>
  <c r="AP37" i="17"/>
  <c r="AU36" i="17"/>
  <c r="AT36" i="17"/>
  <c r="AS36" i="17"/>
  <c r="AR36" i="17"/>
  <c r="AQ36" i="17"/>
  <c r="AP36" i="17"/>
  <c r="AU35" i="17"/>
  <c r="AT35" i="17"/>
  <c r="AS35" i="17"/>
  <c r="AR35" i="17"/>
  <c r="AQ35" i="17"/>
  <c r="AP35" i="17"/>
  <c r="AU34" i="17"/>
  <c r="AT34" i="17"/>
  <c r="AS34" i="17"/>
  <c r="AR34" i="17"/>
  <c r="AQ34" i="17"/>
  <c r="AP34" i="17"/>
  <c r="AU33" i="17"/>
  <c r="AT33" i="17"/>
  <c r="AS33" i="17"/>
  <c r="AR33" i="17"/>
  <c r="AQ33" i="17"/>
  <c r="AP33" i="17"/>
  <c r="AU32" i="17"/>
  <c r="AT32" i="17"/>
  <c r="AS32" i="17"/>
  <c r="AR32" i="17"/>
  <c r="AQ32" i="17"/>
  <c r="AP32" i="17"/>
  <c r="AU31" i="17"/>
  <c r="AT31" i="17"/>
  <c r="AS31" i="17"/>
  <c r="AR31" i="17"/>
  <c r="AQ31" i="17"/>
  <c r="AP31" i="17"/>
  <c r="AU30" i="17"/>
  <c r="AT30" i="17"/>
  <c r="AS30" i="17"/>
  <c r="AR30" i="17"/>
  <c r="AQ30" i="17"/>
  <c r="AP30" i="17"/>
  <c r="AU29" i="17"/>
  <c r="AT29" i="17"/>
  <c r="AS29" i="17"/>
  <c r="AR29" i="17"/>
  <c r="AQ29" i="17"/>
  <c r="AP29" i="17"/>
  <c r="AU28" i="17"/>
  <c r="AT28" i="17"/>
  <c r="AS28" i="17"/>
  <c r="AR28" i="17"/>
  <c r="AQ28" i="17"/>
  <c r="AP28" i="17"/>
  <c r="AU27" i="17"/>
  <c r="AT27" i="17"/>
  <c r="AS27" i="17"/>
  <c r="AR27" i="17"/>
  <c r="AQ27" i="17"/>
  <c r="AP27" i="17"/>
  <c r="AU26" i="17"/>
  <c r="AT26" i="17"/>
  <c r="AS26" i="17"/>
  <c r="AR26" i="17"/>
  <c r="AQ26" i="17"/>
  <c r="AP26" i="17"/>
  <c r="AU25" i="17"/>
  <c r="AT25" i="17"/>
  <c r="AS25" i="17"/>
  <c r="AR25" i="17"/>
  <c r="AQ25" i="17"/>
  <c r="AP25" i="17"/>
  <c r="AU24" i="17"/>
  <c r="AT24" i="17"/>
  <c r="AS24" i="17"/>
  <c r="AR24" i="17"/>
  <c r="AQ24" i="17"/>
  <c r="AP24" i="17"/>
  <c r="AU23" i="17"/>
  <c r="AT23" i="17"/>
  <c r="AS23" i="17"/>
  <c r="AR23" i="17"/>
  <c r="AQ23" i="17"/>
  <c r="AP23" i="17"/>
  <c r="AU22" i="17"/>
  <c r="AT22" i="17"/>
  <c r="AS22" i="17"/>
  <c r="AR22" i="17"/>
  <c r="AQ22" i="17"/>
  <c r="AP22" i="17"/>
  <c r="AU21" i="17"/>
  <c r="AT21" i="17"/>
  <c r="AS21" i="17"/>
  <c r="AR21" i="17"/>
  <c r="AQ21" i="17"/>
  <c r="AP21" i="17"/>
  <c r="AU20" i="17"/>
  <c r="AT20" i="17"/>
  <c r="AS20" i="17"/>
  <c r="AR20" i="17"/>
  <c r="AQ20" i="17"/>
  <c r="AP20" i="17"/>
  <c r="AU19" i="17"/>
  <c r="AT19" i="17"/>
  <c r="AS19" i="17"/>
  <c r="AR19" i="17"/>
  <c r="AQ19" i="17"/>
  <c r="AP19" i="17"/>
  <c r="AU18" i="17"/>
  <c r="AT18" i="17"/>
  <c r="AS18" i="17"/>
  <c r="AR18" i="17"/>
  <c r="AQ18" i="17"/>
  <c r="AP18" i="17"/>
  <c r="AU17" i="17"/>
  <c r="AT17" i="17"/>
  <c r="AS17" i="17"/>
  <c r="AR17" i="17"/>
  <c r="AQ17" i="17"/>
  <c r="AP17" i="17"/>
  <c r="AU16" i="17"/>
  <c r="AT16" i="17"/>
  <c r="AS16" i="17"/>
  <c r="AR16" i="17"/>
  <c r="AQ16" i="17"/>
  <c r="AP16" i="17"/>
  <c r="AU15" i="17"/>
  <c r="AT15" i="17"/>
  <c r="AS15" i="17"/>
  <c r="AR15" i="17"/>
  <c r="AQ15" i="17"/>
  <c r="AP15" i="17"/>
  <c r="AU14" i="17"/>
  <c r="AT14" i="17"/>
  <c r="AS14" i="17"/>
  <c r="AR14" i="17"/>
  <c r="AQ14" i="17"/>
  <c r="AP14" i="17"/>
  <c r="AU13" i="17"/>
  <c r="AT13" i="17"/>
  <c r="AS13" i="17"/>
  <c r="AR13" i="17"/>
  <c r="AQ13" i="17"/>
  <c r="AP13" i="17"/>
  <c r="AU12" i="17"/>
  <c r="AT12" i="17"/>
  <c r="AS12" i="17"/>
  <c r="AR12" i="17"/>
  <c r="AQ12" i="17"/>
  <c r="AP12" i="17"/>
  <c r="AU11" i="17"/>
  <c r="AT11" i="17"/>
  <c r="AS11" i="17"/>
  <c r="AR11" i="17"/>
  <c r="AQ11" i="17"/>
  <c r="AP11" i="17"/>
  <c r="AU10" i="17"/>
  <c r="AT10" i="17"/>
  <c r="AS10" i="17"/>
  <c r="AR10" i="17"/>
  <c r="AQ10" i="17"/>
  <c r="AP10" i="17"/>
  <c r="AU9" i="17"/>
  <c r="AT9" i="17"/>
  <c r="AS9" i="17"/>
  <c r="AR9" i="17"/>
  <c r="AQ9" i="17"/>
  <c r="AP9" i="17"/>
  <c r="AU8" i="17"/>
  <c r="AT8" i="17"/>
  <c r="AS8" i="17"/>
  <c r="AR8" i="17"/>
  <c r="AQ8" i="17"/>
  <c r="AP8" i="17"/>
  <c r="AU7" i="17"/>
  <c r="AT7" i="17"/>
  <c r="AS7" i="17"/>
  <c r="AR7" i="17"/>
  <c r="AQ7" i="17"/>
  <c r="AP7" i="17"/>
  <c r="AU6" i="17"/>
  <c r="AT6" i="17"/>
  <c r="AS6" i="17"/>
  <c r="AR6" i="17"/>
  <c r="AQ6" i="17"/>
  <c r="AP6" i="17"/>
  <c r="AU5" i="17"/>
  <c r="AT5" i="17"/>
  <c r="AS5" i="17"/>
  <c r="AR5" i="17"/>
  <c r="AQ5" i="17"/>
  <c r="AP5" i="17"/>
  <c r="AU78" i="15"/>
  <c r="AT78" i="15"/>
  <c r="AS78" i="15"/>
  <c r="AR78" i="15"/>
  <c r="AQ78" i="15"/>
  <c r="AP78" i="15"/>
  <c r="AU77" i="15"/>
  <c r="AT77" i="15"/>
  <c r="AS77" i="15"/>
  <c r="AR77" i="15"/>
  <c r="AQ77" i="15"/>
  <c r="AP77" i="15"/>
  <c r="AU76" i="15"/>
  <c r="AT76" i="15"/>
  <c r="AS76" i="15"/>
  <c r="AR76" i="15"/>
  <c r="AQ76" i="15"/>
  <c r="AP76" i="15"/>
  <c r="AU75" i="15"/>
  <c r="AT75" i="15"/>
  <c r="AS75" i="15"/>
  <c r="AR75" i="15"/>
  <c r="AQ75" i="15"/>
  <c r="AP75" i="15"/>
  <c r="AU74" i="15"/>
  <c r="AT74" i="15"/>
  <c r="AS74" i="15"/>
  <c r="AR74" i="15"/>
  <c r="AQ74" i="15"/>
  <c r="AP74" i="15"/>
  <c r="AU73" i="15"/>
  <c r="AT73" i="15"/>
  <c r="AS73" i="15"/>
  <c r="AR73" i="15"/>
  <c r="AQ73" i="15"/>
  <c r="AP73" i="15"/>
  <c r="AU72" i="15"/>
  <c r="AT72" i="15"/>
  <c r="AS72" i="15"/>
  <c r="AR72" i="15"/>
  <c r="AQ72" i="15"/>
  <c r="AP72" i="15"/>
  <c r="AU71" i="15"/>
  <c r="AT71" i="15"/>
  <c r="AS71" i="15"/>
  <c r="AR71" i="15"/>
  <c r="AQ71" i="15"/>
  <c r="AP71" i="15"/>
  <c r="AU70" i="15"/>
  <c r="AT70" i="15"/>
  <c r="AS70" i="15"/>
  <c r="AR70" i="15"/>
  <c r="AQ70" i="15"/>
  <c r="AP70" i="15"/>
  <c r="AU69" i="15"/>
  <c r="AT69" i="15"/>
  <c r="AS69" i="15"/>
  <c r="AR69" i="15"/>
  <c r="AQ69" i="15"/>
  <c r="AP69" i="15"/>
  <c r="AU68" i="15"/>
  <c r="AT68" i="15"/>
  <c r="AS68" i="15"/>
  <c r="AR68" i="15"/>
  <c r="AQ68" i="15"/>
  <c r="AP68" i="15"/>
  <c r="AU67" i="15"/>
  <c r="AT67" i="15"/>
  <c r="AS67" i="15"/>
  <c r="AR67" i="15"/>
  <c r="AQ67" i="15"/>
  <c r="AP67" i="15"/>
  <c r="AU66" i="15"/>
  <c r="AT66" i="15"/>
  <c r="AS66" i="15"/>
  <c r="AR66" i="15"/>
  <c r="AQ66" i="15"/>
  <c r="AP66" i="15"/>
  <c r="AU65" i="15"/>
  <c r="AT65" i="15"/>
  <c r="AS65" i="15"/>
  <c r="AR65" i="15"/>
  <c r="AQ65" i="15"/>
  <c r="AP65" i="15"/>
  <c r="AU64" i="15"/>
  <c r="AT64" i="15"/>
  <c r="AS64" i="15"/>
  <c r="AR64" i="15"/>
  <c r="AQ64" i="15"/>
  <c r="AP64" i="15"/>
  <c r="AU63" i="15"/>
  <c r="AT63" i="15"/>
  <c r="AS63" i="15"/>
  <c r="AR63" i="15"/>
  <c r="AQ63" i="15"/>
  <c r="AP63" i="15"/>
  <c r="AU62" i="15"/>
  <c r="AT62" i="15"/>
  <c r="AS62" i="15"/>
  <c r="AR62" i="15"/>
  <c r="AQ62" i="15"/>
  <c r="AP62" i="15"/>
  <c r="AU61" i="15"/>
  <c r="AT61" i="15"/>
  <c r="AS61" i="15"/>
  <c r="AR61" i="15"/>
  <c r="AQ61" i="15"/>
  <c r="AP61" i="15"/>
  <c r="AU60" i="15"/>
  <c r="AT60" i="15"/>
  <c r="AS60" i="15"/>
  <c r="AR60" i="15"/>
  <c r="AQ60" i="15"/>
  <c r="AP60" i="15"/>
  <c r="AU59" i="15"/>
  <c r="AT59" i="15"/>
  <c r="AS59" i="15"/>
  <c r="AR59" i="15"/>
  <c r="AQ59" i="15"/>
  <c r="AP59" i="15"/>
  <c r="AU58" i="15"/>
  <c r="AT58" i="15"/>
  <c r="AS58" i="15"/>
  <c r="AR58" i="15"/>
  <c r="AQ58" i="15"/>
  <c r="AP58" i="15"/>
  <c r="AU57" i="15"/>
  <c r="AT57" i="15"/>
  <c r="AS57" i="15"/>
  <c r="AR57" i="15"/>
  <c r="AQ57" i="15"/>
  <c r="AP57" i="15"/>
  <c r="AU56" i="15"/>
  <c r="AT56" i="15"/>
  <c r="AS56" i="15"/>
  <c r="AR56" i="15"/>
  <c r="AQ56" i="15"/>
  <c r="AP56" i="15"/>
  <c r="AU55" i="15"/>
  <c r="AT55" i="15"/>
  <c r="AS55" i="15"/>
  <c r="AR55" i="15"/>
  <c r="AQ55" i="15"/>
  <c r="AP55" i="15"/>
  <c r="AU54" i="15"/>
  <c r="AT54" i="15"/>
  <c r="AS54" i="15"/>
  <c r="AR54" i="15"/>
  <c r="AQ54" i="15"/>
  <c r="AP54" i="15"/>
  <c r="AU53" i="15"/>
  <c r="AT53" i="15"/>
  <c r="AS53" i="15"/>
  <c r="AR53" i="15"/>
  <c r="AQ53" i="15"/>
  <c r="AP53" i="15"/>
  <c r="AU52" i="15"/>
  <c r="AT52" i="15"/>
  <c r="AS52" i="15"/>
  <c r="AR52" i="15"/>
  <c r="AQ52" i="15"/>
  <c r="AP52" i="15"/>
  <c r="AU51" i="15"/>
  <c r="AT51" i="15"/>
  <c r="AS51" i="15"/>
  <c r="AR51" i="15"/>
  <c r="AQ51" i="15"/>
  <c r="AP51" i="15"/>
  <c r="AU50" i="15"/>
  <c r="AT50" i="15"/>
  <c r="AS50" i="15"/>
  <c r="AR50" i="15"/>
  <c r="AQ50" i="15"/>
  <c r="AP50" i="15"/>
  <c r="AU49" i="15"/>
  <c r="AT49" i="15"/>
  <c r="AS49" i="15"/>
  <c r="AR49" i="15"/>
  <c r="AQ49" i="15"/>
  <c r="AP49" i="15"/>
  <c r="AU48" i="15"/>
  <c r="AT48" i="15"/>
  <c r="AS48" i="15"/>
  <c r="AR48" i="15"/>
  <c r="AQ48" i="15"/>
  <c r="AP48" i="15"/>
  <c r="AU47" i="15"/>
  <c r="AT47" i="15"/>
  <c r="AS47" i="15"/>
  <c r="AR47" i="15"/>
  <c r="AQ47" i="15"/>
  <c r="AP47" i="15"/>
  <c r="AU46" i="15"/>
  <c r="AT46" i="15"/>
  <c r="AS46" i="15"/>
  <c r="AR46" i="15"/>
  <c r="AQ46" i="15"/>
  <c r="AP46" i="15"/>
  <c r="AU45" i="15"/>
  <c r="AT45" i="15"/>
  <c r="AS45" i="15"/>
  <c r="AR45" i="15"/>
  <c r="AQ45" i="15"/>
  <c r="AP45" i="15"/>
  <c r="AU44" i="15"/>
  <c r="AT44" i="15"/>
  <c r="AS44" i="15"/>
  <c r="AR44" i="15"/>
  <c r="AQ44" i="15"/>
  <c r="AP44" i="15"/>
  <c r="AU43" i="15"/>
  <c r="AT43" i="15"/>
  <c r="AS43" i="15"/>
  <c r="AR43" i="15"/>
  <c r="AQ43" i="15"/>
  <c r="AP43" i="15"/>
  <c r="AU42" i="15"/>
  <c r="AT42" i="15"/>
  <c r="AS42" i="15"/>
  <c r="AR42" i="15"/>
  <c r="AQ42" i="15"/>
  <c r="AP42" i="15"/>
  <c r="AU41" i="15"/>
  <c r="AT41" i="15"/>
  <c r="AS41" i="15"/>
  <c r="AR41" i="15"/>
  <c r="AQ41" i="15"/>
  <c r="AP41" i="15"/>
  <c r="AU40" i="15"/>
  <c r="AT40" i="15"/>
  <c r="AS40" i="15"/>
  <c r="AR40" i="15"/>
  <c r="AQ40" i="15"/>
  <c r="AP40" i="15"/>
  <c r="AU39" i="15"/>
  <c r="AT39" i="15"/>
  <c r="AS39" i="15"/>
  <c r="AR39" i="15"/>
  <c r="AQ39" i="15"/>
  <c r="AP39" i="15"/>
  <c r="AU38" i="15"/>
  <c r="AT38" i="15"/>
  <c r="AS38" i="15"/>
  <c r="AR38" i="15"/>
  <c r="AQ38" i="15"/>
  <c r="AP38" i="15"/>
  <c r="AU37" i="15"/>
  <c r="AT37" i="15"/>
  <c r="AS37" i="15"/>
  <c r="AR37" i="15"/>
  <c r="AQ37" i="15"/>
  <c r="AP37" i="15"/>
  <c r="AU36" i="15"/>
  <c r="AT36" i="15"/>
  <c r="AS36" i="15"/>
  <c r="AR36" i="15"/>
  <c r="AQ36" i="15"/>
  <c r="AP36" i="15"/>
  <c r="AU35" i="15"/>
  <c r="AT35" i="15"/>
  <c r="AS35" i="15"/>
  <c r="AR35" i="15"/>
  <c r="AQ35" i="15"/>
  <c r="AP35" i="15"/>
  <c r="AU34" i="15"/>
  <c r="AT34" i="15"/>
  <c r="AS34" i="15"/>
  <c r="AR34" i="15"/>
  <c r="AQ34" i="15"/>
  <c r="AP34" i="15"/>
  <c r="AU33" i="15"/>
  <c r="AT33" i="15"/>
  <c r="AS33" i="15"/>
  <c r="AR33" i="15"/>
  <c r="AQ33" i="15"/>
  <c r="AP33" i="15"/>
  <c r="AU32" i="15"/>
  <c r="AT32" i="15"/>
  <c r="AS32" i="15"/>
  <c r="AR32" i="15"/>
  <c r="AQ32" i="15"/>
  <c r="AP32" i="15"/>
  <c r="AU31" i="15"/>
  <c r="AT31" i="15"/>
  <c r="AS31" i="15"/>
  <c r="AR31" i="15"/>
  <c r="AQ31" i="15"/>
  <c r="AP31" i="15"/>
  <c r="AU30" i="15"/>
  <c r="AT30" i="15"/>
  <c r="AS30" i="15"/>
  <c r="AR30" i="15"/>
  <c r="AQ30" i="15"/>
  <c r="AP30" i="15"/>
  <c r="AU29" i="15"/>
  <c r="AT29" i="15"/>
  <c r="AS29" i="15"/>
  <c r="AR29" i="15"/>
  <c r="AQ29" i="15"/>
  <c r="AP29" i="15"/>
  <c r="AU28" i="15"/>
  <c r="AT28" i="15"/>
  <c r="AS28" i="15"/>
  <c r="AR28" i="15"/>
  <c r="AQ28" i="15"/>
  <c r="AP28" i="15"/>
  <c r="AU27" i="15"/>
  <c r="AT27" i="15"/>
  <c r="AS27" i="15"/>
  <c r="AR27" i="15"/>
  <c r="AQ27" i="15"/>
  <c r="AP27" i="15"/>
  <c r="AU26" i="15"/>
  <c r="AT26" i="15"/>
  <c r="AS26" i="15"/>
  <c r="AR26" i="15"/>
  <c r="AQ26" i="15"/>
  <c r="AP26" i="15"/>
  <c r="AU25" i="15"/>
  <c r="AT25" i="15"/>
  <c r="AS25" i="15"/>
  <c r="AR25" i="15"/>
  <c r="AQ25" i="15"/>
  <c r="AP25" i="15"/>
  <c r="AU24" i="15"/>
  <c r="AT24" i="15"/>
  <c r="AS24" i="15"/>
  <c r="AR24" i="15"/>
  <c r="AQ24" i="15"/>
  <c r="AP24" i="15"/>
  <c r="AU23" i="15"/>
  <c r="AT23" i="15"/>
  <c r="AS23" i="15"/>
  <c r="AR23" i="15"/>
  <c r="AQ23" i="15"/>
  <c r="AP23" i="15"/>
  <c r="AU22" i="15"/>
  <c r="AT22" i="15"/>
  <c r="AS22" i="15"/>
  <c r="AR22" i="15"/>
  <c r="AQ22" i="15"/>
  <c r="AP22" i="15"/>
  <c r="AU21" i="15"/>
  <c r="AT21" i="15"/>
  <c r="AS21" i="15"/>
  <c r="AR21" i="15"/>
  <c r="AQ21" i="15"/>
  <c r="AP21" i="15"/>
  <c r="AU20" i="15"/>
  <c r="AT20" i="15"/>
  <c r="AS20" i="15"/>
  <c r="AR20" i="15"/>
  <c r="AQ20" i="15"/>
  <c r="AP20" i="15"/>
  <c r="AU19" i="15"/>
  <c r="AT19" i="15"/>
  <c r="AS19" i="15"/>
  <c r="AR19" i="15"/>
  <c r="AQ19" i="15"/>
  <c r="AP19" i="15"/>
  <c r="AU18" i="15"/>
  <c r="AT18" i="15"/>
  <c r="AS18" i="15"/>
  <c r="AR18" i="15"/>
  <c r="AQ18" i="15"/>
  <c r="AP18" i="15"/>
  <c r="AU17" i="15"/>
  <c r="AT17" i="15"/>
  <c r="AS17" i="15"/>
  <c r="AR17" i="15"/>
  <c r="AQ17" i="15"/>
  <c r="AP17" i="15"/>
  <c r="AU16" i="15"/>
  <c r="AT16" i="15"/>
  <c r="AS16" i="15"/>
  <c r="AR16" i="15"/>
  <c r="AQ16" i="15"/>
  <c r="AP16" i="15"/>
  <c r="AU15" i="15"/>
  <c r="AT15" i="15"/>
  <c r="AS15" i="15"/>
  <c r="AR15" i="15"/>
  <c r="AQ15" i="15"/>
  <c r="AP15" i="15"/>
  <c r="AU14" i="15"/>
  <c r="AT14" i="15"/>
  <c r="AS14" i="15"/>
  <c r="AR14" i="15"/>
  <c r="AQ14" i="15"/>
  <c r="AP14" i="15"/>
  <c r="AU13" i="15"/>
  <c r="AT13" i="15"/>
  <c r="AS13" i="15"/>
  <c r="AR13" i="15"/>
  <c r="AQ13" i="15"/>
  <c r="AP13" i="15"/>
  <c r="AU12" i="15"/>
  <c r="AT12" i="15"/>
  <c r="AS12" i="15"/>
  <c r="AR12" i="15"/>
  <c r="AQ12" i="15"/>
  <c r="AP12" i="15"/>
  <c r="AU11" i="15"/>
  <c r="AT11" i="15"/>
  <c r="AS11" i="15"/>
  <c r="AR11" i="15"/>
  <c r="AQ11" i="15"/>
  <c r="AP11" i="15"/>
  <c r="AU10" i="15"/>
  <c r="AT10" i="15"/>
  <c r="AS10" i="15"/>
  <c r="AR10" i="15"/>
  <c r="AQ10" i="15"/>
  <c r="AP10" i="15"/>
  <c r="AU9" i="15"/>
  <c r="AT9" i="15"/>
  <c r="AS9" i="15"/>
  <c r="AR9" i="15"/>
  <c r="AQ9" i="15"/>
  <c r="AP9" i="15"/>
  <c r="AU8" i="15"/>
  <c r="AT8" i="15"/>
  <c r="AS8" i="15"/>
  <c r="AR8" i="15"/>
  <c r="AQ8" i="15"/>
  <c r="AP8" i="15"/>
  <c r="AU7" i="15"/>
  <c r="AT7" i="15"/>
  <c r="AS7" i="15"/>
  <c r="AR7" i="15"/>
  <c r="AQ7" i="15"/>
  <c r="AP7" i="15"/>
  <c r="AU6" i="15"/>
  <c r="AT6" i="15"/>
  <c r="AS6" i="15"/>
  <c r="AR6" i="15"/>
  <c r="AQ6" i="15"/>
  <c r="AP6" i="15"/>
  <c r="AU5" i="15"/>
  <c r="AT5" i="15"/>
  <c r="AS5" i="15"/>
  <c r="AR5" i="15"/>
  <c r="AQ5" i="15"/>
  <c r="AP5" i="15"/>
  <c r="L349" i="18"/>
  <c r="K349" i="18"/>
  <c r="J349" i="18"/>
  <c r="E120" i="12" l="1"/>
  <c r="E119" i="12"/>
  <c r="E120" i="15"/>
  <c r="E119" i="15"/>
  <c r="E120" i="17"/>
  <c r="E119" i="17"/>
  <c r="E120" i="16"/>
  <c r="E119" i="16"/>
  <c r="E120" i="14"/>
  <c r="E119" i="14"/>
  <c r="E120" i="13"/>
  <c r="E119" i="13"/>
  <c r="L438" i="18"/>
  <c r="J438" i="18"/>
  <c r="I438" i="18"/>
  <c r="G438" i="18"/>
  <c r="L437" i="18"/>
  <c r="J437" i="18"/>
  <c r="I437" i="18"/>
  <c r="G437" i="18"/>
  <c r="L436" i="18"/>
  <c r="J436" i="18"/>
  <c r="I436" i="18"/>
  <c r="G436" i="18"/>
  <c r="L435" i="18"/>
  <c r="J435" i="18"/>
  <c r="K435" i="18" s="1"/>
  <c r="I435" i="18"/>
  <c r="G435" i="18"/>
  <c r="L434" i="18"/>
  <c r="J434" i="18"/>
  <c r="I434" i="18"/>
  <c r="G434" i="18"/>
  <c r="C434" i="18"/>
  <c r="C435" i="18" s="1"/>
  <c r="C436" i="18" s="1"/>
  <c r="C437" i="18" s="1"/>
  <c r="C438" i="18" s="1"/>
  <c r="L433" i="18"/>
  <c r="J433" i="18"/>
  <c r="I433" i="18"/>
  <c r="G433" i="18"/>
  <c r="L432" i="18"/>
  <c r="J432" i="18"/>
  <c r="I432" i="18"/>
  <c r="G432" i="18"/>
  <c r="K431" i="18"/>
  <c r="H431" i="18"/>
  <c r="K430" i="18"/>
  <c r="H430" i="18"/>
  <c r="L429" i="18"/>
  <c r="J429" i="18"/>
  <c r="I429" i="18"/>
  <c r="G429" i="18"/>
  <c r="C429" i="18"/>
  <c r="C430" i="18" s="1"/>
  <c r="C431" i="18" s="1"/>
  <c r="C432" i="18" s="1"/>
  <c r="C433" i="18" s="1"/>
  <c r="L428" i="18"/>
  <c r="J428" i="18"/>
  <c r="I428" i="18"/>
  <c r="G428" i="18"/>
  <c r="L427" i="18"/>
  <c r="J427" i="18"/>
  <c r="K427" i="18" s="1"/>
  <c r="I427" i="18"/>
  <c r="G427" i="18"/>
  <c r="H427" i="18" s="1"/>
  <c r="L426" i="18"/>
  <c r="J426" i="18"/>
  <c r="I426" i="18"/>
  <c r="G426" i="18"/>
  <c r="H426" i="18" s="1"/>
  <c r="L425" i="18"/>
  <c r="J425" i="18"/>
  <c r="I425" i="18"/>
  <c r="G425" i="18"/>
  <c r="L424" i="18"/>
  <c r="J424" i="18"/>
  <c r="K424" i="18" s="1"/>
  <c r="I424" i="18"/>
  <c r="G424" i="18"/>
  <c r="H424" i="18" s="1"/>
  <c r="F424" i="18"/>
  <c r="F429" i="18" s="1"/>
  <c r="F434" i="18" s="1"/>
  <c r="C424" i="18"/>
  <c r="C425" i="18" s="1"/>
  <c r="C426" i="18" s="1"/>
  <c r="C427" i="18" s="1"/>
  <c r="C428" i="18" s="1"/>
  <c r="L423" i="18"/>
  <c r="J423" i="18"/>
  <c r="K423" i="18" s="1"/>
  <c r="I423" i="18"/>
  <c r="G423" i="18"/>
  <c r="H423" i="18" s="1"/>
  <c r="E423" i="18"/>
  <c r="E428" i="18" s="1"/>
  <c r="E433" i="18" s="1"/>
  <c r="E438" i="18" s="1"/>
  <c r="L422" i="18"/>
  <c r="J422" i="18"/>
  <c r="I422" i="18"/>
  <c r="G422" i="18"/>
  <c r="E422" i="18"/>
  <c r="E427" i="18" s="1"/>
  <c r="E432" i="18" s="1"/>
  <c r="E437" i="18" s="1"/>
  <c r="L421" i="18"/>
  <c r="J421" i="18"/>
  <c r="I421" i="18"/>
  <c r="G421" i="18"/>
  <c r="E421" i="18"/>
  <c r="E426" i="18" s="1"/>
  <c r="E431" i="18" s="1"/>
  <c r="E436" i="18" s="1"/>
  <c r="L420" i="18"/>
  <c r="J420" i="18"/>
  <c r="I420" i="18"/>
  <c r="G420" i="18"/>
  <c r="F420" i="18"/>
  <c r="F425" i="18" s="1"/>
  <c r="F430" i="18" s="1"/>
  <c r="F435" i="18" s="1"/>
  <c r="E420" i="18"/>
  <c r="E425" i="18" s="1"/>
  <c r="E430" i="18" s="1"/>
  <c r="E435" i="18" s="1"/>
  <c r="L419" i="18"/>
  <c r="J419" i="18"/>
  <c r="I419" i="18"/>
  <c r="G419" i="18"/>
  <c r="E419" i="18"/>
  <c r="E424" i="18" s="1"/>
  <c r="E429" i="18" s="1"/>
  <c r="E434" i="18" s="1"/>
  <c r="C419" i="18"/>
  <c r="C420" i="18" s="1"/>
  <c r="C421" i="18" s="1"/>
  <c r="C422" i="18" s="1"/>
  <c r="C423" i="18" s="1"/>
  <c r="L418" i="18"/>
  <c r="K418" i="18"/>
  <c r="J418" i="18"/>
  <c r="I418" i="18"/>
  <c r="H418" i="18"/>
  <c r="G418" i="18"/>
  <c r="L417" i="18"/>
  <c r="K417" i="18"/>
  <c r="J417" i="18"/>
  <c r="I417" i="18"/>
  <c r="H417" i="18"/>
  <c r="G417" i="18"/>
  <c r="C417" i="18"/>
  <c r="C418" i="18" s="1"/>
  <c r="L416" i="18"/>
  <c r="K416" i="18"/>
  <c r="J416" i="18"/>
  <c r="E416" i="18"/>
  <c r="C416" i="18"/>
  <c r="K415" i="18"/>
  <c r="H415" i="18"/>
  <c r="D415" i="18"/>
  <c r="D416" i="18" s="1"/>
  <c r="D417" i="18" s="1"/>
  <c r="D418" i="18" s="1"/>
  <c r="B415" i="18"/>
  <c r="A415" i="18"/>
  <c r="K414" i="18"/>
  <c r="H414" i="18"/>
  <c r="C414" i="18"/>
  <c r="C415" i="18" s="1"/>
  <c r="L413" i="18"/>
  <c r="K413" i="18"/>
  <c r="J413" i="18"/>
  <c r="I413" i="18"/>
  <c r="H413" i="18"/>
  <c r="G413" i="18"/>
  <c r="L412" i="18"/>
  <c r="K412" i="18"/>
  <c r="J412" i="18"/>
  <c r="I412" i="18"/>
  <c r="H412" i="18"/>
  <c r="G412" i="18"/>
  <c r="L411" i="18"/>
  <c r="K411" i="18"/>
  <c r="J411" i="18"/>
  <c r="I411" i="18"/>
  <c r="H411" i="18"/>
  <c r="G411" i="18"/>
  <c r="E399" i="18"/>
  <c r="E400" i="18" s="1"/>
  <c r="E401" i="18" s="1"/>
  <c r="E396" i="18"/>
  <c r="E397" i="18" s="1"/>
  <c r="E398" i="18" s="1"/>
  <c r="E393" i="18"/>
  <c r="E394" i="18" s="1"/>
  <c r="E395" i="18" s="1"/>
  <c r="E390" i="18"/>
  <c r="E391" i="18" s="1"/>
  <c r="E392" i="18" s="1"/>
  <c r="E387" i="18"/>
  <c r="E388" i="18" s="1"/>
  <c r="E389" i="18" s="1"/>
  <c r="A387" i="18"/>
  <c r="A390" i="18" s="1"/>
  <c r="A393" i="18" s="1"/>
  <c r="A396" i="18" s="1"/>
  <c r="A399" i="18" s="1"/>
  <c r="A402" i="18" s="1"/>
  <c r="A408" i="18" s="1"/>
  <c r="A405" i="18" s="1"/>
  <c r="A411" i="18" s="1"/>
  <c r="E384" i="18"/>
  <c r="E385" i="18" s="1"/>
  <c r="E386" i="18" s="1"/>
  <c r="A384" i="18"/>
  <c r="L383" i="18"/>
  <c r="L386" i="18" s="1"/>
  <c r="L389" i="18" s="1"/>
  <c r="L392" i="18" s="1"/>
  <c r="L395" i="18" s="1"/>
  <c r="L398" i="18" s="1"/>
  <c r="L401" i="18" s="1"/>
  <c r="L404" i="18" s="1"/>
  <c r="L410" i="18" s="1"/>
  <c r="L407" i="18" s="1"/>
  <c r="K383" i="18"/>
  <c r="K386" i="18" s="1"/>
  <c r="K389" i="18" s="1"/>
  <c r="K392" i="18" s="1"/>
  <c r="K395" i="18" s="1"/>
  <c r="K398" i="18" s="1"/>
  <c r="K401" i="18" s="1"/>
  <c r="K404" i="18" s="1"/>
  <c r="K410" i="18" s="1"/>
  <c r="K407" i="18" s="1"/>
  <c r="J383" i="18"/>
  <c r="J386" i="18" s="1"/>
  <c r="J389" i="18" s="1"/>
  <c r="J392" i="18" s="1"/>
  <c r="J395" i="18" s="1"/>
  <c r="J398" i="18" s="1"/>
  <c r="J401" i="18" s="1"/>
  <c r="J404" i="18" s="1"/>
  <c r="J410" i="18" s="1"/>
  <c r="J407" i="18" s="1"/>
  <c r="I383" i="18"/>
  <c r="I386" i="18" s="1"/>
  <c r="I389" i="18" s="1"/>
  <c r="I392" i="18" s="1"/>
  <c r="I395" i="18" s="1"/>
  <c r="I398" i="18" s="1"/>
  <c r="I401" i="18" s="1"/>
  <c r="I404" i="18" s="1"/>
  <c r="I410" i="18" s="1"/>
  <c r="I407" i="18" s="1"/>
  <c r="H383" i="18"/>
  <c r="H386" i="18" s="1"/>
  <c r="H389" i="18" s="1"/>
  <c r="H392" i="18" s="1"/>
  <c r="H395" i="18" s="1"/>
  <c r="H398" i="18" s="1"/>
  <c r="H401" i="18" s="1"/>
  <c r="H404" i="18" s="1"/>
  <c r="H410" i="18" s="1"/>
  <c r="H407" i="18" s="1"/>
  <c r="G383" i="18"/>
  <c r="G386" i="18" s="1"/>
  <c r="G389" i="18" s="1"/>
  <c r="G392" i="18" s="1"/>
  <c r="G395" i="18" s="1"/>
  <c r="G398" i="18" s="1"/>
  <c r="G401" i="18" s="1"/>
  <c r="G404" i="18" s="1"/>
  <c r="G410" i="18" s="1"/>
  <c r="G407" i="18" s="1"/>
  <c r="L382" i="18"/>
  <c r="L385" i="18" s="1"/>
  <c r="L388" i="18" s="1"/>
  <c r="L391" i="18" s="1"/>
  <c r="L394" i="18" s="1"/>
  <c r="L397" i="18" s="1"/>
  <c r="L400" i="18" s="1"/>
  <c r="L403" i="18" s="1"/>
  <c r="L409" i="18" s="1"/>
  <c r="L406" i="18" s="1"/>
  <c r="K382" i="18"/>
  <c r="K385" i="18" s="1"/>
  <c r="K388" i="18" s="1"/>
  <c r="K391" i="18" s="1"/>
  <c r="K394" i="18" s="1"/>
  <c r="K397" i="18" s="1"/>
  <c r="K400" i="18" s="1"/>
  <c r="K403" i="18" s="1"/>
  <c r="K409" i="18" s="1"/>
  <c r="K406" i="18" s="1"/>
  <c r="J382" i="18"/>
  <c r="J385" i="18" s="1"/>
  <c r="J388" i="18" s="1"/>
  <c r="J391" i="18" s="1"/>
  <c r="J394" i="18" s="1"/>
  <c r="J397" i="18" s="1"/>
  <c r="J400" i="18" s="1"/>
  <c r="J403" i="18" s="1"/>
  <c r="J409" i="18" s="1"/>
  <c r="J406" i="18" s="1"/>
  <c r="I382" i="18"/>
  <c r="I385" i="18" s="1"/>
  <c r="I388" i="18" s="1"/>
  <c r="I391" i="18" s="1"/>
  <c r="I394" i="18" s="1"/>
  <c r="I397" i="18" s="1"/>
  <c r="I400" i="18" s="1"/>
  <c r="I403" i="18" s="1"/>
  <c r="I409" i="18" s="1"/>
  <c r="I406" i="18" s="1"/>
  <c r="H382" i="18"/>
  <c r="H385" i="18" s="1"/>
  <c r="H388" i="18" s="1"/>
  <c r="H391" i="18" s="1"/>
  <c r="H394" i="18" s="1"/>
  <c r="H397" i="18" s="1"/>
  <c r="H400" i="18" s="1"/>
  <c r="H403" i="18" s="1"/>
  <c r="H409" i="18" s="1"/>
  <c r="H406" i="18" s="1"/>
  <c r="G382" i="18"/>
  <c r="G385" i="18" s="1"/>
  <c r="G388" i="18" s="1"/>
  <c r="G391" i="18" s="1"/>
  <c r="G394" i="18" s="1"/>
  <c r="G397" i="18" s="1"/>
  <c r="G400" i="18" s="1"/>
  <c r="G403" i="18" s="1"/>
  <c r="G409" i="18" s="1"/>
  <c r="G406" i="18" s="1"/>
  <c r="A382" i="18"/>
  <c r="A385" i="18" s="1"/>
  <c r="A388" i="18" s="1"/>
  <c r="A391" i="18" s="1"/>
  <c r="A394" i="18" s="1"/>
  <c r="A397" i="18" s="1"/>
  <c r="A400" i="18" s="1"/>
  <c r="A403" i="18" s="1"/>
  <c r="A409" i="18" s="1"/>
  <c r="A406" i="18" s="1"/>
  <c r="A412" i="18" s="1"/>
  <c r="L381" i="18"/>
  <c r="L384" i="18" s="1"/>
  <c r="L387" i="18" s="1"/>
  <c r="L390" i="18" s="1"/>
  <c r="L393" i="18" s="1"/>
  <c r="L396" i="18" s="1"/>
  <c r="L399" i="18" s="1"/>
  <c r="L402" i="18" s="1"/>
  <c r="L408" i="18" s="1"/>
  <c r="L405" i="18" s="1"/>
  <c r="K381" i="18"/>
  <c r="K384" i="18" s="1"/>
  <c r="K387" i="18" s="1"/>
  <c r="K390" i="18" s="1"/>
  <c r="K393" i="18" s="1"/>
  <c r="K396" i="18" s="1"/>
  <c r="K399" i="18" s="1"/>
  <c r="K402" i="18" s="1"/>
  <c r="K408" i="18" s="1"/>
  <c r="K405" i="18" s="1"/>
  <c r="J381" i="18"/>
  <c r="J384" i="18" s="1"/>
  <c r="J387" i="18" s="1"/>
  <c r="J390" i="18" s="1"/>
  <c r="J393" i="18" s="1"/>
  <c r="J396" i="18" s="1"/>
  <c r="J399" i="18" s="1"/>
  <c r="J402" i="18" s="1"/>
  <c r="J408" i="18" s="1"/>
  <c r="J405" i="18" s="1"/>
  <c r="I381" i="18"/>
  <c r="I384" i="18" s="1"/>
  <c r="I387" i="18" s="1"/>
  <c r="I390" i="18" s="1"/>
  <c r="I393" i="18" s="1"/>
  <c r="I396" i="18" s="1"/>
  <c r="I399" i="18" s="1"/>
  <c r="I402" i="18" s="1"/>
  <c r="I408" i="18" s="1"/>
  <c r="I405" i="18" s="1"/>
  <c r="H381" i="18"/>
  <c r="H384" i="18" s="1"/>
  <c r="H387" i="18" s="1"/>
  <c r="H390" i="18" s="1"/>
  <c r="H393" i="18" s="1"/>
  <c r="H396" i="18" s="1"/>
  <c r="H399" i="18" s="1"/>
  <c r="H402" i="18" s="1"/>
  <c r="H408" i="18" s="1"/>
  <c r="H405" i="18" s="1"/>
  <c r="G381" i="18"/>
  <c r="G384" i="18" s="1"/>
  <c r="G387" i="18" s="1"/>
  <c r="G390" i="18" s="1"/>
  <c r="G393" i="18" s="1"/>
  <c r="G396" i="18" s="1"/>
  <c r="G399" i="18" s="1"/>
  <c r="G402" i="18" s="1"/>
  <c r="G408" i="18" s="1"/>
  <c r="G405" i="18" s="1"/>
  <c r="E381" i="18"/>
  <c r="E382" i="18" s="1"/>
  <c r="E383" i="18" s="1"/>
  <c r="C381" i="18" a="1"/>
  <c r="C383" i="18" s="1"/>
  <c r="C386" i="18" s="1"/>
  <c r="C389" i="18" s="1"/>
  <c r="C392" i="18" s="1"/>
  <c r="C395" i="18" s="1"/>
  <c r="C398" i="18" s="1"/>
  <c r="C401" i="18" s="1"/>
  <c r="C404" i="18" s="1"/>
  <c r="C410" i="18" s="1"/>
  <c r="C407" i="18" s="1"/>
  <c r="C413" i="18" s="1"/>
  <c r="L380" i="18"/>
  <c r="J380" i="18"/>
  <c r="I380" i="18"/>
  <c r="G380" i="18"/>
  <c r="L379" i="18"/>
  <c r="J379" i="18"/>
  <c r="I379" i="18"/>
  <c r="G379" i="18"/>
  <c r="A379" i="18"/>
  <c r="A380" i="18" s="1"/>
  <c r="L378" i="18"/>
  <c r="J378" i="18"/>
  <c r="I378" i="18"/>
  <c r="G378" i="18"/>
  <c r="F378" i="18"/>
  <c r="F379" i="18" s="1"/>
  <c r="F380" i="18" s="1"/>
  <c r="B378" i="18"/>
  <c r="B379" i="18" s="1"/>
  <c r="B380" i="18" s="1"/>
  <c r="A378" i="18"/>
  <c r="L377" i="18"/>
  <c r="J377" i="18"/>
  <c r="I377" i="18"/>
  <c r="G377" i="18"/>
  <c r="E377" i="18"/>
  <c r="E378" i="18" s="1"/>
  <c r="E379" i="18" s="1"/>
  <c r="E380" i="18" s="1"/>
  <c r="H376" i="18"/>
  <c r="A376" i="18"/>
  <c r="A375" i="18"/>
  <c r="L374" i="18"/>
  <c r="J374" i="18"/>
  <c r="I374" i="18"/>
  <c r="G374" i="18"/>
  <c r="H374" i="18" s="1"/>
  <c r="F374" i="18"/>
  <c r="F375" i="18" s="1"/>
  <c r="F376" i="18" s="1"/>
  <c r="E374" i="18"/>
  <c r="E375" i="18" s="1"/>
  <c r="E376" i="18" s="1"/>
  <c r="B374" i="18"/>
  <c r="B375" i="18" s="1"/>
  <c r="B376" i="18" s="1"/>
  <c r="A374" i="18"/>
  <c r="L373" i="18"/>
  <c r="J373" i="18"/>
  <c r="I373" i="18"/>
  <c r="G373" i="18"/>
  <c r="E373" i="18"/>
  <c r="L372" i="18"/>
  <c r="J372" i="18"/>
  <c r="I372" i="18"/>
  <c r="G372" i="18"/>
  <c r="L371" i="18"/>
  <c r="J371" i="18"/>
  <c r="I371" i="18"/>
  <c r="G371" i="18"/>
  <c r="B371" i="18"/>
  <c r="B372" i="18" s="1"/>
  <c r="L370" i="18"/>
  <c r="J370" i="18"/>
  <c r="I370" i="18"/>
  <c r="G370" i="18"/>
  <c r="B370" i="18"/>
  <c r="A370" i="18"/>
  <c r="A371" i="18" s="1"/>
  <c r="A372" i="18" s="1"/>
  <c r="L369" i="18"/>
  <c r="J369" i="18"/>
  <c r="I369" i="18"/>
  <c r="G369" i="18"/>
  <c r="E369" i="18"/>
  <c r="E370" i="18" s="1"/>
  <c r="E371" i="18" s="1"/>
  <c r="E372" i="18" s="1"/>
  <c r="L368" i="18"/>
  <c r="J368" i="18"/>
  <c r="I368" i="18"/>
  <c r="G368" i="18"/>
  <c r="L367" i="18"/>
  <c r="J367" i="18"/>
  <c r="I367" i="18"/>
  <c r="G367" i="18"/>
  <c r="A367" i="18"/>
  <c r="A368" i="18" s="1"/>
  <c r="L366" i="18"/>
  <c r="J366" i="18"/>
  <c r="I366" i="18"/>
  <c r="G366" i="18"/>
  <c r="F366" i="18"/>
  <c r="F367" i="18" s="1"/>
  <c r="F368" i="18" s="1"/>
  <c r="B366" i="18"/>
  <c r="B367" i="18" s="1"/>
  <c r="B368" i="18" s="1"/>
  <c r="A366" i="18"/>
  <c r="L365" i="18"/>
  <c r="J365" i="18"/>
  <c r="I365" i="18"/>
  <c r="G365" i="18"/>
  <c r="E365" i="18"/>
  <c r="E366" i="18" s="1"/>
  <c r="E367" i="18" s="1"/>
  <c r="E368" i="18" s="1"/>
  <c r="L364" i="18"/>
  <c r="J364" i="18"/>
  <c r="I364" i="18"/>
  <c r="G364" i="18"/>
  <c r="C364" i="18"/>
  <c r="C368" i="18" s="1"/>
  <c r="C372" i="18" s="1"/>
  <c r="C376" i="18" s="1"/>
  <c r="C380" i="18" s="1"/>
  <c r="L363" i="18"/>
  <c r="J363" i="18"/>
  <c r="I363" i="18"/>
  <c r="G363" i="18"/>
  <c r="C363" i="18"/>
  <c r="C367" i="18" s="1"/>
  <c r="C371" i="18" s="1"/>
  <c r="C375" i="18" s="1"/>
  <c r="C379" i="18" s="1"/>
  <c r="L362" i="18"/>
  <c r="J362" i="18"/>
  <c r="K362" i="18" s="1"/>
  <c r="I362" i="18"/>
  <c r="G362" i="18"/>
  <c r="B362" i="18"/>
  <c r="B363" i="18" s="1"/>
  <c r="B364" i="18" s="1"/>
  <c r="A362" i="18"/>
  <c r="A363" i="18" s="1"/>
  <c r="A364" i="18" s="1"/>
  <c r="L361" i="18"/>
  <c r="J361" i="18"/>
  <c r="I361" i="18"/>
  <c r="G361" i="18"/>
  <c r="E361" i="18"/>
  <c r="E362" i="18" s="1"/>
  <c r="E363" i="18" s="1"/>
  <c r="E364" i="18" s="1"/>
  <c r="L360" i="18"/>
  <c r="J360" i="18"/>
  <c r="I360" i="18"/>
  <c r="G360" i="18"/>
  <c r="L359" i="18"/>
  <c r="J359" i="18"/>
  <c r="I359" i="18"/>
  <c r="G359" i="18"/>
  <c r="C359" i="18" a="1"/>
  <c r="C360" i="18" s="1"/>
  <c r="A359" i="18"/>
  <c r="A360" i="18" s="1"/>
  <c r="L358" i="18"/>
  <c r="J358" i="18"/>
  <c r="I358" i="18"/>
  <c r="G358" i="18"/>
  <c r="C358" i="18"/>
  <c r="C362" i="18" s="1"/>
  <c r="C366" i="18" s="1"/>
  <c r="C370" i="18" s="1"/>
  <c r="C374" i="18" s="1"/>
  <c r="C378" i="18" s="1"/>
  <c r="A358" i="18"/>
  <c r="L357" i="18"/>
  <c r="J357" i="18"/>
  <c r="I357" i="18"/>
  <c r="G357" i="18"/>
  <c r="C357" i="18"/>
  <c r="C361" i="18" s="1"/>
  <c r="C365" i="18" s="1"/>
  <c r="C369" i="18" s="1"/>
  <c r="C373" i="18" s="1"/>
  <c r="C377" i="18" s="1"/>
  <c r="C356" i="18"/>
  <c r="C354" i="18" a="1"/>
  <c r="C355" i="18" s="1"/>
  <c r="C353" i="18"/>
  <c r="B353" i="18"/>
  <c r="A352" i="18"/>
  <c r="A353" i="18" s="1"/>
  <c r="A354" i="18" s="1"/>
  <c r="A355" i="18" s="1"/>
  <c r="A356" i="18" s="1"/>
  <c r="E351" i="18"/>
  <c r="E352" i="18" s="1"/>
  <c r="E353" i="18" s="1"/>
  <c r="E354" i="18" s="1"/>
  <c r="E355" i="18" s="1"/>
  <c r="E356" i="18" s="1"/>
  <c r="C351" i="18" a="1"/>
  <c r="C352" i="18" s="1"/>
  <c r="E350" i="18"/>
  <c r="A350" i="18"/>
  <c r="E349" i="18"/>
  <c r="A349" i="18"/>
  <c r="C348" i="18"/>
  <c r="C349" i="18" s="1"/>
  <c r="C350" i="18" s="1"/>
  <c r="L347" i="18"/>
  <c r="K347" i="18"/>
  <c r="J347" i="18"/>
  <c r="I347" i="18"/>
  <c r="H347" i="18"/>
  <c r="G347" i="18"/>
  <c r="C347" i="18"/>
  <c r="L346" i="18"/>
  <c r="K346" i="18"/>
  <c r="J346" i="18"/>
  <c r="I346" i="18"/>
  <c r="H346" i="18"/>
  <c r="G346" i="18"/>
  <c r="L345" i="18"/>
  <c r="K345" i="18"/>
  <c r="J345" i="18"/>
  <c r="I345" i="18"/>
  <c r="H345" i="18"/>
  <c r="G345" i="18"/>
  <c r="C345" i="18" a="1"/>
  <c r="C346" i="18" s="1"/>
  <c r="L344" i="18"/>
  <c r="K344" i="18"/>
  <c r="J344" i="18"/>
  <c r="I344" i="18"/>
  <c r="H344" i="18"/>
  <c r="G344" i="18"/>
  <c r="D344" i="18"/>
  <c r="L343" i="18"/>
  <c r="K343" i="18"/>
  <c r="J343" i="18"/>
  <c r="I343" i="18"/>
  <c r="H343" i="18"/>
  <c r="G343" i="18"/>
  <c r="L342" i="18"/>
  <c r="K342" i="18"/>
  <c r="J342" i="18"/>
  <c r="I342" i="18"/>
  <c r="H342" i="18"/>
  <c r="G342" i="18"/>
  <c r="C342" i="18" a="1"/>
  <c r="C343" i="18" s="1"/>
  <c r="L341" i="18"/>
  <c r="K341" i="18"/>
  <c r="J341" i="18"/>
  <c r="I341" i="18"/>
  <c r="H341" i="18"/>
  <c r="G341" i="18"/>
  <c r="L340" i="18"/>
  <c r="K340" i="18"/>
  <c r="J340" i="18"/>
  <c r="I340" i="18"/>
  <c r="H340" i="18"/>
  <c r="G340" i="18"/>
  <c r="L339" i="18"/>
  <c r="K339" i="18"/>
  <c r="J339" i="18"/>
  <c r="I339" i="18"/>
  <c r="H339" i="18"/>
  <c r="G339" i="18"/>
  <c r="L338" i="18"/>
  <c r="K338" i="18"/>
  <c r="J338" i="18"/>
  <c r="I338" i="18"/>
  <c r="H338" i="18"/>
  <c r="G338" i="18"/>
  <c r="L337" i="18"/>
  <c r="K337" i="18"/>
  <c r="J337" i="18"/>
  <c r="I337" i="18"/>
  <c r="H337" i="18"/>
  <c r="G337" i="18"/>
  <c r="A337" i="18"/>
  <c r="A338" i="18" s="1"/>
  <c r="A339" i="18" s="1"/>
  <c r="A340" i="18" s="1"/>
  <c r="A341" i="18" s="1"/>
  <c r="A342" i="18" s="1"/>
  <c r="A343" i="18" s="1"/>
  <c r="L336" i="18"/>
  <c r="K336" i="18"/>
  <c r="J336" i="18"/>
  <c r="I336" i="18"/>
  <c r="H336" i="18"/>
  <c r="G336" i="18"/>
  <c r="E336" i="18"/>
  <c r="E337" i="18" s="1"/>
  <c r="E338" i="18" s="1"/>
  <c r="E339" i="18" s="1"/>
  <c r="E340" i="18" s="1"/>
  <c r="E341" i="18" s="1"/>
  <c r="E342" i="18" s="1"/>
  <c r="E343" i="18" s="1"/>
  <c r="C336" i="18" a="1"/>
  <c r="B335" i="18"/>
  <c r="C334" i="18"/>
  <c r="C335" i="18" s="1"/>
  <c r="A334" i="18"/>
  <c r="A335" i="18" s="1"/>
  <c r="A318" i="18"/>
  <c r="A319" i="18" s="1"/>
  <c r="A320" i="18" s="1"/>
  <c r="A321" i="18" s="1"/>
  <c r="A322" i="18" s="1"/>
  <c r="A323" i="18" s="1"/>
  <c r="A324" i="18" s="1"/>
  <c r="A325" i="18" s="1"/>
  <c r="A326" i="18" s="1"/>
  <c r="A327" i="18" s="1"/>
  <c r="A328" i="18" s="1"/>
  <c r="A329" i="18" s="1"/>
  <c r="A330" i="18" s="1"/>
  <c r="A331" i="18" s="1"/>
  <c r="A332" i="18" s="1"/>
  <c r="A333" i="18" s="1"/>
  <c r="C317" i="18"/>
  <c r="C318" i="18" s="1"/>
  <c r="C319" i="18" s="1"/>
  <c r="C320" i="18" s="1"/>
  <c r="C321" i="18" s="1"/>
  <c r="C322" i="18" s="1"/>
  <c r="C323" i="18" s="1"/>
  <c r="C324" i="18" s="1"/>
  <c r="C325" i="18" s="1"/>
  <c r="C326" i="18" s="1"/>
  <c r="K316" i="18"/>
  <c r="H316" i="18"/>
  <c r="K315" i="18"/>
  <c r="H315" i="18"/>
  <c r="K314" i="18"/>
  <c r="H314" i="18"/>
  <c r="K313" i="18"/>
  <c r="H313" i="18"/>
  <c r="K312" i="18"/>
  <c r="H312" i="18"/>
  <c r="K311" i="18"/>
  <c r="H311" i="18"/>
  <c r="K310" i="18"/>
  <c r="H310" i="18"/>
  <c r="K309" i="18"/>
  <c r="H309" i="18"/>
  <c r="K308" i="18"/>
  <c r="H308" i="18"/>
  <c r="K307" i="18"/>
  <c r="H307" i="18"/>
  <c r="A307" i="18"/>
  <c r="A308" i="18" s="1"/>
  <c r="A309" i="18" s="1"/>
  <c r="A310" i="18" s="1"/>
  <c r="A311" i="18" s="1"/>
  <c r="A312" i="18" s="1"/>
  <c r="A313" i="18" s="1"/>
  <c r="A314" i="18" s="1"/>
  <c r="A315" i="18" s="1"/>
  <c r="A316" i="18" s="1"/>
  <c r="L306" i="18"/>
  <c r="J306" i="18"/>
  <c r="I306" i="18"/>
  <c r="G306" i="18"/>
  <c r="C297" i="18" a="1"/>
  <c r="C305" i="18" s="1"/>
  <c r="C315" i="18" s="1"/>
  <c r="A297" i="18"/>
  <c r="A298" i="18" s="1"/>
  <c r="A299" i="18" s="1"/>
  <c r="A300" i="18" s="1"/>
  <c r="A301" i="18" s="1"/>
  <c r="A302" i="18" s="1"/>
  <c r="A303" i="18" s="1"/>
  <c r="A304" i="18" s="1"/>
  <c r="A305" i="18" s="1"/>
  <c r="A306" i="18" s="1"/>
  <c r="E296" i="18"/>
  <c r="E295" i="18"/>
  <c r="C295" i="18"/>
  <c r="C296" i="18" s="1"/>
  <c r="K294" i="18"/>
  <c r="H294" i="18"/>
  <c r="F286" i="18"/>
  <c r="F287" i="18" s="1"/>
  <c r="F288" i="18" s="1"/>
  <c r="F289" i="18" s="1"/>
  <c r="F290" i="18" s="1"/>
  <c r="F291" i="18" s="1"/>
  <c r="F292" i="18" s="1"/>
  <c r="F293" i="18" s="1"/>
  <c r="F294" i="18" s="1"/>
  <c r="E285" i="18"/>
  <c r="E286" i="18" s="1"/>
  <c r="E287" i="18" s="1"/>
  <c r="E288" i="18" s="1"/>
  <c r="E289" i="18" s="1"/>
  <c r="E290" i="18" s="1"/>
  <c r="E291" i="18" s="1"/>
  <c r="E292" i="18" s="1"/>
  <c r="E293" i="18" s="1"/>
  <c r="E294" i="18" s="1"/>
  <c r="K284" i="18"/>
  <c r="H284" i="18"/>
  <c r="F277" i="18"/>
  <c r="F278" i="18" s="1"/>
  <c r="F279" i="18" s="1"/>
  <c r="F280" i="18" s="1"/>
  <c r="F281" i="18" s="1"/>
  <c r="F282" i="18" s="1"/>
  <c r="F283" i="18" s="1"/>
  <c r="F284" i="18" s="1"/>
  <c r="F276" i="18"/>
  <c r="E275" i="18"/>
  <c r="E276" i="18" s="1"/>
  <c r="E277" i="18" s="1"/>
  <c r="E278" i="18" s="1"/>
  <c r="E279" i="18" s="1"/>
  <c r="E280" i="18" s="1"/>
  <c r="E281" i="18" s="1"/>
  <c r="E282" i="18" s="1"/>
  <c r="E283" i="18" s="1"/>
  <c r="E284" i="18" s="1"/>
  <c r="K274" i="18"/>
  <c r="H274" i="18"/>
  <c r="F266" i="18"/>
  <c r="F267" i="18" s="1"/>
  <c r="F268" i="18" s="1"/>
  <c r="F269" i="18" s="1"/>
  <c r="F270" i="18" s="1"/>
  <c r="F271" i="18" s="1"/>
  <c r="F272" i="18" s="1"/>
  <c r="F273" i="18" s="1"/>
  <c r="E265" i="18"/>
  <c r="E266" i="18" s="1"/>
  <c r="E267" i="18" s="1"/>
  <c r="E268" i="18" s="1"/>
  <c r="E269" i="18" s="1"/>
  <c r="E270" i="18" s="1"/>
  <c r="E271" i="18" s="1"/>
  <c r="E272" i="18" s="1"/>
  <c r="E273" i="18" s="1"/>
  <c r="E274" i="18" s="1"/>
  <c r="K264" i="18"/>
  <c r="H264" i="18"/>
  <c r="F257" i="18"/>
  <c r="F258" i="18" s="1"/>
  <c r="F259" i="18" s="1"/>
  <c r="F260" i="18" s="1"/>
  <c r="F261" i="18" s="1"/>
  <c r="F262" i="18" s="1"/>
  <c r="F263" i="18" s="1"/>
  <c r="F264" i="18" s="1"/>
  <c r="F255" i="18"/>
  <c r="F256" i="18" s="1"/>
  <c r="E255" i="18"/>
  <c r="E256" i="18" s="1"/>
  <c r="E257" i="18" s="1"/>
  <c r="E258" i="18" s="1"/>
  <c r="E259" i="18" s="1"/>
  <c r="E260" i="18" s="1"/>
  <c r="E261" i="18" s="1"/>
  <c r="E262" i="18" s="1"/>
  <c r="E263" i="18" s="1"/>
  <c r="E264" i="18" s="1"/>
  <c r="K254" i="18"/>
  <c r="H254" i="18"/>
  <c r="K244" i="18"/>
  <c r="K306" i="18" s="1"/>
  <c r="H244" i="18"/>
  <c r="H306" i="18" s="1"/>
  <c r="A238" i="18"/>
  <c r="A239" i="18" s="1"/>
  <c r="A240" i="18" s="1"/>
  <c r="A241" i="18" s="1"/>
  <c r="A242" i="18" s="1"/>
  <c r="A243" i="18" s="1"/>
  <c r="A244" i="18" s="1"/>
  <c r="A245" i="18" s="1"/>
  <c r="C235" i="18" a="1"/>
  <c r="C244" i="18" s="1"/>
  <c r="A235" i="18"/>
  <c r="A236" i="18" s="1"/>
  <c r="A237" i="18" s="1"/>
  <c r="K234" i="18"/>
  <c r="H234" i="18"/>
  <c r="K233" i="18"/>
  <c r="H233" i="18"/>
  <c r="K232" i="18"/>
  <c r="H232" i="18"/>
  <c r="K231" i="18"/>
  <c r="H231" i="18"/>
  <c r="K230" i="18"/>
  <c r="H230" i="18"/>
  <c r="K229" i="18"/>
  <c r="H229" i="18"/>
  <c r="K228" i="18"/>
  <c r="H228" i="18"/>
  <c r="K227" i="18"/>
  <c r="H227" i="18"/>
  <c r="K226" i="18"/>
  <c r="H226" i="18"/>
  <c r="K225" i="18"/>
  <c r="H225" i="18"/>
  <c r="K224" i="18"/>
  <c r="H224" i="18"/>
  <c r="K223" i="18"/>
  <c r="H223" i="18"/>
  <c r="K222" i="18"/>
  <c r="H222" i="18"/>
  <c r="K221" i="18"/>
  <c r="H221" i="18"/>
  <c r="K220" i="18"/>
  <c r="H220" i="18"/>
  <c r="L218" i="18"/>
  <c r="J218" i="18"/>
  <c r="K218" i="18" s="1"/>
  <c r="I218" i="18"/>
  <c r="G218" i="18"/>
  <c r="L212" i="18"/>
  <c r="J212" i="18"/>
  <c r="I212" i="18"/>
  <c r="G212" i="18"/>
  <c r="H212" i="18" s="1"/>
  <c r="L211" i="18"/>
  <c r="J211" i="18"/>
  <c r="I211" i="18"/>
  <c r="G211" i="18"/>
  <c r="H211" i="18" s="1"/>
  <c r="A206" i="18"/>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C205" i="18" a="1"/>
  <c r="C212" i="18" s="1"/>
  <c r="C204" i="18"/>
  <c r="C203" i="18"/>
  <c r="A203" i="18"/>
  <c r="A204" i="18" s="1"/>
  <c r="C202" i="18"/>
  <c r="A202" i="18"/>
  <c r="C201" i="18"/>
  <c r="A201" i="18"/>
  <c r="C200" i="18"/>
  <c r="L198" i="18"/>
  <c r="J198" i="18"/>
  <c r="K198" i="18" s="1"/>
  <c r="I198" i="18"/>
  <c r="G198" i="18"/>
  <c r="H198" i="18" s="1"/>
  <c r="L192" i="18"/>
  <c r="J192" i="18"/>
  <c r="I192" i="18"/>
  <c r="G192" i="18"/>
  <c r="H192" i="18" s="1"/>
  <c r="L191" i="18"/>
  <c r="J191" i="18"/>
  <c r="I191" i="18"/>
  <c r="G191" i="18"/>
  <c r="C185" i="18" a="1"/>
  <c r="A185" i="18"/>
  <c r="A186" i="18" s="1"/>
  <c r="A187" i="18" s="1"/>
  <c r="A188" i="18" s="1"/>
  <c r="A189" i="18" s="1"/>
  <c r="A190" i="18" s="1"/>
  <c r="A191" i="18" s="1"/>
  <c r="A192" i="18" s="1"/>
  <c r="A193" i="18" s="1"/>
  <c r="A194" i="18" s="1"/>
  <c r="A195" i="18" s="1"/>
  <c r="A196" i="18" s="1"/>
  <c r="A197" i="18" s="1"/>
  <c r="A198" i="18" s="1"/>
  <c r="A199" i="18" s="1"/>
  <c r="L183" i="18"/>
  <c r="J183" i="18"/>
  <c r="I183" i="18"/>
  <c r="G183" i="18"/>
  <c r="H183" i="18" s="1"/>
  <c r="L177" i="18"/>
  <c r="J177" i="18"/>
  <c r="I177" i="18"/>
  <c r="G177" i="18"/>
  <c r="H177" i="18" s="1"/>
  <c r="L176" i="18"/>
  <c r="K176" i="18"/>
  <c r="J176" i="18"/>
  <c r="I176" i="18"/>
  <c r="G176" i="18"/>
  <c r="E170" i="18"/>
  <c r="E171" i="18" s="1"/>
  <c r="E172" i="18" s="1"/>
  <c r="E173" i="18" s="1"/>
  <c r="E174" i="18" s="1"/>
  <c r="E175" i="18" s="1"/>
  <c r="E176" i="18" s="1"/>
  <c r="E177" i="18" s="1"/>
  <c r="E178" i="18" s="1"/>
  <c r="E179" i="18" s="1"/>
  <c r="E180" i="18" s="1"/>
  <c r="E181" i="18" s="1"/>
  <c r="E182" i="18" s="1"/>
  <c r="E183" i="18" s="1"/>
  <c r="E184" i="18" s="1"/>
  <c r="L168" i="18"/>
  <c r="J168" i="18"/>
  <c r="K168" i="18" s="1"/>
  <c r="I168" i="18"/>
  <c r="G168" i="18"/>
  <c r="H168" i="18" s="1"/>
  <c r="L162" i="18"/>
  <c r="J162" i="18"/>
  <c r="K162" i="18" s="1"/>
  <c r="I162" i="18"/>
  <c r="G162" i="18"/>
  <c r="L161" i="18"/>
  <c r="J161" i="18"/>
  <c r="K161" i="18" s="1"/>
  <c r="I161" i="18"/>
  <c r="G161" i="18"/>
  <c r="E155" i="18"/>
  <c r="E156" i="18" s="1"/>
  <c r="E157" i="18" s="1"/>
  <c r="E158" i="18" s="1"/>
  <c r="E159" i="18" s="1"/>
  <c r="E160" i="18" s="1"/>
  <c r="E161" i="18" s="1"/>
  <c r="E162" i="18" s="1"/>
  <c r="E163" i="18" s="1"/>
  <c r="E164" i="18" s="1"/>
  <c r="E165" i="18" s="1"/>
  <c r="E166" i="18" s="1"/>
  <c r="E167" i="18" s="1"/>
  <c r="E168" i="18" s="1"/>
  <c r="E169" i="18" s="1"/>
  <c r="L153" i="18"/>
  <c r="J153" i="18"/>
  <c r="K153" i="18" s="1"/>
  <c r="I153" i="18"/>
  <c r="H153" i="18" s="1"/>
  <c r="G153" i="18"/>
  <c r="K147" i="18"/>
  <c r="H147" i="18"/>
  <c r="K146" i="18"/>
  <c r="H146" i="18"/>
  <c r="K145" i="18"/>
  <c r="H145" i="18"/>
  <c r="K144" i="18"/>
  <c r="H144" i="18"/>
  <c r="K142" i="18"/>
  <c r="H142" i="18"/>
  <c r="K141" i="18"/>
  <c r="H141" i="18"/>
  <c r="A141" i="18"/>
  <c r="A142" i="18" s="1"/>
  <c r="A143" i="18" s="1"/>
  <c r="A144" i="18" s="1"/>
  <c r="A145" i="18" s="1"/>
  <c r="A146" i="18" s="1"/>
  <c r="A147" i="18" s="1"/>
  <c r="A148" i="18" s="1"/>
  <c r="A149" i="18" s="1"/>
  <c r="A150" i="18" s="1"/>
  <c r="A151" i="18" s="1"/>
  <c r="A152" i="18" s="1"/>
  <c r="A153" i="18" s="1"/>
  <c r="A154" i="18" s="1"/>
  <c r="E140" i="18"/>
  <c r="E141" i="18" s="1"/>
  <c r="E142" i="18" s="1"/>
  <c r="E143" i="18" s="1"/>
  <c r="E144" i="18" s="1"/>
  <c r="E145" i="18" s="1"/>
  <c r="E146" i="18" s="1"/>
  <c r="E147" i="18" s="1"/>
  <c r="E148" i="18" s="1"/>
  <c r="E149" i="18" s="1"/>
  <c r="E150" i="18" s="1"/>
  <c r="E151" i="18" s="1"/>
  <c r="E152" i="18" s="1"/>
  <c r="E153" i="18" s="1"/>
  <c r="E154" i="18" s="1"/>
  <c r="C139" i="18"/>
  <c r="C154" i="18" s="1"/>
  <c r="K138" i="18"/>
  <c r="H138" i="18"/>
  <c r="K132" i="18"/>
  <c r="H132" i="18"/>
  <c r="K131" i="18"/>
  <c r="H131" i="18"/>
  <c r="A126" i="18"/>
  <c r="A127" i="18" s="1"/>
  <c r="A128" i="18" s="1"/>
  <c r="A129" i="18" s="1"/>
  <c r="A130" i="18" s="1"/>
  <c r="A131" i="18" s="1"/>
  <c r="A132" i="18" s="1"/>
  <c r="A133" i="18" s="1"/>
  <c r="A134" i="18" s="1"/>
  <c r="A135" i="18" s="1"/>
  <c r="A136" i="18" s="1"/>
  <c r="A137" i="18" s="1"/>
  <c r="A138" i="18" s="1"/>
  <c r="A139" i="18" s="1"/>
  <c r="E125" i="18"/>
  <c r="E126" i="18" s="1"/>
  <c r="E127" i="18" s="1"/>
  <c r="E128" i="18" s="1"/>
  <c r="E129" i="18" s="1"/>
  <c r="E130" i="18" s="1"/>
  <c r="E131" i="18" s="1"/>
  <c r="E132" i="18" s="1"/>
  <c r="E133" i="18" s="1"/>
  <c r="E134" i="18" s="1"/>
  <c r="E135" i="18" s="1"/>
  <c r="E136" i="18" s="1"/>
  <c r="E137" i="18" s="1"/>
  <c r="E138" i="18" s="1"/>
  <c r="E139" i="18" s="1"/>
  <c r="C125" i="18" a="1"/>
  <c r="C138" i="18" s="1"/>
  <c r="E330" i="18" s="1"/>
  <c r="L124" i="18"/>
  <c r="K124" i="18"/>
  <c r="J124" i="18"/>
  <c r="I124" i="18"/>
  <c r="H124" i="18"/>
  <c r="G124" i="18"/>
  <c r="L123" i="18"/>
  <c r="K123" i="18"/>
  <c r="J123" i="18"/>
  <c r="I123" i="18"/>
  <c r="H123" i="18"/>
  <c r="G123" i="18"/>
  <c r="L122" i="18"/>
  <c r="K122" i="18"/>
  <c r="J122" i="18"/>
  <c r="I122" i="18"/>
  <c r="H122" i="18"/>
  <c r="G122" i="18"/>
  <c r="L121" i="18"/>
  <c r="K121" i="18"/>
  <c r="J121" i="18"/>
  <c r="I121" i="18"/>
  <c r="H121" i="18"/>
  <c r="G121" i="18"/>
  <c r="L120" i="18"/>
  <c r="K120" i="18"/>
  <c r="J120" i="18"/>
  <c r="I120" i="18"/>
  <c r="H120" i="18"/>
  <c r="G120" i="18"/>
  <c r="L119" i="18"/>
  <c r="K119" i="18"/>
  <c r="J119" i="18"/>
  <c r="I119" i="18"/>
  <c r="H119" i="18"/>
  <c r="G119" i="18"/>
  <c r="L118" i="18"/>
  <c r="K118" i="18"/>
  <c r="J118" i="18"/>
  <c r="I118" i="18"/>
  <c r="H118" i="18"/>
  <c r="G118" i="18"/>
  <c r="L117" i="18"/>
  <c r="K117" i="18"/>
  <c r="J117" i="18"/>
  <c r="I117" i="18"/>
  <c r="H117" i="18"/>
  <c r="G117" i="18"/>
  <c r="L116" i="18"/>
  <c r="K116" i="18"/>
  <c r="J116" i="18"/>
  <c r="I116" i="18"/>
  <c r="H116" i="18"/>
  <c r="G116" i="18"/>
  <c r="L115" i="18"/>
  <c r="K115" i="18"/>
  <c r="J115" i="18"/>
  <c r="I115" i="18"/>
  <c r="H115" i="18"/>
  <c r="G115" i="18"/>
  <c r="L114" i="18"/>
  <c r="K114" i="18"/>
  <c r="J114" i="18"/>
  <c r="I114" i="18"/>
  <c r="H114" i="18"/>
  <c r="G114" i="18"/>
  <c r="L113" i="18"/>
  <c r="K113" i="18"/>
  <c r="J113" i="18"/>
  <c r="I113" i="18"/>
  <c r="H113" i="18"/>
  <c r="G113" i="18"/>
  <c r="L112" i="18"/>
  <c r="K112" i="18"/>
  <c r="J112" i="18"/>
  <c r="I112" i="18"/>
  <c r="H112" i="18"/>
  <c r="G112" i="18"/>
  <c r="L111" i="18"/>
  <c r="K111" i="18"/>
  <c r="J111" i="18"/>
  <c r="I111" i="18"/>
  <c r="H111" i="18"/>
  <c r="G111" i="18"/>
  <c r="L110" i="18"/>
  <c r="K110" i="18"/>
  <c r="J110" i="18"/>
  <c r="I110" i="18"/>
  <c r="H110" i="18"/>
  <c r="G110" i="18"/>
  <c r="L109" i="18"/>
  <c r="K109" i="18"/>
  <c r="J109" i="18"/>
  <c r="I109" i="18"/>
  <c r="H109" i="18"/>
  <c r="G109" i="18"/>
  <c r="L108" i="18"/>
  <c r="K108" i="18"/>
  <c r="J108" i="18"/>
  <c r="I108" i="18"/>
  <c r="H108" i="18"/>
  <c r="G108" i="18"/>
  <c r="L107" i="18"/>
  <c r="K107" i="18"/>
  <c r="J107" i="18"/>
  <c r="I107" i="18"/>
  <c r="H107" i="18"/>
  <c r="G107" i="18"/>
  <c r="L106" i="18"/>
  <c r="K106" i="18"/>
  <c r="J106" i="18"/>
  <c r="I106" i="18"/>
  <c r="H106" i="18"/>
  <c r="G106" i="18"/>
  <c r="L105" i="18"/>
  <c r="K105" i="18"/>
  <c r="J105" i="18"/>
  <c r="I105" i="18"/>
  <c r="H105" i="18"/>
  <c r="G105" i="18"/>
  <c r="L104" i="18"/>
  <c r="K104" i="18"/>
  <c r="J104" i="18"/>
  <c r="I104" i="18"/>
  <c r="H104" i="18"/>
  <c r="G104" i="18"/>
  <c r="L103" i="18"/>
  <c r="K103" i="18"/>
  <c r="J103" i="18"/>
  <c r="I103" i="18"/>
  <c r="H103" i="18"/>
  <c r="G103" i="18"/>
  <c r="L102" i="18"/>
  <c r="K102" i="18"/>
  <c r="J102" i="18"/>
  <c r="I102" i="18"/>
  <c r="H102" i="18"/>
  <c r="G102" i="18"/>
  <c r="L101" i="18"/>
  <c r="K101" i="18"/>
  <c r="J101" i="18"/>
  <c r="I101" i="18"/>
  <c r="H101" i="18"/>
  <c r="G101" i="18"/>
  <c r="L100" i="18"/>
  <c r="K100" i="18"/>
  <c r="J100" i="18"/>
  <c r="I100" i="18"/>
  <c r="H100" i="18"/>
  <c r="G100" i="18"/>
  <c r="L99" i="18"/>
  <c r="K99" i="18"/>
  <c r="J99" i="18"/>
  <c r="I99" i="18"/>
  <c r="H99" i="18"/>
  <c r="G99" i="18"/>
  <c r="L98" i="18"/>
  <c r="K98" i="18"/>
  <c r="J98" i="18"/>
  <c r="I98" i="18"/>
  <c r="H98" i="18"/>
  <c r="G98" i="18"/>
  <c r="L97" i="18"/>
  <c r="K97" i="18"/>
  <c r="J97" i="18"/>
  <c r="I97" i="18"/>
  <c r="H97" i="18"/>
  <c r="G97" i="18"/>
  <c r="L96" i="18"/>
  <c r="K96" i="18"/>
  <c r="J96" i="18"/>
  <c r="I96" i="18"/>
  <c r="H96" i="18"/>
  <c r="G96" i="18"/>
  <c r="L95" i="18"/>
  <c r="K95" i="18"/>
  <c r="J95" i="18"/>
  <c r="I95" i="18"/>
  <c r="H95" i="18"/>
  <c r="G95" i="18"/>
  <c r="L94" i="18"/>
  <c r="K94" i="18"/>
  <c r="J94" i="18"/>
  <c r="I94" i="18"/>
  <c r="H94" i="18"/>
  <c r="G94" i="18"/>
  <c r="L93" i="18"/>
  <c r="K93" i="18"/>
  <c r="J93" i="18"/>
  <c r="I93" i="18"/>
  <c r="H93" i="18"/>
  <c r="G93" i="18"/>
  <c r="L92" i="18"/>
  <c r="K92" i="18"/>
  <c r="J92" i="18"/>
  <c r="I92" i="18"/>
  <c r="H92" i="18"/>
  <c r="G92" i="18"/>
  <c r="L91" i="18"/>
  <c r="K91" i="18"/>
  <c r="J91" i="18"/>
  <c r="I91" i="18"/>
  <c r="H91" i="18"/>
  <c r="G91" i="18"/>
  <c r="L90" i="18"/>
  <c r="K90" i="18"/>
  <c r="J90" i="18"/>
  <c r="I90" i="18"/>
  <c r="H90" i="18"/>
  <c r="G90" i="18"/>
  <c r="L89" i="18"/>
  <c r="K89" i="18"/>
  <c r="J89" i="18"/>
  <c r="I89" i="18"/>
  <c r="H89" i="18"/>
  <c r="G89" i="18"/>
  <c r="L88" i="18"/>
  <c r="K88" i="18"/>
  <c r="J88" i="18"/>
  <c r="I88" i="18"/>
  <c r="H88" i="18"/>
  <c r="G88" i="18"/>
  <c r="L87" i="18"/>
  <c r="K87" i="18"/>
  <c r="J87" i="18"/>
  <c r="I87" i="18"/>
  <c r="H87" i="18"/>
  <c r="G87" i="18"/>
  <c r="L86" i="18"/>
  <c r="K86" i="18"/>
  <c r="J86" i="18"/>
  <c r="I86" i="18"/>
  <c r="H86" i="18"/>
  <c r="G86" i="18"/>
  <c r="L85" i="18"/>
  <c r="K85" i="18"/>
  <c r="J85" i="18"/>
  <c r="I85" i="18"/>
  <c r="H85" i="18"/>
  <c r="G85" i="18"/>
  <c r="L84" i="18"/>
  <c r="K84" i="18"/>
  <c r="J84" i="18"/>
  <c r="I84" i="18"/>
  <c r="H84" i="18"/>
  <c r="G84" i="18"/>
  <c r="L83" i="18"/>
  <c r="K83" i="18"/>
  <c r="J83" i="18"/>
  <c r="I83" i="18"/>
  <c r="H83" i="18"/>
  <c r="G83" i="18"/>
  <c r="L82" i="18"/>
  <c r="K82" i="18"/>
  <c r="J82" i="18"/>
  <c r="I82" i="18"/>
  <c r="H82" i="18"/>
  <c r="G82" i="18"/>
  <c r="L81" i="18"/>
  <c r="K81" i="18"/>
  <c r="J81" i="18"/>
  <c r="I81" i="18"/>
  <c r="H81" i="18"/>
  <c r="G81" i="18"/>
  <c r="L80" i="18"/>
  <c r="K80" i="18"/>
  <c r="J80" i="18"/>
  <c r="I80" i="18"/>
  <c r="H80" i="18"/>
  <c r="G80" i="18"/>
  <c r="L79" i="18"/>
  <c r="K79" i="18"/>
  <c r="J79" i="18"/>
  <c r="I79" i="18"/>
  <c r="H79" i="18"/>
  <c r="G79" i="18"/>
  <c r="L78" i="18"/>
  <c r="K78" i="18"/>
  <c r="J78" i="18"/>
  <c r="I78" i="18"/>
  <c r="H78" i="18"/>
  <c r="G78" i="18"/>
  <c r="L77" i="18"/>
  <c r="K77" i="18"/>
  <c r="J77" i="18"/>
  <c r="I77" i="18"/>
  <c r="H77" i="18"/>
  <c r="G77" i="18"/>
  <c r="L76" i="18"/>
  <c r="K76" i="18"/>
  <c r="J76" i="18"/>
  <c r="I76" i="18"/>
  <c r="H76" i="18"/>
  <c r="G76" i="18"/>
  <c r="L75" i="18"/>
  <c r="K75" i="18"/>
  <c r="J75" i="18"/>
  <c r="I75" i="18"/>
  <c r="H75" i="18"/>
  <c r="G75" i="18"/>
  <c r="E65" i="18"/>
  <c r="E66" i="18" s="1"/>
  <c r="E67" i="18" s="1"/>
  <c r="E68" i="18" s="1"/>
  <c r="E69" i="18" s="1"/>
  <c r="E70" i="18" s="1"/>
  <c r="E71" i="18" s="1"/>
  <c r="E72" i="18" s="1"/>
  <c r="E73" i="18" s="1"/>
  <c r="E74" i="18" s="1"/>
  <c r="E55" i="18"/>
  <c r="E56" i="18" s="1"/>
  <c r="E57" i="18" s="1"/>
  <c r="E58" i="18" s="1"/>
  <c r="E59" i="18" s="1"/>
  <c r="E60" i="18" s="1"/>
  <c r="E61" i="18" s="1"/>
  <c r="E62" i="18" s="1"/>
  <c r="E63" i="18" s="1"/>
  <c r="E64" i="18" s="1"/>
  <c r="E45" i="18"/>
  <c r="E46" i="18" s="1"/>
  <c r="E47" i="18" s="1"/>
  <c r="E48" i="18" s="1"/>
  <c r="E49" i="18" s="1"/>
  <c r="E50" i="18" s="1"/>
  <c r="E51" i="18" s="1"/>
  <c r="E52" i="18" s="1"/>
  <c r="E53" i="18" s="1"/>
  <c r="E54" i="18" s="1"/>
  <c r="E35" i="18"/>
  <c r="E36" i="18" s="1"/>
  <c r="E37" i="18" s="1"/>
  <c r="E38" i="18" s="1"/>
  <c r="E39" i="18" s="1"/>
  <c r="E40" i="18" s="1"/>
  <c r="E41" i="18" s="1"/>
  <c r="E42" i="18" s="1"/>
  <c r="E43" i="18" s="1"/>
  <c r="E44" i="18" s="1"/>
  <c r="E25" i="18"/>
  <c r="E26" i="18" s="1"/>
  <c r="E27" i="18" s="1"/>
  <c r="E28" i="18" s="1"/>
  <c r="E29" i="18" s="1"/>
  <c r="E30" i="18" s="1"/>
  <c r="E31" i="18" s="1"/>
  <c r="E32" i="18" s="1"/>
  <c r="E33" i="18" s="1"/>
  <c r="E34" i="18" s="1"/>
  <c r="F15" i="18" a="1"/>
  <c r="E15" i="18"/>
  <c r="E16" i="18" s="1"/>
  <c r="E17" i="18" s="1"/>
  <c r="E18" i="18" s="1"/>
  <c r="E19" i="18" s="1"/>
  <c r="E20" i="18" s="1"/>
  <c r="E21" i="18" s="1"/>
  <c r="E22" i="18" s="1"/>
  <c r="E23" i="18" s="1"/>
  <c r="E24" i="18" s="1"/>
  <c r="L14" i="18"/>
  <c r="K14" i="18"/>
  <c r="J14" i="18"/>
  <c r="I14" i="18"/>
  <c r="H14" i="18"/>
  <c r="G14" i="18"/>
  <c r="L13" i="18"/>
  <c r="K13" i="18"/>
  <c r="J13" i="18"/>
  <c r="I13" i="18"/>
  <c r="H13" i="18"/>
  <c r="G13" i="18"/>
  <c r="L12" i="18"/>
  <c r="K12" i="18"/>
  <c r="J12" i="18"/>
  <c r="I12" i="18"/>
  <c r="H12" i="18"/>
  <c r="G12" i="18"/>
  <c r="L11" i="18"/>
  <c r="K11" i="18"/>
  <c r="J11" i="18"/>
  <c r="I11" i="18"/>
  <c r="H11" i="18"/>
  <c r="G11" i="18"/>
  <c r="C11" i="18" a="1"/>
  <c r="C13" i="18" s="1"/>
  <c r="L10" i="18"/>
  <c r="K10" i="18"/>
  <c r="J10" i="18"/>
  <c r="I10" i="18"/>
  <c r="H10" i="18"/>
  <c r="G10" i="18"/>
  <c r="L9" i="18"/>
  <c r="K9" i="18"/>
  <c r="J9" i="18"/>
  <c r="I9" i="18"/>
  <c r="H9" i="18"/>
  <c r="G9" i="18"/>
  <c r="C9" i="18" a="1"/>
  <c r="C10" i="18" s="1"/>
  <c r="L8" i="18"/>
  <c r="K8" i="18"/>
  <c r="J8" i="18"/>
  <c r="I8" i="18"/>
  <c r="H8" i="18"/>
  <c r="G8" i="18"/>
  <c r="L7" i="18"/>
  <c r="K7" i="18"/>
  <c r="J7" i="18"/>
  <c r="I7" i="18"/>
  <c r="H7" i="18"/>
  <c r="G7" i="18"/>
  <c r="C7" i="18" a="1"/>
  <c r="C8" i="18" s="1"/>
  <c r="L6" i="18"/>
  <c r="K6" i="18"/>
  <c r="J6" i="18"/>
  <c r="I6" i="18"/>
  <c r="H6" i="18"/>
  <c r="G6" i="18"/>
  <c r="A6" i="18"/>
  <c r="A7" i="18" s="1"/>
  <c r="A8" i="18" s="1"/>
  <c r="A9" i="18" s="1"/>
  <c r="A10" i="18" s="1"/>
  <c r="A11" i="18" s="1"/>
  <c r="A12" i="18" s="1"/>
  <c r="A13" i="18" s="1"/>
  <c r="A14" i="18" s="1"/>
  <c r="A15" i="18" s="1"/>
  <c r="A16" i="18" s="1"/>
  <c r="A17" i="18" s="1"/>
  <c r="A18" i="18" s="1"/>
  <c r="A19" i="18" s="1"/>
  <c r="A20" i="18" s="1"/>
  <c r="A21" i="18" s="1"/>
  <c r="A22" i="18" s="1"/>
  <c r="A23" i="18" s="1"/>
  <c r="A24" i="18" s="1"/>
  <c r="L5" i="18"/>
  <c r="K5" i="18"/>
  <c r="J5" i="18"/>
  <c r="I5" i="18"/>
  <c r="H5" i="18"/>
  <c r="G5" i="18"/>
  <c r="E5" i="18"/>
  <c r="E6" i="18" s="1"/>
  <c r="E7" i="18" s="1"/>
  <c r="E8" i="18" s="1"/>
  <c r="E9" i="18" s="1"/>
  <c r="E10" i="18" s="1"/>
  <c r="E11" i="18" s="1"/>
  <c r="E12" i="18" s="1"/>
  <c r="E13" i="18" s="1"/>
  <c r="E14" i="18" s="1"/>
  <c r="C5" i="18" a="1"/>
  <c r="C6" i="18" s="1"/>
  <c r="L4" i="18"/>
  <c r="K4" i="18"/>
  <c r="J4" i="18"/>
  <c r="I4" i="18"/>
  <c r="H4" i="18"/>
  <c r="G4" i="18"/>
  <c r="C4" i="18"/>
  <c r="H364" i="18" l="1"/>
  <c r="C242" i="18"/>
  <c r="C243" i="18"/>
  <c r="E331" i="18" s="1"/>
  <c r="H365" i="18"/>
  <c r="H422" i="18"/>
  <c r="K358" i="18"/>
  <c r="H420" i="18"/>
  <c r="H437" i="18"/>
  <c r="K373" i="18"/>
  <c r="C241" i="18"/>
  <c r="H377" i="18"/>
  <c r="K365" i="18"/>
  <c r="H367" i="18"/>
  <c r="K364" i="18"/>
  <c r="K371" i="18"/>
  <c r="H438" i="18"/>
  <c r="H419" i="18"/>
  <c r="K429" i="18"/>
  <c r="H436" i="18"/>
  <c r="H380" i="18"/>
  <c r="K380" i="18"/>
  <c r="K421" i="18"/>
  <c r="C240" i="18"/>
  <c r="H359" i="18"/>
  <c r="K368" i="18"/>
  <c r="H432" i="18"/>
  <c r="C299" i="18"/>
  <c r="C309" i="18" s="1"/>
  <c r="C300" i="18"/>
  <c r="C310" i="18" s="1"/>
  <c r="K436" i="18"/>
  <c r="K359" i="18"/>
  <c r="K422" i="18"/>
  <c r="H434" i="18"/>
  <c r="K420" i="18"/>
  <c r="H428" i="18"/>
  <c r="K434" i="18"/>
  <c r="H372" i="18"/>
  <c r="H378" i="18"/>
  <c r="K425" i="18"/>
  <c r="K428" i="18"/>
  <c r="H435" i="18"/>
  <c r="C301" i="18"/>
  <c r="C311" i="18" s="1"/>
  <c r="C344" i="18"/>
  <c r="K367" i="18"/>
  <c r="K372" i="18"/>
  <c r="K376" i="18"/>
  <c r="K419" i="18"/>
  <c r="K438" i="18"/>
  <c r="K374" i="18"/>
  <c r="K432" i="18"/>
  <c r="K437" i="18"/>
  <c r="C14" i="18"/>
  <c r="K177" i="18"/>
  <c r="C351" i="18"/>
  <c r="K378" i="18"/>
  <c r="C381" i="18"/>
  <c r="C384" i="18" s="1"/>
  <c r="C387" i="18" s="1"/>
  <c r="C390" i="18" s="1"/>
  <c r="C393" i="18" s="1"/>
  <c r="C396" i="18" s="1"/>
  <c r="C399" i="18" s="1"/>
  <c r="C402" i="18" s="1"/>
  <c r="C408" i="18" s="1"/>
  <c r="C405" i="18" s="1"/>
  <c r="C411" i="18" s="1"/>
  <c r="H433" i="18"/>
  <c r="G15" i="18" a="1"/>
  <c r="G22" i="18" s="1"/>
  <c r="H368" i="18"/>
  <c r="K375" i="18"/>
  <c r="H358" i="18"/>
  <c r="K366" i="18"/>
  <c r="K370" i="18"/>
  <c r="H162" i="18"/>
  <c r="H191" i="18"/>
  <c r="C210" i="18"/>
  <c r="C209" i="18"/>
  <c r="C207" i="18"/>
  <c r="H361" i="18"/>
  <c r="K426" i="18"/>
  <c r="C9" i="18"/>
  <c r="K191" i="18"/>
  <c r="C208" i="18"/>
  <c r="K212" i="18"/>
  <c r="H363" i="18"/>
  <c r="H429" i="18"/>
  <c r="C211" i="18"/>
  <c r="C213" i="18"/>
  <c r="C382" i="18"/>
  <c r="C385" i="18" s="1"/>
  <c r="C388" i="18" s="1"/>
  <c r="C391" i="18" s="1"/>
  <c r="C394" i="18" s="1"/>
  <c r="C397" i="18" s="1"/>
  <c r="C400" i="18" s="1"/>
  <c r="C403" i="18" s="1"/>
  <c r="C409" i="18" s="1"/>
  <c r="C406" i="18" s="1"/>
  <c r="C412" i="18" s="1"/>
  <c r="F23" i="18"/>
  <c r="F18" i="18"/>
  <c r="F15" i="18"/>
  <c r="C137" i="18"/>
  <c r="E329" i="18" s="1"/>
  <c r="C214" i="18"/>
  <c r="C239" i="18"/>
  <c r="C238" i="18"/>
  <c r="C237" i="18"/>
  <c r="C247" i="18" s="1"/>
  <c r="H421" i="18"/>
  <c r="H425" i="18"/>
  <c r="C5" i="18"/>
  <c r="F24" i="18"/>
  <c r="C215" i="18"/>
  <c r="C235" i="18"/>
  <c r="C245" i="18" s="1" a="1"/>
  <c r="K433" i="18"/>
  <c r="H161" i="18"/>
  <c r="C216" i="18"/>
  <c r="H218" i="18"/>
  <c r="C236" i="18"/>
  <c r="H360" i="18"/>
  <c r="H366" i="18"/>
  <c r="H370" i="18"/>
  <c r="H375" i="18"/>
  <c r="K377" i="18"/>
  <c r="H379" i="18"/>
  <c r="A383" i="18"/>
  <c r="A386" i="18" s="1"/>
  <c r="A389" i="18" s="1"/>
  <c r="A392" i="18" s="1"/>
  <c r="A395" i="18" s="1"/>
  <c r="A398" i="18" s="1"/>
  <c r="A401" i="18" s="1"/>
  <c r="A404" i="18" s="1"/>
  <c r="A410" i="18" s="1"/>
  <c r="A407" i="18" s="1"/>
  <c r="A413" i="18" s="1"/>
  <c r="K361" i="18"/>
  <c r="K379" i="18"/>
  <c r="C342" i="18"/>
  <c r="C354" i="18"/>
  <c r="H357" i="18"/>
  <c r="K363" i="18"/>
  <c r="K192" i="18"/>
  <c r="K357" i="18"/>
  <c r="H371" i="18"/>
  <c r="H373" i="18"/>
  <c r="A25" i="18"/>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G24" i="18"/>
  <c r="H20" i="18"/>
  <c r="L17" i="18"/>
  <c r="K15" i="18"/>
  <c r="I24" i="18"/>
  <c r="H22" i="18"/>
  <c r="L19" i="18"/>
  <c r="J20" i="18"/>
  <c r="L23" i="18"/>
  <c r="I23" i="18"/>
  <c r="L20" i="18"/>
  <c r="I18" i="18"/>
  <c r="I15" i="18"/>
  <c r="J17" i="18"/>
  <c r="L22" i="18"/>
  <c r="I20" i="18"/>
  <c r="I17" i="18"/>
  <c r="K18" i="18"/>
  <c r="K22" i="18"/>
  <c r="L24" i="18"/>
  <c r="L21" i="18"/>
  <c r="I19" i="18"/>
  <c r="L16" i="18"/>
  <c r="K24" i="18"/>
  <c r="K21" i="18"/>
  <c r="I21" i="18"/>
  <c r="I16" i="18"/>
  <c r="K23" i="18"/>
  <c r="H21" i="18"/>
  <c r="H16" i="18"/>
  <c r="A255" i="18"/>
  <c r="A256" i="18" s="1"/>
  <c r="A257" i="18" s="1"/>
  <c r="A258" i="18" s="1"/>
  <c r="A259" i="18" s="1"/>
  <c r="A260" i="18" s="1"/>
  <c r="A261" i="18" s="1"/>
  <c r="A262" i="18" s="1"/>
  <c r="A263" i="18" s="1"/>
  <c r="A264" i="18" s="1"/>
  <c r="A265" i="18" s="1"/>
  <c r="A246" i="18"/>
  <c r="A247" i="18" s="1"/>
  <c r="A248" i="18" s="1"/>
  <c r="A249" i="18" s="1"/>
  <c r="A250" i="18" s="1"/>
  <c r="A251" i="18" s="1"/>
  <c r="A252" i="18" s="1"/>
  <c r="A253" i="18" s="1"/>
  <c r="A254" i="18" s="1"/>
  <c r="F19" i="18"/>
  <c r="F295" i="18"/>
  <c r="F274" i="18"/>
  <c r="F296" i="18" s="1"/>
  <c r="H362" i="18"/>
  <c r="F21" i="18"/>
  <c r="F22" i="18"/>
  <c r="C131" i="18"/>
  <c r="C130" i="18"/>
  <c r="C132" i="18"/>
  <c r="C129" i="18"/>
  <c r="C136" i="18"/>
  <c r="C126" i="18"/>
  <c r="C125" i="18"/>
  <c r="C127" i="18"/>
  <c r="C128" i="18"/>
  <c r="C153" i="18"/>
  <c r="C133" i="18"/>
  <c r="C192" i="18"/>
  <c r="C191" i="18"/>
  <c r="C190" i="18"/>
  <c r="C189" i="18"/>
  <c r="C197" i="18"/>
  <c r="C196" i="18"/>
  <c r="C194" i="18"/>
  <c r="C188" i="18"/>
  <c r="C186" i="18"/>
  <c r="C185" i="18"/>
  <c r="C199" i="18"/>
  <c r="C198" i="18"/>
  <c r="C195" i="18"/>
  <c r="C193" i="18"/>
  <c r="C7" i="18"/>
  <c r="C11" i="18"/>
  <c r="C134" i="18"/>
  <c r="C187" i="18"/>
  <c r="C12" i="18"/>
  <c r="F20" i="18"/>
  <c r="F17" i="18"/>
  <c r="F25" i="18" s="1" a="1"/>
  <c r="F16" i="18"/>
  <c r="C135" i="18"/>
  <c r="H176" i="18"/>
  <c r="K183" i="18"/>
  <c r="C327" i="18"/>
  <c r="C328" i="18" s="1"/>
  <c r="C329" i="18" s="1"/>
  <c r="C332" i="18"/>
  <c r="C333" i="18" s="1"/>
  <c r="K360" i="18"/>
  <c r="A344" i="18"/>
  <c r="A345" i="18"/>
  <c r="A346" i="18" s="1"/>
  <c r="A347" i="18" s="1"/>
  <c r="K211" i="18"/>
  <c r="E344" i="18"/>
  <c r="E345" i="18"/>
  <c r="E346" i="18" s="1"/>
  <c r="E347" i="18" s="1"/>
  <c r="C303" i="18"/>
  <c r="C313" i="18" s="1"/>
  <c r="C218" i="18"/>
  <c r="C206" i="18"/>
  <c r="C217" i="18"/>
  <c r="C304" i="18"/>
  <c r="C314" i="18" s="1"/>
  <c r="C345" i="18"/>
  <c r="C359" i="18"/>
  <c r="C205" i="18"/>
  <c r="C219" i="18"/>
  <c r="C337" i="18"/>
  <c r="C341" i="18"/>
  <c r="C340" i="18"/>
  <c r="C336" i="18"/>
  <c r="H369" i="18"/>
  <c r="C306" i="18"/>
  <c r="C316" i="18" s="1"/>
  <c r="C302" i="18"/>
  <c r="C312" i="18" s="1"/>
  <c r="C338" i="18"/>
  <c r="C297" i="18"/>
  <c r="C307" i="18" s="1"/>
  <c r="C339" i="18"/>
  <c r="K369" i="18"/>
  <c r="C298" i="18"/>
  <c r="C308" i="18" s="1"/>
  <c r="F421" i="18"/>
  <c r="C246" i="18" l="1"/>
  <c r="C152" i="18"/>
  <c r="C249" i="18"/>
  <c r="C250" i="18"/>
  <c r="C252" i="18"/>
  <c r="C253" i="18"/>
  <c r="G19" i="18"/>
  <c r="G17" i="18"/>
  <c r="H15" i="18"/>
  <c r="G25" i="18" s="1" a="1"/>
  <c r="J18" i="18"/>
  <c r="J24" i="18"/>
  <c r="C254" i="18"/>
  <c r="C251" i="18"/>
  <c r="J16" i="18"/>
  <c r="L18" i="18"/>
  <c r="G23" i="18"/>
  <c r="L15" i="18"/>
  <c r="I22" i="18"/>
  <c r="J21" i="18"/>
  <c r="J19" i="18"/>
  <c r="H18" i="18"/>
  <c r="G21" i="18"/>
  <c r="G16" i="18"/>
  <c r="C248" i="18"/>
  <c r="H24" i="18"/>
  <c r="J22" i="18"/>
  <c r="K20" i="18"/>
  <c r="J23" i="18"/>
  <c r="G18" i="18"/>
  <c r="C245" i="18"/>
  <c r="K16" i="18"/>
  <c r="H17" i="18"/>
  <c r="H23" i="18"/>
  <c r="J15" i="18"/>
  <c r="G20" i="18"/>
  <c r="H19" i="18"/>
  <c r="K19" i="18"/>
  <c r="G15" i="18"/>
  <c r="K17" i="18"/>
  <c r="A275" i="18"/>
  <c r="A266" i="18"/>
  <c r="A267" i="18" s="1"/>
  <c r="A268" i="18" s="1"/>
  <c r="A269" i="18" s="1"/>
  <c r="A270" i="18" s="1"/>
  <c r="A271" i="18" s="1"/>
  <c r="A272" i="18" s="1"/>
  <c r="A273" i="18" s="1"/>
  <c r="E328" i="18"/>
  <c r="C151" i="18"/>
  <c r="C220" i="18" a="1"/>
  <c r="E325" i="18"/>
  <c r="C148" i="18"/>
  <c r="C146" i="18"/>
  <c r="E323" i="18"/>
  <c r="F27" i="18"/>
  <c r="F34" i="18"/>
  <c r="F28" i="18"/>
  <c r="F26" i="18"/>
  <c r="F25" i="18"/>
  <c r="F33" i="18"/>
  <c r="F32" i="18"/>
  <c r="F31" i="18"/>
  <c r="F30" i="18"/>
  <c r="F29" i="18"/>
  <c r="E318" i="18"/>
  <c r="C141" i="18"/>
  <c r="E324" i="18"/>
  <c r="C147" i="18"/>
  <c r="E319" i="18"/>
  <c r="C142" i="18"/>
  <c r="E322" i="18"/>
  <c r="C145" i="18"/>
  <c r="B15" i="18" a="1"/>
  <c r="C75" i="18" a="1"/>
  <c r="E317" i="18"/>
  <c r="C140" i="18"/>
  <c r="C331" i="18"/>
  <c r="C330" i="18"/>
  <c r="E321" i="18"/>
  <c r="C144" i="18"/>
  <c r="E320" i="18"/>
  <c r="C143" i="18"/>
  <c r="F426" i="18"/>
  <c r="F431" i="18" s="1"/>
  <c r="F436" i="18" s="1"/>
  <c r="F422" i="18"/>
  <c r="C255" i="18" a="1"/>
  <c r="E327" i="18"/>
  <c r="C150" i="18"/>
  <c r="E326" i="18"/>
  <c r="C149" i="18"/>
  <c r="C76" i="18" l="1"/>
  <c r="C77" i="18"/>
  <c r="C75" i="18"/>
  <c r="C82" i="18"/>
  <c r="C81" i="18"/>
  <c r="C79" i="18"/>
  <c r="C78" i="18"/>
  <c r="C84" i="18"/>
  <c r="C83" i="18"/>
  <c r="C80" i="18"/>
  <c r="F35" i="18" a="1"/>
  <c r="C256" i="18"/>
  <c r="C264" i="18"/>
  <c r="C263" i="18"/>
  <c r="C262" i="18"/>
  <c r="C258" i="18"/>
  <c r="C257" i="18"/>
  <c r="C259" i="18"/>
  <c r="C255" i="18"/>
  <c r="C261" i="18"/>
  <c r="C260" i="18"/>
  <c r="C23" i="18"/>
  <c r="C19" i="18"/>
  <c r="C15" i="18"/>
  <c r="B22" i="18"/>
  <c r="D17" i="18"/>
  <c r="D20" i="18"/>
  <c r="B16" i="18"/>
  <c r="C20" i="18"/>
  <c r="D15" i="18"/>
  <c r="D24" i="18"/>
  <c r="B20" i="18"/>
  <c r="B15" i="18"/>
  <c r="C24" i="18"/>
  <c r="D19" i="18"/>
  <c r="B24" i="18"/>
  <c r="B19" i="18"/>
  <c r="C21" i="18"/>
  <c r="D23" i="18"/>
  <c r="D18" i="18"/>
  <c r="C16" i="18"/>
  <c r="B23" i="18"/>
  <c r="C18" i="18"/>
  <c r="D22" i="18"/>
  <c r="B18" i="18"/>
  <c r="C22" i="18"/>
  <c r="C17" i="18"/>
  <c r="D21" i="18"/>
  <c r="B17" i="18"/>
  <c r="D16" i="18"/>
  <c r="B21" i="18"/>
  <c r="J33" i="18"/>
  <c r="J31" i="18"/>
  <c r="J29" i="18"/>
  <c r="J27" i="18"/>
  <c r="J25" i="18"/>
  <c r="K34" i="18"/>
  <c r="J32" i="18"/>
  <c r="I30" i="18"/>
  <c r="H28" i="18"/>
  <c r="K33" i="18"/>
  <c r="I31" i="18"/>
  <c r="H29" i="18"/>
  <c r="G27" i="18"/>
  <c r="I33" i="18"/>
  <c r="H31" i="18"/>
  <c r="G29" i="18"/>
  <c r="L26" i="18"/>
  <c r="L34" i="18"/>
  <c r="G32" i="18"/>
  <c r="L28" i="18"/>
  <c r="H26" i="18"/>
  <c r="J34" i="18"/>
  <c r="L31" i="18"/>
  <c r="K28" i="18"/>
  <c r="G26" i="18"/>
  <c r="G31" i="18"/>
  <c r="I28" i="18"/>
  <c r="K25" i="18"/>
  <c r="I34" i="18"/>
  <c r="K31" i="18"/>
  <c r="J28" i="18"/>
  <c r="L25" i="18"/>
  <c r="H34" i="18"/>
  <c r="I29" i="18"/>
  <c r="G34" i="18"/>
  <c r="L30" i="18"/>
  <c r="G28" i="18"/>
  <c r="I25" i="18"/>
  <c r="K29" i="18"/>
  <c r="H32" i="18"/>
  <c r="L33" i="18"/>
  <c r="K30" i="18"/>
  <c r="L27" i="18"/>
  <c r="H25" i="18"/>
  <c r="I26" i="18"/>
  <c r="H33" i="18"/>
  <c r="J30" i="18"/>
  <c r="K27" i="18"/>
  <c r="G25" i="18"/>
  <c r="J26" i="18"/>
  <c r="G33" i="18"/>
  <c r="H30" i="18"/>
  <c r="I27" i="18"/>
  <c r="L32" i="18"/>
  <c r="G30" i="18"/>
  <c r="H27" i="18"/>
  <c r="K32" i="18"/>
  <c r="L29" i="18"/>
  <c r="K26" i="18"/>
  <c r="I32" i="18"/>
  <c r="F427" i="18"/>
  <c r="F432" i="18" s="1"/>
  <c r="F437" i="18" s="1"/>
  <c r="F423" i="18"/>
  <c r="F428" i="18" s="1"/>
  <c r="F433" i="18" s="1"/>
  <c r="F438" i="18" s="1"/>
  <c r="A295" i="18"/>
  <c r="A274" i="18"/>
  <c r="A296" i="18" s="1"/>
  <c r="A285" i="18"/>
  <c r="A286" i="18" s="1"/>
  <c r="A287" i="18" s="1"/>
  <c r="A288" i="18" s="1"/>
  <c r="A289" i="18" s="1"/>
  <c r="A290" i="18" s="1"/>
  <c r="A291" i="18" s="1"/>
  <c r="A292" i="18" s="1"/>
  <c r="A293" i="18" s="1"/>
  <c r="A294" i="18" s="1"/>
  <c r="A276" i="18"/>
  <c r="A277" i="18" s="1"/>
  <c r="A278" i="18" s="1"/>
  <c r="A279" i="18" s="1"/>
  <c r="A280" i="18" s="1"/>
  <c r="A281" i="18" s="1"/>
  <c r="A282" i="18" s="1"/>
  <c r="A283" i="18" s="1"/>
  <c r="A284" i="18" s="1"/>
  <c r="C232" i="18"/>
  <c r="C220" i="18"/>
  <c r="C230" i="18"/>
  <c r="C229" i="18"/>
  <c r="C228" i="18"/>
  <c r="C227" i="18"/>
  <c r="C222" i="18"/>
  <c r="C221" i="18"/>
  <c r="C234" i="18"/>
  <c r="C231" i="18"/>
  <c r="C226" i="18"/>
  <c r="C225" i="18"/>
  <c r="C224" i="18"/>
  <c r="C223" i="18"/>
  <c r="C233" i="18"/>
  <c r="B25" i="18" l="1" a="1"/>
  <c r="C85" i="18" a="1"/>
  <c r="C86" i="18" s="1"/>
  <c r="C32" i="18"/>
  <c r="C28" i="18"/>
  <c r="D34" i="18"/>
  <c r="C30" i="18"/>
  <c r="B26" i="18"/>
  <c r="C34" i="18"/>
  <c r="B30" i="18"/>
  <c r="D25" i="18"/>
  <c r="C31" i="18"/>
  <c r="C26" i="18"/>
  <c r="B31" i="18"/>
  <c r="C25" i="18"/>
  <c r="D29" i="18"/>
  <c r="B27" i="18"/>
  <c r="D30" i="18"/>
  <c r="B25" i="18"/>
  <c r="B32" i="18"/>
  <c r="C29" i="18"/>
  <c r="B34" i="18"/>
  <c r="B29" i="18"/>
  <c r="D33" i="18"/>
  <c r="D28" i="18"/>
  <c r="D31" i="18"/>
  <c r="C33" i="18"/>
  <c r="B28" i="18"/>
  <c r="B33" i="18"/>
  <c r="D27" i="18"/>
  <c r="D32" i="18"/>
  <c r="C27" i="18"/>
  <c r="D26" i="18"/>
  <c r="F40" i="18"/>
  <c r="F39" i="18"/>
  <c r="F36" i="18"/>
  <c r="F44" i="18"/>
  <c r="F43" i="18"/>
  <c r="F42" i="18"/>
  <c r="F41" i="18"/>
  <c r="F38" i="18"/>
  <c r="F37" i="18"/>
  <c r="F35" i="18"/>
  <c r="G35" i="18" a="1"/>
  <c r="C89" i="18"/>
  <c r="C92" i="18"/>
  <c r="C91" i="18"/>
  <c r="C94" i="18"/>
  <c r="C85" i="18"/>
  <c r="C88" i="18"/>
  <c r="C87" i="18"/>
  <c r="C90" i="18"/>
  <c r="C93" i="18"/>
  <c r="C265" i="18" a="1"/>
  <c r="B35" i="18" l="1" a="1"/>
  <c r="C41" i="18"/>
  <c r="C37" i="18"/>
  <c r="D40" i="18"/>
  <c r="C36" i="18"/>
  <c r="B43" i="18"/>
  <c r="D38" i="18"/>
  <c r="D42" i="18"/>
  <c r="C38" i="18"/>
  <c r="D39" i="18"/>
  <c r="D44" i="18"/>
  <c r="C39" i="18"/>
  <c r="B44" i="18"/>
  <c r="B38" i="18"/>
  <c r="C44" i="18"/>
  <c r="B39" i="18"/>
  <c r="D43" i="18"/>
  <c r="D37" i="18"/>
  <c r="C43" i="18"/>
  <c r="B37" i="18"/>
  <c r="C42" i="18"/>
  <c r="D36" i="18"/>
  <c r="B42" i="18"/>
  <c r="B36" i="18"/>
  <c r="D41" i="18"/>
  <c r="D35" i="18"/>
  <c r="B41" i="18"/>
  <c r="C35" i="18"/>
  <c r="C40" i="18"/>
  <c r="B35" i="18"/>
  <c r="B40" i="18"/>
  <c r="C95" i="18" a="1"/>
  <c r="F45" i="18" a="1"/>
  <c r="C266" i="18"/>
  <c r="C268" i="18"/>
  <c r="C273" i="18"/>
  <c r="C272" i="18"/>
  <c r="C271" i="18"/>
  <c r="C270" i="18"/>
  <c r="C274" i="18"/>
  <c r="C269" i="18"/>
  <c r="C267" i="18"/>
  <c r="C265" i="18"/>
  <c r="C275" i="18" s="1" a="1"/>
  <c r="G43" i="18"/>
  <c r="G41" i="18"/>
  <c r="G39" i="18"/>
  <c r="G37" i="18"/>
  <c r="G35" i="18"/>
  <c r="L43" i="18"/>
  <c r="K41" i="18"/>
  <c r="J39" i="18"/>
  <c r="I37" i="18"/>
  <c r="H35" i="18"/>
  <c r="L44" i="18"/>
  <c r="K42" i="18"/>
  <c r="J40" i="18"/>
  <c r="I38" i="18"/>
  <c r="H36" i="18"/>
  <c r="K44" i="18"/>
  <c r="J42" i="18"/>
  <c r="I40" i="18"/>
  <c r="H38" i="18"/>
  <c r="G36" i="18"/>
  <c r="I44" i="18"/>
  <c r="J41" i="18"/>
  <c r="K38" i="18"/>
  <c r="K35" i="18"/>
  <c r="K43" i="18"/>
  <c r="L40" i="18"/>
  <c r="L37" i="18"/>
  <c r="H44" i="18"/>
  <c r="I41" i="18"/>
  <c r="J38" i="18"/>
  <c r="J35" i="18"/>
  <c r="G44" i="18"/>
  <c r="H41" i="18"/>
  <c r="G38" i="18"/>
  <c r="I35" i="18"/>
  <c r="L41" i="18"/>
  <c r="J43" i="18"/>
  <c r="K40" i="18"/>
  <c r="K37" i="18"/>
  <c r="J44" i="18"/>
  <c r="I43" i="18"/>
  <c r="H40" i="18"/>
  <c r="J37" i="18"/>
  <c r="H43" i="18"/>
  <c r="G40" i="18"/>
  <c r="H37" i="18"/>
  <c r="H39" i="18"/>
  <c r="L35" i="18"/>
  <c r="L42" i="18"/>
  <c r="L39" i="18"/>
  <c r="L36" i="18"/>
  <c r="I42" i="18"/>
  <c r="K39" i="18"/>
  <c r="K36" i="18"/>
  <c r="H42" i="18"/>
  <c r="I39" i="18"/>
  <c r="J36" i="18"/>
  <c r="G42" i="18"/>
  <c r="I36" i="18"/>
  <c r="L38" i="18"/>
  <c r="F53" i="18" l="1"/>
  <c r="F51" i="18"/>
  <c r="F45" i="18"/>
  <c r="F46" i="18"/>
  <c r="F54" i="18"/>
  <c r="F52" i="18"/>
  <c r="F50" i="18"/>
  <c r="F49" i="18"/>
  <c r="F48" i="18"/>
  <c r="F47" i="18"/>
  <c r="C102" i="18"/>
  <c r="C99" i="18"/>
  <c r="C98" i="18"/>
  <c r="C97" i="18"/>
  <c r="C96" i="18"/>
  <c r="C95" i="18"/>
  <c r="C100" i="18"/>
  <c r="C104" i="18"/>
  <c r="C103" i="18"/>
  <c r="C101" i="18"/>
  <c r="C276" i="18"/>
  <c r="C279" i="18"/>
  <c r="C275" i="18"/>
  <c r="C284" i="18"/>
  <c r="C283" i="18"/>
  <c r="C277" i="18"/>
  <c r="C282" i="18"/>
  <c r="C281" i="18"/>
  <c r="C280" i="18"/>
  <c r="C278" i="18"/>
  <c r="G45" i="18" a="1"/>
  <c r="B45" i="18" a="1"/>
  <c r="C285" i="18" l="1" a="1"/>
  <c r="C54" i="18"/>
  <c r="C50" i="18"/>
  <c r="C46" i="18"/>
  <c r="C53" i="18"/>
  <c r="B49" i="18"/>
  <c r="C51" i="18"/>
  <c r="B47" i="18"/>
  <c r="B51" i="18"/>
  <c r="D46" i="18"/>
  <c r="D54" i="18"/>
  <c r="D48" i="18"/>
  <c r="B53" i="18"/>
  <c r="C49" i="18"/>
  <c r="B54" i="18"/>
  <c r="C48" i="18"/>
  <c r="D47" i="18"/>
  <c r="D53" i="18"/>
  <c r="B48" i="18"/>
  <c r="D52" i="18"/>
  <c r="C47" i="18"/>
  <c r="C52" i="18"/>
  <c r="B46" i="18"/>
  <c r="B52" i="18"/>
  <c r="D45" i="18"/>
  <c r="D51" i="18"/>
  <c r="C45" i="18"/>
  <c r="D50" i="18"/>
  <c r="B45" i="18"/>
  <c r="B50" i="18"/>
  <c r="D49" i="18"/>
  <c r="J54" i="18"/>
  <c r="J52" i="18"/>
  <c r="J50" i="18"/>
  <c r="J48" i="18"/>
  <c r="J46" i="18"/>
  <c r="G53" i="18"/>
  <c r="L50" i="18"/>
  <c r="K48" i="18"/>
  <c r="I46" i="18"/>
  <c r="G54" i="18"/>
  <c r="L51" i="18"/>
  <c r="K49" i="18"/>
  <c r="J47" i="18"/>
  <c r="I45" i="18"/>
  <c r="L53" i="18"/>
  <c r="K51" i="18"/>
  <c r="J49" i="18"/>
  <c r="I47" i="18"/>
  <c r="H45" i="18"/>
  <c r="I54" i="18"/>
  <c r="I51" i="18"/>
  <c r="I48" i="18"/>
  <c r="K45" i="18"/>
  <c r="H54" i="18"/>
  <c r="H51" i="18"/>
  <c r="H48" i="18"/>
  <c r="J45" i="18"/>
  <c r="G52" i="18"/>
  <c r="K53" i="18"/>
  <c r="G51" i="18"/>
  <c r="G48" i="18"/>
  <c r="G45" i="18"/>
  <c r="K54" i="18"/>
  <c r="J53" i="18"/>
  <c r="K50" i="18"/>
  <c r="L47" i="18"/>
  <c r="I53" i="18"/>
  <c r="I50" i="18"/>
  <c r="K47" i="18"/>
  <c r="H53" i="18"/>
  <c r="H50" i="18"/>
  <c r="H47" i="18"/>
  <c r="L52" i="18"/>
  <c r="G50" i="18"/>
  <c r="G47" i="18"/>
  <c r="K52" i="18"/>
  <c r="L49" i="18"/>
  <c r="L46" i="18"/>
  <c r="I52" i="18"/>
  <c r="I49" i="18"/>
  <c r="K46" i="18"/>
  <c r="H52" i="18"/>
  <c r="H49" i="18"/>
  <c r="H46" i="18"/>
  <c r="L54" i="18"/>
  <c r="G49" i="18"/>
  <c r="G46" i="18"/>
  <c r="J51" i="18"/>
  <c r="L48" i="18"/>
  <c r="L45" i="18"/>
  <c r="C105" i="18" a="1"/>
  <c r="F55" i="18" a="1"/>
  <c r="C110" i="18" l="1"/>
  <c r="C109" i="18"/>
  <c r="C105" i="18"/>
  <c r="C113" i="18"/>
  <c r="C112" i="18"/>
  <c r="C107" i="18"/>
  <c r="C106" i="18"/>
  <c r="C108" i="18"/>
  <c r="C111" i="18"/>
  <c r="C114" i="18"/>
  <c r="G55" i="18" a="1"/>
  <c r="C290" i="18"/>
  <c r="C286" i="18"/>
  <c r="C285" i="18"/>
  <c r="C294" i="18"/>
  <c r="C293" i="18"/>
  <c r="C292" i="18"/>
  <c r="C291" i="18"/>
  <c r="C289" i="18"/>
  <c r="C288" i="18"/>
  <c r="C287" i="18"/>
  <c r="F61" i="18"/>
  <c r="F57" i="18"/>
  <c r="F64" i="18"/>
  <c r="F63" i="18"/>
  <c r="F55" i="18"/>
  <c r="F62" i="18"/>
  <c r="F60" i="18"/>
  <c r="F59" i="18"/>
  <c r="F58" i="18"/>
  <c r="F56" i="18"/>
  <c r="B55" i="18" a="1"/>
  <c r="C115" i="18" l="1" a="1"/>
  <c r="C117" i="18" s="1"/>
  <c r="C116" i="18"/>
  <c r="C121" i="18"/>
  <c r="C122" i="18"/>
  <c r="C119" i="18"/>
  <c r="C118" i="18"/>
  <c r="C115" i="18"/>
  <c r="C123" i="18"/>
  <c r="C124" i="18"/>
  <c r="F65" i="18" a="1"/>
  <c r="G63" i="18"/>
  <c r="G61" i="18"/>
  <c r="G59" i="18"/>
  <c r="G57" i="18"/>
  <c r="G55" i="18"/>
  <c r="L62" i="18"/>
  <c r="K60" i="18"/>
  <c r="J58" i="18"/>
  <c r="I56" i="18"/>
  <c r="H63" i="18"/>
  <c r="J60" i="18"/>
  <c r="H58" i="18"/>
  <c r="L55" i="18"/>
  <c r="H64" i="18"/>
  <c r="L61" i="18"/>
  <c r="J59" i="18"/>
  <c r="H57" i="18"/>
  <c r="G64" i="18"/>
  <c r="K61" i="18"/>
  <c r="I59" i="18"/>
  <c r="L56" i="18"/>
  <c r="H62" i="18"/>
  <c r="L58" i="18"/>
  <c r="K55" i="18"/>
  <c r="J62" i="18"/>
  <c r="L64" i="18"/>
  <c r="G62" i="18"/>
  <c r="K58" i="18"/>
  <c r="J55" i="18"/>
  <c r="K64" i="18"/>
  <c r="J61" i="18"/>
  <c r="I58" i="18"/>
  <c r="I55" i="18"/>
  <c r="H56" i="18"/>
  <c r="J64" i="18"/>
  <c r="I61" i="18"/>
  <c r="G58" i="18"/>
  <c r="H55" i="18"/>
  <c r="I64" i="18"/>
  <c r="H61" i="18"/>
  <c r="L57" i="18"/>
  <c r="H59" i="18"/>
  <c r="L63" i="18"/>
  <c r="L60" i="18"/>
  <c r="K57" i="18"/>
  <c r="K63" i="18"/>
  <c r="I60" i="18"/>
  <c r="J57" i="18"/>
  <c r="J63" i="18"/>
  <c r="H60" i="18"/>
  <c r="I57" i="18"/>
  <c r="I63" i="18"/>
  <c r="G60" i="18"/>
  <c r="K56" i="18"/>
  <c r="K62" i="18"/>
  <c r="L59" i="18"/>
  <c r="J56" i="18"/>
  <c r="K59" i="18"/>
  <c r="I62" i="18"/>
  <c r="G56" i="18"/>
  <c r="C63" i="18"/>
  <c r="C59" i="18"/>
  <c r="C55" i="18"/>
  <c r="D61" i="18"/>
  <c r="C57" i="18"/>
  <c r="B64" i="18"/>
  <c r="D59" i="18"/>
  <c r="B55" i="18"/>
  <c r="D63" i="18"/>
  <c r="B59" i="18"/>
  <c r="D64" i="18"/>
  <c r="C58" i="18"/>
  <c r="C64" i="18"/>
  <c r="B58" i="18"/>
  <c r="B63" i="18"/>
  <c r="D57" i="18"/>
  <c r="D62" i="18"/>
  <c r="B57" i="18"/>
  <c r="C62" i="18"/>
  <c r="D56" i="18"/>
  <c r="B62" i="18"/>
  <c r="C56" i="18"/>
  <c r="C61" i="18"/>
  <c r="B56" i="18"/>
  <c r="B61" i="18"/>
  <c r="D55" i="18"/>
  <c r="D60" i="18"/>
  <c r="C60" i="18"/>
  <c r="B60" i="18"/>
  <c r="D58" i="18"/>
  <c r="C120" i="18" l="1"/>
  <c r="F73" i="18"/>
  <c r="F66" i="18"/>
  <c r="F65" i="18"/>
  <c r="F69" i="18"/>
  <c r="F68" i="18"/>
  <c r="F74" i="18"/>
  <c r="F72" i="18"/>
  <c r="F71" i="18"/>
  <c r="F70" i="18"/>
  <c r="F67" i="18"/>
  <c r="B65" i="18" a="1"/>
  <c r="G65" i="18" a="1"/>
  <c r="J74" i="18" l="1"/>
  <c r="J72" i="18"/>
  <c r="J70" i="18"/>
  <c r="J68" i="18"/>
  <c r="J66" i="18"/>
  <c r="H74" i="18"/>
  <c r="G72" i="18"/>
  <c r="L69" i="18"/>
  <c r="K67" i="18"/>
  <c r="J65" i="18"/>
  <c r="L71" i="18"/>
  <c r="K69" i="18"/>
  <c r="J67" i="18"/>
  <c r="I65" i="18"/>
  <c r="G74" i="18"/>
  <c r="G73" i="18"/>
  <c r="I70" i="18"/>
  <c r="L67" i="18"/>
  <c r="G65" i="18"/>
  <c r="I74" i="18"/>
  <c r="J71" i="18"/>
  <c r="G69" i="18"/>
  <c r="I66" i="18"/>
  <c r="L73" i="18"/>
  <c r="I71" i="18"/>
  <c r="L68" i="18"/>
  <c r="H66" i="18"/>
  <c r="H72" i="18"/>
  <c r="I68" i="18"/>
  <c r="K71" i="18"/>
  <c r="H68" i="18"/>
  <c r="I72" i="18"/>
  <c r="H71" i="18"/>
  <c r="G68" i="18"/>
  <c r="K72" i="18"/>
  <c r="H65" i="18"/>
  <c r="L74" i="18"/>
  <c r="G71" i="18"/>
  <c r="I67" i="18"/>
  <c r="K74" i="18"/>
  <c r="L70" i="18"/>
  <c r="H67" i="18"/>
  <c r="K73" i="18"/>
  <c r="K70" i="18"/>
  <c r="G67" i="18"/>
  <c r="J73" i="18"/>
  <c r="H70" i="18"/>
  <c r="L66" i="18"/>
  <c r="I73" i="18"/>
  <c r="G70" i="18"/>
  <c r="K66" i="18"/>
  <c r="H73" i="18"/>
  <c r="J69" i="18"/>
  <c r="G66" i="18"/>
  <c r="L72" i="18"/>
  <c r="I69" i="18"/>
  <c r="L65" i="18"/>
  <c r="H69" i="18"/>
  <c r="K65" i="18"/>
  <c r="K68" i="18"/>
  <c r="C74" i="18"/>
  <c r="C70" i="18"/>
  <c r="C66" i="18"/>
  <c r="D71" i="18"/>
  <c r="C67" i="18"/>
  <c r="C71" i="18"/>
  <c r="B67" i="18"/>
  <c r="B74" i="18"/>
  <c r="B69" i="18"/>
  <c r="B72" i="18"/>
  <c r="B66" i="18"/>
  <c r="B71" i="18"/>
  <c r="D65" i="18"/>
  <c r="D72" i="18"/>
  <c r="B65" i="18"/>
  <c r="C65" i="18"/>
  <c r="C72" i="18"/>
  <c r="D70" i="18"/>
  <c r="B70" i="18"/>
  <c r="D69" i="18"/>
  <c r="C73" i="18"/>
  <c r="C69" i="18"/>
  <c r="D68" i="18"/>
  <c r="D66" i="18"/>
  <c r="C68" i="18"/>
  <c r="D74" i="18"/>
  <c r="B68" i="18"/>
  <c r="D73" i="18"/>
  <c r="D67" i="18"/>
  <c r="B73" i="18"/>
  <c r="AU128" i="15" l="1"/>
  <c r="AT128" i="15"/>
  <c r="AS128" i="15"/>
  <c r="AR128" i="15"/>
  <c r="AQ128" i="15"/>
  <c r="AP128" i="15"/>
  <c r="AU127" i="15"/>
  <c r="AT127" i="15"/>
  <c r="AS127" i="15"/>
  <c r="AR127" i="15"/>
  <c r="AQ127" i="15"/>
  <c r="AP127" i="15"/>
  <c r="AU128" i="17"/>
  <c r="AT128" i="17"/>
  <c r="AS128" i="17"/>
  <c r="AR128" i="17"/>
  <c r="AQ128" i="17"/>
  <c r="AP128" i="17"/>
  <c r="AU127" i="17"/>
  <c r="AU129" i="17" s="1"/>
  <c r="AT127" i="17"/>
  <c r="AT129" i="17" s="1"/>
  <c r="AS127" i="17"/>
  <c r="AS129" i="17" s="1"/>
  <c r="AR127" i="17"/>
  <c r="AR129" i="17" s="1"/>
  <c r="AQ127" i="17"/>
  <c r="AQ129" i="17" s="1"/>
  <c r="AP127" i="17"/>
  <c r="AP129" i="17" s="1"/>
  <c r="AU128" i="16"/>
  <c r="AT128" i="16"/>
  <c r="AS128" i="16"/>
  <c r="AR128" i="16"/>
  <c r="AQ128" i="16"/>
  <c r="AP128" i="16"/>
  <c r="AU127" i="16"/>
  <c r="AT127" i="16"/>
  <c r="AS127" i="16"/>
  <c r="AR127" i="16"/>
  <c r="AR129" i="16" s="1"/>
  <c r="AQ127" i="16"/>
  <c r="AQ129" i="16" s="1"/>
  <c r="AP127" i="16"/>
  <c r="AP129" i="16" s="1"/>
  <c r="AU128" i="14"/>
  <c r="AT128" i="14"/>
  <c r="AS128" i="14"/>
  <c r="AR128" i="14"/>
  <c r="AQ128" i="14"/>
  <c r="AP128" i="14"/>
  <c r="AU127" i="14"/>
  <c r="AT127" i="14"/>
  <c r="AS127" i="14"/>
  <c r="AR127" i="14"/>
  <c r="AQ127" i="14"/>
  <c r="AP127" i="14"/>
  <c r="AU128" i="13"/>
  <c r="AT128" i="13"/>
  <c r="AS128" i="13"/>
  <c r="AR128" i="13"/>
  <c r="AQ128" i="13"/>
  <c r="AP128" i="13"/>
  <c r="AU127" i="13"/>
  <c r="AT127" i="13"/>
  <c r="AS127" i="13"/>
  <c r="AR127" i="13"/>
  <c r="AQ127" i="13"/>
  <c r="AP127" i="13"/>
  <c r="AU128" i="12"/>
  <c r="AT128" i="12"/>
  <c r="AS128" i="12"/>
  <c r="AR128" i="12"/>
  <c r="AQ128" i="12"/>
  <c r="AP128" i="12"/>
  <c r="AU127" i="12"/>
  <c r="AU129" i="12" s="1"/>
  <c r="AT127" i="12"/>
  <c r="AT129" i="12" s="1"/>
  <c r="AS127" i="12"/>
  <c r="AS129" i="12" s="1"/>
  <c r="AR127" i="12"/>
  <c r="AR129" i="12" s="1"/>
  <c r="AQ127" i="12"/>
  <c r="AQ129" i="12" s="1"/>
  <c r="AP127" i="12"/>
  <c r="AP129" i="12" s="1"/>
  <c r="AW88" i="11"/>
  <c r="AW89" i="11"/>
  <c r="AW90" i="11"/>
  <c r="AW91" i="11"/>
  <c r="AW92" i="11"/>
  <c r="AW93" i="11"/>
  <c r="AW94" i="11"/>
  <c r="AW95" i="11"/>
  <c r="AW96" i="11"/>
  <c r="AW97" i="11"/>
  <c r="AW98" i="11"/>
  <c r="AW99" i="11"/>
  <c r="AW100" i="11"/>
  <c r="AW101" i="11"/>
  <c r="AW102" i="11"/>
  <c r="AW103" i="11"/>
  <c r="AW104" i="11"/>
  <c r="AW105" i="11"/>
  <c r="AW106" i="11"/>
  <c r="AW107" i="11"/>
  <c r="AW108" i="11"/>
  <c r="AW109" i="11"/>
  <c r="AW110" i="11"/>
  <c r="AW111" i="11"/>
  <c r="AW112" i="11"/>
  <c r="AW113" i="11"/>
  <c r="AW114" i="11"/>
  <c r="AW115" i="11"/>
  <c r="AW87" i="11"/>
  <c r="AW85" i="11"/>
  <c r="AW51" i="11"/>
  <c r="AW52" i="11"/>
  <c r="AW53" i="11"/>
  <c r="AW54" i="11"/>
  <c r="AW55" i="11"/>
  <c r="AW56" i="11"/>
  <c r="AW57" i="11"/>
  <c r="AW58" i="11"/>
  <c r="AW59" i="11"/>
  <c r="AW60" i="11"/>
  <c r="AW61" i="11"/>
  <c r="AW62" i="11"/>
  <c r="AW63" i="11"/>
  <c r="AW64" i="11"/>
  <c r="AW65" i="11"/>
  <c r="AW66" i="11"/>
  <c r="AW67" i="11"/>
  <c r="AW68" i="11"/>
  <c r="AW69" i="11"/>
  <c r="AW70" i="11"/>
  <c r="AW71" i="11"/>
  <c r="AW72" i="11"/>
  <c r="AW73" i="11"/>
  <c r="AW74" i="11"/>
  <c r="AW75" i="11"/>
  <c r="AW76" i="11"/>
  <c r="AW77" i="11"/>
  <c r="AW78" i="11"/>
  <c r="AW79" i="11"/>
  <c r="AW80" i="11"/>
  <c r="AW81" i="11"/>
  <c r="AW82" i="11"/>
  <c r="AW83" i="11"/>
  <c r="AW84" i="11"/>
  <c r="AW50" i="11"/>
  <c r="AW48" i="11"/>
  <c r="AW14" i="11"/>
  <c r="AW15" i="11"/>
  <c r="AW16" i="11"/>
  <c r="AW17" i="11"/>
  <c r="AW18" i="11"/>
  <c r="AW19" i="11"/>
  <c r="AW20" i="11"/>
  <c r="AW21" i="11"/>
  <c r="AW22" i="11"/>
  <c r="AW23" i="11"/>
  <c r="AW24" i="11"/>
  <c r="AW25" i="11"/>
  <c r="AW26" i="11"/>
  <c r="AW27" i="11"/>
  <c r="AW28" i="11"/>
  <c r="AW29" i="11"/>
  <c r="AW30" i="11"/>
  <c r="AW31" i="11"/>
  <c r="AW32" i="11"/>
  <c r="AW33" i="11"/>
  <c r="AW34" i="11"/>
  <c r="AW35" i="11"/>
  <c r="AW36" i="11"/>
  <c r="AW37" i="11"/>
  <c r="AW38" i="11"/>
  <c r="AW39" i="11"/>
  <c r="AW40" i="11"/>
  <c r="AW41" i="11"/>
  <c r="AW42" i="11"/>
  <c r="AW43" i="11"/>
  <c r="AW44" i="11"/>
  <c r="AW45" i="11"/>
  <c r="AW46" i="11"/>
  <c r="AW47" i="11"/>
  <c r="AW13" i="11"/>
  <c r="AW11" i="11"/>
  <c r="AW6" i="11"/>
  <c r="AW7" i="11"/>
  <c r="AW8" i="11"/>
  <c r="AW9" i="11"/>
  <c r="AW10" i="11"/>
  <c r="AW5" i="11"/>
  <c r="K129" i="11"/>
  <c r="K128" i="11"/>
  <c r="K127" i="11"/>
  <c r="N127" i="11"/>
  <c r="O127" i="11"/>
  <c r="P127" i="11"/>
  <c r="Q127" i="11"/>
  <c r="R127" i="11"/>
  <c r="S127" i="11"/>
  <c r="T127" i="11"/>
  <c r="U127" i="11"/>
  <c r="V127" i="11"/>
  <c r="W127" i="11"/>
  <c r="X127" i="11"/>
  <c r="Y127" i="11"/>
  <c r="Z127" i="11"/>
  <c r="AA127" i="11"/>
  <c r="AB127" i="11"/>
  <c r="AC127" i="11"/>
  <c r="AD127" i="11"/>
  <c r="AE127" i="11"/>
  <c r="AF127" i="11"/>
  <c r="AG127" i="11"/>
  <c r="AH127" i="11"/>
  <c r="AI127" i="11"/>
  <c r="AJ127" i="11"/>
  <c r="AK127" i="11"/>
  <c r="AL127" i="11"/>
  <c r="AM127" i="11"/>
  <c r="AN127" i="11"/>
  <c r="AO127" i="11"/>
  <c r="N128" i="11"/>
  <c r="O128" i="11"/>
  <c r="P128" i="11"/>
  <c r="Q128" i="11"/>
  <c r="R128" i="11"/>
  <c r="S128" i="11"/>
  <c r="T128" i="11"/>
  <c r="U128" i="11"/>
  <c r="V128" i="11"/>
  <c r="W128" i="11"/>
  <c r="X128" i="11"/>
  <c r="Y128" i="11"/>
  <c r="Z128" i="11"/>
  <c r="AA128" i="11"/>
  <c r="AB128" i="11"/>
  <c r="AC128" i="11"/>
  <c r="AD128" i="11"/>
  <c r="AE128" i="11"/>
  <c r="AF128" i="11"/>
  <c r="AG128" i="11"/>
  <c r="AH128" i="11"/>
  <c r="AI128" i="11"/>
  <c r="AJ128" i="11"/>
  <c r="AK128" i="11"/>
  <c r="AL128" i="11"/>
  <c r="AM128" i="11"/>
  <c r="AN128" i="11"/>
  <c r="AO128" i="11"/>
  <c r="N129" i="11"/>
  <c r="O129" i="11"/>
  <c r="P129" i="11"/>
  <c r="Q129" i="11"/>
  <c r="R129" i="11"/>
  <c r="S129" i="11"/>
  <c r="T129" i="11"/>
  <c r="U129" i="11"/>
  <c r="V129" i="11"/>
  <c r="W129" i="11"/>
  <c r="X129" i="11"/>
  <c r="Y129" i="11"/>
  <c r="Z129" i="11"/>
  <c r="AA129" i="11"/>
  <c r="AB129" i="11"/>
  <c r="AC129" i="11"/>
  <c r="AD129" i="11"/>
  <c r="AE129" i="11"/>
  <c r="AF129" i="11"/>
  <c r="AG129" i="11"/>
  <c r="AH129" i="11"/>
  <c r="AI129" i="11"/>
  <c r="AJ129" i="11"/>
  <c r="AK129" i="11"/>
  <c r="AL129" i="11"/>
  <c r="AM129" i="11"/>
  <c r="AN129" i="11"/>
  <c r="AO129" i="11"/>
  <c r="M129" i="11"/>
  <c r="M128" i="11"/>
  <c r="M127" i="11"/>
  <c r="F127" i="11"/>
  <c r="G127" i="11"/>
  <c r="H127" i="11"/>
  <c r="I127" i="11"/>
  <c r="J127" i="11"/>
  <c r="F128" i="11"/>
  <c r="G128" i="11"/>
  <c r="H128" i="11"/>
  <c r="I128" i="11"/>
  <c r="J128" i="11"/>
  <c r="F129" i="11"/>
  <c r="G129" i="11"/>
  <c r="H129" i="11"/>
  <c r="I129" i="11"/>
  <c r="J129" i="11"/>
  <c r="E129" i="11"/>
  <c r="E128" i="11"/>
  <c r="E127" i="11"/>
  <c r="AQ121" i="11"/>
  <c r="AR120" i="15"/>
  <c r="AR119" i="15"/>
  <c r="AR120" i="17"/>
  <c r="AR119" i="17"/>
  <c r="AR121" i="17" s="1"/>
  <c r="AR120" i="16"/>
  <c r="AR119" i="16"/>
  <c r="AR121" i="16" s="1"/>
  <c r="AR120" i="14"/>
  <c r="AR119" i="14"/>
  <c r="AR120" i="13"/>
  <c r="AR119" i="13"/>
  <c r="AR121" i="13" s="1"/>
  <c r="AR119" i="12"/>
  <c r="AR121" i="12" s="1"/>
  <c r="AR120" i="12"/>
  <c r="AU115" i="15"/>
  <c r="AT115" i="15"/>
  <c r="AS115" i="15"/>
  <c r="AR115" i="15"/>
  <c r="AQ115" i="15"/>
  <c r="AP115" i="15"/>
  <c r="AU114" i="15"/>
  <c r="AT114" i="15"/>
  <c r="AS114" i="15"/>
  <c r="AR114" i="15"/>
  <c r="AQ114" i="15"/>
  <c r="AP114" i="15"/>
  <c r="AU113" i="15"/>
  <c r="AT113" i="15"/>
  <c r="AS113" i="15"/>
  <c r="AR113" i="15"/>
  <c r="AQ113" i="15"/>
  <c r="AP113" i="15"/>
  <c r="AU112" i="15"/>
  <c r="AT112" i="15"/>
  <c r="AS112" i="15"/>
  <c r="AR112" i="15"/>
  <c r="AQ112" i="15"/>
  <c r="AP112" i="15"/>
  <c r="AU111" i="15"/>
  <c r="AT111" i="15"/>
  <c r="AS111" i="15"/>
  <c r="AR111" i="15"/>
  <c r="AQ111" i="15"/>
  <c r="AP111" i="15"/>
  <c r="AU110" i="15"/>
  <c r="AT110" i="15"/>
  <c r="AS110" i="15"/>
  <c r="AR110" i="15"/>
  <c r="AQ110" i="15"/>
  <c r="AP110" i="15"/>
  <c r="AU109" i="15"/>
  <c r="AT109" i="15"/>
  <c r="AS109" i="15"/>
  <c r="AR109" i="15"/>
  <c r="AQ109" i="15"/>
  <c r="AP109" i="15"/>
  <c r="AU108" i="15"/>
  <c r="AT108" i="15"/>
  <c r="AS108" i="15"/>
  <c r="AR108" i="15"/>
  <c r="AQ108" i="15"/>
  <c r="AP108" i="15"/>
  <c r="AU107" i="15"/>
  <c r="AT107" i="15"/>
  <c r="AS107" i="15"/>
  <c r="AR107" i="15"/>
  <c r="AQ107" i="15"/>
  <c r="AP107" i="15"/>
  <c r="AU106" i="15"/>
  <c r="AT106" i="15"/>
  <c r="AS106" i="15"/>
  <c r="AR106" i="15"/>
  <c r="AQ106" i="15"/>
  <c r="AP106" i="15"/>
  <c r="AU105" i="15"/>
  <c r="AT105" i="15"/>
  <c r="AS105" i="15"/>
  <c r="AR105" i="15"/>
  <c r="AQ105" i="15"/>
  <c r="AP105" i="15"/>
  <c r="AU104" i="15"/>
  <c r="AT104" i="15"/>
  <c r="AS104" i="15"/>
  <c r="AR104" i="15"/>
  <c r="AQ104" i="15"/>
  <c r="AP104" i="15"/>
  <c r="AU103" i="15"/>
  <c r="AT103" i="15"/>
  <c r="AS103" i="15"/>
  <c r="AR103" i="15"/>
  <c r="AQ103" i="15"/>
  <c r="AP103" i="15"/>
  <c r="AU102" i="15"/>
  <c r="AT102" i="15"/>
  <c r="AS102" i="15"/>
  <c r="AR102" i="15"/>
  <c r="AQ102" i="15"/>
  <c r="AP102" i="15"/>
  <c r="AU101" i="15"/>
  <c r="AT101" i="15"/>
  <c r="AS101" i="15"/>
  <c r="AR101" i="15"/>
  <c r="AQ101" i="15"/>
  <c r="AP101" i="15"/>
  <c r="AU100" i="15"/>
  <c r="AT100" i="15"/>
  <c r="AS100" i="15"/>
  <c r="AR100" i="15"/>
  <c r="AQ100" i="15"/>
  <c r="AP100" i="15"/>
  <c r="AU99" i="15"/>
  <c r="AT99" i="15"/>
  <c r="AS99" i="15"/>
  <c r="AR99" i="15"/>
  <c r="AQ99" i="15"/>
  <c r="AP99" i="15"/>
  <c r="AU98" i="15"/>
  <c r="AT98" i="15"/>
  <c r="AS98" i="15"/>
  <c r="AR98" i="15"/>
  <c r="AQ98" i="15"/>
  <c r="AP98" i="15"/>
  <c r="AU97" i="15"/>
  <c r="AT97" i="15"/>
  <c r="AS97" i="15"/>
  <c r="AR97" i="15"/>
  <c r="AQ97" i="15"/>
  <c r="AP97" i="15"/>
  <c r="AU96" i="15"/>
  <c r="AT96" i="15"/>
  <c r="AS96" i="15"/>
  <c r="AR96" i="15"/>
  <c r="AQ96" i="15"/>
  <c r="AP96" i="15"/>
  <c r="AU95" i="15"/>
  <c r="AT95" i="15"/>
  <c r="AS95" i="15"/>
  <c r="AR95" i="15"/>
  <c r="AQ95" i="15"/>
  <c r="AP95" i="15"/>
  <c r="AU94" i="15"/>
  <c r="AT94" i="15"/>
  <c r="AS94" i="15"/>
  <c r="AR94" i="15"/>
  <c r="AQ94" i="15"/>
  <c r="AP94" i="15"/>
  <c r="AU93" i="15"/>
  <c r="AT93" i="15"/>
  <c r="AS93" i="15"/>
  <c r="AR93" i="15"/>
  <c r="AQ93" i="15"/>
  <c r="AP93" i="15"/>
  <c r="AU92" i="15"/>
  <c r="AT92" i="15"/>
  <c r="AS92" i="15"/>
  <c r="AR92" i="15"/>
  <c r="AQ92" i="15"/>
  <c r="AP92" i="15"/>
  <c r="AU91" i="15"/>
  <c r="AT91" i="15"/>
  <c r="AS91" i="15"/>
  <c r="AR91" i="15"/>
  <c r="AQ91" i="15"/>
  <c r="AP91" i="15"/>
  <c r="AU90" i="15"/>
  <c r="AT90" i="15"/>
  <c r="AS90" i="15"/>
  <c r="AR90" i="15"/>
  <c r="AQ90" i="15"/>
  <c r="AP90" i="15"/>
  <c r="AU89" i="15"/>
  <c r="AT89" i="15"/>
  <c r="AS89" i="15"/>
  <c r="AR89" i="15"/>
  <c r="AQ89" i="15"/>
  <c r="AP89" i="15"/>
  <c r="AU88" i="15"/>
  <c r="AT88" i="15"/>
  <c r="AS88" i="15"/>
  <c r="AR88" i="15"/>
  <c r="AQ88" i="15"/>
  <c r="AP88" i="15"/>
  <c r="AU87" i="15"/>
  <c r="AT87" i="15"/>
  <c r="AS87" i="15"/>
  <c r="AR87" i="15"/>
  <c r="AQ87" i="15"/>
  <c r="AP87" i="15"/>
  <c r="AU86" i="15"/>
  <c r="AT86" i="15"/>
  <c r="AS86" i="15"/>
  <c r="AR86" i="15"/>
  <c r="AQ86" i="15"/>
  <c r="AP86" i="15"/>
  <c r="AU85" i="15"/>
  <c r="AT85" i="15"/>
  <c r="AS85" i="15"/>
  <c r="AR85" i="15"/>
  <c r="AQ85" i="15"/>
  <c r="AP85" i="15"/>
  <c r="AU84" i="15"/>
  <c r="AT84" i="15"/>
  <c r="AS84" i="15"/>
  <c r="AR84" i="15"/>
  <c r="AQ84" i="15"/>
  <c r="AP84" i="15"/>
  <c r="AU83" i="15"/>
  <c r="AT83" i="15"/>
  <c r="AS83" i="15"/>
  <c r="AR83" i="15"/>
  <c r="AQ83" i="15"/>
  <c r="AP83" i="15"/>
  <c r="AU82" i="15"/>
  <c r="AT82" i="15"/>
  <c r="AS82" i="15"/>
  <c r="AR82" i="15"/>
  <c r="AQ82" i="15"/>
  <c r="AP82" i="15"/>
  <c r="AU81" i="15"/>
  <c r="AT81" i="15"/>
  <c r="AS81" i="15"/>
  <c r="AR81" i="15"/>
  <c r="AQ81" i="15"/>
  <c r="AP81" i="15"/>
  <c r="AU80" i="15"/>
  <c r="AT80" i="15"/>
  <c r="AS80" i="15"/>
  <c r="AR80" i="15"/>
  <c r="AQ80" i="15"/>
  <c r="AP80" i="15"/>
  <c r="AU79" i="15"/>
  <c r="AT79" i="15"/>
  <c r="AS79" i="15"/>
  <c r="AR79" i="15"/>
  <c r="AQ79" i="15"/>
  <c r="AP79" i="15"/>
  <c r="AU115" i="17"/>
  <c r="AT115" i="17"/>
  <c r="AS115" i="17"/>
  <c r="AR115" i="17"/>
  <c r="AQ115" i="17"/>
  <c r="AP115" i="17"/>
  <c r="AU114" i="17"/>
  <c r="AT114" i="17"/>
  <c r="AS114" i="17"/>
  <c r="AR114" i="17"/>
  <c r="AQ114" i="17"/>
  <c r="AP114" i="17"/>
  <c r="AU113" i="17"/>
  <c r="AT113" i="17"/>
  <c r="AS113" i="17"/>
  <c r="AR113" i="17"/>
  <c r="AQ113" i="17"/>
  <c r="AP113" i="17"/>
  <c r="AU112" i="17"/>
  <c r="AT112" i="17"/>
  <c r="AS112" i="17"/>
  <c r="AR112" i="17"/>
  <c r="AQ112" i="17"/>
  <c r="AP112" i="17"/>
  <c r="AU111" i="17"/>
  <c r="AT111" i="17"/>
  <c r="AS111" i="17"/>
  <c r="AR111" i="17"/>
  <c r="AQ111" i="17"/>
  <c r="AP111" i="17"/>
  <c r="AU110" i="17"/>
  <c r="AT110" i="17"/>
  <c r="AS110" i="17"/>
  <c r="AR110" i="17"/>
  <c r="AQ110" i="17"/>
  <c r="AP110" i="17"/>
  <c r="AU109" i="17"/>
  <c r="AT109" i="17"/>
  <c r="AS109" i="17"/>
  <c r="AR109" i="17"/>
  <c r="AQ109" i="17"/>
  <c r="AP109" i="17"/>
  <c r="AU108" i="17"/>
  <c r="AT108" i="17"/>
  <c r="AS108" i="17"/>
  <c r="AR108" i="17"/>
  <c r="AQ108" i="17"/>
  <c r="AP108" i="17"/>
  <c r="AU107" i="17"/>
  <c r="AT107" i="17"/>
  <c r="AS107" i="17"/>
  <c r="AR107" i="17"/>
  <c r="AQ107" i="17"/>
  <c r="AP107" i="17"/>
  <c r="AU106" i="17"/>
  <c r="AT106" i="17"/>
  <c r="AS106" i="17"/>
  <c r="AR106" i="17"/>
  <c r="AQ106" i="17"/>
  <c r="AP106" i="17"/>
  <c r="AU105" i="17"/>
  <c r="AT105" i="17"/>
  <c r="AS105" i="17"/>
  <c r="AR105" i="17"/>
  <c r="AQ105" i="17"/>
  <c r="AP105" i="17"/>
  <c r="AU104" i="17"/>
  <c r="AT104" i="17"/>
  <c r="AS104" i="17"/>
  <c r="AR104" i="17"/>
  <c r="AQ104" i="17"/>
  <c r="AP104" i="17"/>
  <c r="AU103" i="17"/>
  <c r="AT103" i="17"/>
  <c r="AS103" i="17"/>
  <c r="AR103" i="17"/>
  <c r="AQ103" i="17"/>
  <c r="AP103" i="17"/>
  <c r="AU102" i="17"/>
  <c r="AT102" i="17"/>
  <c r="AS102" i="17"/>
  <c r="AR102" i="17"/>
  <c r="AQ102" i="17"/>
  <c r="AP102" i="17"/>
  <c r="AU101" i="17"/>
  <c r="AT101" i="17"/>
  <c r="AS101" i="17"/>
  <c r="AR101" i="17"/>
  <c r="AQ101" i="17"/>
  <c r="AP101" i="17"/>
  <c r="AU100" i="17"/>
  <c r="AT100" i="17"/>
  <c r="AS100" i="17"/>
  <c r="AR100" i="17"/>
  <c r="AQ100" i="17"/>
  <c r="AP100" i="17"/>
  <c r="AU99" i="17"/>
  <c r="AT99" i="17"/>
  <c r="AS99" i="17"/>
  <c r="AR99" i="17"/>
  <c r="AQ99" i="17"/>
  <c r="AP99" i="17"/>
  <c r="AU98" i="17"/>
  <c r="AT98" i="17"/>
  <c r="AS98" i="17"/>
  <c r="AR98" i="17"/>
  <c r="AQ98" i="17"/>
  <c r="AP98" i="17"/>
  <c r="AU97" i="17"/>
  <c r="AT97" i="17"/>
  <c r="AS97" i="17"/>
  <c r="AR97" i="17"/>
  <c r="AQ97" i="17"/>
  <c r="AP97" i="17"/>
  <c r="AU96" i="17"/>
  <c r="AT96" i="17"/>
  <c r="AS96" i="17"/>
  <c r="AR96" i="17"/>
  <c r="AQ96" i="17"/>
  <c r="AP96" i="17"/>
  <c r="AU95" i="17"/>
  <c r="AT95" i="17"/>
  <c r="AS95" i="17"/>
  <c r="AR95" i="17"/>
  <c r="AQ95" i="17"/>
  <c r="AP95" i="17"/>
  <c r="AU94" i="17"/>
  <c r="AT94" i="17"/>
  <c r="AS94" i="17"/>
  <c r="AR94" i="17"/>
  <c r="AQ94" i="17"/>
  <c r="AP94" i="17"/>
  <c r="AU93" i="17"/>
  <c r="AT93" i="17"/>
  <c r="AS93" i="17"/>
  <c r="AR93" i="17"/>
  <c r="AQ93" i="17"/>
  <c r="AP93" i="17"/>
  <c r="AU92" i="17"/>
  <c r="AT92" i="17"/>
  <c r="AS92" i="17"/>
  <c r="AR92" i="17"/>
  <c r="AQ92" i="17"/>
  <c r="AP92" i="17"/>
  <c r="AU91" i="17"/>
  <c r="AT91" i="17"/>
  <c r="AS91" i="17"/>
  <c r="AR91" i="17"/>
  <c r="AQ91" i="17"/>
  <c r="AP91" i="17"/>
  <c r="AU90" i="17"/>
  <c r="AT90" i="17"/>
  <c r="AS90" i="17"/>
  <c r="AR90" i="17"/>
  <c r="AQ90" i="17"/>
  <c r="AP90" i="17"/>
  <c r="AU89" i="17"/>
  <c r="AT89" i="17"/>
  <c r="AS89" i="17"/>
  <c r="AR89" i="17"/>
  <c r="AQ89" i="17"/>
  <c r="AP89" i="17"/>
  <c r="AU88" i="17"/>
  <c r="AT88" i="17"/>
  <c r="AS88" i="17"/>
  <c r="AR88" i="17"/>
  <c r="AQ88" i="17"/>
  <c r="AP88" i="17"/>
  <c r="AU87" i="17"/>
  <c r="AT87" i="17"/>
  <c r="AS87" i="17"/>
  <c r="AR87" i="17"/>
  <c r="AQ87" i="17"/>
  <c r="AP87" i="17"/>
  <c r="AU86" i="17"/>
  <c r="AT86" i="17"/>
  <c r="AS86" i="17"/>
  <c r="AR86" i="17"/>
  <c r="AQ86" i="17"/>
  <c r="AP86" i="17"/>
  <c r="AU85" i="17"/>
  <c r="AT85" i="17"/>
  <c r="AS85" i="17"/>
  <c r="AR85" i="17"/>
  <c r="AQ85" i="17"/>
  <c r="AP85" i="17"/>
  <c r="AU84" i="17"/>
  <c r="AT84" i="17"/>
  <c r="AS84" i="17"/>
  <c r="AR84" i="17"/>
  <c r="AQ84" i="17"/>
  <c r="AP84" i="17"/>
  <c r="AU83" i="17"/>
  <c r="AT83" i="17"/>
  <c r="AS83" i="17"/>
  <c r="AR83" i="17"/>
  <c r="AQ83" i="17"/>
  <c r="AP83" i="17"/>
  <c r="AU82" i="17"/>
  <c r="AT82" i="17"/>
  <c r="AS82" i="17"/>
  <c r="AR82" i="17"/>
  <c r="AQ82" i="17"/>
  <c r="AP82" i="17"/>
  <c r="AU81" i="17"/>
  <c r="AT81" i="17"/>
  <c r="AS81" i="17"/>
  <c r="AR81" i="17"/>
  <c r="AQ81" i="17"/>
  <c r="AP81" i="17"/>
  <c r="AU80" i="17"/>
  <c r="AT80" i="17"/>
  <c r="AS80" i="17"/>
  <c r="AR80" i="17"/>
  <c r="AQ80" i="17"/>
  <c r="AP80" i="17"/>
  <c r="AU79" i="17"/>
  <c r="AT79" i="17"/>
  <c r="AS79" i="17"/>
  <c r="AR79" i="17"/>
  <c r="AQ79" i="17"/>
  <c r="AP79" i="17"/>
  <c r="AU115" i="16"/>
  <c r="AT115" i="16"/>
  <c r="AS115" i="16"/>
  <c r="AR115" i="16"/>
  <c r="AQ115" i="16"/>
  <c r="AP115" i="16"/>
  <c r="AU114" i="16"/>
  <c r="AT114" i="16"/>
  <c r="AS114" i="16"/>
  <c r="AR114" i="16"/>
  <c r="AQ114" i="16"/>
  <c r="AP114" i="16"/>
  <c r="AU113" i="16"/>
  <c r="AT113" i="16"/>
  <c r="AS113" i="16"/>
  <c r="AR113" i="16"/>
  <c r="AQ113" i="16"/>
  <c r="AP113" i="16"/>
  <c r="AU112" i="16"/>
  <c r="AT112" i="16"/>
  <c r="AS112" i="16"/>
  <c r="AR112" i="16"/>
  <c r="AQ112" i="16"/>
  <c r="AP112" i="16"/>
  <c r="AU111" i="16"/>
  <c r="AT111" i="16"/>
  <c r="AS111" i="16"/>
  <c r="AR111" i="16"/>
  <c r="AQ111" i="16"/>
  <c r="AP111" i="16"/>
  <c r="AU110" i="16"/>
  <c r="AT110" i="16"/>
  <c r="AS110" i="16"/>
  <c r="AR110" i="16"/>
  <c r="AQ110" i="16"/>
  <c r="AP110" i="16"/>
  <c r="AU109" i="16"/>
  <c r="AT109" i="16"/>
  <c r="AS109" i="16"/>
  <c r="AR109" i="16"/>
  <c r="AQ109" i="16"/>
  <c r="AP109" i="16"/>
  <c r="AU108" i="16"/>
  <c r="AT108" i="16"/>
  <c r="AS108" i="16"/>
  <c r="AR108" i="16"/>
  <c r="AQ108" i="16"/>
  <c r="AP108" i="16"/>
  <c r="AU107" i="16"/>
  <c r="AT107" i="16"/>
  <c r="AS107" i="16"/>
  <c r="AR107" i="16"/>
  <c r="AQ107" i="16"/>
  <c r="AP107" i="16"/>
  <c r="AU106" i="16"/>
  <c r="AT106" i="16"/>
  <c r="AS106" i="16"/>
  <c r="AR106" i="16"/>
  <c r="AQ106" i="16"/>
  <c r="AP106" i="16"/>
  <c r="AU105" i="16"/>
  <c r="AT105" i="16"/>
  <c r="AS105" i="16"/>
  <c r="AR105" i="16"/>
  <c r="AQ105" i="16"/>
  <c r="AP105" i="16"/>
  <c r="AU104" i="16"/>
  <c r="AT104" i="16"/>
  <c r="AS104" i="16"/>
  <c r="AR104" i="16"/>
  <c r="AQ104" i="16"/>
  <c r="AP104" i="16"/>
  <c r="AU103" i="16"/>
  <c r="AT103" i="16"/>
  <c r="AS103" i="16"/>
  <c r="AR103" i="16"/>
  <c r="AQ103" i="16"/>
  <c r="AP103" i="16"/>
  <c r="AU102" i="16"/>
  <c r="AT102" i="16"/>
  <c r="AS102" i="16"/>
  <c r="AR102" i="16"/>
  <c r="AQ102" i="16"/>
  <c r="AP102" i="16"/>
  <c r="AU101" i="16"/>
  <c r="AT101" i="16"/>
  <c r="AS101" i="16"/>
  <c r="AR101" i="16"/>
  <c r="AQ101" i="16"/>
  <c r="AP101" i="16"/>
  <c r="AU100" i="16"/>
  <c r="AT100" i="16"/>
  <c r="AS100" i="16"/>
  <c r="AR100" i="16"/>
  <c r="AQ100" i="16"/>
  <c r="AP100" i="16"/>
  <c r="AU99" i="16"/>
  <c r="AT99" i="16"/>
  <c r="AS99" i="16"/>
  <c r="AR99" i="16"/>
  <c r="AQ99" i="16"/>
  <c r="AP99" i="16"/>
  <c r="AU98" i="16"/>
  <c r="AT98" i="16"/>
  <c r="AS98" i="16"/>
  <c r="AR98" i="16"/>
  <c r="AQ98" i="16"/>
  <c r="AP98" i="16"/>
  <c r="AU97" i="16"/>
  <c r="AT97" i="16"/>
  <c r="AS97" i="16"/>
  <c r="AR97" i="16"/>
  <c r="AQ97" i="16"/>
  <c r="AP97" i="16"/>
  <c r="AU96" i="16"/>
  <c r="AT96" i="16"/>
  <c r="AS96" i="16"/>
  <c r="AR96" i="16"/>
  <c r="AQ96" i="16"/>
  <c r="AP96" i="16"/>
  <c r="AU95" i="16"/>
  <c r="AT95" i="16"/>
  <c r="AS95" i="16"/>
  <c r="AR95" i="16"/>
  <c r="AQ95" i="16"/>
  <c r="AP95" i="16"/>
  <c r="AU94" i="16"/>
  <c r="AT94" i="16"/>
  <c r="AS94" i="16"/>
  <c r="AR94" i="16"/>
  <c r="AQ94" i="16"/>
  <c r="AP94" i="16"/>
  <c r="AU93" i="16"/>
  <c r="AT93" i="16"/>
  <c r="AS93" i="16"/>
  <c r="AR93" i="16"/>
  <c r="AQ93" i="16"/>
  <c r="AP93" i="16"/>
  <c r="AU92" i="16"/>
  <c r="AT92" i="16"/>
  <c r="AS92" i="16"/>
  <c r="AR92" i="16"/>
  <c r="AQ92" i="16"/>
  <c r="AP92" i="16"/>
  <c r="AU91" i="16"/>
  <c r="AT91" i="16"/>
  <c r="AS91" i="16"/>
  <c r="AR91" i="16"/>
  <c r="AQ91" i="16"/>
  <c r="AP91" i="16"/>
  <c r="AU90" i="16"/>
  <c r="AT90" i="16"/>
  <c r="AS90" i="16"/>
  <c r="AR90" i="16"/>
  <c r="AQ90" i="16"/>
  <c r="AP90" i="16"/>
  <c r="AU89" i="16"/>
  <c r="AT89" i="16"/>
  <c r="AS89" i="16"/>
  <c r="AR89" i="16"/>
  <c r="AQ89" i="16"/>
  <c r="AP89" i="16"/>
  <c r="AU88" i="16"/>
  <c r="AT88" i="16"/>
  <c r="AS88" i="16"/>
  <c r="AR88" i="16"/>
  <c r="AQ88" i="16"/>
  <c r="AP88" i="16"/>
  <c r="AU87" i="16"/>
  <c r="AT87" i="16"/>
  <c r="AS87" i="16"/>
  <c r="AR87" i="16"/>
  <c r="AQ87" i="16"/>
  <c r="AP87" i="16"/>
  <c r="AU86" i="16"/>
  <c r="AT86" i="16"/>
  <c r="AS86" i="16"/>
  <c r="AR86" i="16"/>
  <c r="AQ86" i="16"/>
  <c r="AP86" i="16"/>
  <c r="AU85" i="16"/>
  <c r="AT85" i="16"/>
  <c r="AS85" i="16"/>
  <c r="AR85" i="16"/>
  <c r="AQ85" i="16"/>
  <c r="AP85" i="16"/>
  <c r="AU84" i="16"/>
  <c r="AT84" i="16"/>
  <c r="AS84" i="16"/>
  <c r="AR84" i="16"/>
  <c r="AQ84" i="16"/>
  <c r="AP84" i="16"/>
  <c r="AU83" i="16"/>
  <c r="AT83" i="16"/>
  <c r="AS83" i="16"/>
  <c r="AR83" i="16"/>
  <c r="AQ83" i="16"/>
  <c r="AP83" i="16"/>
  <c r="AU82" i="16"/>
  <c r="AT82" i="16"/>
  <c r="AS82" i="16"/>
  <c r="AR82" i="16"/>
  <c r="AQ82" i="16"/>
  <c r="AP82" i="16"/>
  <c r="AU81" i="16"/>
  <c r="AT81" i="16"/>
  <c r="AS81" i="16"/>
  <c r="AR81" i="16"/>
  <c r="AQ81" i="16"/>
  <c r="AP81" i="16"/>
  <c r="AU80" i="16"/>
  <c r="AT80" i="16"/>
  <c r="AS80" i="16"/>
  <c r="AR80" i="16"/>
  <c r="AQ80" i="16"/>
  <c r="AP80" i="16"/>
  <c r="AU79" i="16"/>
  <c r="AT79" i="16"/>
  <c r="AS79" i="16"/>
  <c r="AR79" i="16"/>
  <c r="AQ79" i="16"/>
  <c r="AP79" i="16"/>
  <c r="AU115" i="14"/>
  <c r="AT115" i="14"/>
  <c r="AS115" i="14"/>
  <c r="AR115" i="14"/>
  <c r="AQ115" i="14"/>
  <c r="AP115" i="14"/>
  <c r="AU114" i="14"/>
  <c r="AT114" i="14"/>
  <c r="AS114" i="14"/>
  <c r="AR114" i="14"/>
  <c r="AQ114" i="14"/>
  <c r="AP114" i="14"/>
  <c r="AU113" i="14"/>
  <c r="AT113" i="14"/>
  <c r="AS113" i="14"/>
  <c r="AR113" i="14"/>
  <c r="AQ113" i="14"/>
  <c r="AP113" i="14"/>
  <c r="AU112" i="14"/>
  <c r="AT112" i="14"/>
  <c r="AS112" i="14"/>
  <c r="AR112" i="14"/>
  <c r="AQ112" i="14"/>
  <c r="AP112" i="14"/>
  <c r="AU111" i="14"/>
  <c r="AT111" i="14"/>
  <c r="AS111" i="14"/>
  <c r="AR111" i="14"/>
  <c r="AQ111" i="14"/>
  <c r="AP111" i="14"/>
  <c r="AU110" i="14"/>
  <c r="AT110" i="14"/>
  <c r="AS110" i="14"/>
  <c r="AR110" i="14"/>
  <c r="AQ110" i="14"/>
  <c r="AP110" i="14"/>
  <c r="AU109" i="14"/>
  <c r="AT109" i="14"/>
  <c r="AS109" i="14"/>
  <c r="AR109" i="14"/>
  <c r="AQ109" i="14"/>
  <c r="AP109" i="14"/>
  <c r="AU108" i="14"/>
  <c r="AT108" i="14"/>
  <c r="AS108" i="14"/>
  <c r="AR108" i="14"/>
  <c r="AQ108" i="14"/>
  <c r="AP108" i="14"/>
  <c r="AU107" i="14"/>
  <c r="AT107" i="14"/>
  <c r="AS107" i="14"/>
  <c r="AR107" i="14"/>
  <c r="AQ107" i="14"/>
  <c r="AP107" i="14"/>
  <c r="AU106" i="14"/>
  <c r="AT106" i="14"/>
  <c r="AS106" i="14"/>
  <c r="AR106" i="14"/>
  <c r="AQ106" i="14"/>
  <c r="AP106" i="14"/>
  <c r="AU105" i="14"/>
  <c r="AT105" i="14"/>
  <c r="AS105" i="14"/>
  <c r="AR105" i="14"/>
  <c r="AQ105" i="14"/>
  <c r="AP105" i="14"/>
  <c r="AU104" i="14"/>
  <c r="AT104" i="14"/>
  <c r="AS104" i="14"/>
  <c r="AR104" i="14"/>
  <c r="AQ104" i="14"/>
  <c r="AP104" i="14"/>
  <c r="AU103" i="14"/>
  <c r="AT103" i="14"/>
  <c r="AS103" i="14"/>
  <c r="AR103" i="14"/>
  <c r="AQ103" i="14"/>
  <c r="AP103" i="14"/>
  <c r="AU102" i="14"/>
  <c r="AT102" i="14"/>
  <c r="AS102" i="14"/>
  <c r="AR102" i="14"/>
  <c r="AQ102" i="14"/>
  <c r="AP102" i="14"/>
  <c r="AU101" i="14"/>
  <c r="AT101" i="14"/>
  <c r="AS101" i="14"/>
  <c r="AR101" i="14"/>
  <c r="AQ101" i="14"/>
  <c r="AP101" i="14"/>
  <c r="AU100" i="14"/>
  <c r="AT100" i="14"/>
  <c r="AS100" i="14"/>
  <c r="AR100" i="14"/>
  <c r="AQ100" i="14"/>
  <c r="AP100" i="14"/>
  <c r="AU99" i="14"/>
  <c r="AT99" i="14"/>
  <c r="AS99" i="14"/>
  <c r="AR99" i="14"/>
  <c r="AQ99" i="14"/>
  <c r="AP99" i="14"/>
  <c r="AU98" i="14"/>
  <c r="AT98" i="14"/>
  <c r="AS98" i="14"/>
  <c r="AR98" i="14"/>
  <c r="AQ98" i="14"/>
  <c r="AP98" i="14"/>
  <c r="AU97" i="14"/>
  <c r="AT97" i="14"/>
  <c r="AS97" i="14"/>
  <c r="AR97" i="14"/>
  <c r="AQ97" i="14"/>
  <c r="AP97" i="14"/>
  <c r="AU96" i="14"/>
  <c r="AT96" i="14"/>
  <c r="AS96" i="14"/>
  <c r="AR96" i="14"/>
  <c r="AQ96" i="14"/>
  <c r="AP96" i="14"/>
  <c r="AU95" i="14"/>
  <c r="AT95" i="14"/>
  <c r="AS95" i="14"/>
  <c r="AR95" i="14"/>
  <c r="AQ95" i="14"/>
  <c r="AP95" i="14"/>
  <c r="AU94" i="14"/>
  <c r="AT94" i="14"/>
  <c r="AS94" i="14"/>
  <c r="AR94" i="14"/>
  <c r="AQ94" i="14"/>
  <c r="AP94" i="14"/>
  <c r="AU93" i="14"/>
  <c r="AT93" i="14"/>
  <c r="AS93" i="14"/>
  <c r="AR93" i="14"/>
  <c r="AQ93" i="14"/>
  <c r="AP93" i="14"/>
  <c r="AU92" i="14"/>
  <c r="AT92" i="14"/>
  <c r="AS92" i="14"/>
  <c r="AR92" i="14"/>
  <c r="AQ92" i="14"/>
  <c r="AP92" i="14"/>
  <c r="AU91" i="14"/>
  <c r="AT91" i="14"/>
  <c r="AS91" i="14"/>
  <c r="AR91" i="14"/>
  <c r="AQ91" i="14"/>
  <c r="AP91" i="14"/>
  <c r="AU90" i="14"/>
  <c r="AT90" i="14"/>
  <c r="AS90" i="14"/>
  <c r="AR90" i="14"/>
  <c r="AQ90" i="14"/>
  <c r="AP90" i="14"/>
  <c r="AU89" i="14"/>
  <c r="AT89" i="14"/>
  <c r="AS89" i="14"/>
  <c r="AR89" i="14"/>
  <c r="AQ89" i="14"/>
  <c r="AP89" i="14"/>
  <c r="AU88" i="14"/>
  <c r="AT88" i="14"/>
  <c r="AS88" i="14"/>
  <c r="AR88" i="14"/>
  <c r="AQ88" i="14"/>
  <c r="AP88" i="14"/>
  <c r="AU87" i="14"/>
  <c r="AT87" i="14"/>
  <c r="AS87" i="14"/>
  <c r="AR87" i="14"/>
  <c r="AQ87" i="14"/>
  <c r="AP87" i="14"/>
  <c r="AU86" i="14"/>
  <c r="AT86" i="14"/>
  <c r="AS86" i="14"/>
  <c r="AR86" i="14"/>
  <c r="AQ86" i="14"/>
  <c r="AP86" i="14"/>
  <c r="AU85" i="14"/>
  <c r="AT85" i="14"/>
  <c r="AS85" i="14"/>
  <c r="AR85" i="14"/>
  <c r="AQ85" i="14"/>
  <c r="AP85" i="14"/>
  <c r="AU84" i="14"/>
  <c r="AT84" i="14"/>
  <c r="AS84" i="14"/>
  <c r="AR84" i="14"/>
  <c r="AQ84" i="14"/>
  <c r="AP84" i="14"/>
  <c r="AU83" i="14"/>
  <c r="AT83" i="14"/>
  <c r="AS83" i="14"/>
  <c r="AR83" i="14"/>
  <c r="AQ83" i="14"/>
  <c r="AP83" i="14"/>
  <c r="AU82" i="14"/>
  <c r="AT82" i="14"/>
  <c r="AS82" i="14"/>
  <c r="AR82" i="14"/>
  <c r="AQ82" i="14"/>
  <c r="AP82" i="14"/>
  <c r="AU81" i="14"/>
  <c r="AT81" i="14"/>
  <c r="AS81" i="14"/>
  <c r="AR81" i="14"/>
  <c r="AQ81" i="14"/>
  <c r="AP81" i="14"/>
  <c r="AU80" i="14"/>
  <c r="AT80" i="14"/>
  <c r="AS80" i="14"/>
  <c r="AR80" i="14"/>
  <c r="AQ80" i="14"/>
  <c r="AP80" i="14"/>
  <c r="AU79" i="14"/>
  <c r="AT79" i="14"/>
  <c r="AS79" i="14"/>
  <c r="AR79" i="14"/>
  <c r="AQ79" i="14"/>
  <c r="AP79" i="14"/>
  <c r="AU115" i="13"/>
  <c r="AT115" i="13"/>
  <c r="AS115" i="13"/>
  <c r="AR115" i="13"/>
  <c r="AQ115" i="13"/>
  <c r="AP115" i="13"/>
  <c r="AU114" i="13"/>
  <c r="AT114" i="13"/>
  <c r="AS114" i="13"/>
  <c r="AR114" i="13"/>
  <c r="AQ114" i="13"/>
  <c r="AP114" i="13"/>
  <c r="AU113" i="13"/>
  <c r="AT113" i="13"/>
  <c r="AS113" i="13"/>
  <c r="AR113" i="13"/>
  <c r="AQ113" i="13"/>
  <c r="AP113" i="13"/>
  <c r="AU112" i="13"/>
  <c r="AT112" i="13"/>
  <c r="AS112" i="13"/>
  <c r="AR112" i="13"/>
  <c r="AQ112" i="13"/>
  <c r="AP112" i="13"/>
  <c r="AU111" i="13"/>
  <c r="AT111" i="13"/>
  <c r="AS111" i="13"/>
  <c r="AR111" i="13"/>
  <c r="AQ111" i="13"/>
  <c r="AP111" i="13"/>
  <c r="AU110" i="13"/>
  <c r="AT110" i="13"/>
  <c r="AS110" i="13"/>
  <c r="AR110" i="13"/>
  <c r="AQ110" i="13"/>
  <c r="AP110" i="13"/>
  <c r="AU109" i="13"/>
  <c r="AT109" i="13"/>
  <c r="AS109" i="13"/>
  <c r="AR109" i="13"/>
  <c r="AQ109" i="13"/>
  <c r="AP109" i="13"/>
  <c r="AU108" i="13"/>
  <c r="AT108" i="13"/>
  <c r="AS108" i="13"/>
  <c r="AR108" i="13"/>
  <c r="AQ108" i="13"/>
  <c r="AP108" i="13"/>
  <c r="AU107" i="13"/>
  <c r="AT107" i="13"/>
  <c r="AS107" i="13"/>
  <c r="AR107" i="13"/>
  <c r="AQ107" i="13"/>
  <c r="AP107" i="13"/>
  <c r="AU106" i="13"/>
  <c r="AT106" i="13"/>
  <c r="AS106" i="13"/>
  <c r="AR106" i="13"/>
  <c r="AQ106" i="13"/>
  <c r="AP106" i="13"/>
  <c r="AU105" i="13"/>
  <c r="AT105" i="13"/>
  <c r="AS105" i="13"/>
  <c r="AR105" i="13"/>
  <c r="AQ105" i="13"/>
  <c r="AP105" i="13"/>
  <c r="AU104" i="13"/>
  <c r="AT104" i="13"/>
  <c r="AS104" i="13"/>
  <c r="AR104" i="13"/>
  <c r="AQ104" i="13"/>
  <c r="AP104" i="13"/>
  <c r="AU103" i="13"/>
  <c r="AT103" i="13"/>
  <c r="AS103" i="13"/>
  <c r="AR103" i="13"/>
  <c r="AQ103" i="13"/>
  <c r="AP103" i="13"/>
  <c r="AU102" i="13"/>
  <c r="AT102" i="13"/>
  <c r="AS102" i="13"/>
  <c r="AR102" i="13"/>
  <c r="AQ102" i="13"/>
  <c r="AP102" i="13"/>
  <c r="AU101" i="13"/>
  <c r="AT101" i="13"/>
  <c r="AS101" i="13"/>
  <c r="AR101" i="13"/>
  <c r="AQ101" i="13"/>
  <c r="AP101" i="13"/>
  <c r="AU100" i="13"/>
  <c r="AT100" i="13"/>
  <c r="AS100" i="13"/>
  <c r="AR100" i="13"/>
  <c r="AQ100" i="13"/>
  <c r="AP100" i="13"/>
  <c r="AU99" i="13"/>
  <c r="AT99" i="13"/>
  <c r="AS99" i="13"/>
  <c r="AR99" i="13"/>
  <c r="AQ99" i="13"/>
  <c r="AP99" i="13"/>
  <c r="AU98" i="13"/>
  <c r="AT98" i="13"/>
  <c r="AS98" i="13"/>
  <c r="AR98" i="13"/>
  <c r="AQ98" i="13"/>
  <c r="AP98" i="13"/>
  <c r="AU97" i="13"/>
  <c r="AT97" i="13"/>
  <c r="AS97" i="13"/>
  <c r="AR97" i="13"/>
  <c r="AQ97" i="13"/>
  <c r="AP97" i="13"/>
  <c r="AU96" i="13"/>
  <c r="AT96" i="13"/>
  <c r="AS96" i="13"/>
  <c r="AR96" i="13"/>
  <c r="AQ96" i="13"/>
  <c r="AP96" i="13"/>
  <c r="AU95" i="13"/>
  <c r="AT95" i="13"/>
  <c r="AS95" i="13"/>
  <c r="AR95" i="13"/>
  <c r="AQ95" i="13"/>
  <c r="AP95" i="13"/>
  <c r="AU94" i="13"/>
  <c r="AT94" i="13"/>
  <c r="AS94" i="13"/>
  <c r="AR94" i="13"/>
  <c r="AQ94" i="13"/>
  <c r="AP94" i="13"/>
  <c r="AU93" i="13"/>
  <c r="AT93" i="13"/>
  <c r="AS93" i="13"/>
  <c r="AR93" i="13"/>
  <c r="AQ93" i="13"/>
  <c r="AP93" i="13"/>
  <c r="AU92" i="13"/>
  <c r="AT92" i="13"/>
  <c r="AS92" i="13"/>
  <c r="AR92" i="13"/>
  <c r="AQ92" i="13"/>
  <c r="AP92" i="13"/>
  <c r="AU91" i="13"/>
  <c r="AT91" i="13"/>
  <c r="AS91" i="13"/>
  <c r="AR91" i="13"/>
  <c r="AQ91" i="13"/>
  <c r="AP91" i="13"/>
  <c r="AU90" i="13"/>
  <c r="AT90" i="13"/>
  <c r="AS90" i="13"/>
  <c r="AR90" i="13"/>
  <c r="AQ90" i="13"/>
  <c r="AP90" i="13"/>
  <c r="AU89" i="13"/>
  <c r="AT89" i="13"/>
  <c r="AS89" i="13"/>
  <c r="AR89" i="13"/>
  <c r="AQ89" i="13"/>
  <c r="AP89" i="13"/>
  <c r="AU88" i="13"/>
  <c r="AT88" i="13"/>
  <c r="AS88" i="13"/>
  <c r="AR88" i="13"/>
  <c r="AQ88" i="13"/>
  <c r="AP88" i="13"/>
  <c r="AU87" i="13"/>
  <c r="AT87" i="13"/>
  <c r="AS87" i="13"/>
  <c r="AR87" i="13"/>
  <c r="AQ87" i="13"/>
  <c r="AP87" i="13"/>
  <c r="AU86" i="13"/>
  <c r="AT86" i="13"/>
  <c r="AS86" i="13"/>
  <c r="AR86" i="13"/>
  <c r="AQ86" i="13"/>
  <c r="AP86" i="13"/>
  <c r="AU85" i="13"/>
  <c r="AT85" i="13"/>
  <c r="AS85" i="13"/>
  <c r="AR85" i="13"/>
  <c r="AQ85" i="13"/>
  <c r="AP85" i="13"/>
  <c r="AU84" i="13"/>
  <c r="AT84" i="13"/>
  <c r="AS84" i="13"/>
  <c r="AR84" i="13"/>
  <c r="AQ84" i="13"/>
  <c r="AP84" i="13"/>
  <c r="AU83" i="13"/>
  <c r="AT83" i="13"/>
  <c r="AS83" i="13"/>
  <c r="AR83" i="13"/>
  <c r="AQ83" i="13"/>
  <c r="AP83" i="13"/>
  <c r="AU82" i="13"/>
  <c r="AT82" i="13"/>
  <c r="AS82" i="13"/>
  <c r="AR82" i="13"/>
  <c r="AQ82" i="13"/>
  <c r="AP82" i="13"/>
  <c r="AU81" i="13"/>
  <c r="AT81" i="13"/>
  <c r="AS81" i="13"/>
  <c r="AR81" i="13"/>
  <c r="AQ81" i="13"/>
  <c r="AP81" i="13"/>
  <c r="AU80" i="13"/>
  <c r="AT80" i="13"/>
  <c r="AS80" i="13"/>
  <c r="AR80" i="13"/>
  <c r="AQ80" i="13"/>
  <c r="AP80" i="13"/>
  <c r="AU79" i="13"/>
  <c r="AT79" i="13"/>
  <c r="AS79" i="13"/>
  <c r="AR79" i="13"/>
  <c r="AQ79" i="13"/>
  <c r="AP79" i="13"/>
  <c r="AU115" i="12"/>
  <c r="AT115" i="12"/>
  <c r="AS115" i="12"/>
  <c r="AR115" i="12"/>
  <c r="AQ115" i="12"/>
  <c r="AP115" i="12"/>
  <c r="AU114" i="12"/>
  <c r="AT114" i="12"/>
  <c r="AS114" i="12"/>
  <c r="AR114" i="12"/>
  <c r="AQ114" i="12"/>
  <c r="AP114" i="12"/>
  <c r="AU113" i="12"/>
  <c r="AT113" i="12"/>
  <c r="AS113" i="12"/>
  <c r="AR113" i="12"/>
  <c r="AQ113" i="12"/>
  <c r="AP113" i="12"/>
  <c r="AU112" i="12"/>
  <c r="AT112" i="12"/>
  <c r="AS112" i="12"/>
  <c r="AR112" i="12"/>
  <c r="AQ112" i="12"/>
  <c r="AP112" i="12"/>
  <c r="AU111" i="12"/>
  <c r="AT111" i="12"/>
  <c r="AS111" i="12"/>
  <c r="AR111" i="12"/>
  <c r="AQ111" i="12"/>
  <c r="AP111" i="12"/>
  <c r="AU110" i="12"/>
  <c r="AT110" i="12"/>
  <c r="AS110" i="12"/>
  <c r="AR110" i="12"/>
  <c r="AQ110" i="12"/>
  <c r="AP110" i="12"/>
  <c r="AU109" i="12"/>
  <c r="AT109" i="12"/>
  <c r="AS109" i="12"/>
  <c r="AR109" i="12"/>
  <c r="AQ109" i="12"/>
  <c r="AP109" i="12"/>
  <c r="AU108" i="12"/>
  <c r="AT108" i="12"/>
  <c r="AS108" i="12"/>
  <c r="AR108" i="12"/>
  <c r="AQ108" i="12"/>
  <c r="AP108" i="12"/>
  <c r="AU107" i="12"/>
  <c r="AT107" i="12"/>
  <c r="AS107" i="12"/>
  <c r="AR107" i="12"/>
  <c r="AQ107" i="12"/>
  <c r="AP107" i="12"/>
  <c r="AU106" i="12"/>
  <c r="AT106" i="12"/>
  <c r="AS106" i="12"/>
  <c r="AR106" i="12"/>
  <c r="AQ106" i="12"/>
  <c r="AP106" i="12"/>
  <c r="AU105" i="12"/>
  <c r="AT105" i="12"/>
  <c r="AS105" i="12"/>
  <c r="AR105" i="12"/>
  <c r="AQ105" i="12"/>
  <c r="AP105" i="12"/>
  <c r="AU104" i="12"/>
  <c r="AT104" i="12"/>
  <c r="AS104" i="12"/>
  <c r="AR104" i="12"/>
  <c r="AQ104" i="12"/>
  <c r="AP104" i="12"/>
  <c r="AU103" i="12"/>
  <c r="AT103" i="12"/>
  <c r="AS103" i="12"/>
  <c r="AR103" i="12"/>
  <c r="AQ103" i="12"/>
  <c r="AP103" i="12"/>
  <c r="AU102" i="12"/>
  <c r="AT102" i="12"/>
  <c r="AS102" i="12"/>
  <c r="AR102" i="12"/>
  <c r="AQ102" i="12"/>
  <c r="AP102" i="12"/>
  <c r="AU101" i="12"/>
  <c r="AT101" i="12"/>
  <c r="AS101" i="12"/>
  <c r="AR101" i="12"/>
  <c r="AQ101" i="12"/>
  <c r="AP101" i="12"/>
  <c r="AU100" i="12"/>
  <c r="AT100" i="12"/>
  <c r="AS100" i="12"/>
  <c r="AR100" i="12"/>
  <c r="AQ100" i="12"/>
  <c r="AP100" i="12"/>
  <c r="AU99" i="12"/>
  <c r="AT99" i="12"/>
  <c r="AS99" i="12"/>
  <c r="AR99" i="12"/>
  <c r="AQ99" i="12"/>
  <c r="AP99" i="12"/>
  <c r="AU98" i="12"/>
  <c r="AT98" i="12"/>
  <c r="AS98" i="12"/>
  <c r="AR98" i="12"/>
  <c r="AQ98" i="12"/>
  <c r="AP98" i="12"/>
  <c r="AU97" i="12"/>
  <c r="AT97" i="12"/>
  <c r="AS97" i="12"/>
  <c r="AR97" i="12"/>
  <c r="AQ97" i="12"/>
  <c r="AP97" i="12"/>
  <c r="AU96" i="12"/>
  <c r="AT96" i="12"/>
  <c r="AS96" i="12"/>
  <c r="AR96" i="12"/>
  <c r="AQ96" i="12"/>
  <c r="AP96" i="12"/>
  <c r="AU95" i="12"/>
  <c r="AT95" i="12"/>
  <c r="AS95" i="12"/>
  <c r="AR95" i="12"/>
  <c r="AQ95" i="12"/>
  <c r="AP95" i="12"/>
  <c r="AU94" i="12"/>
  <c r="AT94" i="12"/>
  <c r="AS94" i="12"/>
  <c r="AR94" i="12"/>
  <c r="AQ94" i="12"/>
  <c r="AP94" i="12"/>
  <c r="AU93" i="12"/>
  <c r="AT93" i="12"/>
  <c r="AS93" i="12"/>
  <c r="AR93" i="12"/>
  <c r="AQ93" i="12"/>
  <c r="AP93" i="12"/>
  <c r="AU92" i="12"/>
  <c r="AT92" i="12"/>
  <c r="AS92" i="12"/>
  <c r="AR92" i="12"/>
  <c r="AQ92" i="12"/>
  <c r="AP92" i="12"/>
  <c r="AU91" i="12"/>
  <c r="AT91" i="12"/>
  <c r="AS91" i="12"/>
  <c r="AR91" i="12"/>
  <c r="AQ91" i="12"/>
  <c r="AP91" i="12"/>
  <c r="AU90" i="12"/>
  <c r="AT90" i="12"/>
  <c r="AS90" i="12"/>
  <c r="AR90" i="12"/>
  <c r="AQ90" i="12"/>
  <c r="AP90" i="12"/>
  <c r="AU89" i="12"/>
  <c r="AT89" i="12"/>
  <c r="AS89" i="12"/>
  <c r="AR89" i="12"/>
  <c r="AQ89" i="12"/>
  <c r="AP89" i="12"/>
  <c r="AU88" i="12"/>
  <c r="AT88" i="12"/>
  <c r="AS88" i="12"/>
  <c r="AR88" i="12"/>
  <c r="AQ88" i="12"/>
  <c r="AP88" i="12"/>
  <c r="AU87" i="12"/>
  <c r="AT87" i="12"/>
  <c r="AS87" i="12"/>
  <c r="AR87" i="12"/>
  <c r="AQ87" i="12"/>
  <c r="AP87" i="12"/>
  <c r="AU86" i="12"/>
  <c r="AT86" i="12"/>
  <c r="AS86" i="12"/>
  <c r="AR86" i="12"/>
  <c r="AQ86" i="12"/>
  <c r="AP86" i="12"/>
  <c r="AU85" i="12"/>
  <c r="AT85" i="12"/>
  <c r="AS85" i="12"/>
  <c r="AR85" i="12"/>
  <c r="AQ85" i="12"/>
  <c r="AP85" i="12"/>
  <c r="AU84" i="12"/>
  <c r="AT84" i="12"/>
  <c r="AS84" i="12"/>
  <c r="AR84" i="12"/>
  <c r="AQ84" i="12"/>
  <c r="AP84" i="12"/>
  <c r="AU83" i="12"/>
  <c r="AT83" i="12"/>
  <c r="AS83" i="12"/>
  <c r="AR83" i="12"/>
  <c r="AQ83" i="12"/>
  <c r="AP83" i="12"/>
  <c r="AU82" i="12"/>
  <c r="AT82" i="12"/>
  <c r="AS82" i="12"/>
  <c r="AR82" i="12"/>
  <c r="AQ82" i="12"/>
  <c r="AP82" i="12"/>
  <c r="AU81" i="12"/>
  <c r="AT81" i="12"/>
  <c r="AS81" i="12"/>
  <c r="AR81" i="12"/>
  <c r="AQ81" i="12"/>
  <c r="AP81" i="12"/>
  <c r="AU80" i="12"/>
  <c r="AT80" i="12"/>
  <c r="AS80" i="12"/>
  <c r="AR80" i="12"/>
  <c r="AQ80" i="12"/>
  <c r="AP80" i="12"/>
  <c r="AU79" i="12"/>
  <c r="AT79" i="12"/>
  <c r="AS79" i="12"/>
  <c r="AR79" i="12"/>
  <c r="AQ79" i="12"/>
  <c r="AP79" i="12"/>
  <c r="AT129" i="13" l="1"/>
  <c r="AR121" i="15"/>
  <c r="AQ129" i="15"/>
  <c r="AR129" i="15"/>
  <c r="AS129" i="15"/>
  <c r="AP129" i="15"/>
  <c r="AT129" i="15"/>
  <c r="AU129" i="15"/>
  <c r="AS129" i="16"/>
  <c r="AU129" i="16"/>
  <c r="AT129" i="16"/>
  <c r="AR121" i="14"/>
  <c r="AS129" i="14"/>
  <c r="AT129" i="14"/>
  <c r="AP129" i="14"/>
  <c r="AQ129" i="14"/>
  <c r="AR129" i="14"/>
  <c r="AU129" i="14"/>
  <c r="AP129" i="13"/>
  <c r="AQ129" i="13"/>
  <c r="AR129" i="13"/>
  <c r="AS129" i="13"/>
  <c r="AU129" i="13"/>
  <c r="B4" i="23" l="1" a="1"/>
  <c r="D4" i="23" s="1"/>
  <c r="CR42" i="23"/>
  <c r="CQ42" i="23"/>
  <c r="CP42" i="23"/>
  <c r="CO42" i="23"/>
  <c r="CN42" i="23"/>
  <c r="CM42" i="23"/>
  <c r="CL42" i="23"/>
  <c r="CK42" i="23"/>
  <c r="CJ42" i="23"/>
  <c r="CI42" i="23"/>
  <c r="CH42" i="23"/>
  <c r="CG42" i="23"/>
  <c r="CF42" i="23"/>
  <c r="CE42" i="23"/>
  <c r="CD42" i="23"/>
  <c r="CC42" i="23"/>
  <c r="CB42" i="23"/>
  <c r="CA42" i="23"/>
  <c r="BZ42" i="23"/>
  <c r="BY42" i="23"/>
  <c r="BX42" i="23"/>
  <c r="BW42" i="23"/>
  <c r="BV42" i="23"/>
  <c r="BU42" i="23"/>
  <c r="BT42" i="23"/>
  <c r="BS42" i="23"/>
  <c r="BR42" i="23"/>
  <c r="BQ42" i="23"/>
  <c r="BP42" i="23"/>
  <c r="BO42" i="23"/>
  <c r="BN42" i="23"/>
  <c r="BM42" i="23"/>
  <c r="BL42" i="23"/>
  <c r="BK42" i="23"/>
  <c r="BJ42" i="23"/>
  <c r="BI42" i="23"/>
  <c r="BH42" i="23"/>
  <c r="BG42" i="23"/>
  <c r="BF42" i="23"/>
  <c r="BE42" i="23"/>
  <c r="BD42" i="23"/>
  <c r="BC42" i="23"/>
  <c r="BB42" i="23"/>
  <c r="BA42" i="23"/>
  <c r="AZ42" i="23"/>
  <c r="AY42" i="23"/>
  <c r="AX42" i="23"/>
  <c r="AW42" i="23"/>
  <c r="AV42" i="23"/>
  <c r="AU42" i="23"/>
  <c r="AT42" i="23"/>
  <c r="AS42" i="23"/>
  <c r="AR42" i="23"/>
  <c r="AQ42" i="23"/>
  <c r="AP42" i="23"/>
  <c r="AO42" i="23"/>
  <c r="AN42" i="23"/>
  <c r="AM42" i="23"/>
  <c r="AL42" i="23"/>
  <c r="AK42" i="23"/>
  <c r="AJ42" i="23"/>
  <c r="AI42" i="23"/>
  <c r="AH42" i="23"/>
  <c r="AG42" i="23"/>
  <c r="AF42" i="23"/>
  <c r="AE42" i="23"/>
  <c r="AD42" i="23"/>
  <c r="AC42" i="23"/>
  <c r="AB42" i="23"/>
  <c r="AA42" i="23"/>
  <c r="Z42" i="23"/>
  <c r="Y42" i="23"/>
  <c r="X42" i="23"/>
  <c r="W42" i="23"/>
  <c r="V42" i="23"/>
  <c r="U42" i="23"/>
  <c r="T42" i="23"/>
  <c r="S42" i="23"/>
  <c r="R42" i="23"/>
  <c r="Q42" i="23"/>
  <c r="P42" i="23"/>
  <c r="O42" i="23"/>
  <c r="N42" i="23"/>
  <c r="M42" i="23"/>
  <c r="L42" i="23"/>
  <c r="K42" i="23"/>
  <c r="J42" i="23"/>
  <c r="I42" i="23"/>
  <c r="H42" i="23"/>
  <c r="G42" i="23"/>
  <c r="F42" i="23"/>
  <c r="E42" i="23"/>
  <c r="CS42" i="23" s="1"/>
  <c r="CS41" i="23"/>
  <c r="CS40" i="23"/>
  <c r="CS39" i="23"/>
  <c r="CS38" i="23"/>
  <c r="CS37" i="23"/>
  <c r="CS36" i="23"/>
  <c r="CS35" i="23"/>
  <c r="CS34" i="23"/>
  <c r="CS33" i="23"/>
  <c r="CS32" i="23"/>
  <c r="CS31" i="23"/>
  <c r="CS30" i="23"/>
  <c r="CS29" i="23"/>
  <c r="CS28" i="23"/>
  <c r="CS27" i="23"/>
  <c r="CS26" i="23"/>
  <c r="CS25" i="23"/>
  <c r="CS24" i="23"/>
  <c r="CS23" i="23"/>
  <c r="CS22" i="23"/>
  <c r="CS21" i="23"/>
  <c r="CS20" i="23"/>
  <c r="CS19" i="23"/>
  <c r="CS18" i="23"/>
  <c r="CS17" i="23"/>
  <c r="CS16" i="23"/>
  <c r="CS15" i="23"/>
  <c r="CS14" i="23"/>
  <c r="C14" i="23"/>
  <c r="C15" i="23" s="1"/>
  <c r="C16" i="23" s="1"/>
  <c r="C17" i="23" s="1"/>
  <c r="C18" i="23" s="1"/>
  <c r="C19" i="23" s="1"/>
  <c r="C20" i="23" s="1"/>
  <c r="C21" i="23" s="1"/>
  <c r="C22" i="23" s="1"/>
  <c r="C23" i="23" s="1"/>
  <c r="C24" i="23" s="1"/>
  <c r="C25" i="23" s="1"/>
  <c r="C26" i="23" s="1"/>
  <c r="C27" i="23" s="1"/>
  <c r="C28" i="23" s="1"/>
  <c r="C29" i="23" s="1"/>
  <c r="C30" i="23" s="1"/>
  <c r="C31" i="23" s="1"/>
  <c r="C32" i="23" s="1"/>
  <c r="C33" i="23" s="1"/>
  <c r="C34" i="23" s="1"/>
  <c r="C35" i="23" s="1"/>
  <c r="C36" i="23" s="1"/>
  <c r="C37" i="23" s="1"/>
  <c r="C38" i="23" s="1"/>
  <c r="C39" i="23" s="1"/>
  <c r="C40" i="23" s="1"/>
  <c r="C41" i="23" s="1"/>
  <c r="CS13" i="23"/>
  <c r="CS12" i="23"/>
  <c r="CS11" i="23"/>
  <c r="CS10" i="23"/>
  <c r="CS9" i="23"/>
  <c r="CS8" i="23"/>
  <c r="CS7" i="23"/>
  <c r="CS6" i="23"/>
  <c r="CS5" i="23"/>
  <c r="B4" i="23" l="1"/>
  <c r="C4" i="23"/>
  <c r="AU78" i="21" l="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s="1"/>
  <c r="R78" i="21"/>
  <c r="Q78" i="21"/>
  <c r="P78" i="21"/>
  <c r="O78" i="21"/>
  <c r="N78" i="21"/>
  <c r="M78" i="21"/>
  <c r="J78" i="21"/>
  <c r="I78" i="21"/>
  <c r="H78" i="21"/>
  <c r="G78" i="21"/>
  <c r="F78" i="21"/>
  <c r="E78"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R77" i="21"/>
  <c r="Q77" i="21"/>
  <c r="P77" i="21"/>
  <c r="O77" i="21"/>
  <c r="N77" i="21"/>
  <c r="M77" i="21"/>
  <c r="J77" i="21"/>
  <c r="I77" i="21"/>
  <c r="H77" i="21"/>
  <c r="G77" i="21"/>
  <c r="F77" i="21"/>
  <c r="E77"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s="1"/>
  <c r="R76" i="21"/>
  <c r="Q76" i="21"/>
  <c r="P76" i="21"/>
  <c r="O76" i="21"/>
  <c r="N76" i="21"/>
  <c r="M76" i="21"/>
  <c r="J76" i="21"/>
  <c r="I76" i="21"/>
  <c r="H76" i="21"/>
  <c r="G76" i="21"/>
  <c r="F76" i="21"/>
  <c r="E76"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R75" i="21"/>
  <c r="Q75" i="21"/>
  <c r="P75" i="21"/>
  <c r="O75" i="21"/>
  <c r="N75" i="21"/>
  <c r="M75" i="21"/>
  <c r="J75" i="21"/>
  <c r="I75" i="21"/>
  <c r="H75" i="21"/>
  <c r="G75" i="21"/>
  <c r="F75" i="21"/>
  <c r="E75"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s="1"/>
  <c r="R74" i="21"/>
  <c r="Q74" i="21"/>
  <c r="P74" i="21"/>
  <c r="O74" i="21"/>
  <c r="N74" i="21"/>
  <c r="M74" i="21"/>
  <c r="J74" i="21"/>
  <c r="I74" i="21"/>
  <c r="H74" i="21"/>
  <c r="G74" i="21"/>
  <c r="F74" i="21"/>
  <c r="E74"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s="1"/>
  <c r="R73" i="21"/>
  <c r="Q73" i="21"/>
  <c r="P73" i="21"/>
  <c r="O73" i="21"/>
  <c r="N73" i="21"/>
  <c r="M73" i="21"/>
  <c r="J73" i="21"/>
  <c r="I73" i="21"/>
  <c r="H73" i="21"/>
  <c r="G73" i="21"/>
  <c r="F73" i="21"/>
  <c r="E73"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s="1"/>
  <c r="R72" i="21"/>
  <c r="Q72" i="21"/>
  <c r="P72" i="21"/>
  <c r="O72" i="21"/>
  <c r="N72" i="21"/>
  <c r="M72" i="21"/>
  <c r="J72" i="21"/>
  <c r="I72" i="21"/>
  <c r="H72" i="21"/>
  <c r="G72" i="21"/>
  <c r="F72" i="21"/>
  <c r="E72"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s="1"/>
  <c r="R71" i="21"/>
  <c r="Q71" i="21"/>
  <c r="P71" i="21"/>
  <c r="O71" i="21"/>
  <c r="N71" i="21"/>
  <c r="M71" i="21"/>
  <c r="J71" i="21"/>
  <c r="I71" i="21"/>
  <c r="H71" i="21"/>
  <c r="G71" i="21"/>
  <c r="F71" i="21"/>
  <c r="E71"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s="1"/>
  <c r="R70" i="21"/>
  <c r="Q70" i="21"/>
  <c r="P70" i="21"/>
  <c r="O70" i="21"/>
  <c r="N70" i="21"/>
  <c r="M70" i="21"/>
  <c r="J70" i="21"/>
  <c r="I70" i="21"/>
  <c r="H70" i="21"/>
  <c r="G70" i="21"/>
  <c r="F70" i="21"/>
  <c r="E70"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s="1"/>
  <c r="R69" i="21"/>
  <c r="Q69" i="21"/>
  <c r="P69" i="21"/>
  <c r="O69" i="21"/>
  <c r="N69" i="21"/>
  <c r="M69" i="21"/>
  <c r="J69" i="21"/>
  <c r="I69" i="21"/>
  <c r="H69" i="21"/>
  <c r="G69" i="21"/>
  <c r="F69" i="21"/>
  <c r="E69"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s="1"/>
  <c r="R68" i="21"/>
  <c r="Q68" i="21"/>
  <c r="P68" i="21"/>
  <c r="O68" i="21"/>
  <c r="N68" i="21"/>
  <c r="M68" i="21"/>
  <c r="J68" i="21"/>
  <c r="I68" i="21"/>
  <c r="H68" i="21"/>
  <c r="G68" i="21"/>
  <c r="F68" i="21"/>
  <c r="E68"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s="1"/>
  <c r="R67" i="21"/>
  <c r="Q67" i="21"/>
  <c r="P67" i="21"/>
  <c r="O67" i="21"/>
  <c r="N67" i="21"/>
  <c r="M67" i="21"/>
  <c r="J67" i="21"/>
  <c r="I67" i="21"/>
  <c r="H67" i="21"/>
  <c r="G67" i="21"/>
  <c r="F67" i="21"/>
  <c r="E67"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s="1"/>
  <c r="R66" i="21"/>
  <c r="Q66" i="21"/>
  <c r="P66" i="21"/>
  <c r="O66" i="21"/>
  <c r="N66" i="21"/>
  <c r="M66" i="21"/>
  <c r="J66" i="21"/>
  <c r="I66" i="21"/>
  <c r="H66" i="21"/>
  <c r="G66" i="21"/>
  <c r="F66" i="21"/>
  <c r="E66"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s="1"/>
  <c r="R65" i="21"/>
  <c r="Q65" i="21"/>
  <c r="P65" i="21"/>
  <c r="O65" i="21"/>
  <c r="N65" i="21"/>
  <c r="M65" i="21"/>
  <c r="J65" i="21"/>
  <c r="I65" i="21"/>
  <c r="H65" i="21"/>
  <c r="G65" i="21"/>
  <c r="F65" i="21"/>
  <c r="E65"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s="1"/>
  <c r="R64" i="21"/>
  <c r="Q64" i="21"/>
  <c r="P64" i="21"/>
  <c r="O64" i="21"/>
  <c r="N64" i="21"/>
  <c r="M64" i="21"/>
  <c r="J64" i="21"/>
  <c r="I64" i="21"/>
  <c r="H64" i="21"/>
  <c r="G64" i="21"/>
  <c r="F64" i="21"/>
  <c r="E64"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s="1"/>
  <c r="R63" i="21"/>
  <c r="Q63" i="21"/>
  <c r="P63" i="21"/>
  <c r="O63" i="21"/>
  <c r="N63" i="21"/>
  <c r="M63" i="21"/>
  <c r="J63" i="21"/>
  <c r="I63" i="21"/>
  <c r="H63" i="21"/>
  <c r="G63" i="21"/>
  <c r="F63" i="21"/>
  <c r="E63"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s="1"/>
  <c r="R62" i="21"/>
  <c r="Q62" i="21"/>
  <c r="P62" i="21"/>
  <c r="O62" i="21"/>
  <c r="N62" i="21"/>
  <c r="M62" i="21"/>
  <c r="J62" i="21"/>
  <c r="I62" i="21"/>
  <c r="H62" i="21"/>
  <c r="G62" i="21"/>
  <c r="F62" i="21"/>
  <c r="E62"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s="1"/>
  <c r="R61" i="21"/>
  <c r="Q61" i="21"/>
  <c r="P61" i="21"/>
  <c r="O61" i="21"/>
  <c r="N61" i="21"/>
  <c r="M61" i="21"/>
  <c r="J61" i="21"/>
  <c r="I61" i="21"/>
  <c r="H61" i="21"/>
  <c r="G61" i="21"/>
  <c r="F61" i="21"/>
  <c r="E61"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s="1"/>
  <c r="R60" i="21"/>
  <c r="Q60" i="21"/>
  <c r="P60" i="21"/>
  <c r="O60" i="21"/>
  <c r="N60" i="21"/>
  <c r="M60" i="21"/>
  <c r="J60" i="21"/>
  <c r="I60" i="21"/>
  <c r="H60" i="21"/>
  <c r="G60" i="21"/>
  <c r="F60" i="21"/>
  <c r="E60"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s="1"/>
  <c r="R59" i="21"/>
  <c r="Q59" i="21"/>
  <c r="P59" i="21"/>
  <c r="O59" i="21"/>
  <c r="N59" i="21"/>
  <c r="M59" i="21"/>
  <c r="J59" i="21"/>
  <c r="I59" i="21"/>
  <c r="H59" i="21"/>
  <c r="G59" i="21"/>
  <c r="F59" i="21"/>
  <c r="E59"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s="1"/>
  <c r="R58" i="21"/>
  <c r="Q58" i="21"/>
  <c r="P58" i="21"/>
  <c r="O58" i="21"/>
  <c r="N58" i="21"/>
  <c r="M58" i="21"/>
  <c r="J58" i="21"/>
  <c r="I58" i="21"/>
  <c r="H58" i="21"/>
  <c r="G58" i="21"/>
  <c r="F58" i="21"/>
  <c r="E58" i="21"/>
  <c r="AU57" i="21"/>
  <c r="AU56" i="21" s="1"/>
  <c r="AT57" i="21"/>
  <c r="AT56" i="21" s="1"/>
  <c r="AS57" i="21"/>
  <c r="AS56" i="21" s="1"/>
  <c r="AR57" i="21"/>
  <c r="AR56" i="21" s="1"/>
  <c r="AQ57" i="21"/>
  <c r="AQ56" i="21" s="1"/>
  <c r="AP57" i="21"/>
  <c r="AP56" i="21" s="1"/>
  <c r="AO57" i="21"/>
  <c r="AO56" i="21" s="1"/>
  <c r="AN57" i="21"/>
  <c r="AN56" i="21" s="1"/>
  <c r="AM57" i="21"/>
  <c r="AM56" i="21" s="1"/>
  <c r="AL57" i="21"/>
  <c r="AL56" i="21" s="1"/>
  <c r="AK57" i="21"/>
  <c r="AK56" i="21" s="1"/>
  <c r="AJ57" i="21"/>
  <c r="AJ56" i="21" s="1"/>
  <c r="AI57" i="21"/>
  <c r="AH57" i="21"/>
  <c r="AH56" i="21" s="1"/>
  <c r="AG57" i="21"/>
  <c r="AG56" i="21" s="1"/>
  <c r="AF57" i="21"/>
  <c r="AF56" i="21" s="1"/>
  <c r="AE57" i="21"/>
  <c r="AE56" i="21" s="1"/>
  <c r="AD57" i="21"/>
  <c r="AD56" i="21" s="1"/>
  <c r="AC57" i="21"/>
  <c r="AC56" i="21" s="1"/>
  <c r="AB57" i="21"/>
  <c r="AB56" i="21" s="1"/>
  <c r="AA57" i="21"/>
  <c r="AA56" i="21" s="1"/>
  <c r="Z57" i="21"/>
  <c r="Z56" i="21" s="1"/>
  <c r="Y57" i="21"/>
  <c r="Y56" i="21" s="1"/>
  <c r="X57" i="21"/>
  <c r="X56" i="21" s="1"/>
  <c r="W57" i="21"/>
  <c r="W56" i="21" s="1"/>
  <c r="V57" i="21"/>
  <c r="V56" i="21" s="1"/>
  <c r="U57" i="21"/>
  <c r="U56" i="21" s="1"/>
  <c r="T57" i="21"/>
  <c r="T56" i="21" s="1"/>
  <c r="S56" i="21" s="1"/>
  <c r="R57" i="21"/>
  <c r="R56" i="21" s="1"/>
  <c r="Q57" i="21"/>
  <c r="Q56" i="21" s="1"/>
  <c r="P57" i="21"/>
  <c r="P56" i="21" s="1"/>
  <c r="O57" i="21"/>
  <c r="O56" i="21" s="1"/>
  <c r="N57" i="21"/>
  <c r="N56" i="21" s="1"/>
  <c r="M57" i="21"/>
  <c r="M56" i="21" s="1"/>
  <c r="J57" i="21"/>
  <c r="J56" i="21" s="1"/>
  <c r="I57" i="21"/>
  <c r="I56" i="21" s="1"/>
  <c r="H57" i="21"/>
  <c r="H56" i="21" s="1"/>
  <c r="G57" i="21"/>
  <c r="G56" i="21" s="1"/>
  <c r="F57" i="21"/>
  <c r="F56" i="21" s="1"/>
  <c r="E57" i="21"/>
  <c r="E56" i="21" s="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s="1"/>
  <c r="R55" i="21"/>
  <c r="Q55" i="21"/>
  <c r="P55" i="21"/>
  <c r="O55" i="21"/>
  <c r="N55" i="21"/>
  <c r="M55" i="21"/>
  <c r="J55" i="21"/>
  <c r="I55" i="21"/>
  <c r="H55" i="21"/>
  <c r="G55" i="21"/>
  <c r="F55" i="21"/>
  <c r="E55"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s="1"/>
  <c r="R54" i="21"/>
  <c r="Q54" i="21"/>
  <c r="P54" i="21"/>
  <c r="O54" i="21"/>
  <c r="N54" i="21"/>
  <c r="M54" i="21"/>
  <c r="J54" i="21"/>
  <c r="I54" i="21"/>
  <c r="H54" i="21"/>
  <c r="G54" i="21"/>
  <c r="F54" i="21"/>
  <c r="E54"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s="1"/>
  <c r="R53" i="21"/>
  <c r="Q53" i="21"/>
  <c r="P53" i="21"/>
  <c r="O53" i="21"/>
  <c r="N53" i="21"/>
  <c r="M53" i="21"/>
  <c r="J53" i="21"/>
  <c r="I53" i="21"/>
  <c r="H53" i="21"/>
  <c r="G53" i="21"/>
  <c r="F53" i="21"/>
  <c r="E53"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s="1"/>
  <c r="R52" i="21"/>
  <c r="Q52" i="21"/>
  <c r="P52" i="21"/>
  <c r="O52" i="21"/>
  <c r="N52" i="21"/>
  <c r="M52" i="21"/>
  <c r="J52" i="21"/>
  <c r="I52" i="21"/>
  <c r="H52" i="21"/>
  <c r="G52" i="21"/>
  <c r="F52" i="21"/>
  <c r="E52"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s="1"/>
  <c r="R51" i="21"/>
  <c r="Q51" i="21"/>
  <c r="P51" i="21"/>
  <c r="O51" i="21"/>
  <c r="N51" i="21"/>
  <c r="M51" i="21"/>
  <c r="J51" i="21"/>
  <c r="I51" i="21"/>
  <c r="H51" i="21"/>
  <c r="G51" i="21"/>
  <c r="F51" i="21"/>
  <c r="E51"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s="1"/>
  <c r="R50" i="21"/>
  <c r="Q50" i="21"/>
  <c r="P50" i="21"/>
  <c r="O50" i="21"/>
  <c r="N50" i="21"/>
  <c r="M50" i="21"/>
  <c r="J50" i="21"/>
  <c r="I50" i="21"/>
  <c r="H50" i="21"/>
  <c r="G50" i="21"/>
  <c r="F50" i="21"/>
  <c r="E50"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s="1"/>
  <c r="R47" i="21"/>
  <c r="Q47" i="21"/>
  <c r="P47" i="21"/>
  <c r="O47" i="21"/>
  <c r="N47" i="21"/>
  <c r="M47" i="21"/>
  <c r="J47" i="21"/>
  <c r="I47" i="21"/>
  <c r="H47" i="21"/>
  <c r="G47" i="21"/>
  <c r="F47" i="21"/>
  <c r="E47"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s="1"/>
  <c r="R46" i="21"/>
  <c r="Q46" i="21"/>
  <c r="P46" i="21"/>
  <c r="O46" i="21"/>
  <c r="N46" i="21"/>
  <c r="M46" i="21"/>
  <c r="J46" i="21"/>
  <c r="I46" i="21"/>
  <c r="H46" i="21"/>
  <c r="G46" i="21"/>
  <c r="F46" i="21"/>
  <c r="E46"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s="1"/>
  <c r="R45" i="21"/>
  <c r="Q45" i="21"/>
  <c r="P45" i="21"/>
  <c r="O45" i="21"/>
  <c r="N45" i="21"/>
  <c r="M45" i="21"/>
  <c r="J45" i="21"/>
  <c r="I45" i="21"/>
  <c r="H45" i="21"/>
  <c r="G45" i="21"/>
  <c r="F45" i="21"/>
  <c r="E45"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s="1"/>
  <c r="R44" i="21"/>
  <c r="Q44" i="21"/>
  <c r="P44" i="21"/>
  <c r="O44" i="21"/>
  <c r="N44" i="21"/>
  <c r="M44" i="21"/>
  <c r="J44" i="21"/>
  <c r="I44" i="21"/>
  <c r="H44" i="21"/>
  <c r="G44" i="21"/>
  <c r="F44" i="21"/>
  <c r="E44"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s="1"/>
  <c r="R43" i="21"/>
  <c r="Q43" i="21"/>
  <c r="P43" i="21"/>
  <c r="O43" i="21"/>
  <c r="N43" i="21"/>
  <c r="M43" i="21"/>
  <c r="J43" i="21"/>
  <c r="I43" i="21"/>
  <c r="H43" i="21"/>
  <c r="G43" i="21"/>
  <c r="F43" i="21"/>
  <c r="E43"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s="1"/>
  <c r="R42" i="21"/>
  <c r="Q42" i="21"/>
  <c r="P42" i="21"/>
  <c r="O42" i="21"/>
  <c r="N42" i="21"/>
  <c r="M42" i="21"/>
  <c r="J42" i="21"/>
  <c r="I42" i="21"/>
  <c r="H42" i="21"/>
  <c r="G42" i="21"/>
  <c r="F42" i="21"/>
  <c r="E42"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s="1"/>
  <c r="R41" i="21"/>
  <c r="Q41" i="21"/>
  <c r="P41" i="21"/>
  <c r="O41" i="21"/>
  <c r="N41" i="21"/>
  <c r="M41" i="21"/>
  <c r="J41" i="21"/>
  <c r="I41" i="21"/>
  <c r="H41" i="21"/>
  <c r="G41" i="21"/>
  <c r="F41" i="21"/>
  <c r="E41"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s="1"/>
  <c r="R40" i="21"/>
  <c r="Q40" i="21"/>
  <c r="P40" i="21"/>
  <c r="O40" i="21"/>
  <c r="N40" i="21"/>
  <c r="M40" i="21"/>
  <c r="J40" i="21"/>
  <c r="I40" i="21"/>
  <c r="H40" i="21"/>
  <c r="G40" i="21"/>
  <c r="F40" i="21"/>
  <c r="E40"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s="1"/>
  <c r="R39" i="21"/>
  <c r="Q39" i="21"/>
  <c r="P39" i="21"/>
  <c r="O39" i="21"/>
  <c r="N39" i="21"/>
  <c r="M39" i="21"/>
  <c r="J39" i="21"/>
  <c r="I39" i="21"/>
  <c r="H39" i="21"/>
  <c r="G39" i="21"/>
  <c r="F39" i="21"/>
  <c r="E39"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s="1"/>
  <c r="R38" i="21"/>
  <c r="Q38" i="21"/>
  <c r="P38" i="21"/>
  <c r="O38" i="21"/>
  <c r="N38" i="21"/>
  <c r="M38" i="21"/>
  <c r="J38" i="21"/>
  <c r="I38" i="21"/>
  <c r="H38" i="21"/>
  <c r="G38" i="21"/>
  <c r="F38" i="21"/>
  <c r="E38"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s="1"/>
  <c r="R37" i="21"/>
  <c r="Q37" i="21"/>
  <c r="P37" i="21"/>
  <c r="O37" i="21"/>
  <c r="N37" i="21"/>
  <c r="M37" i="21"/>
  <c r="J37" i="21"/>
  <c r="I37" i="21"/>
  <c r="H37" i="21"/>
  <c r="G37" i="21"/>
  <c r="F37" i="21"/>
  <c r="E37"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s="1"/>
  <c r="R36" i="21"/>
  <c r="Q36" i="21"/>
  <c r="P36" i="21"/>
  <c r="O36" i="21"/>
  <c r="N36" i="21"/>
  <c r="M36" i="21"/>
  <c r="J36" i="21"/>
  <c r="I36" i="21"/>
  <c r="H36" i="21"/>
  <c r="G36" i="21"/>
  <c r="F36" i="21"/>
  <c r="E36"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s="1"/>
  <c r="R35" i="21"/>
  <c r="Q35" i="21"/>
  <c r="P35" i="21"/>
  <c r="O35" i="21"/>
  <c r="N35" i="21"/>
  <c r="M35" i="21"/>
  <c r="J35" i="21"/>
  <c r="I35" i="21"/>
  <c r="H35" i="21"/>
  <c r="G35" i="21"/>
  <c r="F35" i="21"/>
  <c r="E35"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s="1"/>
  <c r="R34" i="21"/>
  <c r="Q34" i="21"/>
  <c r="P34" i="21"/>
  <c r="O34" i="21"/>
  <c r="N34" i="21"/>
  <c r="M34" i="21"/>
  <c r="J34" i="21"/>
  <c r="I34" i="21"/>
  <c r="H34" i="21"/>
  <c r="G34" i="21"/>
  <c r="F34" i="21"/>
  <c r="E34"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s="1"/>
  <c r="R33" i="21"/>
  <c r="Q33" i="21"/>
  <c r="P33" i="21"/>
  <c r="O33" i="21"/>
  <c r="N33" i="21"/>
  <c r="M33" i="21"/>
  <c r="J33" i="21"/>
  <c r="I33" i="21"/>
  <c r="H33" i="21"/>
  <c r="G33" i="21"/>
  <c r="F33" i="21"/>
  <c r="E33"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s="1"/>
  <c r="R32" i="21"/>
  <c r="Q32" i="21"/>
  <c r="P32" i="21"/>
  <c r="O32" i="21"/>
  <c r="N32" i="21"/>
  <c r="M32" i="21"/>
  <c r="J32" i="21"/>
  <c r="I32" i="21"/>
  <c r="H32" i="21"/>
  <c r="G32" i="21"/>
  <c r="F32" i="21"/>
  <c r="E32"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s="1"/>
  <c r="R31" i="21"/>
  <c r="Q31" i="21"/>
  <c r="P31" i="21"/>
  <c r="O31" i="21"/>
  <c r="N31" i="21"/>
  <c r="M31" i="21"/>
  <c r="J31" i="21"/>
  <c r="I31" i="21"/>
  <c r="H31" i="21"/>
  <c r="G31" i="21"/>
  <c r="F31" i="21"/>
  <c r="E31"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s="1"/>
  <c r="R30" i="21"/>
  <c r="Q30" i="21"/>
  <c r="P30" i="21"/>
  <c r="O30" i="21"/>
  <c r="N30" i="21"/>
  <c r="M30" i="21"/>
  <c r="J30" i="21"/>
  <c r="I30" i="21"/>
  <c r="H30" i="21"/>
  <c r="G30" i="21"/>
  <c r="F30" i="21"/>
  <c r="E30"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s="1"/>
  <c r="R29" i="21"/>
  <c r="Q29" i="21"/>
  <c r="P29" i="21"/>
  <c r="O29" i="21"/>
  <c r="N29" i="21"/>
  <c r="M29" i="21"/>
  <c r="J29" i="21"/>
  <c r="I29" i="21"/>
  <c r="H29" i="21"/>
  <c r="G29" i="21"/>
  <c r="F29" i="21"/>
  <c r="E29"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s="1"/>
  <c r="R28" i="21"/>
  <c r="Q28" i="21"/>
  <c r="P28" i="21"/>
  <c r="O28" i="21"/>
  <c r="N28" i="21"/>
  <c r="M28" i="21"/>
  <c r="J28" i="21"/>
  <c r="I28" i="21"/>
  <c r="H28" i="21"/>
  <c r="G28" i="21"/>
  <c r="F28" i="21"/>
  <c r="E28"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s="1"/>
  <c r="R27" i="21"/>
  <c r="Q27" i="21"/>
  <c r="P27" i="21"/>
  <c r="O27" i="21"/>
  <c r="N27" i="21"/>
  <c r="M27" i="21"/>
  <c r="J27" i="21"/>
  <c r="I27" i="21"/>
  <c r="H27" i="21"/>
  <c r="G27" i="21"/>
  <c r="F27" i="21"/>
  <c r="E27"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s="1"/>
  <c r="R26" i="21"/>
  <c r="Q26" i="21"/>
  <c r="P26" i="21"/>
  <c r="O26" i="21"/>
  <c r="N26" i="21"/>
  <c r="M26" i="21"/>
  <c r="J26" i="21"/>
  <c r="I26" i="21"/>
  <c r="H26" i="21"/>
  <c r="G26" i="21"/>
  <c r="F26" i="21"/>
  <c r="E26"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s="1"/>
  <c r="R25" i="21"/>
  <c r="Q25" i="21"/>
  <c r="P25" i="21"/>
  <c r="O25" i="21"/>
  <c r="N25" i="21"/>
  <c r="M25" i="21"/>
  <c r="J25" i="21"/>
  <c r="I25" i="21"/>
  <c r="H25" i="21"/>
  <c r="G25" i="21"/>
  <c r="F25" i="21"/>
  <c r="E25"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s="1"/>
  <c r="R24" i="21"/>
  <c r="Q24" i="21"/>
  <c r="P24" i="21"/>
  <c r="O24" i="21"/>
  <c r="N24" i="21"/>
  <c r="M24" i="21"/>
  <c r="J24" i="21"/>
  <c r="I24" i="21"/>
  <c r="H24" i="21"/>
  <c r="G24" i="21"/>
  <c r="F24" i="21"/>
  <c r="E24"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s="1"/>
  <c r="R23" i="21"/>
  <c r="Q23" i="21"/>
  <c r="P23" i="21"/>
  <c r="O23" i="21"/>
  <c r="N23" i="21"/>
  <c r="M23" i="21"/>
  <c r="J23" i="21"/>
  <c r="I23" i="21"/>
  <c r="H23" i="21"/>
  <c r="G23" i="21"/>
  <c r="F23" i="21"/>
  <c r="E23"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s="1"/>
  <c r="R22" i="21"/>
  <c r="Q22" i="21"/>
  <c r="P22" i="21"/>
  <c r="O22" i="21"/>
  <c r="N22" i="21"/>
  <c r="M22" i="21"/>
  <c r="J22" i="21"/>
  <c r="I22" i="21"/>
  <c r="H22" i="21"/>
  <c r="G22" i="21"/>
  <c r="F22" i="21"/>
  <c r="E22"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s="1"/>
  <c r="R21" i="21"/>
  <c r="Q21" i="21"/>
  <c r="P21" i="21"/>
  <c r="O21" i="21"/>
  <c r="N21" i="21"/>
  <c r="M21" i="21"/>
  <c r="J21" i="21"/>
  <c r="I21" i="21"/>
  <c r="H21" i="21"/>
  <c r="G21" i="21"/>
  <c r="F21" i="21"/>
  <c r="E21" i="21"/>
  <c r="AU20" i="21"/>
  <c r="AU19" i="21" s="1"/>
  <c r="AT20" i="21"/>
  <c r="AT19" i="21" s="1"/>
  <c r="AS20" i="21"/>
  <c r="AS19" i="21" s="1"/>
  <c r="AR20" i="21"/>
  <c r="AR19" i="21" s="1"/>
  <c r="AQ20" i="21"/>
  <c r="AQ19" i="21" s="1"/>
  <c r="AP20" i="21"/>
  <c r="AP19" i="21" s="1"/>
  <c r="AO20" i="21"/>
  <c r="AO19" i="21" s="1"/>
  <c r="AN20" i="21"/>
  <c r="AN19" i="21" s="1"/>
  <c r="AM20" i="21"/>
  <c r="AM19" i="21" s="1"/>
  <c r="AL20" i="21"/>
  <c r="AL19" i="21" s="1"/>
  <c r="AK20" i="21"/>
  <c r="AK19" i="21" s="1"/>
  <c r="AJ20" i="21"/>
  <c r="AJ19" i="21" s="1"/>
  <c r="AI20" i="21"/>
  <c r="AI19" i="21" s="1"/>
  <c r="AH20" i="21"/>
  <c r="AH19" i="21" s="1"/>
  <c r="AG20" i="21"/>
  <c r="AG19" i="21" s="1"/>
  <c r="AF20" i="21"/>
  <c r="AF19" i="21" s="1"/>
  <c r="AE20" i="21"/>
  <c r="AE19" i="21" s="1"/>
  <c r="AD20" i="21"/>
  <c r="AD19" i="21" s="1"/>
  <c r="AC20" i="21"/>
  <c r="AC19" i="21" s="1"/>
  <c r="AB20" i="21"/>
  <c r="AB19" i="21" s="1"/>
  <c r="AA20" i="21"/>
  <c r="AA19" i="21" s="1"/>
  <c r="Z20" i="21"/>
  <c r="Z19" i="21" s="1"/>
  <c r="Y20" i="21"/>
  <c r="Y19" i="21" s="1"/>
  <c r="X20" i="21"/>
  <c r="X19" i="21" s="1"/>
  <c r="W20" i="21"/>
  <c r="W19" i="21" s="1"/>
  <c r="V20" i="21"/>
  <c r="V19" i="21" s="1"/>
  <c r="U20" i="21"/>
  <c r="U19" i="21" s="1"/>
  <c r="T20" i="21"/>
  <c r="T19" i="21" s="1"/>
  <c r="S19" i="21" s="1"/>
  <c r="R20" i="21"/>
  <c r="R19" i="21" s="1"/>
  <c r="Q20" i="21"/>
  <c r="Q19" i="21" s="1"/>
  <c r="P20" i="21"/>
  <c r="P19" i="21" s="1"/>
  <c r="O20" i="21"/>
  <c r="O19" i="21" s="1"/>
  <c r="N20" i="21"/>
  <c r="N19" i="21" s="1"/>
  <c r="M20" i="21"/>
  <c r="M19" i="21" s="1"/>
  <c r="J20" i="21"/>
  <c r="J19" i="21" s="1"/>
  <c r="I20" i="21"/>
  <c r="I19" i="21" s="1"/>
  <c r="H20" i="21"/>
  <c r="H19" i="21" s="1"/>
  <c r="G20" i="21"/>
  <c r="G19" i="21" s="1"/>
  <c r="F20" i="21"/>
  <c r="F19" i="21" s="1"/>
  <c r="E20" i="21"/>
  <c r="E19" i="21" s="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s="1"/>
  <c r="R18" i="21"/>
  <c r="Q18" i="21"/>
  <c r="P18" i="21"/>
  <c r="O18" i="21"/>
  <c r="N18" i="21"/>
  <c r="M18" i="21"/>
  <c r="J18" i="21"/>
  <c r="I18" i="21"/>
  <c r="H18" i="21"/>
  <c r="G18" i="21"/>
  <c r="F18" i="21"/>
  <c r="E18"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s="1"/>
  <c r="R17" i="21"/>
  <c r="Q17" i="21"/>
  <c r="P17" i="21"/>
  <c r="O17" i="21"/>
  <c r="N17" i="21"/>
  <c r="M17" i="21"/>
  <c r="J17" i="21"/>
  <c r="I17" i="21"/>
  <c r="H17" i="21"/>
  <c r="G17" i="21"/>
  <c r="F17" i="21"/>
  <c r="E17"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s="1"/>
  <c r="R16" i="21"/>
  <c r="Q16" i="21"/>
  <c r="P16" i="21"/>
  <c r="O16" i="21"/>
  <c r="N16" i="21"/>
  <c r="M16" i="21"/>
  <c r="J16" i="21"/>
  <c r="I16" i="21"/>
  <c r="H16" i="21"/>
  <c r="G16" i="21"/>
  <c r="F16" i="21"/>
  <c r="E16"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s="1"/>
  <c r="R15" i="21"/>
  <c r="Q15" i="21"/>
  <c r="P15" i="21"/>
  <c r="O15" i="21"/>
  <c r="N15" i="21"/>
  <c r="M15" i="21"/>
  <c r="J15" i="21"/>
  <c r="I15" i="21"/>
  <c r="H15" i="21"/>
  <c r="G15" i="21"/>
  <c r="F15" i="21"/>
  <c r="E15"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s="1"/>
  <c r="R14" i="21"/>
  <c r="Q14" i="21"/>
  <c r="P14" i="21"/>
  <c r="O14" i="21"/>
  <c r="N14" i="21"/>
  <c r="M14" i="21"/>
  <c r="J14" i="21"/>
  <c r="I14" i="21"/>
  <c r="H14" i="21"/>
  <c r="G14" i="21"/>
  <c r="F14" i="21"/>
  <c r="E14"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s="1"/>
  <c r="R13" i="21"/>
  <c r="Q13" i="21"/>
  <c r="P13" i="21"/>
  <c r="O13" i="21"/>
  <c r="N13" i="21"/>
  <c r="M13" i="21"/>
  <c r="J13" i="21"/>
  <c r="I13" i="21"/>
  <c r="H13" i="21"/>
  <c r="G13" i="21"/>
  <c r="F13" i="21"/>
  <c r="E13" i="21"/>
  <c r="AU11" i="21"/>
  <c r="AU12" i="21" s="1"/>
  <c r="AR11" i="21"/>
  <c r="AR12" i="21" s="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s="1"/>
  <c r="R10" i="21"/>
  <c r="Q10" i="21"/>
  <c r="P10" i="21"/>
  <c r="O10" i="21"/>
  <c r="N10" i="21"/>
  <c r="M10" i="21"/>
  <c r="J10" i="21"/>
  <c r="I10" i="21"/>
  <c r="H10" i="21"/>
  <c r="G10" i="21"/>
  <c r="F10" i="21"/>
  <c r="E10"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s="1"/>
  <c r="R9" i="21"/>
  <c r="Q9" i="21"/>
  <c r="P9" i="21"/>
  <c r="O9" i="21"/>
  <c r="N9" i="21"/>
  <c r="M9" i="21"/>
  <c r="J9" i="21"/>
  <c r="I9" i="21"/>
  <c r="H9" i="21"/>
  <c r="G9" i="21"/>
  <c r="F9" i="21"/>
  <c r="E9"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s="1"/>
  <c r="R8" i="21"/>
  <c r="Q8" i="21"/>
  <c r="P8" i="21"/>
  <c r="O8" i="21"/>
  <c r="N8" i="21"/>
  <c r="M8" i="21"/>
  <c r="J8" i="21"/>
  <c r="I8" i="21"/>
  <c r="H8" i="21"/>
  <c r="G8" i="21"/>
  <c r="F8" i="21"/>
  <c r="E8"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R7" i="21"/>
  <c r="Q7" i="21"/>
  <c r="P7" i="21"/>
  <c r="O7" i="21"/>
  <c r="N7" i="21"/>
  <c r="M7" i="21"/>
  <c r="J7" i="21"/>
  <c r="I7" i="21"/>
  <c r="H7" i="21"/>
  <c r="G7" i="21"/>
  <c r="F7" i="21"/>
  <c r="E7"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s="1"/>
  <c r="R6" i="21"/>
  <c r="Q6" i="21"/>
  <c r="P6" i="21"/>
  <c r="O6" i="21"/>
  <c r="N6" i="21"/>
  <c r="M6" i="21"/>
  <c r="J6" i="21"/>
  <c r="I6" i="21"/>
  <c r="H6" i="21"/>
  <c r="G6" i="21"/>
  <c r="F6" i="21"/>
  <c r="E6"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s="1"/>
  <c r="R5" i="21"/>
  <c r="Q5" i="21"/>
  <c r="P5" i="21"/>
  <c r="O5" i="21"/>
  <c r="N5" i="21"/>
  <c r="M5" i="21"/>
  <c r="J5" i="21"/>
  <c r="I5" i="21"/>
  <c r="H5" i="21"/>
  <c r="G5" i="21"/>
  <c r="F5" i="21"/>
  <c r="E5" i="21"/>
  <c r="S77" i="21"/>
  <c r="S75" i="21"/>
  <c r="AI56" i="21"/>
  <c r="S7" i="21"/>
  <c r="AU78" i="20"/>
  <c r="AT78" i="20"/>
  <c r="AS78" i="20"/>
  <c r="AR78" i="20"/>
  <c r="AQ78" i="20"/>
  <c r="AP78" i="20"/>
  <c r="AO78" i="20"/>
  <c r="AN78" i="20"/>
  <c r="AM78" i="20"/>
  <c r="AL78" i="20"/>
  <c r="AK78" i="20"/>
  <c r="AJ78" i="20"/>
  <c r="AI78" i="20"/>
  <c r="AH78" i="20"/>
  <c r="AG78" i="20"/>
  <c r="AF78" i="20"/>
  <c r="AE78" i="20"/>
  <c r="AD78" i="20"/>
  <c r="AC78" i="20"/>
  <c r="AB78" i="20"/>
  <c r="AA78" i="20"/>
  <c r="Z78" i="20"/>
  <c r="Y78" i="20"/>
  <c r="X78" i="20"/>
  <c r="W78" i="20"/>
  <c r="V78" i="20"/>
  <c r="U78" i="20"/>
  <c r="T78" i="20"/>
  <c r="S78" i="20" s="1"/>
  <c r="R78" i="20"/>
  <c r="Q78" i="20"/>
  <c r="P78" i="20"/>
  <c r="O78" i="20"/>
  <c r="N78" i="20"/>
  <c r="M78" i="20"/>
  <c r="J78" i="20"/>
  <c r="I78" i="20"/>
  <c r="H78" i="20"/>
  <c r="G78" i="20"/>
  <c r="F78" i="20"/>
  <c r="E78" i="20"/>
  <c r="AU77" i="20"/>
  <c r="AT77" i="20"/>
  <c r="AS77" i="20"/>
  <c r="AR77" i="20"/>
  <c r="AQ77" i="20"/>
  <c r="AP77" i="20"/>
  <c r="AO77" i="20"/>
  <c r="AN77" i="20"/>
  <c r="AM77" i="20"/>
  <c r="AL77" i="20"/>
  <c r="AK77" i="20"/>
  <c r="AJ77" i="20"/>
  <c r="AI77" i="20"/>
  <c r="AH77" i="20"/>
  <c r="AG77" i="20"/>
  <c r="AF77" i="20"/>
  <c r="AE77" i="20"/>
  <c r="AD77" i="20"/>
  <c r="AC77" i="20"/>
  <c r="AB77" i="20"/>
  <c r="AA77" i="20"/>
  <c r="Z77" i="20"/>
  <c r="Y77" i="20"/>
  <c r="X77" i="20"/>
  <c r="W77" i="20"/>
  <c r="V77" i="20"/>
  <c r="U77" i="20"/>
  <c r="T77" i="20"/>
  <c r="S77" i="20" s="1"/>
  <c r="R77" i="20"/>
  <c r="Q77" i="20"/>
  <c r="P77" i="20"/>
  <c r="O77" i="20"/>
  <c r="N77" i="20"/>
  <c r="M77" i="20"/>
  <c r="J77" i="20"/>
  <c r="I77" i="20"/>
  <c r="H77" i="20"/>
  <c r="G77" i="20"/>
  <c r="F77" i="20"/>
  <c r="E77" i="20"/>
  <c r="AU76" i="20"/>
  <c r="AT76" i="20"/>
  <c r="AS76" i="20"/>
  <c r="AR76" i="20"/>
  <c r="AQ76" i="20"/>
  <c r="AP76" i="20"/>
  <c r="AO76" i="20"/>
  <c r="AN76" i="20"/>
  <c r="AM76" i="20"/>
  <c r="AL76" i="20"/>
  <c r="AK76" i="20"/>
  <c r="AJ76" i="20"/>
  <c r="AI76" i="20"/>
  <c r="AH76" i="20"/>
  <c r="AG76" i="20"/>
  <c r="AF76" i="20"/>
  <c r="AE76" i="20"/>
  <c r="AD76" i="20"/>
  <c r="AC76" i="20"/>
  <c r="AB76" i="20"/>
  <c r="AA76" i="20"/>
  <c r="Z76" i="20"/>
  <c r="Y76" i="20"/>
  <c r="X76" i="20"/>
  <c r="W76" i="20"/>
  <c r="V76" i="20"/>
  <c r="U76" i="20"/>
  <c r="T76" i="20"/>
  <c r="S76" i="20" s="1"/>
  <c r="R76" i="20"/>
  <c r="Q76" i="20"/>
  <c r="P76" i="20"/>
  <c r="O76" i="20"/>
  <c r="N76" i="20"/>
  <c r="M76" i="20"/>
  <c r="J76" i="20"/>
  <c r="I76" i="20"/>
  <c r="H76" i="20"/>
  <c r="G76" i="20"/>
  <c r="F76" i="20"/>
  <c r="E76" i="20"/>
  <c r="AU75" i="20"/>
  <c r="AT75" i="20"/>
  <c r="AS75" i="20"/>
  <c r="AR75" i="20"/>
  <c r="AQ75" i="20"/>
  <c r="AP75" i="20"/>
  <c r="AO75" i="20"/>
  <c r="AN75" i="20"/>
  <c r="AM75" i="20"/>
  <c r="AL75" i="20"/>
  <c r="AK75" i="20"/>
  <c r="AJ75" i="20"/>
  <c r="AI75" i="20"/>
  <c r="AH75" i="20"/>
  <c r="AG75" i="20"/>
  <c r="AF75" i="20"/>
  <c r="AE75" i="20"/>
  <c r="AD75" i="20"/>
  <c r="AC75" i="20"/>
  <c r="AB75" i="20"/>
  <c r="AA75" i="20"/>
  <c r="Z75" i="20"/>
  <c r="Y75" i="20"/>
  <c r="X75" i="20"/>
  <c r="W75" i="20"/>
  <c r="V75" i="20"/>
  <c r="U75" i="20"/>
  <c r="T75" i="20"/>
  <c r="S75" i="20" s="1"/>
  <c r="R75" i="20"/>
  <c r="Q75" i="20"/>
  <c r="P75" i="20"/>
  <c r="O75" i="20"/>
  <c r="N75" i="20"/>
  <c r="M75" i="20"/>
  <c r="J75" i="20"/>
  <c r="I75" i="20"/>
  <c r="H75" i="20"/>
  <c r="G75" i="20"/>
  <c r="F75" i="20"/>
  <c r="E75" i="20"/>
  <c r="AU74" i="20"/>
  <c r="AT74" i="20"/>
  <c r="AS74" i="20"/>
  <c r="AR74" i="20"/>
  <c r="AQ74" i="20"/>
  <c r="AP74" i="20"/>
  <c r="AO74" i="20"/>
  <c r="AN74" i="20"/>
  <c r="AM74" i="20"/>
  <c r="AL74" i="20"/>
  <c r="AK74" i="20"/>
  <c r="AJ74" i="20"/>
  <c r="AI74" i="20"/>
  <c r="AH74" i="20"/>
  <c r="AG74" i="20"/>
  <c r="AF74" i="20"/>
  <c r="AE74" i="20"/>
  <c r="AD74" i="20"/>
  <c r="AC74" i="20"/>
  <c r="AB74" i="20"/>
  <c r="AA74" i="20"/>
  <c r="Z74" i="20"/>
  <c r="Y74" i="20"/>
  <c r="X74" i="20"/>
  <c r="W74" i="20"/>
  <c r="V74" i="20"/>
  <c r="U74" i="20"/>
  <c r="T74" i="20"/>
  <c r="S74" i="20" s="1"/>
  <c r="R74" i="20"/>
  <c r="Q74" i="20"/>
  <c r="P74" i="20"/>
  <c r="O74" i="20"/>
  <c r="N74" i="20"/>
  <c r="M74" i="20"/>
  <c r="J74" i="20"/>
  <c r="I74" i="20"/>
  <c r="H74" i="20"/>
  <c r="G74" i="20"/>
  <c r="F74" i="20"/>
  <c r="E74" i="20"/>
  <c r="AU73" i="20"/>
  <c r="AT73" i="20"/>
  <c r="AS73" i="20"/>
  <c r="AR73" i="20"/>
  <c r="AQ73" i="20"/>
  <c r="AP73" i="20"/>
  <c r="AO73" i="20"/>
  <c r="AN73" i="20"/>
  <c r="AM73" i="20"/>
  <c r="AL73" i="20"/>
  <c r="AK73" i="20"/>
  <c r="AJ73" i="20"/>
  <c r="AI73" i="20"/>
  <c r="AH73" i="20"/>
  <c r="AG73" i="20"/>
  <c r="AF73" i="20"/>
  <c r="AE73" i="20"/>
  <c r="AD73" i="20"/>
  <c r="AC73" i="20"/>
  <c r="AB73" i="20"/>
  <c r="AA73" i="20"/>
  <c r="Z73" i="20"/>
  <c r="Y73" i="20"/>
  <c r="X73" i="20"/>
  <c r="W73" i="20"/>
  <c r="V73" i="20"/>
  <c r="U73" i="20"/>
  <c r="T73" i="20"/>
  <c r="S73" i="20" s="1"/>
  <c r="R73" i="20"/>
  <c r="Q73" i="20"/>
  <c r="P73" i="20"/>
  <c r="O73" i="20"/>
  <c r="N73" i="20"/>
  <c r="M73" i="20"/>
  <c r="J73" i="20"/>
  <c r="I73" i="20"/>
  <c r="H73" i="20"/>
  <c r="G73" i="20"/>
  <c r="F73" i="20"/>
  <c r="E73" i="20"/>
  <c r="AU72" i="20"/>
  <c r="AT72" i="20"/>
  <c r="AS72" i="20"/>
  <c r="AR72" i="20"/>
  <c r="AQ72" i="20"/>
  <c r="AP72" i="20"/>
  <c r="AO72" i="20"/>
  <c r="AN72" i="20"/>
  <c r="AM72" i="20"/>
  <c r="AL72" i="20"/>
  <c r="AK72" i="20"/>
  <c r="AJ72" i="20"/>
  <c r="AI72" i="20"/>
  <c r="AH72" i="20"/>
  <c r="AG72" i="20"/>
  <c r="AF72" i="20"/>
  <c r="AE72" i="20"/>
  <c r="AD72" i="20"/>
  <c r="AC72" i="20"/>
  <c r="AB72" i="20"/>
  <c r="AA72" i="20"/>
  <c r="Z72" i="20"/>
  <c r="Y72" i="20"/>
  <c r="X72" i="20"/>
  <c r="W72" i="20"/>
  <c r="V72" i="20"/>
  <c r="U72" i="20"/>
  <c r="T72" i="20"/>
  <c r="S72" i="20" s="1"/>
  <c r="R72" i="20"/>
  <c r="Q72" i="20"/>
  <c r="P72" i="20"/>
  <c r="O72" i="20"/>
  <c r="N72" i="20"/>
  <c r="M72" i="20"/>
  <c r="J72" i="20"/>
  <c r="I72" i="20"/>
  <c r="H72" i="20"/>
  <c r="G72" i="20"/>
  <c r="F72" i="20"/>
  <c r="E72" i="20"/>
  <c r="AU71" i="20"/>
  <c r="AT71" i="20"/>
  <c r="AS71" i="20"/>
  <c r="AR71" i="20"/>
  <c r="AQ71" i="20"/>
  <c r="AP71" i="20"/>
  <c r="AO71" i="20"/>
  <c r="AN71" i="20"/>
  <c r="AM71" i="20"/>
  <c r="AL71" i="20"/>
  <c r="AK71" i="20"/>
  <c r="AJ71" i="20"/>
  <c r="AI71" i="20"/>
  <c r="AH71" i="20"/>
  <c r="AG71" i="20"/>
  <c r="AF71" i="20"/>
  <c r="AE71" i="20"/>
  <c r="AD71" i="20"/>
  <c r="AC71" i="20"/>
  <c r="AB71" i="20"/>
  <c r="AA71" i="20"/>
  <c r="Z71" i="20"/>
  <c r="Y71" i="20"/>
  <c r="X71" i="20"/>
  <c r="W71" i="20"/>
  <c r="V71" i="20"/>
  <c r="U71" i="20"/>
  <c r="T71" i="20"/>
  <c r="S71" i="20" s="1"/>
  <c r="R71" i="20"/>
  <c r="Q71" i="20"/>
  <c r="P71" i="20"/>
  <c r="O71" i="20"/>
  <c r="N71" i="20"/>
  <c r="M71" i="20"/>
  <c r="J71" i="20"/>
  <c r="I71" i="20"/>
  <c r="H71" i="20"/>
  <c r="G71" i="20"/>
  <c r="F71" i="20"/>
  <c r="E71" i="20"/>
  <c r="AU70" i="20"/>
  <c r="AT70" i="20"/>
  <c r="AS70" i="20"/>
  <c r="AR70" i="20"/>
  <c r="AQ70" i="20"/>
  <c r="AP70" i="20"/>
  <c r="AO70" i="20"/>
  <c r="AN70" i="20"/>
  <c r="AM70" i="20"/>
  <c r="AL70" i="20"/>
  <c r="AK70" i="20"/>
  <c r="AJ70" i="20"/>
  <c r="AI70" i="20"/>
  <c r="AH70" i="20"/>
  <c r="AG70" i="20"/>
  <c r="AF70" i="20"/>
  <c r="AE70" i="20"/>
  <c r="AD70" i="20"/>
  <c r="AC70" i="20"/>
  <c r="AB70" i="20"/>
  <c r="AA70" i="20"/>
  <c r="Z70" i="20"/>
  <c r="Y70" i="20"/>
  <c r="X70" i="20"/>
  <c r="W70" i="20"/>
  <c r="V70" i="20"/>
  <c r="U70" i="20"/>
  <c r="T70" i="20"/>
  <c r="S70" i="20" s="1"/>
  <c r="R70" i="20"/>
  <c r="Q70" i="20"/>
  <c r="P70" i="20"/>
  <c r="O70" i="20"/>
  <c r="N70" i="20"/>
  <c r="M70" i="20"/>
  <c r="J70" i="20"/>
  <c r="I70" i="20"/>
  <c r="H70" i="20"/>
  <c r="G70" i="20"/>
  <c r="F70" i="20"/>
  <c r="E70" i="20"/>
  <c r="AU69" i="20"/>
  <c r="AT69" i="20"/>
  <c r="AS69" i="20"/>
  <c r="AR69" i="20"/>
  <c r="AQ69" i="20"/>
  <c r="AP69" i="20"/>
  <c r="AO69" i="20"/>
  <c r="AN69" i="20"/>
  <c r="AM69" i="20"/>
  <c r="AL69" i="20"/>
  <c r="AK69" i="20"/>
  <c r="AJ69" i="20"/>
  <c r="AI69" i="20"/>
  <c r="AH69" i="20"/>
  <c r="AG69" i="20"/>
  <c r="AF69" i="20"/>
  <c r="AE69" i="20"/>
  <c r="AD69" i="20"/>
  <c r="AC69" i="20"/>
  <c r="AB69" i="20"/>
  <c r="AA69" i="20"/>
  <c r="Z69" i="20"/>
  <c r="Y69" i="20"/>
  <c r="X69" i="20"/>
  <c r="W69" i="20"/>
  <c r="V69" i="20"/>
  <c r="U69" i="20"/>
  <c r="T69" i="20"/>
  <c r="S69" i="20" s="1"/>
  <c r="R69" i="20"/>
  <c r="Q69" i="20"/>
  <c r="P69" i="20"/>
  <c r="O69" i="20"/>
  <c r="N69" i="20"/>
  <c r="M69" i="20"/>
  <c r="J69" i="20"/>
  <c r="I69" i="20"/>
  <c r="H69" i="20"/>
  <c r="G69" i="20"/>
  <c r="F69" i="20"/>
  <c r="E69" i="20"/>
  <c r="AU68" i="20"/>
  <c r="AT68" i="20"/>
  <c r="AS68" i="20"/>
  <c r="AR68" i="20"/>
  <c r="AQ68" i="20"/>
  <c r="AP68" i="20"/>
  <c r="AO68" i="20"/>
  <c r="AN68" i="20"/>
  <c r="AM68" i="20"/>
  <c r="AL68" i="20"/>
  <c r="AK68" i="20"/>
  <c r="AJ68" i="20"/>
  <c r="AI68" i="20"/>
  <c r="AH68" i="20"/>
  <c r="AG68" i="20"/>
  <c r="AF68" i="20"/>
  <c r="AE68" i="20"/>
  <c r="AD68" i="20"/>
  <c r="AC68" i="20"/>
  <c r="AB68" i="20"/>
  <c r="AA68" i="20"/>
  <c r="Z68" i="20"/>
  <c r="Y68" i="20"/>
  <c r="X68" i="20"/>
  <c r="W68" i="20"/>
  <c r="V68" i="20"/>
  <c r="U68" i="20"/>
  <c r="T68" i="20"/>
  <c r="S68" i="20" s="1"/>
  <c r="R68" i="20"/>
  <c r="Q68" i="20"/>
  <c r="P68" i="20"/>
  <c r="O68" i="20"/>
  <c r="N68" i="20"/>
  <c r="M68" i="20"/>
  <c r="J68" i="20"/>
  <c r="I68" i="20"/>
  <c r="H68" i="20"/>
  <c r="G68" i="20"/>
  <c r="F68" i="20"/>
  <c r="E68" i="20"/>
  <c r="AU67" i="20"/>
  <c r="AT67" i="20"/>
  <c r="AS67" i="20"/>
  <c r="AR67" i="20"/>
  <c r="AQ67" i="20"/>
  <c r="AP67" i="20"/>
  <c r="AO67" i="20"/>
  <c r="AN67" i="20"/>
  <c r="AM67" i="20"/>
  <c r="AL67" i="20"/>
  <c r="AK67" i="20"/>
  <c r="AJ67" i="20"/>
  <c r="AI67" i="20"/>
  <c r="AH67" i="20"/>
  <c r="AG67" i="20"/>
  <c r="AF67" i="20"/>
  <c r="AE67" i="20"/>
  <c r="AD67" i="20"/>
  <c r="AC67" i="20"/>
  <c r="AB67" i="20"/>
  <c r="AA67" i="20"/>
  <c r="Z67" i="20"/>
  <c r="Y67" i="20"/>
  <c r="X67" i="20"/>
  <c r="W67" i="20"/>
  <c r="V67" i="20"/>
  <c r="U67" i="20"/>
  <c r="T67" i="20"/>
  <c r="S67" i="20" s="1"/>
  <c r="R67" i="20"/>
  <c r="Q67" i="20"/>
  <c r="P67" i="20"/>
  <c r="O67" i="20"/>
  <c r="N67" i="20"/>
  <c r="M67" i="20"/>
  <c r="J67" i="20"/>
  <c r="I67" i="20"/>
  <c r="H67" i="20"/>
  <c r="G67" i="20"/>
  <c r="F67" i="20"/>
  <c r="E67" i="20"/>
  <c r="AU66" i="20"/>
  <c r="AT66" i="20"/>
  <c r="AS66" i="20"/>
  <c r="AR66" i="20"/>
  <c r="AQ66" i="20"/>
  <c r="AP66" i="20"/>
  <c r="AO66" i="20"/>
  <c r="AN66" i="20"/>
  <c r="AM66" i="20"/>
  <c r="AL66" i="20"/>
  <c r="AK66" i="20"/>
  <c r="AJ66" i="20"/>
  <c r="AI66" i="20"/>
  <c r="AH66" i="20"/>
  <c r="AG66" i="20"/>
  <c r="AF66" i="20"/>
  <c r="AE66" i="20"/>
  <c r="AD66" i="20"/>
  <c r="AC66" i="20"/>
  <c r="AB66" i="20"/>
  <c r="AA66" i="20"/>
  <c r="Z66" i="20"/>
  <c r="Y66" i="20"/>
  <c r="X66" i="20"/>
  <c r="W66" i="20"/>
  <c r="V66" i="20"/>
  <c r="U66" i="20"/>
  <c r="T66" i="20"/>
  <c r="S66" i="20" s="1"/>
  <c r="R66" i="20"/>
  <c r="Q66" i="20"/>
  <c r="P66" i="20"/>
  <c r="O66" i="20"/>
  <c r="N66" i="20"/>
  <c r="M66" i="20"/>
  <c r="J66" i="20"/>
  <c r="I66" i="20"/>
  <c r="H66" i="20"/>
  <c r="G66" i="20"/>
  <c r="F66" i="20"/>
  <c r="E66" i="20"/>
  <c r="AU65" i="20"/>
  <c r="AT65" i="20"/>
  <c r="AS65" i="20"/>
  <c r="AR65" i="20"/>
  <c r="AQ65" i="20"/>
  <c r="AP65" i="20"/>
  <c r="AO65" i="20"/>
  <c r="AN65" i="20"/>
  <c r="AM65" i="20"/>
  <c r="AL65" i="20"/>
  <c r="AK65" i="20"/>
  <c r="AJ65" i="20"/>
  <c r="AI65" i="20"/>
  <c r="AH65" i="20"/>
  <c r="AG65" i="20"/>
  <c r="AF65" i="20"/>
  <c r="AE65" i="20"/>
  <c r="AD65" i="20"/>
  <c r="AC65" i="20"/>
  <c r="AB65" i="20"/>
  <c r="AA65" i="20"/>
  <c r="Z65" i="20"/>
  <c r="Y65" i="20"/>
  <c r="X65" i="20"/>
  <c r="W65" i="20"/>
  <c r="V65" i="20"/>
  <c r="U65" i="20"/>
  <c r="T65" i="20"/>
  <c r="S65" i="20" s="1"/>
  <c r="R65" i="20"/>
  <c r="Q65" i="20"/>
  <c r="P65" i="20"/>
  <c r="O65" i="20"/>
  <c r="N65" i="20"/>
  <c r="M65" i="20"/>
  <c r="J65" i="20"/>
  <c r="I65" i="20"/>
  <c r="H65" i="20"/>
  <c r="G65" i="20"/>
  <c r="F65" i="20"/>
  <c r="E65" i="20"/>
  <c r="AU64" i="20"/>
  <c r="AT64" i="20"/>
  <c r="AS64" i="20"/>
  <c r="AR64" i="20"/>
  <c r="AQ64" i="20"/>
  <c r="AP64" i="20"/>
  <c r="AO64" i="20"/>
  <c r="AN64" i="20"/>
  <c r="AM64" i="20"/>
  <c r="AL64" i="20"/>
  <c r="AK64" i="20"/>
  <c r="AJ64" i="20"/>
  <c r="AI64" i="20"/>
  <c r="AH64" i="20"/>
  <c r="AG64" i="20"/>
  <c r="AF64" i="20"/>
  <c r="AE64" i="20"/>
  <c r="AD64" i="20"/>
  <c r="AC64" i="20"/>
  <c r="AB64" i="20"/>
  <c r="AA64" i="20"/>
  <c r="Z64" i="20"/>
  <c r="Y64" i="20"/>
  <c r="X64" i="20"/>
  <c r="W64" i="20"/>
  <c r="V64" i="20"/>
  <c r="U64" i="20"/>
  <c r="T64" i="20"/>
  <c r="S64" i="20" s="1"/>
  <c r="R64" i="20"/>
  <c r="Q64" i="20"/>
  <c r="P64" i="20"/>
  <c r="O64" i="20"/>
  <c r="N64" i="20"/>
  <c r="M64" i="20"/>
  <c r="J64" i="20"/>
  <c r="I64" i="20"/>
  <c r="H64" i="20"/>
  <c r="G64" i="20"/>
  <c r="F64" i="20"/>
  <c r="E64" i="20"/>
  <c r="AU63" i="20"/>
  <c r="AT63" i="20"/>
  <c r="AS63" i="20"/>
  <c r="AR63" i="20"/>
  <c r="AQ63" i="20"/>
  <c r="AP63" i="20"/>
  <c r="AO63" i="20"/>
  <c r="AN63" i="20"/>
  <c r="AM63" i="20"/>
  <c r="AL63" i="20"/>
  <c r="AK63" i="20"/>
  <c r="AJ63" i="20"/>
  <c r="AI63" i="20"/>
  <c r="AH63" i="20"/>
  <c r="AG63" i="20"/>
  <c r="AF63" i="20"/>
  <c r="AE63" i="20"/>
  <c r="AD63" i="20"/>
  <c r="AC63" i="20"/>
  <c r="AB63" i="20"/>
  <c r="AA63" i="20"/>
  <c r="Z63" i="20"/>
  <c r="Y63" i="20"/>
  <c r="X63" i="20"/>
  <c r="W63" i="20"/>
  <c r="V63" i="20"/>
  <c r="U63" i="20"/>
  <c r="T63" i="20"/>
  <c r="S63" i="20" s="1"/>
  <c r="R63" i="20"/>
  <c r="Q63" i="20"/>
  <c r="P63" i="20"/>
  <c r="O63" i="20"/>
  <c r="N63" i="20"/>
  <c r="M63" i="20"/>
  <c r="J63" i="20"/>
  <c r="I63" i="20"/>
  <c r="H63" i="20"/>
  <c r="G63" i="20"/>
  <c r="F63" i="20"/>
  <c r="E63" i="20"/>
  <c r="AU62" i="20"/>
  <c r="AT62" i="20"/>
  <c r="AS62" i="20"/>
  <c r="AR62" i="20"/>
  <c r="AQ62" i="20"/>
  <c r="AP62" i="20"/>
  <c r="AO62" i="20"/>
  <c r="AN62" i="20"/>
  <c r="AM62" i="20"/>
  <c r="AL62" i="20"/>
  <c r="AK62" i="20"/>
  <c r="AJ62" i="20"/>
  <c r="AI62" i="20"/>
  <c r="AH62" i="20"/>
  <c r="AG62" i="20"/>
  <c r="AF62" i="20"/>
  <c r="AE62" i="20"/>
  <c r="AD62" i="20"/>
  <c r="AC62" i="20"/>
  <c r="AB62" i="20"/>
  <c r="AA62" i="20"/>
  <c r="Z62" i="20"/>
  <c r="Y62" i="20"/>
  <c r="X62" i="20"/>
  <c r="W62" i="20"/>
  <c r="V62" i="20"/>
  <c r="U62" i="20"/>
  <c r="T62" i="20"/>
  <c r="S62" i="20" s="1"/>
  <c r="R62" i="20"/>
  <c r="Q62" i="20"/>
  <c r="P62" i="20"/>
  <c r="O62" i="20"/>
  <c r="N62" i="20"/>
  <c r="M62" i="20"/>
  <c r="J62" i="20"/>
  <c r="I62" i="20"/>
  <c r="H62" i="20"/>
  <c r="G62" i="20"/>
  <c r="F62" i="20"/>
  <c r="E62" i="20"/>
  <c r="AU61" i="20"/>
  <c r="AT61" i="20"/>
  <c r="AS61" i="20"/>
  <c r="AR61" i="20"/>
  <c r="AQ61" i="20"/>
  <c r="AP61" i="20"/>
  <c r="AO61" i="20"/>
  <c r="AN61" i="20"/>
  <c r="AM61" i="20"/>
  <c r="AL61" i="20"/>
  <c r="AK61" i="20"/>
  <c r="AJ61" i="20"/>
  <c r="AI61" i="20"/>
  <c r="AH61" i="20"/>
  <c r="AG61" i="20"/>
  <c r="AF61" i="20"/>
  <c r="AE61" i="20"/>
  <c r="AD61" i="20"/>
  <c r="AC61" i="20"/>
  <c r="AB61" i="20"/>
  <c r="AA61" i="20"/>
  <c r="Z61" i="20"/>
  <c r="Y61" i="20"/>
  <c r="X61" i="20"/>
  <c r="W61" i="20"/>
  <c r="V61" i="20"/>
  <c r="U61" i="20"/>
  <c r="T61" i="20"/>
  <c r="S61" i="20" s="1"/>
  <c r="R61" i="20"/>
  <c r="Q61" i="20"/>
  <c r="P61" i="20"/>
  <c r="O61" i="20"/>
  <c r="N61" i="20"/>
  <c r="M61" i="20"/>
  <c r="J61" i="20"/>
  <c r="I61" i="20"/>
  <c r="H61" i="20"/>
  <c r="G61" i="20"/>
  <c r="F61" i="20"/>
  <c r="E61" i="20"/>
  <c r="AU60" i="20"/>
  <c r="AT60" i="20"/>
  <c r="AS60" i="20"/>
  <c r="AR60" i="20"/>
  <c r="AQ60" i="20"/>
  <c r="AP60" i="20"/>
  <c r="AO60" i="20"/>
  <c r="AN60" i="20"/>
  <c r="AM60" i="20"/>
  <c r="AL60" i="20"/>
  <c r="AK60" i="20"/>
  <c r="AJ60" i="20"/>
  <c r="AI60" i="20"/>
  <c r="AH60" i="20"/>
  <c r="AG60" i="20"/>
  <c r="AF60" i="20"/>
  <c r="AE60" i="20"/>
  <c r="AD60" i="20"/>
  <c r="AC60" i="20"/>
  <c r="AB60" i="20"/>
  <c r="AA60" i="20"/>
  <c r="Z60" i="20"/>
  <c r="Y60" i="20"/>
  <c r="X60" i="20"/>
  <c r="W60" i="20"/>
  <c r="V60" i="20"/>
  <c r="U60" i="20"/>
  <c r="T60" i="20"/>
  <c r="S60" i="20" s="1"/>
  <c r="R60" i="20"/>
  <c r="Q60" i="20"/>
  <c r="P60" i="20"/>
  <c r="O60" i="20"/>
  <c r="N60" i="20"/>
  <c r="M60" i="20"/>
  <c r="J60" i="20"/>
  <c r="I60" i="20"/>
  <c r="H60" i="20"/>
  <c r="G60" i="20"/>
  <c r="F60" i="20"/>
  <c r="E60" i="20"/>
  <c r="AU59" i="20"/>
  <c r="AT59" i="20"/>
  <c r="AS59" i="20"/>
  <c r="AR59" i="20"/>
  <c r="AQ59" i="20"/>
  <c r="AP59" i="20"/>
  <c r="AO59" i="20"/>
  <c r="AN59" i="20"/>
  <c r="AM59" i="20"/>
  <c r="AL59" i="20"/>
  <c r="AK59" i="20"/>
  <c r="AJ59" i="20"/>
  <c r="AI59" i="20"/>
  <c r="AH59" i="20"/>
  <c r="AG59" i="20"/>
  <c r="AF59" i="20"/>
  <c r="AE59" i="20"/>
  <c r="AD59" i="20"/>
  <c r="AC59" i="20"/>
  <c r="AB59" i="20"/>
  <c r="AA59" i="20"/>
  <c r="Z59" i="20"/>
  <c r="Y59" i="20"/>
  <c r="X59" i="20"/>
  <c r="W59" i="20"/>
  <c r="V59" i="20"/>
  <c r="U59" i="20"/>
  <c r="T59" i="20"/>
  <c r="S59" i="20" s="1"/>
  <c r="R59" i="20"/>
  <c r="Q59" i="20"/>
  <c r="P59" i="20"/>
  <c r="O59" i="20"/>
  <c r="N59" i="20"/>
  <c r="M59" i="20"/>
  <c r="J59" i="20"/>
  <c r="I59" i="20"/>
  <c r="H59" i="20"/>
  <c r="G59" i="20"/>
  <c r="F59" i="20"/>
  <c r="E59" i="20"/>
  <c r="AU58" i="20"/>
  <c r="AT58" i="20"/>
  <c r="AS58" i="20"/>
  <c r="AR58" i="20"/>
  <c r="AQ58" i="20"/>
  <c r="AP58" i="20"/>
  <c r="AO58" i="20"/>
  <c r="AN58" i="20"/>
  <c r="AM58" i="20"/>
  <c r="AL58" i="20"/>
  <c r="AK58" i="20"/>
  <c r="AJ58" i="20"/>
  <c r="AI58" i="20"/>
  <c r="AH58" i="20"/>
  <c r="AG58" i="20"/>
  <c r="AF58" i="20"/>
  <c r="AE58" i="20"/>
  <c r="AD58" i="20"/>
  <c r="AC58" i="20"/>
  <c r="AB58" i="20"/>
  <c r="AA58" i="20"/>
  <c r="Z58" i="20"/>
  <c r="Y58" i="20"/>
  <c r="X58" i="20"/>
  <c r="W58" i="20"/>
  <c r="V58" i="20"/>
  <c r="U58" i="20"/>
  <c r="T58" i="20"/>
  <c r="S58" i="20" s="1"/>
  <c r="R58" i="20"/>
  <c r="Q58" i="20"/>
  <c r="P58" i="20"/>
  <c r="O58" i="20"/>
  <c r="N58" i="20"/>
  <c r="M58" i="20"/>
  <c r="J58" i="20"/>
  <c r="I58" i="20"/>
  <c r="H58" i="20"/>
  <c r="G58" i="20"/>
  <c r="F58" i="20"/>
  <c r="E58" i="20"/>
  <c r="AU57" i="20"/>
  <c r="AU56" i="20" s="1"/>
  <c r="AT57" i="20"/>
  <c r="AT56" i="20" s="1"/>
  <c r="AS57" i="20"/>
  <c r="AS56" i="20" s="1"/>
  <c r="AR57" i="20"/>
  <c r="AR56" i="20" s="1"/>
  <c r="AQ57" i="20"/>
  <c r="AQ56" i="20" s="1"/>
  <c r="AP57" i="20"/>
  <c r="AP56" i="20" s="1"/>
  <c r="AO57" i="20"/>
  <c r="AO56" i="20" s="1"/>
  <c r="AN57" i="20"/>
  <c r="AM57" i="20"/>
  <c r="AM56" i="20" s="1"/>
  <c r="AL57" i="20"/>
  <c r="AL56" i="20" s="1"/>
  <c r="AK57" i="20"/>
  <c r="AK56" i="20" s="1"/>
  <c r="AJ57" i="20"/>
  <c r="AJ56" i="20" s="1"/>
  <c r="AI57" i="20"/>
  <c r="AI56" i="20" s="1"/>
  <c r="AH57" i="20"/>
  <c r="AH56" i="20" s="1"/>
  <c r="AG57" i="20"/>
  <c r="AG56" i="20" s="1"/>
  <c r="AF57" i="20"/>
  <c r="AF56" i="20" s="1"/>
  <c r="AE57" i="20"/>
  <c r="AE56" i="20" s="1"/>
  <c r="AD57" i="20"/>
  <c r="AD56" i="20" s="1"/>
  <c r="AC57" i="20"/>
  <c r="AC56" i="20" s="1"/>
  <c r="AB57" i="20"/>
  <c r="AB56" i="20" s="1"/>
  <c r="AA57" i="20"/>
  <c r="AA56" i="20" s="1"/>
  <c r="Z57" i="20"/>
  <c r="Y57" i="20"/>
  <c r="Y56" i="20" s="1"/>
  <c r="X57" i="20"/>
  <c r="X56" i="20" s="1"/>
  <c r="W57" i="20"/>
  <c r="W56" i="20" s="1"/>
  <c r="V57" i="20"/>
  <c r="V56" i="20" s="1"/>
  <c r="U57" i="20"/>
  <c r="U56" i="20" s="1"/>
  <c r="T57" i="20"/>
  <c r="T56" i="20" s="1"/>
  <c r="S56" i="20" s="1"/>
  <c r="R57" i="20"/>
  <c r="R56" i="20" s="1"/>
  <c r="Q57" i="20"/>
  <c r="Q56" i="20" s="1"/>
  <c r="P57" i="20"/>
  <c r="P56" i="20" s="1"/>
  <c r="O57" i="20"/>
  <c r="O56" i="20" s="1"/>
  <c r="N57" i="20"/>
  <c r="N56" i="20" s="1"/>
  <c r="M57" i="20"/>
  <c r="J57" i="20"/>
  <c r="J56" i="20" s="1"/>
  <c r="I57" i="20"/>
  <c r="I56" i="20" s="1"/>
  <c r="H57" i="20"/>
  <c r="H56" i="20" s="1"/>
  <c r="G57" i="20"/>
  <c r="G56" i="20" s="1"/>
  <c r="F57" i="20"/>
  <c r="F56" i="20" s="1"/>
  <c r="E57" i="20"/>
  <c r="E56" i="20" s="1"/>
  <c r="AU55" i="20"/>
  <c r="AT55" i="20"/>
  <c r="AS55" i="20"/>
  <c r="AR55" i="20"/>
  <c r="AQ55" i="20"/>
  <c r="AP55" i="20"/>
  <c r="AO55" i="20"/>
  <c r="AN55" i="20"/>
  <c r="AM55" i="20"/>
  <c r="AL55" i="20"/>
  <c r="AK55" i="20"/>
  <c r="AJ55" i="20"/>
  <c r="AI55" i="20"/>
  <c r="AH55" i="20"/>
  <c r="AG55" i="20"/>
  <c r="AF55" i="20"/>
  <c r="AE55" i="20"/>
  <c r="AD55" i="20"/>
  <c r="AC55" i="20"/>
  <c r="AB55" i="20"/>
  <c r="AA55" i="20"/>
  <c r="Z55" i="20"/>
  <c r="Y55" i="20"/>
  <c r="X55" i="20"/>
  <c r="W55" i="20"/>
  <c r="V55" i="20"/>
  <c r="U55" i="20"/>
  <c r="T55" i="20"/>
  <c r="S55" i="20" s="1"/>
  <c r="R55" i="20"/>
  <c r="Q55" i="20"/>
  <c r="P55" i="20"/>
  <c r="O55" i="20"/>
  <c r="N55" i="20"/>
  <c r="M55" i="20"/>
  <c r="J55" i="20"/>
  <c r="I55" i="20"/>
  <c r="H55" i="20"/>
  <c r="G55" i="20"/>
  <c r="F55" i="20"/>
  <c r="E55" i="20"/>
  <c r="AU54" i="20"/>
  <c r="AT54" i="20"/>
  <c r="AS54" i="20"/>
  <c r="AR54" i="20"/>
  <c r="AQ54" i="20"/>
  <c r="AP54" i="20"/>
  <c r="AO54" i="20"/>
  <c r="AN54" i="20"/>
  <c r="AM54" i="20"/>
  <c r="AL54" i="20"/>
  <c r="AK54" i="20"/>
  <c r="AJ54" i="20"/>
  <c r="AI54" i="20"/>
  <c r="AH54" i="20"/>
  <c r="AG54" i="20"/>
  <c r="AF54" i="20"/>
  <c r="AE54" i="20"/>
  <c r="AD54" i="20"/>
  <c r="AC54" i="20"/>
  <c r="AB54" i="20"/>
  <c r="AA54" i="20"/>
  <c r="Z54" i="20"/>
  <c r="Y54" i="20"/>
  <c r="X54" i="20"/>
  <c r="W54" i="20"/>
  <c r="V54" i="20"/>
  <c r="U54" i="20"/>
  <c r="T54" i="20"/>
  <c r="S54" i="20" s="1"/>
  <c r="R54" i="20"/>
  <c r="Q54" i="20"/>
  <c r="P54" i="20"/>
  <c r="O54" i="20"/>
  <c r="N54" i="20"/>
  <c r="M54" i="20"/>
  <c r="J54" i="20"/>
  <c r="I54" i="20"/>
  <c r="H54" i="20"/>
  <c r="G54" i="20"/>
  <c r="F54" i="20"/>
  <c r="E54" i="20"/>
  <c r="AU53" i="20"/>
  <c r="AT53" i="20"/>
  <c r="AS53" i="20"/>
  <c r="AR53" i="20"/>
  <c r="AQ53" i="20"/>
  <c r="AP53" i="20"/>
  <c r="AO53" i="20"/>
  <c r="AN53" i="20"/>
  <c r="AM53" i="20"/>
  <c r="AL53" i="20"/>
  <c r="AK53" i="20"/>
  <c r="AJ53" i="20"/>
  <c r="AI53" i="20"/>
  <c r="AH53" i="20"/>
  <c r="AG53" i="20"/>
  <c r="AF53" i="20"/>
  <c r="AE53" i="20"/>
  <c r="AD53" i="20"/>
  <c r="AC53" i="20"/>
  <c r="AB53" i="20"/>
  <c r="AA53" i="20"/>
  <c r="Z53" i="20"/>
  <c r="Y53" i="20"/>
  <c r="X53" i="20"/>
  <c r="W53" i="20"/>
  <c r="V53" i="20"/>
  <c r="U53" i="20"/>
  <c r="T53" i="20"/>
  <c r="S53" i="20" s="1"/>
  <c r="R53" i="20"/>
  <c r="Q53" i="20"/>
  <c r="P53" i="20"/>
  <c r="O53" i="20"/>
  <c r="N53" i="20"/>
  <c r="M53" i="20"/>
  <c r="J53" i="20"/>
  <c r="I53" i="20"/>
  <c r="H53" i="20"/>
  <c r="G53" i="20"/>
  <c r="F53" i="20"/>
  <c r="E53" i="20"/>
  <c r="AU52" i="20"/>
  <c r="AT52" i="20"/>
  <c r="AS52" i="20"/>
  <c r="AR52" i="20"/>
  <c r="AQ52" i="20"/>
  <c r="AP52" i="20"/>
  <c r="AO52" i="20"/>
  <c r="AN52" i="20"/>
  <c r="AM52" i="20"/>
  <c r="AL52" i="20"/>
  <c r="AK52" i="20"/>
  <c r="AJ52" i="20"/>
  <c r="AI52" i="20"/>
  <c r="AH52" i="20"/>
  <c r="AG52" i="20"/>
  <c r="AF52" i="20"/>
  <c r="AE52" i="20"/>
  <c r="AD52" i="20"/>
  <c r="AC52" i="20"/>
  <c r="AB52" i="20"/>
  <c r="AA52" i="20"/>
  <c r="Z52" i="20"/>
  <c r="Y52" i="20"/>
  <c r="X52" i="20"/>
  <c r="W52" i="20"/>
  <c r="V52" i="20"/>
  <c r="U52" i="20"/>
  <c r="T52" i="20"/>
  <c r="S52" i="20" s="1"/>
  <c r="R52" i="20"/>
  <c r="Q52" i="20"/>
  <c r="P52" i="20"/>
  <c r="O52" i="20"/>
  <c r="N52" i="20"/>
  <c r="M52" i="20"/>
  <c r="J52" i="20"/>
  <c r="I52" i="20"/>
  <c r="H52" i="20"/>
  <c r="G52" i="20"/>
  <c r="F52" i="20"/>
  <c r="E52" i="20"/>
  <c r="AU51" i="20"/>
  <c r="AT51" i="20"/>
  <c r="AS51" i="20"/>
  <c r="AR51" i="20"/>
  <c r="AQ51" i="20"/>
  <c r="AP51" i="20"/>
  <c r="AO51" i="20"/>
  <c r="AN51" i="20"/>
  <c r="AM51" i="20"/>
  <c r="AL51" i="20"/>
  <c r="AK51" i="20"/>
  <c r="AJ51" i="20"/>
  <c r="AI51" i="20"/>
  <c r="AH51" i="20"/>
  <c r="AG51" i="20"/>
  <c r="AF51" i="20"/>
  <c r="AE51" i="20"/>
  <c r="AD51" i="20"/>
  <c r="AC51" i="20"/>
  <c r="AB51" i="20"/>
  <c r="AA51" i="20"/>
  <c r="Z51" i="20"/>
  <c r="Y51" i="20"/>
  <c r="X51" i="20"/>
  <c r="W51" i="20"/>
  <c r="V51" i="20"/>
  <c r="U51" i="20"/>
  <c r="T51" i="20"/>
  <c r="S51" i="20" s="1"/>
  <c r="R51" i="20"/>
  <c r="Q51" i="20"/>
  <c r="P51" i="20"/>
  <c r="O51" i="20"/>
  <c r="N51" i="20"/>
  <c r="M51" i="20"/>
  <c r="J51" i="20"/>
  <c r="I51" i="20"/>
  <c r="H51" i="20"/>
  <c r="G51" i="20"/>
  <c r="F51" i="20"/>
  <c r="E51" i="20"/>
  <c r="AU50" i="20"/>
  <c r="AT50" i="20"/>
  <c r="AS50" i="20"/>
  <c r="AR50" i="20"/>
  <c r="AQ50" i="20"/>
  <c r="AP50" i="20"/>
  <c r="AO50" i="20"/>
  <c r="AN50" i="20"/>
  <c r="AM50" i="20"/>
  <c r="AL50" i="20"/>
  <c r="AK50" i="20"/>
  <c r="AJ50" i="20"/>
  <c r="AI50" i="20"/>
  <c r="AH50" i="20"/>
  <c r="AG50" i="20"/>
  <c r="AF50" i="20"/>
  <c r="AE50" i="20"/>
  <c r="AD50" i="20"/>
  <c r="AC50" i="20"/>
  <c r="AB50" i="20"/>
  <c r="AA50" i="20"/>
  <c r="Z50" i="20"/>
  <c r="Y50" i="20"/>
  <c r="X50" i="20"/>
  <c r="W50" i="20"/>
  <c r="V50" i="20"/>
  <c r="U50" i="20"/>
  <c r="T50" i="20"/>
  <c r="S50" i="20" s="1"/>
  <c r="R50" i="20"/>
  <c r="Q50" i="20"/>
  <c r="P50" i="20"/>
  <c r="O50" i="20"/>
  <c r="N50" i="20"/>
  <c r="M50" i="20"/>
  <c r="J50" i="20"/>
  <c r="I50" i="20"/>
  <c r="H50" i="20"/>
  <c r="G50" i="20"/>
  <c r="F50" i="20"/>
  <c r="E50" i="20"/>
  <c r="AU47" i="20"/>
  <c r="AT47" i="20"/>
  <c r="AS47" i="20"/>
  <c r="AR47" i="20"/>
  <c r="AQ47" i="20"/>
  <c r="AP47" i="20"/>
  <c r="AO47" i="20"/>
  <c r="AN47" i="20"/>
  <c r="AM47" i="20"/>
  <c r="AL47" i="20"/>
  <c r="AK47" i="20"/>
  <c r="AJ47" i="20"/>
  <c r="AI47" i="20"/>
  <c r="AH47" i="20"/>
  <c r="AG47" i="20"/>
  <c r="AF47" i="20"/>
  <c r="AE47" i="20"/>
  <c r="AD47" i="20"/>
  <c r="AC47" i="20"/>
  <c r="AB47" i="20"/>
  <c r="AA47" i="20"/>
  <c r="Z47" i="20"/>
  <c r="Y47" i="20"/>
  <c r="X47" i="20"/>
  <c r="W47" i="20"/>
  <c r="V47" i="20"/>
  <c r="U47" i="20"/>
  <c r="T47" i="20"/>
  <c r="S47" i="20" s="1"/>
  <c r="R47" i="20"/>
  <c r="Q47" i="20"/>
  <c r="P47" i="20"/>
  <c r="O47" i="20"/>
  <c r="N47" i="20"/>
  <c r="M47" i="20"/>
  <c r="J47" i="20"/>
  <c r="I47" i="20"/>
  <c r="H47" i="20"/>
  <c r="G47" i="20"/>
  <c r="F47" i="20"/>
  <c r="E47" i="20"/>
  <c r="AU46" i="20"/>
  <c r="AT46" i="20"/>
  <c r="AS46" i="20"/>
  <c r="AR46" i="20"/>
  <c r="AQ46" i="20"/>
  <c r="AP46" i="20"/>
  <c r="AO46" i="20"/>
  <c r="AN46" i="20"/>
  <c r="AM46" i="20"/>
  <c r="AL46" i="20"/>
  <c r="AK46" i="20"/>
  <c r="AJ46" i="20"/>
  <c r="AI46" i="20"/>
  <c r="AH46" i="20"/>
  <c r="AG46" i="20"/>
  <c r="AF46" i="20"/>
  <c r="AE46" i="20"/>
  <c r="AD46" i="20"/>
  <c r="AC46" i="20"/>
  <c r="AB46" i="20"/>
  <c r="AA46" i="20"/>
  <c r="Z46" i="20"/>
  <c r="Y46" i="20"/>
  <c r="X46" i="20"/>
  <c r="W46" i="20"/>
  <c r="V46" i="20"/>
  <c r="U46" i="20"/>
  <c r="T46" i="20"/>
  <c r="S46" i="20" s="1"/>
  <c r="R46" i="20"/>
  <c r="Q46" i="20"/>
  <c r="P46" i="20"/>
  <c r="O46" i="20"/>
  <c r="N46" i="20"/>
  <c r="M46" i="20"/>
  <c r="J46" i="20"/>
  <c r="I46" i="20"/>
  <c r="H46" i="20"/>
  <c r="G46" i="20"/>
  <c r="F46" i="20"/>
  <c r="E46" i="20"/>
  <c r="AU45" i="20"/>
  <c r="AT45" i="20"/>
  <c r="AS45" i="20"/>
  <c r="AR45" i="20"/>
  <c r="AQ45" i="20"/>
  <c r="AP45" i="20"/>
  <c r="AO45" i="20"/>
  <c r="AN45" i="20"/>
  <c r="AM45" i="20"/>
  <c r="AL45" i="20"/>
  <c r="AK45" i="20"/>
  <c r="AJ45" i="20"/>
  <c r="AI45" i="20"/>
  <c r="AH45" i="20"/>
  <c r="AG45" i="20"/>
  <c r="AF45" i="20"/>
  <c r="AE45" i="20"/>
  <c r="AD45" i="20"/>
  <c r="AC45" i="20"/>
  <c r="AB45" i="20"/>
  <c r="AA45" i="20"/>
  <c r="Z45" i="20"/>
  <c r="Y45" i="20"/>
  <c r="X45" i="20"/>
  <c r="W45" i="20"/>
  <c r="V45" i="20"/>
  <c r="U45" i="20"/>
  <c r="T45" i="20"/>
  <c r="S45" i="20" s="1"/>
  <c r="R45" i="20"/>
  <c r="Q45" i="20"/>
  <c r="P45" i="20"/>
  <c r="O45" i="20"/>
  <c r="N45" i="20"/>
  <c r="M45" i="20"/>
  <c r="J45" i="20"/>
  <c r="I45" i="20"/>
  <c r="H45" i="20"/>
  <c r="G45" i="20"/>
  <c r="F45" i="20"/>
  <c r="E45" i="20"/>
  <c r="AU44" i="20"/>
  <c r="AT44" i="20"/>
  <c r="AS44" i="20"/>
  <c r="AR44" i="20"/>
  <c r="AQ44" i="20"/>
  <c r="AP44" i="20"/>
  <c r="AO44" i="20"/>
  <c r="AN44" i="20"/>
  <c r="AM44" i="20"/>
  <c r="AL44" i="20"/>
  <c r="AK44" i="20"/>
  <c r="AJ44" i="20"/>
  <c r="AI44" i="20"/>
  <c r="AH44" i="20"/>
  <c r="AG44" i="20"/>
  <c r="AF44" i="20"/>
  <c r="AE44" i="20"/>
  <c r="AD44" i="20"/>
  <c r="AC44" i="20"/>
  <c r="AB44" i="20"/>
  <c r="AA44" i="20"/>
  <c r="Z44" i="20"/>
  <c r="Y44" i="20"/>
  <c r="X44" i="20"/>
  <c r="W44" i="20"/>
  <c r="V44" i="20"/>
  <c r="U44" i="20"/>
  <c r="T44" i="20"/>
  <c r="R44" i="20"/>
  <c r="Q44" i="20"/>
  <c r="P44" i="20"/>
  <c r="O44" i="20"/>
  <c r="N44" i="20"/>
  <c r="M44" i="20"/>
  <c r="J44" i="20"/>
  <c r="I44" i="20"/>
  <c r="H44" i="20"/>
  <c r="G44" i="20"/>
  <c r="F44" i="20"/>
  <c r="E44"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U43" i="20"/>
  <c r="T43" i="20"/>
  <c r="S43" i="20" s="1"/>
  <c r="R43" i="20"/>
  <c r="Q43" i="20"/>
  <c r="P43" i="20"/>
  <c r="O43" i="20"/>
  <c r="N43" i="20"/>
  <c r="M43" i="20"/>
  <c r="J43" i="20"/>
  <c r="I43" i="20"/>
  <c r="H43" i="20"/>
  <c r="G43" i="20"/>
  <c r="F43" i="20"/>
  <c r="E43" i="20"/>
  <c r="AU42" i="20"/>
  <c r="AT42" i="20"/>
  <c r="AS42" i="20"/>
  <c r="AR42" i="20"/>
  <c r="AQ42" i="20"/>
  <c r="AP42" i="20"/>
  <c r="AO42" i="20"/>
  <c r="AN42" i="20"/>
  <c r="AM42" i="20"/>
  <c r="AL42" i="20"/>
  <c r="AK42" i="20"/>
  <c r="AJ42" i="20"/>
  <c r="AI42" i="20"/>
  <c r="AH42" i="20"/>
  <c r="AG42" i="20"/>
  <c r="AF42" i="20"/>
  <c r="AE42" i="20"/>
  <c r="AD42" i="20"/>
  <c r="AC42" i="20"/>
  <c r="AB42" i="20"/>
  <c r="AA42" i="20"/>
  <c r="Z42" i="20"/>
  <c r="Y42" i="20"/>
  <c r="X42" i="20"/>
  <c r="W42" i="20"/>
  <c r="V42" i="20"/>
  <c r="U42" i="20"/>
  <c r="T42" i="20"/>
  <c r="S42" i="20" s="1"/>
  <c r="R42" i="20"/>
  <c r="Q42" i="20"/>
  <c r="P42" i="20"/>
  <c r="O42" i="20"/>
  <c r="N42" i="20"/>
  <c r="M42" i="20"/>
  <c r="J42" i="20"/>
  <c r="I42" i="20"/>
  <c r="H42" i="20"/>
  <c r="G42" i="20"/>
  <c r="F42" i="20"/>
  <c r="E42" i="20"/>
  <c r="AU41" i="20"/>
  <c r="AT41" i="20"/>
  <c r="AS41" i="20"/>
  <c r="AR41" i="20"/>
  <c r="AQ41" i="20"/>
  <c r="AP41" i="20"/>
  <c r="AO41" i="20"/>
  <c r="AN41" i="20"/>
  <c r="AM41" i="20"/>
  <c r="AL41" i="20"/>
  <c r="AK41" i="20"/>
  <c r="AJ41" i="20"/>
  <c r="AI41" i="20"/>
  <c r="AH41" i="20"/>
  <c r="AG41" i="20"/>
  <c r="AF41" i="20"/>
  <c r="AE41" i="20"/>
  <c r="AD41" i="20"/>
  <c r="AC41" i="20"/>
  <c r="AB41" i="20"/>
  <c r="AA41" i="20"/>
  <c r="Z41" i="20"/>
  <c r="Y41" i="20"/>
  <c r="X41" i="20"/>
  <c r="W41" i="20"/>
  <c r="V41" i="20"/>
  <c r="U41" i="20"/>
  <c r="T41" i="20"/>
  <c r="R41" i="20"/>
  <c r="Q41" i="20"/>
  <c r="P41" i="20"/>
  <c r="O41" i="20"/>
  <c r="N41" i="20"/>
  <c r="M41" i="20"/>
  <c r="J41" i="20"/>
  <c r="I41" i="20"/>
  <c r="H41" i="20"/>
  <c r="G41" i="20"/>
  <c r="F41" i="20"/>
  <c r="E41" i="20"/>
  <c r="AU40" i="20"/>
  <c r="AT40" i="20"/>
  <c r="AS40" i="20"/>
  <c r="AR40" i="20"/>
  <c r="AQ40" i="20"/>
  <c r="AP40" i="20"/>
  <c r="AO40" i="20"/>
  <c r="AN40" i="20"/>
  <c r="AM40" i="20"/>
  <c r="AL40" i="20"/>
  <c r="AK40" i="20"/>
  <c r="AJ40" i="20"/>
  <c r="AI40" i="20"/>
  <c r="AH40" i="20"/>
  <c r="AG40" i="20"/>
  <c r="AF40" i="20"/>
  <c r="AE40" i="20"/>
  <c r="AD40" i="20"/>
  <c r="AC40" i="20"/>
  <c r="AB40" i="20"/>
  <c r="AA40" i="20"/>
  <c r="Z40" i="20"/>
  <c r="Y40" i="20"/>
  <c r="X40" i="20"/>
  <c r="W40" i="20"/>
  <c r="V40" i="20"/>
  <c r="U40" i="20"/>
  <c r="T40" i="20"/>
  <c r="S40" i="20" s="1"/>
  <c r="R40" i="20"/>
  <c r="Q40" i="20"/>
  <c r="P40" i="20"/>
  <c r="O40" i="20"/>
  <c r="N40" i="20"/>
  <c r="M40" i="20"/>
  <c r="J40" i="20"/>
  <c r="I40" i="20"/>
  <c r="H40" i="20"/>
  <c r="G40" i="20"/>
  <c r="F40" i="20"/>
  <c r="E40" i="20"/>
  <c r="AU39" i="20"/>
  <c r="AT39" i="20"/>
  <c r="AS39" i="20"/>
  <c r="AR39" i="20"/>
  <c r="AQ39" i="20"/>
  <c r="AP39" i="20"/>
  <c r="AO39" i="20"/>
  <c r="AN39" i="20"/>
  <c r="AM39" i="20"/>
  <c r="AL39" i="20"/>
  <c r="AK39" i="20"/>
  <c r="AJ39" i="20"/>
  <c r="AI39" i="20"/>
  <c r="AH39" i="20"/>
  <c r="AG39" i="20"/>
  <c r="AF39" i="20"/>
  <c r="AE39" i="20"/>
  <c r="AD39" i="20"/>
  <c r="AC39" i="20"/>
  <c r="AB39" i="20"/>
  <c r="AA39" i="20"/>
  <c r="Z39" i="20"/>
  <c r="Y39" i="20"/>
  <c r="X39" i="20"/>
  <c r="W39" i="20"/>
  <c r="V39" i="20"/>
  <c r="U39" i="20"/>
  <c r="T39" i="20"/>
  <c r="S39" i="20" s="1"/>
  <c r="R39" i="20"/>
  <c r="Q39" i="20"/>
  <c r="P39" i="20"/>
  <c r="O39" i="20"/>
  <c r="N39" i="20"/>
  <c r="M39" i="20"/>
  <c r="J39" i="20"/>
  <c r="I39" i="20"/>
  <c r="H39" i="20"/>
  <c r="G39" i="20"/>
  <c r="F39" i="20"/>
  <c r="E39" i="20"/>
  <c r="AU38" i="20"/>
  <c r="AT38" i="20"/>
  <c r="AS38" i="20"/>
  <c r="AR38" i="20"/>
  <c r="AQ38" i="20"/>
  <c r="AP38" i="20"/>
  <c r="AO38" i="20"/>
  <c r="AN38" i="20"/>
  <c r="AM38" i="20"/>
  <c r="AL38" i="20"/>
  <c r="AK38" i="20"/>
  <c r="AJ38" i="20"/>
  <c r="AI38" i="20"/>
  <c r="AH38" i="20"/>
  <c r="AG38" i="20"/>
  <c r="AF38" i="20"/>
  <c r="AE38" i="20"/>
  <c r="AD38" i="20"/>
  <c r="AC38" i="20"/>
  <c r="AB38" i="20"/>
  <c r="AA38" i="20"/>
  <c r="Z38" i="20"/>
  <c r="Y38" i="20"/>
  <c r="X38" i="20"/>
  <c r="W38" i="20"/>
  <c r="V38" i="20"/>
  <c r="U38" i="20"/>
  <c r="T38" i="20"/>
  <c r="S38" i="20" s="1"/>
  <c r="R38" i="20"/>
  <c r="Q38" i="20"/>
  <c r="P38" i="20"/>
  <c r="O38" i="20"/>
  <c r="N38" i="20"/>
  <c r="M38" i="20"/>
  <c r="J38" i="20"/>
  <c r="I38" i="20"/>
  <c r="H38" i="20"/>
  <c r="G38" i="20"/>
  <c r="F38" i="20"/>
  <c r="E38" i="20"/>
  <c r="AU37" i="20"/>
  <c r="AT37" i="20"/>
  <c r="AS37" i="20"/>
  <c r="AR37" i="20"/>
  <c r="AQ37" i="20"/>
  <c r="AP37" i="20"/>
  <c r="AO37" i="20"/>
  <c r="AN37" i="20"/>
  <c r="AM37" i="20"/>
  <c r="AL37" i="20"/>
  <c r="AK37" i="20"/>
  <c r="AJ37" i="20"/>
  <c r="AI37" i="20"/>
  <c r="AH37" i="20"/>
  <c r="AG37" i="20"/>
  <c r="AF37" i="20"/>
  <c r="AE37" i="20"/>
  <c r="AD37" i="20"/>
  <c r="AC37" i="20"/>
  <c r="AB37" i="20"/>
  <c r="AA37" i="20"/>
  <c r="Z37" i="20"/>
  <c r="Y37" i="20"/>
  <c r="X37" i="20"/>
  <c r="W37" i="20"/>
  <c r="V37" i="20"/>
  <c r="U37" i="20"/>
  <c r="T37" i="20"/>
  <c r="S37" i="20" s="1"/>
  <c r="R37" i="20"/>
  <c r="Q37" i="20"/>
  <c r="P37" i="20"/>
  <c r="O37" i="20"/>
  <c r="N37" i="20"/>
  <c r="M37" i="20"/>
  <c r="J37" i="20"/>
  <c r="I37" i="20"/>
  <c r="H37" i="20"/>
  <c r="G37" i="20"/>
  <c r="F37" i="20"/>
  <c r="E37" i="20"/>
  <c r="AU36" i="20"/>
  <c r="AT36" i="20"/>
  <c r="AS36" i="20"/>
  <c r="AR36" i="20"/>
  <c r="AQ36" i="20"/>
  <c r="AP36" i="20"/>
  <c r="AO36" i="20"/>
  <c r="AN36" i="20"/>
  <c r="AM36" i="20"/>
  <c r="AL36" i="20"/>
  <c r="AK36" i="20"/>
  <c r="AJ36" i="20"/>
  <c r="AI36" i="20"/>
  <c r="AH36" i="20"/>
  <c r="AG36" i="20"/>
  <c r="AF36" i="20"/>
  <c r="AE36" i="20"/>
  <c r="AD36" i="20"/>
  <c r="AC36" i="20"/>
  <c r="AB36" i="20"/>
  <c r="AA36" i="20"/>
  <c r="Z36" i="20"/>
  <c r="Y36" i="20"/>
  <c r="X36" i="20"/>
  <c r="W36" i="20"/>
  <c r="V36" i="20"/>
  <c r="U36" i="20"/>
  <c r="T36" i="20"/>
  <c r="S36" i="20" s="1"/>
  <c r="R36" i="20"/>
  <c r="Q36" i="20"/>
  <c r="P36" i="20"/>
  <c r="O36" i="20"/>
  <c r="N36" i="20"/>
  <c r="M36" i="20"/>
  <c r="J36" i="20"/>
  <c r="I36" i="20"/>
  <c r="H36" i="20"/>
  <c r="G36" i="20"/>
  <c r="F36" i="20"/>
  <c r="E36" i="20"/>
  <c r="AU35" i="20"/>
  <c r="AT35" i="20"/>
  <c r="AS35" i="20"/>
  <c r="AR35" i="20"/>
  <c r="AQ35" i="20"/>
  <c r="AP35" i="20"/>
  <c r="AO35" i="20"/>
  <c r="AN35" i="20"/>
  <c r="AM35" i="20"/>
  <c r="AL35" i="20"/>
  <c r="AK35" i="20"/>
  <c r="AJ35" i="20"/>
  <c r="AI35" i="20"/>
  <c r="AH35" i="20"/>
  <c r="AG35" i="20"/>
  <c r="AF35" i="20"/>
  <c r="AE35" i="20"/>
  <c r="AD35" i="20"/>
  <c r="AC35" i="20"/>
  <c r="AB35" i="20"/>
  <c r="AA35" i="20"/>
  <c r="Z35" i="20"/>
  <c r="Y35" i="20"/>
  <c r="X35" i="20"/>
  <c r="W35" i="20"/>
  <c r="V35" i="20"/>
  <c r="U35" i="20"/>
  <c r="T35" i="20"/>
  <c r="S35" i="20" s="1"/>
  <c r="R35" i="20"/>
  <c r="Q35" i="20"/>
  <c r="P35" i="20"/>
  <c r="O35" i="20"/>
  <c r="N35" i="20"/>
  <c r="M35" i="20"/>
  <c r="J35" i="20"/>
  <c r="I35" i="20"/>
  <c r="H35" i="20"/>
  <c r="G35" i="20"/>
  <c r="F35" i="20"/>
  <c r="E35" i="20"/>
  <c r="AU34" i="20"/>
  <c r="AT34" i="20"/>
  <c r="AS34" i="20"/>
  <c r="AR34" i="20"/>
  <c r="AQ34" i="20"/>
  <c r="AP34" i="20"/>
  <c r="AO34" i="20"/>
  <c r="AN34" i="20"/>
  <c r="AM34" i="20"/>
  <c r="AL34" i="20"/>
  <c r="AK34" i="20"/>
  <c r="AJ34" i="20"/>
  <c r="AI34" i="20"/>
  <c r="AH34" i="20"/>
  <c r="AG34" i="20"/>
  <c r="AF34" i="20"/>
  <c r="AE34" i="20"/>
  <c r="AD34" i="20"/>
  <c r="AC34" i="20"/>
  <c r="AB34" i="20"/>
  <c r="AA34" i="20"/>
  <c r="Z34" i="20"/>
  <c r="Y34" i="20"/>
  <c r="X34" i="20"/>
  <c r="W34" i="20"/>
  <c r="V34" i="20"/>
  <c r="U34" i="20"/>
  <c r="T34" i="20"/>
  <c r="S34" i="20" s="1"/>
  <c r="R34" i="20"/>
  <c r="Q34" i="20"/>
  <c r="P34" i="20"/>
  <c r="O34" i="20"/>
  <c r="N34" i="20"/>
  <c r="M34" i="20"/>
  <c r="J34" i="20"/>
  <c r="I34" i="20"/>
  <c r="H34" i="20"/>
  <c r="G34" i="20"/>
  <c r="F34" i="20"/>
  <c r="E34" i="20"/>
  <c r="AU33" i="20"/>
  <c r="AT33" i="20"/>
  <c r="AS33" i="20"/>
  <c r="AR33" i="20"/>
  <c r="AQ33" i="20"/>
  <c r="AP33" i="20"/>
  <c r="AO33" i="20"/>
  <c r="AN33" i="20"/>
  <c r="AM33" i="20"/>
  <c r="AL33" i="20"/>
  <c r="AK33" i="20"/>
  <c r="AJ33" i="20"/>
  <c r="AI33" i="20"/>
  <c r="AH33" i="20"/>
  <c r="AG33" i="20"/>
  <c r="AF33" i="20"/>
  <c r="AE33" i="20"/>
  <c r="AD33" i="20"/>
  <c r="AC33" i="20"/>
  <c r="AB33" i="20"/>
  <c r="AA33" i="20"/>
  <c r="Z33" i="20"/>
  <c r="Y33" i="20"/>
  <c r="X33" i="20"/>
  <c r="W33" i="20"/>
  <c r="V33" i="20"/>
  <c r="U33" i="20"/>
  <c r="T33" i="20"/>
  <c r="S33" i="20" s="1"/>
  <c r="R33" i="20"/>
  <c r="Q33" i="20"/>
  <c r="P33" i="20"/>
  <c r="O33" i="20"/>
  <c r="N33" i="20"/>
  <c r="M33" i="20"/>
  <c r="J33" i="20"/>
  <c r="I33" i="20"/>
  <c r="H33" i="20"/>
  <c r="G33" i="20"/>
  <c r="F33" i="20"/>
  <c r="E33" i="20"/>
  <c r="AU32" i="20"/>
  <c r="AT32" i="20"/>
  <c r="AS32" i="20"/>
  <c r="AR32" i="20"/>
  <c r="AQ32" i="20"/>
  <c r="AP32" i="20"/>
  <c r="AO32" i="20"/>
  <c r="AN32" i="20"/>
  <c r="AM32" i="20"/>
  <c r="AL32" i="20"/>
  <c r="AK32" i="20"/>
  <c r="AJ32" i="20"/>
  <c r="AI32" i="20"/>
  <c r="AH32" i="20"/>
  <c r="AG32" i="20"/>
  <c r="AF32" i="20"/>
  <c r="AE32" i="20"/>
  <c r="AD32" i="20"/>
  <c r="AC32" i="20"/>
  <c r="AB32" i="20"/>
  <c r="AA32" i="20"/>
  <c r="Z32" i="20"/>
  <c r="Y32" i="20"/>
  <c r="X32" i="20"/>
  <c r="W32" i="20"/>
  <c r="V32" i="20"/>
  <c r="U32" i="20"/>
  <c r="T32" i="20"/>
  <c r="S32" i="20" s="1"/>
  <c r="R32" i="20"/>
  <c r="Q32" i="20"/>
  <c r="P32" i="20"/>
  <c r="O32" i="20"/>
  <c r="N32" i="20"/>
  <c r="M32" i="20"/>
  <c r="J32" i="20"/>
  <c r="I32" i="20"/>
  <c r="H32" i="20"/>
  <c r="G32" i="20"/>
  <c r="F32" i="20"/>
  <c r="E32" i="20"/>
  <c r="AU31" i="20"/>
  <c r="AT31" i="20"/>
  <c r="AS31" i="20"/>
  <c r="AR31" i="20"/>
  <c r="AQ31" i="20"/>
  <c r="AP31" i="20"/>
  <c r="AO31" i="20"/>
  <c r="AN31" i="20"/>
  <c r="AM31" i="20"/>
  <c r="AL31" i="20"/>
  <c r="AK31" i="20"/>
  <c r="AJ31" i="20"/>
  <c r="AI31" i="20"/>
  <c r="AH31" i="20"/>
  <c r="AG31" i="20"/>
  <c r="AF31" i="20"/>
  <c r="AE31" i="20"/>
  <c r="AD31" i="20"/>
  <c r="AC31" i="20"/>
  <c r="AB31" i="20"/>
  <c r="AA31" i="20"/>
  <c r="Z31" i="20"/>
  <c r="Y31" i="20"/>
  <c r="X31" i="20"/>
  <c r="W31" i="20"/>
  <c r="V31" i="20"/>
  <c r="U31" i="20"/>
  <c r="T31" i="20"/>
  <c r="S31" i="20" s="1"/>
  <c r="R31" i="20"/>
  <c r="Q31" i="20"/>
  <c r="P31" i="20"/>
  <c r="O31" i="20"/>
  <c r="N31" i="20"/>
  <c r="M31" i="20"/>
  <c r="J31" i="20"/>
  <c r="I31" i="20"/>
  <c r="H31" i="20"/>
  <c r="G31" i="20"/>
  <c r="F31" i="20"/>
  <c r="E31" i="20"/>
  <c r="AU30" i="20"/>
  <c r="AT30" i="20"/>
  <c r="AS30" i="20"/>
  <c r="AR30" i="20"/>
  <c r="AQ30" i="20"/>
  <c r="AP30" i="20"/>
  <c r="AO30" i="20"/>
  <c r="AN30" i="20"/>
  <c r="AM30" i="20"/>
  <c r="AL30" i="20"/>
  <c r="AK30" i="20"/>
  <c r="AJ30" i="20"/>
  <c r="AI30" i="20"/>
  <c r="AH30" i="20"/>
  <c r="AG30" i="20"/>
  <c r="AF30" i="20"/>
  <c r="AE30" i="20"/>
  <c r="AD30" i="20"/>
  <c r="AC30" i="20"/>
  <c r="AB30" i="20"/>
  <c r="AA30" i="20"/>
  <c r="Z30" i="20"/>
  <c r="Y30" i="20"/>
  <c r="X30" i="20"/>
  <c r="W30" i="20"/>
  <c r="V30" i="20"/>
  <c r="U30" i="20"/>
  <c r="T30" i="20"/>
  <c r="S30" i="20" s="1"/>
  <c r="R30" i="20"/>
  <c r="Q30" i="20"/>
  <c r="P30" i="20"/>
  <c r="O30" i="20"/>
  <c r="N30" i="20"/>
  <c r="M30" i="20"/>
  <c r="J30" i="20"/>
  <c r="I30" i="20"/>
  <c r="H30" i="20"/>
  <c r="G30" i="20"/>
  <c r="F30" i="20"/>
  <c r="E30" i="20"/>
  <c r="AU29" i="20"/>
  <c r="AT29" i="20"/>
  <c r="AS29" i="20"/>
  <c r="AR29" i="20"/>
  <c r="AQ29" i="20"/>
  <c r="AP29" i="20"/>
  <c r="AO29" i="20"/>
  <c r="AN29" i="20"/>
  <c r="AM29" i="20"/>
  <c r="AL29" i="20"/>
  <c r="AK29" i="20"/>
  <c r="AJ29" i="20"/>
  <c r="AI29" i="20"/>
  <c r="AH29" i="20"/>
  <c r="AG29" i="20"/>
  <c r="AF29" i="20"/>
  <c r="AE29" i="20"/>
  <c r="AD29" i="20"/>
  <c r="AC29" i="20"/>
  <c r="AB29" i="20"/>
  <c r="AA29" i="20"/>
  <c r="Z29" i="20"/>
  <c r="Y29" i="20"/>
  <c r="X29" i="20"/>
  <c r="W29" i="20"/>
  <c r="V29" i="20"/>
  <c r="U29" i="20"/>
  <c r="T29" i="20"/>
  <c r="S29" i="20" s="1"/>
  <c r="R29" i="20"/>
  <c r="Q29" i="20"/>
  <c r="P29" i="20"/>
  <c r="O29" i="20"/>
  <c r="N29" i="20"/>
  <c r="M29" i="20"/>
  <c r="J29" i="20"/>
  <c r="I29" i="20"/>
  <c r="H29" i="20"/>
  <c r="G29" i="20"/>
  <c r="F29" i="20"/>
  <c r="E29" i="20"/>
  <c r="AU28" i="20"/>
  <c r="AT28" i="20"/>
  <c r="AS28" i="20"/>
  <c r="AR28" i="20"/>
  <c r="AQ28" i="20"/>
  <c r="AP28" i="20"/>
  <c r="AO28" i="20"/>
  <c r="AN28" i="20"/>
  <c r="AM28" i="20"/>
  <c r="AL28" i="20"/>
  <c r="AK28" i="20"/>
  <c r="AJ28" i="20"/>
  <c r="AI28" i="20"/>
  <c r="AH28" i="20"/>
  <c r="AG28" i="20"/>
  <c r="AF28" i="20"/>
  <c r="AE28" i="20"/>
  <c r="AD28" i="20"/>
  <c r="AC28" i="20"/>
  <c r="AB28" i="20"/>
  <c r="AA28" i="20"/>
  <c r="Z28" i="20"/>
  <c r="Y28" i="20"/>
  <c r="X28" i="20"/>
  <c r="W28" i="20"/>
  <c r="V28" i="20"/>
  <c r="U28" i="20"/>
  <c r="T28" i="20"/>
  <c r="S28" i="20" s="1"/>
  <c r="R28" i="20"/>
  <c r="Q28" i="20"/>
  <c r="P28" i="20"/>
  <c r="O28" i="20"/>
  <c r="N28" i="20"/>
  <c r="M28" i="20"/>
  <c r="J28" i="20"/>
  <c r="I28" i="20"/>
  <c r="H28" i="20"/>
  <c r="G28" i="20"/>
  <c r="F28" i="20"/>
  <c r="E28" i="20"/>
  <c r="AU27" i="20"/>
  <c r="AT27" i="20"/>
  <c r="AS27" i="20"/>
  <c r="AR27" i="20"/>
  <c r="AQ27" i="20"/>
  <c r="AP27" i="20"/>
  <c r="AO27" i="20"/>
  <c r="AN27" i="20"/>
  <c r="AM27" i="20"/>
  <c r="AL27" i="20"/>
  <c r="AK27" i="20"/>
  <c r="AJ27" i="20"/>
  <c r="AI27" i="20"/>
  <c r="AH27" i="20"/>
  <c r="AG27" i="20"/>
  <c r="AF27" i="20"/>
  <c r="AE27" i="20"/>
  <c r="AD27" i="20"/>
  <c r="AC27" i="20"/>
  <c r="AB27" i="20"/>
  <c r="AA27" i="20"/>
  <c r="Z27" i="20"/>
  <c r="Y27" i="20"/>
  <c r="X27" i="20"/>
  <c r="W27" i="20"/>
  <c r="V27" i="20"/>
  <c r="U27" i="20"/>
  <c r="T27" i="20"/>
  <c r="S27" i="20" s="1"/>
  <c r="R27" i="20"/>
  <c r="Q27" i="20"/>
  <c r="P27" i="20"/>
  <c r="O27" i="20"/>
  <c r="N27" i="20"/>
  <c r="M27" i="20"/>
  <c r="J27" i="20"/>
  <c r="I27" i="20"/>
  <c r="H27" i="20"/>
  <c r="G27" i="20"/>
  <c r="F27" i="20"/>
  <c r="E27" i="20"/>
  <c r="AU26" i="20"/>
  <c r="AT26" i="20"/>
  <c r="AS26" i="20"/>
  <c r="AR26" i="20"/>
  <c r="AQ26" i="20"/>
  <c r="AP26" i="20"/>
  <c r="AO26" i="20"/>
  <c r="AN26" i="20"/>
  <c r="AM26" i="20"/>
  <c r="AL26" i="20"/>
  <c r="AK26" i="20"/>
  <c r="AJ26" i="20"/>
  <c r="AI26" i="20"/>
  <c r="AH26" i="20"/>
  <c r="AG26" i="20"/>
  <c r="AF26" i="20"/>
  <c r="AE26" i="20"/>
  <c r="AD26" i="20"/>
  <c r="AC26" i="20"/>
  <c r="AB26" i="20"/>
  <c r="AA26" i="20"/>
  <c r="Z26" i="20"/>
  <c r="Y26" i="20"/>
  <c r="X26" i="20"/>
  <c r="W26" i="20"/>
  <c r="V26" i="20"/>
  <c r="U26" i="20"/>
  <c r="T26" i="20"/>
  <c r="S26" i="20" s="1"/>
  <c r="R26" i="20"/>
  <c r="Q26" i="20"/>
  <c r="P26" i="20"/>
  <c r="O26" i="20"/>
  <c r="N26" i="20"/>
  <c r="M26" i="20"/>
  <c r="J26" i="20"/>
  <c r="I26" i="20"/>
  <c r="H26" i="20"/>
  <c r="G26" i="20"/>
  <c r="F26" i="20"/>
  <c r="E26" i="20"/>
  <c r="AU25" i="20"/>
  <c r="AT25" i="20"/>
  <c r="AS25" i="20"/>
  <c r="AR25" i="20"/>
  <c r="AQ25" i="20"/>
  <c r="AP25" i="20"/>
  <c r="AO25" i="20"/>
  <c r="AN25" i="20"/>
  <c r="AM25" i="20"/>
  <c r="AL25" i="20"/>
  <c r="AK25" i="20"/>
  <c r="AJ25" i="20"/>
  <c r="AI25" i="20"/>
  <c r="AH25" i="20"/>
  <c r="AG25" i="20"/>
  <c r="AF25" i="20"/>
  <c r="AE25" i="20"/>
  <c r="AD25" i="20"/>
  <c r="AC25" i="20"/>
  <c r="AB25" i="20"/>
  <c r="AA25" i="20"/>
  <c r="Z25" i="20"/>
  <c r="Y25" i="20"/>
  <c r="X25" i="20"/>
  <c r="W25" i="20"/>
  <c r="V25" i="20"/>
  <c r="U25" i="20"/>
  <c r="T25" i="20"/>
  <c r="S25" i="20" s="1"/>
  <c r="R25" i="20"/>
  <c r="Q25" i="20"/>
  <c r="P25" i="20"/>
  <c r="O25" i="20"/>
  <c r="N25" i="20"/>
  <c r="M25" i="20"/>
  <c r="J25" i="20"/>
  <c r="I25" i="20"/>
  <c r="H25" i="20"/>
  <c r="G25" i="20"/>
  <c r="F25" i="20"/>
  <c r="E25" i="20"/>
  <c r="AU24" i="20"/>
  <c r="AT24" i="20"/>
  <c r="AS24" i="20"/>
  <c r="AR24" i="20"/>
  <c r="AQ24" i="20"/>
  <c r="AP24" i="20"/>
  <c r="AO24" i="20"/>
  <c r="AN24" i="20"/>
  <c r="AM24" i="20"/>
  <c r="AL24" i="20"/>
  <c r="AK24" i="20"/>
  <c r="AJ24" i="20"/>
  <c r="AI24" i="20"/>
  <c r="AH24" i="20"/>
  <c r="AG24" i="20"/>
  <c r="AF24" i="20"/>
  <c r="AE24" i="20"/>
  <c r="AD24" i="20"/>
  <c r="AC24" i="20"/>
  <c r="AB24" i="20"/>
  <c r="AA24" i="20"/>
  <c r="Z24" i="20"/>
  <c r="Y24" i="20"/>
  <c r="X24" i="20"/>
  <c r="W24" i="20"/>
  <c r="V24" i="20"/>
  <c r="U24" i="20"/>
  <c r="T24" i="20"/>
  <c r="S24" i="20" s="1"/>
  <c r="R24" i="20"/>
  <c r="Q24" i="20"/>
  <c r="P24" i="20"/>
  <c r="O24" i="20"/>
  <c r="N24" i="20"/>
  <c r="M24" i="20"/>
  <c r="J24" i="20"/>
  <c r="I24" i="20"/>
  <c r="H24" i="20"/>
  <c r="G24" i="20"/>
  <c r="F24" i="20"/>
  <c r="E24" i="20"/>
  <c r="AU23" i="20"/>
  <c r="AT23" i="20"/>
  <c r="AS23" i="20"/>
  <c r="AR23" i="20"/>
  <c r="AQ23" i="20"/>
  <c r="AP23" i="20"/>
  <c r="AO23" i="20"/>
  <c r="AN23" i="20"/>
  <c r="AM23" i="20"/>
  <c r="AL23" i="20"/>
  <c r="AK23" i="20"/>
  <c r="AJ23" i="20"/>
  <c r="AI23" i="20"/>
  <c r="AH23" i="20"/>
  <c r="AG23" i="20"/>
  <c r="AF23" i="20"/>
  <c r="AE23" i="20"/>
  <c r="AD23" i="20"/>
  <c r="AC23" i="20"/>
  <c r="AB23" i="20"/>
  <c r="AA23" i="20"/>
  <c r="Z23" i="20"/>
  <c r="Y23" i="20"/>
  <c r="X23" i="20"/>
  <c r="W23" i="20"/>
  <c r="V23" i="20"/>
  <c r="U23" i="20"/>
  <c r="T23" i="20"/>
  <c r="S23" i="20" s="1"/>
  <c r="R23" i="20"/>
  <c r="Q23" i="20"/>
  <c r="P23" i="20"/>
  <c r="O23" i="20"/>
  <c r="N23" i="20"/>
  <c r="M23" i="20"/>
  <c r="J23" i="20"/>
  <c r="I23" i="20"/>
  <c r="H23" i="20"/>
  <c r="G23" i="20"/>
  <c r="F23" i="20"/>
  <c r="E23" i="20"/>
  <c r="AU22" i="20"/>
  <c r="AT22" i="20"/>
  <c r="AS22" i="20"/>
  <c r="AR22" i="20"/>
  <c r="AQ22" i="20"/>
  <c r="AP22" i="20"/>
  <c r="AO22" i="20"/>
  <c r="AN22" i="20"/>
  <c r="AM22" i="20"/>
  <c r="AL22" i="20"/>
  <c r="AK22" i="20"/>
  <c r="AJ22" i="20"/>
  <c r="AI22" i="20"/>
  <c r="AH22" i="20"/>
  <c r="AG22" i="20"/>
  <c r="AF22" i="20"/>
  <c r="AE22" i="20"/>
  <c r="AD22" i="20"/>
  <c r="AC22" i="20"/>
  <c r="AB22" i="20"/>
  <c r="AA22" i="20"/>
  <c r="Z22" i="20"/>
  <c r="Y22" i="20"/>
  <c r="X22" i="20"/>
  <c r="W22" i="20"/>
  <c r="V22" i="20"/>
  <c r="U22" i="20"/>
  <c r="T22" i="20"/>
  <c r="S22" i="20" s="1"/>
  <c r="R22" i="20"/>
  <c r="Q22" i="20"/>
  <c r="P22" i="20"/>
  <c r="O22" i="20"/>
  <c r="N22" i="20"/>
  <c r="M22" i="20"/>
  <c r="J22" i="20"/>
  <c r="I22" i="20"/>
  <c r="H22" i="20"/>
  <c r="G22" i="20"/>
  <c r="F22" i="20"/>
  <c r="E22" i="20"/>
  <c r="AU21" i="20"/>
  <c r="AT21" i="20"/>
  <c r="AS21" i="20"/>
  <c r="AR21" i="20"/>
  <c r="AQ21" i="20"/>
  <c r="AP21" i="20"/>
  <c r="AO21" i="20"/>
  <c r="AN21" i="20"/>
  <c r="AM21" i="20"/>
  <c r="AL21" i="20"/>
  <c r="AK21" i="20"/>
  <c r="AJ21" i="20"/>
  <c r="AI21" i="20"/>
  <c r="AH21" i="20"/>
  <c r="AG21" i="20"/>
  <c r="AF21" i="20"/>
  <c r="AE21" i="20"/>
  <c r="AD21" i="20"/>
  <c r="AC21" i="20"/>
  <c r="AB21" i="20"/>
  <c r="AA21" i="20"/>
  <c r="Z21" i="20"/>
  <c r="Y21" i="20"/>
  <c r="X21" i="20"/>
  <c r="W21" i="20"/>
  <c r="V21" i="20"/>
  <c r="U21" i="20"/>
  <c r="T21" i="20"/>
  <c r="S21" i="20" s="1"/>
  <c r="R21" i="20"/>
  <c r="Q21" i="20"/>
  <c r="P21" i="20"/>
  <c r="O21" i="20"/>
  <c r="N21" i="20"/>
  <c r="M21" i="20"/>
  <c r="J21" i="20"/>
  <c r="I21" i="20"/>
  <c r="H21" i="20"/>
  <c r="G21" i="20"/>
  <c r="F21" i="20"/>
  <c r="E21" i="20"/>
  <c r="AU20" i="20"/>
  <c r="AU19" i="20" s="1"/>
  <c r="AT20" i="20"/>
  <c r="AT19" i="20" s="1"/>
  <c r="AS20" i="20"/>
  <c r="AS19" i="20" s="1"/>
  <c r="AR20" i="20"/>
  <c r="AR19" i="20" s="1"/>
  <c r="AQ20" i="20"/>
  <c r="AQ19" i="20" s="1"/>
  <c r="AP20" i="20"/>
  <c r="AO20" i="20"/>
  <c r="AO19" i="20" s="1"/>
  <c r="AN20" i="20"/>
  <c r="AN19" i="20" s="1"/>
  <c r="AM20" i="20"/>
  <c r="AM19" i="20" s="1"/>
  <c r="AL20" i="20"/>
  <c r="AL19" i="20" s="1"/>
  <c r="AK20" i="20"/>
  <c r="AK19" i="20" s="1"/>
  <c r="AJ20" i="20"/>
  <c r="AJ19" i="20" s="1"/>
  <c r="AI20" i="20"/>
  <c r="AI19" i="20" s="1"/>
  <c r="AH20" i="20"/>
  <c r="AH19" i="20" s="1"/>
  <c r="AG20" i="20"/>
  <c r="AG19" i="20" s="1"/>
  <c r="AF20" i="20"/>
  <c r="AF19" i="20" s="1"/>
  <c r="AE20" i="20"/>
  <c r="AE19" i="20" s="1"/>
  <c r="AD20" i="20"/>
  <c r="AD19" i="20" s="1"/>
  <c r="AC20" i="20"/>
  <c r="AC19" i="20" s="1"/>
  <c r="AB20" i="20"/>
  <c r="AB19" i="20" s="1"/>
  <c r="AA20" i="20"/>
  <c r="AA19" i="20" s="1"/>
  <c r="Z20" i="20"/>
  <c r="Z19" i="20" s="1"/>
  <c r="Y20" i="20"/>
  <c r="Y19" i="20" s="1"/>
  <c r="X20" i="20"/>
  <c r="X19" i="20" s="1"/>
  <c r="W20" i="20"/>
  <c r="W19" i="20" s="1"/>
  <c r="V20" i="20"/>
  <c r="U20" i="20"/>
  <c r="U19" i="20" s="1"/>
  <c r="T20" i="20"/>
  <c r="T19" i="20" s="1"/>
  <c r="S19" i="20" s="1"/>
  <c r="R20" i="20"/>
  <c r="R19" i="20" s="1"/>
  <c r="Q20" i="20"/>
  <c r="Q19" i="20" s="1"/>
  <c r="P20" i="20"/>
  <c r="P19" i="20" s="1"/>
  <c r="O20" i="20"/>
  <c r="O19" i="20" s="1"/>
  <c r="N20" i="20"/>
  <c r="N19" i="20" s="1"/>
  <c r="M20" i="20"/>
  <c r="M19" i="20" s="1"/>
  <c r="J20" i="20"/>
  <c r="J19" i="20" s="1"/>
  <c r="I20" i="20"/>
  <c r="I19" i="20" s="1"/>
  <c r="H20" i="20"/>
  <c r="H19" i="20" s="1"/>
  <c r="G20" i="20"/>
  <c r="F20" i="20"/>
  <c r="E20" i="20"/>
  <c r="E19" i="20" s="1"/>
  <c r="AU18" i="20"/>
  <c r="AT18" i="20"/>
  <c r="AS18" i="20"/>
  <c r="AR18" i="20"/>
  <c r="AQ18" i="20"/>
  <c r="AP18" i="20"/>
  <c r="AO18" i="20"/>
  <c r="AN18" i="20"/>
  <c r="AM18" i="20"/>
  <c r="AL18" i="20"/>
  <c r="AK18" i="20"/>
  <c r="AJ18" i="20"/>
  <c r="AI18" i="20"/>
  <c r="AH18" i="20"/>
  <c r="AG18" i="20"/>
  <c r="AF18" i="20"/>
  <c r="AE18" i="20"/>
  <c r="AD18" i="20"/>
  <c r="AC18" i="20"/>
  <c r="AB18" i="20"/>
  <c r="AA18" i="20"/>
  <c r="Z18" i="20"/>
  <c r="Y18" i="20"/>
  <c r="X18" i="20"/>
  <c r="W18" i="20"/>
  <c r="V18" i="20"/>
  <c r="U18" i="20"/>
  <c r="T18" i="20"/>
  <c r="S18" i="20" s="1"/>
  <c r="R18" i="20"/>
  <c r="Q18" i="20"/>
  <c r="P18" i="20"/>
  <c r="O18" i="20"/>
  <c r="N18" i="20"/>
  <c r="M18" i="20"/>
  <c r="J18" i="20"/>
  <c r="I18" i="20"/>
  <c r="H18" i="20"/>
  <c r="G18" i="20"/>
  <c r="F18" i="20"/>
  <c r="E18" i="20"/>
  <c r="AU17" i="20"/>
  <c r="AT17" i="20"/>
  <c r="AS17" i="20"/>
  <c r="AR17" i="20"/>
  <c r="AQ17" i="20"/>
  <c r="AP17" i="20"/>
  <c r="AO17" i="20"/>
  <c r="AN17" i="20"/>
  <c r="AM17" i="20"/>
  <c r="AL17" i="20"/>
  <c r="AK17" i="20"/>
  <c r="AJ17" i="20"/>
  <c r="AI17" i="20"/>
  <c r="AH17" i="20"/>
  <c r="AG17" i="20"/>
  <c r="AF17" i="20"/>
  <c r="AE17" i="20"/>
  <c r="AD17" i="20"/>
  <c r="AC17" i="20"/>
  <c r="AB17" i="20"/>
  <c r="AA17" i="20"/>
  <c r="Z17" i="20"/>
  <c r="Y17" i="20"/>
  <c r="X17" i="20"/>
  <c r="W17" i="20"/>
  <c r="V17" i="20"/>
  <c r="U17" i="20"/>
  <c r="T17" i="20"/>
  <c r="S17" i="20" s="1"/>
  <c r="R17" i="20"/>
  <c r="Q17" i="20"/>
  <c r="P17" i="20"/>
  <c r="O17" i="20"/>
  <c r="N17" i="20"/>
  <c r="M17" i="20"/>
  <c r="J17" i="20"/>
  <c r="I17" i="20"/>
  <c r="H17" i="20"/>
  <c r="G17" i="20"/>
  <c r="F17" i="20"/>
  <c r="E17" i="20"/>
  <c r="AU16" i="20"/>
  <c r="AT16" i="20"/>
  <c r="AS16" i="20"/>
  <c r="AR16" i="20"/>
  <c r="AQ16" i="20"/>
  <c r="AP16" i="20"/>
  <c r="AO16" i="20"/>
  <c r="AN16" i="20"/>
  <c r="AM16" i="20"/>
  <c r="AL16" i="20"/>
  <c r="AK16" i="20"/>
  <c r="AJ16" i="20"/>
  <c r="AI16" i="20"/>
  <c r="AH16" i="20"/>
  <c r="AG16" i="20"/>
  <c r="AF16" i="20"/>
  <c r="AE16" i="20"/>
  <c r="AD16" i="20"/>
  <c r="AC16" i="20"/>
  <c r="AB16" i="20"/>
  <c r="AA16" i="20"/>
  <c r="Z16" i="20"/>
  <c r="Y16" i="20"/>
  <c r="X16" i="20"/>
  <c r="W16" i="20"/>
  <c r="V16" i="20"/>
  <c r="U16" i="20"/>
  <c r="T16" i="20"/>
  <c r="S16" i="20" s="1"/>
  <c r="R16" i="20"/>
  <c r="Q16" i="20"/>
  <c r="P16" i="20"/>
  <c r="O16" i="20"/>
  <c r="N16" i="20"/>
  <c r="M16" i="20"/>
  <c r="J16" i="20"/>
  <c r="I16" i="20"/>
  <c r="H16" i="20"/>
  <c r="G16" i="20"/>
  <c r="F16" i="20"/>
  <c r="E16" i="20"/>
  <c r="AU15" i="20"/>
  <c r="AT15" i="20"/>
  <c r="AS15" i="20"/>
  <c r="AR15" i="20"/>
  <c r="AQ15" i="20"/>
  <c r="AP15" i="20"/>
  <c r="AO15" i="20"/>
  <c r="AN15" i="20"/>
  <c r="AM15" i="20"/>
  <c r="AL15" i="20"/>
  <c r="AK15" i="20"/>
  <c r="AJ15" i="20"/>
  <c r="AI15" i="20"/>
  <c r="AH15" i="20"/>
  <c r="AG15" i="20"/>
  <c r="AF15" i="20"/>
  <c r="AE15" i="20"/>
  <c r="AD15" i="20"/>
  <c r="AC15" i="20"/>
  <c r="AB15" i="20"/>
  <c r="AA15" i="20"/>
  <c r="Z15" i="20"/>
  <c r="Y15" i="20"/>
  <c r="X15" i="20"/>
  <c r="W15" i="20"/>
  <c r="V15" i="20"/>
  <c r="U15" i="20"/>
  <c r="T15" i="20"/>
  <c r="S15" i="20" s="1"/>
  <c r="R15" i="20"/>
  <c r="Q15" i="20"/>
  <c r="P15" i="20"/>
  <c r="O15" i="20"/>
  <c r="N15" i="20"/>
  <c r="M15" i="20"/>
  <c r="J15" i="20"/>
  <c r="I15" i="20"/>
  <c r="H15" i="20"/>
  <c r="G15" i="20"/>
  <c r="F15" i="20"/>
  <c r="E15" i="20"/>
  <c r="AU14" i="20"/>
  <c r="AT14" i="20"/>
  <c r="AS14" i="20"/>
  <c r="AR14" i="20"/>
  <c r="AQ14" i="20"/>
  <c r="AP14" i="20"/>
  <c r="AO14" i="20"/>
  <c r="AN14" i="20"/>
  <c r="AM14" i="20"/>
  <c r="AL14" i="20"/>
  <c r="AK14" i="20"/>
  <c r="AJ14" i="20"/>
  <c r="AI14" i="20"/>
  <c r="AH14" i="20"/>
  <c r="AG14" i="20"/>
  <c r="AF14" i="20"/>
  <c r="AE14" i="20"/>
  <c r="AD14" i="20"/>
  <c r="AC14" i="20"/>
  <c r="AB14" i="20"/>
  <c r="AA14" i="20"/>
  <c r="Z14" i="20"/>
  <c r="Y14" i="20"/>
  <c r="X14" i="20"/>
  <c r="W14" i="20"/>
  <c r="V14" i="20"/>
  <c r="U14" i="20"/>
  <c r="T14" i="20"/>
  <c r="S14" i="20" s="1"/>
  <c r="R14" i="20"/>
  <c r="Q14" i="20"/>
  <c r="P14" i="20"/>
  <c r="O14" i="20"/>
  <c r="N14" i="20"/>
  <c r="M14" i="20"/>
  <c r="J14" i="20"/>
  <c r="I14" i="20"/>
  <c r="H14" i="20"/>
  <c r="G14" i="20"/>
  <c r="F14" i="20"/>
  <c r="E14" i="20"/>
  <c r="AU13" i="20"/>
  <c r="AT13" i="20"/>
  <c r="AS13" i="20"/>
  <c r="AR13" i="20"/>
  <c r="AQ13" i="20"/>
  <c r="AP13" i="20"/>
  <c r="AO13" i="20"/>
  <c r="AN13" i="20"/>
  <c r="AM13" i="20"/>
  <c r="AL13" i="20"/>
  <c r="AK13" i="20"/>
  <c r="AJ13" i="20"/>
  <c r="AI13" i="20"/>
  <c r="AH13" i="20"/>
  <c r="AG13" i="20"/>
  <c r="AF13" i="20"/>
  <c r="AE13" i="20"/>
  <c r="AD13" i="20"/>
  <c r="AC13" i="20"/>
  <c r="AB13" i="20"/>
  <c r="AA13" i="20"/>
  <c r="Z13" i="20"/>
  <c r="Y13" i="20"/>
  <c r="X13" i="20"/>
  <c r="W13" i="20"/>
  <c r="V13" i="20"/>
  <c r="U13" i="20"/>
  <c r="T13" i="20"/>
  <c r="S13" i="20" s="1"/>
  <c r="R13" i="20"/>
  <c r="Q13" i="20"/>
  <c r="P13" i="20"/>
  <c r="O13" i="20"/>
  <c r="N13" i="20"/>
  <c r="M13" i="20"/>
  <c r="J13" i="20"/>
  <c r="I13" i="20"/>
  <c r="H13" i="20"/>
  <c r="G13" i="20"/>
  <c r="F13" i="20"/>
  <c r="E13" i="20"/>
  <c r="AU10" i="20"/>
  <c r="AT10" i="20"/>
  <c r="AS10" i="20"/>
  <c r="AR10" i="20"/>
  <c r="AQ10" i="20"/>
  <c r="AP10" i="20"/>
  <c r="AO10" i="20"/>
  <c r="AN10" i="20"/>
  <c r="AM10" i="20"/>
  <c r="AL10" i="20"/>
  <c r="AK10" i="20"/>
  <c r="AJ10" i="20"/>
  <c r="AI10" i="20"/>
  <c r="AH10" i="20"/>
  <c r="AG10" i="20"/>
  <c r="AF10" i="20"/>
  <c r="AE10" i="20"/>
  <c r="AD10" i="20"/>
  <c r="AC10" i="20"/>
  <c r="AB10" i="20"/>
  <c r="AA10" i="20"/>
  <c r="Z10" i="20"/>
  <c r="Y10" i="20"/>
  <c r="X10" i="20"/>
  <c r="W10" i="20"/>
  <c r="V10" i="20"/>
  <c r="U10" i="20"/>
  <c r="T10" i="20"/>
  <c r="S10" i="20" s="1"/>
  <c r="R10" i="20"/>
  <c r="Q10" i="20"/>
  <c r="P10" i="20"/>
  <c r="O10" i="20"/>
  <c r="N10" i="20"/>
  <c r="M10" i="20"/>
  <c r="J10" i="20"/>
  <c r="I10" i="20"/>
  <c r="H10" i="20"/>
  <c r="G10" i="20"/>
  <c r="F10" i="20"/>
  <c r="E10" i="20"/>
  <c r="AU9" i="20"/>
  <c r="AT9" i="20"/>
  <c r="AS9" i="20"/>
  <c r="AR9" i="20"/>
  <c r="AQ9" i="20"/>
  <c r="AP9" i="20"/>
  <c r="AO9" i="20"/>
  <c r="AN9" i="20"/>
  <c r="AM9" i="20"/>
  <c r="AL9" i="20"/>
  <c r="AK9" i="20"/>
  <c r="AJ9" i="20"/>
  <c r="AI9" i="20"/>
  <c r="AH9" i="20"/>
  <c r="AG9" i="20"/>
  <c r="AF9" i="20"/>
  <c r="AE9" i="20"/>
  <c r="AD9" i="20"/>
  <c r="AC9" i="20"/>
  <c r="AB9" i="20"/>
  <c r="AA9" i="20"/>
  <c r="Z9" i="20"/>
  <c r="Y9" i="20"/>
  <c r="X9" i="20"/>
  <c r="W9" i="20"/>
  <c r="V9" i="20"/>
  <c r="U9" i="20"/>
  <c r="T9" i="20"/>
  <c r="S9" i="20" s="1"/>
  <c r="R9" i="20"/>
  <c r="Q9" i="20"/>
  <c r="P9" i="20"/>
  <c r="O9" i="20"/>
  <c r="N9" i="20"/>
  <c r="M9" i="20"/>
  <c r="J9" i="20"/>
  <c r="I9" i="20"/>
  <c r="H9" i="20"/>
  <c r="G9" i="20"/>
  <c r="F9" i="20"/>
  <c r="E9" i="20"/>
  <c r="AU8" i="20"/>
  <c r="AT8" i="20"/>
  <c r="AS8" i="20"/>
  <c r="AR8" i="20"/>
  <c r="AQ8" i="20"/>
  <c r="AP8" i="20"/>
  <c r="AO8" i="20"/>
  <c r="AN8" i="20"/>
  <c r="AM8" i="20"/>
  <c r="AL8" i="20"/>
  <c r="AK8" i="20"/>
  <c r="AJ8" i="20"/>
  <c r="AI8" i="20"/>
  <c r="AH8" i="20"/>
  <c r="AG8" i="20"/>
  <c r="AF8" i="20"/>
  <c r="AE8" i="20"/>
  <c r="AD8" i="20"/>
  <c r="AC8" i="20"/>
  <c r="AB8" i="20"/>
  <c r="AA8" i="20"/>
  <c r="Z8" i="20"/>
  <c r="Y8" i="20"/>
  <c r="X8" i="20"/>
  <c r="W8" i="20"/>
  <c r="V8" i="20"/>
  <c r="U8" i="20"/>
  <c r="T8" i="20"/>
  <c r="S8" i="20" s="1"/>
  <c r="R8" i="20"/>
  <c r="Q8" i="20"/>
  <c r="P8" i="20"/>
  <c r="O8" i="20"/>
  <c r="N8" i="20"/>
  <c r="M8" i="20"/>
  <c r="J8" i="20"/>
  <c r="I8" i="20"/>
  <c r="H8" i="20"/>
  <c r="G8" i="20"/>
  <c r="F8" i="20"/>
  <c r="E8" i="20"/>
  <c r="AU7" i="20"/>
  <c r="AT7" i="20"/>
  <c r="AS7" i="20"/>
  <c r="AR7" i="20"/>
  <c r="AQ7" i="20"/>
  <c r="AP7" i="20"/>
  <c r="AO7" i="20"/>
  <c r="AN7" i="20"/>
  <c r="AM7" i="20"/>
  <c r="AL7" i="20"/>
  <c r="AK7" i="20"/>
  <c r="AJ7" i="20"/>
  <c r="AI7" i="20"/>
  <c r="AH7" i="20"/>
  <c r="AG7" i="20"/>
  <c r="AF7" i="20"/>
  <c r="AE7" i="20"/>
  <c r="AD7" i="20"/>
  <c r="AC7" i="20"/>
  <c r="AB7" i="20"/>
  <c r="AA7" i="20"/>
  <c r="Z7" i="20"/>
  <c r="Y7" i="20"/>
  <c r="X7" i="20"/>
  <c r="W7" i="20"/>
  <c r="V7" i="20"/>
  <c r="U7" i="20"/>
  <c r="T7" i="20"/>
  <c r="S7" i="20" s="1"/>
  <c r="R7" i="20"/>
  <c r="Q7" i="20"/>
  <c r="P7" i="20"/>
  <c r="O7" i="20"/>
  <c r="N7" i="20"/>
  <c r="M7" i="20"/>
  <c r="J7" i="20"/>
  <c r="I7" i="20"/>
  <c r="H7" i="20"/>
  <c r="G7" i="20"/>
  <c r="F7" i="20"/>
  <c r="E7" i="20"/>
  <c r="AU6" i="20"/>
  <c r="AT6" i="20"/>
  <c r="AS6" i="20"/>
  <c r="AR6" i="20"/>
  <c r="AQ6" i="20"/>
  <c r="AP6" i="20"/>
  <c r="AO6" i="20"/>
  <c r="AN6" i="20"/>
  <c r="AM6" i="20"/>
  <c r="AL6" i="20"/>
  <c r="AK6" i="20"/>
  <c r="AJ6" i="20"/>
  <c r="AI6" i="20"/>
  <c r="AH6" i="20"/>
  <c r="AG6" i="20"/>
  <c r="AF6" i="20"/>
  <c r="AE6" i="20"/>
  <c r="AD6" i="20"/>
  <c r="AC6" i="20"/>
  <c r="AB6" i="20"/>
  <c r="AA6" i="20"/>
  <c r="Z6" i="20"/>
  <c r="Y6" i="20"/>
  <c r="X6" i="20"/>
  <c r="W6" i="20"/>
  <c r="V6" i="20"/>
  <c r="U6" i="20"/>
  <c r="T6" i="20"/>
  <c r="S6" i="20" s="1"/>
  <c r="R6" i="20"/>
  <c r="Q6" i="20"/>
  <c r="P6" i="20"/>
  <c r="O6" i="20"/>
  <c r="N6" i="20"/>
  <c r="M6" i="20"/>
  <c r="J6" i="20"/>
  <c r="I6" i="20"/>
  <c r="H6" i="20"/>
  <c r="G6" i="20"/>
  <c r="F6" i="20"/>
  <c r="E6" i="20"/>
  <c r="AU5" i="20"/>
  <c r="AT5" i="20"/>
  <c r="AS5" i="20"/>
  <c r="AR5" i="20"/>
  <c r="AQ5" i="20"/>
  <c r="AP5" i="20"/>
  <c r="AO5" i="20"/>
  <c r="AN5" i="20"/>
  <c r="AM5" i="20"/>
  <c r="AL5" i="20"/>
  <c r="AK5" i="20"/>
  <c r="AJ5" i="20"/>
  <c r="AI5" i="20"/>
  <c r="AH5" i="20"/>
  <c r="AG5" i="20"/>
  <c r="AF5" i="20"/>
  <c r="AE5" i="20"/>
  <c r="AD5" i="20"/>
  <c r="AC5" i="20"/>
  <c r="AB5" i="20"/>
  <c r="AA5" i="20"/>
  <c r="Z5" i="20"/>
  <c r="Y5" i="20"/>
  <c r="X5" i="20"/>
  <c r="W5" i="20"/>
  <c r="V5" i="20"/>
  <c r="U5" i="20"/>
  <c r="T5" i="20"/>
  <c r="S5" i="20" s="1"/>
  <c r="R5" i="20"/>
  <c r="Q5" i="20"/>
  <c r="P5" i="20"/>
  <c r="O5" i="20"/>
  <c r="N5" i="20"/>
  <c r="M5" i="20"/>
  <c r="J5" i="20"/>
  <c r="I5" i="20"/>
  <c r="H5" i="20"/>
  <c r="G5" i="20"/>
  <c r="F5" i="20"/>
  <c r="E5" i="20"/>
  <c r="AN56" i="20"/>
  <c r="Z56" i="20"/>
  <c r="S44" i="20"/>
  <c r="S41" i="20"/>
  <c r="V19" i="20"/>
  <c r="G19" i="20"/>
  <c r="F19" i="20"/>
  <c r="M56" i="20"/>
  <c r="AP19" i="20"/>
  <c r="AU115" i="19"/>
  <c r="AS115" i="19"/>
  <c r="AR115" i="19"/>
  <c r="AQ115" i="19"/>
  <c r="AP115" i="19"/>
  <c r="AN115" i="19"/>
  <c r="AK115" i="19"/>
  <c r="Y115" i="19"/>
  <c r="V115" i="19"/>
  <c r="U115" i="19"/>
  <c r="R115" i="19"/>
  <c r="O115" i="19"/>
  <c r="N115" i="19"/>
  <c r="I115" i="19"/>
  <c r="H115" i="19"/>
  <c r="G115" i="19"/>
  <c r="F115" i="19"/>
  <c r="AU114" i="19"/>
  <c r="AT114" i="19"/>
  <c r="AS114" i="19"/>
  <c r="AR114" i="19"/>
  <c r="AQ114" i="19"/>
  <c r="AP114" i="19"/>
  <c r="AO114" i="19"/>
  <c r="AN114" i="19"/>
  <c r="AM114" i="19"/>
  <c r="AL114" i="19"/>
  <c r="AK114" i="19"/>
  <c r="AJ114" i="19"/>
  <c r="AI114" i="19"/>
  <c r="AH114" i="19"/>
  <c r="AG114" i="19"/>
  <c r="AF114" i="19"/>
  <c r="AE114" i="19"/>
  <c r="AD114" i="19"/>
  <c r="AC114" i="19"/>
  <c r="AB114" i="19"/>
  <c r="AA114" i="19"/>
  <c r="Z114" i="19"/>
  <c r="Y114" i="19"/>
  <c r="X114" i="19"/>
  <c r="W114" i="19"/>
  <c r="V114" i="19"/>
  <c r="U114" i="19"/>
  <c r="T114" i="19"/>
  <c r="S114" i="19" s="1"/>
  <c r="R114" i="19"/>
  <c r="Q114" i="19"/>
  <c r="P114" i="19"/>
  <c r="O114" i="19"/>
  <c r="N114" i="19"/>
  <c r="M114" i="19"/>
  <c r="J114" i="19"/>
  <c r="I114" i="19"/>
  <c r="H114" i="19"/>
  <c r="G114" i="19"/>
  <c r="F114" i="19"/>
  <c r="E114" i="19"/>
  <c r="AQ113" i="19"/>
  <c r="AN113" i="19"/>
  <c r="AK113" i="19"/>
  <c r="AU112" i="19"/>
  <c r="AS112" i="19"/>
  <c r="AR112" i="19"/>
  <c r="AQ112" i="19"/>
  <c r="AP112" i="19"/>
  <c r="AN112" i="19"/>
  <c r="AK112" i="19"/>
  <c r="AG112" i="19"/>
  <c r="AC112" i="19"/>
  <c r="AA112" i="19"/>
  <c r="Y112" i="19"/>
  <c r="V112" i="19"/>
  <c r="U112" i="19"/>
  <c r="R112" i="19"/>
  <c r="O112" i="19"/>
  <c r="N112" i="19"/>
  <c r="I112" i="19"/>
  <c r="H112" i="19"/>
  <c r="G112" i="19"/>
  <c r="AU111" i="19"/>
  <c r="AT111" i="19"/>
  <c r="AS111" i="19"/>
  <c r="AR111" i="19"/>
  <c r="AQ111" i="19"/>
  <c r="AP111" i="19"/>
  <c r="AO111" i="19"/>
  <c r="AN111" i="19"/>
  <c r="AM111" i="19"/>
  <c r="AL111" i="19"/>
  <c r="AK111" i="19"/>
  <c r="AJ111" i="19"/>
  <c r="AI111" i="19"/>
  <c r="AH111" i="19"/>
  <c r="AG111" i="19"/>
  <c r="AF111" i="19"/>
  <c r="AE111" i="19"/>
  <c r="AD111" i="19"/>
  <c r="AC111" i="19"/>
  <c r="AB111" i="19"/>
  <c r="AA111" i="19"/>
  <c r="Z111" i="19"/>
  <c r="Y111" i="19"/>
  <c r="X111" i="19"/>
  <c r="W111" i="19"/>
  <c r="V111" i="19"/>
  <c r="U111" i="19"/>
  <c r="T111" i="19"/>
  <c r="S111" i="19" s="1"/>
  <c r="R111" i="19"/>
  <c r="Q111" i="19"/>
  <c r="P111" i="19"/>
  <c r="O111" i="19"/>
  <c r="N111" i="19"/>
  <c r="M111" i="19"/>
  <c r="J111" i="19"/>
  <c r="I111" i="19"/>
  <c r="H111" i="19"/>
  <c r="G111" i="19"/>
  <c r="F111" i="19"/>
  <c r="E111" i="19"/>
  <c r="AS110" i="19"/>
  <c r="AR110" i="19"/>
  <c r="AQ110" i="19"/>
  <c r="AN110" i="19"/>
  <c r="AK110" i="19"/>
  <c r="AR109" i="19"/>
  <c r="AQ109" i="19"/>
  <c r="AN109" i="19"/>
  <c r="AK109" i="19"/>
  <c r="AG109" i="19"/>
  <c r="Y109" i="19"/>
  <c r="V109" i="19"/>
  <c r="U109" i="19"/>
  <c r="AR108" i="19"/>
  <c r="AQ108" i="19"/>
  <c r="AN108" i="19"/>
  <c r="AK108" i="19"/>
  <c r="AG108" i="19"/>
  <c r="V108" i="19"/>
  <c r="U108" i="19"/>
  <c r="AR107" i="19"/>
  <c r="AQ107" i="19"/>
  <c r="AO107" i="19"/>
  <c r="AN107" i="19"/>
  <c r="AL107" i="19"/>
  <c r="AK107" i="19"/>
  <c r="AI107" i="19"/>
  <c r="AH107" i="19"/>
  <c r="AG107" i="19"/>
  <c r="AF107" i="19"/>
  <c r="AE107" i="19"/>
  <c r="AD107" i="19"/>
  <c r="AC107" i="19"/>
  <c r="Y107" i="19"/>
  <c r="V107" i="19"/>
  <c r="U107" i="19"/>
  <c r="AR106" i="19"/>
  <c r="AQ106" i="19"/>
  <c r="AN106" i="19"/>
  <c r="AK106" i="19"/>
  <c r="AG106" i="19"/>
  <c r="Y106" i="19"/>
  <c r="V106" i="19"/>
  <c r="U106" i="19"/>
  <c r="AR105" i="19"/>
  <c r="AQ105" i="19"/>
  <c r="AN105" i="19"/>
  <c r="AK105" i="19"/>
  <c r="AG105" i="19"/>
  <c r="Y105" i="19"/>
  <c r="V105" i="19"/>
  <c r="U105" i="19"/>
  <c r="AR104" i="19"/>
  <c r="AQ104" i="19"/>
  <c r="AN104" i="19"/>
  <c r="AK104" i="19"/>
  <c r="AG104" i="19"/>
  <c r="Y104" i="19"/>
  <c r="V104" i="19"/>
  <c r="U104" i="19"/>
  <c r="AR103" i="19"/>
  <c r="AQ103" i="19"/>
  <c r="AN103" i="19"/>
  <c r="AK103" i="19"/>
  <c r="AG103" i="19"/>
  <c r="Y103" i="19"/>
  <c r="V103" i="19"/>
  <c r="U103" i="19"/>
  <c r="AR102" i="19"/>
  <c r="AQ102" i="19"/>
  <c r="AN102" i="19"/>
  <c r="AK102" i="19"/>
  <c r="U102" i="19"/>
  <c r="AU101" i="19"/>
  <c r="AS101" i="19"/>
  <c r="AR101" i="19"/>
  <c r="AQ101" i="19"/>
  <c r="AN101" i="19"/>
  <c r="AM101" i="19"/>
  <c r="AK101" i="19"/>
  <c r="AG101" i="19"/>
  <c r="AD101" i="19"/>
  <c r="X101" i="19"/>
  <c r="W101" i="19"/>
  <c r="V101" i="19"/>
  <c r="T101" i="19"/>
  <c r="S101" i="19" s="1"/>
  <c r="R101" i="19"/>
  <c r="J101" i="19"/>
  <c r="AR100" i="19"/>
  <c r="AQ100" i="19"/>
  <c r="AN100" i="19"/>
  <c r="AK100" i="19"/>
  <c r="AR99" i="19"/>
  <c r="AQ99" i="19"/>
  <c r="AN99" i="19"/>
  <c r="AK99" i="19"/>
  <c r="AG99" i="19"/>
  <c r="V99" i="19"/>
  <c r="U99" i="19"/>
  <c r="R99" i="19"/>
  <c r="AR98" i="19"/>
  <c r="AN98" i="19"/>
  <c r="AK98" i="19"/>
  <c r="AN97" i="19"/>
  <c r="AK97" i="19"/>
  <c r="AN96" i="19"/>
  <c r="AK96" i="19"/>
  <c r="AN95" i="19"/>
  <c r="AK95" i="19"/>
  <c r="AN94" i="19"/>
  <c r="AN93" i="19" s="1"/>
  <c r="AK94" i="19"/>
  <c r="AK93" i="19" s="1"/>
  <c r="AN92" i="19"/>
  <c r="AK92" i="19"/>
  <c r="AQ91" i="19"/>
  <c r="AN91" i="19"/>
  <c r="AK91" i="19"/>
  <c r="AN90" i="19"/>
  <c r="AK90" i="19"/>
  <c r="AQ89" i="19"/>
  <c r="AN89" i="19"/>
  <c r="AK89" i="19"/>
  <c r="AQ88" i="19"/>
  <c r="AN88" i="19"/>
  <c r="AK88" i="19"/>
  <c r="AG88" i="19"/>
  <c r="H88" i="19"/>
  <c r="AR87" i="19"/>
  <c r="AN87" i="19"/>
  <c r="AK87" i="19"/>
  <c r="AG87" i="19"/>
  <c r="AQ84" i="19"/>
  <c r="AN84" i="19"/>
  <c r="AK84" i="19"/>
  <c r="AQ83" i="19"/>
  <c r="AN83" i="19"/>
  <c r="AK83" i="19"/>
  <c r="AQ82" i="19"/>
  <c r="AP82" i="19"/>
  <c r="AN82" i="19"/>
  <c r="AK82" i="19"/>
  <c r="AG82" i="19"/>
  <c r="AQ81" i="19"/>
  <c r="AN81" i="19"/>
  <c r="AK81" i="19"/>
  <c r="AR80" i="19"/>
  <c r="AN80" i="19"/>
  <c r="AK80" i="19"/>
  <c r="AG80" i="19"/>
  <c r="AQ79" i="19"/>
  <c r="AN79" i="19"/>
  <c r="AK79" i="19"/>
  <c r="AG79" i="19"/>
  <c r="Y79" i="19"/>
  <c r="AU78" i="19"/>
  <c r="AT78" i="19"/>
  <c r="AS78" i="19"/>
  <c r="AR78" i="19"/>
  <c r="AQ78" i="19"/>
  <c r="AP78" i="19"/>
  <c r="AO78" i="19"/>
  <c r="AN78" i="19"/>
  <c r="AM78" i="19"/>
  <c r="AL78" i="19"/>
  <c r="AK78" i="19"/>
  <c r="AJ78" i="19"/>
  <c r="AI78" i="19"/>
  <c r="AH78" i="19"/>
  <c r="AG78" i="19"/>
  <c r="AF78" i="19"/>
  <c r="AE78" i="19"/>
  <c r="AD78" i="19"/>
  <c r="AC78" i="19"/>
  <c r="AB78" i="19"/>
  <c r="AA78" i="19"/>
  <c r="Z78" i="19"/>
  <c r="Y78" i="19"/>
  <c r="X78" i="19"/>
  <c r="W78" i="19"/>
  <c r="V78" i="19"/>
  <c r="U78" i="19"/>
  <c r="T78" i="19"/>
  <c r="S78" i="19" s="1"/>
  <c r="R78" i="19"/>
  <c r="Q78" i="19"/>
  <c r="P78" i="19"/>
  <c r="O78" i="19"/>
  <c r="N78" i="19"/>
  <c r="M78" i="19"/>
  <c r="J78" i="19"/>
  <c r="I78" i="19"/>
  <c r="H78" i="19"/>
  <c r="G78" i="19"/>
  <c r="F78" i="19"/>
  <c r="E78" i="19"/>
  <c r="AU77" i="19"/>
  <c r="AT77" i="19"/>
  <c r="AS77" i="19"/>
  <c r="AR77" i="19"/>
  <c r="AQ77" i="19"/>
  <c r="AP77" i="19"/>
  <c r="AO77" i="19"/>
  <c r="AN77" i="19"/>
  <c r="AM77" i="19"/>
  <c r="AL77" i="19"/>
  <c r="AK77" i="19"/>
  <c r="AJ77" i="19"/>
  <c r="AI77" i="19"/>
  <c r="AH77" i="19"/>
  <c r="AG77" i="19"/>
  <c r="AF77" i="19"/>
  <c r="AE77" i="19"/>
  <c r="AD77" i="19"/>
  <c r="AC77" i="19"/>
  <c r="AB77" i="19"/>
  <c r="AA77" i="19"/>
  <c r="Z77" i="19"/>
  <c r="Y77" i="19"/>
  <c r="X77" i="19"/>
  <c r="W77" i="19"/>
  <c r="V77" i="19"/>
  <c r="U77" i="19"/>
  <c r="T77" i="19"/>
  <c r="S77" i="19" s="1"/>
  <c r="R77" i="19"/>
  <c r="Q77" i="19"/>
  <c r="P77" i="19"/>
  <c r="O77" i="19"/>
  <c r="N77" i="19"/>
  <c r="M77" i="19"/>
  <c r="J77" i="19"/>
  <c r="I77" i="19"/>
  <c r="H77" i="19"/>
  <c r="G77" i="19"/>
  <c r="F77" i="19"/>
  <c r="E77" i="19"/>
  <c r="AU76" i="19"/>
  <c r="AT76" i="19"/>
  <c r="AS76" i="19"/>
  <c r="AR76" i="19"/>
  <c r="AQ76" i="19"/>
  <c r="AP76" i="19"/>
  <c r="AO76" i="19"/>
  <c r="AN76" i="19"/>
  <c r="AM76" i="19"/>
  <c r="AL76" i="19"/>
  <c r="AK76" i="19"/>
  <c r="AJ76" i="19"/>
  <c r="AI76" i="19"/>
  <c r="AH76" i="19"/>
  <c r="AG76" i="19"/>
  <c r="AF76" i="19"/>
  <c r="AE76" i="19"/>
  <c r="AD76" i="19"/>
  <c r="AC76" i="19"/>
  <c r="AB76" i="19"/>
  <c r="AA76" i="19"/>
  <c r="Z76" i="19"/>
  <c r="Y76" i="19"/>
  <c r="X76" i="19"/>
  <c r="W76" i="19"/>
  <c r="V76" i="19"/>
  <c r="U76" i="19"/>
  <c r="T76" i="19"/>
  <c r="S76" i="19" s="1"/>
  <c r="R76" i="19"/>
  <c r="Q76" i="19"/>
  <c r="P76" i="19"/>
  <c r="O76" i="19"/>
  <c r="N76" i="19"/>
  <c r="M76" i="19"/>
  <c r="J76" i="19"/>
  <c r="I76" i="19"/>
  <c r="H76" i="19"/>
  <c r="G76" i="19"/>
  <c r="F76" i="19"/>
  <c r="E76" i="19"/>
  <c r="AU75" i="19"/>
  <c r="AT75" i="19"/>
  <c r="AS75" i="19"/>
  <c r="AR75" i="19"/>
  <c r="AQ75" i="19"/>
  <c r="AP75" i="19"/>
  <c r="AO75" i="19"/>
  <c r="AN75" i="19"/>
  <c r="AM75" i="19"/>
  <c r="AL75" i="19"/>
  <c r="AK75" i="19"/>
  <c r="AJ75" i="19"/>
  <c r="AI75" i="19"/>
  <c r="AH75" i="19"/>
  <c r="AG75" i="19"/>
  <c r="AF75" i="19"/>
  <c r="AE75" i="19"/>
  <c r="AD75" i="19"/>
  <c r="AC75" i="19"/>
  <c r="AB75" i="19"/>
  <c r="AA75" i="19"/>
  <c r="Z75" i="19"/>
  <c r="Y75" i="19"/>
  <c r="X75" i="19"/>
  <c r="W75" i="19"/>
  <c r="V75" i="19"/>
  <c r="U75" i="19"/>
  <c r="T75" i="19"/>
  <c r="S75" i="19" s="1"/>
  <c r="R75" i="19"/>
  <c r="Q75" i="19"/>
  <c r="P75" i="19"/>
  <c r="O75" i="19"/>
  <c r="N75" i="19"/>
  <c r="M75" i="19"/>
  <c r="J75" i="19"/>
  <c r="I75" i="19"/>
  <c r="H75" i="19"/>
  <c r="G75" i="19"/>
  <c r="F75" i="19"/>
  <c r="E75" i="19"/>
  <c r="AU74" i="19"/>
  <c r="AT74" i="19"/>
  <c r="AS74" i="19"/>
  <c r="AR74" i="19"/>
  <c r="AQ74" i="19"/>
  <c r="AP74" i="19"/>
  <c r="AO74" i="19"/>
  <c r="AN74" i="19"/>
  <c r="AM74" i="19"/>
  <c r="AL74" i="19"/>
  <c r="AK74" i="19"/>
  <c r="AJ74" i="19"/>
  <c r="AI74" i="19"/>
  <c r="AH74" i="19"/>
  <c r="AG74" i="19"/>
  <c r="AF74" i="19"/>
  <c r="AE74" i="19"/>
  <c r="AD74" i="19"/>
  <c r="AC74" i="19"/>
  <c r="AB74" i="19"/>
  <c r="AA74" i="19"/>
  <c r="Z74" i="19"/>
  <c r="Y74" i="19"/>
  <c r="X74" i="19"/>
  <c r="W74" i="19"/>
  <c r="V74" i="19"/>
  <c r="U74" i="19"/>
  <c r="T74" i="19"/>
  <c r="S74" i="19" s="1"/>
  <c r="R74" i="19"/>
  <c r="Q74" i="19"/>
  <c r="P74" i="19"/>
  <c r="O74" i="19"/>
  <c r="N74" i="19"/>
  <c r="M74" i="19"/>
  <c r="J74" i="19"/>
  <c r="I74" i="19"/>
  <c r="H74" i="19"/>
  <c r="G74" i="19"/>
  <c r="F74" i="19"/>
  <c r="E74" i="19"/>
  <c r="AU73" i="19"/>
  <c r="AT73" i="19"/>
  <c r="AS73" i="19"/>
  <c r="AR73" i="19"/>
  <c r="AQ73" i="19"/>
  <c r="AP73" i="19"/>
  <c r="AO73" i="19"/>
  <c r="AN73" i="19"/>
  <c r="AM73" i="19"/>
  <c r="AL73" i="19"/>
  <c r="AK73" i="19"/>
  <c r="AJ73" i="19"/>
  <c r="AI73" i="19"/>
  <c r="AH73" i="19"/>
  <c r="AG73" i="19"/>
  <c r="AF73" i="19"/>
  <c r="AE73" i="19"/>
  <c r="AD73" i="19"/>
  <c r="AC73" i="19"/>
  <c r="AB73" i="19"/>
  <c r="AA73" i="19"/>
  <c r="Z73" i="19"/>
  <c r="Y73" i="19"/>
  <c r="X73" i="19"/>
  <c r="W73" i="19"/>
  <c r="V73" i="19"/>
  <c r="U73" i="19"/>
  <c r="T73" i="19"/>
  <c r="S73" i="19" s="1"/>
  <c r="R73" i="19"/>
  <c r="Q73" i="19"/>
  <c r="P73" i="19"/>
  <c r="O73" i="19"/>
  <c r="N73" i="19"/>
  <c r="M73" i="19"/>
  <c r="J73" i="19"/>
  <c r="I73" i="19"/>
  <c r="H73" i="19"/>
  <c r="G73" i="19"/>
  <c r="F73" i="19"/>
  <c r="E73" i="19"/>
  <c r="AU72" i="19"/>
  <c r="AT72" i="19"/>
  <c r="AS72" i="19"/>
  <c r="AR72" i="19"/>
  <c r="AQ72" i="19"/>
  <c r="AP72" i="19"/>
  <c r="AO72" i="19"/>
  <c r="AN72" i="19"/>
  <c r="AM72" i="19"/>
  <c r="AL72" i="19"/>
  <c r="AK72" i="19"/>
  <c r="AJ72" i="19"/>
  <c r="AI72" i="19"/>
  <c r="AH72" i="19"/>
  <c r="AG72" i="19"/>
  <c r="AF72" i="19"/>
  <c r="AE72" i="19"/>
  <c r="AD72" i="19"/>
  <c r="AC72" i="19"/>
  <c r="AB72" i="19"/>
  <c r="AA72" i="19"/>
  <c r="Z72" i="19"/>
  <c r="Y72" i="19"/>
  <c r="X72" i="19"/>
  <c r="W72" i="19"/>
  <c r="V72" i="19"/>
  <c r="U72" i="19"/>
  <c r="T72" i="19"/>
  <c r="S72" i="19" s="1"/>
  <c r="R72" i="19"/>
  <c r="Q72" i="19"/>
  <c r="P72" i="19"/>
  <c r="O72" i="19"/>
  <c r="N72" i="19"/>
  <c r="M72" i="19"/>
  <c r="J72" i="19"/>
  <c r="I72" i="19"/>
  <c r="H72" i="19"/>
  <c r="G72" i="19"/>
  <c r="F72" i="19"/>
  <c r="E72" i="19"/>
  <c r="AU71" i="19"/>
  <c r="AT71" i="19"/>
  <c r="AS71" i="19"/>
  <c r="AR71" i="19"/>
  <c r="AQ71" i="19"/>
  <c r="AP71" i="19"/>
  <c r="AO71" i="19"/>
  <c r="AN71" i="19"/>
  <c r="AM71" i="19"/>
  <c r="AL71" i="19"/>
  <c r="AK71" i="19"/>
  <c r="AJ71" i="19"/>
  <c r="AI71" i="19"/>
  <c r="AH71" i="19"/>
  <c r="AG71" i="19"/>
  <c r="AF71" i="19"/>
  <c r="AE71" i="19"/>
  <c r="AD71" i="19"/>
  <c r="AC71" i="19"/>
  <c r="AB71" i="19"/>
  <c r="AA71" i="19"/>
  <c r="Z71" i="19"/>
  <c r="Y71" i="19"/>
  <c r="X71" i="19"/>
  <c r="W71" i="19"/>
  <c r="V71" i="19"/>
  <c r="U71" i="19"/>
  <c r="T71" i="19"/>
  <c r="S71" i="19" s="1"/>
  <c r="R71" i="19"/>
  <c r="Q71" i="19"/>
  <c r="P71" i="19"/>
  <c r="O71" i="19"/>
  <c r="N71" i="19"/>
  <c r="M71" i="19"/>
  <c r="J71" i="19"/>
  <c r="I71" i="19"/>
  <c r="H71" i="19"/>
  <c r="G71" i="19"/>
  <c r="F71" i="19"/>
  <c r="E71" i="19"/>
  <c r="AU70" i="19"/>
  <c r="AT70" i="19"/>
  <c r="AS70" i="19"/>
  <c r="AR70" i="19"/>
  <c r="AQ70" i="19"/>
  <c r="AP70" i="19"/>
  <c r="AO70" i="19"/>
  <c r="AN70" i="19"/>
  <c r="AM70" i="19"/>
  <c r="AL70" i="19"/>
  <c r="AK70" i="19"/>
  <c r="AJ70" i="19"/>
  <c r="AI70" i="19"/>
  <c r="AH70" i="19"/>
  <c r="AG70" i="19"/>
  <c r="AF70" i="19"/>
  <c r="AE70" i="19"/>
  <c r="AD70" i="19"/>
  <c r="AC70" i="19"/>
  <c r="AB70" i="19"/>
  <c r="AA70" i="19"/>
  <c r="Z70" i="19"/>
  <c r="Y70" i="19"/>
  <c r="X70" i="19"/>
  <c r="W70" i="19"/>
  <c r="V70" i="19"/>
  <c r="U70" i="19"/>
  <c r="T70" i="19"/>
  <c r="S70" i="19" s="1"/>
  <c r="R70" i="19"/>
  <c r="Q70" i="19"/>
  <c r="P70" i="19"/>
  <c r="O70" i="19"/>
  <c r="N70" i="19"/>
  <c r="M70" i="19"/>
  <c r="J70" i="19"/>
  <c r="I70" i="19"/>
  <c r="H70" i="19"/>
  <c r="G70" i="19"/>
  <c r="F70" i="19"/>
  <c r="E70" i="19"/>
  <c r="AU69" i="19"/>
  <c r="AT69" i="19"/>
  <c r="AS69" i="19"/>
  <c r="AR69" i="19"/>
  <c r="AQ69" i="19"/>
  <c r="AP69" i="19"/>
  <c r="AO69" i="19"/>
  <c r="AN69" i="19"/>
  <c r="AM69" i="19"/>
  <c r="AL69" i="19"/>
  <c r="AK69" i="19"/>
  <c r="AJ69" i="19"/>
  <c r="AI69" i="19"/>
  <c r="AH69" i="19"/>
  <c r="AG69" i="19"/>
  <c r="AF69" i="19"/>
  <c r="AE69" i="19"/>
  <c r="AD69" i="19"/>
  <c r="AC69" i="19"/>
  <c r="AB69" i="19"/>
  <c r="AA69" i="19"/>
  <c r="Z69" i="19"/>
  <c r="Y69" i="19"/>
  <c r="X69" i="19"/>
  <c r="W69" i="19"/>
  <c r="V69" i="19"/>
  <c r="U69" i="19"/>
  <c r="T69" i="19"/>
  <c r="S69" i="19" s="1"/>
  <c r="R69" i="19"/>
  <c r="Q69" i="19"/>
  <c r="P69" i="19"/>
  <c r="O69" i="19"/>
  <c r="N69" i="19"/>
  <c r="M69" i="19"/>
  <c r="J69" i="19"/>
  <c r="I69" i="19"/>
  <c r="H69" i="19"/>
  <c r="G69" i="19"/>
  <c r="F69" i="19"/>
  <c r="E69" i="19"/>
  <c r="AU68" i="19"/>
  <c r="AT68" i="19"/>
  <c r="AS68" i="19"/>
  <c r="AR68" i="19"/>
  <c r="AQ68" i="19"/>
  <c r="AP68" i="19"/>
  <c r="AO68" i="19"/>
  <c r="AN68" i="19"/>
  <c r="AM68" i="19"/>
  <c r="AL68" i="19"/>
  <c r="AK68" i="19"/>
  <c r="AJ68" i="19"/>
  <c r="AI68" i="19"/>
  <c r="AH68" i="19"/>
  <c r="AG68" i="19"/>
  <c r="AF68" i="19"/>
  <c r="AE68" i="19"/>
  <c r="AD68" i="19"/>
  <c r="AC68" i="19"/>
  <c r="AB68" i="19"/>
  <c r="AA68" i="19"/>
  <c r="Z68" i="19"/>
  <c r="Y68" i="19"/>
  <c r="X68" i="19"/>
  <c r="W68" i="19"/>
  <c r="V68" i="19"/>
  <c r="U68" i="19"/>
  <c r="T68" i="19"/>
  <c r="S68" i="19" s="1"/>
  <c r="R68" i="19"/>
  <c r="Q68" i="19"/>
  <c r="P68" i="19"/>
  <c r="O68" i="19"/>
  <c r="N68" i="19"/>
  <c r="M68" i="19"/>
  <c r="J68" i="19"/>
  <c r="I68" i="19"/>
  <c r="H68" i="19"/>
  <c r="G68" i="19"/>
  <c r="F68" i="19"/>
  <c r="E68" i="19"/>
  <c r="AU67" i="19"/>
  <c r="AT67" i="19"/>
  <c r="AS67" i="19"/>
  <c r="AR67" i="19"/>
  <c r="AQ67" i="19"/>
  <c r="AP67" i="19"/>
  <c r="AO67" i="19"/>
  <c r="AN67" i="19"/>
  <c r="AM67" i="19"/>
  <c r="AL67" i="19"/>
  <c r="AK67" i="19"/>
  <c r="AJ67" i="19"/>
  <c r="AI67" i="19"/>
  <c r="AH67" i="19"/>
  <c r="AG67" i="19"/>
  <c r="AF67" i="19"/>
  <c r="AE67" i="19"/>
  <c r="AD67" i="19"/>
  <c r="AC67" i="19"/>
  <c r="AB67" i="19"/>
  <c r="AA67" i="19"/>
  <c r="Z67" i="19"/>
  <c r="Y67" i="19"/>
  <c r="X67" i="19"/>
  <c r="W67" i="19"/>
  <c r="V67" i="19"/>
  <c r="U67" i="19"/>
  <c r="T67" i="19"/>
  <c r="S67" i="19" s="1"/>
  <c r="R67" i="19"/>
  <c r="Q67" i="19"/>
  <c r="P67" i="19"/>
  <c r="O67" i="19"/>
  <c r="N67" i="19"/>
  <c r="M67" i="19"/>
  <c r="J67" i="19"/>
  <c r="I67" i="19"/>
  <c r="H67" i="19"/>
  <c r="G67" i="19"/>
  <c r="F67" i="19"/>
  <c r="E67" i="19"/>
  <c r="AU66" i="19"/>
  <c r="AT66" i="19"/>
  <c r="AS66" i="19"/>
  <c r="AR66" i="19"/>
  <c r="AQ66" i="19"/>
  <c r="AP66" i="19"/>
  <c r="AO66" i="19"/>
  <c r="AN66" i="19"/>
  <c r="AM66" i="19"/>
  <c r="AL66" i="19"/>
  <c r="AK66" i="19"/>
  <c r="AJ66" i="19"/>
  <c r="AI66" i="19"/>
  <c r="AH66" i="19"/>
  <c r="AG66" i="19"/>
  <c r="AF66" i="19"/>
  <c r="AE66" i="19"/>
  <c r="AD66" i="19"/>
  <c r="AC66" i="19"/>
  <c r="AB66" i="19"/>
  <c r="AA66" i="19"/>
  <c r="Z66" i="19"/>
  <c r="Y66" i="19"/>
  <c r="X66" i="19"/>
  <c r="W66" i="19"/>
  <c r="V66" i="19"/>
  <c r="U66" i="19"/>
  <c r="T66" i="19"/>
  <c r="S66" i="19" s="1"/>
  <c r="R66" i="19"/>
  <c r="Q66" i="19"/>
  <c r="P66" i="19"/>
  <c r="O66" i="19"/>
  <c r="N66" i="19"/>
  <c r="M66" i="19"/>
  <c r="J66" i="19"/>
  <c r="I66" i="19"/>
  <c r="H66" i="19"/>
  <c r="G66" i="19"/>
  <c r="F66" i="19"/>
  <c r="E66" i="19"/>
  <c r="AU65" i="19"/>
  <c r="AT65" i="19"/>
  <c r="AS65" i="19"/>
  <c r="AR65" i="19"/>
  <c r="AQ65" i="19"/>
  <c r="AP65" i="19"/>
  <c r="AO65" i="19"/>
  <c r="AN65" i="19"/>
  <c r="AM65" i="19"/>
  <c r="AL65" i="19"/>
  <c r="AK65" i="19"/>
  <c r="AJ65" i="19"/>
  <c r="AI65" i="19"/>
  <c r="AH65" i="19"/>
  <c r="AG65" i="19"/>
  <c r="AF65" i="19"/>
  <c r="AE65" i="19"/>
  <c r="AD65" i="19"/>
  <c r="AC65" i="19"/>
  <c r="AB65" i="19"/>
  <c r="AA65" i="19"/>
  <c r="Z65" i="19"/>
  <c r="Y65" i="19"/>
  <c r="X65" i="19"/>
  <c r="W65" i="19"/>
  <c r="V65" i="19"/>
  <c r="U65" i="19"/>
  <c r="T65" i="19"/>
  <c r="S65" i="19" s="1"/>
  <c r="R65" i="19"/>
  <c r="Q65" i="19"/>
  <c r="P65" i="19"/>
  <c r="O65" i="19"/>
  <c r="N65" i="19"/>
  <c r="M65" i="19"/>
  <c r="J65" i="19"/>
  <c r="I65" i="19"/>
  <c r="H65" i="19"/>
  <c r="G65" i="19"/>
  <c r="F65" i="19"/>
  <c r="E65" i="19"/>
  <c r="AU64" i="19"/>
  <c r="AT64" i="19"/>
  <c r="AS64" i="19"/>
  <c r="AR64" i="19"/>
  <c r="AQ64" i="19"/>
  <c r="AP64" i="19"/>
  <c r="AO64" i="19"/>
  <c r="AN64" i="19"/>
  <c r="AM64" i="19"/>
  <c r="AL64" i="19"/>
  <c r="AK64" i="19"/>
  <c r="AJ64" i="19"/>
  <c r="AI64" i="19"/>
  <c r="AH64" i="19"/>
  <c r="AG64" i="19"/>
  <c r="AF64" i="19"/>
  <c r="AE64" i="19"/>
  <c r="AD64" i="19"/>
  <c r="AC64" i="19"/>
  <c r="AB64" i="19"/>
  <c r="AA64" i="19"/>
  <c r="Z64" i="19"/>
  <c r="Y64" i="19"/>
  <c r="X64" i="19"/>
  <c r="W64" i="19"/>
  <c r="V64" i="19"/>
  <c r="U64" i="19"/>
  <c r="T64" i="19"/>
  <c r="S64" i="19" s="1"/>
  <c r="R64" i="19"/>
  <c r="Q64" i="19"/>
  <c r="P64" i="19"/>
  <c r="O64" i="19"/>
  <c r="N64" i="19"/>
  <c r="M64" i="19"/>
  <c r="J64" i="19"/>
  <c r="I64" i="19"/>
  <c r="H64" i="19"/>
  <c r="G64" i="19"/>
  <c r="F64" i="19"/>
  <c r="E64" i="19"/>
  <c r="AU63" i="19"/>
  <c r="AT63" i="19"/>
  <c r="AS63" i="19"/>
  <c r="AR63" i="19"/>
  <c r="AQ63" i="19"/>
  <c r="AP63" i="19"/>
  <c r="AO63" i="19"/>
  <c r="AN63" i="19"/>
  <c r="AM63" i="19"/>
  <c r="AL63" i="19"/>
  <c r="AK63" i="19"/>
  <c r="AJ63" i="19"/>
  <c r="AI63" i="19"/>
  <c r="AH63" i="19"/>
  <c r="AG63" i="19"/>
  <c r="AF63" i="19"/>
  <c r="AE63" i="19"/>
  <c r="AD63" i="19"/>
  <c r="AC63" i="19"/>
  <c r="AB63" i="19"/>
  <c r="AA63" i="19"/>
  <c r="Z63" i="19"/>
  <c r="Y63" i="19"/>
  <c r="X63" i="19"/>
  <c r="W63" i="19"/>
  <c r="V63" i="19"/>
  <c r="U63" i="19"/>
  <c r="T63" i="19"/>
  <c r="S63" i="19" s="1"/>
  <c r="R63" i="19"/>
  <c r="Q63" i="19"/>
  <c r="P63" i="19"/>
  <c r="O63" i="19"/>
  <c r="N63" i="19"/>
  <c r="M63" i="19"/>
  <c r="J63" i="19"/>
  <c r="I63" i="19"/>
  <c r="H63" i="19"/>
  <c r="G63" i="19"/>
  <c r="F63" i="19"/>
  <c r="E63" i="19"/>
  <c r="AU62" i="19"/>
  <c r="AT62" i="19"/>
  <c r="AS62" i="19"/>
  <c r="AR62" i="19"/>
  <c r="AQ62" i="19"/>
  <c r="AP62" i="19"/>
  <c r="AO62" i="19"/>
  <c r="AN62" i="19"/>
  <c r="AM62" i="19"/>
  <c r="AL62" i="19"/>
  <c r="AK62" i="19"/>
  <c r="AJ62" i="19"/>
  <c r="AI62" i="19"/>
  <c r="AH62" i="19"/>
  <c r="AG62" i="19"/>
  <c r="AF62" i="19"/>
  <c r="AE62" i="19"/>
  <c r="AD62" i="19"/>
  <c r="AC62" i="19"/>
  <c r="AB62" i="19"/>
  <c r="AA62" i="19"/>
  <c r="Z62" i="19"/>
  <c r="Y62" i="19"/>
  <c r="X62" i="19"/>
  <c r="W62" i="19"/>
  <c r="V62" i="19"/>
  <c r="U62" i="19"/>
  <c r="T62" i="19"/>
  <c r="S62" i="19" s="1"/>
  <c r="R62" i="19"/>
  <c r="Q62" i="19"/>
  <c r="P62" i="19"/>
  <c r="O62" i="19"/>
  <c r="N62" i="19"/>
  <c r="M62" i="19"/>
  <c r="J62" i="19"/>
  <c r="I62" i="19"/>
  <c r="H62" i="19"/>
  <c r="G62" i="19"/>
  <c r="F62" i="19"/>
  <c r="E62" i="19"/>
  <c r="AU61" i="19"/>
  <c r="AT61" i="19"/>
  <c r="AS61" i="19"/>
  <c r="AR61" i="19"/>
  <c r="AQ61" i="19"/>
  <c r="AP61" i="19"/>
  <c r="AO61" i="19"/>
  <c r="AN61" i="19"/>
  <c r="AM61" i="19"/>
  <c r="AL61" i="19"/>
  <c r="AK61" i="19"/>
  <c r="AJ61" i="19"/>
  <c r="AI61" i="19"/>
  <c r="AH61" i="19"/>
  <c r="AG61" i="19"/>
  <c r="AF61" i="19"/>
  <c r="AE61" i="19"/>
  <c r="AD61" i="19"/>
  <c r="AC61" i="19"/>
  <c r="AB61" i="19"/>
  <c r="AA61" i="19"/>
  <c r="Z61" i="19"/>
  <c r="Y61" i="19"/>
  <c r="X61" i="19"/>
  <c r="W61" i="19"/>
  <c r="V61" i="19"/>
  <c r="U61" i="19"/>
  <c r="T61" i="19"/>
  <c r="S61" i="19" s="1"/>
  <c r="R61" i="19"/>
  <c r="Q61" i="19"/>
  <c r="P61" i="19"/>
  <c r="O61" i="19"/>
  <c r="N61" i="19"/>
  <c r="M61" i="19"/>
  <c r="J61" i="19"/>
  <c r="I61" i="19"/>
  <c r="H61" i="19"/>
  <c r="G61" i="19"/>
  <c r="F61" i="19"/>
  <c r="E61" i="19"/>
  <c r="AU60" i="19"/>
  <c r="AT60" i="19"/>
  <c r="AS60" i="19"/>
  <c r="AR60" i="19"/>
  <c r="AQ60" i="19"/>
  <c r="AP60" i="19"/>
  <c r="AO60" i="19"/>
  <c r="AN60" i="19"/>
  <c r="AM60" i="19"/>
  <c r="AL60" i="19"/>
  <c r="AK60" i="19"/>
  <c r="AJ60" i="19"/>
  <c r="AI60" i="19"/>
  <c r="AH60" i="19"/>
  <c r="AG60" i="19"/>
  <c r="AF60" i="19"/>
  <c r="AE60" i="19"/>
  <c r="AD60" i="19"/>
  <c r="AC60" i="19"/>
  <c r="AB60" i="19"/>
  <c r="AA60" i="19"/>
  <c r="Z60" i="19"/>
  <c r="Y60" i="19"/>
  <c r="X60" i="19"/>
  <c r="W60" i="19"/>
  <c r="V60" i="19"/>
  <c r="U60" i="19"/>
  <c r="T60" i="19"/>
  <c r="S60" i="19" s="1"/>
  <c r="R60" i="19"/>
  <c r="Q60" i="19"/>
  <c r="P60" i="19"/>
  <c r="O60" i="19"/>
  <c r="N60" i="19"/>
  <c r="M60" i="19"/>
  <c r="J60" i="19"/>
  <c r="I60" i="19"/>
  <c r="H60" i="19"/>
  <c r="G60" i="19"/>
  <c r="F60" i="19"/>
  <c r="E60" i="19"/>
  <c r="AU59" i="19"/>
  <c r="AT59" i="19"/>
  <c r="AS59" i="19"/>
  <c r="AR59" i="19"/>
  <c r="AQ59" i="19"/>
  <c r="AP59" i="19"/>
  <c r="AO59" i="19"/>
  <c r="AN59" i="19"/>
  <c r="AM59" i="19"/>
  <c r="AL59" i="19"/>
  <c r="AK59" i="19"/>
  <c r="AJ59" i="19"/>
  <c r="AI59" i="19"/>
  <c r="AH59" i="19"/>
  <c r="AG59" i="19"/>
  <c r="AF59" i="19"/>
  <c r="AE59" i="19"/>
  <c r="AD59" i="19"/>
  <c r="AC59" i="19"/>
  <c r="AB59" i="19"/>
  <c r="AA59" i="19"/>
  <c r="Z59" i="19"/>
  <c r="Y59" i="19"/>
  <c r="X59" i="19"/>
  <c r="W59" i="19"/>
  <c r="V59" i="19"/>
  <c r="U59" i="19"/>
  <c r="T59" i="19"/>
  <c r="S59" i="19" s="1"/>
  <c r="R59" i="19"/>
  <c r="Q59" i="19"/>
  <c r="P59" i="19"/>
  <c r="O59" i="19"/>
  <c r="N59" i="19"/>
  <c r="M59" i="19"/>
  <c r="J59" i="19"/>
  <c r="I59" i="19"/>
  <c r="H59" i="19"/>
  <c r="G59" i="19"/>
  <c r="F59" i="19"/>
  <c r="E59" i="19"/>
  <c r="AU58" i="19"/>
  <c r="AT58" i="19"/>
  <c r="AS58" i="19"/>
  <c r="AR58" i="19"/>
  <c r="AQ58" i="19"/>
  <c r="AP58" i="19"/>
  <c r="AO58" i="19"/>
  <c r="AN58" i="19"/>
  <c r="AM58" i="19"/>
  <c r="AL58" i="19"/>
  <c r="AK58" i="19"/>
  <c r="AJ58" i="19"/>
  <c r="AI58" i="19"/>
  <c r="AH58" i="19"/>
  <c r="AG58" i="19"/>
  <c r="AF58" i="19"/>
  <c r="AE58" i="19"/>
  <c r="AD58" i="19"/>
  <c r="AC58" i="19"/>
  <c r="AB58" i="19"/>
  <c r="AA58" i="19"/>
  <c r="Z58" i="19"/>
  <c r="Y58" i="19"/>
  <c r="X58" i="19"/>
  <c r="W58" i="19"/>
  <c r="V58" i="19"/>
  <c r="U58" i="19"/>
  <c r="T58" i="19"/>
  <c r="S58" i="19" s="1"/>
  <c r="R58" i="19"/>
  <c r="Q58" i="19"/>
  <c r="P58" i="19"/>
  <c r="O58" i="19"/>
  <c r="N58" i="19"/>
  <c r="M58" i="19"/>
  <c r="J58" i="19"/>
  <c r="I58" i="19"/>
  <c r="H58" i="19"/>
  <c r="G58" i="19"/>
  <c r="F58" i="19"/>
  <c r="E58" i="19"/>
  <c r="AU57" i="19"/>
  <c r="AU56" i="19" s="1"/>
  <c r="AT57" i="19"/>
  <c r="AT56" i="19" s="1"/>
  <c r="AS57" i="19"/>
  <c r="AS56" i="19" s="1"/>
  <c r="AR57" i="19"/>
  <c r="AR56" i="19" s="1"/>
  <c r="AQ57" i="19"/>
  <c r="AQ56" i="19" s="1"/>
  <c r="AP57" i="19"/>
  <c r="AP56" i="19" s="1"/>
  <c r="AO57" i="19"/>
  <c r="AO56" i="19" s="1"/>
  <c r="AN57" i="19"/>
  <c r="AN56" i="19" s="1"/>
  <c r="AM57" i="19"/>
  <c r="AM56" i="19" s="1"/>
  <c r="AL57" i="19"/>
  <c r="AL56" i="19" s="1"/>
  <c r="AK57" i="19"/>
  <c r="AK56" i="19" s="1"/>
  <c r="AJ57" i="19"/>
  <c r="AJ56" i="19" s="1"/>
  <c r="AI57" i="19"/>
  <c r="AI56" i="19" s="1"/>
  <c r="AH57" i="19"/>
  <c r="AH56" i="19" s="1"/>
  <c r="AG57" i="19"/>
  <c r="AG56" i="19" s="1"/>
  <c r="AF57" i="19"/>
  <c r="AF56" i="19" s="1"/>
  <c r="AE57" i="19"/>
  <c r="AE56" i="19" s="1"/>
  <c r="AD57" i="19"/>
  <c r="AD56" i="19" s="1"/>
  <c r="AC57" i="19"/>
  <c r="AC56" i="19" s="1"/>
  <c r="AB57" i="19"/>
  <c r="AB56" i="19" s="1"/>
  <c r="AA57" i="19"/>
  <c r="Z57" i="19"/>
  <c r="Y57" i="19"/>
  <c r="Y56" i="19" s="1"/>
  <c r="X57" i="19"/>
  <c r="X56" i="19" s="1"/>
  <c r="W57" i="19"/>
  <c r="W56" i="19" s="1"/>
  <c r="V57" i="19"/>
  <c r="V56" i="19" s="1"/>
  <c r="U57" i="19"/>
  <c r="U56" i="19" s="1"/>
  <c r="T57" i="19"/>
  <c r="T56" i="19" s="1"/>
  <c r="S56" i="19" s="1"/>
  <c r="R57" i="19"/>
  <c r="R56" i="19" s="1"/>
  <c r="Q57" i="19"/>
  <c r="Q56" i="19" s="1"/>
  <c r="P57" i="19"/>
  <c r="P56" i="19" s="1"/>
  <c r="O57" i="19"/>
  <c r="O56" i="19" s="1"/>
  <c r="N57" i="19"/>
  <c r="N56" i="19" s="1"/>
  <c r="M57" i="19"/>
  <c r="M56" i="19" s="1"/>
  <c r="J57" i="19"/>
  <c r="J56" i="19" s="1"/>
  <c r="I57" i="19"/>
  <c r="I56" i="19" s="1"/>
  <c r="H57" i="19"/>
  <c r="H56" i="19" s="1"/>
  <c r="G57" i="19"/>
  <c r="G56" i="19" s="1"/>
  <c r="F57" i="19"/>
  <c r="F56" i="19" s="1"/>
  <c r="E57" i="19"/>
  <c r="E56" i="19" s="1"/>
  <c r="AU55" i="19"/>
  <c r="AT55" i="19"/>
  <c r="AS55" i="19"/>
  <c r="AR55" i="19"/>
  <c r="AQ55" i="19"/>
  <c r="AP55" i="19"/>
  <c r="AO55" i="19"/>
  <c r="AN55" i="19"/>
  <c r="AM55" i="19"/>
  <c r="AL55" i="19"/>
  <c r="AK55" i="19"/>
  <c r="AJ55" i="19"/>
  <c r="AI55" i="19"/>
  <c r="AH55" i="19"/>
  <c r="AG55" i="19"/>
  <c r="AF55" i="19"/>
  <c r="AE55" i="19"/>
  <c r="AD55" i="19"/>
  <c r="AC55" i="19"/>
  <c r="AB55" i="19"/>
  <c r="AA55" i="19"/>
  <c r="Z55" i="19"/>
  <c r="Y55" i="19"/>
  <c r="X55" i="19"/>
  <c r="W55" i="19"/>
  <c r="V55" i="19"/>
  <c r="U55" i="19"/>
  <c r="T55" i="19"/>
  <c r="S55" i="19" s="1"/>
  <c r="R55" i="19"/>
  <c r="Q55" i="19"/>
  <c r="P55" i="19"/>
  <c r="O55" i="19"/>
  <c r="N55" i="19"/>
  <c r="M55" i="19"/>
  <c r="J55" i="19"/>
  <c r="I55" i="19"/>
  <c r="H55" i="19"/>
  <c r="G55" i="19"/>
  <c r="F55" i="19"/>
  <c r="E55" i="19"/>
  <c r="AU54" i="19"/>
  <c r="AT54" i="19"/>
  <c r="AS54" i="19"/>
  <c r="AR54" i="19"/>
  <c r="AQ54" i="19"/>
  <c r="AP54" i="19"/>
  <c r="AO54" i="19"/>
  <c r="AN54" i="19"/>
  <c r="AM54" i="19"/>
  <c r="AL54" i="19"/>
  <c r="AK54" i="19"/>
  <c r="AJ54" i="19"/>
  <c r="AI54" i="19"/>
  <c r="AH54" i="19"/>
  <c r="AG54" i="19"/>
  <c r="AF54" i="19"/>
  <c r="AE54" i="19"/>
  <c r="AD54" i="19"/>
  <c r="AC54" i="19"/>
  <c r="AB54" i="19"/>
  <c r="AA54" i="19"/>
  <c r="Z54" i="19"/>
  <c r="Y54" i="19"/>
  <c r="X54" i="19"/>
  <c r="W54" i="19"/>
  <c r="V54" i="19"/>
  <c r="U54" i="19"/>
  <c r="T54" i="19"/>
  <c r="S54" i="19" s="1"/>
  <c r="R54" i="19"/>
  <c r="Q54" i="19"/>
  <c r="P54" i="19"/>
  <c r="O54" i="19"/>
  <c r="N54" i="19"/>
  <c r="M54" i="19"/>
  <c r="J54" i="19"/>
  <c r="I54" i="19"/>
  <c r="H54" i="19"/>
  <c r="G54" i="19"/>
  <c r="F54" i="19"/>
  <c r="E54" i="19"/>
  <c r="AU53" i="19"/>
  <c r="AT53" i="19"/>
  <c r="AS53" i="19"/>
  <c r="AR53" i="19"/>
  <c r="AQ53" i="19"/>
  <c r="AP53" i="19"/>
  <c r="AO53" i="19"/>
  <c r="AN53" i="19"/>
  <c r="AM53" i="19"/>
  <c r="AL53" i="19"/>
  <c r="AK53" i="19"/>
  <c r="AJ53" i="19"/>
  <c r="AI53" i="19"/>
  <c r="AH53" i="19"/>
  <c r="AG53" i="19"/>
  <c r="AF53" i="19"/>
  <c r="AE53" i="19"/>
  <c r="AD53" i="19"/>
  <c r="AC53" i="19"/>
  <c r="AB53" i="19"/>
  <c r="AA53" i="19"/>
  <c r="Z53" i="19"/>
  <c r="Y53" i="19"/>
  <c r="X53" i="19"/>
  <c r="W53" i="19"/>
  <c r="V53" i="19"/>
  <c r="U53" i="19"/>
  <c r="T53" i="19"/>
  <c r="S53" i="19" s="1"/>
  <c r="R53" i="19"/>
  <c r="Q53" i="19"/>
  <c r="P53" i="19"/>
  <c r="O53" i="19"/>
  <c r="N53" i="19"/>
  <c r="M53" i="19"/>
  <c r="J53" i="19"/>
  <c r="I53" i="19"/>
  <c r="H53" i="19"/>
  <c r="G53" i="19"/>
  <c r="F53" i="19"/>
  <c r="E53" i="19"/>
  <c r="AU52" i="19"/>
  <c r="AT52" i="19"/>
  <c r="AS52" i="19"/>
  <c r="AR52" i="19"/>
  <c r="AQ52" i="19"/>
  <c r="AP52" i="19"/>
  <c r="AO52" i="19"/>
  <c r="AN52" i="19"/>
  <c r="AM52" i="19"/>
  <c r="AL52" i="19"/>
  <c r="AK52" i="19"/>
  <c r="AJ52" i="19"/>
  <c r="AI52" i="19"/>
  <c r="AH52" i="19"/>
  <c r="AG52" i="19"/>
  <c r="AF52" i="19"/>
  <c r="AE52" i="19"/>
  <c r="AD52" i="19"/>
  <c r="AC52" i="19"/>
  <c r="AB52" i="19"/>
  <c r="AA52" i="19"/>
  <c r="Z52" i="19"/>
  <c r="Y52" i="19"/>
  <c r="X52" i="19"/>
  <c r="W52" i="19"/>
  <c r="V52" i="19"/>
  <c r="U52" i="19"/>
  <c r="T52" i="19"/>
  <c r="S52" i="19" s="1"/>
  <c r="R52" i="19"/>
  <c r="Q52" i="19"/>
  <c r="P52" i="19"/>
  <c r="O52" i="19"/>
  <c r="N52" i="19"/>
  <c r="M52" i="19"/>
  <c r="J52" i="19"/>
  <c r="I52" i="19"/>
  <c r="H52" i="19"/>
  <c r="G52" i="19"/>
  <c r="F52" i="19"/>
  <c r="E52" i="19"/>
  <c r="AU51" i="19"/>
  <c r="AT51" i="19"/>
  <c r="AS51" i="19"/>
  <c r="AR51" i="19"/>
  <c r="AQ51" i="19"/>
  <c r="AP51" i="19"/>
  <c r="AO51" i="19"/>
  <c r="AN51" i="19"/>
  <c r="AM51" i="19"/>
  <c r="AL51" i="19"/>
  <c r="AK51" i="19"/>
  <c r="AJ51" i="19"/>
  <c r="AI51" i="19"/>
  <c r="AH51" i="19"/>
  <c r="AG51" i="19"/>
  <c r="AF51" i="19"/>
  <c r="AE51" i="19"/>
  <c r="AD51" i="19"/>
  <c r="AC51" i="19"/>
  <c r="AB51" i="19"/>
  <c r="AA51" i="19"/>
  <c r="Z51" i="19"/>
  <c r="Y51" i="19"/>
  <c r="X51" i="19"/>
  <c r="W51" i="19"/>
  <c r="V51" i="19"/>
  <c r="U51" i="19"/>
  <c r="T51" i="19"/>
  <c r="S51" i="19" s="1"/>
  <c r="R51" i="19"/>
  <c r="Q51" i="19"/>
  <c r="P51" i="19"/>
  <c r="O51" i="19"/>
  <c r="N51" i="19"/>
  <c r="M51" i="19"/>
  <c r="J51" i="19"/>
  <c r="I51" i="19"/>
  <c r="H51" i="19"/>
  <c r="G51" i="19"/>
  <c r="F51" i="19"/>
  <c r="E51" i="19"/>
  <c r="AU50" i="19"/>
  <c r="AT50" i="19"/>
  <c r="AS50" i="19"/>
  <c r="AR50" i="19"/>
  <c r="AQ50" i="19"/>
  <c r="AP50" i="19"/>
  <c r="AO50" i="19"/>
  <c r="AN50" i="19"/>
  <c r="AM50" i="19"/>
  <c r="AL50" i="19"/>
  <c r="AK50" i="19"/>
  <c r="AJ50" i="19"/>
  <c r="AI50" i="19"/>
  <c r="AH50" i="19"/>
  <c r="AG50" i="19"/>
  <c r="AF50" i="19"/>
  <c r="AE50" i="19"/>
  <c r="AD50" i="19"/>
  <c r="AC50" i="19"/>
  <c r="AB50" i="19"/>
  <c r="AA50" i="19"/>
  <c r="Z50" i="19"/>
  <c r="Y50" i="19"/>
  <c r="X50" i="19"/>
  <c r="W50" i="19"/>
  <c r="V50" i="19"/>
  <c r="U50" i="19"/>
  <c r="T50" i="19"/>
  <c r="S50" i="19" s="1"/>
  <c r="R50" i="19"/>
  <c r="Q50" i="19"/>
  <c r="P50" i="19"/>
  <c r="O50" i="19"/>
  <c r="N50" i="19"/>
  <c r="M50" i="19"/>
  <c r="J50" i="19"/>
  <c r="I50" i="19"/>
  <c r="H50" i="19"/>
  <c r="G50" i="19"/>
  <c r="F50" i="19"/>
  <c r="E50" i="19"/>
  <c r="AU47" i="19"/>
  <c r="AT47" i="19"/>
  <c r="AS47" i="19"/>
  <c r="AR47" i="19"/>
  <c r="AQ47" i="19"/>
  <c r="AP47" i="19"/>
  <c r="AO47" i="19"/>
  <c r="AN47" i="19"/>
  <c r="AM47" i="19"/>
  <c r="AL47" i="19"/>
  <c r="AK47" i="19"/>
  <c r="AJ47" i="19"/>
  <c r="AI47" i="19"/>
  <c r="AH47" i="19"/>
  <c r="AG47" i="19"/>
  <c r="AF47" i="19"/>
  <c r="AE47" i="19"/>
  <c r="AD47" i="19"/>
  <c r="AC47" i="19"/>
  <c r="AB47" i="19"/>
  <c r="AA47" i="19"/>
  <c r="Z47" i="19"/>
  <c r="Y47" i="19"/>
  <c r="X47" i="19"/>
  <c r="W47" i="19"/>
  <c r="V47" i="19"/>
  <c r="U47" i="19"/>
  <c r="T47" i="19"/>
  <c r="S47" i="19" s="1"/>
  <c r="R47" i="19"/>
  <c r="Q47" i="19"/>
  <c r="P47" i="19"/>
  <c r="O47" i="19"/>
  <c r="N47" i="19"/>
  <c r="M47" i="19"/>
  <c r="J47" i="19"/>
  <c r="I47" i="19"/>
  <c r="H47" i="19"/>
  <c r="G47" i="19"/>
  <c r="F47" i="19"/>
  <c r="E47" i="19"/>
  <c r="AU46" i="19"/>
  <c r="AT46" i="19"/>
  <c r="AS46" i="19"/>
  <c r="AR46" i="19"/>
  <c r="AQ46" i="19"/>
  <c r="AP46" i="19"/>
  <c r="AO46" i="19"/>
  <c r="AN46" i="19"/>
  <c r="AM46" i="19"/>
  <c r="AL46" i="19"/>
  <c r="AK46" i="19"/>
  <c r="AJ46" i="19"/>
  <c r="AI46" i="19"/>
  <c r="AH46" i="19"/>
  <c r="AG46" i="19"/>
  <c r="AF46" i="19"/>
  <c r="AE46" i="19"/>
  <c r="AD46" i="19"/>
  <c r="AC46" i="19"/>
  <c r="AB46" i="19"/>
  <c r="AA46" i="19"/>
  <c r="Z46" i="19"/>
  <c r="Y46" i="19"/>
  <c r="X46" i="19"/>
  <c r="W46" i="19"/>
  <c r="V46" i="19"/>
  <c r="U46" i="19"/>
  <c r="T46" i="19"/>
  <c r="S46" i="19" s="1"/>
  <c r="R46" i="19"/>
  <c r="Q46" i="19"/>
  <c r="P46" i="19"/>
  <c r="O46" i="19"/>
  <c r="N46" i="19"/>
  <c r="M46" i="19"/>
  <c r="J46" i="19"/>
  <c r="I46" i="19"/>
  <c r="H46" i="19"/>
  <c r="G46" i="19"/>
  <c r="F46" i="19"/>
  <c r="E46" i="19"/>
  <c r="AU45" i="19"/>
  <c r="AT45" i="19"/>
  <c r="AS45" i="19"/>
  <c r="AR45" i="19"/>
  <c r="AQ45" i="19"/>
  <c r="AP45" i="19"/>
  <c r="AO45" i="19"/>
  <c r="AN45" i="19"/>
  <c r="AM45" i="19"/>
  <c r="AL45" i="19"/>
  <c r="AK45" i="19"/>
  <c r="AJ45" i="19"/>
  <c r="AI45" i="19"/>
  <c r="AH45" i="19"/>
  <c r="AG45" i="19"/>
  <c r="AF45" i="19"/>
  <c r="AE45" i="19"/>
  <c r="AD45" i="19"/>
  <c r="AC45" i="19"/>
  <c r="AB45" i="19"/>
  <c r="AA45" i="19"/>
  <c r="Z45" i="19"/>
  <c r="Y45" i="19"/>
  <c r="X45" i="19"/>
  <c r="W45" i="19"/>
  <c r="V45" i="19"/>
  <c r="U45" i="19"/>
  <c r="T45" i="19"/>
  <c r="S45" i="19" s="1"/>
  <c r="R45" i="19"/>
  <c r="Q45" i="19"/>
  <c r="P45" i="19"/>
  <c r="O45" i="19"/>
  <c r="N45" i="19"/>
  <c r="M45" i="19"/>
  <c r="J45" i="19"/>
  <c r="I45" i="19"/>
  <c r="H45" i="19"/>
  <c r="G45" i="19"/>
  <c r="F45" i="19"/>
  <c r="E45" i="19"/>
  <c r="AU44" i="19"/>
  <c r="AT44" i="19"/>
  <c r="AS44" i="19"/>
  <c r="AR44" i="19"/>
  <c r="AQ44" i="19"/>
  <c r="AP44" i="19"/>
  <c r="AO44" i="19"/>
  <c r="AN44" i="19"/>
  <c r="AM44" i="19"/>
  <c r="AL44" i="19"/>
  <c r="AK44" i="19"/>
  <c r="AJ44" i="19"/>
  <c r="AI44" i="19"/>
  <c r="AH44" i="19"/>
  <c r="AG44" i="19"/>
  <c r="AF44" i="19"/>
  <c r="AE44" i="19"/>
  <c r="AD44" i="19"/>
  <c r="AC44" i="19"/>
  <c r="AB44" i="19"/>
  <c r="AA44" i="19"/>
  <c r="Z44" i="19"/>
  <c r="Y44" i="19"/>
  <c r="X44" i="19"/>
  <c r="W44" i="19"/>
  <c r="V44" i="19"/>
  <c r="U44" i="19"/>
  <c r="T44" i="19"/>
  <c r="S44" i="19" s="1"/>
  <c r="R44" i="19"/>
  <c r="Q44" i="19"/>
  <c r="P44" i="19"/>
  <c r="O44" i="19"/>
  <c r="N44" i="19"/>
  <c r="M44" i="19"/>
  <c r="J44" i="19"/>
  <c r="I44" i="19"/>
  <c r="H44" i="19"/>
  <c r="G44" i="19"/>
  <c r="F44" i="19"/>
  <c r="E44" i="19"/>
  <c r="AU43" i="19"/>
  <c r="AT43" i="19"/>
  <c r="AS43" i="19"/>
  <c r="AR43" i="19"/>
  <c r="AQ43" i="19"/>
  <c r="AP43" i="19"/>
  <c r="AO43" i="19"/>
  <c r="AN43" i="19"/>
  <c r="AM43" i="19"/>
  <c r="AL43" i="19"/>
  <c r="AK43" i="19"/>
  <c r="AJ43" i="19"/>
  <c r="AI43" i="19"/>
  <c r="AH43" i="19"/>
  <c r="AG43" i="19"/>
  <c r="AF43" i="19"/>
  <c r="AE43" i="19"/>
  <c r="AD43" i="19"/>
  <c r="AC43" i="19"/>
  <c r="AB43" i="19"/>
  <c r="AA43" i="19"/>
  <c r="Z43" i="19"/>
  <c r="Y43" i="19"/>
  <c r="X43" i="19"/>
  <c r="W43" i="19"/>
  <c r="V43" i="19"/>
  <c r="U43" i="19"/>
  <c r="T43" i="19"/>
  <c r="S43" i="19" s="1"/>
  <c r="R43" i="19"/>
  <c r="Q43" i="19"/>
  <c r="P43" i="19"/>
  <c r="O43" i="19"/>
  <c r="N43" i="19"/>
  <c r="M43" i="19"/>
  <c r="J43" i="19"/>
  <c r="I43" i="19"/>
  <c r="H43" i="19"/>
  <c r="G43" i="19"/>
  <c r="F43" i="19"/>
  <c r="E43" i="19"/>
  <c r="AU42" i="19"/>
  <c r="AT42" i="19"/>
  <c r="AS42" i="19"/>
  <c r="AR42" i="19"/>
  <c r="AQ42" i="19"/>
  <c r="AP42" i="19"/>
  <c r="AO42" i="19"/>
  <c r="AN42" i="19"/>
  <c r="AM42" i="19"/>
  <c r="AL42" i="19"/>
  <c r="AK42" i="19"/>
  <c r="AJ42" i="19"/>
  <c r="AI42" i="19"/>
  <c r="AH42" i="19"/>
  <c r="AG42" i="19"/>
  <c r="AF42" i="19"/>
  <c r="AE42" i="19"/>
  <c r="AD42" i="19"/>
  <c r="AC42" i="19"/>
  <c r="AB42" i="19"/>
  <c r="AA42" i="19"/>
  <c r="Z42" i="19"/>
  <c r="Y42" i="19"/>
  <c r="X42" i="19"/>
  <c r="W42" i="19"/>
  <c r="V42" i="19"/>
  <c r="U42" i="19"/>
  <c r="T42" i="19"/>
  <c r="S42" i="19" s="1"/>
  <c r="R42" i="19"/>
  <c r="Q42" i="19"/>
  <c r="P42" i="19"/>
  <c r="O42" i="19"/>
  <c r="N42" i="19"/>
  <c r="M42" i="19"/>
  <c r="J42" i="19"/>
  <c r="I42" i="19"/>
  <c r="H42" i="19"/>
  <c r="G42" i="19"/>
  <c r="F42" i="19"/>
  <c r="E42" i="19"/>
  <c r="AU41" i="19"/>
  <c r="AT41" i="19"/>
  <c r="AS41" i="19"/>
  <c r="AR41" i="19"/>
  <c r="AQ41" i="19"/>
  <c r="AP41" i="19"/>
  <c r="AO41" i="19"/>
  <c r="AN41" i="19"/>
  <c r="AM41" i="19"/>
  <c r="AL41" i="19"/>
  <c r="AK41" i="19"/>
  <c r="AJ41" i="19"/>
  <c r="AI41" i="19"/>
  <c r="AH41" i="19"/>
  <c r="AG41" i="19"/>
  <c r="AF41" i="19"/>
  <c r="AE41" i="19"/>
  <c r="AD41" i="19"/>
  <c r="AC41" i="19"/>
  <c r="AB41" i="19"/>
  <c r="AA41" i="19"/>
  <c r="Z41" i="19"/>
  <c r="Y41" i="19"/>
  <c r="X41" i="19"/>
  <c r="W41" i="19"/>
  <c r="V41" i="19"/>
  <c r="U41" i="19"/>
  <c r="T41" i="19"/>
  <c r="S41" i="19" s="1"/>
  <c r="R41" i="19"/>
  <c r="Q41" i="19"/>
  <c r="P41" i="19"/>
  <c r="O41" i="19"/>
  <c r="N41" i="19"/>
  <c r="M41" i="19"/>
  <c r="J41" i="19"/>
  <c r="I41" i="19"/>
  <c r="H41" i="19"/>
  <c r="G41" i="19"/>
  <c r="F41" i="19"/>
  <c r="E41" i="19"/>
  <c r="AU40" i="19"/>
  <c r="AT40" i="19"/>
  <c r="AS40" i="19"/>
  <c r="AR40" i="19"/>
  <c r="AQ40" i="19"/>
  <c r="AP40" i="19"/>
  <c r="AO40" i="19"/>
  <c r="AN40" i="19"/>
  <c r="AM40" i="19"/>
  <c r="AL40" i="19"/>
  <c r="AK40" i="19"/>
  <c r="AJ40" i="19"/>
  <c r="AI40" i="19"/>
  <c r="AH40" i="19"/>
  <c r="AG40" i="19"/>
  <c r="AF40" i="19"/>
  <c r="AE40" i="19"/>
  <c r="AD40" i="19"/>
  <c r="AC40" i="19"/>
  <c r="AB40" i="19"/>
  <c r="AA40" i="19"/>
  <c r="Z40" i="19"/>
  <c r="Y40" i="19"/>
  <c r="X40" i="19"/>
  <c r="W40" i="19"/>
  <c r="V40" i="19"/>
  <c r="U40" i="19"/>
  <c r="T40" i="19"/>
  <c r="S40" i="19" s="1"/>
  <c r="R40" i="19"/>
  <c r="Q40" i="19"/>
  <c r="P40" i="19"/>
  <c r="O40" i="19"/>
  <c r="N40" i="19"/>
  <c r="M40" i="19"/>
  <c r="J40" i="19"/>
  <c r="I40" i="19"/>
  <c r="H40" i="19"/>
  <c r="G40" i="19"/>
  <c r="F40" i="19"/>
  <c r="E40" i="19"/>
  <c r="AU39" i="19"/>
  <c r="AT39" i="19"/>
  <c r="AS39" i="19"/>
  <c r="AR39" i="19"/>
  <c r="AQ39" i="19"/>
  <c r="AP39" i="19"/>
  <c r="AO39" i="19"/>
  <c r="AN39" i="19"/>
  <c r="AM39" i="19"/>
  <c r="AL39" i="19"/>
  <c r="AK39" i="19"/>
  <c r="AJ39" i="19"/>
  <c r="AI39" i="19"/>
  <c r="AH39" i="19"/>
  <c r="AG39" i="19"/>
  <c r="AF39" i="19"/>
  <c r="AE39" i="19"/>
  <c r="AD39" i="19"/>
  <c r="AC39" i="19"/>
  <c r="AB39" i="19"/>
  <c r="AA39" i="19"/>
  <c r="Z39" i="19"/>
  <c r="Y39" i="19"/>
  <c r="X39" i="19"/>
  <c r="W39" i="19"/>
  <c r="V39" i="19"/>
  <c r="U39" i="19"/>
  <c r="T39" i="19"/>
  <c r="S39" i="19" s="1"/>
  <c r="R39" i="19"/>
  <c r="Q39" i="19"/>
  <c r="P39" i="19"/>
  <c r="O39" i="19"/>
  <c r="N39" i="19"/>
  <c r="M39" i="19"/>
  <c r="J39" i="19"/>
  <c r="I39" i="19"/>
  <c r="H39" i="19"/>
  <c r="G39" i="19"/>
  <c r="F39" i="19"/>
  <c r="E39" i="19"/>
  <c r="AU38" i="19"/>
  <c r="AT38" i="19"/>
  <c r="AS38" i="19"/>
  <c r="AR38" i="19"/>
  <c r="AQ38" i="19"/>
  <c r="AP38" i="19"/>
  <c r="AO38" i="19"/>
  <c r="AN38" i="19"/>
  <c r="AM38" i="19"/>
  <c r="AL38" i="19"/>
  <c r="AK38" i="19"/>
  <c r="AJ38" i="19"/>
  <c r="AI38" i="19"/>
  <c r="AH38" i="19"/>
  <c r="AG38" i="19"/>
  <c r="AF38" i="19"/>
  <c r="AE38" i="19"/>
  <c r="AD38" i="19"/>
  <c r="AC38" i="19"/>
  <c r="AB38" i="19"/>
  <c r="AA38" i="19"/>
  <c r="Z38" i="19"/>
  <c r="Y38" i="19"/>
  <c r="X38" i="19"/>
  <c r="W38" i="19"/>
  <c r="V38" i="19"/>
  <c r="U38" i="19"/>
  <c r="T38" i="19"/>
  <c r="S38" i="19" s="1"/>
  <c r="R38" i="19"/>
  <c r="Q38" i="19"/>
  <c r="P38" i="19"/>
  <c r="O38" i="19"/>
  <c r="N38" i="19"/>
  <c r="M38" i="19"/>
  <c r="J38" i="19"/>
  <c r="I38" i="19"/>
  <c r="H38" i="19"/>
  <c r="G38" i="19"/>
  <c r="F38" i="19"/>
  <c r="E38" i="19"/>
  <c r="AU37" i="19"/>
  <c r="AT37" i="19"/>
  <c r="AS37" i="19"/>
  <c r="AR37" i="19"/>
  <c r="AQ37" i="19"/>
  <c r="AP37" i="19"/>
  <c r="AO37" i="19"/>
  <c r="AN37" i="19"/>
  <c r="AM37" i="19"/>
  <c r="AL37" i="19"/>
  <c r="AK37" i="19"/>
  <c r="AJ37" i="19"/>
  <c r="AI37" i="19"/>
  <c r="AH37" i="19"/>
  <c r="AG37" i="19"/>
  <c r="AF37" i="19"/>
  <c r="AE37" i="19"/>
  <c r="AD37" i="19"/>
  <c r="AC37" i="19"/>
  <c r="AB37" i="19"/>
  <c r="AA37" i="19"/>
  <c r="Z37" i="19"/>
  <c r="Y37" i="19"/>
  <c r="X37" i="19"/>
  <c r="W37" i="19"/>
  <c r="V37" i="19"/>
  <c r="U37" i="19"/>
  <c r="T37" i="19"/>
  <c r="S37" i="19" s="1"/>
  <c r="R37" i="19"/>
  <c r="Q37" i="19"/>
  <c r="P37" i="19"/>
  <c r="O37" i="19"/>
  <c r="N37" i="19"/>
  <c r="M37" i="19"/>
  <c r="J37" i="19"/>
  <c r="I37" i="19"/>
  <c r="H37" i="19"/>
  <c r="G37" i="19"/>
  <c r="F37" i="19"/>
  <c r="E37" i="19"/>
  <c r="AU36" i="19"/>
  <c r="AT36" i="19"/>
  <c r="AS36" i="19"/>
  <c r="AR36" i="19"/>
  <c r="AQ36" i="19"/>
  <c r="AP36" i="19"/>
  <c r="AO36" i="19"/>
  <c r="AN36" i="19"/>
  <c r="AM36" i="19"/>
  <c r="AL36" i="19"/>
  <c r="AK36" i="19"/>
  <c r="AJ36" i="19"/>
  <c r="AI36" i="19"/>
  <c r="AH36" i="19"/>
  <c r="AG36" i="19"/>
  <c r="AF36" i="19"/>
  <c r="AE36" i="19"/>
  <c r="AD36" i="19"/>
  <c r="AC36" i="19"/>
  <c r="AB36" i="19"/>
  <c r="AA36" i="19"/>
  <c r="Z36" i="19"/>
  <c r="Y36" i="19"/>
  <c r="X36" i="19"/>
  <c r="W36" i="19"/>
  <c r="V36" i="19"/>
  <c r="U36" i="19"/>
  <c r="T36" i="19"/>
  <c r="S36" i="19" s="1"/>
  <c r="R36" i="19"/>
  <c r="Q36" i="19"/>
  <c r="P36" i="19"/>
  <c r="O36" i="19"/>
  <c r="N36" i="19"/>
  <c r="M36" i="19"/>
  <c r="J36" i="19"/>
  <c r="I36" i="19"/>
  <c r="H36" i="19"/>
  <c r="G36" i="19"/>
  <c r="F36" i="19"/>
  <c r="E36" i="19"/>
  <c r="AU35" i="19"/>
  <c r="AT35" i="19"/>
  <c r="AS35" i="19"/>
  <c r="AR35" i="19"/>
  <c r="AQ35" i="19"/>
  <c r="AP35" i="19"/>
  <c r="AO35" i="19"/>
  <c r="AN35" i="19"/>
  <c r="AM35" i="19"/>
  <c r="AL35" i="19"/>
  <c r="AK35" i="19"/>
  <c r="AJ35" i="19"/>
  <c r="AI35" i="19"/>
  <c r="AH35" i="19"/>
  <c r="AG35" i="19"/>
  <c r="AF35" i="19"/>
  <c r="AE35" i="19"/>
  <c r="AD35" i="19"/>
  <c r="AC35" i="19"/>
  <c r="AB35" i="19"/>
  <c r="AA35" i="19"/>
  <c r="Z35" i="19"/>
  <c r="Y35" i="19"/>
  <c r="X35" i="19"/>
  <c r="W35" i="19"/>
  <c r="V35" i="19"/>
  <c r="U35" i="19"/>
  <c r="T35" i="19"/>
  <c r="S35" i="19" s="1"/>
  <c r="R35" i="19"/>
  <c r="Q35" i="19"/>
  <c r="P35" i="19"/>
  <c r="O35" i="19"/>
  <c r="N35" i="19"/>
  <c r="M35" i="19"/>
  <c r="J35" i="19"/>
  <c r="I35" i="19"/>
  <c r="H35" i="19"/>
  <c r="G35" i="19"/>
  <c r="F35" i="19"/>
  <c r="E35" i="19"/>
  <c r="AU34" i="19"/>
  <c r="AT34" i="19"/>
  <c r="AS34" i="19"/>
  <c r="AR34" i="19"/>
  <c r="AQ34" i="19"/>
  <c r="AP34" i="19"/>
  <c r="AO34" i="19"/>
  <c r="AN34" i="19"/>
  <c r="AM34" i="19"/>
  <c r="AL34" i="19"/>
  <c r="AK34" i="19"/>
  <c r="AJ34" i="19"/>
  <c r="AI34" i="19"/>
  <c r="AH34" i="19"/>
  <c r="AG34" i="19"/>
  <c r="AF34" i="19"/>
  <c r="AE34" i="19"/>
  <c r="AD34" i="19"/>
  <c r="AC34" i="19"/>
  <c r="AB34" i="19"/>
  <c r="AA34" i="19"/>
  <c r="Z34" i="19"/>
  <c r="Y34" i="19"/>
  <c r="X34" i="19"/>
  <c r="W34" i="19"/>
  <c r="V34" i="19"/>
  <c r="U34" i="19"/>
  <c r="T34" i="19"/>
  <c r="S34" i="19" s="1"/>
  <c r="R34" i="19"/>
  <c r="Q34" i="19"/>
  <c r="P34" i="19"/>
  <c r="O34" i="19"/>
  <c r="N34" i="19"/>
  <c r="M34" i="19"/>
  <c r="J34" i="19"/>
  <c r="I34" i="19"/>
  <c r="H34" i="19"/>
  <c r="G34" i="19"/>
  <c r="F34" i="19"/>
  <c r="E34" i="19"/>
  <c r="AU33" i="19"/>
  <c r="AT33" i="19"/>
  <c r="AS33" i="19"/>
  <c r="AR33" i="19"/>
  <c r="AQ33" i="19"/>
  <c r="AP33" i="19"/>
  <c r="AO33" i="19"/>
  <c r="AN33" i="19"/>
  <c r="AM33" i="19"/>
  <c r="AL33" i="19"/>
  <c r="AK33" i="19"/>
  <c r="AJ33" i="19"/>
  <c r="AI33" i="19"/>
  <c r="AH33" i="19"/>
  <c r="AG33" i="19"/>
  <c r="AF33" i="19"/>
  <c r="AE33" i="19"/>
  <c r="AD33" i="19"/>
  <c r="AC33" i="19"/>
  <c r="AB33" i="19"/>
  <c r="AA33" i="19"/>
  <c r="Z33" i="19"/>
  <c r="Y33" i="19"/>
  <c r="X33" i="19"/>
  <c r="W33" i="19"/>
  <c r="V33" i="19"/>
  <c r="U33" i="19"/>
  <c r="T33" i="19"/>
  <c r="S33" i="19" s="1"/>
  <c r="R33" i="19"/>
  <c r="Q33" i="19"/>
  <c r="P33" i="19"/>
  <c r="O33" i="19"/>
  <c r="N33" i="19"/>
  <c r="M33" i="19"/>
  <c r="J33" i="19"/>
  <c r="I33" i="19"/>
  <c r="H33" i="19"/>
  <c r="G33" i="19"/>
  <c r="F33" i="19"/>
  <c r="E33" i="19"/>
  <c r="AU32" i="19"/>
  <c r="AT32" i="19"/>
  <c r="AS32" i="19"/>
  <c r="AR32" i="19"/>
  <c r="AQ32" i="19"/>
  <c r="AP32" i="19"/>
  <c r="AO32" i="19"/>
  <c r="AN32" i="19"/>
  <c r="AM32" i="19"/>
  <c r="AL32" i="19"/>
  <c r="AK32" i="19"/>
  <c r="AJ32" i="19"/>
  <c r="AI32" i="19"/>
  <c r="AH32" i="19"/>
  <c r="AG32" i="19"/>
  <c r="AF32" i="19"/>
  <c r="AE32" i="19"/>
  <c r="AD32" i="19"/>
  <c r="AC32" i="19"/>
  <c r="AB32" i="19"/>
  <c r="AA32" i="19"/>
  <c r="Z32" i="19"/>
  <c r="Y32" i="19"/>
  <c r="X32" i="19"/>
  <c r="W32" i="19"/>
  <c r="V32" i="19"/>
  <c r="U32" i="19"/>
  <c r="T32" i="19"/>
  <c r="R32" i="19"/>
  <c r="Q32" i="19"/>
  <c r="P32" i="19"/>
  <c r="O32" i="19"/>
  <c r="N32" i="19"/>
  <c r="M32" i="19"/>
  <c r="J32" i="19"/>
  <c r="I32" i="19"/>
  <c r="H32" i="19"/>
  <c r="G32" i="19"/>
  <c r="F32" i="19"/>
  <c r="E32" i="19"/>
  <c r="AU31" i="19"/>
  <c r="AT31" i="19"/>
  <c r="AS31" i="19"/>
  <c r="AR31" i="19"/>
  <c r="AQ31" i="19"/>
  <c r="AP31" i="19"/>
  <c r="AO31" i="19"/>
  <c r="AN31" i="19"/>
  <c r="AM31" i="19"/>
  <c r="AL31" i="19"/>
  <c r="AK31" i="19"/>
  <c r="AJ31" i="19"/>
  <c r="AI31" i="19"/>
  <c r="AH31" i="19"/>
  <c r="AG31" i="19"/>
  <c r="AF31" i="19"/>
  <c r="AE31" i="19"/>
  <c r="AD31" i="19"/>
  <c r="AC31" i="19"/>
  <c r="AB31" i="19"/>
  <c r="AA31" i="19"/>
  <c r="Z31" i="19"/>
  <c r="Y31" i="19"/>
  <c r="X31" i="19"/>
  <c r="W31" i="19"/>
  <c r="V31" i="19"/>
  <c r="U31" i="19"/>
  <c r="T31" i="19"/>
  <c r="S31" i="19" s="1"/>
  <c r="R31" i="19"/>
  <c r="Q31" i="19"/>
  <c r="P31" i="19"/>
  <c r="O31" i="19"/>
  <c r="N31" i="19"/>
  <c r="M31" i="19"/>
  <c r="J31" i="19"/>
  <c r="I31" i="19"/>
  <c r="H31" i="19"/>
  <c r="G31" i="19"/>
  <c r="F31" i="19"/>
  <c r="E31" i="19"/>
  <c r="AU30" i="19"/>
  <c r="AT30" i="19"/>
  <c r="AS30" i="19"/>
  <c r="AR30" i="19"/>
  <c r="AQ30" i="19"/>
  <c r="AP30" i="19"/>
  <c r="AO30" i="19"/>
  <c r="AN30" i="19"/>
  <c r="AM30" i="19"/>
  <c r="AL30" i="19"/>
  <c r="AK30" i="19"/>
  <c r="AJ30" i="19"/>
  <c r="AI30" i="19"/>
  <c r="AH30" i="19"/>
  <c r="AG30" i="19"/>
  <c r="AF30" i="19"/>
  <c r="AE30" i="19"/>
  <c r="AD30" i="19"/>
  <c r="AC30" i="19"/>
  <c r="AB30" i="19"/>
  <c r="AA30" i="19"/>
  <c r="Z30" i="19"/>
  <c r="Y30" i="19"/>
  <c r="X30" i="19"/>
  <c r="W30" i="19"/>
  <c r="V30" i="19"/>
  <c r="U30" i="19"/>
  <c r="T30" i="19"/>
  <c r="S30" i="19" s="1"/>
  <c r="R30" i="19"/>
  <c r="Q30" i="19"/>
  <c r="P30" i="19"/>
  <c r="O30" i="19"/>
  <c r="N30" i="19"/>
  <c r="M30" i="19"/>
  <c r="J30" i="19"/>
  <c r="I30" i="19"/>
  <c r="H30" i="19"/>
  <c r="G30" i="19"/>
  <c r="F30" i="19"/>
  <c r="E30" i="19"/>
  <c r="AU29" i="19"/>
  <c r="AT29" i="19"/>
  <c r="AS29" i="19"/>
  <c r="AR29" i="19"/>
  <c r="AQ29" i="19"/>
  <c r="AP29" i="19"/>
  <c r="AO29" i="19"/>
  <c r="AN29" i="19"/>
  <c r="AM29" i="19"/>
  <c r="AL29" i="19"/>
  <c r="AK29" i="19"/>
  <c r="AJ29" i="19"/>
  <c r="AI29" i="19"/>
  <c r="AH29" i="19"/>
  <c r="AG29" i="19"/>
  <c r="AF29" i="19"/>
  <c r="AE29" i="19"/>
  <c r="AD29" i="19"/>
  <c r="AC29" i="19"/>
  <c r="AB29" i="19"/>
  <c r="AA29" i="19"/>
  <c r="Z29" i="19"/>
  <c r="Y29" i="19"/>
  <c r="X29" i="19"/>
  <c r="W29" i="19"/>
  <c r="V29" i="19"/>
  <c r="U29" i="19"/>
  <c r="T29" i="19"/>
  <c r="S29" i="19" s="1"/>
  <c r="R29" i="19"/>
  <c r="Q29" i="19"/>
  <c r="P29" i="19"/>
  <c r="O29" i="19"/>
  <c r="N29" i="19"/>
  <c r="M29" i="19"/>
  <c r="J29" i="19"/>
  <c r="I29" i="19"/>
  <c r="H29" i="19"/>
  <c r="G29" i="19"/>
  <c r="F29" i="19"/>
  <c r="E29" i="19"/>
  <c r="AU28" i="19"/>
  <c r="AT28" i="19"/>
  <c r="AS28" i="19"/>
  <c r="AR28" i="19"/>
  <c r="AQ28" i="19"/>
  <c r="AP28" i="19"/>
  <c r="AO28" i="19"/>
  <c r="AN28" i="19"/>
  <c r="AM28" i="19"/>
  <c r="AL28" i="19"/>
  <c r="AK28" i="19"/>
  <c r="AJ28" i="19"/>
  <c r="AI28" i="19"/>
  <c r="AH28" i="19"/>
  <c r="AG28" i="19"/>
  <c r="AF28" i="19"/>
  <c r="AE28" i="19"/>
  <c r="AD28" i="19"/>
  <c r="AC28" i="19"/>
  <c r="AB28" i="19"/>
  <c r="AA28" i="19"/>
  <c r="Z28" i="19"/>
  <c r="Y28" i="19"/>
  <c r="X28" i="19"/>
  <c r="W28" i="19"/>
  <c r="V28" i="19"/>
  <c r="U28" i="19"/>
  <c r="T28" i="19"/>
  <c r="S28" i="19" s="1"/>
  <c r="R28" i="19"/>
  <c r="Q28" i="19"/>
  <c r="P28" i="19"/>
  <c r="O28" i="19"/>
  <c r="N28" i="19"/>
  <c r="M28" i="19"/>
  <c r="J28" i="19"/>
  <c r="I28" i="19"/>
  <c r="H28" i="19"/>
  <c r="G28" i="19"/>
  <c r="F28" i="19"/>
  <c r="E28" i="19"/>
  <c r="AU27" i="19"/>
  <c r="AT27" i="19"/>
  <c r="AS27" i="19"/>
  <c r="AR27" i="19"/>
  <c r="AQ27" i="19"/>
  <c r="AP27" i="19"/>
  <c r="AO27" i="19"/>
  <c r="AN27" i="19"/>
  <c r="AM27" i="19"/>
  <c r="AL27" i="19"/>
  <c r="AK27" i="19"/>
  <c r="AJ27" i="19"/>
  <c r="AI27" i="19"/>
  <c r="AH27" i="19"/>
  <c r="AG27" i="19"/>
  <c r="AF27" i="19"/>
  <c r="AE27" i="19"/>
  <c r="AD27" i="19"/>
  <c r="AC27" i="19"/>
  <c r="AB27" i="19"/>
  <c r="AA27" i="19"/>
  <c r="Z27" i="19"/>
  <c r="Y27" i="19"/>
  <c r="X27" i="19"/>
  <c r="W27" i="19"/>
  <c r="V27" i="19"/>
  <c r="U27" i="19"/>
  <c r="T27" i="19"/>
  <c r="R27" i="19"/>
  <c r="Q27" i="19"/>
  <c r="P27" i="19"/>
  <c r="O27" i="19"/>
  <c r="N27" i="19"/>
  <c r="M27" i="19"/>
  <c r="J27" i="19"/>
  <c r="I27" i="19"/>
  <c r="H27" i="19"/>
  <c r="G27" i="19"/>
  <c r="F27" i="19"/>
  <c r="E27" i="19"/>
  <c r="AU26" i="19"/>
  <c r="AT26" i="19"/>
  <c r="AS26" i="19"/>
  <c r="AR26" i="19"/>
  <c r="AQ26" i="19"/>
  <c r="AP26" i="19"/>
  <c r="AO26" i="19"/>
  <c r="AN26" i="19"/>
  <c r="AM26" i="19"/>
  <c r="AL26" i="19"/>
  <c r="AK26" i="19"/>
  <c r="AJ26" i="19"/>
  <c r="AI26" i="19"/>
  <c r="AH26" i="19"/>
  <c r="AG26" i="19"/>
  <c r="AF26" i="19"/>
  <c r="AE26" i="19"/>
  <c r="AD26" i="19"/>
  <c r="AC26" i="19"/>
  <c r="AB26" i="19"/>
  <c r="AA26" i="19"/>
  <c r="Z26" i="19"/>
  <c r="Y26" i="19"/>
  <c r="X26" i="19"/>
  <c r="W26" i="19"/>
  <c r="V26" i="19"/>
  <c r="U26" i="19"/>
  <c r="T26" i="19"/>
  <c r="S26" i="19" s="1"/>
  <c r="R26" i="19"/>
  <c r="Q26" i="19"/>
  <c r="P26" i="19"/>
  <c r="O26" i="19"/>
  <c r="N26" i="19"/>
  <c r="M26" i="19"/>
  <c r="J26" i="19"/>
  <c r="I26" i="19"/>
  <c r="H26" i="19"/>
  <c r="G26" i="19"/>
  <c r="F26" i="19"/>
  <c r="E26" i="19"/>
  <c r="AU25" i="19"/>
  <c r="AT25" i="19"/>
  <c r="AS25" i="19"/>
  <c r="AR25" i="19"/>
  <c r="AQ25" i="19"/>
  <c r="AP25" i="19"/>
  <c r="AO25" i="19"/>
  <c r="AN25" i="19"/>
  <c r="AM25" i="19"/>
  <c r="AL25" i="19"/>
  <c r="AK25" i="19"/>
  <c r="AJ25" i="19"/>
  <c r="AI25" i="19"/>
  <c r="AH25" i="19"/>
  <c r="AG25" i="19"/>
  <c r="AF25" i="19"/>
  <c r="AE25" i="19"/>
  <c r="AD25" i="19"/>
  <c r="AC25" i="19"/>
  <c r="AB25" i="19"/>
  <c r="AA25" i="19"/>
  <c r="Z25" i="19"/>
  <c r="Y25" i="19"/>
  <c r="X25" i="19"/>
  <c r="W25" i="19"/>
  <c r="V25" i="19"/>
  <c r="U25" i="19"/>
  <c r="T25" i="19"/>
  <c r="S25" i="19" s="1"/>
  <c r="R25" i="19"/>
  <c r="Q25" i="19"/>
  <c r="P25" i="19"/>
  <c r="O25" i="19"/>
  <c r="N25" i="19"/>
  <c r="M25" i="19"/>
  <c r="J25" i="19"/>
  <c r="I25" i="19"/>
  <c r="H25" i="19"/>
  <c r="G25" i="19"/>
  <c r="F25" i="19"/>
  <c r="E25" i="19"/>
  <c r="AU24" i="19"/>
  <c r="AT24" i="19"/>
  <c r="AS24" i="19"/>
  <c r="AR24" i="19"/>
  <c r="AQ24" i="19"/>
  <c r="AP24" i="19"/>
  <c r="AO24" i="19"/>
  <c r="AN24" i="19"/>
  <c r="AM24" i="19"/>
  <c r="AL24" i="19"/>
  <c r="AK24" i="19"/>
  <c r="AJ24" i="19"/>
  <c r="AI24" i="19"/>
  <c r="AH24" i="19"/>
  <c r="AG24" i="19"/>
  <c r="AF24" i="19"/>
  <c r="AE24" i="19"/>
  <c r="AD24" i="19"/>
  <c r="AC24" i="19"/>
  <c r="AB24" i="19"/>
  <c r="AA24" i="19"/>
  <c r="Z24" i="19"/>
  <c r="Y24" i="19"/>
  <c r="X24" i="19"/>
  <c r="W24" i="19"/>
  <c r="V24" i="19"/>
  <c r="U24" i="19"/>
  <c r="T24" i="19"/>
  <c r="S24" i="19" s="1"/>
  <c r="R24" i="19"/>
  <c r="Q24" i="19"/>
  <c r="P24" i="19"/>
  <c r="O24" i="19"/>
  <c r="N24" i="19"/>
  <c r="M24" i="19"/>
  <c r="J24" i="19"/>
  <c r="I24" i="19"/>
  <c r="H24" i="19"/>
  <c r="G24" i="19"/>
  <c r="F24" i="19"/>
  <c r="E24" i="19"/>
  <c r="AU23" i="19"/>
  <c r="AT23" i="19"/>
  <c r="AS23" i="19"/>
  <c r="AR23" i="19"/>
  <c r="AQ23" i="19"/>
  <c r="AP23" i="19"/>
  <c r="AO23" i="19"/>
  <c r="AN23" i="19"/>
  <c r="AM23" i="19"/>
  <c r="AL23" i="19"/>
  <c r="AK23" i="19"/>
  <c r="AJ23" i="19"/>
  <c r="AI23" i="19"/>
  <c r="AH23" i="19"/>
  <c r="AG23" i="19"/>
  <c r="AF23" i="19"/>
  <c r="AE23" i="19"/>
  <c r="AD23" i="19"/>
  <c r="AC23" i="19"/>
  <c r="AB23" i="19"/>
  <c r="AA23" i="19"/>
  <c r="Z23" i="19"/>
  <c r="Y23" i="19"/>
  <c r="X23" i="19"/>
  <c r="W23" i="19"/>
  <c r="V23" i="19"/>
  <c r="U23" i="19"/>
  <c r="T23" i="19"/>
  <c r="S23" i="19" s="1"/>
  <c r="R23" i="19"/>
  <c r="Q23" i="19"/>
  <c r="P23" i="19"/>
  <c r="O23" i="19"/>
  <c r="N23" i="19"/>
  <c r="M23" i="19"/>
  <c r="J23" i="19"/>
  <c r="I23" i="19"/>
  <c r="H23" i="19"/>
  <c r="G23" i="19"/>
  <c r="F23" i="19"/>
  <c r="E23" i="19"/>
  <c r="AU22" i="19"/>
  <c r="AT22" i="19"/>
  <c r="AS22" i="19"/>
  <c r="AR22" i="19"/>
  <c r="AQ22" i="19"/>
  <c r="AP22" i="19"/>
  <c r="AO22" i="19"/>
  <c r="AN22" i="19"/>
  <c r="AM22" i="19"/>
  <c r="AL22" i="19"/>
  <c r="AK22" i="19"/>
  <c r="AJ22" i="19"/>
  <c r="AI22" i="19"/>
  <c r="AH22" i="19"/>
  <c r="AG22" i="19"/>
  <c r="AF22" i="19"/>
  <c r="AE22" i="19"/>
  <c r="AD22" i="19"/>
  <c r="AC22" i="19"/>
  <c r="AB22" i="19"/>
  <c r="AA22" i="19"/>
  <c r="Z22" i="19"/>
  <c r="Y22" i="19"/>
  <c r="X22" i="19"/>
  <c r="W22" i="19"/>
  <c r="V22" i="19"/>
  <c r="U22" i="19"/>
  <c r="T22" i="19"/>
  <c r="S22" i="19" s="1"/>
  <c r="R22" i="19"/>
  <c r="Q22" i="19"/>
  <c r="P22" i="19"/>
  <c r="O22" i="19"/>
  <c r="N22" i="19"/>
  <c r="M22" i="19"/>
  <c r="J22" i="19"/>
  <c r="I22" i="19"/>
  <c r="H22" i="19"/>
  <c r="G22" i="19"/>
  <c r="F22" i="19"/>
  <c r="E22" i="19"/>
  <c r="AU21" i="19"/>
  <c r="AT21" i="19"/>
  <c r="AS21" i="19"/>
  <c r="AR21" i="19"/>
  <c r="AQ21" i="19"/>
  <c r="AP21" i="19"/>
  <c r="AO21" i="19"/>
  <c r="AN21" i="19"/>
  <c r="AM21" i="19"/>
  <c r="AL21" i="19"/>
  <c r="AK21" i="19"/>
  <c r="AJ21" i="19"/>
  <c r="AI21" i="19"/>
  <c r="AH21" i="19"/>
  <c r="AG21" i="19"/>
  <c r="AF21" i="19"/>
  <c r="AE21" i="19"/>
  <c r="AD21" i="19"/>
  <c r="AC21" i="19"/>
  <c r="AB21" i="19"/>
  <c r="AA21" i="19"/>
  <c r="Z21" i="19"/>
  <c r="Y21" i="19"/>
  <c r="X21" i="19"/>
  <c r="W21" i="19"/>
  <c r="V21" i="19"/>
  <c r="U21" i="19"/>
  <c r="T21" i="19"/>
  <c r="S21" i="19" s="1"/>
  <c r="R21" i="19"/>
  <c r="Q21" i="19"/>
  <c r="P21" i="19"/>
  <c r="O21" i="19"/>
  <c r="N21" i="19"/>
  <c r="M21" i="19"/>
  <c r="J21" i="19"/>
  <c r="I21" i="19"/>
  <c r="H21" i="19"/>
  <c r="G21" i="19"/>
  <c r="F21" i="19"/>
  <c r="E21" i="19"/>
  <c r="AU20" i="19"/>
  <c r="AU19" i="19" s="1"/>
  <c r="AT20" i="19"/>
  <c r="AT19" i="19" s="1"/>
  <c r="AS20" i="19"/>
  <c r="AS19" i="19" s="1"/>
  <c r="AR20" i="19"/>
  <c r="AR19" i="19" s="1"/>
  <c r="AQ20" i="19"/>
  <c r="AQ19" i="19" s="1"/>
  <c r="AP20" i="19"/>
  <c r="AP19" i="19" s="1"/>
  <c r="AO20" i="19"/>
  <c r="AO19" i="19" s="1"/>
  <c r="AN20" i="19"/>
  <c r="AN19" i="19" s="1"/>
  <c r="AM20" i="19"/>
  <c r="AM19" i="19" s="1"/>
  <c r="AL20" i="19"/>
  <c r="AL19" i="19" s="1"/>
  <c r="AK20" i="19"/>
  <c r="AK19" i="19" s="1"/>
  <c r="AJ20" i="19"/>
  <c r="AJ19" i="19" s="1"/>
  <c r="AI20" i="19"/>
  <c r="AI19" i="19" s="1"/>
  <c r="AH20" i="19"/>
  <c r="AH19" i="19" s="1"/>
  <c r="AG20" i="19"/>
  <c r="AG19" i="19" s="1"/>
  <c r="AF20" i="19"/>
  <c r="AE20" i="19"/>
  <c r="AE19" i="19" s="1"/>
  <c r="AD20" i="19"/>
  <c r="AD19" i="19" s="1"/>
  <c r="AC20" i="19"/>
  <c r="AC19" i="19" s="1"/>
  <c r="AB20" i="19"/>
  <c r="AB19" i="19" s="1"/>
  <c r="AA20" i="19"/>
  <c r="AA19" i="19" s="1"/>
  <c r="Z20" i="19"/>
  <c r="Z19" i="19" s="1"/>
  <c r="Y20" i="19"/>
  <c r="Y19" i="19" s="1"/>
  <c r="X20" i="19"/>
  <c r="X19" i="19" s="1"/>
  <c r="W20" i="19"/>
  <c r="W19" i="19" s="1"/>
  <c r="V20" i="19"/>
  <c r="V19" i="19" s="1"/>
  <c r="U20" i="19"/>
  <c r="U19" i="19" s="1"/>
  <c r="T20" i="19"/>
  <c r="T19" i="19" s="1"/>
  <c r="S19" i="19" s="1"/>
  <c r="R20" i="19"/>
  <c r="R19" i="19" s="1"/>
  <c r="Q20" i="19"/>
  <c r="Q19" i="19" s="1"/>
  <c r="P20" i="19"/>
  <c r="P19" i="19" s="1"/>
  <c r="O20" i="19"/>
  <c r="O19" i="19" s="1"/>
  <c r="N20" i="19"/>
  <c r="N19" i="19" s="1"/>
  <c r="M20" i="19"/>
  <c r="M19" i="19" s="1"/>
  <c r="J20" i="19"/>
  <c r="J19" i="19" s="1"/>
  <c r="I20" i="19"/>
  <c r="I19" i="19" s="1"/>
  <c r="H20" i="19"/>
  <c r="H19" i="19" s="1"/>
  <c r="G20" i="19"/>
  <c r="G19" i="19" s="1"/>
  <c r="F20" i="19"/>
  <c r="F19" i="19" s="1"/>
  <c r="E20" i="19"/>
  <c r="E19" i="19" s="1"/>
  <c r="AU18" i="19"/>
  <c r="AT18" i="19"/>
  <c r="AS18" i="19"/>
  <c r="AR18" i="19"/>
  <c r="AQ18" i="19"/>
  <c r="AP18" i="19"/>
  <c r="AO18" i="19"/>
  <c r="AN18" i="19"/>
  <c r="AM18" i="19"/>
  <c r="AL18" i="19"/>
  <c r="AK18" i="19"/>
  <c r="AJ18" i="19"/>
  <c r="AI18" i="19"/>
  <c r="AH18" i="19"/>
  <c r="AG18" i="19"/>
  <c r="AF18" i="19"/>
  <c r="AE18" i="19"/>
  <c r="AD18" i="19"/>
  <c r="AC18" i="19"/>
  <c r="AB18" i="19"/>
  <c r="AA18" i="19"/>
  <c r="Z18" i="19"/>
  <c r="Y18" i="19"/>
  <c r="X18" i="19"/>
  <c r="W18" i="19"/>
  <c r="V18" i="19"/>
  <c r="U18" i="19"/>
  <c r="T18" i="19"/>
  <c r="S18" i="19" s="1"/>
  <c r="R18" i="19"/>
  <c r="Q18" i="19"/>
  <c r="P18" i="19"/>
  <c r="O18" i="19"/>
  <c r="N18" i="19"/>
  <c r="M18" i="19"/>
  <c r="J18" i="19"/>
  <c r="I18" i="19"/>
  <c r="H18" i="19"/>
  <c r="G18" i="19"/>
  <c r="F18" i="19"/>
  <c r="E18" i="19"/>
  <c r="AU17" i="19"/>
  <c r="AT17" i="19"/>
  <c r="AS17" i="19"/>
  <c r="AR17" i="19"/>
  <c r="AQ17" i="19"/>
  <c r="AP17" i="19"/>
  <c r="AO17" i="19"/>
  <c r="AN17" i="19"/>
  <c r="AM17" i="19"/>
  <c r="AL17" i="19"/>
  <c r="AK17" i="19"/>
  <c r="AJ17" i="19"/>
  <c r="AI17" i="19"/>
  <c r="AH17" i="19"/>
  <c r="AG17" i="19"/>
  <c r="AF17" i="19"/>
  <c r="AE17" i="19"/>
  <c r="AD17" i="19"/>
  <c r="AC17" i="19"/>
  <c r="AB17" i="19"/>
  <c r="AA17" i="19"/>
  <c r="Z17" i="19"/>
  <c r="Y17" i="19"/>
  <c r="X17" i="19"/>
  <c r="W17" i="19"/>
  <c r="V17" i="19"/>
  <c r="U17" i="19"/>
  <c r="T17" i="19"/>
  <c r="S17" i="19" s="1"/>
  <c r="R17" i="19"/>
  <c r="Q17" i="19"/>
  <c r="P17" i="19"/>
  <c r="O17" i="19"/>
  <c r="N17" i="19"/>
  <c r="M17" i="19"/>
  <c r="J17" i="19"/>
  <c r="I17" i="19"/>
  <c r="H17" i="19"/>
  <c r="G17" i="19"/>
  <c r="F17" i="19"/>
  <c r="E17" i="19"/>
  <c r="AU16" i="19"/>
  <c r="AT16" i="19"/>
  <c r="AS16" i="19"/>
  <c r="AR16" i="19"/>
  <c r="AQ16" i="19"/>
  <c r="AP16" i="19"/>
  <c r="AO16" i="19"/>
  <c r="AN16" i="19"/>
  <c r="AM16" i="19"/>
  <c r="AL16" i="19"/>
  <c r="AK16" i="19"/>
  <c r="AJ16" i="19"/>
  <c r="AI16" i="19"/>
  <c r="AH16" i="19"/>
  <c r="AG16" i="19"/>
  <c r="AF16" i="19"/>
  <c r="AE16" i="19"/>
  <c r="AD16" i="19"/>
  <c r="AC16" i="19"/>
  <c r="AB16" i="19"/>
  <c r="AA16" i="19"/>
  <c r="Z16" i="19"/>
  <c r="Y16" i="19"/>
  <c r="X16" i="19"/>
  <c r="W16" i="19"/>
  <c r="V16" i="19"/>
  <c r="U16" i="19"/>
  <c r="T16" i="19"/>
  <c r="S16" i="19" s="1"/>
  <c r="R16" i="19"/>
  <c r="Q16" i="19"/>
  <c r="P16" i="19"/>
  <c r="O16" i="19"/>
  <c r="N16" i="19"/>
  <c r="M16" i="19"/>
  <c r="J16" i="19"/>
  <c r="I16" i="19"/>
  <c r="H16" i="19"/>
  <c r="G16" i="19"/>
  <c r="F16" i="19"/>
  <c r="E16" i="19"/>
  <c r="AU15" i="19"/>
  <c r="AT15" i="19"/>
  <c r="AS15" i="19"/>
  <c r="AR15" i="19"/>
  <c r="AQ15" i="19"/>
  <c r="AP15" i="19"/>
  <c r="AO15" i="19"/>
  <c r="AN15" i="19"/>
  <c r="AM15" i="19"/>
  <c r="AL15" i="19"/>
  <c r="AK15" i="19"/>
  <c r="AJ15" i="19"/>
  <c r="AI15" i="19"/>
  <c r="AH15" i="19"/>
  <c r="AG15" i="19"/>
  <c r="AF15" i="19"/>
  <c r="AE15" i="19"/>
  <c r="AD15" i="19"/>
  <c r="AC15" i="19"/>
  <c r="AB15" i="19"/>
  <c r="AA15" i="19"/>
  <c r="Z15" i="19"/>
  <c r="Y15" i="19"/>
  <c r="X15" i="19"/>
  <c r="W15" i="19"/>
  <c r="V15" i="19"/>
  <c r="U15" i="19"/>
  <c r="T15" i="19"/>
  <c r="S15" i="19" s="1"/>
  <c r="R15" i="19"/>
  <c r="Q15" i="19"/>
  <c r="P15" i="19"/>
  <c r="O15" i="19"/>
  <c r="N15" i="19"/>
  <c r="M15" i="19"/>
  <c r="J15" i="19"/>
  <c r="I15" i="19"/>
  <c r="H15" i="19"/>
  <c r="G15" i="19"/>
  <c r="F15" i="19"/>
  <c r="E15" i="19"/>
  <c r="AU14" i="19"/>
  <c r="AT14" i="19"/>
  <c r="AS14" i="19"/>
  <c r="AR14" i="19"/>
  <c r="AQ14" i="19"/>
  <c r="AP14" i="19"/>
  <c r="AO14" i="19"/>
  <c r="AN14" i="19"/>
  <c r="AM14" i="19"/>
  <c r="AL14" i="19"/>
  <c r="AK14" i="19"/>
  <c r="AJ14" i="19"/>
  <c r="AI14" i="19"/>
  <c r="AH14" i="19"/>
  <c r="AG14" i="19"/>
  <c r="AF14" i="19"/>
  <c r="AE14" i="19"/>
  <c r="AD14" i="19"/>
  <c r="AC14" i="19"/>
  <c r="AB14" i="19"/>
  <c r="AA14" i="19"/>
  <c r="Z14" i="19"/>
  <c r="Y14" i="19"/>
  <c r="X14" i="19"/>
  <c r="W14" i="19"/>
  <c r="V14" i="19"/>
  <c r="U14" i="19"/>
  <c r="T14" i="19"/>
  <c r="S14" i="19" s="1"/>
  <c r="R14" i="19"/>
  <c r="Q14" i="19"/>
  <c r="P14" i="19"/>
  <c r="O14" i="19"/>
  <c r="N14" i="19"/>
  <c r="M14" i="19"/>
  <c r="J14" i="19"/>
  <c r="I14" i="19"/>
  <c r="H14" i="19"/>
  <c r="G14" i="19"/>
  <c r="F14" i="19"/>
  <c r="E14" i="19"/>
  <c r="AU13" i="19"/>
  <c r="AT13" i="19"/>
  <c r="AS13" i="19"/>
  <c r="AR13" i="19"/>
  <c r="AQ13" i="19"/>
  <c r="AP13" i="19"/>
  <c r="AO13" i="19"/>
  <c r="AN13" i="19"/>
  <c r="AM13" i="19"/>
  <c r="AL13" i="19"/>
  <c r="AK13" i="19"/>
  <c r="AJ13" i="19"/>
  <c r="AI13" i="19"/>
  <c r="AH13" i="19"/>
  <c r="AG13" i="19"/>
  <c r="AF13" i="19"/>
  <c r="AE13" i="19"/>
  <c r="AD13" i="19"/>
  <c r="AC13" i="19"/>
  <c r="AB13" i="19"/>
  <c r="AA13" i="19"/>
  <c r="Z13" i="19"/>
  <c r="Y13" i="19"/>
  <c r="X13" i="19"/>
  <c r="W13" i="19"/>
  <c r="V13" i="19"/>
  <c r="U13" i="19"/>
  <c r="T13" i="19"/>
  <c r="S13" i="19" s="1"/>
  <c r="R13" i="19"/>
  <c r="Q13" i="19"/>
  <c r="P13" i="19"/>
  <c r="O13" i="19"/>
  <c r="N13" i="19"/>
  <c r="M13" i="19"/>
  <c r="J13" i="19"/>
  <c r="I13" i="19"/>
  <c r="H13" i="19"/>
  <c r="G13" i="19"/>
  <c r="F13" i="19"/>
  <c r="E13" i="19"/>
  <c r="AU10" i="19"/>
  <c r="AT10" i="19"/>
  <c r="AS10" i="19"/>
  <c r="AR10" i="19"/>
  <c r="AQ10" i="19"/>
  <c r="AP10" i="19"/>
  <c r="AO10" i="19"/>
  <c r="AN10" i="19"/>
  <c r="AM10" i="19"/>
  <c r="AL10" i="19"/>
  <c r="AK10" i="19"/>
  <c r="AJ10" i="19"/>
  <c r="AI10" i="19"/>
  <c r="AH10" i="19"/>
  <c r="AG10" i="19"/>
  <c r="AF10" i="19"/>
  <c r="AE10" i="19"/>
  <c r="AD10" i="19"/>
  <c r="AC10" i="19"/>
  <c r="AB10" i="19"/>
  <c r="AA10" i="19"/>
  <c r="Z10" i="19"/>
  <c r="Y10" i="19"/>
  <c r="X10" i="19"/>
  <c r="W10" i="19"/>
  <c r="V10" i="19"/>
  <c r="U10" i="19"/>
  <c r="T10" i="19"/>
  <c r="S10" i="19" s="1"/>
  <c r="R10" i="19"/>
  <c r="Q10" i="19"/>
  <c r="P10" i="19"/>
  <c r="O10" i="19"/>
  <c r="N10" i="19"/>
  <c r="M10" i="19"/>
  <c r="J10" i="19"/>
  <c r="I10" i="19"/>
  <c r="H10" i="19"/>
  <c r="G10" i="19"/>
  <c r="F10" i="19"/>
  <c r="E10" i="19"/>
  <c r="AU9" i="19"/>
  <c r="AT9" i="19"/>
  <c r="AS9" i="19"/>
  <c r="AR9" i="19"/>
  <c r="AQ9" i="19"/>
  <c r="AP9" i="19"/>
  <c r="AO9" i="19"/>
  <c r="AN9" i="19"/>
  <c r="AM9" i="19"/>
  <c r="AL9" i="19"/>
  <c r="AK9" i="19"/>
  <c r="AJ9" i="19"/>
  <c r="AI9" i="19"/>
  <c r="AH9" i="19"/>
  <c r="AG9" i="19"/>
  <c r="AF9" i="19"/>
  <c r="AE9" i="19"/>
  <c r="AD9" i="19"/>
  <c r="AC9" i="19"/>
  <c r="AB9" i="19"/>
  <c r="AA9" i="19"/>
  <c r="Z9" i="19"/>
  <c r="Y9" i="19"/>
  <c r="X9" i="19"/>
  <c r="W9" i="19"/>
  <c r="V9" i="19"/>
  <c r="U9" i="19"/>
  <c r="T9" i="19"/>
  <c r="S9" i="19" s="1"/>
  <c r="R9" i="19"/>
  <c r="Q9" i="19"/>
  <c r="P9" i="19"/>
  <c r="O9" i="19"/>
  <c r="N9" i="19"/>
  <c r="M9" i="19"/>
  <c r="J9" i="19"/>
  <c r="I9" i="19"/>
  <c r="H9" i="19"/>
  <c r="G9" i="19"/>
  <c r="F9" i="19"/>
  <c r="E9" i="19"/>
  <c r="AU8" i="19"/>
  <c r="AT8" i="19"/>
  <c r="AS8" i="19"/>
  <c r="AR8" i="19"/>
  <c r="AQ8" i="19"/>
  <c r="AP8" i="19"/>
  <c r="AO8" i="19"/>
  <c r="AN8" i="19"/>
  <c r="AM8" i="19"/>
  <c r="AL8" i="19"/>
  <c r="AK8" i="19"/>
  <c r="AJ8" i="19"/>
  <c r="AI8" i="19"/>
  <c r="AH8" i="19"/>
  <c r="AG8" i="19"/>
  <c r="AF8" i="19"/>
  <c r="AE8" i="19"/>
  <c r="AD8" i="19"/>
  <c r="AC8" i="19"/>
  <c r="AB8" i="19"/>
  <c r="AA8" i="19"/>
  <c r="Z8" i="19"/>
  <c r="Y8" i="19"/>
  <c r="X8" i="19"/>
  <c r="W8" i="19"/>
  <c r="V8" i="19"/>
  <c r="U8" i="19"/>
  <c r="T8" i="19"/>
  <c r="S8" i="19" s="1"/>
  <c r="R8" i="19"/>
  <c r="Q8" i="19"/>
  <c r="P8" i="19"/>
  <c r="O8" i="19"/>
  <c r="N8" i="19"/>
  <c r="M8" i="19"/>
  <c r="J8" i="19"/>
  <c r="I8" i="19"/>
  <c r="H8" i="19"/>
  <c r="G8" i="19"/>
  <c r="F8" i="19"/>
  <c r="E8" i="19"/>
  <c r="AU7" i="19"/>
  <c r="AT7" i="19"/>
  <c r="AS7" i="19"/>
  <c r="AR7" i="19"/>
  <c r="AQ7" i="19"/>
  <c r="AP7" i="19"/>
  <c r="AO7" i="19"/>
  <c r="AN7" i="19"/>
  <c r="AM7" i="19"/>
  <c r="AL7" i="19"/>
  <c r="AK7" i="19"/>
  <c r="AJ7" i="19"/>
  <c r="AI7" i="19"/>
  <c r="AH7" i="19"/>
  <c r="AG7" i="19"/>
  <c r="AF7" i="19"/>
  <c r="AE7" i="19"/>
  <c r="AD7" i="19"/>
  <c r="AC7" i="19"/>
  <c r="AB7" i="19"/>
  <c r="AA7" i="19"/>
  <c r="Z7" i="19"/>
  <c r="Y7" i="19"/>
  <c r="X7" i="19"/>
  <c r="W7" i="19"/>
  <c r="V7" i="19"/>
  <c r="U7" i="19"/>
  <c r="T7" i="19"/>
  <c r="S7" i="19" s="1"/>
  <c r="R7" i="19"/>
  <c r="Q7" i="19"/>
  <c r="P7" i="19"/>
  <c r="O7" i="19"/>
  <c r="N7" i="19"/>
  <c r="M7" i="19"/>
  <c r="J7" i="19"/>
  <c r="I7" i="19"/>
  <c r="H7" i="19"/>
  <c r="G7" i="19"/>
  <c r="F7" i="19"/>
  <c r="E7" i="19"/>
  <c r="AU6" i="19"/>
  <c r="AT6" i="19"/>
  <c r="AS6" i="19"/>
  <c r="AR6" i="19"/>
  <c r="AQ6" i="19"/>
  <c r="AP6" i="19"/>
  <c r="AO6" i="19"/>
  <c r="AN6" i="19"/>
  <c r="AM6" i="19"/>
  <c r="AL6" i="19"/>
  <c r="AK6" i="19"/>
  <c r="AJ6" i="19"/>
  <c r="AI6" i="19"/>
  <c r="AH6" i="19"/>
  <c r="AG6" i="19"/>
  <c r="AF6" i="19"/>
  <c r="AE6" i="19"/>
  <c r="AD6" i="19"/>
  <c r="AC6" i="19"/>
  <c r="AB6" i="19"/>
  <c r="AA6" i="19"/>
  <c r="Z6" i="19"/>
  <c r="Y6" i="19"/>
  <c r="X6" i="19"/>
  <c r="W6" i="19"/>
  <c r="V6" i="19"/>
  <c r="U6" i="19"/>
  <c r="T6" i="19"/>
  <c r="S6" i="19" s="1"/>
  <c r="R6" i="19"/>
  <c r="Q6" i="19"/>
  <c r="P6" i="19"/>
  <c r="O6" i="19"/>
  <c r="N6" i="19"/>
  <c r="M6" i="19"/>
  <c r="J6" i="19"/>
  <c r="I6" i="19"/>
  <c r="H6" i="19"/>
  <c r="G6" i="19"/>
  <c r="F6" i="19"/>
  <c r="E6" i="19"/>
  <c r="AU5" i="19"/>
  <c r="AT5" i="19"/>
  <c r="AS5" i="19"/>
  <c r="AR5" i="19"/>
  <c r="AQ5" i="19"/>
  <c r="AP5" i="19"/>
  <c r="AO5" i="19"/>
  <c r="AN5" i="19"/>
  <c r="AM5" i="19"/>
  <c r="AL5" i="19"/>
  <c r="AK5" i="19"/>
  <c r="AJ5" i="19"/>
  <c r="AI5" i="19"/>
  <c r="AH5" i="19"/>
  <c r="AG5" i="19"/>
  <c r="AF5" i="19"/>
  <c r="AE5" i="19"/>
  <c r="AD5" i="19"/>
  <c r="AC5" i="19"/>
  <c r="AB5" i="19"/>
  <c r="AA5" i="19"/>
  <c r="Z5" i="19"/>
  <c r="Y5" i="19"/>
  <c r="X5" i="19"/>
  <c r="W5" i="19"/>
  <c r="V5" i="19"/>
  <c r="U5" i="19"/>
  <c r="T5" i="19"/>
  <c r="S5" i="19" s="1"/>
  <c r="R5" i="19"/>
  <c r="Q5" i="19"/>
  <c r="P5" i="19"/>
  <c r="O5" i="19"/>
  <c r="N5" i="19"/>
  <c r="M5" i="19"/>
  <c r="J5" i="19"/>
  <c r="I5" i="19"/>
  <c r="H5" i="19"/>
  <c r="G5" i="19"/>
  <c r="F5" i="19"/>
  <c r="E5" i="19"/>
  <c r="AA56" i="19"/>
  <c r="Z56" i="19"/>
  <c r="S32" i="19"/>
  <c r="S27" i="19"/>
  <c r="AF19" i="19"/>
  <c r="K78" i="19"/>
  <c r="L78" i="19" s="1"/>
  <c r="K77" i="19"/>
  <c r="L77" i="19" s="1"/>
  <c r="K75" i="19"/>
  <c r="L75" i="19" s="1"/>
  <c r="K74" i="19"/>
  <c r="L74" i="19" s="1"/>
  <c r="K64" i="9"/>
  <c r="L64" i="9" s="1"/>
  <c r="AW49" i="11"/>
  <c r="K40" i="19"/>
  <c r="L40" i="19" s="1"/>
  <c r="K37" i="9"/>
  <c r="L37" i="9" s="1"/>
  <c r="AW12" i="11"/>
  <c r="E123" i="15" a="1"/>
  <c r="R123" i="15" s="1"/>
  <c r="AL122" i="15"/>
  <c r="E122" i="15" a="1"/>
  <c r="AN122" i="15" s="1"/>
  <c r="E123" i="17" a="1"/>
  <c r="AH123" i="17" s="1"/>
  <c r="E122" i="17" a="1"/>
  <c r="AN122" i="17" s="1"/>
  <c r="AT48" i="21"/>
  <c r="AT49" i="21" s="1"/>
  <c r="AS48" i="21"/>
  <c r="AS49" i="21" s="1"/>
  <c r="AR48" i="21"/>
  <c r="AR49" i="21" s="1"/>
  <c r="AH123" i="16"/>
  <c r="AG123" i="16"/>
  <c r="AF123" i="16"/>
  <c r="E123" i="16" a="1"/>
  <c r="V123" i="16" s="1"/>
  <c r="E122" i="16" a="1"/>
  <c r="AJ122" i="16" s="1"/>
  <c r="E123" i="14" a="1"/>
  <c r="AB123" i="14" s="1"/>
  <c r="E122" i="14" a="1"/>
  <c r="AN122" i="14" s="1"/>
  <c r="E123" i="13" a="1"/>
  <c r="AB123" i="13" s="1"/>
  <c r="E122" i="13" a="1"/>
  <c r="AN122" i="13" s="1"/>
  <c r="AC122" i="13" l="1"/>
  <c r="AM122" i="13"/>
  <c r="AO122" i="13"/>
  <c r="AN123" i="14"/>
  <c r="AO123" i="14"/>
  <c r="I123" i="16"/>
  <c r="J123" i="16"/>
  <c r="O123" i="16"/>
  <c r="P123" i="16"/>
  <c r="Q123" i="16"/>
  <c r="R123" i="16"/>
  <c r="S123" i="16"/>
  <c r="AK122" i="17"/>
  <c r="AL122" i="17"/>
  <c r="M122" i="15"/>
  <c r="AB123" i="15"/>
  <c r="Y122" i="15"/>
  <c r="AC123" i="15"/>
  <c r="I123" i="15"/>
  <c r="O123" i="15"/>
  <c r="P123" i="15"/>
  <c r="Q123" i="15"/>
  <c r="T122" i="15"/>
  <c r="X122" i="15"/>
  <c r="AG122" i="15"/>
  <c r="AF123" i="15"/>
  <c r="L122" i="15"/>
  <c r="S123" i="15"/>
  <c r="Z122" i="15"/>
  <c r="AD123" i="15"/>
  <c r="AK122" i="15"/>
  <c r="AK129" i="15" s="1"/>
  <c r="AN129" i="15"/>
  <c r="AN127" i="15"/>
  <c r="AN128" i="15"/>
  <c r="AM122" i="15"/>
  <c r="AG123" i="15"/>
  <c r="AM123" i="15"/>
  <c r="AG124" i="15"/>
  <c r="G122" i="15"/>
  <c r="K122" i="15"/>
  <c r="H123" i="15"/>
  <c r="M122" i="17"/>
  <c r="T122" i="17"/>
  <c r="AC123" i="17"/>
  <c r="U122" i="17"/>
  <c r="AD123" i="17"/>
  <c r="AM122" i="17"/>
  <c r="N122" i="17"/>
  <c r="V122" i="17"/>
  <c r="AH122" i="17"/>
  <c r="AH124" i="17" s="1"/>
  <c r="AN129" i="17"/>
  <c r="AN127" i="17"/>
  <c r="AN128" i="17"/>
  <c r="S123" i="17"/>
  <c r="AB123" i="17"/>
  <c r="AM123" i="17"/>
  <c r="AI122" i="17"/>
  <c r="AK127" i="17"/>
  <c r="AK128" i="17"/>
  <c r="AK129" i="17"/>
  <c r="L122" i="17"/>
  <c r="AJ122" i="17"/>
  <c r="Q122" i="16"/>
  <c r="Q124" i="16" s="1"/>
  <c r="S122" i="16"/>
  <c r="T122" i="16"/>
  <c r="AI122" i="16"/>
  <c r="AM123" i="16"/>
  <c r="R122" i="16"/>
  <c r="U122" i="16"/>
  <c r="H123" i="16"/>
  <c r="O122" i="14"/>
  <c r="R122" i="14"/>
  <c r="L122" i="14"/>
  <c r="AE122" i="14"/>
  <c r="K122" i="14"/>
  <c r="S122" i="14"/>
  <c r="S127" i="14" s="1"/>
  <c r="AC122" i="14"/>
  <c r="AF122" i="14"/>
  <c r="AG122" i="14"/>
  <c r="AH122" i="14"/>
  <c r="AI122" i="14"/>
  <c r="J122" i="14"/>
  <c r="AN128" i="14"/>
  <c r="AN129" i="14"/>
  <c r="AN127" i="14"/>
  <c r="T122" i="14"/>
  <c r="AJ122" i="14"/>
  <c r="E122" i="14"/>
  <c r="U122" i="14"/>
  <c r="AK122" i="14"/>
  <c r="F122" i="14"/>
  <c r="V122" i="14"/>
  <c r="AL122" i="14"/>
  <c r="G122" i="14"/>
  <c r="W122" i="14"/>
  <c r="AC123" i="14"/>
  <c r="H122" i="14"/>
  <c r="H124" i="14" s="1"/>
  <c r="X122" i="14"/>
  <c r="I122" i="14"/>
  <c r="Y122" i="14"/>
  <c r="AM123" i="14"/>
  <c r="AC123" i="13"/>
  <c r="AD123" i="13"/>
  <c r="O122" i="13"/>
  <c r="Z122" i="13"/>
  <c r="AC124" i="13"/>
  <c r="AN129" i="13"/>
  <c r="AN127" i="13"/>
  <c r="AN128" i="13"/>
  <c r="M122" i="13"/>
  <c r="N122" i="13"/>
  <c r="AA122" i="13"/>
  <c r="S20" i="21"/>
  <c r="K78" i="9"/>
  <c r="L78" i="9" s="1"/>
  <c r="K77" i="9"/>
  <c r="L77" i="9" s="1"/>
  <c r="K75" i="9"/>
  <c r="L75" i="9" s="1"/>
  <c r="K74" i="9"/>
  <c r="L74" i="9" s="1"/>
  <c r="K64" i="19"/>
  <c r="L64" i="19" s="1"/>
  <c r="K40" i="9"/>
  <c r="L40" i="9" s="1"/>
  <c r="S20" i="19"/>
  <c r="K37" i="19"/>
  <c r="L37" i="19" s="1"/>
  <c r="AS11" i="21"/>
  <c r="AS12" i="21" s="1"/>
  <c r="N122" i="15"/>
  <c r="AA122" i="15"/>
  <c r="AO122" i="15"/>
  <c r="AT11" i="21"/>
  <c r="AT12" i="21" s="1"/>
  <c r="O122" i="15"/>
  <c r="O124" i="15" s="1"/>
  <c r="AC122" i="15"/>
  <c r="AC124" i="15" s="1"/>
  <c r="AE123" i="15"/>
  <c r="Q122" i="15"/>
  <c r="Q124" i="15" s="1"/>
  <c r="AD122" i="15"/>
  <c r="AD124" i="15" s="1"/>
  <c r="E122" i="15"/>
  <c r="R122" i="15"/>
  <c r="R124" i="15" s="1"/>
  <c r="AE122" i="15"/>
  <c r="F122" i="15"/>
  <c r="S122" i="15"/>
  <c r="AF122" i="15"/>
  <c r="J123" i="15"/>
  <c r="AH123" i="15"/>
  <c r="H122" i="15"/>
  <c r="U122" i="15"/>
  <c r="AH122" i="15"/>
  <c r="I122" i="15"/>
  <c r="I124" i="15" s="1"/>
  <c r="V122" i="15"/>
  <c r="AI122" i="15"/>
  <c r="J122" i="15"/>
  <c r="W122" i="15"/>
  <c r="AJ122" i="15"/>
  <c r="W122" i="17"/>
  <c r="AO122" i="17"/>
  <c r="G122" i="17"/>
  <c r="X122" i="17"/>
  <c r="H122" i="17"/>
  <c r="Y122" i="17"/>
  <c r="O123" i="17"/>
  <c r="Z122" i="17"/>
  <c r="P123" i="17"/>
  <c r="J122" i="17"/>
  <c r="AA122" i="17"/>
  <c r="Q123" i="17"/>
  <c r="I122" i="17"/>
  <c r="K122" i="17"/>
  <c r="AG122" i="17"/>
  <c r="R123" i="17"/>
  <c r="AE123" i="17"/>
  <c r="Q122" i="17"/>
  <c r="AD122" i="17"/>
  <c r="AD124" i="17" s="1"/>
  <c r="H123" i="17"/>
  <c r="H124" i="17" s="1"/>
  <c r="AF123" i="17"/>
  <c r="O122" i="17"/>
  <c r="E122" i="17"/>
  <c r="R122" i="17"/>
  <c r="AE122" i="17"/>
  <c r="I123" i="17"/>
  <c r="AG123" i="17"/>
  <c r="AG124" i="17" s="1"/>
  <c r="AC122" i="17"/>
  <c r="AC124" i="17" s="1"/>
  <c r="F122" i="17"/>
  <c r="S122" i="17"/>
  <c r="AF122" i="17"/>
  <c r="J123" i="17"/>
  <c r="AU48" i="21"/>
  <c r="AU49" i="21" s="1"/>
  <c r="AP11" i="21"/>
  <c r="AP12" i="21" s="1"/>
  <c r="AN122" i="16"/>
  <c r="AC122" i="16"/>
  <c r="O122" i="16"/>
  <c r="O124" i="16" s="1"/>
  <c r="AO122" i="16"/>
  <c r="AA122" i="16"/>
  <c r="N122" i="16"/>
  <c r="AM122" i="16"/>
  <c r="Z122" i="16"/>
  <c r="M122" i="16"/>
  <c r="AL122" i="16"/>
  <c r="Y122" i="16"/>
  <c r="L122" i="16"/>
  <c r="AK122" i="16"/>
  <c r="X122" i="16"/>
  <c r="K122" i="16"/>
  <c r="V122" i="16"/>
  <c r="AQ11" i="21"/>
  <c r="AQ12" i="21" s="1"/>
  <c r="W122" i="16"/>
  <c r="F122" i="16"/>
  <c r="AD122" i="16"/>
  <c r="G122" i="16"/>
  <c r="AE122" i="16"/>
  <c r="I122" i="16"/>
  <c r="I124" i="16" s="1"/>
  <c r="E122" i="16"/>
  <c r="H122" i="16"/>
  <c r="H124" i="16" s="1"/>
  <c r="AF122" i="16"/>
  <c r="AF124" i="16" s="1"/>
  <c r="AG122" i="16"/>
  <c r="AG124" i="16" s="1"/>
  <c r="AP48" i="21"/>
  <c r="AP49" i="21" s="1"/>
  <c r="J122" i="16"/>
  <c r="AH122" i="16"/>
  <c r="AH124" i="16" s="1"/>
  <c r="AQ48" i="21"/>
  <c r="AQ49" i="21" s="1"/>
  <c r="AR85" i="21"/>
  <c r="AR86" i="21" s="1"/>
  <c r="AB123" i="16"/>
  <c r="AC123" i="16"/>
  <c r="AD123" i="16"/>
  <c r="AE123" i="16"/>
  <c r="AE124" i="14"/>
  <c r="AN124" i="14"/>
  <c r="M122" i="14"/>
  <c r="Z122" i="14"/>
  <c r="AM122" i="14"/>
  <c r="N122" i="14"/>
  <c r="AA122" i="14"/>
  <c r="AO122" i="14"/>
  <c r="AO124" i="14" s="1"/>
  <c r="Q122" i="14"/>
  <c r="AD122" i="14"/>
  <c r="AD122" i="13"/>
  <c r="R122" i="13"/>
  <c r="AE122" i="13"/>
  <c r="I123" i="13"/>
  <c r="F122" i="13"/>
  <c r="J123" i="13"/>
  <c r="T122" i="13"/>
  <c r="O123" i="13"/>
  <c r="O124" i="13" s="1"/>
  <c r="H122" i="13"/>
  <c r="H124" i="13" s="1"/>
  <c r="I122" i="13"/>
  <c r="V122" i="13"/>
  <c r="AI122" i="13"/>
  <c r="Q123" i="13"/>
  <c r="Q122" i="13"/>
  <c r="Q124" i="13" s="1"/>
  <c r="AM123" i="13"/>
  <c r="AM124" i="13" s="1"/>
  <c r="AH122" i="13"/>
  <c r="W122" i="13"/>
  <c r="R123" i="13"/>
  <c r="AE123" i="13"/>
  <c r="H123" i="13"/>
  <c r="G122" i="13"/>
  <c r="P123" i="13"/>
  <c r="X122" i="13"/>
  <c r="X124" i="13" s="1"/>
  <c r="AK122" i="13"/>
  <c r="S123" i="13"/>
  <c r="AF123" i="13"/>
  <c r="E122" i="13"/>
  <c r="AG123" i="13"/>
  <c r="S122" i="13"/>
  <c r="AF122" i="13"/>
  <c r="AH123" i="13"/>
  <c r="AG122" i="13"/>
  <c r="U122" i="13"/>
  <c r="J122" i="13"/>
  <c r="AJ122" i="13"/>
  <c r="K122" i="13"/>
  <c r="L122" i="13"/>
  <c r="Y122" i="13"/>
  <c r="AL122" i="13"/>
  <c r="S57" i="21"/>
  <c r="S20" i="20"/>
  <c r="S57" i="20"/>
  <c r="S57" i="19"/>
  <c r="H124" i="15"/>
  <c r="L124" i="15"/>
  <c r="AL123" i="15"/>
  <c r="Z123" i="15"/>
  <c r="N123" i="15"/>
  <c r="AK123" i="15"/>
  <c r="Y123" i="15"/>
  <c r="Y124" i="15" s="1"/>
  <c r="M123" i="15"/>
  <c r="M124" i="15" s="1"/>
  <c r="AJ123" i="15"/>
  <c r="X123" i="15"/>
  <c r="L123" i="15"/>
  <c r="AI123" i="15"/>
  <c r="W123" i="15"/>
  <c r="K123" i="15"/>
  <c r="T123" i="15"/>
  <c r="AN123" i="15"/>
  <c r="AN124" i="15" s="1"/>
  <c r="E123" i="15"/>
  <c r="U123" i="15"/>
  <c r="AO123" i="15"/>
  <c r="F123" i="15"/>
  <c r="V123" i="15"/>
  <c r="G123" i="15"/>
  <c r="AA123" i="15"/>
  <c r="P122" i="15"/>
  <c r="AB122" i="15"/>
  <c r="AL123" i="17"/>
  <c r="Z123" i="17"/>
  <c r="N123" i="17"/>
  <c r="AK123" i="17"/>
  <c r="Y123" i="17"/>
  <c r="M123" i="17"/>
  <c r="AJ123" i="17"/>
  <c r="X123" i="17"/>
  <c r="L123" i="17"/>
  <c r="AI123" i="17"/>
  <c r="W123" i="17"/>
  <c r="K123" i="17"/>
  <c r="T123" i="17"/>
  <c r="AN123" i="17"/>
  <c r="E123" i="17"/>
  <c r="U123" i="17"/>
  <c r="U124" i="17" s="1"/>
  <c r="AO123" i="17"/>
  <c r="F123" i="17"/>
  <c r="V123" i="17"/>
  <c r="G123" i="17"/>
  <c r="AA123" i="17"/>
  <c r="P122" i="17"/>
  <c r="AB122" i="17"/>
  <c r="V124" i="16"/>
  <c r="T123" i="16"/>
  <c r="E123" i="16"/>
  <c r="U123" i="16"/>
  <c r="F123" i="16"/>
  <c r="J124" i="16"/>
  <c r="R124" i="16"/>
  <c r="AL123" i="16"/>
  <c r="Z123" i="16"/>
  <c r="N123" i="16"/>
  <c r="AK123" i="16"/>
  <c r="Y123" i="16"/>
  <c r="M123" i="16"/>
  <c r="AJ123" i="16"/>
  <c r="AJ124" i="16" s="1"/>
  <c r="X123" i="16"/>
  <c r="L123" i="16"/>
  <c r="AI123" i="16"/>
  <c r="AI124" i="16" s="1"/>
  <c r="W123" i="16"/>
  <c r="W124" i="16" s="1"/>
  <c r="K123" i="16"/>
  <c r="AN123" i="16"/>
  <c r="AO123" i="16"/>
  <c r="G123" i="16"/>
  <c r="AA123" i="16"/>
  <c r="P122" i="16"/>
  <c r="AB122" i="16"/>
  <c r="AL123" i="14"/>
  <c r="Z123" i="14"/>
  <c r="N123" i="14"/>
  <c r="AI123" i="14"/>
  <c r="K123" i="14"/>
  <c r="J123" i="14"/>
  <c r="AG123" i="14"/>
  <c r="I123" i="14"/>
  <c r="T123" i="14"/>
  <c r="AE123" i="14"/>
  <c r="G123" i="14"/>
  <c r="AK123" i="14"/>
  <c r="Y123" i="14"/>
  <c r="Y124" i="14" s="1"/>
  <c r="M123" i="14"/>
  <c r="AJ123" i="14"/>
  <c r="X123" i="14"/>
  <c r="L123" i="14"/>
  <c r="W123" i="14"/>
  <c r="AH123" i="14"/>
  <c r="V123" i="14"/>
  <c r="U123" i="14"/>
  <c r="AF123" i="14"/>
  <c r="AF124" i="14" s="1"/>
  <c r="H123" i="14"/>
  <c r="S123" i="14"/>
  <c r="AD123" i="14"/>
  <c r="R123" i="14"/>
  <c r="F123" i="14"/>
  <c r="E123" i="14"/>
  <c r="O123" i="14"/>
  <c r="P123" i="14"/>
  <c r="Q123" i="14"/>
  <c r="AA123" i="14"/>
  <c r="P122" i="14"/>
  <c r="AB122" i="14"/>
  <c r="AL123" i="13"/>
  <c r="Z123" i="13"/>
  <c r="N123" i="13"/>
  <c r="AK123" i="13"/>
  <c r="Y123" i="13"/>
  <c r="M123" i="13"/>
  <c r="AJ123" i="13"/>
  <c r="X123" i="13"/>
  <c r="L123" i="13"/>
  <c r="AI123" i="13"/>
  <c r="W123" i="13"/>
  <c r="K123" i="13"/>
  <c r="T123" i="13"/>
  <c r="AN123" i="13"/>
  <c r="E123" i="13"/>
  <c r="U123" i="13"/>
  <c r="AO123" i="13"/>
  <c r="F123" i="13"/>
  <c r="V123" i="13"/>
  <c r="G123" i="13"/>
  <c r="AA123" i="13"/>
  <c r="P122" i="13"/>
  <c r="AB122" i="13"/>
  <c r="M124" i="13" l="1"/>
  <c r="Y124" i="13"/>
  <c r="R124" i="13"/>
  <c r="L124" i="13"/>
  <c r="AD124" i="13"/>
  <c r="M124" i="14"/>
  <c r="Q124" i="14"/>
  <c r="T124" i="16"/>
  <c r="AM124" i="16"/>
  <c r="K124" i="16"/>
  <c r="X124" i="17"/>
  <c r="AI124" i="17"/>
  <c r="I124" i="17"/>
  <c r="R124" i="17"/>
  <c r="O124" i="17"/>
  <c r="AK127" i="15"/>
  <c r="X124" i="15"/>
  <c r="AF124" i="15"/>
  <c r="J124" i="15"/>
  <c r="AK128" i="15"/>
  <c r="E128" i="15"/>
  <c r="E127" i="15"/>
  <c r="AM124" i="15"/>
  <c r="V124" i="15"/>
  <c r="U124" i="15"/>
  <c r="S127" i="15"/>
  <c r="S129" i="15"/>
  <c r="S128" i="15"/>
  <c r="Q124" i="17"/>
  <c r="AM124" i="17"/>
  <c r="AF124" i="17"/>
  <c r="S129" i="17"/>
  <c r="S127" i="17"/>
  <c r="S128" i="17"/>
  <c r="L124" i="17"/>
  <c r="V124" i="17"/>
  <c r="AJ124" i="17"/>
  <c r="M124" i="17"/>
  <c r="E127" i="17"/>
  <c r="E128" i="17"/>
  <c r="Y124" i="17"/>
  <c r="AK127" i="16"/>
  <c r="AK11" i="21" s="1"/>
  <c r="AK12" i="21" s="1"/>
  <c r="AK129" i="16"/>
  <c r="AK128" i="16"/>
  <c r="AK48" i="21" s="1"/>
  <c r="AK49" i="21" s="1"/>
  <c r="AN127" i="16"/>
  <c r="AN11" i="21" s="1"/>
  <c r="AN12" i="21" s="1"/>
  <c r="AN128" i="16"/>
  <c r="AN48" i="21" s="1"/>
  <c r="AN49" i="21" s="1"/>
  <c r="AN129" i="16"/>
  <c r="S127" i="16"/>
  <c r="S128" i="16"/>
  <c r="S129" i="16"/>
  <c r="E128" i="16"/>
  <c r="E127" i="16"/>
  <c r="Y124" i="16"/>
  <c r="AE124" i="16"/>
  <c r="M124" i="16"/>
  <c r="S124" i="16"/>
  <c r="AC124" i="16"/>
  <c r="F124" i="14"/>
  <c r="S128" i="14"/>
  <c r="S129" i="14"/>
  <c r="AH124" i="14"/>
  <c r="AG124" i="14"/>
  <c r="J124" i="14"/>
  <c r="L124" i="14"/>
  <c r="AC124" i="14"/>
  <c r="AI124" i="14"/>
  <c r="AM124" i="14"/>
  <c r="X124" i="14"/>
  <c r="W124" i="14"/>
  <c r="AJ124" i="14"/>
  <c r="AK128" i="14"/>
  <c r="AK127" i="14"/>
  <c r="AK129" i="14"/>
  <c r="E127" i="14"/>
  <c r="E128" i="14"/>
  <c r="U124" i="13"/>
  <c r="J124" i="13"/>
  <c r="S129" i="13"/>
  <c r="S127" i="13"/>
  <c r="S128" i="13"/>
  <c r="E128" i="13"/>
  <c r="E127" i="13"/>
  <c r="AK128" i="13"/>
  <c r="AK129" i="13"/>
  <c r="AK127" i="13"/>
  <c r="AF124" i="13"/>
  <c r="V124" i="13"/>
  <c r="AH124" i="13"/>
  <c r="I124" i="13"/>
  <c r="AI124" i="15"/>
  <c r="AK124" i="15"/>
  <c r="AO124" i="15"/>
  <c r="AE124" i="15"/>
  <c r="AH124" i="15"/>
  <c r="AJ124" i="15"/>
  <c r="S124" i="15"/>
  <c r="AL124" i="15"/>
  <c r="J124" i="17"/>
  <c r="AK124" i="17"/>
  <c r="AO124" i="17"/>
  <c r="AN124" i="17"/>
  <c r="S124" i="17"/>
  <c r="AL124" i="17"/>
  <c r="AE124" i="17"/>
  <c r="AN124" i="16"/>
  <c r="AL124" i="16"/>
  <c r="AT85" i="21"/>
  <c r="AT86" i="21" s="1"/>
  <c r="AQ85" i="21"/>
  <c r="AQ86" i="21" s="1"/>
  <c r="AK124" i="16"/>
  <c r="AU85" i="21"/>
  <c r="AU86" i="21" s="1"/>
  <c r="AO124" i="16"/>
  <c r="L124" i="16"/>
  <c r="AP85" i="21"/>
  <c r="AP86" i="21" s="1"/>
  <c r="AS85" i="21"/>
  <c r="AS86" i="21" s="1"/>
  <c r="AD124" i="16"/>
  <c r="AL124" i="14"/>
  <c r="AK124" i="14"/>
  <c r="AD124" i="14"/>
  <c r="S124" i="14"/>
  <c r="AL124" i="13"/>
  <c r="S124" i="13"/>
  <c r="AE124" i="13"/>
  <c r="AG124" i="13"/>
  <c r="AJ124" i="13"/>
  <c r="AK124" i="13"/>
  <c r="AN124" i="13"/>
  <c r="AI124" i="13"/>
  <c r="AO124" i="13"/>
  <c r="N124" i="15"/>
  <c r="AB124" i="15"/>
  <c r="Z124" i="15"/>
  <c r="P124" i="15"/>
  <c r="AA124" i="15"/>
  <c r="K124" i="15"/>
  <c r="T124" i="15"/>
  <c r="G124" i="15"/>
  <c r="W124" i="15"/>
  <c r="F124" i="15"/>
  <c r="E124" i="15"/>
  <c r="N124" i="17"/>
  <c r="AB124" i="17"/>
  <c r="Z124" i="17"/>
  <c r="P124" i="17"/>
  <c r="AA124" i="17"/>
  <c r="K124" i="17"/>
  <c r="T124" i="17"/>
  <c r="G124" i="17"/>
  <c r="W124" i="17"/>
  <c r="F124" i="17"/>
  <c r="E124" i="17"/>
  <c r="P124" i="16"/>
  <c r="AA124" i="16"/>
  <c r="U124" i="16"/>
  <c r="F124" i="16"/>
  <c r="AB124" i="16"/>
  <c r="N124" i="16"/>
  <c r="Z124" i="16"/>
  <c r="G124" i="16"/>
  <c r="X124" i="16"/>
  <c r="E124" i="16"/>
  <c r="U124" i="14"/>
  <c r="AB124" i="14"/>
  <c r="N124" i="14"/>
  <c r="P124" i="14"/>
  <c r="Z124" i="14"/>
  <c r="V124" i="14"/>
  <c r="R124" i="14"/>
  <c r="I124" i="14"/>
  <c r="K124" i="14"/>
  <c r="AA124" i="14"/>
  <c r="O124" i="14"/>
  <c r="T124" i="14"/>
  <c r="G124" i="14"/>
  <c r="E124" i="14"/>
  <c r="N124" i="13"/>
  <c r="AB124" i="13"/>
  <c r="Z124" i="13"/>
  <c r="P124" i="13"/>
  <c r="AA124" i="13"/>
  <c r="K124" i="13"/>
  <c r="T124" i="13"/>
  <c r="G124" i="13"/>
  <c r="W124" i="13"/>
  <c r="F124" i="13"/>
  <c r="E124" i="13"/>
  <c r="AN85" i="21" l="1"/>
  <c r="AN86" i="21" s="1"/>
  <c r="AK85" i="21"/>
  <c r="AK86" i="21" s="1"/>
  <c r="E121" i="14"/>
  <c r="E129" i="14" s="1"/>
  <c r="E121" i="16"/>
  <c r="E129" i="16" s="1"/>
  <c r="E121" i="15"/>
  <c r="E129" i="15" s="1"/>
  <c r="E121" i="13" l="1"/>
  <c r="E129" i="13" s="1"/>
  <c r="E11" i="21"/>
  <c r="E12" i="21" s="1"/>
  <c r="E48" i="21"/>
  <c r="E49" i="21" s="1"/>
  <c r="E121" i="17"/>
  <c r="E129" i="17" s="1"/>
  <c r="E85" i="21" l="1"/>
  <c r="E86" i="21" s="1"/>
  <c r="F5" i="9" l="1"/>
  <c r="G5" i="9"/>
  <c r="H5" i="9"/>
  <c r="I5" i="9"/>
  <c r="J5" i="9"/>
  <c r="M5" i="9"/>
  <c r="N5" i="9"/>
  <c r="O5" i="9"/>
  <c r="P5" i="9"/>
  <c r="Q5" i="9"/>
  <c r="R5" i="9"/>
  <c r="T5" i="9"/>
  <c r="S5" i="9" s="1"/>
  <c r="U5" i="9"/>
  <c r="V5" i="9"/>
  <c r="W5" i="9"/>
  <c r="X5" i="9"/>
  <c r="Y5" i="9"/>
  <c r="Z5" i="9"/>
  <c r="AA5" i="9"/>
  <c r="AB5" i="9"/>
  <c r="AC5" i="9"/>
  <c r="AD5" i="9"/>
  <c r="AE5" i="9"/>
  <c r="AF5" i="9"/>
  <c r="AG5" i="9"/>
  <c r="AH5" i="9"/>
  <c r="AI5" i="9"/>
  <c r="AJ5" i="9"/>
  <c r="AK5" i="9"/>
  <c r="AL5" i="9"/>
  <c r="AM5" i="9"/>
  <c r="AN5" i="9"/>
  <c r="AO5" i="9"/>
  <c r="AP5" i="9"/>
  <c r="AQ5" i="9"/>
  <c r="AR5" i="9"/>
  <c r="AS5" i="9"/>
  <c r="AT5" i="9"/>
  <c r="AU5" i="9"/>
  <c r="F6" i="9"/>
  <c r="G6" i="9"/>
  <c r="H6" i="9"/>
  <c r="I6" i="9"/>
  <c r="J6" i="9"/>
  <c r="M6" i="9"/>
  <c r="N6" i="9"/>
  <c r="O6" i="9"/>
  <c r="P6" i="9"/>
  <c r="Q6" i="9"/>
  <c r="R6" i="9"/>
  <c r="T6" i="9"/>
  <c r="S6" i="9" s="1"/>
  <c r="U6" i="9"/>
  <c r="V6" i="9"/>
  <c r="W6" i="9"/>
  <c r="X6" i="9"/>
  <c r="Y6" i="9"/>
  <c r="Z6" i="9"/>
  <c r="AA6" i="9"/>
  <c r="AB6" i="9"/>
  <c r="AC6" i="9"/>
  <c r="AD6" i="9"/>
  <c r="AE6" i="9"/>
  <c r="AF6" i="9"/>
  <c r="AG6" i="9"/>
  <c r="AH6" i="9"/>
  <c r="AI6" i="9"/>
  <c r="AJ6" i="9"/>
  <c r="AK6" i="9"/>
  <c r="AL6" i="9"/>
  <c r="AM6" i="9"/>
  <c r="AN6" i="9"/>
  <c r="AO6" i="9"/>
  <c r="AP6" i="9"/>
  <c r="AQ6" i="9"/>
  <c r="AR6" i="9"/>
  <c r="AS6" i="9"/>
  <c r="AT6" i="9"/>
  <c r="AU6" i="9"/>
  <c r="F7" i="9"/>
  <c r="G7" i="9"/>
  <c r="H7" i="9"/>
  <c r="I7" i="9"/>
  <c r="J7" i="9"/>
  <c r="M7" i="9"/>
  <c r="N7" i="9"/>
  <c r="O7" i="9"/>
  <c r="P7" i="9"/>
  <c r="Q7" i="9"/>
  <c r="R7" i="9"/>
  <c r="T7" i="9"/>
  <c r="S7" i="9" s="1"/>
  <c r="U7" i="9"/>
  <c r="V7" i="9"/>
  <c r="W7" i="9"/>
  <c r="X7" i="9"/>
  <c r="Y7" i="9"/>
  <c r="Z7" i="9"/>
  <c r="AA7" i="9"/>
  <c r="AB7" i="9"/>
  <c r="AC7" i="9"/>
  <c r="AD7" i="9"/>
  <c r="AE7" i="9"/>
  <c r="AF7" i="9"/>
  <c r="AG7" i="9"/>
  <c r="AH7" i="9"/>
  <c r="AI7" i="9"/>
  <c r="AJ7" i="9"/>
  <c r="AK7" i="9"/>
  <c r="AL7" i="9"/>
  <c r="AM7" i="9"/>
  <c r="AN7" i="9"/>
  <c r="AO7" i="9"/>
  <c r="AP7" i="9"/>
  <c r="AQ7" i="9"/>
  <c r="AR7" i="9"/>
  <c r="AS7" i="9"/>
  <c r="AT7" i="9"/>
  <c r="AU7" i="9"/>
  <c r="F8" i="9"/>
  <c r="G8" i="9"/>
  <c r="H8" i="9"/>
  <c r="I8" i="9"/>
  <c r="J8" i="9"/>
  <c r="M8" i="9"/>
  <c r="N8" i="9"/>
  <c r="O8" i="9"/>
  <c r="P8" i="9"/>
  <c r="Q8" i="9"/>
  <c r="R8" i="9"/>
  <c r="T8" i="9"/>
  <c r="S8" i="9" s="1"/>
  <c r="U8" i="9"/>
  <c r="V8" i="9"/>
  <c r="W8" i="9"/>
  <c r="X8" i="9"/>
  <c r="Y8" i="9"/>
  <c r="Z8" i="9"/>
  <c r="AA8" i="9"/>
  <c r="AB8" i="9"/>
  <c r="AC8" i="9"/>
  <c r="AD8" i="9"/>
  <c r="AE8" i="9"/>
  <c r="AF8" i="9"/>
  <c r="AG8" i="9"/>
  <c r="AH8" i="9"/>
  <c r="AI8" i="9"/>
  <c r="AJ8" i="9"/>
  <c r="AK8" i="9"/>
  <c r="AL8" i="9"/>
  <c r="AM8" i="9"/>
  <c r="AN8" i="9"/>
  <c r="AO8" i="9"/>
  <c r="AP8" i="9"/>
  <c r="AQ8" i="9"/>
  <c r="AR8" i="9"/>
  <c r="AS8" i="9"/>
  <c r="AT8" i="9"/>
  <c r="AU8" i="9"/>
  <c r="F9" i="9"/>
  <c r="G9" i="9"/>
  <c r="H9" i="9"/>
  <c r="I9" i="9"/>
  <c r="J9" i="9"/>
  <c r="M9" i="9"/>
  <c r="N9" i="9"/>
  <c r="O9" i="9"/>
  <c r="P9" i="9"/>
  <c r="Q9" i="9"/>
  <c r="R9" i="9"/>
  <c r="T9" i="9"/>
  <c r="S9" i="9" s="1"/>
  <c r="U9" i="9"/>
  <c r="V9" i="9"/>
  <c r="W9" i="9"/>
  <c r="X9" i="9"/>
  <c r="Y9" i="9"/>
  <c r="Z9" i="9"/>
  <c r="AA9" i="9"/>
  <c r="AB9" i="9"/>
  <c r="AC9" i="9"/>
  <c r="AD9" i="9"/>
  <c r="AE9" i="9"/>
  <c r="AF9" i="9"/>
  <c r="AG9" i="9"/>
  <c r="AH9" i="9"/>
  <c r="AI9" i="9"/>
  <c r="AJ9" i="9"/>
  <c r="AK9" i="9"/>
  <c r="AL9" i="9"/>
  <c r="AM9" i="9"/>
  <c r="AN9" i="9"/>
  <c r="AO9" i="9"/>
  <c r="AP9" i="9"/>
  <c r="AQ9" i="9"/>
  <c r="AR9" i="9"/>
  <c r="AS9" i="9"/>
  <c r="AT9" i="9"/>
  <c r="AU9" i="9"/>
  <c r="F10" i="9"/>
  <c r="G10" i="9"/>
  <c r="H10" i="9"/>
  <c r="I10" i="9"/>
  <c r="J10" i="9"/>
  <c r="M10" i="9"/>
  <c r="N10" i="9"/>
  <c r="O10" i="9"/>
  <c r="P10" i="9"/>
  <c r="Q10" i="9"/>
  <c r="R10" i="9"/>
  <c r="T10" i="9"/>
  <c r="S10" i="9" s="1"/>
  <c r="U10" i="9"/>
  <c r="V10" i="9"/>
  <c r="W10" i="9"/>
  <c r="X10" i="9"/>
  <c r="Y10" i="9"/>
  <c r="Z10" i="9"/>
  <c r="AA10" i="9"/>
  <c r="AB10" i="9"/>
  <c r="AC10" i="9"/>
  <c r="AD10" i="9"/>
  <c r="AE10" i="9"/>
  <c r="AF10" i="9"/>
  <c r="AG10" i="9"/>
  <c r="AH10" i="9"/>
  <c r="AI10" i="9"/>
  <c r="AJ10" i="9"/>
  <c r="AK10" i="9"/>
  <c r="AL10" i="9"/>
  <c r="AM10" i="9"/>
  <c r="AN10" i="9"/>
  <c r="AO10" i="9"/>
  <c r="AP10" i="9"/>
  <c r="AQ10" i="9"/>
  <c r="AR10" i="9"/>
  <c r="AS10" i="9"/>
  <c r="AT10" i="9"/>
  <c r="AU10" i="9"/>
  <c r="F13" i="9"/>
  <c r="G13" i="9"/>
  <c r="H13" i="9"/>
  <c r="I13" i="9"/>
  <c r="J13" i="9"/>
  <c r="M13" i="9"/>
  <c r="N13" i="9"/>
  <c r="O13" i="9"/>
  <c r="P13" i="9"/>
  <c r="Q13" i="9"/>
  <c r="R13" i="9"/>
  <c r="T13" i="9"/>
  <c r="S13" i="9" s="1"/>
  <c r="U13" i="9"/>
  <c r="V13" i="9"/>
  <c r="W13" i="9"/>
  <c r="X13" i="9"/>
  <c r="Y13" i="9"/>
  <c r="Z13" i="9"/>
  <c r="AA13" i="9"/>
  <c r="AB13" i="9"/>
  <c r="AC13" i="9"/>
  <c r="AD13" i="9"/>
  <c r="AE13" i="9"/>
  <c r="AF13" i="9"/>
  <c r="AG13" i="9"/>
  <c r="AH13" i="9"/>
  <c r="AI13" i="9"/>
  <c r="AJ13" i="9"/>
  <c r="AK13" i="9"/>
  <c r="AL13" i="9"/>
  <c r="AM13" i="9"/>
  <c r="AN13" i="9"/>
  <c r="AO13" i="9"/>
  <c r="AP13" i="9"/>
  <c r="AQ13" i="9"/>
  <c r="AR13" i="9"/>
  <c r="AS13" i="9"/>
  <c r="AT13" i="9"/>
  <c r="AU13" i="9"/>
  <c r="F14" i="9"/>
  <c r="G14" i="9"/>
  <c r="H14" i="9"/>
  <c r="I14" i="9"/>
  <c r="J14" i="9"/>
  <c r="M14" i="9"/>
  <c r="N14" i="9"/>
  <c r="O14" i="9"/>
  <c r="P14" i="9"/>
  <c r="Q14" i="9"/>
  <c r="R14" i="9"/>
  <c r="T14" i="9"/>
  <c r="S14" i="9" s="1"/>
  <c r="U14" i="9"/>
  <c r="V14" i="9"/>
  <c r="W14" i="9"/>
  <c r="X14" i="9"/>
  <c r="Y14" i="9"/>
  <c r="Z14" i="9"/>
  <c r="AA14" i="9"/>
  <c r="AB14" i="9"/>
  <c r="AC14" i="9"/>
  <c r="AD14" i="9"/>
  <c r="AE14" i="9"/>
  <c r="AF14" i="9"/>
  <c r="AG14" i="9"/>
  <c r="AH14" i="9"/>
  <c r="AI14" i="9"/>
  <c r="AJ14" i="9"/>
  <c r="AK14" i="9"/>
  <c r="AL14" i="9"/>
  <c r="AM14" i="9"/>
  <c r="AN14" i="9"/>
  <c r="AO14" i="9"/>
  <c r="AP14" i="9"/>
  <c r="AQ14" i="9"/>
  <c r="AR14" i="9"/>
  <c r="AS14" i="9"/>
  <c r="AT14" i="9"/>
  <c r="AU14" i="9"/>
  <c r="F15" i="9"/>
  <c r="G15" i="9"/>
  <c r="H15" i="9"/>
  <c r="I15" i="9"/>
  <c r="J15" i="9"/>
  <c r="M15" i="9"/>
  <c r="N15" i="9"/>
  <c r="O15" i="9"/>
  <c r="P15" i="9"/>
  <c r="Q15" i="9"/>
  <c r="R15" i="9"/>
  <c r="T15" i="9"/>
  <c r="S15" i="9" s="1"/>
  <c r="U15" i="9"/>
  <c r="V15" i="9"/>
  <c r="W15" i="9"/>
  <c r="X15" i="9"/>
  <c r="Y15" i="9"/>
  <c r="Z15" i="9"/>
  <c r="AA15" i="9"/>
  <c r="AB15" i="9"/>
  <c r="AC15" i="9"/>
  <c r="AD15" i="9"/>
  <c r="AE15" i="9"/>
  <c r="AF15" i="9"/>
  <c r="AG15" i="9"/>
  <c r="AH15" i="9"/>
  <c r="AI15" i="9"/>
  <c r="AJ15" i="9"/>
  <c r="AK15" i="9"/>
  <c r="AL15" i="9"/>
  <c r="AM15" i="9"/>
  <c r="AN15" i="9"/>
  <c r="AO15" i="9"/>
  <c r="AP15" i="9"/>
  <c r="AQ15" i="9"/>
  <c r="AR15" i="9"/>
  <c r="AS15" i="9"/>
  <c r="AT15" i="9"/>
  <c r="AU15" i="9"/>
  <c r="F16" i="9"/>
  <c r="G16" i="9"/>
  <c r="H16" i="9"/>
  <c r="I16" i="9"/>
  <c r="J16" i="9"/>
  <c r="M16" i="9"/>
  <c r="N16" i="9"/>
  <c r="O16" i="9"/>
  <c r="P16" i="9"/>
  <c r="Q16" i="9"/>
  <c r="R16" i="9"/>
  <c r="T16" i="9"/>
  <c r="S16" i="9" s="1"/>
  <c r="U16" i="9"/>
  <c r="V16" i="9"/>
  <c r="W16" i="9"/>
  <c r="X16" i="9"/>
  <c r="Y16" i="9"/>
  <c r="Z16" i="9"/>
  <c r="AA16" i="9"/>
  <c r="AB16" i="9"/>
  <c r="AC16" i="9"/>
  <c r="AD16" i="9"/>
  <c r="AE16" i="9"/>
  <c r="AF16" i="9"/>
  <c r="AG16" i="9"/>
  <c r="AH16" i="9"/>
  <c r="AI16" i="9"/>
  <c r="AJ16" i="9"/>
  <c r="AK16" i="9"/>
  <c r="AL16" i="9"/>
  <c r="AM16" i="9"/>
  <c r="AN16" i="9"/>
  <c r="AO16" i="9"/>
  <c r="AP16" i="9"/>
  <c r="AQ16" i="9"/>
  <c r="AR16" i="9"/>
  <c r="AS16" i="9"/>
  <c r="AT16" i="9"/>
  <c r="AU16" i="9"/>
  <c r="F17" i="9"/>
  <c r="G17" i="9"/>
  <c r="H17" i="9"/>
  <c r="I17" i="9"/>
  <c r="J17" i="9"/>
  <c r="M17" i="9"/>
  <c r="N17" i="9"/>
  <c r="O17" i="9"/>
  <c r="P17" i="9"/>
  <c r="Q17" i="9"/>
  <c r="R17" i="9"/>
  <c r="T17" i="9"/>
  <c r="S17" i="9" s="1"/>
  <c r="U17" i="9"/>
  <c r="V17" i="9"/>
  <c r="W17" i="9"/>
  <c r="X17" i="9"/>
  <c r="Y17" i="9"/>
  <c r="Z17" i="9"/>
  <c r="AA17" i="9"/>
  <c r="AB17" i="9"/>
  <c r="AC17" i="9"/>
  <c r="AD17" i="9"/>
  <c r="AE17" i="9"/>
  <c r="AF17" i="9"/>
  <c r="AG17" i="9"/>
  <c r="AH17" i="9"/>
  <c r="AI17" i="9"/>
  <c r="AJ17" i="9"/>
  <c r="AK17" i="9"/>
  <c r="AL17" i="9"/>
  <c r="AM17" i="9"/>
  <c r="AN17" i="9"/>
  <c r="AO17" i="9"/>
  <c r="AP17" i="9"/>
  <c r="AQ17" i="9"/>
  <c r="AR17" i="9"/>
  <c r="AS17" i="9"/>
  <c r="AT17" i="9"/>
  <c r="AU17" i="9"/>
  <c r="F18" i="9"/>
  <c r="G18" i="9"/>
  <c r="H18" i="9"/>
  <c r="I18" i="9"/>
  <c r="J18" i="9"/>
  <c r="M18" i="9"/>
  <c r="N18" i="9"/>
  <c r="O18" i="9"/>
  <c r="P18" i="9"/>
  <c r="Q18" i="9"/>
  <c r="R18" i="9"/>
  <c r="T18" i="9"/>
  <c r="S18" i="9" s="1"/>
  <c r="U18" i="9"/>
  <c r="V18" i="9"/>
  <c r="W18" i="9"/>
  <c r="X18" i="9"/>
  <c r="Y18" i="9"/>
  <c r="Z18" i="9"/>
  <c r="AA18" i="9"/>
  <c r="AB18" i="9"/>
  <c r="AC18" i="9"/>
  <c r="AD18" i="9"/>
  <c r="AE18" i="9"/>
  <c r="AF18" i="9"/>
  <c r="AG18" i="9"/>
  <c r="AH18" i="9"/>
  <c r="AI18" i="9"/>
  <c r="AJ18" i="9"/>
  <c r="AK18" i="9"/>
  <c r="AL18" i="9"/>
  <c r="AM18" i="9"/>
  <c r="AN18" i="9"/>
  <c r="AO18" i="9"/>
  <c r="AP18" i="9"/>
  <c r="AQ18" i="9"/>
  <c r="AR18" i="9"/>
  <c r="AS18" i="9"/>
  <c r="AT18" i="9"/>
  <c r="AU18" i="9"/>
  <c r="F20" i="9"/>
  <c r="F19" i="9" s="1"/>
  <c r="G20" i="9"/>
  <c r="G19" i="9" s="1"/>
  <c r="H20" i="9"/>
  <c r="H19" i="9" s="1"/>
  <c r="I20" i="9"/>
  <c r="I19" i="9" s="1"/>
  <c r="J20" i="9"/>
  <c r="J19" i="9" s="1"/>
  <c r="M20" i="9"/>
  <c r="M19" i="9" s="1"/>
  <c r="N20" i="9"/>
  <c r="N19" i="9" s="1"/>
  <c r="O20" i="9"/>
  <c r="O19" i="9" s="1"/>
  <c r="P20" i="9"/>
  <c r="P19" i="9" s="1"/>
  <c r="Q20" i="9"/>
  <c r="Q19" i="9" s="1"/>
  <c r="R20" i="9"/>
  <c r="R19" i="9" s="1"/>
  <c r="T20" i="9"/>
  <c r="U20" i="9"/>
  <c r="U19" i="9" s="1"/>
  <c r="V20" i="9"/>
  <c r="V19" i="9" s="1"/>
  <c r="W20" i="9"/>
  <c r="W19" i="9" s="1"/>
  <c r="X20" i="9"/>
  <c r="X19" i="9" s="1"/>
  <c r="Y20" i="9"/>
  <c r="Y19" i="9" s="1"/>
  <c r="Z20" i="9"/>
  <c r="Z19" i="9" s="1"/>
  <c r="AA20" i="9"/>
  <c r="AA19" i="9" s="1"/>
  <c r="AB20" i="9"/>
  <c r="AB19" i="9" s="1"/>
  <c r="AC20" i="9"/>
  <c r="AC19" i="9" s="1"/>
  <c r="AD20" i="9"/>
  <c r="AD19" i="9" s="1"/>
  <c r="AE20" i="9"/>
  <c r="AE19" i="9" s="1"/>
  <c r="AF20" i="9"/>
  <c r="AF19" i="9" s="1"/>
  <c r="AG20" i="9"/>
  <c r="AG19" i="9" s="1"/>
  <c r="AH20" i="9"/>
  <c r="AH19" i="9" s="1"/>
  <c r="AI20" i="9"/>
  <c r="AI19" i="9" s="1"/>
  <c r="AJ20" i="9"/>
  <c r="AJ19" i="9" s="1"/>
  <c r="AK20" i="9"/>
  <c r="AK19" i="9" s="1"/>
  <c r="AL20" i="9"/>
  <c r="AL19" i="9" s="1"/>
  <c r="AM20" i="9"/>
  <c r="AM19" i="9" s="1"/>
  <c r="AN20" i="9"/>
  <c r="AN19" i="9" s="1"/>
  <c r="AO20" i="9"/>
  <c r="AO19" i="9" s="1"/>
  <c r="AP20" i="9"/>
  <c r="AP19" i="9" s="1"/>
  <c r="AQ20" i="9"/>
  <c r="AQ19" i="9" s="1"/>
  <c r="AR20" i="9"/>
  <c r="AR19" i="9" s="1"/>
  <c r="AS20" i="9"/>
  <c r="AS19" i="9" s="1"/>
  <c r="AT20" i="9"/>
  <c r="AT19" i="9" s="1"/>
  <c r="AU20" i="9"/>
  <c r="AU19" i="9" s="1"/>
  <c r="F21" i="9"/>
  <c r="G21" i="9"/>
  <c r="H21" i="9"/>
  <c r="I21" i="9"/>
  <c r="J21" i="9"/>
  <c r="M21" i="9"/>
  <c r="N21" i="9"/>
  <c r="O21" i="9"/>
  <c r="P21" i="9"/>
  <c r="Q21" i="9"/>
  <c r="R21" i="9"/>
  <c r="T21" i="9"/>
  <c r="S21" i="9" s="1"/>
  <c r="U21" i="9"/>
  <c r="V21" i="9"/>
  <c r="W21" i="9"/>
  <c r="X21" i="9"/>
  <c r="Y21" i="9"/>
  <c r="Z21" i="9"/>
  <c r="AA21" i="9"/>
  <c r="AB21" i="9"/>
  <c r="AC21" i="9"/>
  <c r="AD21" i="9"/>
  <c r="AE21" i="9"/>
  <c r="AF21" i="9"/>
  <c r="AG21" i="9"/>
  <c r="AH21" i="9"/>
  <c r="AI21" i="9"/>
  <c r="AJ21" i="9"/>
  <c r="AK21" i="9"/>
  <c r="AL21" i="9"/>
  <c r="AM21" i="9"/>
  <c r="AN21" i="9"/>
  <c r="AO21" i="9"/>
  <c r="AP21" i="9"/>
  <c r="AQ21" i="9"/>
  <c r="AR21" i="9"/>
  <c r="AS21" i="9"/>
  <c r="AT21" i="9"/>
  <c r="AU21" i="9"/>
  <c r="F22" i="9"/>
  <c r="G22" i="9"/>
  <c r="H22" i="9"/>
  <c r="I22" i="9"/>
  <c r="J22" i="9"/>
  <c r="M22" i="9"/>
  <c r="N22" i="9"/>
  <c r="O22" i="9"/>
  <c r="P22" i="9"/>
  <c r="Q22" i="9"/>
  <c r="R22" i="9"/>
  <c r="T22" i="9"/>
  <c r="S22" i="9" s="1"/>
  <c r="U22" i="9"/>
  <c r="V22" i="9"/>
  <c r="W22" i="9"/>
  <c r="X22" i="9"/>
  <c r="Y22" i="9"/>
  <c r="Z22" i="9"/>
  <c r="AA22" i="9"/>
  <c r="AB22" i="9"/>
  <c r="AC22" i="9"/>
  <c r="AD22" i="9"/>
  <c r="AE22" i="9"/>
  <c r="AF22" i="9"/>
  <c r="AG22" i="9"/>
  <c r="AH22" i="9"/>
  <c r="AI22" i="9"/>
  <c r="AJ22" i="9"/>
  <c r="AK22" i="9"/>
  <c r="AL22" i="9"/>
  <c r="AM22" i="9"/>
  <c r="AN22" i="9"/>
  <c r="AO22" i="9"/>
  <c r="AP22" i="9"/>
  <c r="AQ22" i="9"/>
  <c r="AR22" i="9"/>
  <c r="AS22" i="9"/>
  <c r="AT22" i="9"/>
  <c r="AU22" i="9"/>
  <c r="F23" i="9"/>
  <c r="G23" i="9"/>
  <c r="H23" i="9"/>
  <c r="I23" i="9"/>
  <c r="J23" i="9"/>
  <c r="M23" i="9"/>
  <c r="N23" i="9"/>
  <c r="O23" i="9"/>
  <c r="P23" i="9"/>
  <c r="Q23" i="9"/>
  <c r="R23" i="9"/>
  <c r="T23" i="9"/>
  <c r="S23" i="9" s="1"/>
  <c r="U23" i="9"/>
  <c r="V23" i="9"/>
  <c r="W23" i="9"/>
  <c r="X23" i="9"/>
  <c r="Y23" i="9"/>
  <c r="Z23" i="9"/>
  <c r="AA23" i="9"/>
  <c r="AB23" i="9"/>
  <c r="AC23" i="9"/>
  <c r="AD23" i="9"/>
  <c r="AE23" i="9"/>
  <c r="AF23" i="9"/>
  <c r="AG23" i="9"/>
  <c r="AH23" i="9"/>
  <c r="AI23" i="9"/>
  <c r="AJ23" i="9"/>
  <c r="AK23" i="9"/>
  <c r="AL23" i="9"/>
  <c r="AM23" i="9"/>
  <c r="AN23" i="9"/>
  <c r="AO23" i="9"/>
  <c r="AP23" i="9"/>
  <c r="AQ23" i="9"/>
  <c r="AR23" i="9"/>
  <c r="AS23" i="9"/>
  <c r="AT23" i="9"/>
  <c r="AU23" i="9"/>
  <c r="F24" i="9"/>
  <c r="G24" i="9"/>
  <c r="H24" i="9"/>
  <c r="I24" i="9"/>
  <c r="J24" i="9"/>
  <c r="M24" i="9"/>
  <c r="N24" i="9"/>
  <c r="O24" i="9"/>
  <c r="P24" i="9"/>
  <c r="Q24" i="9"/>
  <c r="R24" i="9"/>
  <c r="T24" i="9"/>
  <c r="S24" i="9" s="1"/>
  <c r="U24" i="9"/>
  <c r="V24" i="9"/>
  <c r="W24" i="9"/>
  <c r="X24" i="9"/>
  <c r="Y24" i="9"/>
  <c r="Z24" i="9"/>
  <c r="AA24" i="9"/>
  <c r="AB24" i="9"/>
  <c r="AC24" i="9"/>
  <c r="AD24" i="9"/>
  <c r="AE24" i="9"/>
  <c r="AF24" i="9"/>
  <c r="AG24" i="9"/>
  <c r="AH24" i="9"/>
  <c r="AI24" i="9"/>
  <c r="AJ24" i="9"/>
  <c r="AK24" i="9"/>
  <c r="AL24" i="9"/>
  <c r="AM24" i="9"/>
  <c r="AN24" i="9"/>
  <c r="AO24" i="9"/>
  <c r="AP24" i="9"/>
  <c r="AQ24" i="9"/>
  <c r="AR24" i="9"/>
  <c r="AS24" i="9"/>
  <c r="AT24" i="9"/>
  <c r="AU24" i="9"/>
  <c r="F25" i="9"/>
  <c r="G25" i="9"/>
  <c r="H25" i="9"/>
  <c r="I25" i="9"/>
  <c r="J25" i="9"/>
  <c r="M25" i="9"/>
  <c r="N25" i="9"/>
  <c r="O25" i="9"/>
  <c r="P25" i="9"/>
  <c r="Q25" i="9"/>
  <c r="R25" i="9"/>
  <c r="T25" i="9"/>
  <c r="S25" i="9" s="1"/>
  <c r="U25" i="9"/>
  <c r="V25" i="9"/>
  <c r="W25" i="9"/>
  <c r="X25" i="9"/>
  <c r="Y25" i="9"/>
  <c r="Z25" i="9"/>
  <c r="AA25" i="9"/>
  <c r="AB25" i="9"/>
  <c r="AC25" i="9"/>
  <c r="AD25" i="9"/>
  <c r="AE25" i="9"/>
  <c r="AF25" i="9"/>
  <c r="AG25" i="9"/>
  <c r="AH25" i="9"/>
  <c r="AI25" i="9"/>
  <c r="AJ25" i="9"/>
  <c r="AK25" i="9"/>
  <c r="AL25" i="9"/>
  <c r="AM25" i="9"/>
  <c r="AN25" i="9"/>
  <c r="AO25" i="9"/>
  <c r="AP25" i="9"/>
  <c r="AQ25" i="9"/>
  <c r="AR25" i="9"/>
  <c r="AS25" i="9"/>
  <c r="AT25" i="9"/>
  <c r="AU25" i="9"/>
  <c r="F26" i="9"/>
  <c r="G26" i="9"/>
  <c r="H26" i="9"/>
  <c r="I26" i="9"/>
  <c r="J26" i="9"/>
  <c r="M26" i="9"/>
  <c r="N26" i="9"/>
  <c r="O26" i="9"/>
  <c r="P26" i="9"/>
  <c r="Q26" i="9"/>
  <c r="R26" i="9"/>
  <c r="T26" i="9"/>
  <c r="S26" i="9" s="1"/>
  <c r="U26" i="9"/>
  <c r="V26" i="9"/>
  <c r="W26" i="9"/>
  <c r="X26" i="9"/>
  <c r="Y26" i="9"/>
  <c r="Z26" i="9"/>
  <c r="AA26" i="9"/>
  <c r="AB26" i="9"/>
  <c r="AC26" i="9"/>
  <c r="AD26" i="9"/>
  <c r="AE26" i="9"/>
  <c r="AF26" i="9"/>
  <c r="AG26" i="9"/>
  <c r="AH26" i="9"/>
  <c r="AI26" i="9"/>
  <c r="AJ26" i="9"/>
  <c r="AK26" i="9"/>
  <c r="AL26" i="9"/>
  <c r="AM26" i="9"/>
  <c r="AN26" i="9"/>
  <c r="AO26" i="9"/>
  <c r="AP26" i="9"/>
  <c r="AQ26" i="9"/>
  <c r="AR26" i="9"/>
  <c r="AS26" i="9"/>
  <c r="AT26" i="9"/>
  <c r="AU26" i="9"/>
  <c r="F27" i="9"/>
  <c r="G27" i="9"/>
  <c r="H27" i="9"/>
  <c r="I27" i="9"/>
  <c r="J27" i="9"/>
  <c r="M27" i="9"/>
  <c r="N27" i="9"/>
  <c r="O27" i="9"/>
  <c r="P27" i="9"/>
  <c r="Q27" i="9"/>
  <c r="R27" i="9"/>
  <c r="T27" i="9"/>
  <c r="S27" i="9" s="1"/>
  <c r="U27" i="9"/>
  <c r="V27" i="9"/>
  <c r="W27" i="9"/>
  <c r="X27" i="9"/>
  <c r="Y27" i="9"/>
  <c r="Z27" i="9"/>
  <c r="AA27" i="9"/>
  <c r="AB27" i="9"/>
  <c r="AC27" i="9"/>
  <c r="AD27" i="9"/>
  <c r="AE27" i="9"/>
  <c r="AF27" i="9"/>
  <c r="AG27" i="9"/>
  <c r="AH27" i="9"/>
  <c r="AI27" i="9"/>
  <c r="AJ27" i="9"/>
  <c r="AK27" i="9"/>
  <c r="AL27" i="9"/>
  <c r="AM27" i="9"/>
  <c r="AN27" i="9"/>
  <c r="AO27" i="9"/>
  <c r="AP27" i="9"/>
  <c r="AQ27" i="9"/>
  <c r="AR27" i="9"/>
  <c r="AS27" i="9"/>
  <c r="AT27" i="9"/>
  <c r="AU27" i="9"/>
  <c r="F28" i="9"/>
  <c r="G28" i="9"/>
  <c r="H28" i="9"/>
  <c r="I28" i="9"/>
  <c r="J28" i="9"/>
  <c r="M28" i="9"/>
  <c r="N28" i="9"/>
  <c r="O28" i="9"/>
  <c r="P28" i="9"/>
  <c r="Q28" i="9"/>
  <c r="R28" i="9"/>
  <c r="T28" i="9"/>
  <c r="S28" i="9" s="1"/>
  <c r="U28" i="9"/>
  <c r="V28" i="9"/>
  <c r="W28" i="9"/>
  <c r="X28" i="9"/>
  <c r="Y28" i="9"/>
  <c r="Z28" i="9"/>
  <c r="AA28" i="9"/>
  <c r="AB28" i="9"/>
  <c r="AC28" i="9"/>
  <c r="AD28" i="9"/>
  <c r="AE28" i="9"/>
  <c r="AF28" i="9"/>
  <c r="AG28" i="9"/>
  <c r="AH28" i="9"/>
  <c r="AI28" i="9"/>
  <c r="AJ28" i="9"/>
  <c r="AK28" i="9"/>
  <c r="AL28" i="9"/>
  <c r="AM28" i="9"/>
  <c r="AN28" i="9"/>
  <c r="AO28" i="9"/>
  <c r="AP28" i="9"/>
  <c r="AQ28" i="9"/>
  <c r="AR28" i="9"/>
  <c r="AS28" i="9"/>
  <c r="AT28" i="9"/>
  <c r="AU28" i="9"/>
  <c r="F29" i="9"/>
  <c r="G29" i="9"/>
  <c r="H29" i="9"/>
  <c r="I29" i="9"/>
  <c r="J29" i="9"/>
  <c r="M29" i="9"/>
  <c r="N29" i="9"/>
  <c r="O29" i="9"/>
  <c r="P29" i="9"/>
  <c r="Q29" i="9"/>
  <c r="R29" i="9"/>
  <c r="T29" i="9"/>
  <c r="S29" i="9" s="1"/>
  <c r="U29" i="9"/>
  <c r="V29" i="9"/>
  <c r="W29" i="9"/>
  <c r="X29" i="9"/>
  <c r="Y29" i="9"/>
  <c r="Z29" i="9"/>
  <c r="AA29" i="9"/>
  <c r="AB29" i="9"/>
  <c r="AC29" i="9"/>
  <c r="AD29" i="9"/>
  <c r="AE29" i="9"/>
  <c r="AF29" i="9"/>
  <c r="AG29" i="9"/>
  <c r="AH29" i="9"/>
  <c r="AI29" i="9"/>
  <c r="AJ29" i="9"/>
  <c r="AK29" i="9"/>
  <c r="AL29" i="9"/>
  <c r="AM29" i="9"/>
  <c r="AN29" i="9"/>
  <c r="AO29" i="9"/>
  <c r="AP29" i="9"/>
  <c r="AQ29" i="9"/>
  <c r="AR29" i="9"/>
  <c r="AS29" i="9"/>
  <c r="AT29" i="9"/>
  <c r="AU29" i="9"/>
  <c r="F30" i="9"/>
  <c r="G30" i="9"/>
  <c r="H30" i="9"/>
  <c r="I30" i="9"/>
  <c r="J30" i="9"/>
  <c r="M30" i="9"/>
  <c r="N30" i="9"/>
  <c r="O30" i="9"/>
  <c r="P30" i="9"/>
  <c r="Q30" i="9"/>
  <c r="R30" i="9"/>
  <c r="T30" i="9"/>
  <c r="S30" i="9" s="1"/>
  <c r="U30" i="9"/>
  <c r="V30" i="9"/>
  <c r="W30" i="9"/>
  <c r="X30" i="9"/>
  <c r="Y30" i="9"/>
  <c r="Z30" i="9"/>
  <c r="AA30" i="9"/>
  <c r="AB30" i="9"/>
  <c r="AC30" i="9"/>
  <c r="AD30" i="9"/>
  <c r="AE30" i="9"/>
  <c r="AF30" i="9"/>
  <c r="AG30" i="9"/>
  <c r="AH30" i="9"/>
  <c r="AI30" i="9"/>
  <c r="AJ30" i="9"/>
  <c r="AK30" i="9"/>
  <c r="AL30" i="9"/>
  <c r="AM30" i="9"/>
  <c r="AN30" i="9"/>
  <c r="AO30" i="9"/>
  <c r="AP30" i="9"/>
  <c r="AQ30" i="9"/>
  <c r="AR30" i="9"/>
  <c r="AS30" i="9"/>
  <c r="AT30" i="9"/>
  <c r="AU30" i="9"/>
  <c r="F31" i="9"/>
  <c r="G31" i="9"/>
  <c r="H31" i="9"/>
  <c r="I31" i="9"/>
  <c r="J31" i="9"/>
  <c r="M31" i="9"/>
  <c r="N31" i="9"/>
  <c r="O31" i="9"/>
  <c r="P31" i="9"/>
  <c r="Q31" i="9"/>
  <c r="R31" i="9"/>
  <c r="T31" i="9"/>
  <c r="S31" i="9" s="1"/>
  <c r="U31" i="9"/>
  <c r="V31" i="9"/>
  <c r="W31" i="9"/>
  <c r="X31" i="9"/>
  <c r="Y31" i="9"/>
  <c r="Z31" i="9"/>
  <c r="AA31" i="9"/>
  <c r="AB31" i="9"/>
  <c r="AC31" i="9"/>
  <c r="AD31" i="9"/>
  <c r="AE31" i="9"/>
  <c r="AF31" i="9"/>
  <c r="AG31" i="9"/>
  <c r="AH31" i="9"/>
  <c r="AI31" i="9"/>
  <c r="AJ31" i="9"/>
  <c r="AK31" i="9"/>
  <c r="AL31" i="9"/>
  <c r="AM31" i="9"/>
  <c r="AN31" i="9"/>
  <c r="AO31" i="9"/>
  <c r="AP31" i="9"/>
  <c r="AQ31" i="9"/>
  <c r="AR31" i="9"/>
  <c r="AS31" i="9"/>
  <c r="AT31" i="9"/>
  <c r="AU31" i="9"/>
  <c r="F32" i="9"/>
  <c r="G32" i="9"/>
  <c r="H32" i="9"/>
  <c r="I32" i="9"/>
  <c r="J32" i="9"/>
  <c r="M32" i="9"/>
  <c r="N32" i="9"/>
  <c r="O32" i="9"/>
  <c r="P32" i="9"/>
  <c r="Q32" i="9"/>
  <c r="R32" i="9"/>
  <c r="T32" i="9"/>
  <c r="S32" i="9" s="1"/>
  <c r="U32" i="9"/>
  <c r="V32" i="9"/>
  <c r="W32" i="9"/>
  <c r="X32" i="9"/>
  <c r="Y32" i="9"/>
  <c r="Z32" i="9"/>
  <c r="AA32" i="9"/>
  <c r="AB32" i="9"/>
  <c r="AC32" i="9"/>
  <c r="AD32" i="9"/>
  <c r="AE32" i="9"/>
  <c r="AF32" i="9"/>
  <c r="AG32" i="9"/>
  <c r="AH32" i="9"/>
  <c r="AI32" i="9"/>
  <c r="AJ32" i="9"/>
  <c r="AK32" i="9"/>
  <c r="AL32" i="9"/>
  <c r="AM32" i="9"/>
  <c r="AN32" i="9"/>
  <c r="AO32" i="9"/>
  <c r="AP32" i="9"/>
  <c r="AQ32" i="9"/>
  <c r="AR32" i="9"/>
  <c r="AS32" i="9"/>
  <c r="AT32" i="9"/>
  <c r="AU32" i="9"/>
  <c r="F33" i="9"/>
  <c r="G33" i="9"/>
  <c r="H33" i="9"/>
  <c r="I33" i="9"/>
  <c r="J33" i="9"/>
  <c r="M33" i="9"/>
  <c r="N33" i="9"/>
  <c r="O33" i="9"/>
  <c r="P33" i="9"/>
  <c r="Q33" i="9"/>
  <c r="R33" i="9"/>
  <c r="T33" i="9"/>
  <c r="S33" i="9" s="1"/>
  <c r="U33" i="9"/>
  <c r="V33" i="9"/>
  <c r="W33" i="9"/>
  <c r="X33" i="9"/>
  <c r="Y33" i="9"/>
  <c r="Z33" i="9"/>
  <c r="AA33" i="9"/>
  <c r="AB33" i="9"/>
  <c r="AC33" i="9"/>
  <c r="AD33" i="9"/>
  <c r="AE33" i="9"/>
  <c r="AF33" i="9"/>
  <c r="AG33" i="9"/>
  <c r="AH33" i="9"/>
  <c r="AI33" i="9"/>
  <c r="AJ33" i="9"/>
  <c r="AK33" i="9"/>
  <c r="AL33" i="9"/>
  <c r="AM33" i="9"/>
  <c r="AN33" i="9"/>
  <c r="AO33" i="9"/>
  <c r="AP33" i="9"/>
  <c r="AQ33" i="9"/>
  <c r="AR33" i="9"/>
  <c r="AS33" i="9"/>
  <c r="AT33" i="9"/>
  <c r="AU33" i="9"/>
  <c r="F34" i="9"/>
  <c r="G34" i="9"/>
  <c r="H34" i="9"/>
  <c r="I34" i="9"/>
  <c r="J34" i="9"/>
  <c r="M34" i="9"/>
  <c r="N34" i="9"/>
  <c r="O34" i="9"/>
  <c r="P34" i="9"/>
  <c r="Q34" i="9"/>
  <c r="R34" i="9"/>
  <c r="T34" i="9"/>
  <c r="S34" i="9" s="1"/>
  <c r="U34" i="9"/>
  <c r="V34" i="9"/>
  <c r="W34" i="9"/>
  <c r="X34" i="9"/>
  <c r="Y34" i="9"/>
  <c r="Z34" i="9"/>
  <c r="AA34" i="9"/>
  <c r="AB34" i="9"/>
  <c r="AC34" i="9"/>
  <c r="AD34" i="9"/>
  <c r="AE34" i="9"/>
  <c r="AF34" i="9"/>
  <c r="AG34" i="9"/>
  <c r="AH34" i="9"/>
  <c r="AI34" i="9"/>
  <c r="AJ34" i="9"/>
  <c r="AK34" i="9"/>
  <c r="AL34" i="9"/>
  <c r="AM34" i="9"/>
  <c r="AN34" i="9"/>
  <c r="AO34" i="9"/>
  <c r="AP34" i="9"/>
  <c r="AQ34" i="9"/>
  <c r="AR34" i="9"/>
  <c r="AS34" i="9"/>
  <c r="AT34" i="9"/>
  <c r="AU34" i="9"/>
  <c r="F35" i="9"/>
  <c r="G35" i="9"/>
  <c r="H35" i="9"/>
  <c r="I35" i="9"/>
  <c r="J35" i="9"/>
  <c r="M35" i="9"/>
  <c r="N35" i="9"/>
  <c r="O35" i="9"/>
  <c r="P35" i="9"/>
  <c r="Q35" i="9"/>
  <c r="R35" i="9"/>
  <c r="T35" i="9"/>
  <c r="S35" i="9" s="1"/>
  <c r="U35" i="9"/>
  <c r="V35" i="9"/>
  <c r="W35" i="9"/>
  <c r="X35" i="9"/>
  <c r="Y35" i="9"/>
  <c r="Z35" i="9"/>
  <c r="AA35" i="9"/>
  <c r="AB35" i="9"/>
  <c r="AC35" i="9"/>
  <c r="AD35" i="9"/>
  <c r="AE35" i="9"/>
  <c r="AF35" i="9"/>
  <c r="AG35" i="9"/>
  <c r="AH35" i="9"/>
  <c r="AI35" i="9"/>
  <c r="AJ35" i="9"/>
  <c r="AK35" i="9"/>
  <c r="AL35" i="9"/>
  <c r="AM35" i="9"/>
  <c r="AN35" i="9"/>
  <c r="AO35" i="9"/>
  <c r="AP35" i="9"/>
  <c r="AQ35" i="9"/>
  <c r="AR35" i="9"/>
  <c r="AS35" i="9"/>
  <c r="AT35" i="9"/>
  <c r="AU35" i="9"/>
  <c r="F36" i="9"/>
  <c r="G36" i="9"/>
  <c r="H36" i="9"/>
  <c r="I36" i="9"/>
  <c r="J36" i="9"/>
  <c r="M36" i="9"/>
  <c r="N36" i="9"/>
  <c r="O36" i="9"/>
  <c r="P36" i="9"/>
  <c r="Q36" i="9"/>
  <c r="R36" i="9"/>
  <c r="T36" i="9"/>
  <c r="S36" i="9" s="1"/>
  <c r="U36" i="9"/>
  <c r="V36" i="9"/>
  <c r="W36" i="9"/>
  <c r="X36" i="9"/>
  <c r="Y36" i="9"/>
  <c r="Z36" i="9"/>
  <c r="AA36" i="9"/>
  <c r="AB36" i="9"/>
  <c r="AC36" i="9"/>
  <c r="AD36" i="9"/>
  <c r="AE36" i="9"/>
  <c r="AF36" i="9"/>
  <c r="AG36" i="9"/>
  <c r="AH36" i="9"/>
  <c r="AI36" i="9"/>
  <c r="AJ36" i="9"/>
  <c r="AK36" i="9"/>
  <c r="AL36" i="9"/>
  <c r="AM36" i="9"/>
  <c r="AN36" i="9"/>
  <c r="AO36" i="9"/>
  <c r="AP36" i="9"/>
  <c r="AQ36" i="9"/>
  <c r="AR36" i="9"/>
  <c r="AS36" i="9"/>
  <c r="AT36" i="9"/>
  <c r="AU36" i="9"/>
  <c r="F37" i="9"/>
  <c r="G37" i="9"/>
  <c r="H37" i="9"/>
  <c r="I37" i="9"/>
  <c r="J37" i="9"/>
  <c r="M37" i="9"/>
  <c r="N37" i="9"/>
  <c r="O37" i="9"/>
  <c r="P37" i="9"/>
  <c r="Q37" i="9"/>
  <c r="R37" i="9"/>
  <c r="T37" i="9"/>
  <c r="S37" i="9" s="1"/>
  <c r="U37" i="9"/>
  <c r="V37" i="9"/>
  <c r="W37" i="9"/>
  <c r="X37" i="9"/>
  <c r="Y37" i="9"/>
  <c r="Z37" i="9"/>
  <c r="AA37" i="9"/>
  <c r="AB37" i="9"/>
  <c r="AC37" i="9"/>
  <c r="AD37" i="9"/>
  <c r="AE37" i="9"/>
  <c r="AF37" i="9"/>
  <c r="AG37" i="9"/>
  <c r="AH37" i="9"/>
  <c r="AI37" i="9"/>
  <c r="AJ37" i="9"/>
  <c r="AK37" i="9"/>
  <c r="AL37" i="9"/>
  <c r="AM37" i="9"/>
  <c r="AN37" i="9"/>
  <c r="AO37" i="9"/>
  <c r="AP37" i="9"/>
  <c r="AQ37" i="9"/>
  <c r="AR37" i="9"/>
  <c r="AS37" i="9"/>
  <c r="AT37" i="9"/>
  <c r="AU37" i="9"/>
  <c r="F38" i="9"/>
  <c r="G38" i="9"/>
  <c r="H38" i="9"/>
  <c r="I38" i="9"/>
  <c r="J38" i="9"/>
  <c r="M38" i="9"/>
  <c r="N38" i="9"/>
  <c r="O38" i="9"/>
  <c r="P38" i="9"/>
  <c r="Q38" i="9"/>
  <c r="R38" i="9"/>
  <c r="T38" i="9"/>
  <c r="S38" i="9" s="1"/>
  <c r="U38" i="9"/>
  <c r="V38" i="9"/>
  <c r="W38" i="9"/>
  <c r="X38" i="9"/>
  <c r="Y38" i="9"/>
  <c r="Z38" i="9"/>
  <c r="AA38" i="9"/>
  <c r="AB38" i="9"/>
  <c r="AC38" i="9"/>
  <c r="AD38" i="9"/>
  <c r="AE38" i="9"/>
  <c r="AF38" i="9"/>
  <c r="AG38" i="9"/>
  <c r="AH38" i="9"/>
  <c r="AI38" i="9"/>
  <c r="AJ38" i="9"/>
  <c r="AK38" i="9"/>
  <c r="AL38" i="9"/>
  <c r="AM38" i="9"/>
  <c r="AN38" i="9"/>
  <c r="AO38" i="9"/>
  <c r="AP38" i="9"/>
  <c r="AQ38" i="9"/>
  <c r="AR38" i="9"/>
  <c r="AS38" i="9"/>
  <c r="AT38" i="9"/>
  <c r="AU38" i="9"/>
  <c r="F39" i="9"/>
  <c r="G39" i="9"/>
  <c r="H39" i="9"/>
  <c r="I39" i="9"/>
  <c r="J39" i="9"/>
  <c r="M39" i="9"/>
  <c r="N39" i="9"/>
  <c r="O39" i="9"/>
  <c r="P39" i="9"/>
  <c r="Q39" i="9"/>
  <c r="R39" i="9"/>
  <c r="T39" i="9"/>
  <c r="S39" i="9" s="1"/>
  <c r="U39" i="9"/>
  <c r="V39" i="9"/>
  <c r="W39" i="9"/>
  <c r="X39" i="9"/>
  <c r="Y39" i="9"/>
  <c r="Z39" i="9"/>
  <c r="AA39" i="9"/>
  <c r="AB39" i="9"/>
  <c r="AC39" i="9"/>
  <c r="AD39" i="9"/>
  <c r="AE39" i="9"/>
  <c r="AF39" i="9"/>
  <c r="AG39" i="9"/>
  <c r="AH39" i="9"/>
  <c r="AI39" i="9"/>
  <c r="AJ39" i="9"/>
  <c r="AK39" i="9"/>
  <c r="AL39" i="9"/>
  <c r="AM39" i="9"/>
  <c r="AN39" i="9"/>
  <c r="AO39" i="9"/>
  <c r="AP39" i="9"/>
  <c r="AQ39" i="9"/>
  <c r="AR39" i="9"/>
  <c r="AS39" i="9"/>
  <c r="AT39" i="9"/>
  <c r="AU39" i="9"/>
  <c r="F40" i="9"/>
  <c r="G40" i="9"/>
  <c r="H40" i="9"/>
  <c r="I40" i="9"/>
  <c r="J40" i="9"/>
  <c r="M40" i="9"/>
  <c r="N40" i="9"/>
  <c r="O40" i="9"/>
  <c r="P40" i="9"/>
  <c r="Q40" i="9"/>
  <c r="R40" i="9"/>
  <c r="T40" i="9"/>
  <c r="S40" i="9" s="1"/>
  <c r="U40" i="9"/>
  <c r="V40" i="9"/>
  <c r="W40" i="9"/>
  <c r="X40" i="9"/>
  <c r="Y40" i="9"/>
  <c r="Z40" i="9"/>
  <c r="AA40" i="9"/>
  <c r="AB40" i="9"/>
  <c r="AC40" i="9"/>
  <c r="AD40" i="9"/>
  <c r="AE40" i="9"/>
  <c r="AF40" i="9"/>
  <c r="AG40" i="9"/>
  <c r="AH40" i="9"/>
  <c r="AI40" i="9"/>
  <c r="AJ40" i="9"/>
  <c r="AK40" i="9"/>
  <c r="AL40" i="9"/>
  <c r="AM40" i="9"/>
  <c r="AN40" i="9"/>
  <c r="AO40" i="9"/>
  <c r="AP40" i="9"/>
  <c r="AQ40" i="9"/>
  <c r="AR40" i="9"/>
  <c r="AS40" i="9"/>
  <c r="AT40" i="9"/>
  <c r="AU40" i="9"/>
  <c r="F41" i="9"/>
  <c r="G41" i="9"/>
  <c r="H41" i="9"/>
  <c r="I41" i="9"/>
  <c r="J41" i="9"/>
  <c r="M41" i="9"/>
  <c r="N41" i="9"/>
  <c r="O41" i="9"/>
  <c r="P41" i="9"/>
  <c r="Q41" i="9"/>
  <c r="R41" i="9"/>
  <c r="T41" i="9"/>
  <c r="S41" i="9" s="1"/>
  <c r="U41" i="9"/>
  <c r="V41" i="9"/>
  <c r="W41" i="9"/>
  <c r="X41" i="9"/>
  <c r="Y41" i="9"/>
  <c r="Z41" i="9"/>
  <c r="AA41" i="9"/>
  <c r="AB41" i="9"/>
  <c r="AC41" i="9"/>
  <c r="AD41" i="9"/>
  <c r="AE41" i="9"/>
  <c r="AF41" i="9"/>
  <c r="AG41" i="9"/>
  <c r="AH41" i="9"/>
  <c r="AI41" i="9"/>
  <c r="AJ41" i="9"/>
  <c r="AK41" i="9"/>
  <c r="AL41" i="9"/>
  <c r="AM41" i="9"/>
  <c r="AN41" i="9"/>
  <c r="AO41" i="9"/>
  <c r="AP41" i="9"/>
  <c r="AQ41" i="9"/>
  <c r="AR41" i="9"/>
  <c r="AS41" i="9"/>
  <c r="AT41" i="9"/>
  <c r="AU41" i="9"/>
  <c r="F42" i="9"/>
  <c r="G42" i="9"/>
  <c r="H42" i="9"/>
  <c r="I42" i="9"/>
  <c r="J42" i="9"/>
  <c r="M42" i="9"/>
  <c r="N42" i="9"/>
  <c r="O42" i="9"/>
  <c r="P42" i="9"/>
  <c r="Q42" i="9"/>
  <c r="R42" i="9"/>
  <c r="T42" i="9"/>
  <c r="S42" i="9" s="1"/>
  <c r="U42" i="9"/>
  <c r="V42" i="9"/>
  <c r="W42" i="9"/>
  <c r="X42" i="9"/>
  <c r="Y42" i="9"/>
  <c r="Z42" i="9"/>
  <c r="AA42" i="9"/>
  <c r="AB42" i="9"/>
  <c r="AC42" i="9"/>
  <c r="AD42" i="9"/>
  <c r="AE42" i="9"/>
  <c r="AF42" i="9"/>
  <c r="AG42" i="9"/>
  <c r="AH42" i="9"/>
  <c r="AI42" i="9"/>
  <c r="AJ42" i="9"/>
  <c r="AK42" i="9"/>
  <c r="AL42" i="9"/>
  <c r="AM42" i="9"/>
  <c r="AN42" i="9"/>
  <c r="AO42" i="9"/>
  <c r="AP42" i="9"/>
  <c r="AQ42" i="9"/>
  <c r="AR42" i="9"/>
  <c r="AS42" i="9"/>
  <c r="AT42" i="9"/>
  <c r="AU42" i="9"/>
  <c r="F43" i="9"/>
  <c r="G43" i="9"/>
  <c r="H43" i="9"/>
  <c r="I43" i="9"/>
  <c r="J43" i="9"/>
  <c r="M43" i="9"/>
  <c r="N43" i="9"/>
  <c r="O43" i="9"/>
  <c r="P43" i="9"/>
  <c r="Q43" i="9"/>
  <c r="R43" i="9"/>
  <c r="T43" i="9"/>
  <c r="S43" i="9" s="1"/>
  <c r="U43" i="9"/>
  <c r="V43" i="9"/>
  <c r="W43" i="9"/>
  <c r="X43" i="9"/>
  <c r="Y43" i="9"/>
  <c r="Z43" i="9"/>
  <c r="AA43" i="9"/>
  <c r="AB43" i="9"/>
  <c r="AC43" i="9"/>
  <c r="AD43" i="9"/>
  <c r="AE43" i="9"/>
  <c r="AF43" i="9"/>
  <c r="AG43" i="9"/>
  <c r="AH43" i="9"/>
  <c r="AI43" i="9"/>
  <c r="AJ43" i="9"/>
  <c r="AK43" i="9"/>
  <c r="AL43" i="9"/>
  <c r="AM43" i="9"/>
  <c r="AN43" i="9"/>
  <c r="AO43" i="9"/>
  <c r="AP43" i="9"/>
  <c r="AQ43" i="9"/>
  <c r="AR43" i="9"/>
  <c r="AS43" i="9"/>
  <c r="AT43" i="9"/>
  <c r="AU43" i="9"/>
  <c r="F44" i="9"/>
  <c r="G44" i="9"/>
  <c r="H44" i="9"/>
  <c r="I44" i="9"/>
  <c r="J44" i="9"/>
  <c r="M44" i="9"/>
  <c r="N44" i="9"/>
  <c r="O44" i="9"/>
  <c r="P44" i="9"/>
  <c r="Q44" i="9"/>
  <c r="R44" i="9"/>
  <c r="T44" i="9"/>
  <c r="S44" i="9" s="1"/>
  <c r="U44" i="9"/>
  <c r="V44" i="9"/>
  <c r="W44" i="9"/>
  <c r="X44" i="9"/>
  <c r="Y44" i="9"/>
  <c r="Z44" i="9"/>
  <c r="AA44" i="9"/>
  <c r="AB44" i="9"/>
  <c r="AC44" i="9"/>
  <c r="AD44" i="9"/>
  <c r="AE44" i="9"/>
  <c r="AF44" i="9"/>
  <c r="AG44" i="9"/>
  <c r="AH44" i="9"/>
  <c r="AI44" i="9"/>
  <c r="AJ44" i="9"/>
  <c r="AK44" i="9"/>
  <c r="AL44" i="9"/>
  <c r="AM44" i="9"/>
  <c r="AN44" i="9"/>
  <c r="AO44" i="9"/>
  <c r="AP44" i="9"/>
  <c r="AQ44" i="9"/>
  <c r="AR44" i="9"/>
  <c r="AS44" i="9"/>
  <c r="AT44" i="9"/>
  <c r="AU44" i="9"/>
  <c r="F45" i="9"/>
  <c r="G45" i="9"/>
  <c r="H45" i="9"/>
  <c r="I45" i="9"/>
  <c r="J45" i="9"/>
  <c r="M45" i="9"/>
  <c r="N45" i="9"/>
  <c r="O45" i="9"/>
  <c r="P45" i="9"/>
  <c r="Q45" i="9"/>
  <c r="R45" i="9"/>
  <c r="T45" i="9"/>
  <c r="S45" i="9" s="1"/>
  <c r="U45" i="9"/>
  <c r="V45" i="9"/>
  <c r="W45" i="9"/>
  <c r="X45" i="9"/>
  <c r="Y45" i="9"/>
  <c r="Z45" i="9"/>
  <c r="AA45" i="9"/>
  <c r="AB45" i="9"/>
  <c r="AC45" i="9"/>
  <c r="AD45" i="9"/>
  <c r="AE45" i="9"/>
  <c r="AF45" i="9"/>
  <c r="AG45" i="9"/>
  <c r="AH45" i="9"/>
  <c r="AI45" i="9"/>
  <c r="AJ45" i="9"/>
  <c r="AK45" i="9"/>
  <c r="AL45" i="9"/>
  <c r="AM45" i="9"/>
  <c r="AN45" i="9"/>
  <c r="AO45" i="9"/>
  <c r="AP45" i="9"/>
  <c r="AQ45" i="9"/>
  <c r="AR45" i="9"/>
  <c r="AS45" i="9"/>
  <c r="AT45" i="9"/>
  <c r="AU45" i="9"/>
  <c r="F46" i="9"/>
  <c r="G46" i="9"/>
  <c r="H46" i="9"/>
  <c r="I46" i="9"/>
  <c r="J46" i="9"/>
  <c r="M46" i="9"/>
  <c r="N46" i="9"/>
  <c r="O46" i="9"/>
  <c r="P46" i="9"/>
  <c r="Q46" i="9"/>
  <c r="R46" i="9"/>
  <c r="T46" i="9"/>
  <c r="S46" i="9" s="1"/>
  <c r="U46" i="9"/>
  <c r="V46" i="9"/>
  <c r="W46" i="9"/>
  <c r="X46" i="9"/>
  <c r="Y46" i="9"/>
  <c r="Z46" i="9"/>
  <c r="AA46" i="9"/>
  <c r="AB46" i="9"/>
  <c r="AC46" i="9"/>
  <c r="AD46" i="9"/>
  <c r="AE46" i="9"/>
  <c r="AF46" i="9"/>
  <c r="AG46" i="9"/>
  <c r="AH46" i="9"/>
  <c r="AI46" i="9"/>
  <c r="AJ46" i="9"/>
  <c r="AK46" i="9"/>
  <c r="AL46" i="9"/>
  <c r="AM46" i="9"/>
  <c r="AN46" i="9"/>
  <c r="AO46" i="9"/>
  <c r="AP46" i="9"/>
  <c r="AQ46" i="9"/>
  <c r="AR46" i="9"/>
  <c r="AS46" i="9"/>
  <c r="AT46" i="9"/>
  <c r="AU46" i="9"/>
  <c r="F47" i="9"/>
  <c r="G47" i="9"/>
  <c r="H47" i="9"/>
  <c r="I47" i="9"/>
  <c r="J47" i="9"/>
  <c r="M47" i="9"/>
  <c r="N47" i="9"/>
  <c r="O47" i="9"/>
  <c r="P47" i="9"/>
  <c r="Q47" i="9"/>
  <c r="R47" i="9"/>
  <c r="T47" i="9"/>
  <c r="S47" i="9" s="1"/>
  <c r="U47" i="9"/>
  <c r="V47" i="9"/>
  <c r="W47" i="9"/>
  <c r="X47" i="9"/>
  <c r="Y47" i="9"/>
  <c r="Z47" i="9"/>
  <c r="AA47" i="9"/>
  <c r="AB47" i="9"/>
  <c r="AC47" i="9"/>
  <c r="AD47" i="9"/>
  <c r="AE47" i="9"/>
  <c r="AF47" i="9"/>
  <c r="AG47" i="9"/>
  <c r="AH47" i="9"/>
  <c r="AI47" i="9"/>
  <c r="AJ47" i="9"/>
  <c r="AK47" i="9"/>
  <c r="AL47" i="9"/>
  <c r="AM47" i="9"/>
  <c r="AN47" i="9"/>
  <c r="AO47" i="9"/>
  <c r="AP47" i="9"/>
  <c r="AQ47" i="9"/>
  <c r="AR47" i="9"/>
  <c r="AS47" i="9"/>
  <c r="AT47" i="9"/>
  <c r="AU47" i="9"/>
  <c r="F50" i="9"/>
  <c r="G50" i="9"/>
  <c r="H50" i="9"/>
  <c r="I50" i="9"/>
  <c r="J50" i="9"/>
  <c r="M50" i="9"/>
  <c r="N50" i="9"/>
  <c r="O50" i="9"/>
  <c r="P50" i="9"/>
  <c r="Q50" i="9"/>
  <c r="R50" i="9"/>
  <c r="T50" i="9"/>
  <c r="S50" i="9" s="1"/>
  <c r="U50" i="9"/>
  <c r="V50" i="9"/>
  <c r="W50" i="9"/>
  <c r="X50" i="9"/>
  <c r="Y50" i="9"/>
  <c r="Z50" i="9"/>
  <c r="AA50" i="9"/>
  <c r="AB50" i="9"/>
  <c r="AC50" i="9"/>
  <c r="AD50" i="9"/>
  <c r="AE50" i="9"/>
  <c r="AF50" i="9"/>
  <c r="AG50" i="9"/>
  <c r="AH50" i="9"/>
  <c r="AI50" i="9"/>
  <c r="AJ50" i="9"/>
  <c r="AK50" i="9"/>
  <c r="AL50" i="9"/>
  <c r="AM50" i="9"/>
  <c r="AN50" i="9"/>
  <c r="AO50" i="9"/>
  <c r="AP50" i="9"/>
  <c r="AQ50" i="9"/>
  <c r="AR50" i="9"/>
  <c r="AS50" i="9"/>
  <c r="AT50" i="9"/>
  <c r="AU50" i="9"/>
  <c r="F51" i="9"/>
  <c r="G51" i="9"/>
  <c r="H51" i="9"/>
  <c r="I51" i="9"/>
  <c r="J51" i="9"/>
  <c r="M51" i="9"/>
  <c r="N51" i="9"/>
  <c r="O51" i="9"/>
  <c r="P51" i="9"/>
  <c r="Q51" i="9"/>
  <c r="R51" i="9"/>
  <c r="T51" i="9"/>
  <c r="S51" i="9" s="1"/>
  <c r="U51" i="9"/>
  <c r="V51" i="9"/>
  <c r="W51" i="9"/>
  <c r="X51" i="9"/>
  <c r="Y51" i="9"/>
  <c r="Z51" i="9"/>
  <c r="AA51" i="9"/>
  <c r="AB51" i="9"/>
  <c r="AC51" i="9"/>
  <c r="AD51" i="9"/>
  <c r="AE51" i="9"/>
  <c r="AF51" i="9"/>
  <c r="AG51" i="9"/>
  <c r="AH51" i="9"/>
  <c r="AI51" i="9"/>
  <c r="AJ51" i="9"/>
  <c r="AK51" i="9"/>
  <c r="AL51" i="9"/>
  <c r="AM51" i="9"/>
  <c r="AN51" i="9"/>
  <c r="AO51" i="9"/>
  <c r="AP51" i="9"/>
  <c r="AQ51" i="9"/>
  <c r="AR51" i="9"/>
  <c r="AS51" i="9"/>
  <c r="AT51" i="9"/>
  <c r="AU51" i="9"/>
  <c r="F52" i="9"/>
  <c r="G52" i="9"/>
  <c r="H52" i="9"/>
  <c r="I52" i="9"/>
  <c r="J52" i="9"/>
  <c r="M52" i="9"/>
  <c r="N52" i="9"/>
  <c r="O52" i="9"/>
  <c r="P52" i="9"/>
  <c r="Q52" i="9"/>
  <c r="R52" i="9"/>
  <c r="T52" i="9"/>
  <c r="S52" i="9" s="1"/>
  <c r="U52" i="9"/>
  <c r="V52" i="9"/>
  <c r="W52" i="9"/>
  <c r="X52" i="9"/>
  <c r="Y52" i="9"/>
  <c r="Z52" i="9"/>
  <c r="AA52" i="9"/>
  <c r="AB52" i="9"/>
  <c r="AC52" i="9"/>
  <c r="AD52" i="9"/>
  <c r="AE52" i="9"/>
  <c r="AF52" i="9"/>
  <c r="AG52" i="9"/>
  <c r="AH52" i="9"/>
  <c r="AI52" i="9"/>
  <c r="AJ52" i="9"/>
  <c r="AK52" i="9"/>
  <c r="AL52" i="9"/>
  <c r="AM52" i="9"/>
  <c r="AN52" i="9"/>
  <c r="AO52" i="9"/>
  <c r="AP52" i="9"/>
  <c r="AQ52" i="9"/>
  <c r="AR52" i="9"/>
  <c r="AS52" i="9"/>
  <c r="AT52" i="9"/>
  <c r="AU52" i="9"/>
  <c r="F53" i="9"/>
  <c r="G53" i="9"/>
  <c r="H53" i="9"/>
  <c r="I53" i="9"/>
  <c r="J53" i="9"/>
  <c r="M53" i="9"/>
  <c r="N53" i="9"/>
  <c r="O53" i="9"/>
  <c r="P53" i="9"/>
  <c r="Q53" i="9"/>
  <c r="R53" i="9"/>
  <c r="T53" i="9"/>
  <c r="S53" i="9" s="1"/>
  <c r="U53" i="9"/>
  <c r="V53" i="9"/>
  <c r="W53" i="9"/>
  <c r="X53" i="9"/>
  <c r="Y53" i="9"/>
  <c r="Z53" i="9"/>
  <c r="AA53" i="9"/>
  <c r="AB53" i="9"/>
  <c r="AC53" i="9"/>
  <c r="AD53" i="9"/>
  <c r="AE53" i="9"/>
  <c r="AF53" i="9"/>
  <c r="AG53" i="9"/>
  <c r="AH53" i="9"/>
  <c r="AI53" i="9"/>
  <c r="AJ53" i="9"/>
  <c r="AK53" i="9"/>
  <c r="AL53" i="9"/>
  <c r="AM53" i="9"/>
  <c r="AN53" i="9"/>
  <c r="AO53" i="9"/>
  <c r="AP53" i="9"/>
  <c r="AQ53" i="9"/>
  <c r="AR53" i="9"/>
  <c r="AS53" i="9"/>
  <c r="AT53" i="9"/>
  <c r="AU53" i="9"/>
  <c r="F54" i="9"/>
  <c r="G54" i="9"/>
  <c r="H54" i="9"/>
  <c r="I54" i="9"/>
  <c r="J54" i="9"/>
  <c r="M54" i="9"/>
  <c r="N54" i="9"/>
  <c r="O54" i="9"/>
  <c r="P54" i="9"/>
  <c r="Q54" i="9"/>
  <c r="R54" i="9"/>
  <c r="T54" i="9"/>
  <c r="S54" i="9" s="1"/>
  <c r="U54" i="9"/>
  <c r="V54" i="9"/>
  <c r="W54" i="9"/>
  <c r="X54" i="9"/>
  <c r="Y54" i="9"/>
  <c r="Z54" i="9"/>
  <c r="AA54" i="9"/>
  <c r="AB54" i="9"/>
  <c r="AC54" i="9"/>
  <c r="AD54" i="9"/>
  <c r="AE54" i="9"/>
  <c r="AF54" i="9"/>
  <c r="AG54" i="9"/>
  <c r="AH54" i="9"/>
  <c r="AI54" i="9"/>
  <c r="AJ54" i="9"/>
  <c r="AK54" i="9"/>
  <c r="AL54" i="9"/>
  <c r="AM54" i="9"/>
  <c r="AN54" i="9"/>
  <c r="AO54" i="9"/>
  <c r="AP54" i="9"/>
  <c r="AQ54" i="9"/>
  <c r="AR54" i="9"/>
  <c r="AS54" i="9"/>
  <c r="AT54" i="9"/>
  <c r="AU54" i="9"/>
  <c r="F55" i="9"/>
  <c r="G55" i="9"/>
  <c r="H55" i="9"/>
  <c r="I55" i="9"/>
  <c r="J55" i="9"/>
  <c r="M55" i="9"/>
  <c r="N55" i="9"/>
  <c r="O55" i="9"/>
  <c r="P55" i="9"/>
  <c r="Q55" i="9"/>
  <c r="R55" i="9"/>
  <c r="T55" i="9"/>
  <c r="S55" i="9" s="1"/>
  <c r="U55" i="9"/>
  <c r="V55" i="9"/>
  <c r="W55" i="9"/>
  <c r="X55" i="9"/>
  <c r="Y55" i="9"/>
  <c r="Z55" i="9"/>
  <c r="AA55" i="9"/>
  <c r="AB55" i="9"/>
  <c r="AC55" i="9"/>
  <c r="AD55" i="9"/>
  <c r="AE55" i="9"/>
  <c r="AF55" i="9"/>
  <c r="AG55" i="9"/>
  <c r="AH55" i="9"/>
  <c r="AI55" i="9"/>
  <c r="AJ55" i="9"/>
  <c r="AK55" i="9"/>
  <c r="AL55" i="9"/>
  <c r="AM55" i="9"/>
  <c r="AN55" i="9"/>
  <c r="AO55" i="9"/>
  <c r="AP55" i="9"/>
  <c r="AQ55" i="9"/>
  <c r="AR55" i="9"/>
  <c r="AS55" i="9"/>
  <c r="AT55" i="9"/>
  <c r="AU55" i="9"/>
  <c r="F57" i="9"/>
  <c r="F56" i="9" s="1"/>
  <c r="G57" i="9"/>
  <c r="G56" i="9" s="1"/>
  <c r="H57" i="9"/>
  <c r="H56" i="9" s="1"/>
  <c r="I57" i="9"/>
  <c r="I56" i="9" s="1"/>
  <c r="J57" i="9"/>
  <c r="J56" i="9" s="1"/>
  <c r="M57" i="9"/>
  <c r="M56" i="9" s="1"/>
  <c r="N57" i="9"/>
  <c r="N56" i="9" s="1"/>
  <c r="O57" i="9"/>
  <c r="O56" i="9" s="1"/>
  <c r="P57" i="9"/>
  <c r="P56" i="9" s="1"/>
  <c r="Q57" i="9"/>
  <c r="Q56" i="9" s="1"/>
  <c r="R57" i="9"/>
  <c r="R56" i="9" s="1"/>
  <c r="T57" i="9"/>
  <c r="U57" i="9"/>
  <c r="U56" i="9" s="1"/>
  <c r="V57" i="9"/>
  <c r="V56" i="9" s="1"/>
  <c r="W57" i="9"/>
  <c r="W56" i="9" s="1"/>
  <c r="X57" i="9"/>
  <c r="X56" i="9" s="1"/>
  <c r="Y57" i="9"/>
  <c r="Y56" i="9" s="1"/>
  <c r="Z57" i="9"/>
  <c r="Z56" i="9" s="1"/>
  <c r="AA57" i="9"/>
  <c r="AA56" i="9" s="1"/>
  <c r="AB57" i="9"/>
  <c r="AB56" i="9" s="1"/>
  <c r="AC57" i="9"/>
  <c r="AC56" i="9" s="1"/>
  <c r="AD57" i="9"/>
  <c r="AD56" i="9" s="1"/>
  <c r="AE57" i="9"/>
  <c r="AE56" i="9" s="1"/>
  <c r="AF57" i="9"/>
  <c r="AF56" i="9" s="1"/>
  <c r="AG57" i="9"/>
  <c r="AG56" i="9" s="1"/>
  <c r="AH57" i="9"/>
  <c r="AH56" i="9" s="1"/>
  <c r="AI57" i="9"/>
  <c r="AI56" i="9" s="1"/>
  <c r="AJ57" i="9"/>
  <c r="AJ56" i="9" s="1"/>
  <c r="AK57" i="9"/>
  <c r="AK56" i="9" s="1"/>
  <c r="AL57" i="9"/>
  <c r="AL56" i="9" s="1"/>
  <c r="AM57" i="9"/>
  <c r="AM56" i="9" s="1"/>
  <c r="AN57" i="9"/>
  <c r="AN56" i="9" s="1"/>
  <c r="AO57" i="9"/>
  <c r="AO56" i="9" s="1"/>
  <c r="AP57" i="9"/>
  <c r="AP56" i="9" s="1"/>
  <c r="AQ57" i="9"/>
  <c r="AQ56" i="9" s="1"/>
  <c r="AR57" i="9"/>
  <c r="AR56" i="9" s="1"/>
  <c r="AS57" i="9"/>
  <c r="AS56" i="9" s="1"/>
  <c r="AT57" i="9"/>
  <c r="AT56" i="9" s="1"/>
  <c r="AU57" i="9"/>
  <c r="AU56" i="9" s="1"/>
  <c r="F58" i="9"/>
  <c r="G58" i="9"/>
  <c r="H58" i="9"/>
  <c r="I58" i="9"/>
  <c r="J58" i="9"/>
  <c r="M58" i="9"/>
  <c r="N58" i="9"/>
  <c r="O58" i="9"/>
  <c r="P58" i="9"/>
  <c r="Q58" i="9"/>
  <c r="R58" i="9"/>
  <c r="T58" i="9"/>
  <c r="S58" i="9" s="1"/>
  <c r="U58" i="9"/>
  <c r="V58" i="9"/>
  <c r="W58" i="9"/>
  <c r="X58" i="9"/>
  <c r="Y58" i="9"/>
  <c r="Z58" i="9"/>
  <c r="AA58" i="9"/>
  <c r="AB58" i="9"/>
  <c r="AC58" i="9"/>
  <c r="AD58" i="9"/>
  <c r="AE58" i="9"/>
  <c r="AF58" i="9"/>
  <c r="AG58" i="9"/>
  <c r="AH58" i="9"/>
  <c r="AI58" i="9"/>
  <c r="AJ58" i="9"/>
  <c r="AK58" i="9"/>
  <c r="AL58" i="9"/>
  <c r="AM58" i="9"/>
  <c r="AN58" i="9"/>
  <c r="AO58" i="9"/>
  <c r="AP58" i="9"/>
  <c r="AQ58" i="9"/>
  <c r="AR58" i="9"/>
  <c r="AS58" i="9"/>
  <c r="AT58" i="9"/>
  <c r="AU58" i="9"/>
  <c r="F59" i="9"/>
  <c r="G59" i="9"/>
  <c r="H59" i="9"/>
  <c r="I59" i="9"/>
  <c r="J59" i="9"/>
  <c r="M59" i="9"/>
  <c r="N59" i="9"/>
  <c r="O59" i="9"/>
  <c r="P59" i="9"/>
  <c r="Q59" i="9"/>
  <c r="R59" i="9"/>
  <c r="T59" i="9"/>
  <c r="S59" i="9" s="1"/>
  <c r="U59" i="9"/>
  <c r="V59" i="9"/>
  <c r="W59" i="9"/>
  <c r="X59" i="9"/>
  <c r="Y59" i="9"/>
  <c r="Z59" i="9"/>
  <c r="AA59" i="9"/>
  <c r="AB59" i="9"/>
  <c r="AC59" i="9"/>
  <c r="AD59" i="9"/>
  <c r="AE59" i="9"/>
  <c r="AF59" i="9"/>
  <c r="AG59" i="9"/>
  <c r="AH59" i="9"/>
  <c r="AI59" i="9"/>
  <c r="AJ59" i="9"/>
  <c r="AK59" i="9"/>
  <c r="AL59" i="9"/>
  <c r="AM59" i="9"/>
  <c r="AN59" i="9"/>
  <c r="AO59" i="9"/>
  <c r="AP59" i="9"/>
  <c r="AQ59" i="9"/>
  <c r="AR59" i="9"/>
  <c r="AS59" i="9"/>
  <c r="AT59" i="9"/>
  <c r="AU59" i="9"/>
  <c r="F60" i="9"/>
  <c r="G60" i="9"/>
  <c r="H60" i="9"/>
  <c r="I60" i="9"/>
  <c r="J60" i="9"/>
  <c r="M60" i="9"/>
  <c r="N60" i="9"/>
  <c r="O60" i="9"/>
  <c r="P60" i="9"/>
  <c r="Q60" i="9"/>
  <c r="R60" i="9"/>
  <c r="T60" i="9"/>
  <c r="S60" i="9" s="1"/>
  <c r="U60" i="9"/>
  <c r="V60" i="9"/>
  <c r="W60" i="9"/>
  <c r="X60" i="9"/>
  <c r="Y60" i="9"/>
  <c r="Z60" i="9"/>
  <c r="AA60" i="9"/>
  <c r="AB60" i="9"/>
  <c r="AC60" i="9"/>
  <c r="AD60" i="9"/>
  <c r="AE60" i="9"/>
  <c r="AF60" i="9"/>
  <c r="AG60" i="9"/>
  <c r="AH60" i="9"/>
  <c r="AI60" i="9"/>
  <c r="AJ60" i="9"/>
  <c r="AK60" i="9"/>
  <c r="AL60" i="9"/>
  <c r="AM60" i="9"/>
  <c r="AN60" i="9"/>
  <c r="AO60" i="9"/>
  <c r="AP60" i="9"/>
  <c r="AQ60" i="9"/>
  <c r="AR60" i="9"/>
  <c r="AS60" i="9"/>
  <c r="AT60" i="9"/>
  <c r="AU60" i="9"/>
  <c r="F61" i="9"/>
  <c r="G61" i="9"/>
  <c r="H61" i="9"/>
  <c r="I61" i="9"/>
  <c r="J61" i="9"/>
  <c r="M61" i="9"/>
  <c r="N61" i="9"/>
  <c r="O61" i="9"/>
  <c r="P61" i="9"/>
  <c r="Q61" i="9"/>
  <c r="R61" i="9"/>
  <c r="T61" i="9"/>
  <c r="S61" i="9" s="1"/>
  <c r="U61" i="9"/>
  <c r="V61" i="9"/>
  <c r="W61" i="9"/>
  <c r="X61" i="9"/>
  <c r="Y61" i="9"/>
  <c r="Z61" i="9"/>
  <c r="AA61" i="9"/>
  <c r="AB61" i="9"/>
  <c r="AC61" i="9"/>
  <c r="AD61" i="9"/>
  <c r="AE61" i="9"/>
  <c r="AF61" i="9"/>
  <c r="AG61" i="9"/>
  <c r="AH61" i="9"/>
  <c r="AI61" i="9"/>
  <c r="AJ61" i="9"/>
  <c r="AK61" i="9"/>
  <c r="AL61" i="9"/>
  <c r="AM61" i="9"/>
  <c r="AN61" i="9"/>
  <c r="AO61" i="9"/>
  <c r="AP61" i="9"/>
  <c r="AQ61" i="9"/>
  <c r="AR61" i="9"/>
  <c r="AS61" i="9"/>
  <c r="AT61" i="9"/>
  <c r="AU61" i="9"/>
  <c r="F62" i="9"/>
  <c r="G62" i="9"/>
  <c r="H62" i="9"/>
  <c r="I62" i="9"/>
  <c r="J62" i="9"/>
  <c r="M62" i="9"/>
  <c r="N62" i="9"/>
  <c r="O62" i="9"/>
  <c r="P62" i="9"/>
  <c r="Q62" i="9"/>
  <c r="R62" i="9"/>
  <c r="T62" i="9"/>
  <c r="S62" i="9" s="1"/>
  <c r="U62" i="9"/>
  <c r="V62" i="9"/>
  <c r="W62" i="9"/>
  <c r="X62" i="9"/>
  <c r="Y62" i="9"/>
  <c r="Z62" i="9"/>
  <c r="AA62" i="9"/>
  <c r="AB62" i="9"/>
  <c r="AC62" i="9"/>
  <c r="AD62" i="9"/>
  <c r="AE62" i="9"/>
  <c r="AF62" i="9"/>
  <c r="AG62" i="9"/>
  <c r="AH62" i="9"/>
  <c r="AI62" i="9"/>
  <c r="AJ62" i="9"/>
  <c r="AK62" i="9"/>
  <c r="AL62" i="9"/>
  <c r="AM62" i="9"/>
  <c r="AN62" i="9"/>
  <c r="AO62" i="9"/>
  <c r="AP62" i="9"/>
  <c r="AQ62" i="9"/>
  <c r="AR62" i="9"/>
  <c r="AS62" i="9"/>
  <c r="AT62" i="9"/>
  <c r="AU62" i="9"/>
  <c r="F63" i="9"/>
  <c r="G63" i="9"/>
  <c r="H63" i="9"/>
  <c r="I63" i="9"/>
  <c r="J63" i="9"/>
  <c r="M63" i="9"/>
  <c r="N63" i="9"/>
  <c r="O63" i="9"/>
  <c r="P63" i="9"/>
  <c r="Q63" i="9"/>
  <c r="R63" i="9"/>
  <c r="T63" i="9"/>
  <c r="S63" i="9" s="1"/>
  <c r="U63" i="9"/>
  <c r="V63" i="9"/>
  <c r="W63" i="9"/>
  <c r="X63" i="9"/>
  <c r="Y63" i="9"/>
  <c r="Z63" i="9"/>
  <c r="AA63" i="9"/>
  <c r="AB63" i="9"/>
  <c r="AC63" i="9"/>
  <c r="AD63" i="9"/>
  <c r="AE63" i="9"/>
  <c r="AF63" i="9"/>
  <c r="AG63" i="9"/>
  <c r="AH63" i="9"/>
  <c r="AI63" i="9"/>
  <c r="AJ63" i="9"/>
  <c r="AK63" i="9"/>
  <c r="AL63" i="9"/>
  <c r="AM63" i="9"/>
  <c r="AN63" i="9"/>
  <c r="AO63" i="9"/>
  <c r="AP63" i="9"/>
  <c r="AQ63" i="9"/>
  <c r="AR63" i="9"/>
  <c r="AS63" i="9"/>
  <c r="AT63" i="9"/>
  <c r="AU63" i="9"/>
  <c r="F64" i="9"/>
  <c r="G64" i="9"/>
  <c r="H64" i="9"/>
  <c r="I64" i="9"/>
  <c r="J64" i="9"/>
  <c r="M64" i="9"/>
  <c r="N64" i="9"/>
  <c r="O64" i="9"/>
  <c r="P64" i="9"/>
  <c r="Q64" i="9"/>
  <c r="R64" i="9"/>
  <c r="T64" i="9"/>
  <c r="S64" i="9" s="1"/>
  <c r="U64" i="9"/>
  <c r="V64" i="9"/>
  <c r="W64" i="9"/>
  <c r="X64" i="9"/>
  <c r="Y64" i="9"/>
  <c r="Z64" i="9"/>
  <c r="AA64" i="9"/>
  <c r="AB64" i="9"/>
  <c r="AC64" i="9"/>
  <c r="AD64" i="9"/>
  <c r="AE64" i="9"/>
  <c r="AF64" i="9"/>
  <c r="AG64" i="9"/>
  <c r="AH64" i="9"/>
  <c r="AI64" i="9"/>
  <c r="AJ64" i="9"/>
  <c r="AK64" i="9"/>
  <c r="AL64" i="9"/>
  <c r="AM64" i="9"/>
  <c r="AN64" i="9"/>
  <c r="AO64" i="9"/>
  <c r="AP64" i="9"/>
  <c r="AQ64" i="9"/>
  <c r="AR64" i="9"/>
  <c r="AS64" i="9"/>
  <c r="AT64" i="9"/>
  <c r="AU64" i="9"/>
  <c r="F65" i="9"/>
  <c r="G65" i="9"/>
  <c r="H65" i="9"/>
  <c r="I65" i="9"/>
  <c r="J65" i="9"/>
  <c r="M65" i="9"/>
  <c r="N65" i="9"/>
  <c r="O65" i="9"/>
  <c r="P65" i="9"/>
  <c r="Q65" i="9"/>
  <c r="R65" i="9"/>
  <c r="T65" i="9"/>
  <c r="S65" i="9" s="1"/>
  <c r="U65" i="9"/>
  <c r="V65" i="9"/>
  <c r="W65" i="9"/>
  <c r="X65" i="9"/>
  <c r="Y65" i="9"/>
  <c r="Z65" i="9"/>
  <c r="AA65" i="9"/>
  <c r="AB65" i="9"/>
  <c r="AC65" i="9"/>
  <c r="AD65" i="9"/>
  <c r="AE65" i="9"/>
  <c r="AF65" i="9"/>
  <c r="AG65" i="9"/>
  <c r="AH65" i="9"/>
  <c r="AI65" i="9"/>
  <c r="AJ65" i="9"/>
  <c r="AK65" i="9"/>
  <c r="AL65" i="9"/>
  <c r="AM65" i="9"/>
  <c r="AN65" i="9"/>
  <c r="AO65" i="9"/>
  <c r="AP65" i="9"/>
  <c r="AQ65" i="9"/>
  <c r="AR65" i="9"/>
  <c r="AS65" i="9"/>
  <c r="AT65" i="9"/>
  <c r="AU65" i="9"/>
  <c r="F66" i="9"/>
  <c r="G66" i="9"/>
  <c r="H66" i="9"/>
  <c r="I66" i="9"/>
  <c r="J66" i="9"/>
  <c r="M66" i="9"/>
  <c r="N66" i="9"/>
  <c r="O66" i="9"/>
  <c r="P66" i="9"/>
  <c r="Q66" i="9"/>
  <c r="R66" i="9"/>
  <c r="T66" i="9"/>
  <c r="S66" i="9" s="1"/>
  <c r="U66" i="9"/>
  <c r="V66" i="9"/>
  <c r="W66" i="9"/>
  <c r="X66" i="9"/>
  <c r="Y66" i="9"/>
  <c r="Z66" i="9"/>
  <c r="AA66" i="9"/>
  <c r="AB66" i="9"/>
  <c r="AC66" i="9"/>
  <c r="AD66" i="9"/>
  <c r="AE66" i="9"/>
  <c r="AF66" i="9"/>
  <c r="AG66" i="9"/>
  <c r="AH66" i="9"/>
  <c r="AI66" i="9"/>
  <c r="AJ66" i="9"/>
  <c r="AK66" i="9"/>
  <c r="AL66" i="9"/>
  <c r="AM66" i="9"/>
  <c r="AN66" i="9"/>
  <c r="AO66" i="9"/>
  <c r="AP66" i="9"/>
  <c r="AQ66" i="9"/>
  <c r="AR66" i="9"/>
  <c r="AS66" i="9"/>
  <c r="AT66" i="9"/>
  <c r="AU66" i="9"/>
  <c r="F67" i="9"/>
  <c r="G67" i="9"/>
  <c r="H67" i="9"/>
  <c r="I67" i="9"/>
  <c r="J67" i="9"/>
  <c r="M67" i="9"/>
  <c r="N67" i="9"/>
  <c r="O67" i="9"/>
  <c r="P67" i="9"/>
  <c r="Q67" i="9"/>
  <c r="R67" i="9"/>
  <c r="T67" i="9"/>
  <c r="S67" i="9" s="1"/>
  <c r="U67" i="9"/>
  <c r="V67" i="9"/>
  <c r="W67" i="9"/>
  <c r="X67" i="9"/>
  <c r="Y67" i="9"/>
  <c r="Z67" i="9"/>
  <c r="AA67" i="9"/>
  <c r="AB67" i="9"/>
  <c r="AC67" i="9"/>
  <c r="AD67" i="9"/>
  <c r="AE67" i="9"/>
  <c r="AF67" i="9"/>
  <c r="AG67" i="9"/>
  <c r="AH67" i="9"/>
  <c r="AI67" i="9"/>
  <c r="AJ67" i="9"/>
  <c r="AK67" i="9"/>
  <c r="AL67" i="9"/>
  <c r="AM67" i="9"/>
  <c r="AN67" i="9"/>
  <c r="AO67" i="9"/>
  <c r="AP67" i="9"/>
  <c r="AQ67" i="9"/>
  <c r="AR67" i="9"/>
  <c r="AS67" i="9"/>
  <c r="AT67" i="9"/>
  <c r="AU67" i="9"/>
  <c r="F68" i="9"/>
  <c r="G68" i="9"/>
  <c r="H68" i="9"/>
  <c r="I68" i="9"/>
  <c r="J68" i="9"/>
  <c r="M68" i="9"/>
  <c r="N68" i="9"/>
  <c r="O68" i="9"/>
  <c r="P68" i="9"/>
  <c r="Q68" i="9"/>
  <c r="R68" i="9"/>
  <c r="T68" i="9"/>
  <c r="S68" i="9" s="1"/>
  <c r="U68" i="9"/>
  <c r="V68" i="9"/>
  <c r="W68" i="9"/>
  <c r="X68" i="9"/>
  <c r="Y68" i="9"/>
  <c r="Z68" i="9"/>
  <c r="AA68" i="9"/>
  <c r="AB68" i="9"/>
  <c r="AC68" i="9"/>
  <c r="AD68" i="9"/>
  <c r="AE68" i="9"/>
  <c r="AF68" i="9"/>
  <c r="AG68" i="9"/>
  <c r="AH68" i="9"/>
  <c r="AI68" i="9"/>
  <c r="AJ68" i="9"/>
  <c r="AK68" i="9"/>
  <c r="AL68" i="9"/>
  <c r="AM68" i="9"/>
  <c r="AN68" i="9"/>
  <c r="AO68" i="9"/>
  <c r="AP68" i="9"/>
  <c r="AQ68" i="9"/>
  <c r="AR68" i="9"/>
  <c r="AS68" i="9"/>
  <c r="AT68" i="9"/>
  <c r="AU68" i="9"/>
  <c r="F69" i="9"/>
  <c r="G69" i="9"/>
  <c r="H69" i="9"/>
  <c r="I69" i="9"/>
  <c r="J69" i="9"/>
  <c r="M69" i="9"/>
  <c r="N69" i="9"/>
  <c r="O69" i="9"/>
  <c r="P69" i="9"/>
  <c r="Q69" i="9"/>
  <c r="R69" i="9"/>
  <c r="T69" i="9"/>
  <c r="S69" i="9" s="1"/>
  <c r="U69" i="9"/>
  <c r="V69" i="9"/>
  <c r="W69" i="9"/>
  <c r="X69" i="9"/>
  <c r="Y69" i="9"/>
  <c r="Z69" i="9"/>
  <c r="AA69" i="9"/>
  <c r="AB69" i="9"/>
  <c r="AC69" i="9"/>
  <c r="AD69" i="9"/>
  <c r="AE69" i="9"/>
  <c r="AF69" i="9"/>
  <c r="AG69" i="9"/>
  <c r="AH69" i="9"/>
  <c r="AI69" i="9"/>
  <c r="AJ69" i="9"/>
  <c r="AK69" i="9"/>
  <c r="AL69" i="9"/>
  <c r="AM69" i="9"/>
  <c r="AN69" i="9"/>
  <c r="AO69" i="9"/>
  <c r="AP69" i="9"/>
  <c r="AQ69" i="9"/>
  <c r="AR69" i="9"/>
  <c r="AS69" i="9"/>
  <c r="AT69" i="9"/>
  <c r="AU69" i="9"/>
  <c r="F70" i="9"/>
  <c r="G70" i="9"/>
  <c r="H70" i="9"/>
  <c r="I70" i="9"/>
  <c r="J70" i="9"/>
  <c r="M70" i="9"/>
  <c r="N70" i="9"/>
  <c r="O70" i="9"/>
  <c r="P70" i="9"/>
  <c r="Q70" i="9"/>
  <c r="R70" i="9"/>
  <c r="T70" i="9"/>
  <c r="S70" i="9" s="1"/>
  <c r="U70" i="9"/>
  <c r="V70" i="9"/>
  <c r="W70" i="9"/>
  <c r="X70" i="9"/>
  <c r="Y70" i="9"/>
  <c r="Z70" i="9"/>
  <c r="AA70" i="9"/>
  <c r="AB70" i="9"/>
  <c r="AC70" i="9"/>
  <c r="AD70" i="9"/>
  <c r="AE70" i="9"/>
  <c r="AF70" i="9"/>
  <c r="AG70" i="9"/>
  <c r="AH70" i="9"/>
  <c r="AI70" i="9"/>
  <c r="AJ70" i="9"/>
  <c r="AK70" i="9"/>
  <c r="AL70" i="9"/>
  <c r="AM70" i="9"/>
  <c r="AN70" i="9"/>
  <c r="AO70" i="9"/>
  <c r="AP70" i="9"/>
  <c r="AQ70" i="9"/>
  <c r="AR70" i="9"/>
  <c r="AS70" i="9"/>
  <c r="AT70" i="9"/>
  <c r="AU70" i="9"/>
  <c r="F71" i="9"/>
  <c r="G71" i="9"/>
  <c r="H71" i="9"/>
  <c r="I71" i="9"/>
  <c r="J71" i="9"/>
  <c r="M71" i="9"/>
  <c r="N71" i="9"/>
  <c r="O71" i="9"/>
  <c r="P71" i="9"/>
  <c r="Q71" i="9"/>
  <c r="R71" i="9"/>
  <c r="T71" i="9"/>
  <c r="S71" i="9" s="1"/>
  <c r="U71" i="9"/>
  <c r="V71" i="9"/>
  <c r="W71" i="9"/>
  <c r="X71" i="9"/>
  <c r="Y71" i="9"/>
  <c r="Z71" i="9"/>
  <c r="AA71" i="9"/>
  <c r="AB71" i="9"/>
  <c r="AC71" i="9"/>
  <c r="AD71" i="9"/>
  <c r="AE71" i="9"/>
  <c r="AF71" i="9"/>
  <c r="AG71" i="9"/>
  <c r="AH71" i="9"/>
  <c r="AI71" i="9"/>
  <c r="AJ71" i="9"/>
  <c r="AK71" i="9"/>
  <c r="AL71" i="9"/>
  <c r="AM71" i="9"/>
  <c r="AN71" i="9"/>
  <c r="AO71" i="9"/>
  <c r="AP71" i="9"/>
  <c r="AQ71" i="9"/>
  <c r="AR71" i="9"/>
  <c r="AS71" i="9"/>
  <c r="AT71" i="9"/>
  <c r="AU71" i="9"/>
  <c r="F72" i="9"/>
  <c r="G72" i="9"/>
  <c r="H72" i="9"/>
  <c r="I72" i="9"/>
  <c r="J72" i="9"/>
  <c r="M72" i="9"/>
  <c r="N72" i="9"/>
  <c r="O72" i="9"/>
  <c r="P72" i="9"/>
  <c r="Q72" i="9"/>
  <c r="R72" i="9"/>
  <c r="T72" i="9"/>
  <c r="S72" i="9" s="1"/>
  <c r="U72" i="9"/>
  <c r="V72" i="9"/>
  <c r="W72" i="9"/>
  <c r="X72" i="9"/>
  <c r="Y72" i="9"/>
  <c r="Z72" i="9"/>
  <c r="AA72" i="9"/>
  <c r="AB72" i="9"/>
  <c r="AC72" i="9"/>
  <c r="AD72" i="9"/>
  <c r="AE72" i="9"/>
  <c r="AF72" i="9"/>
  <c r="AG72" i="9"/>
  <c r="AH72" i="9"/>
  <c r="AI72" i="9"/>
  <c r="AJ72" i="9"/>
  <c r="AK72" i="9"/>
  <c r="AL72" i="9"/>
  <c r="AM72" i="9"/>
  <c r="AN72" i="9"/>
  <c r="AO72" i="9"/>
  <c r="AP72" i="9"/>
  <c r="AQ72" i="9"/>
  <c r="AR72" i="9"/>
  <c r="AS72" i="9"/>
  <c r="AT72" i="9"/>
  <c r="AU72" i="9"/>
  <c r="F73" i="9"/>
  <c r="G73" i="9"/>
  <c r="H73" i="9"/>
  <c r="I73" i="9"/>
  <c r="J73" i="9"/>
  <c r="M73" i="9"/>
  <c r="N73" i="9"/>
  <c r="O73" i="9"/>
  <c r="P73" i="9"/>
  <c r="Q73" i="9"/>
  <c r="R73" i="9"/>
  <c r="T73" i="9"/>
  <c r="S73" i="9" s="1"/>
  <c r="U73" i="9"/>
  <c r="V73" i="9"/>
  <c r="W73" i="9"/>
  <c r="X73" i="9"/>
  <c r="Y73" i="9"/>
  <c r="Z73" i="9"/>
  <c r="AA73" i="9"/>
  <c r="AB73" i="9"/>
  <c r="AC73" i="9"/>
  <c r="AD73" i="9"/>
  <c r="AE73" i="9"/>
  <c r="AF73" i="9"/>
  <c r="AG73" i="9"/>
  <c r="AH73" i="9"/>
  <c r="AI73" i="9"/>
  <c r="AJ73" i="9"/>
  <c r="AK73" i="9"/>
  <c r="AL73" i="9"/>
  <c r="AM73" i="9"/>
  <c r="AN73" i="9"/>
  <c r="AO73" i="9"/>
  <c r="AP73" i="9"/>
  <c r="AQ73" i="9"/>
  <c r="AR73" i="9"/>
  <c r="AS73" i="9"/>
  <c r="AT73" i="9"/>
  <c r="AU73" i="9"/>
  <c r="F74" i="9"/>
  <c r="G74" i="9"/>
  <c r="H74" i="9"/>
  <c r="I74" i="9"/>
  <c r="J74" i="9"/>
  <c r="M74" i="9"/>
  <c r="N74" i="9"/>
  <c r="O74" i="9"/>
  <c r="P74" i="9"/>
  <c r="Q74" i="9"/>
  <c r="R74" i="9"/>
  <c r="T74" i="9"/>
  <c r="S74" i="9" s="1"/>
  <c r="U74" i="9"/>
  <c r="V74" i="9"/>
  <c r="W74" i="9"/>
  <c r="X74" i="9"/>
  <c r="Y74" i="9"/>
  <c r="Z74" i="9"/>
  <c r="AA74" i="9"/>
  <c r="AB74" i="9"/>
  <c r="AC74" i="9"/>
  <c r="AD74" i="9"/>
  <c r="AE74" i="9"/>
  <c r="AF74" i="9"/>
  <c r="AG74" i="9"/>
  <c r="AH74" i="9"/>
  <c r="AI74" i="9"/>
  <c r="AJ74" i="9"/>
  <c r="AK74" i="9"/>
  <c r="AL74" i="9"/>
  <c r="AM74" i="9"/>
  <c r="AN74" i="9"/>
  <c r="AO74" i="9"/>
  <c r="AP74" i="9"/>
  <c r="AQ74" i="9"/>
  <c r="AR74" i="9"/>
  <c r="AS74" i="9"/>
  <c r="AT74" i="9"/>
  <c r="AU74" i="9"/>
  <c r="F75" i="9"/>
  <c r="G75" i="9"/>
  <c r="H75" i="9"/>
  <c r="I75" i="9"/>
  <c r="J75" i="9"/>
  <c r="M75" i="9"/>
  <c r="N75" i="9"/>
  <c r="O75" i="9"/>
  <c r="P75" i="9"/>
  <c r="Q75" i="9"/>
  <c r="R75" i="9"/>
  <c r="T75" i="9"/>
  <c r="S75" i="9" s="1"/>
  <c r="U75" i="9"/>
  <c r="V75" i="9"/>
  <c r="W75" i="9"/>
  <c r="X75" i="9"/>
  <c r="Y75" i="9"/>
  <c r="Z75" i="9"/>
  <c r="AA75" i="9"/>
  <c r="AB75" i="9"/>
  <c r="AC75" i="9"/>
  <c r="AD75" i="9"/>
  <c r="AE75" i="9"/>
  <c r="AF75" i="9"/>
  <c r="AG75" i="9"/>
  <c r="AH75" i="9"/>
  <c r="AI75" i="9"/>
  <c r="AJ75" i="9"/>
  <c r="AK75" i="9"/>
  <c r="AL75" i="9"/>
  <c r="AM75" i="9"/>
  <c r="AN75" i="9"/>
  <c r="AO75" i="9"/>
  <c r="AP75" i="9"/>
  <c r="AQ75" i="9"/>
  <c r="AR75" i="9"/>
  <c r="AS75" i="9"/>
  <c r="AT75" i="9"/>
  <c r="AU75" i="9"/>
  <c r="F76" i="9"/>
  <c r="G76" i="9"/>
  <c r="H76" i="9"/>
  <c r="I76" i="9"/>
  <c r="J76" i="9"/>
  <c r="M76" i="9"/>
  <c r="N76" i="9"/>
  <c r="O76" i="9"/>
  <c r="P76" i="9"/>
  <c r="Q76" i="9"/>
  <c r="R76" i="9"/>
  <c r="T76" i="9"/>
  <c r="S76" i="9" s="1"/>
  <c r="U76" i="9"/>
  <c r="V76" i="9"/>
  <c r="W76" i="9"/>
  <c r="X76" i="9"/>
  <c r="Y76" i="9"/>
  <c r="Z76" i="9"/>
  <c r="AA76" i="9"/>
  <c r="AB76" i="9"/>
  <c r="AC76" i="9"/>
  <c r="AD76" i="9"/>
  <c r="AE76" i="9"/>
  <c r="AF76" i="9"/>
  <c r="AG76" i="9"/>
  <c r="AH76" i="9"/>
  <c r="AI76" i="9"/>
  <c r="AJ76" i="9"/>
  <c r="AK76" i="9"/>
  <c r="AL76" i="9"/>
  <c r="AM76" i="9"/>
  <c r="AN76" i="9"/>
  <c r="AO76" i="9"/>
  <c r="AP76" i="9"/>
  <c r="AQ76" i="9"/>
  <c r="AR76" i="9"/>
  <c r="AS76" i="9"/>
  <c r="AT76" i="9"/>
  <c r="AU76" i="9"/>
  <c r="F77" i="9"/>
  <c r="G77" i="9"/>
  <c r="H77" i="9"/>
  <c r="I77" i="9"/>
  <c r="J77" i="9"/>
  <c r="M77" i="9"/>
  <c r="N77" i="9"/>
  <c r="O77" i="9"/>
  <c r="P77" i="9"/>
  <c r="Q77" i="9"/>
  <c r="R77" i="9"/>
  <c r="T77" i="9"/>
  <c r="S77" i="9" s="1"/>
  <c r="U77" i="9"/>
  <c r="V77" i="9"/>
  <c r="W77" i="9"/>
  <c r="X77" i="9"/>
  <c r="Y77" i="9"/>
  <c r="Z77" i="9"/>
  <c r="AA77" i="9"/>
  <c r="AB77" i="9"/>
  <c r="AC77" i="9"/>
  <c r="AD77" i="9"/>
  <c r="AE77" i="9"/>
  <c r="AF77" i="9"/>
  <c r="AG77" i="9"/>
  <c r="AH77" i="9"/>
  <c r="AI77" i="9"/>
  <c r="AJ77" i="9"/>
  <c r="AK77" i="9"/>
  <c r="AL77" i="9"/>
  <c r="AM77" i="9"/>
  <c r="AN77" i="9"/>
  <c r="AO77" i="9"/>
  <c r="AP77" i="9"/>
  <c r="AQ77" i="9"/>
  <c r="AR77" i="9"/>
  <c r="AS77" i="9"/>
  <c r="AT77" i="9"/>
  <c r="AU77" i="9"/>
  <c r="F78" i="9"/>
  <c r="G78" i="9"/>
  <c r="H78" i="9"/>
  <c r="I78" i="9"/>
  <c r="J78" i="9"/>
  <c r="M78" i="9"/>
  <c r="N78" i="9"/>
  <c r="O78" i="9"/>
  <c r="P78" i="9"/>
  <c r="Q78" i="9"/>
  <c r="R78" i="9"/>
  <c r="T78" i="9"/>
  <c r="S78" i="9" s="1"/>
  <c r="U78" i="9"/>
  <c r="V78" i="9"/>
  <c r="W78" i="9"/>
  <c r="X78" i="9"/>
  <c r="Y78" i="9"/>
  <c r="Z78" i="9"/>
  <c r="AA78" i="9"/>
  <c r="AB78" i="9"/>
  <c r="AC78" i="9"/>
  <c r="AD78" i="9"/>
  <c r="AE78" i="9"/>
  <c r="AF78" i="9"/>
  <c r="AG78" i="9"/>
  <c r="AH78" i="9"/>
  <c r="AI78" i="9"/>
  <c r="AJ78" i="9"/>
  <c r="AK78" i="9"/>
  <c r="AL78" i="9"/>
  <c r="AM78" i="9"/>
  <c r="AN78" i="9"/>
  <c r="AO78" i="9"/>
  <c r="AP78" i="9"/>
  <c r="AQ78" i="9"/>
  <c r="AR78" i="9"/>
  <c r="AS78" i="9"/>
  <c r="AT78" i="9"/>
  <c r="AU78" i="9"/>
  <c r="Y79" i="9"/>
  <c r="AG79" i="9"/>
  <c r="AK79" i="9"/>
  <c r="AN79" i="9"/>
  <c r="AQ79" i="9"/>
  <c r="AG80" i="9"/>
  <c r="AK80" i="9"/>
  <c r="AN80" i="9"/>
  <c r="AR80" i="9"/>
  <c r="AK81" i="9"/>
  <c r="AN81" i="9"/>
  <c r="AQ81" i="9"/>
  <c r="AG82" i="9"/>
  <c r="AK82" i="9"/>
  <c r="AN82" i="9"/>
  <c r="AP82" i="9"/>
  <c r="AQ82" i="9"/>
  <c r="AK83" i="9"/>
  <c r="AN83" i="9"/>
  <c r="AQ83" i="9"/>
  <c r="AK84" i="9"/>
  <c r="AN84" i="9"/>
  <c r="AQ84" i="9"/>
  <c r="AG87" i="9"/>
  <c r="AK87" i="9"/>
  <c r="AN87" i="9"/>
  <c r="AR87" i="9"/>
  <c r="H88" i="9"/>
  <c r="AG88" i="9"/>
  <c r="AK88" i="9"/>
  <c r="AN88" i="9"/>
  <c r="AQ88" i="9"/>
  <c r="AK89" i="9"/>
  <c r="AN89" i="9"/>
  <c r="AQ89" i="9"/>
  <c r="AK90" i="9"/>
  <c r="AN90" i="9"/>
  <c r="AK91" i="9"/>
  <c r="AN91" i="9"/>
  <c r="AQ91" i="9"/>
  <c r="AK92" i="9"/>
  <c r="AN92" i="9"/>
  <c r="AK94" i="9"/>
  <c r="AK93" i="9" s="1"/>
  <c r="AN94" i="9"/>
  <c r="AN93" i="9" s="1"/>
  <c r="AK95" i="9"/>
  <c r="AN95" i="9"/>
  <c r="AK96" i="9"/>
  <c r="AN96" i="9"/>
  <c r="AK97" i="9"/>
  <c r="AN97" i="9"/>
  <c r="AK98" i="9"/>
  <c r="AN98" i="9"/>
  <c r="AR98" i="9"/>
  <c r="R99" i="9"/>
  <c r="U99" i="9"/>
  <c r="V99" i="9"/>
  <c r="AG99" i="9"/>
  <c r="AK99" i="9"/>
  <c r="AN99" i="9"/>
  <c r="AQ99" i="9"/>
  <c r="AR99" i="9"/>
  <c r="AK100" i="9"/>
  <c r="AN100" i="9"/>
  <c r="AQ100" i="9"/>
  <c r="AR100" i="9"/>
  <c r="J101" i="9"/>
  <c r="R101" i="9"/>
  <c r="T101" i="9"/>
  <c r="S101" i="9" s="1"/>
  <c r="V101" i="9"/>
  <c r="W101" i="9"/>
  <c r="X101" i="9"/>
  <c r="AD101" i="9"/>
  <c r="AG101" i="9"/>
  <c r="AK101" i="9"/>
  <c r="AM101" i="9"/>
  <c r="AN101" i="9"/>
  <c r="AQ101" i="9"/>
  <c r="AR101" i="9"/>
  <c r="AS101" i="9"/>
  <c r="AU101" i="9"/>
  <c r="U102" i="9"/>
  <c r="AK102" i="9"/>
  <c r="AN102" i="9"/>
  <c r="AQ102" i="9"/>
  <c r="AR102" i="9"/>
  <c r="U103" i="9"/>
  <c r="V103" i="9"/>
  <c r="Y103" i="9"/>
  <c r="AG103" i="9"/>
  <c r="AK103" i="9"/>
  <c r="AN103" i="9"/>
  <c r="AQ103" i="9"/>
  <c r="AR103" i="9"/>
  <c r="U104" i="9"/>
  <c r="V104" i="9"/>
  <c r="Y104" i="9"/>
  <c r="AG104" i="9"/>
  <c r="AK104" i="9"/>
  <c r="AN104" i="9"/>
  <c r="AQ104" i="9"/>
  <c r="AR104" i="9"/>
  <c r="U105" i="9"/>
  <c r="V105" i="9"/>
  <c r="Y105" i="9"/>
  <c r="AG105" i="9"/>
  <c r="AK105" i="9"/>
  <c r="AN105" i="9"/>
  <c r="AQ105" i="9"/>
  <c r="AR105" i="9"/>
  <c r="U106" i="9"/>
  <c r="V106" i="9"/>
  <c r="Y106" i="9"/>
  <c r="AG106" i="9"/>
  <c r="AK106" i="9"/>
  <c r="AN106" i="9"/>
  <c r="AQ106" i="9"/>
  <c r="AR106" i="9"/>
  <c r="U107" i="9"/>
  <c r="V107" i="9"/>
  <c r="Y107" i="9"/>
  <c r="AC107" i="9"/>
  <c r="AD107" i="9"/>
  <c r="AE107" i="9"/>
  <c r="AF107" i="9"/>
  <c r="AG107" i="9"/>
  <c r="AH107" i="9"/>
  <c r="AI107" i="9"/>
  <c r="AK107" i="9"/>
  <c r="AL107" i="9"/>
  <c r="AN107" i="9"/>
  <c r="AO107" i="9"/>
  <c r="AQ107" i="9"/>
  <c r="AR107" i="9"/>
  <c r="U108" i="9"/>
  <c r="V108" i="9"/>
  <c r="AG108" i="9"/>
  <c r="AK108" i="9"/>
  <c r="AN108" i="9"/>
  <c r="AQ108" i="9"/>
  <c r="AR108" i="9"/>
  <c r="U109" i="9"/>
  <c r="V109" i="9"/>
  <c r="Y109" i="9"/>
  <c r="AG109" i="9"/>
  <c r="AK109" i="9"/>
  <c r="AN109" i="9"/>
  <c r="AQ109" i="9"/>
  <c r="AR109" i="9"/>
  <c r="AK110" i="9"/>
  <c r="AN110" i="9"/>
  <c r="AQ110" i="9"/>
  <c r="AR110" i="9"/>
  <c r="AS110" i="9"/>
  <c r="F111" i="9"/>
  <c r="G111" i="9"/>
  <c r="H111" i="9"/>
  <c r="I111" i="9"/>
  <c r="J111" i="9"/>
  <c r="M111" i="9"/>
  <c r="N111" i="9"/>
  <c r="O111" i="9"/>
  <c r="P111" i="9"/>
  <c r="Q111" i="9"/>
  <c r="R111" i="9"/>
  <c r="T111" i="9"/>
  <c r="S111" i="9" s="1"/>
  <c r="U111" i="9"/>
  <c r="V111" i="9"/>
  <c r="W111" i="9"/>
  <c r="X111" i="9"/>
  <c r="Y111" i="9"/>
  <c r="Z111" i="9"/>
  <c r="AA111" i="9"/>
  <c r="AB111" i="9"/>
  <c r="AC111" i="9"/>
  <c r="AD111" i="9"/>
  <c r="AE111" i="9"/>
  <c r="AF111" i="9"/>
  <c r="AG111" i="9"/>
  <c r="AH111" i="9"/>
  <c r="AI111" i="9"/>
  <c r="AJ111" i="9"/>
  <c r="AK111" i="9"/>
  <c r="AL111" i="9"/>
  <c r="AM111" i="9"/>
  <c r="AN111" i="9"/>
  <c r="AO111" i="9"/>
  <c r="AP111" i="9"/>
  <c r="AQ111" i="9"/>
  <c r="AR111" i="9"/>
  <c r="AS111" i="9"/>
  <c r="AT111" i="9"/>
  <c r="AU111" i="9"/>
  <c r="G112" i="9"/>
  <c r="H112" i="9"/>
  <c r="I112" i="9"/>
  <c r="N112" i="9"/>
  <c r="O112" i="9"/>
  <c r="R112" i="9"/>
  <c r="U112" i="9"/>
  <c r="V112" i="9"/>
  <c r="Y112" i="9"/>
  <c r="AA112" i="9"/>
  <c r="AC112" i="9"/>
  <c r="AG112" i="9"/>
  <c r="AK112" i="9"/>
  <c r="AN112" i="9"/>
  <c r="AP112" i="9"/>
  <c r="AQ112" i="9"/>
  <c r="AR112" i="9"/>
  <c r="AS112" i="9"/>
  <c r="AU112" i="9"/>
  <c r="AK113" i="9"/>
  <c r="AN113" i="9"/>
  <c r="AQ113" i="9"/>
  <c r="F114" i="9"/>
  <c r="G114" i="9"/>
  <c r="H114" i="9"/>
  <c r="I114" i="9"/>
  <c r="J114" i="9"/>
  <c r="M114" i="9"/>
  <c r="N114" i="9"/>
  <c r="O114" i="9"/>
  <c r="P114" i="9"/>
  <c r="Q114" i="9"/>
  <c r="R114" i="9"/>
  <c r="T114" i="9"/>
  <c r="S114" i="9" s="1"/>
  <c r="U114" i="9"/>
  <c r="V114" i="9"/>
  <c r="W114" i="9"/>
  <c r="X114" i="9"/>
  <c r="Y114" i="9"/>
  <c r="Z114" i="9"/>
  <c r="AA114" i="9"/>
  <c r="AB114" i="9"/>
  <c r="AC114" i="9"/>
  <c r="AD114" i="9"/>
  <c r="AE114" i="9"/>
  <c r="AF114" i="9"/>
  <c r="AG114" i="9"/>
  <c r="AH114" i="9"/>
  <c r="AI114" i="9"/>
  <c r="AJ114" i="9"/>
  <c r="AK114" i="9"/>
  <c r="AL114" i="9"/>
  <c r="AM114" i="9"/>
  <c r="AN114" i="9"/>
  <c r="AO114" i="9"/>
  <c r="AP114" i="9"/>
  <c r="AQ114" i="9"/>
  <c r="AR114" i="9"/>
  <c r="AS114" i="9"/>
  <c r="AT114" i="9"/>
  <c r="AU114" i="9"/>
  <c r="F115" i="9"/>
  <c r="G115" i="9"/>
  <c r="H115" i="9"/>
  <c r="I115" i="9"/>
  <c r="N115" i="9"/>
  <c r="O115" i="9"/>
  <c r="R115" i="9"/>
  <c r="U115" i="9"/>
  <c r="V115" i="9"/>
  <c r="Y115" i="9"/>
  <c r="AK115" i="9"/>
  <c r="AN115" i="9"/>
  <c r="AP115" i="9"/>
  <c r="AQ115" i="9"/>
  <c r="AR115" i="9"/>
  <c r="AS115" i="9"/>
  <c r="AU115" i="9"/>
  <c r="E6" i="9"/>
  <c r="E7" i="9"/>
  <c r="E8" i="9"/>
  <c r="E9" i="9"/>
  <c r="E10" i="9"/>
  <c r="E13" i="9"/>
  <c r="E14" i="9"/>
  <c r="E15" i="9"/>
  <c r="E16" i="9"/>
  <c r="E17" i="9"/>
  <c r="E18" i="9"/>
  <c r="E20" i="9"/>
  <c r="E19" i="9" s="1"/>
  <c r="E21" i="9"/>
  <c r="E22" i="9"/>
  <c r="E23" i="9"/>
  <c r="E24" i="9"/>
  <c r="E25" i="9"/>
  <c r="E26" i="9"/>
  <c r="E27" i="9"/>
  <c r="E28" i="9"/>
  <c r="E29" i="9"/>
  <c r="E30" i="9"/>
  <c r="E31" i="9"/>
  <c r="E32" i="9"/>
  <c r="E33" i="9"/>
  <c r="E34" i="9"/>
  <c r="E35" i="9"/>
  <c r="E36" i="9"/>
  <c r="E37" i="9"/>
  <c r="E38" i="9"/>
  <c r="E39" i="9"/>
  <c r="E40" i="9"/>
  <c r="E41" i="9"/>
  <c r="E42" i="9"/>
  <c r="E43" i="9"/>
  <c r="E44" i="9"/>
  <c r="E45" i="9"/>
  <c r="E46" i="9"/>
  <c r="E47" i="9"/>
  <c r="E50" i="9"/>
  <c r="E51" i="9"/>
  <c r="E52" i="9"/>
  <c r="E53" i="9"/>
  <c r="E54" i="9"/>
  <c r="E55" i="9"/>
  <c r="E57" i="9"/>
  <c r="E56" i="9" s="1"/>
  <c r="E58" i="9"/>
  <c r="E59" i="9"/>
  <c r="E60" i="9"/>
  <c r="E61" i="9"/>
  <c r="E62" i="9"/>
  <c r="E63" i="9"/>
  <c r="E64" i="9"/>
  <c r="E65" i="9"/>
  <c r="E66" i="9"/>
  <c r="E67" i="9"/>
  <c r="E68" i="9"/>
  <c r="E69" i="9"/>
  <c r="E70" i="9"/>
  <c r="E71" i="9"/>
  <c r="E72" i="9"/>
  <c r="E73" i="9"/>
  <c r="E74" i="9"/>
  <c r="E75" i="9"/>
  <c r="E76" i="9"/>
  <c r="E77" i="9"/>
  <c r="E78" i="9"/>
  <c r="E111" i="9"/>
  <c r="E114" i="9"/>
  <c r="AT48" i="20"/>
  <c r="AT49" i="20" s="1"/>
  <c r="AS48" i="20"/>
  <c r="AS49" i="20" s="1"/>
  <c r="AR48" i="20"/>
  <c r="AR49" i="20" s="1"/>
  <c r="AP48" i="20"/>
  <c r="AP49" i="20" s="1"/>
  <c r="AU11" i="20"/>
  <c r="AU12" i="20" s="1"/>
  <c r="AR11" i="20"/>
  <c r="AR12" i="20" s="1"/>
  <c r="AP11" i="20"/>
  <c r="AP12" i="20" s="1"/>
  <c r="E123" i="12" a="1"/>
  <c r="AN123" i="12" s="1"/>
  <c r="AL122" i="12"/>
  <c r="E122" i="12" a="1"/>
  <c r="AN122" i="12" s="1"/>
  <c r="E121" i="12"/>
  <c r="AQ127" i="11"/>
  <c r="AQ11" i="19" s="1"/>
  <c r="AQ12" i="19" s="1"/>
  <c r="AR127" i="11"/>
  <c r="AS127" i="11"/>
  <c r="AS11" i="19" s="1"/>
  <c r="AS12" i="19" s="1"/>
  <c r="AT127" i="11"/>
  <c r="AU127" i="11"/>
  <c r="AQ128" i="11"/>
  <c r="AQ48" i="19" s="1"/>
  <c r="AQ49" i="19" s="1"/>
  <c r="AR128" i="11"/>
  <c r="AS128" i="11"/>
  <c r="AT128" i="11"/>
  <c r="AU128" i="11"/>
  <c r="AU48" i="19" s="1"/>
  <c r="AU49" i="19" s="1"/>
  <c r="AP128" i="11"/>
  <c r="AP48" i="19" s="1"/>
  <c r="AP49" i="19" s="1"/>
  <c r="AP127" i="11"/>
  <c r="AP11" i="19" s="1"/>
  <c r="AP12" i="19" s="1"/>
  <c r="K120" i="11"/>
  <c r="L120" i="11"/>
  <c r="L119" i="11"/>
  <c r="K119" i="11"/>
  <c r="F121" i="11"/>
  <c r="T121" i="11"/>
  <c r="E123" i="11" a="1"/>
  <c r="E123" i="11" s="1"/>
  <c r="E122" i="11" a="1"/>
  <c r="E122" i="11" s="1"/>
  <c r="F119" i="11"/>
  <c r="G119" i="11"/>
  <c r="H119" i="11"/>
  <c r="H121" i="11" s="1"/>
  <c r="I119" i="11"/>
  <c r="I121" i="11" s="1"/>
  <c r="J119" i="11"/>
  <c r="J121" i="11" s="1"/>
  <c r="M119" i="11"/>
  <c r="N119" i="11"/>
  <c r="O119" i="11"/>
  <c r="O121" i="11" s="1"/>
  <c r="P119" i="11"/>
  <c r="P121" i="11" s="1"/>
  <c r="Q119" i="11"/>
  <c r="R119" i="11"/>
  <c r="S119" i="11"/>
  <c r="S121" i="11" s="1"/>
  <c r="T119" i="11"/>
  <c r="U119" i="11"/>
  <c r="V119" i="11"/>
  <c r="V121" i="11" s="1"/>
  <c r="W119" i="11"/>
  <c r="W121" i="11" s="1"/>
  <c r="X119" i="11"/>
  <c r="X121" i="11" s="1"/>
  <c r="Y119" i="11"/>
  <c r="Z119" i="11"/>
  <c r="AA119" i="11"/>
  <c r="AA121" i="11" s="1"/>
  <c r="AB119" i="11"/>
  <c r="AB121" i="11" s="1"/>
  <c r="AC119" i="11"/>
  <c r="AD119" i="11"/>
  <c r="AE119" i="11"/>
  <c r="AE121" i="11" s="1"/>
  <c r="AF119" i="11"/>
  <c r="AG119" i="11"/>
  <c r="AH119" i="11"/>
  <c r="AH121" i="11" s="1"/>
  <c r="AI119" i="11"/>
  <c r="AI121" i="11" s="1"/>
  <c r="AJ119" i="11"/>
  <c r="AJ121" i="11" s="1"/>
  <c r="AK119" i="11"/>
  <c r="AL119" i="11"/>
  <c r="AM119" i="11"/>
  <c r="AM121" i="11" s="1"/>
  <c r="AN119" i="11"/>
  <c r="AN121" i="11" s="1"/>
  <c r="AO119" i="11"/>
  <c r="F120" i="11"/>
  <c r="G120" i="11"/>
  <c r="H120" i="11"/>
  <c r="I120" i="11"/>
  <c r="J120" i="11"/>
  <c r="M120" i="11"/>
  <c r="N120" i="11"/>
  <c r="O120" i="11"/>
  <c r="P120" i="11"/>
  <c r="Q120" i="11"/>
  <c r="R120" i="11"/>
  <c r="S120" i="11"/>
  <c r="T120" i="11"/>
  <c r="U120" i="11"/>
  <c r="V120" i="11"/>
  <c r="W120" i="11"/>
  <c r="X120" i="11"/>
  <c r="Y120" i="11"/>
  <c r="Z120" i="11"/>
  <c r="AA120" i="11"/>
  <c r="AB120" i="11"/>
  <c r="AC120" i="11"/>
  <c r="AD120" i="11"/>
  <c r="AE120" i="11"/>
  <c r="AF120" i="11"/>
  <c r="AF121" i="11" s="1"/>
  <c r="AG120" i="11"/>
  <c r="AH120" i="11"/>
  <c r="AI120" i="11"/>
  <c r="AJ120" i="11"/>
  <c r="AK120" i="11"/>
  <c r="AL120" i="11"/>
  <c r="AM120" i="11"/>
  <c r="AN120" i="11"/>
  <c r="AO120" i="11"/>
  <c r="E120" i="11"/>
  <c r="E119" i="11"/>
  <c r="AO115" i="17"/>
  <c r="AN115" i="17"/>
  <c r="AM115" i="17"/>
  <c r="AL115" i="17"/>
  <c r="AK115"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AO114" i="17"/>
  <c r="AN114" i="17"/>
  <c r="AM114" i="17"/>
  <c r="AL114" i="17"/>
  <c r="AK114"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AO113" i="17"/>
  <c r="AN113" i="17"/>
  <c r="AM113" i="17"/>
  <c r="AL113" i="17"/>
  <c r="AK113"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AO112" i="17"/>
  <c r="AN112" i="17"/>
  <c r="AM112" i="17"/>
  <c r="AL112" i="17"/>
  <c r="AK112"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AO111" i="17"/>
  <c r="AN111" i="17"/>
  <c r="AM111" i="17"/>
  <c r="AL111" i="17"/>
  <c r="AK111" i="17"/>
  <c r="AJ111" i="17"/>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AO110" i="17"/>
  <c r="AN110" i="17"/>
  <c r="AM110" i="17"/>
  <c r="AL110" i="17"/>
  <c r="AK110"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AO109" i="17"/>
  <c r="AN109" i="17"/>
  <c r="AM109" i="17"/>
  <c r="AL109" i="17"/>
  <c r="AK109"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AO108" i="17"/>
  <c r="AN108" i="17"/>
  <c r="AM108" i="17"/>
  <c r="AL108" i="17"/>
  <c r="AK108"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AO107" i="17"/>
  <c r="AN107" i="17"/>
  <c r="AM107" i="17"/>
  <c r="AL107" i="17"/>
  <c r="AK107"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AO106" i="17"/>
  <c r="AN106" i="17"/>
  <c r="AM106" i="17"/>
  <c r="AL106" i="17"/>
  <c r="AK106"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AO105" i="17"/>
  <c r="AN105" i="17"/>
  <c r="AM105" i="17"/>
  <c r="AL105" i="17"/>
  <c r="AK105"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AO104" i="17"/>
  <c r="AN104" i="17"/>
  <c r="AM104" i="17"/>
  <c r="AL104" i="17"/>
  <c r="AK104"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AO103" i="17"/>
  <c r="AN103" i="17"/>
  <c r="AM103" i="17"/>
  <c r="AL103" i="17"/>
  <c r="AK103"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AO102" i="17"/>
  <c r="AN102" i="17"/>
  <c r="AM102" i="17"/>
  <c r="AL102" i="17"/>
  <c r="AK102"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AO101" i="17"/>
  <c r="AN101" i="17"/>
  <c r="AM101" i="17"/>
  <c r="AL101" i="17"/>
  <c r="AK101"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AO100" i="17"/>
  <c r="AN100" i="17"/>
  <c r="AM100" i="17"/>
  <c r="AL100" i="17"/>
  <c r="AK100"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AO99" i="17"/>
  <c r="AN99" i="17"/>
  <c r="AM99" i="17"/>
  <c r="AL99" i="17"/>
  <c r="AK99"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AO98" i="17"/>
  <c r="AN98" i="17"/>
  <c r="AM98" i="17"/>
  <c r="AL98" i="17"/>
  <c r="AK98"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AO97" i="17"/>
  <c r="AN97" i="17"/>
  <c r="AM97" i="17"/>
  <c r="AL97" i="17"/>
  <c r="AK97"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AO96" i="17"/>
  <c r="AN96" i="17"/>
  <c r="AM96" i="17"/>
  <c r="AL96" i="17"/>
  <c r="AK96"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AO95" i="17"/>
  <c r="AN95" i="17"/>
  <c r="AM95" i="17"/>
  <c r="AL95" i="17"/>
  <c r="AK95"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AO94" i="17"/>
  <c r="AN94" i="17"/>
  <c r="AM94" i="17"/>
  <c r="AL94" i="17"/>
  <c r="AK94"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AO93" i="17"/>
  <c r="AN93" i="17"/>
  <c r="AM93" i="17"/>
  <c r="AL93" i="17"/>
  <c r="AK93"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AO92" i="17"/>
  <c r="AN92" i="17"/>
  <c r="AM92" i="17"/>
  <c r="AL92" i="17"/>
  <c r="AK92"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AO91" i="17"/>
  <c r="AN91" i="17"/>
  <c r="AM91" i="17"/>
  <c r="AL91" i="17"/>
  <c r="AK91"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AO90" i="17"/>
  <c r="AN90" i="17"/>
  <c r="AM90" i="17"/>
  <c r="AL90" i="17"/>
  <c r="AK90"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AO89" i="17"/>
  <c r="AN89" i="17"/>
  <c r="AM89" i="17"/>
  <c r="AL89" i="17"/>
  <c r="AK89"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AO88" i="17"/>
  <c r="AN88" i="17"/>
  <c r="AM88" i="17"/>
  <c r="AL88" i="17"/>
  <c r="AK88"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AO87" i="17"/>
  <c r="AN87" i="17"/>
  <c r="AM87" i="17"/>
  <c r="AL87" i="17"/>
  <c r="AK87"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AO86" i="17"/>
  <c r="AN86" i="17"/>
  <c r="AM86" i="17"/>
  <c r="AL86" i="17"/>
  <c r="AK86"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AO85" i="17"/>
  <c r="AN85" i="17"/>
  <c r="AM85" i="17"/>
  <c r="AL85" i="17"/>
  <c r="AK85"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AO84" i="17"/>
  <c r="AN84" i="17"/>
  <c r="AM84" i="17"/>
  <c r="AL84" i="17"/>
  <c r="AK84"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AO83" i="17"/>
  <c r="AN83" i="17"/>
  <c r="AM83" i="17"/>
  <c r="AL83" i="17"/>
  <c r="AK83"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AO82" i="17"/>
  <c r="AN82" i="17"/>
  <c r="AM82" i="17"/>
  <c r="AL82" i="17"/>
  <c r="AK82"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AO81" i="17"/>
  <c r="AN81" i="17"/>
  <c r="AM81" i="17"/>
  <c r="AL81" i="17"/>
  <c r="AK81"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AO80" i="17"/>
  <c r="AN80" i="17"/>
  <c r="AM80" i="17"/>
  <c r="AL80" i="17"/>
  <c r="AK80"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AO79" i="17"/>
  <c r="AN79" i="17"/>
  <c r="AM79" i="17"/>
  <c r="AL79" i="17"/>
  <c r="AK79"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AO115" i="16"/>
  <c r="AN115" i="16"/>
  <c r="AM115" i="16"/>
  <c r="AL115" i="16"/>
  <c r="AK115" i="16"/>
  <c r="AJ115" i="16"/>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AO114" i="16"/>
  <c r="AN114" i="16"/>
  <c r="AM114" i="16"/>
  <c r="AL114" i="16"/>
  <c r="AK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AO113" i="16"/>
  <c r="AN113" i="16"/>
  <c r="AM113" i="16"/>
  <c r="AL113" i="16"/>
  <c r="AK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AO112" i="16"/>
  <c r="AN112" i="16"/>
  <c r="AM112" i="16"/>
  <c r="AL112" i="16"/>
  <c r="AK112" i="16"/>
  <c r="AJ112" i="16"/>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AO111" i="16"/>
  <c r="AN111" i="16"/>
  <c r="AM111" i="16"/>
  <c r="AL111" i="16"/>
  <c r="AK111"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AO110" i="16"/>
  <c r="AN110" i="16"/>
  <c r="AM110" i="16"/>
  <c r="AL110" i="16"/>
  <c r="AK110" i="16"/>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AO109" i="16"/>
  <c r="AN109" i="16"/>
  <c r="AM109" i="16"/>
  <c r="AL109" i="16"/>
  <c r="AK109"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AO108" i="16"/>
  <c r="AN108" i="16"/>
  <c r="AM108" i="16"/>
  <c r="AL108" i="16"/>
  <c r="AK108" i="16"/>
  <c r="AJ108" i="16"/>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AO107" i="16"/>
  <c r="AN107" i="16"/>
  <c r="AM107" i="16"/>
  <c r="AL107" i="16"/>
  <c r="AK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AO106" i="16"/>
  <c r="AN106" i="16"/>
  <c r="AM106" i="16"/>
  <c r="AL106" i="16"/>
  <c r="AK106"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AO105" i="16"/>
  <c r="AN105" i="16"/>
  <c r="AM105" i="16"/>
  <c r="AL105" i="16"/>
  <c r="AK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AO104" i="16"/>
  <c r="AN104" i="16"/>
  <c r="AM104" i="16"/>
  <c r="AL104" i="16"/>
  <c r="AK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AO103" i="16"/>
  <c r="AN103" i="16"/>
  <c r="AM103" i="16"/>
  <c r="AL103" i="16"/>
  <c r="AK103"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AO102" i="16"/>
  <c r="AN102" i="16"/>
  <c r="AM102" i="16"/>
  <c r="AL102" i="16"/>
  <c r="AK102"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AO101" i="16"/>
  <c r="AN101" i="16"/>
  <c r="AM101" i="16"/>
  <c r="AL101" i="16"/>
  <c r="AK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AO100" i="16"/>
  <c r="AN100" i="16"/>
  <c r="AM100" i="16"/>
  <c r="AL100" i="16"/>
  <c r="AK100" i="16"/>
  <c r="AJ100" i="16"/>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AO99" i="16"/>
  <c r="AN99" i="16"/>
  <c r="AM99" i="16"/>
  <c r="AL99" i="16"/>
  <c r="AK99" i="16"/>
  <c r="AJ99" i="16"/>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AO98" i="16"/>
  <c r="AN98" i="16"/>
  <c r="AM98" i="16"/>
  <c r="AL98" i="16"/>
  <c r="AK98"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AO97" i="16"/>
  <c r="AN97" i="16"/>
  <c r="AM97" i="16"/>
  <c r="AL97" i="16"/>
  <c r="AK97" i="16"/>
  <c r="AJ97" i="16"/>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AO96" i="16"/>
  <c r="AN96" i="16"/>
  <c r="AM96" i="16"/>
  <c r="AL96" i="16"/>
  <c r="AK96" i="16"/>
  <c r="AJ96" i="16"/>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AO95" i="16"/>
  <c r="AN95" i="16"/>
  <c r="AM95" i="16"/>
  <c r="AL95" i="16"/>
  <c r="AK95" i="16"/>
  <c r="AJ95" i="16"/>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AO94" i="16"/>
  <c r="AN94" i="16"/>
  <c r="AM94" i="16"/>
  <c r="AL94" i="16"/>
  <c r="AK94"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K94" i="16"/>
  <c r="J94" i="16"/>
  <c r="I94" i="16"/>
  <c r="H94" i="16"/>
  <c r="G94" i="16"/>
  <c r="F94" i="16"/>
  <c r="E94" i="16"/>
  <c r="AO93" i="16"/>
  <c r="AN93" i="16"/>
  <c r="AM93" i="16"/>
  <c r="AL93" i="16"/>
  <c r="AK93" i="16"/>
  <c r="AJ93" i="16"/>
  <c r="AI93" i="16"/>
  <c r="AH93" i="16"/>
  <c r="AG93" i="16"/>
  <c r="AF93" i="16"/>
  <c r="AE93" i="16"/>
  <c r="AD93" i="16"/>
  <c r="AC93" i="16"/>
  <c r="AB93" i="16"/>
  <c r="AA93" i="16"/>
  <c r="Z93" i="16"/>
  <c r="Y93" i="16"/>
  <c r="X93" i="16"/>
  <c r="W93" i="16"/>
  <c r="V93" i="16"/>
  <c r="U93" i="16"/>
  <c r="T93" i="16"/>
  <c r="S93" i="16"/>
  <c r="R93" i="16"/>
  <c r="Q93" i="16"/>
  <c r="P93" i="16"/>
  <c r="O93" i="16"/>
  <c r="N93" i="16"/>
  <c r="M93" i="16"/>
  <c r="L93" i="16"/>
  <c r="K93" i="16"/>
  <c r="J93" i="16"/>
  <c r="I93" i="16"/>
  <c r="H93" i="16"/>
  <c r="G93" i="16"/>
  <c r="F93" i="16"/>
  <c r="E93" i="16"/>
  <c r="AO92" i="16"/>
  <c r="AN92" i="16"/>
  <c r="AM92" i="16"/>
  <c r="AL92" i="16"/>
  <c r="AK92"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AO91" i="16"/>
  <c r="AN91" i="16"/>
  <c r="AM91" i="16"/>
  <c r="AL91" i="16"/>
  <c r="AK91"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AO90" i="16"/>
  <c r="AN90" i="16"/>
  <c r="AM90" i="16"/>
  <c r="AL90" i="16"/>
  <c r="AK90"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AO89" i="16"/>
  <c r="AN89" i="16"/>
  <c r="AM89" i="16"/>
  <c r="AL89" i="16"/>
  <c r="AK89"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AO88" i="16"/>
  <c r="AN88" i="16"/>
  <c r="AM88" i="16"/>
  <c r="AL88" i="16"/>
  <c r="AK88"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AO87" i="16"/>
  <c r="AN87" i="16"/>
  <c r="AM87" i="16"/>
  <c r="AL87" i="16"/>
  <c r="AK87"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AO86" i="16"/>
  <c r="AN86" i="16"/>
  <c r="AM86" i="16"/>
  <c r="AL86" i="16"/>
  <c r="AK86"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AO85" i="16"/>
  <c r="AN85" i="16"/>
  <c r="AM85" i="16"/>
  <c r="AL85" i="16"/>
  <c r="AK85"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AO84" i="16"/>
  <c r="AN84" i="16"/>
  <c r="AM84" i="16"/>
  <c r="AL84" i="16"/>
  <c r="AK84"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AO83" i="16"/>
  <c r="AN83" i="16"/>
  <c r="AM83" i="16"/>
  <c r="AL83" i="16"/>
  <c r="AK83"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AO82" i="16"/>
  <c r="AN82" i="16"/>
  <c r="AM82" i="16"/>
  <c r="AL82" i="16"/>
  <c r="AK82"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AO81" i="16"/>
  <c r="AN81" i="16"/>
  <c r="AM81" i="16"/>
  <c r="AL81" i="16"/>
  <c r="AK81"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AO80" i="16"/>
  <c r="AN80" i="16"/>
  <c r="AM80" i="16"/>
  <c r="AL80" i="16"/>
  <c r="AK80"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AO79" i="16"/>
  <c r="AN79" i="16"/>
  <c r="AM79" i="16"/>
  <c r="AL79" i="16"/>
  <c r="AK79"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AO115" i="15"/>
  <c r="AN115" i="15"/>
  <c r="AM115" i="15"/>
  <c r="AL115" i="15"/>
  <c r="AK115"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AO114" i="15"/>
  <c r="AN114" i="15"/>
  <c r="AM114" i="15"/>
  <c r="AL114" i="15"/>
  <c r="AK114"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AO113" i="15"/>
  <c r="AN113" i="15"/>
  <c r="AM113" i="15"/>
  <c r="AL113" i="15"/>
  <c r="AK113"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AO112" i="15"/>
  <c r="AN112" i="15"/>
  <c r="AM112" i="15"/>
  <c r="AL112" i="15"/>
  <c r="AK112"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AO111" i="15"/>
  <c r="AN111" i="15"/>
  <c r="AM111" i="15"/>
  <c r="AL111" i="15"/>
  <c r="AK111"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AO110" i="15"/>
  <c r="AN110" i="15"/>
  <c r="AM110" i="15"/>
  <c r="AL110" i="15"/>
  <c r="AK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AO109" i="15"/>
  <c r="AN109" i="15"/>
  <c r="AM109" i="15"/>
  <c r="AL109" i="15"/>
  <c r="AK109"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AO108" i="15"/>
  <c r="AN108" i="15"/>
  <c r="AM108" i="15"/>
  <c r="AL108" i="15"/>
  <c r="AK108"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AO107" i="15"/>
  <c r="AN107" i="15"/>
  <c r="AM107" i="15"/>
  <c r="AL107" i="15"/>
  <c r="AK107"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6" i="15"/>
  <c r="AN106" i="15"/>
  <c r="AM106" i="15"/>
  <c r="AL106" i="15"/>
  <c r="AK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AO105" i="15"/>
  <c r="AN105" i="15"/>
  <c r="AM105" i="15"/>
  <c r="AL105" i="15"/>
  <c r="AK105"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AO104" i="15"/>
  <c r="AN104" i="15"/>
  <c r="AM104" i="15"/>
  <c r="AL104" i="15"/>
  <c r="AK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AO103" i="15"/>
  <c r="AN103" i="15"/>
  <c r="AM103" i="15"/>
  <c r="AL103" i="15"/>
  <c r="AK103"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AO102" i="15"/>
  <c r="AN102" i="15"/>
  <c r="AM102" i="15"/>
  <c r="AL102" i="15"/>
  <c r="AK102"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AO101" i="15"/>
  <c r="AN101" i="15"/>
  <c r="AM101" i="15"/>
  <c r="AL101" i="15"/>
  <c r="AK101"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AO100" i="15"/>
  <c r="AN100" i="15"/>
  <c r="AM100" i="15"/>
  <c r="AL100" i="15"/>
  <c r="AK100"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AO99" i="15"/>
  <c r="AN99" i="15"/>
  <c r="AM99" i="15"/>
  <c r="AL99" i="15"/>
  <c r="AK99"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AO98" i="15"/>
  <c r="AN98" i="15"/>
  <c r="AM98" i="15"/>
  <c r="AL98" i="15"/>
  <c r="AK98"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AO97" i="15"/>
  <c r="AN97" i="15"/>
  <c r="AM97" i="15"/>
  <c r="AL97" i="15"/>
  <c r="AK97"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AO96" i="15"/>
  <c r="AN96" i="15"/>
  <c r="AM96" i="15"/>
  <c r="AL96" i="15"/>
  <c r="AK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AO95" i="15"/>
  <c r="AN95" i="15"/>
  <c r="AM95" i="15"/>
  <c r="AL95" i="15"/>
  <c r="AK95"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AO94" i="15"/>
  <c r="AN94" i="15"/>
  <c r="AM94" i="15"/>
  <c r="AL94" i="15"/>
  <c r="AK94"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AO93" i="15"/>
  <c r="AN93" i="15"/>
  <c r="AM93" i="15"/>
  <c r="AL93" i="15"/>
  <c r="AK93"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AO92" i="15"/>
  <c r="AN92" i="15"/>
  <c r="AM92" i="15"/>
  <c r="AL92" i="15"/>
  <c r="AK92"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AO91" i="15"/>
  <c r="AN91" i="15"/>
  <c r="AM91" i="15"/>
  <c r="AL91" i="15"/>
  <c r="AK91"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AO90" i="15"/>
  <c r="AN90" i="15"/>
  <c r="AM90" i="15"/>
  <c r="AL90" i="15"/>
  <c r="AK90"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AO89" i="15"/>
  <c r="AN89" i="15"/>
  <c r="AM89" i="15"/>
  <c r="AL89" i="15"/>
  <c r="AK89"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AO88" i="15"/>
  <c r="AN88" i="15"/>
  <c r="AM88" i="15"/>
  <c r="AL88" i="15"/>
  <c r="AK88"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AO87" i="15"/>
  <c r="AN87" i="15"/>
  <c r="AM87" i="15"/>
  <c r="AL87" i="15"/>
  <c r="AK87"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AO86" i="15"/>
  <c r="AN86" i="15"/>
  <c r="AM86" i="15"/>
  <c r="AL86" i="15"/>
  <c r="AK86"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AO85" i="15"/>
  <c r="AN85" i="15"/>
  <c r="AM85" i="15"/>
  <c r="AL85" i="15"/>
  <c r="AK85"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AO84" i="15"/>
  <c r="AN84" i="15"/>
  <c r="AM84" i="15"/>
  <c r="AL84" i="15"/>
  <c r="AK84"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AO83" i="15"/>
  <c r="AN83" i="15"/>
  <c r="AM83" i="15"/>
  <c r="AL83" i="15"/>
  <c r="AK83"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AO82" i="15"/>
  <c r="AN82" i="15"/>
  <c r="AM82" i="15"/>
  <c r="AL82" i="15"/>
  <c r="AK82"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AO81" i="15"/>
  <c r="AN81" i="15"/>
  <c r="AM81" i="15"/>
  <c r="AL81" i="15"/>
  <c r="AK81"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AO80" i="15"/>
  <c r="AN80" i="15"/>
  <c r="AM80" i="15"/>
  <c r="AL80" i="15"/>
  <c r="AK80"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AO79" i="15"/>
  <c r="AN79" i="15"/>
  <c r="AM79" i="15"/>
  <c r="AL79" i="15"/>
  <c r="AK79"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AO115" i="14"/>
  <c r="AN115" i="14"/>
  <c r="AM115" i="14"/>
  <c r="AL115" i="14"/>
  <c r="AK115" i="14"/>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AO114" i="14"/>
  <c r="AN114" i="14"/>
  <c r="AM114" i="14"/>
  <c r="AL114" i="14"/>
  <c r="AK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AO113" i="14"/>
  <c r="AN113" i="14"/>
  <c r="AM113" i="14"/>
  <c r="AL113" i="14"/>
  <c r="AK113"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AO112" i="14"/>
  <c r="AN112" i="14"/>
  <c r="AM112" i="14"/>
  <c r="AL112" i="14"/>
  <c r="AK112"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AO111" i="14"/>
  <c r="AN111" i="14"/>
  <c r="AM111" i="14"/>
  <c r="AL111" i="14"/>
  <c r="AK111"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AO110" i="14"/>
  <c r="AN110" i="14"/>
  <c r="AM110" i="14"/>
  <c r="AL110" i="14"/>
  <c r="AK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AO109" i="14"/>
  <c r="AN109" i="14"/>
  <c r="AM109" i="14"/>
  <c r="AL109" i="14"/>
  <c r="AK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AO108" i="14"/>
  <c r="AN108" i="14"/>
  <c r="AM108" i="14"/>
  <c r="AL108" i="14"/>
  <c r="AK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AO107" i="14"/>
  <c r="AN107" i="14"/>
  <c r="AM107" i="14"/>
  <c r="AL107" i="14"/>
  <c r="AK107"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AO106" i="14"/>
  <c r="AN106" i="14"/>
  <c r="AM106" i="14"/>
  <c r="AL106" i="14"/>
  <c r="AK106"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AO105" i="14"/>
  <c r="AN105" i="14"/>
  <c r="AM105" i="14"/>
  <c r="AL105" i="14"/>
  <c r="AK105"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AO104" i="14"/>
  <c r="AN104" i="14"/>
  <c r="AM104" i="14"/>
  <c r="AL104" i="14"/>
  <c r="AK104"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AO103" i="14"/>
  <c r="AN103" i="14"/>
  <c r="AM103" i="14"/>
  <c r="AL103" i="14"/>
  <c r="AK103"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AO102" i="14"/>
  <c r="AN102" i="14"/>
  <c r="AM102" i="14"/>
  <c r="AL102" i="14"/>
  <c r="AK102"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AO101" i="14"/>
  <c r="AN101" i="14"/>
  <c r="AM101" i="14"/>
  <c r="AL101" i="14"/>
  <c r="AK101"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AO100" i="14"/>
  <c r="AN100" i="14"/>
  <c r="AM100" i="14"/>
  <c r="AL100" i="14"/>
  <c r="AK100"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AO99" i="14"/>
  <c r="AN99" i="14"/>
  <c r="AM99" i="14"/>
  <c r="AL99" i="14"/>
  <c r="AK99"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AO98" i="14"/>
  <c r="AN98" i="14"/>
  <c r="AM98" i="14"/>
  <c r="AL98" i="14"/>
  <c r="AK98"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AO97" i="14"/>
  <c r="AN97" i="14"/>
  <c r="AM97" i="14"/>
  <c r="AL97" i="14"/>
  <c r="AK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AO96" i="14"/>
  <c r="AN96" i="14"/>
  <c r="AM96" i="14"/>
  <c r="AL96" i="14"/>
  <c r="AK96"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AO95" i="14"/>
  <c r="AN95" i="14"/>
  <c r="AM95" i="14"/>
  <c r="AL95" i="14"/>
  <c r="AK95"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AO94" i="14"/>
  <c r="AN94" i="14"/>
  <c r="AM94" i="14"/>
  <c r="AL94" i="14"/>
  <c r="AK94"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AO93" i="14"/>
  <c r="AN93" i="14"/>
  <c r="AM93" i="14"/>
  <c r="AL93" i="14"/>
  <c r="AK93"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AO92" i="14"/>
  <c r="AN92" i="14"/>
  <c r="AM92" i="14"/>
  <c r="AL92" i="14"/>
  <c r="AK92"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AO91" i="14"/>
  <c r="AN91" i="14"/>
  <c r="AM91" i="14"/>
  <c r="AL91" i="14"/>
  <c r="AK91"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AO90" i="14"/>
  <c r="AN90" i="14"/>
  <c r="AM90" i="14"/>
  <c r="AL90" i="14"/>
  <c r="AK90"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AO89" i="14"/>
  <c r="AN89" i="14"/>
  <c r="AM89" i="14"/>
  <c r="AL89" i="14"/>
  <c r="AK89"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AO88" i="14"/>
  <c r="AN88" i="14"/>
  <c r="AM88" i="14"/>
  <c r="AL88" i="14"/>
  <c r="AK88"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AO87" i="14"/>
  <c r="AN87" i="14"/>
  <c r="AM87" i="14"/>
  <c r="AL87" i="14"/>
  <c r="AK87"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AO86" i="14"/>
  <c r="AN86" i="14"/>
  <c r="AM86" i="14"/>
  <c r="AL86" i="14"/>
  <c r="AK86"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AO85" i="14"/>
  <c r="AN85" i="14"/>
  <c r="AM85" i="14"/>
  <c r="AL85" i="14"/>
  <c r="AK85"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AO84" i="14"/>
  <c r="AN84" i="14"/>
  <c r="AM84" i="14"/>
  <c r="AL84" i="14"/>
  <c r="AK84"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AO83" i="14"/>
  <c r="AN83" i="14"/>
  <c r="AM83" i="14"/>
  <c r="AL83" i="14"/>
  <c r="AK83"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AO82" i="14"/>
  <c r="AN82" i="14"/>
  <c r="AM82" i="14"/>
  <c r="AL82" i="14"/>
  <c r="AK82"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AO81" i="14"/>
  <c r="AN81" i="14"/>
  <c r="AM81" i="14"/>
  <c r="AL81" i="14"/>
  <c r="AK81"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AO80" i="14"/>
  <c r="AN80" i="14"/>
  <c r="AM80" i="14"/>
  <c r="AL80" i="14"/>
  <c r="AK80"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AO79" i="14"/>
  <c r="AN79" i="14"/>
  <c r="AM79" i="14"/>
  <c r="AL79" i="14"/>
  <c r="AK79"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AO115" i="13"/>
  <c r="AN115" i="13"/>
  <c r="AM115" i="13"/>
  <c r="AL115" i="13"/>
  <c r="AK115"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AO114" i="13"/>
  <c r="AN114" i="13"/>
  <c r="AM114" i="13"/>
  <c r="AL114" i="13"/>
  <c r="AK114"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AO113" i="13"/>
  <c r="AN113" i="13"/>
  <c r="AM113" i="13"/>
  <c r="AL113" i="13"/>
  <c r="AK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AO112" i="13"/>
  <c r="AN112" i="13"/>
  <c r="AM112" i="13"/>
  <c r="AL112" i="13"/>
  <c r="AK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AO111" i="13"/>
  <c r="AN111" i="13"/>
  <c r="AM111" i="13"/>
  <c r="AL111" i="13"/>
  <c r="AK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AO110" i="13"/>
  <c r="AN110" i="13"/>
  <c r="AM110" i="13"/>
  <c r="AL110" i="13"/>
  <c r="AK110"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AO109" i="13"/>
  <c r="AN109" i="13"/>
  <c r="AM109" i="13"/>
  <c r="AL109" i="13"/>
  <c r="AK109"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AO108" i="13"/>
  <c r="AN108" i="13"/>
  <c r="AM108" i="13"/>
  <c r="AL108" i="13"/>
  <c r="AK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AO107" i="13"/>
  <c r="AN107" i="13"/>
  <c r="AM107" i="13"/>
  <c r="AL107" i="13"/>
  <c r="AK107"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AO106" i="13"/>
  <c r="AN106" i="13"/>
  <c r="AM106" i="13"/>
  <c r="AL106" i="13"/>
  <c r="AK106"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AO105" i="13"/>
  <c r="AN105" i="13"/>
  <c r="AM105" i="13"/>
  <c r="AL105" i="13"/>
  <c r="AK105"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AO104" i="13"/>
  <c r="AN104" i="13"/>
  <c r="AM104" i="13"/>
  <c r="AL104" i="13"/>
  <c r="AK104"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AO103" i="13"/>
  <c r="AN103" i="13"/>
  <c r="AM103" i="13"/>
  <c r="AL103" i="13"/>
  <c r="AK103"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AO102" i="13"/>
  <c r="AN102" i="13"/>
  <c r="AM102" i="13"/>
  <c r="AL102" i="13"/>
  <c r="AK102"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AO101" i="13"/>
  <c r="AN101" i="13"/>
  <c r="AM101" i="13"/>
  <c r="AL101" i="13"/>
  <c r="AK101"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AO100" i="13"/>
  <c r="AN100" i="13"/>
  <c r="AM100" i="13"/>
  <c r="AL100" i="13"/>
  <c r="AK100"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AO99" i="13"/>
  <c r="AN99" i="13"/>
  <c r="AM99" i="13"/>
  <c r="AL99" i="13"/>
  <c r="AK99"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AO98" i="13"/>
  <c r="AN98" i="13"/>
  <c r="AM98" i="13"/>
  <c r="AL98" i="13"/>
  <c r="AK98"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AO97" i="13"/>
  <c r="AN97" i="13"/>
  <c r="AM97" i="13"/>
  <c r="AL97" i="13"/>
  <c r="AK97"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AO96" i="13"/>
  <c r="AN96" i="13"/>
  <c r="AM96" i="13"/>
  <c r="AL96" i="13"/>
  <c r="AK96"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AO95" i="13"/>
  <c r="AN95" i="13"/>
  <c r="AM95" i="13"/>
  <c r="AL95" i="13"/>
  <c r="AK95"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AO94" i="13"/>
  <c r="AN94" i="13"/>
  <c r="AM94" i="13"/>
  <c r="AL94" i="13"/>
  <c r="AK94"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AO93" i="13"/>
  <c r="AN93" i="13"/>
  <c r="AM93" i="13"/>
  <c r="AL93" i="13"/>
  <c r="AK93"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AO92" i="13"/>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AO90" i="13"/>
  <c r="AN90" i="13"/>
  <c r="AM90" i="13"/>
  <c r="AL90" i="13"/>
  <c r="AK90"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AO88" i="13"/>
  <c r="AN88" i="13"/>
  <c r="AM88" i="13"/>
  <c r="AL88" i="13"/>
  <c r="AK88"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AO87" i="13"/>
  <c r="AN87" i="13"/>
  <c r="AM87" i="13"/>
  <c r="AL87" i="13"/>
  <c r="AK87"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AO86" i="13"/>
  <c r="AN86" i="13"/>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AO85" i="13"/>
  <c r="AN85" i="13"/>
  <c r="AM85" i="13"/>
  <c r="AL85" i="13"/>
  <c r="AK85"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AO83" i="13"/>
  <c r="AN83" i="13"/>
  <c r="AM83" i="13"/>
  <c r="AL83" i="13"/>
  <c r="AK83"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AO82" i="13"/>
  <c r="AN82" i="13"/>
  <c r="AM82" i="13"/>
  <c r="AL82" i="13"/>
  <c r="AK82"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AO81" i="13"/>
  <c r="AN81" i="13"/>
  <c r="AM81" i="13"/>
  <c r="AL81" i="13"/>
  <c r="AK81"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AO80" i="13"/>
  <c r="AN80" i="13"/>
  <c r="AM80" i="13"/>
  <c r="AL80" i="13"/>
  <c r="AK80"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AO79" i="13"/>
  <c r="AN79" i="13"/>
  <c r="AM79" i="13"/>
  <c r="AL79" i="13"/>
  <c r="AK79"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AO115" i="12"/>
  <c r="AN115" i="12"/>
  <c r="AM115" i="12"/>
  <c r="AL115" i="12"/>
  <c r="AK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AO114" i="12"/>
  <c r="AN114" i="12"/>
  <c r="AM114" i="12"/>
  <c r="AL114" i="12"/>
  <c r="AK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AO113" i="12"/>
  <c r="AN113" i="12"/>
  <c r="AM113" i="12"/>
  <c r="AL113" i="12"/>
  <c r="AK113"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AO112" i="12"/>
  <c r="AN112" i="12"/>
  <c r="AM112" i="12"/>
  <c r="AL112" i="12"/>
  <c r="AK112"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AO111" i="12"/>
  <c r="AN111" i="12"/>
  <c r="AM111" i="12"/>
  <c r="AL111" i="12"/>
  <c r="AK111"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AO110" i="12"/>
  <c r="AN110" i="12"/>
  <c r="AM110" i="12"/>
  <c r="AL110" i="12"/>
  <c r="AK110"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AO109" i="12"/>
  <c r="AN109" i="12"/>
  <c r="AM109" i="12"/>
  <c r="AL109" i="12"/>
  <c r="AK109"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AO108" i="12"/>
  <c r="AN108" i="12"/>
  <c r="AM108" i="12"/>
  <c r="AL108" i="12"/>
  <c r="AK108"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AO107" i="12"/>
  <c r="AN107" i="12"/>
  <c r="AM107" i="12"/>
  <c r="AL107" i="12"/>
  <c r="AK107"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AO106" i="12"/>
  <c r="AN106" i="12"/>
  <c r="AM106" i="12"/>
  <c r="AL106" i="12"/>
  <c r="AK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AO105" i="12"/>
  <c r="AN105" i="12"/>
  <c r="AM105" i="12"/>
  <c r="AL105" i="12"/>
  <c r="AK105"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AO104" i="12"/>
  <c r="AN104" i="12"/>
  <c r="AM104" i="12"/>
  <c r="AL104" i="12"/>
  <c r="AK104"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AO103" i="12"/>
  <c r="AN103" i="12"/>
  <c r="AM103" i="12"/>
  <c r="AL103" i="12"/>
  <c r="AK103"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AO102" i="12"/>
  <c r="AN102" i="12"/>
  <c r="AM102" i="12"/>
  <c r="AL102" i="12"/>
  <c r="AK102"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AO101" i="12"/>
  <c r="AN101" i="12"/>
  <c r="AM101" i="12"/>
  <c r="AL101" i="12"/>
  <c r="AK101"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AO100" i="12"/>
  <c r="AN100" i="12"/>
  <c r="AM100" i="12"/>
  <c r="AL100" i="12"/>
  <c r="AK100"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AO99" i="12"/>
  <c r="AN99" i="12"/>
  <c r="AM99" i="12"/>
  <c r="AL99" i="12"/>
  <c r="AK99"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AO98" i="12"/>
  <c r="AN98" i="12"/>
  <c r="AM98" i="12"/>
  <c r="AL98" i="12"/>
  <c r="AK98"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AO97" i="12"/>
  <c r="AN97" i="12"/>
  <c r="AM97" i="12"/>
  <c r="AL97" i="12"/>
  <c r="AK97"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AO96" i="12"/>
  <c r="AN96" i="12"/>
  <c r="AM96" i="12"/>
  <c r="AL96" i="12"/>
  <c r="AK96"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AO95" i="12"/>
  <c r="AN95" i="12"/>
  <c r="AM95" i="12"/>
  <c r="AL95" i="12"/>
  <c r="AK95"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AO94" i="12"/>
  <c r="AN94" i="12"/>
  <c r="AM94" i="12"/>
  <c r="AL94" i="12"/>
  <c r="AK94"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AO93" i="12"/>
  <c r="AN93" i="12"/>
  <c r="AM93" i="12"/>
  <c r="AL93" i="12"/>
  <c r="AK93"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AO92" i="12"/>
  <c r="AN92" i="12"/>
  <c r="AM92" i="12"/>
  <c r="AL92" i="12"/>
  <c r="AK92"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AO91" i="12"/>
  <c r="AN91" i="12"/>
  <c r="AM91" i="12"/>
  <c r="AL91" i="12"/>
  <c r="AK91"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AO90" i="12"/>
  <c r="AN90" i="12"/>
  <c r="AM90" i="12"/>
  <c r="AL90" i="12"/>
  <c r="AK90"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AO89" i="12"/>
  <c r="AN89" i="12"/>
  <c r="AM89" i="12"/>
  <c r="AL89" i="12"/>
  <c r="AK89"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AO88" i="12"/>
  <c r="AN88" i="12"/>
  <c r="AM88" i="12"/>
  <c r="AL88" i="12"/>
  <c r="AK88"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AO87" i="12"/>
  <c r="AN87" i="12"/>
  <c r="AM87" i="12"/>
  <c r="AL87" i="12"/>
  <c r="AK87"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AO86" i="12"/>
  <c r="AN86" i="12"/>
  <c r="AM86" i="12"/>
  <c r="AL86" i="12"/>
  <c r="AK86"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AO85" i="12"/>
  <c r="AN85" i="12"/>
  <c r="AM85" i="12"/>
  <c r="AL85" i="12"/>
  <c r="AK85"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AO84" i="12"/>
  <c r="AN84" i="12"/>
  <c r="AM84" i="12"/>
  <c r="AL84" i="12"/>
  <c r="AK84"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AO83" i="12"/>
  <c r="AN83" i="12"/>
  <c r="AM83" i="12"/>
  <c r="AL83" i="12"/>
  <c r="AK83"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AO82" i="12"/>
  <c r="AN82" i="12"/>
  <c r="AM82" i="12"/>
  <c r="AL82" i="12"/>
  <c r="AK82"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AO81" i="12"/>
  <c r="AN81" i="12"/>
  <c r="AM81" i="12"/>
  <c r="AL81" i="12"/>
  <c r="AK81"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AO80" i="12"/>
  <c r="AN80" i="12"/>
  <c r="AM80" i="12"/>
  <c r="AL80" i="12"/>
  <c r="AK80"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AO79" i="12"/>
  <c r="AN79" i="12"/>
  <c r="AM79" i="12"/>
  <c r="AL79" i="12"/>
  <c r="AK79"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AU115" i="11"/>
  <c r="AT115" i="11"/>
  <c r="AS115" i="11"/>
  <c r="AR115" i="11"/>
  <c r="AQ115" i="11"/>
  <c r="AP115" i="11"/>
  <c r="AO115" i="11"/>
  <c r="AN115" i="11"/>
  <c r="AM115" i="11"/>
  <c r="AL115" i="11"/>
  <c r="AK115" i="11"/>
  <c r="AJ115" i="11"/>
  <c r="AI115" i="11"/>
  <c r="AH115" i="11"/>
  <c r="AG115" i="11"/>
  <c r="AF115" i="11"/>
  <c r="AE115" i="11"/>
  <c r="AD115" i="11"/>
  <c r="AC115" i="11"/>
  <c r="AB115" i="11"/>
  <c r="AA115" i="11"/>
  <c r="Z115" i="11"/>
  <c r="Y115" i="11"/>
  <c r="X115" i="11"/>
  <c r="W115" i="11"/>
  <c r="V115" i="11"/>
  <c r="U115" i="11"/>
  <c r="T115" i="11"/>
  <c r="S115" i="11"/>
  <c r="R115" i="11"/>
  <c r="Q115" i="11"/>
  <c r="P115" i="11"/>
  <c r="O115" i="11"/>
  <c r="N115" i="11"/>
  <c r="M115" i="11"/>
  <c r="L115" i="11"/>
  <c r="K115" i="11"/>
  <c r="J115" i="11"/>
  <c r="I115" i="11"/>
  <c r="H115" i="11"/>
  <c r="G115" i="11"/>
  <c r="F115" i="11"/>
  <c r="E115" i="11"/>
  <c r="AU114" i="11"/>
  <c r="AT114" i="11"/>
  <c r="AS114" i="11"/>
  <c r="AR114" i="11"/>
  <c r="AQ114" i="11"/>
  <c r="AP114" i="11"/>
  <c r="AO114" i="11"/>
  <c r="AN114" i="11"/>
  <c r="AM114" i="11"/>
  <c r="AL114" i="11"/>
  <c r="AK114" i="11"/>
  <c r="AJ114" i="11"/>
  <c r="AI114" i="11"/>
  <c r="AH114" i="11"/>
  <c r="AG114" i="11"/>
  <c r="AF114" i="11"/>
  <c r="AE114" i="11"/>
  <c r="AD114" i="11"/>
  <c r="AC114" i="11"/>
  <c r="AB114" i="11"/>
  <c r="AA114" i="11"/>
  <c r="Z114" i="11"/>
  <c r="Y114" i="11"/>
  <c r="X114" i="11"/>
  <c r="W114" i="11"/>
  <c r="V114" i="11"/>
  <c r="U114" i="11"/>
  <c r="T114" i="11"/>
  <c r="S114" i="11"/>
  <c r="R114" i="11"/>
  <c r="Q114" i="11"/>
  <c r="P114" i="11"/>
  <c r="O114" i="11"/>
  <c r="N114" i="11"/>
  <c r="M114" i="11"/>
  <c r="L114" i="11"/>
  <c r="K114" i="11"/>
  <c r="J114" i="11"/>
  <c r="I114" i="11"/>
  <c r="H114" i="11"/>
  <c r="G114" i="11"/>
  <c r="F114" i="11"/>
  <c r="E114" i="11"/>
  <c r="AU113" i="11"/>
  <c r="AT113" i="11"/>
  <c r="AS113" i="11"/>
  <c r="AR113" i="11"/>
  <c r="AQ113" i="11"/>
  <c r="AP113" i="11"/>
  <c r="AO113" i="11"/>
  <c r="AN113" i="11"/>
  <c r="AM113" i="11"/>
  <c r="AL113" i="11"/>
  <c r="AK113" i="11"/>
  <c r="AJ113" i="11"/>
  <c r="AI113" i="11"/>
  <c r="AH113" i="11"/>
  <c r="AG113" i="11"/>
  <c r="AF113" i="11"/>
  <c r="AE113" i="11"/>
  <c r="AD113" i="11"/>
  <c r="AC113" i="11"/>
  <c r="AB113" i="11"/>
  <c r="AA113" i="11"/>
  <c r="Z113" i="11"/>
  <c r="Y113" i="11"/>
  <c r="X113" i="11"/>
  <c r="W113" i="11"/>
  <c r="V113" i="11"/>
  <c r="U113" i="11"/>
  <c r="T113" i="11"/>
  <c r="S113" i="11"/>
  <c r="R113" i="11"/>
  <c r="Q113" i="11"/>
  <c r="P113" i="11"/>
  <c r="O113" i="11"/>
  <c r="N113" i="11"/>
  <c r="M113" i="11"/>
  <c r="L113" i="11"/>
  <c r="K113" i="11"/>
  <c r="J113" i="11"/>
  <c r="I113" i="11"/>
  <c r="H113" i="11"/>
  <c r="G113" i="11"/>
  <c r="F113" i="11"/>
  <c r="E113" i="11"/>
  <c r="AU112" i="11"/>
  <c r="AT112" i="11"/>
  <c r="AS112" i="11"/>
  <c r="AR112" i="11"/>
  <c r="AQ112" i="11"/>
  <c r="AP112" i="11"/>
  <c r="AO112" i="11"/>
  <c r="AN112" i="11"/>
  <c r="AM112" i="11"/>
  <c r="AL112" i="11"/>
  <c r="AK112" i="11"/>
  <c r="AJ112" i="11"/>
  <c r="AI112" i="11"/>
  <c r="AH112" i="11"/>
  <c r="AG112" i="11"/>
  <c r="AF112" i="11"/>
  <c r="AE112" i="11"/>
  <c r="AD112" i="11"/>
  <c r="AC112" i="11"/>
  <c r="AB112" i="11"/>
  <c r="AA112" i="11"/>
  <c r="Z112" i="11"/>
  <c r="Y112" i="11"/>
  <c r="X112" i="11"/>
  <c r="W112" i="11"/>
  <c r="V112" i="11"/>
  <c r="U112" i="11"/>
  <c r="T112" i="11"/>
  <c r="S112" i="11"/>
  <c r="R112" i="11"/>
  <c r="Q112" i="11"/>
  <c r="P112" i="11"/>
  <c r="O112" i="11"/>
  <c r="N112" i="11"/>
  <c r="M112" i="11"/>
  <c r="L112" i="11"/>
  <c r="K112" i="11"/>
  <c r="J112" i="11"/>
  <c r="I112" i="11"/>
  <c r="H112" i="11"/>
  <c r="G112" i="11"/>
  <c r="F112" i="11"/>
  <c r="E112" i="11"/>
  <c r="AU111" i="11"/>
  <c r="AT111" i="11"/>
  <c r="AS111" i="11"/>
  <c r="AR111" i="11"/>
  <c r="AQ111" i="11"/>
  <c r="AP111" i="11"/>
  <c r="AO111" i="11"/>
  <c r="AN111" i="11"/>
  <c r="AM111" i="11"/>
  <c r="AL111" i="11"/>
  <c r="AK111" i="11"/>
  <c r="AJ111" i="11"/>
  <c r="AI111" i="11"/>
  <c r="AH111" i="11"/>
  <c r="AG111" i="11"/>
  <c r="AF111" i="11"/>
  <c r="AE111" i="11"/>
  <c r="AD111" i="11"/>
  <c r="AC111" i="11"/>
  <c r="AB111" i="11"/>
  <c r="AA111" i="11"/>
  <c r="Z111" i="11"/>
  <c r="Y111" i="11"/>
  <c r="X111" i="11"/>
  <c r="W111" i="11"/>
  <c r="V111" i="11"/>
  <c r="U111" i="11"/>
  <c r="T111" i="11"/>
  <c r="S111" i="11"/>
  <c r="R111" i="11"/>
  <c r="Q111" i="11"/>
  <c r="P111" i="11"/>
  <c r="O111" i="11"/>
  <c r="N111" i="11"/>
  <c r="M111" i="11"/>
  <c r="L111" i="11"/>
  <c r="K111" i="11"/>
  <c r="J111" i="11"/>
  <c r="I111" i="11"/>
  <c r="H111" i="11"/>
  <c r="G111" i="11"/>
  <c r="F111" i="11"/>
  <c r="E111" i="11"/>
  <c r="AU110" i="11"/>
  <c r="AT110" i="11"/>
  <c r="AS110" i="11"/>
  <c r="AR110" i="11"/>
  <c r="AQ110" i="11"/>
  <c r="AP110" i="11"/>
  <c r="AO110" i="11"/>
  <c r="AN110" i="11"/>
  <c r="AM110" i="11"/>
  <c r="AL110" i="11"/>
  <c r="AK110" i="11"/>
  <c r="AJ110" i="11"/>
  <c r="AI110" i="11"/>
  <c r="AH110" i="11"/>
  <c r="AG110" i="11"/>
  <c r="AF110" i="11"/>
  <c r="AE110" i="11"/>
  <c r="AD110" i="11"/>
  <c r="AC110" i="11"/>
  <c r="AB110" i="11"/>
  <c r="AA110" i="11"/>
  <c r="Z110" i="11"/>
  <c r="Y110" i="11"/>
  <c r="X110" i="11"/>
  <c r="W110" i="11"/>
  <c r="V110" i="11"/>
  <c r="U110" i="11"/>
  <c r="T110" i="11"/>
  <c r="S110" i="11"/>
  <c r="R110" i="11"/>
  <c r="Q110" i="11"/>
  <c r="P110" i="11"/>
  <c r="O110" i="11"/>
  <c r="N110" i="11"/>
  <c r="M110" i="11"/>
  <c r="L110" i="11"/>
  <c r="K110" i="11"/>
  <c r="J110" i="11"/>
  <c r="I110" i="11"/>
  <c r="H110" i="11"/>
  <c r="G110" i="11"/>
  <c r="F110" i="11"/>
  <c r="E110" i="11"/>
  <c r="AU109" i="11"/>
  <c r="AT109" i="11"/>
  <c r="AS109" i="11"/>
  <c r="AR109" i="11"/>
  <c r="AQ109" i="11"/>
  <c r="AP109" i="11"/>
  <c r="AO109" i="11"/>
  <c r="AN109" i="11"/>
  <c r="AM109" i="11"/>
  <c r="AL109" i="11"/>
  <c r="AK109" i="11"/>
  <c r="AJ109" i="11"/>
  <c r="AI109" i="11"/>
  <c r="AH109" i="11"/>
  <c r="AG109" i="11"/>
  <c r="AF109" i="11"/>
  <c r="AE109" i="11"/>
  <c r="AD109" i="11"/>
  <c r="AC109" i="11"/>
  <c r="AB109" i="11"/>
  <c r="AA109" i="11"/>
  <c r="Z109" i="11"/>
  <c r="Y109" i="11"/>
  <c r="X109" i="11"/>
  <c r="W109" i="11"/>
  <c r="V109" i="11"/>
  <c r="U109" i="11"/>
  <c r="T109" i="11"/>
  <c r="S109" i="11"/>
  <c r="R109" i="11"/>
  <c r="Q109" i="11"/>
  <c r="P109" i="11"/>
  <c r="O109" i="11"/>
  <c r="N109" i="11"/>
  <c r="M109" i="11"/>
  <c r="L109" i="11"/>
  <c r="K109" i="11"/>
  <c r="J109" i="11"/>
  <c r="I109" i="11"/>
  <c r="H109" i="11"/>
  <c r="G109" i="11"/>
  <c r="F109" i="11"/>
  <c r="E109" i="11"/>
  <c r="AU108" i="11"/>
  <c r="AT108" i="11"/>
  <c r="AS108" i="11"/>
  <c r="AR108" i="11"/>
  <c r="AQ108" i="11"/>
  <c r="AP108" i="11"/>
  <c r="AO108" i="11"/>
  <c r="AN108" i="11"/>
  <c r="AM108" i="11"/>
  <c r="AL108" i="11"/>
  <c r="AK108" i="11"/>
  <c r="AJ108" i="11"/>
  <c r="AI108" i="11"/>
  <c r="AH108" i="11"/>
  <c r="AG108" i="11"/>
  <c r="AF108" i="11"/>
  <c r="AE108" i="11"/>
  <c r="AD108" i="11"/>
  <c r="AC108" i="11"/>
  <c r="AB108" i="11"/>
  <c r="AA108" i="11"/>
  <c r="Z108" i="11"/>
  <c r="Y108" i="11"/>
  <c r="X108" i="11"/>
  <c r="W108" i="11"/>
  <c r="V108" i="11"/>
  <c r="U108" i="11"/>
  <c r="T108" i="11"/>
  <c r="S108" i="11"/>
  <c r="R108" i="11"/>
  <c r="Q108" i="11"/>
  <c r="P108" i="11"/>
  <c r="O108" i="11"/>
  <c r="N108" i="11"/>
  <c r="M108" i="11"/>
  <c r="L108" i="11"/>
  <c r="K108" i="11"/>
  <c r="J108" i="11"/>
  <c r="I108" i="11"/>
  <c r="H108" i="11"/>
  <c r="G108" i="11"/>
  <c r="F108" i="11"/>
  <c r="E108" i="11"/>
  <c r="AU107" i="11"/>
  <c r="AT107" i="11"/>
  <c r="AS107" i="11"/>
  <c r="AR107" i="11"/>
  <c r="AQ107" i="11"/>
  <c r="AP107" i="11"/>
  <c r="AO107" i="11"/>
  <c r="AN107" i="11"/>
  <c r="AM107" i="11"/>
  <c r="AL107" i="11"/>
  <c r="AK107" i="11"/>
  <c r="AJ107" i="11"/>
  <c r="AI107" i="11"/>
  <c r="AH107" i="11"/>
  <c r="AG107" i="11"/>
  <c r="AF107" i="11"/>
  <c r="AE107" i="11"/>
  <c r="AD107" i="11"/>
  <c r="AC107" i="11"/>
  <c r="AB107" i="11"/>
  <c r="AA107" i="11"/>
  <c r="Z107" i="11"/>
  <c r="Y107" i="11"/>
  <c r="X107" i="11"/>
  <c r="W107" i="11"/>
  <c r="V107" i="11"/>
  <c r="U107" i="11"/>
  <c r="T107" i="11"/>
  <c r="S107" i="11"/>
  <c r="R107" i="11"/>
  <c r="Q107" i="11"/>
  <c r="P107" i="11"/>
  <c r="O107" i="11"/>
  <c r="N107" i="11"/>
  <c r="M107" i="11"/>
  <c r="L107" i="11"/>
  <c r="K107" i="11"/>
  <c r="J107" i="11"/>
  <c r="I107" i="11"/>
  <c r="H107" i="11"/>
  <c r="G107" i="11"/>
  <c r="F107" i="11"/>
  <c r="E107" i="11"/>
  <c r="AU106" i="11"/>
  <c r="AT106" i="11"/>
  <c r="AS106" i="11"/>
  <c r="AR106" i="11"/>
  <c r="AQ106" i="11"/>
  <c r="AP106" i="11"/>
  <c r="AO106" i="11"/>
  <c r="AN106" i="11"/>
  <c r="AM106" i="11"/>
  <c r="AL106" i="11"/>
  <c r="AK106" i="11"/>
  <c r="AJ106" i="11"/>
  <c r="AI106" i="11"/>
  <c r="AH106" i="11"/>
  <c r="AG106" i="11"/>
  <c r="AF106" i="11"/>
  <c r="AE106" i="11"/>
  <c r="AD106" i="11"/>
  <c r="AC106" i="11"/>
  <c r="AB106" i="11"/>
  <c r="AA106" i="11"/>
  <c r="Z106" i="11"/>
  <c r="Y106" i="11"/>
  <c r="X106" i="11"/>
  <c r="W106" i="11"/>
  <c r="V106" i="11"/>
  <c r="U106" i="11"/>
  <c r="T106" i="11"/>
  <c r="S106" i="11"/>
  <c r="R106" i="11"/>
  <c r="Q106" i="11"/>
  <c r="P106" i="11"/>
  <c r="O106" i="11"/>
  <c r="N106" i="11"/>
  <c r="M106" i="11"/>
  <c r="L106" i="11"/>
  <c r="K106" i="11"/>
  <c r="J106" i="11"/>
  <c r="I106" i="11"/>
  <c r="H106" i="11"/>
  <c r="G106" i="11"/>
  <c r="F106" i="11"/>
  <c r="E106" i="11"/>
  <c r="AU105" i="11"/>
  <c r="AT105" i="11"/>
  <c r="AS105" i="11"/>
  <c r="AR105" i="11"/>
  <c r="AQ105" i="11"/>
  <c r="AP105" i="11"/>
  <c r="AO105" i="11"/>
  <c r="AN105" i="11"/>
  <c r="AM105" i="11"/>
  <c r="AL105" i="11"/>
  <c r="AK105" i="11"/>
  <c r="AJ105" i="11"/>
  <c r="AI105" i="11"/>
  <c r="AH105" i="11"/>
  <c r="AG105" i="11"/>
  <c r="AF105" i="11"/>
  <c r="AE105" i="11"/>
  <c r="AD105" i="11"/>
  <c r="AC105" i="11"/>
  <c r="AB105" i="11"/>
  <c r="AA105" i="11"/>
  <c r="Z105" i="11"/>
  <c r="Y105" i="11"/>
  <c r="X105" i="11"/>
  <c r="W105" i="11"/>
  <c r="V105" i="11"/>
  <c r="U105" i="11"/>
  <c r="T105" i="11"/>
  <c r="S105" i="11"/>
  <c r="R105" i="11"/>
  <c r="Q105" i="11"/>
  <c r="P105" i="11"/>
  <c r="O105" i="11"/>
  <c r="N105" i="11"/>
  <c r="M105" i="11"/>
  <c r="L105" i="11"/>
  <c r="K105" i="11"/>
  <c r="J105" i="11"/>
  <c r="I105" i="11"/>
  <c r="H105" i="11"/>
  <c r="G105" i="11"/>
  <c r="F105" i="11"/>
  <c r="E105" i="11"/>
  <c r="AU104" i="11"/>
  <c r="AT104" i="11"/>
  <c r="AS104" i="11"/>
  <c r="AR104" i="11"/>
  <c r="AQ104" i="11"/>
  <c r="AP104" i="11"/>
  <c r="AO104" i="11"/>
  <c r="AN104" i="11"/>
  <c r="AM104" i="11"/>
  <c r="AL104" i="11"/>
  <c r="AK104" i="11"/>
  <c r="AJ104" i="11"/>
  <c r="AI104" i="11"/>
  <c r="AH104" i="11"/>
  <c r="AG104" i="11"/>
  <c r="AF104" i="11"/>
  <c r="AE104" i="11"/>
  <c r="AD104" i="11"/>
  <c r="AC104" i="11"/>
  <c r="AB104" i="11"/>
  <c r="AA104" i="11"/>
  <c r="Z104" i="11"/>
  <c r="Y104" i="11"/>
  <c r="X104" i="11"/>
  <c r="W104" i="11"/>
  <c r="V104" i="11"/>
  <c r="U104" i="11"/>
  <c r="T104" i="11"/>
  <c r="S104" i="11"/>
  <c r="R104" i="11"/>
  <c r="Q104" i="11"/>
  <c r="P104" i="11"/>
  <c r="O104" i="11"/>
  <c r="N104" i="11"/>
  <c r="M104" i="11"/>
  <c r="L104" i="11"/>
  <c r="K104" i="11"/>
  <c r="J104" i="11"/>
  <c r="I104" i="11"/>
  <c r="H104" i="11"/>
  <c r="G104" i="11"/>
  <c r="F104" i="11"/>
  <c r="E104" i="11"/>
  <c r="AU103" i="11"/>
  <c r="AT103" i="11"/>
  <c r="AS103" i="11"/>
  <c r="AR103" i="11"/>
  <c r="AQ103" i="11"/>
  <c r="AP103" i="11"/>
  <c r="AO103" i="11"/>
  <c r="AN103" i="11"/>
  <c r="AM103" i="11"/>
  <c r="AL103" i="11"/>
  <c r="AK103" i="11"/>
  <c r="AJ103" i="11"/>
  <c r="AI103" i="11"/>
  <c r="AH103" i="11"/>
  <c r="AG103" i="11"/>
  <c r="AF103" i="11"/>
  <c r="AE103" i="11"/>
  <c r="AD103" i="11"/>
  <c r="AC103" i="11"/>
  <c r="AB103" i="11"/>
  <c r="AA103" i="11"/>
  <c r="Z103" i="11"/>
  <c r="Y103" i="11"/>
  <c r="X103" i="11"/>
  <c r="W103" i="11"/>
  <c r="V103" i="11"/>
  <c r="U103" i="11"/>
  <c r="T103" i="11"/>
  <c r="S103" i="11"/>
  <c r="R103" i="11"/>
  <c r="Q103" i="11"/>
  <c r="P103" i="11"/>
  <c r="O103" i="11"/>
  <c r="N103" i="11"/>
  <c r="M103" i="11"/>
  <c r="L103" i="11"/>
  <c r="K103" i="11"/>
  <c r="J103" i="11"/>
  <c r="I103" i="11"/>
  <c r="H103" i="11"/>
  <c r="G103" i="11"/>
  <c r="F103" i="11"/>
  <c r="E103" i="11"/>
  <c r="AU102" i="11"/>
  <c r="AT102" i="11"/>
  <c r="AS102" i="11"/>
  <c r="AR102" i="11"/>
  <c r="AQ102" i="11"/>
  <c r="AP102" i="11"/>
  <c r="AO102" i="11"/>
  <c r="AN102" i="11"/>
  <c r="AM102" i="11"/>
  <c r="AL102" i="11"/>
  <c r="AK102" i="11"/>
  <c r="AJ102" i="11"/>
  <c r="AI102" i="11"/>
  <c r="AH102" i="11"/>
  <c r="AG102" i="11"/>
  <c r="AF102" i="11"/>
  <c r="AE102" i="11"/>
  <c r="AD102" i="11"/>
  <c r="AC102" i="11"/>
  <c r="AB102" i="11"/>
  <c r="AA102" i="11"/>
  <c r="Z102" i="11"/>
  <c r="Y102" i="11"/>
  <c r="X102" i="11"/>
  <c r="W102" i="11"/>
  <c r="V102" i="11"/>
  <c r="U102" i="11"/>
  <c r="T102" i="11"/>
  <c r="S102" i="11"/>
  <c r="R102" i="11"/>
  <c r="Q102" i="11"/>
  <c r="P102" i="11"/>
  <c r="O102" i="11"/>
  <c r="N102" i="11"/>
  <c r="M102" i="11"/>
  <c r="L102" i="11"/>
  <c r="K102" i="11"/>
  <c r="J102" i="11"/>
  <c r="I102" i="11"/>
  <c r="H102" i="11"/>
  <c r="G102" i="11"/>
  <c r="F102" i="11"/>
  <c r="E102" i="11"/>
  <c r="AU101" i="11"/>
  <c r="AT101" i="11"/>
  <c r="AS101" i="11"/>
  <c r="AR101" i="11"/>
  <c r="AQ101" i="11"/>
  <c r="AP101" i="11"/>
  <c r="AO101" i="11"/>
  <c r="AN101" i="11"/>
  <c r="AM101" i="11"/>
  <c r="AL101" i="11"/>
  <c r="AK101" i="11"/>
  <c r="AJ101" i="11"/>
  <c r="AI101" i="11"/>
  <c r="AH101" i="11"/>
  <c r="AG101" i="11"/>
  <c r="AF101" i="11"/>
  <c r="AE101" i="11"/>
  <c r="AD101" i="11"/>
  <c r="AC101" i="11"/>
  <c r="AB101" i="11"/>
  <c r="AA101" i="11"/>
  <c r="Z101" i="11"/>
  <c r="Y101" i="11"/>
  <c r="X101" i="11"/>
  <c r="W101" i="11"/>
  <c r="V101" i="11"/>
  <c r="U101" i="11"/>
  <c r="T101" i="11"/>
  <c r="S101" i="11"/>
  <c r="R101" i="11"/>
  <c r="Q101" i="11"/>
  <c r="P101" i="11"/>
  <c r="O101" i="11"/>
  <c r="N101" i="11"/>
  <c r="M101" i="11"/>
  <c r="L101" i="11"/>
  <c r="K101" i="11"/>
  <c r="J101" i="11"/>
  <c r="I101" i="11"/>
  <c r="H101" i="11"/>
  <c r="G101" i="11"/>
  <c r="F101" i="11"/>
  <c r="E101" i="11"/>
  <c r="AU100" i="11"/>
  <c r="AT100" i="11"/>
  <c r="AS100" i="11"/>
  <c r="AR100" i="11"/>
  <c r="AQ100" i="11"/>
  <c r="AP100" i="11"/>
  <c r="AO100" i="11"/>
  <c r="AN100" i="11"/>
  <c r="AM100" i="11"/>
  <c r="AL100" i="11"/>
  <c r="AK100" i="11"/>
  <c r="AJ100" i="11"/>
  <c r="AI100" i="11"/>
  <c r="AH100" i="11"/>
  <c r="AG100" i="11"/>
  <c r="AF100" i="11"/>
  <c r="AE100" i="11"/>
  <c r="AD100" i="11"/>
  <c r="AC100" i="11"/>
  <c r="AB100" i="11"/>
  <c r="AA100" i="11"/>
  <c r="Z100" i="11"/>
  <c r="Y100" i="11"/>
  <c r="X100" i="11"/>
  <c r="W100" i="11"/>
  <c r="V100" i="11"/>
  <c r="U100" i="11"/>
  <c r="T100" i="11"/>
  <c r="S100" i="11"/>
  <c r="R100" i="11"/>
  <c r="Q100" i="11"/>
  <c r="P100" i="11"/>
  <c r="O100" i="11"/>
  <c r="N100" i="11"/>
  <c r="M100" i="11"/>
  <c r="L100" i="11"/>
  <c r="K100" i="11"/>
  <c r="J100" i="11"/>
  <c r="I100" i="11"/>
  <c r="H100" i="11"/>
  <c r="G100" i="11"/>
  <c r="F100" i="11"/>
  <c r="E100" i="11"/>
  <c r="AU99" i="11"/>
  <c r="AT99" i="11"/>
  <c r="AS99" i="11"/>
  <c r="AR99" i="11"/>
  <c r="AQ99" i="11"/>
  <c r="AP99" i="11"/>
  <c r="AO99" i="11"/>
  <c r="AN99" i="11"/>
  <c r="AM99" i="11"/>
  <c r="AL99" i="11"/>
  <c r="AK99" i="11"/>
  <c r="AJ99" i="11"/>
  <c r="AI99" i="11"/>
  <c r="AH99" i="11"/>
  <c r="AG99" i="11"/>
  <c r="AF99" i="11"/>
  <c r="AE99" i="11"/>
  <c r="AD99" i="11"/>
  <c r="AC99" i="11"/>
  <c r="AB99" i="11"/>
  <c r="AA99" i="11"/>
  <c r="Z99" i="11"/>
  <c r="Y99" i="11"/>
  <c r="X99" i="11"/>
  <c r="W99" i="11"/>
  <c r="V99" i="11"/>
  <c r="U99" i="11"/>
  <c r="T99" i="11"/>
  <c r="S99" i="11"/>
  <c r="R99" i="11"/>
  <c r="Q99" i="11"/>
  <c r="P99" i="11"/>
  <c r="O99" i="11"/>
  <c r="N99" i="11"/>
  <c r="M99" i="11"/>
  <c r="L99" i="11"/>
  <c r="K99" i="11"/>
  <c r="J99" i="11"/>
  <c r="I99" i="11"/>
  <c r="H99" i="11"/>
  <c r="G99" i="11"/>
  <c r="F99" i="11"/>
  <c r="E99" i="11"/>
  <c r="AU98" i="11"/>
  <c r="AT98" i="11"/>
  <c r="AS98" i="11"/>
  <c r="AR98" i="11"/>
  <c r="AQ98" i="11"/>
  <c r="AP98" i="11"/>
  <c r="AO98" i="11"/>
  <c r="AN98" i="11"/>
  <c r="AM98" i="11"/>
  <c r="AL98" i="11"/>
  <c r="AK98" i="11"/>
  <c r="AJ98" i="11"/>
  <c r="AI98" i="11"/>
  <c r="AH98" i="11"/>
  <c r="AG98" i="11"/>
  <c r="AF98" i="11"/>
  <c r="AE98" i="11"/>
  <c r="AD98" i="11"/>
  <c r="AC98" i="11"/>
  <c r="AB98" i="11"/>
  <c r="AA98" i="11"/>
  <c r="Z98" i="11"/>
  <c r="Y98" i="11"/>
  <c r="X98" i="11"/>
  <c r="W98" i="11"/>
  <c r="V98" i="11"/>
  <c r="U98" i="11"/>
  <c r="T98" i="11"/>
  <c r="S98" i="11"/>
  <c r="R98" i="11"/>
  <c r="Q98" i="11"/>
  <c r="P98" i="11"/>
  <c r="O98" i="11"/>
  <c r="N98" i="11"/>
  <c r="M98" i="11"/>
  <c r="L98" i="11"/>
  <c r="K98" i="11"/>
  <c r="J98" i="11"/>
  <c r="I98" i="11"/>
  <c r="H98" i="11"/>
  <c r="G98" i="11"/>
  <c r="F98" i="11"/>
  <c r="E98" i="11"/>
  <c r="AU97" i="11"/>
  <c r="AT97" i="11"/>
  <c r="AS97" i="11"/>
  <c r="AR97" i="11"/>
  <c r="AQ97" i="11"/>
  <c r="AP97" i="11"/>
  <c r="AO97" i="11"/>
  <c r="AN97" i="11"/>
  <c r="AM97" i="11"/>
  <c r="AL97" i="11"/>
  <c r="AK97" i="11"/>
  <c r="AJ97" i="11"/>
  <c r="AI97" i="11"/>
  <c r="AH97" i="11"/>
  <c r="AG97" i="11"/>
  <c r="AF97" i="11"/>
  <c r="AE97" i="11"/>
  <c r="AD97" i="11"/>
  <c r="AC97" i="11"/>
  <c r="AB97" i="11"/>
  <c r="AA97" i="11"/>
  <c r="Z97" i="11"/>
  <c r="Y97" i="11"/>
  <c r="X97" i="11"/>
  <c r="W97" i="11"/>
  <c r="V97" i="11"/>
  <c r="U97" i="11"/>
  <c r="T97" i="11"/>
  <c r="S97" i="11"/>
  <c r="R97" i="11"/>
  <c r="Q97" i="11"/>
  <c r="P97" i="11"/>
  <c r="O97" i="11"/>
  <c r="N97" i="11"/>
  <c r="M97" i="11"/>
  <c r="L97" i="11"/>
  <c r="K97" i="11"/>
  <c r="J97" i="11"/>
  <c r="I97" i="11"/>
  <c r="H97" i="11"/>
  <c r="G97" i="11"/>
  <c r="F97" i="11"/>
  <c r="E97" i="11"/>
  <c r="AU96" i="11"/>
  <c r="AT96" i="11"/>
  <c r="AS96" i="11"/>
  <c r="AR96" i="11"/>
  <c r="AQ96" i="11"/>
  <c r="AP96" i="11"/>
  <c r="AO96" i="11"/>
  <c r="AN96" i="11"/>
  <c r="AM96" i="11"/>
  <c r="AL96" i="11"/>
  <c r="AK96" i="11"/>
  <c r="AJ96" i="11"/>
  <c r="AI96" i="11"/>
  <c r="AH96" i="11"/>
  <c r="AG96" i="11"/>
  <c r="AF96" i="11"/>
  <c r="AE96" i="11"/>
  <c r="AD96" i="11"/>
  <c r="AC96" i="11"/>
  <c r="AB96" i="11"/>
  <c r="AA96" i="11"/>
  <c r="Z96" i="11"/>
  <c r="Y96" i="11"/>
  <c r="X96" i="11"/>
  <c r="W96" i="11"/>
  <c r="V96" i="11"/>
  <c r="U96" i="11"/>
  <c r="T96" i="11"/>
  <c r="S96" i="11"/>
  <c r="R96" i="11"/>
  <c r="Q96" i="11"/>
  <c r="P96" i="11"/>
  <c r="O96" i="11"/>
  <c r="N96" i="11"/>
  <c r="M96" i="11"/>
  <c r="L96" i="11"/>
  <c r="K96" i="11"/>
  <c r="J96" i="11"/>
  <c r="I96" i="11"/>
  <c r="H96" i="11"/>
  <c r="G96" i="11"/>
  <c r="F96" i="11"/>
  <c r="E96" i="11"/>
  <c r="AU95" i="11"/>
  <c r="AT95" i="11"/>
  <c r="AS95" i="11"/>
  <c r="AR95" i="11"/>
  <c r="AQ95" i="11"/>
  <c r="AP95" i="11"/>
  <c r="AO95" i="11"/>
  <c r="AN95" i="11"/>
  <c r="AM95" i="11"/>
  <c r="AL95" i="11"/>
  <c r="AK95" i="11"/>
  <c r="AJ95" i="11"/>
  <c r="AI95" i="11"/>
  <c r="AH95" i="11"/>
  <c r="AG95" i="11"/>
  <c r="AF95" i="11"/>
  <c r="AE95" i="11"/>
  <c r="AD95" i="11"/>
  <c r="AC95" i="11"/>
  <c r="AB95" i="11"/>
  <c r="AA95" i="11"/>
  <c r="Z95" i="11"/>
  <c r="Y95" i="11"/>
  <c r="X95" i="11"/>
  <c r="W95" i="11"/>
  <c r="V95" i="11"/>
  <c r="U95" i="11"/>
  <c r="T95" i="11"/>
  <c r="S95" i="11"/>
  <c r="R95" i="11"/>
  <c r="Q95" i="11"/>
  <c r="P95" i="11"/>
  <c r="O95" i="11"/>
  <c r="N95" i="11"/>
  <c r="M95" i="11"/>
  <c r="L95" i="11"/>
  <c r="K95" i="11"/>
  <c r="J95" i="11"/>
  <c r="I95" i="11"/>
  <c r="H95" i="11"/>
  <c r="G95" i="11"/>
  <c r="F95" i="11"/>
  <c r="E95" i="11"/>
  <c r="AU94" i="11"/>
  <c r="AT94" i="11"/>
  <c r="AS94" i="11"/>
  <c r="AR94" i="11"/>
  <c r="AQ94" i="11"/>
  <c r="AP94" i="11"/>
  <c r="AO94" i="11"/>
  <c r="AN94" i="11"/>
  <c r="AM94" i="11"/>
  <c r="AL94" i="11"/>
  <c r="AK94" i="11"/>
  <c r="AJ94" i="11"/>
  <c r="AI94" i="11"/>
  <c r="AH94" i="11"/>
  <c r="AG94" i="11"/>
  <c r="AF94" i="11"/>
  <c r="AE94" i="11"/>
  <c r="AD94" i="11"/>
  <c r="AC94" i="11"/>
  <c r="AB94" i="11"/>
  <c r="AA94" i="11"/>
  <c r="Z94" i="11"/>
  <c r="Y94" i="11"/>
  <c r="X94" i="11"/>
  <c r="W94" i="11"/>
  <c r="V94" i="11"/>
  <c r="U94" i="11"/>
  <c r="T94" i="11"/>
  <c r="S94" i="11"/>
  <c r="R94" i="11"/>
  <c r="Q94" i="11"/>
  <c r="P94" i="11"/>
  <c r="O94" i="11"/>
  <c r="N94" i="11"/>
  <c r="M94" i="11"/>
  <c r="L94" i="11"/>
  <c r="K94" i="11"/>
  <c r="J94" i="11"/>
  <c r="I94" i="11"/>
  <c r="H94" i="11"/>
  <c r="G94" i="11"/>
  <c r="F94" i="11"/>
  <c r="E94" i="11"/>
  <c r="AU93" i="11"/>
  <c r="AT93" i="11"/>
  <c r="AS93" i="11"/>
  <c r="AR93" i="11"/>
  <c r="AQ93" i="11"/>
  <c r="AP93" i="11"/>
  <c r="AO93" i="11"/>
  <c r="AN93" i="11"/>
  <c r="AM93" i="11"/>
  <c r="AL93" i="11"/>
  <c r="AK93" i="11"/>
  <c r="AJ93" i="11"/>
  <c r="AI93" i="11"/>
  <c r="AH93" i="11"/>
  <c r="AG93" i="11"/>
  <c r="AF93" i="11"/>
  <c r="AE93" i="11"/>
  <c r="AD93" i="11"/>
  <c r="AC93" i="11"/>
  <c r="AB93" i="11"/>
  <c r="AA93" i="11"/>
  <c r="Z93" i="11"/>
  <c r="Y93" i="11"/>
  <c r="X93" i="11"/>
  <c r="W93" i="11"/>
  <c r="V93" i="11"/>
  <c r="U93" i="11"/>
  <c r="T93" i="11"/>
  <c r="S93" i="11"/>
  <c r="R93" i="11"/>
  <c r="Q93" i="11"/>
  <c r="P93" i="11"/>
  <c r="O93" i="11"/>
  <c r="N93" i="11"/>
  <c r="M93" i="11"/>
  <c r="L93" i="11"/>
  <c r="K93" i="11"/>
  <c r="J93" i="11"/>
  <c r="I93" i="11"/>
  <c r="H93" i="11"/>
  <c r="G93" i="11"/>
  <c r="F93" i="11"/>
  <c r="E93" i="11"/>
  <c r="AU92" i="11"/>
  <c r="AT92" i="11"/>
  <c r="AS92" i="11"/>
  <c r="AR92" i="11"/>
  <c r="AQ92" i="11"/>
  <c r="AP92" i="11"/>
  <c r="AO92" i="11"/>
  <c r="AN92" i="11"/>
  <c r="AM92" i="11"/>
  <c r="AL92" i="11"/>
  <c r="AK92" i="11"/>
  <c r="AJ92" i="11"/>
  <c r="AI92" i="11"/>
  <c r="AH92" i="11"/>
  <c r="AG92" i="11"/>
  <c r="AF92" i="11"/>
  <c r="AE92" i="11"/>
  <c r="AD92" i="11"/>
  <c r="AC92" i="11"/>
  <c r="AB92" i="11"/>
  <c r="AA92" i="11"/>
  <c r="Z92" i="11"/>
  <c r="Y92" i="11"/>
  <c r="X92" i="11"/>
  <c r="W92" i="11"/>
  <c r="V92" i="11"/>
  <c r="U92" i="11"/>
  <c r="T92" i="11"/>
  <c r="S92" i="11"/>
  <c r="R92" i="11"/>
  <c r="Q92" i="11"/>
  <c r="P92" i="11"/>
  <c r="O92" i="11"/>
  <c r="N92" i="11"/>
  <c r="M92" i="11"/>
  <c r="L92" i="11"/>
  <c r="K92" i="11"/>
  <c r="J92" i="11"/>
  <c r="I92" i="11"/>
  <c r="H92" i="11"/>
  <c r="G92" i="11"/>
  <c r="F92" i="11"/>
  <c r="E92" i="11"/>
  <c r="AU91" i="11"/>
  <c r="AT91" i="11"/>
  <c r="AS91" i="11"/>
  <c r="AR91" i="11"/>
  <c r="AQ91" i="11"/>
  <c r="AP91" i="11"/>
  <c r="AO91" i="11"/>
  <c r="AN91" i="11"/>
  <c r="AM91" i="11"/>
  <c r="AL91" i="11"/>
  <c r="AK91" i="11"/>
  <c r="AJ91" i="11"/>
  <c r="AI91" i="11"/>
  <c r="AH91" i="11"/>
  <c r="AG91" i="11"/>
  <c r="AF91" i="11"/>
  <c r="AE91" i="11"/>
  <c r="AD91" i="11"/>
  <c r="AC91" i="11"/>
  <c r="AB91" i="11"/>
  <c r="AA91" i="11"/>
  <c r="Z91" i="11"/>
  <c r="Y91" i="11"/>
  <c r="X91" i="11"/>
  <c r="W91" i="11"/>
  <c r="V91" i="11"/>
  <c r="U91" i="11"/>
  <c r="T91" i="11"/>
  <c r="S91" i="11"/>
  <c r="R91" i="11"/>
  <c r="Q91" i="11"/>
  <c r="P91" i="11"/>
  <c r="O91" i="11"/>
  <c r="N91" i="11"/>
  <c r="M91" i="11"/>
  <c r="L91" i="11"/>
  <c r="K91" i="11"/>
  <c r="J91" i="11"/>
  <c r="I91" i="11"/>
  <c r="H91" i="11"/>
  <c r="G91" i="11"/>
  <c r="F91" i="11"/>
  <c r="E91" i="11"/>
  <c r="AU90" i="11"/>
  <c r="AT90" i="11"/>
  <c r="AS90" i="11"/>
  <c r="AR90" i="11"/>
  <c r="AQ90" i="11"/>
  <c r="AP90" i="11"/>
  <c r="AO90" i="11"/>
  <c r="AN90" i="11"/>
  <c r="AM90" i="11"/>
  <c r="AL90" i="11"/>
  <c r="AK90" i="11"/>
  <c r="AJ90" i="11"/>
  <c r="AI90" i="11"/>
  <c r="AH90" i="11"/>
  <c r="AG90" i="11"/>
  <c r="AF90" i="11"/>
  <c r="AE90" i="11"/>
  <c r="AD90" i="11"/>
  <c r="AC90" i="11"/>
  <c r="AB90" i="11"/>
  <c r="AA90" i="11"/>
  <c r="Z90" i="11"/>
  <c r="Y90" i="11"/>
  <c r="X90" i="11"/>
  <c r="W90" i="11"/>
  <c r="V90" i="11"/>
  <c r="U90" i="11"/>
  <c r="T90" i="11"/>
  <c r="S90" i="11"/>
  <c r="R90" i="11"/>
  <c r="Q90" i="11"/>
  <c r="P90" i="11"/>
  <c r="O90" i="11"/>
  <c r="N90" i="11"/>
  <c r="M90" i="11"/>
  <c r="L90" i="11"/>
  <c r="K90" i="11"/>
  <c r="J90" i="11"/>
  <c r="I90" i="11"/>
  <c r="H90" i="11"/>
  <c r="G90" i="11"/>
  <c r="F90" i="11"/>
  <c r="E90" i="11"/>
  <c r="AU89" i="11"/>
  <c r="AT89" i="11"/>
  <c r="AS89" i="11"/>
  <c r="AR89" i="11"/>
  <c r="AQ89" i="11"/>
  <c r="AP89" i="11"/>
  <c r="AO89" i="11"/>
  <c r="AN89" i="11"/>
  <c r="AM89" i="11"/>
  <c r="AL89" i="11"/>
  <c r="AK89" i="11"/>
  <c r="AJ89" i="11"/>
  <c r="AI89" i="11"/>
  <c r="AH89" i="11"/>
  <c r="AG89" i="11"/>
  <c r="AF89" i="11"/>
  <c r="AE89" i="11"/>
  <c r="AD89" i="11"/>
  <c r="AC89" i="11"/>
  <c r="AB89" i="11"/>
  <c r="AA89" i="11"/>
  <c r="Z89" i="11"/>
  <c r="Y89" i="11"/>
  <c r="X89" i="11"/>
  <c r="W89" i="11"/>
  <c r="V89" i="11"/>
  <c r="U89" i="11"/>
  <c r="T89" i="11"/>
  <c r="S89" i="11"/>
  <c r="R89" i="11"/>
  <c r="Q89" i="11"/>
  <c r="P89" i="11"/>
  <c r="O89" i="11"/>
  <c r="N89" i="11"/>
  <c r="M89" i="11"/>
  <c r="L89" i="11"/>
  <c r="K89" i="11"/>
  <c r="J89" i="11"/>
  <c r="I89" i="11"/>
  <c r="H89" i="11"/>
  <c r="G89" i="11"/>
  <c r="F89" i="11"/>
  <c r="E89" i="11"/>
  <c r="AU88" i="11"/>
  <c r="AT88" i="11"/>
  <c r="AS88" i="11"/>
  <c r="AR88" i="11"/>
  <c r="AQ88" i="11"/>
  <c r="AP88" i="11"/>
  <c r="AO88" i="11"/>
  <c r="AN88" i="11"/>
  <c r="AM88" i="11"/>
  <c r="AL88" i="11"/>
  <c r="AK88" i="11"/>
  <c r="AJ88" i="11"/>
  <c r="AI88" i="11"/>
  <c r="AH88" i="11"/>
  <c r="AG88" i="11"/>
  <c r="AF88" i="11"/>
  <c r="AE88" i="11"/>
  <c r="AD88" i="11"/>
  <c r="AC88" i="11"/>
  <c r="AB88" i="11"/>
  <c r="AA88" i="11"/>
  <c r="Z88" i="11"/>
  <c r="Y88" i="11"/>
  <c r="X88" i="11"/>
  <c r="W88" i="11"/>
  <c r="V88" i="11"/>
  <c r="U88" i="11"/>
  <c r="T88" i="11"/>
  <c r="S88" i="11"/>
  <c r="R88" i="11"/>
  <c r="Q88" i="11"/>
  <c r="P88" i="11"/>
  <c r="O88" i="11"/>
  <c r="N88" i="11"/>
  <c r="M88" i="11"/>
  <c r="L88" i="11"/>
  <c r="K88" i="11"/>
  <c r="J88" i="11"/>
  <c r="I88" i="11"/>
  <c r="H88" i="11"/>
  <c r="G88" i="11"/>
  <c r="F88" i="11"/>
  <c r="E88" i="11"/>
  <c r="AU87" i="11"/>
  <c r="AT87" i="11"/>
  <c r="AS87" i="11"/>
  <c r="AR87" i="11"/>
  <c r="AQ87" i="11"/>
  <c r="AP87" i="11"/>
  <c r="AO87" i="11"/>
  <c r="AN87" i="11"/>
  <c r="AM87" i="11"/>
  <c r="AL87" i="11"/>
  <c r="AK87" i="11"/>
  <c r="AJ87" i="11"/>
  <c r="AI87" i="11"/>
  <c r="AH87" i="11"/>
  <c r="AG87" i="11"/>
  <c r="AF87" i="11"/>
  <c r="AE87" i="11"/>
  <c r="AD87" i="11"/>
  <c r="AC87" i="11"/>
  <c r="AB87" i="11"/>
  <c r="AA87" i="11"/>
  <c r="Z87" i="11"/>
  <c r="Y87" i="11"/>
  <c r="X87" i="11"/>
  <c r="W87" i="11"/>
  <c r="V87" i="11"/>
  <c r="U87" i="11"/>
  <c r="T87" i="11"/>
  <c r="S87" i="11"/>
  <c r="R87" i="11"/>
  <c r="Q87" i="11"/>
  <c r="P87" i="11"/>
  <c r="O87" i="11"/>
  <c r="N87" i="11"/>
  <c r="M87" i="11"/>
  <c r="L87" i="11"/>
  <c r="K87" i="11"/>
  <c r="J87" i="11"/>
  <c r="I87" i="11"/>
  <c r="H87" i="11"/>
  <c r="G87" i="11"/>
  <c r="F87" i="11"/>
  <c r="E87" i="11"/>
  <c r="AU86" i="11"/>
  <c r="AT86" i="11"/>
  <c r="AS86" i="11"/>
  <c r="AR86" i="11"/>
  <c r="AQ86" i="11"/>
  <c r="AP86" i="11"/>
  <c r="AO86" i="11"/>
  <c r="AN86" i="11"/>
  <c r="AM86" i="11"/>
  <c r="AL86" i="11"/>
  <c r="AK86" i="11"/>
  <c r="AJ86" i="11"/>
  <c r="AI86" i="11"/>
  <c r="AH86" i="11"/>
  <c r="AG86" i="11"/>
  <c r="AF86" i="11"/>
  <c r="AE86" i="11"/>
  <c r="AD86" i="11"/>
  <c r="AC86" i="11"/>
  <c r="AB86" i="11"/>
  <c r="AA86" i="11"/>
  <c r="Z86" i="11"/>
  <c r="Y86" i="11"/>
  <c r="X86" i="11"/>
  <c r="W86" i="11"/>
  <c r="V86" i="11"/>
  <c r="U86" i="11"/>
  <c r="T86" i="11"/>
  <c r="S86" i="11"/>
  <c r="R86" i="11"/>
  <c r="Q86" i="11"/>
  <c r="P86" i="11"/>
  <c r="O86" i="11"/>
  <c r="N86" i="11"/>
  <c r="M86" i="11"/>
  <c r="L86" i="11"/>
  <c r="K86" i="11"/>
  <c r="J86" i="11"/>
  <c r="I86" i="11"/>
  <c r="H86" i="11"/>
  <c r="G86" i="11"/>
  <c r="F86" i="11"/>
  <c r="E86" i="11"/>
  <c r="AU85" i="11"/>
  <c r="AT85" i="11"/>
  <c r="AS85" i="11"/>
  <c r="AR85" i="11"/>
  <c r="AQ85" i="11"/>
  <c r="AP85" i="11"/>
  <c r="AO85" i="11"/>
  <c r="AN85" i="11"/>
  <c r="AM85" i="11"/>
  <c r="AL85" i="11"/>
  <c r="AK85" i="11"/>
  <c r="AJ85" i="11"/>
  <c r="AI85" i="11"/>
  <c r="AH85" i="11"/>
  <c r="AG85" i="11"/>
  <c r="AF85" i="11"/>
  <c r="AE85" i="11"/>
  <c r="AD85" i="11"/>
  <c r="AC85" i="11"/>
  <c r="AB85" i="11"/>
  <c r="AA85" i="11"/>
  <c r="Z85" i="11"/>
  <c r="Y85" i="11"/>
  <c r="X85" i="11"/>
  <c r="W85" i="11"/>
  <c r="V85" i="11"/>
  <c r="U85" i="11"/>
  <c r="T85" i="11"/>
  <c r="S85" i="11"/>
  <c r="R85" i="11"/>
  <c r="Q85" i="11"/>
  <c r="P85" i="11"/>
  <c r="O85" i="11"/>
  <c r="N85" i="11"/>
  <c r="M85" i="11"/>
  <c r="L85" i="11"/>
  <c r="K85" i="11"/>
  <c r="J85" i="11"/>
  <c r="I85" i="11"/>
  <c r="H85" i="11"/>
  <c r="G85" i="11"/>
  <c r="F85" i="11"/>
  <c r="E85" i="11"/>
  <c r="AU84" i="11"/>
  <c r="AT84" i="11"/>
  <c r="AS84" i="11"/>
  <c r="AR84" i="11"/>
  <c r="AQ84" i="11"/>
  <c r="AP84" i="11"/>
  <c r="AO84" i="11"/>
  <c r="AN84" i="11"/>
  <c r="AM84" i="11"/>
  <c r="AL84" i="11"/>
  <c r="AK84" i="11"/>
  <c r="AJ84" i="11"/>
  <c r="AI84" i="11"/>
  <c r="AH84" i="11"/>
  <c r="AG84" i="11"/>
  <c r="AF84" i="11"/>
  <c r="AE84" i="11"/>
  <c r="AD84" i="11"/>
  <c r="AC84" i="11"/>
  <c r="AB84" i="11"/>
  <c r="AA84" i="11"/>
  <c r="Z84" i="11"/>
  <c r="Y84" i="11"/>
  <c r="X84" i="11"/>
  <c r="W84" i="11"/>
  <c r="V84" i="11"/>
  <c r="U84" i="11"/>
  <c r="T84" i="11"/>
  <c r="S84" i="11"/>
  <c r="R84" i="11"/>
  <c r="Q84" i="11"/>
  <c r="P84" i="11"/>
  <c r="O84" i="11"/>
  <c r="N84" i="11"/>
  <c r="M84" i="11"/>
  <c r="L84" i="11"/>
  <c r="K84" i="11"/>
  <c r="J84" i="11"/>
  <c r="I84" i="11"/>
  <c r="H84" i="11"/>
  <c r="G84" i="11"/>
  <c r="F84" i="11"/>
  <c r="E84" i="11"/>
  <c r="AU83" i="11"/>
  <c r="AT83" i="11"/>
  <c r="AS83" i="11"/>
  <c r="AR83" i="11"/>
  <c r="AQ83" i="11"/>
  <c r="AP83" i="11"/>
  <c r="AO83" i="11"/>
  <c r="AN83" i="11"/>
  <c r="AM83" i="11"/>
  <c r="AL83" i="11"/>
  <c r="AK83" i="11"/>
  <c r="AJ83" i="11"/>
  <c r="AI83" i="11"/>
  <c r="AH83" i="11"/>
  <c r="AG83" i="11"/>
  <c r="AF83" i="11"/>
  <c r="AE83" i="11"/>
  <c r="AD83" i="11"/>
  <c r="AC83" i="11"/>
  <c r="AB83" i="11"/>
  <c r="AA83" i="11"/>
  <c r="Z83" i="11"/>
  <c r="Y83" i="11"/>
  <c r="X83" i="11"/>
  <c r="W83" i="11"/>
  <c r="V83" i="11"/>
  <c r="U83" i="11"/>
  <c r="T83" i="11"/>
  <c r="S83" i="11"/>
  <c r="R83" i="11"/>
  <c r="Q83" i="11"/>
  <c r="P83" i="11"/>
  <c r="O83" i="11"/>
  <c r="N83" i="11"/>
  <c r="M83" i="11"/>
  <c r="L83" i="11"/>
  <c r="K83" i="11"/>
  <c r="J83" i="11"/>
  <c r="I83" i="11"/>
  <c r="H83" i="11"/>
  <c r="G83" i="11"/>
  <c r="F83" i="11"/>
  <c r="E83" i="11"/>
  <c r="AU82" i="11"/>
  <c r="AT82" i="11"/>
  <c r="AS82" i="11"/>
  <c r="AR82" i="11"/>
  <c r="AQ82" i="11"/>
  <c r="AP82" i="11"/>
  <c r="AO82" i="11"/>
  <c r="AN82" i="11"/>
  <c r="AM82" i="11"/>
  <c r="AL82" i="11"/>
  <c r="AK82" i="11"/>
  <c r="AJ82" i="11"/>
  <c r="AI82" i="11"/>
  <c r="AH82" i="11"/>
  <c r="AG82" i="11"/>
  <c r="AF82" i="11"/>
  <c r="AE82" i="11"/>
  <c r="AD82" i="11"/>
  <c r="AC82" i="11"/>
  <c r="AB82" i="11"/>
  <c r="AA82" i="11"/>
  <c r="Z82" i="11"/>
  <c r="Y82" i="11"/>
  <c r="X82" i="11"/>
  <c r="W82" i="11"/>
  <c r="V82" i="11"/>
  <c r="U82" i="11"/>
  <c r="T82" i="11"/>
  <c r="S82" i="11"/>
  <c r="R82" i="11"/>
  <c r="Q82" i="11"/>
  <c r="P82" i="11"/>
  <c r="O82" i="11"/>
  <c r="N82" i="11"/>
  <c r="M82" i="11"/>
  <c r="L82" i="11"/>
  <c r="K82" i="11"/>
  <c r="J82" i="11"/>
  <c r="I82" i="11"/>
  <c r="H82" i="11"/>
  <c r="G82" i="11"/>
  <c r="F82" i="11"/>
  <c r="E82" i="11"/>
  <c r="AU81" i="11"/>
  <c r="AT81" i="11"/>
  <c r="AS81" i="11"/>
  <c r="AR81" i="11"/>
  <c r="AQ81" i="11"/>
  <c r="AP81" i="11"/>
  <c r="AO81" i="11"/>
  <c r="AN81" i="11"/>
  <c r="AM81" i="11"/>
  <c r="AL81" i="11"/>
  <c r="AK81" i="11"/>
  <c r="AJ81" i="11"/>
  <c r="AI81" i="11"/>
  <c r="AH81" i="11"/>
  <c r="AG81" i="11"/>
  <c r="AF81" i="11"/>
  <c r="AE81" i="11"/>
  <c r="AD81" i="11"/>
  <c r="AC81" i="11"/>
  <c r="AB81" i="11"/>
  <c r="AA81" i="11"/>
  <c r="Z81" i="11"/>
  <c r="Y81" i="11"/>
  <c r="X81" i="11"/>
  <c r="W81" i="11"/>
  <c r="V81" i="11"/>
  <c r="U81" i="11"/>
  <c r="T81" i="11"/>
  <c r="S81" i="11"/>
  <c r="R81" i="11"/>
  <c r="Q81" i="11"/>
  <c r="P81" i="11"/>
  <c r="O81" i="11"/>
  <c r="N81" i="11"/>
  <c r="M81" i="11"/>
  <c r="L81" i="11"/>
  <c r="K81" i="11"/>
  <c r="J81" i="11"/>
  <c r="I81" i="11"/>
  <c r="H81" i="11"/>
  <c r="G81" i="11"/>
  <c r="F81" i="11"/>
  <c r="E81" i="11"/>
  <c r="AU80" i="11"/>
  <c r="AT80" i="11"/>
  <c r="AS80" i="11"/>
  <c r="AR80" i="11"/>
  <c r="AQ80" i="11"/>
  <c r="AP80" i="11"/>
  <c r="AO80" i="11"/>
  <c r="AN80" i="11"/>
  <c r="AM80" i="11"/>
  <c r="AL80" i="11"/>
  <c r="AK80" i="11"/>
  <c r="AJ80" i="11"/>
  <c r="AI80" i="11"/>
  <c r="AH80" i="11"/>
  <c r="AG80" i="11"/>
  <c r="AF80" i="11"/>
  <c r="AE80" i="11"/>
  <c r="AD80" i="11"/>
  <c r="AC80" i="11"/>
  <c r="AB80" i="11"/>
  <c r="AA80" i="11"/>
  <c r="Z80" i="11"/>
  <c r="Y80" i="11"/>
  <c r="X80" i="11"/>
  <c r="W80" i="11"/>
  <c r="V80" i="11"/>
  <c r="U80" i="11"/>
  <c r="T80" i="11"/>
  <c r="S80" i="11"/>
  <c r="R80" i="11"/>
  <c r="Q80" i="11"/>
  <c r="P80" i="11"/>
  <c r="O80" i="11"/>
  <c r="N80" i="11"/>
  <c r="M80" i="11"/>
  <c r="L80" i="11"/>
  <c r="K80" i="11"/>
  <c r="J80" i="11"/>
  <c r="I80" i="11"/>
  <c r="H80" i="11"/>
  <c r="G80" i="11"/>
  <c r="F80" i="11"/>
  <c r="E80" i="11"/>
  <c r="AU79" i="11"/>
  <c r="AT79" i="11"/>
  <c r="AS79" i="11"/>
  <c r="AR79" i="11"/>
  <c r="AQ79" i="11"/>
  <c r="AP79" i="11"/>
  <c r="AO79" i="11"/>
  <c r="AN79" i="11"/>
  <c r="AM79" i="11"/>
  <c r="AL79" i="11"/>
  <c r="AK79" i="11"/>
  <c r="AJ79" i="11"/>
  <c r="AI79" i="11"/>
  <c r="AH79" i="11"/>
  <c r="AG79" i="11"/>
  <c r="AF79" i="11"/>
  <c r="AE79" i="11"/>
  <c r="AD79" i="11"/>
  <c r="AC79" i="11"/>
  <c r="AB79" i="11"/>
  <c r="AA79" i="11"/>
  <c r="Z79" i="11"/>
  <c r="Y79" i="11"/>
  <c r="X79" i="11"/>
  <c r="W79" i="11"/>
  <c r="V79" i="11"/>
  <c r="U79" i="11"/>
  <c r="T79" i="11"/>
  <c r="S79" i="11"/>
  <c r="R79" i="11"/>
  <c r="Q79" i="11"/>
  <c r="P79" i="11"/>
  <c r="O79" i="11"/>
  <c r="N79" i="11"/>
  <c r="M79" i="11"/>
  <c r="L79" i="11"/>
  <c r="K79" i="11"/>
  <c r="J79" i="11"/>
  <c r="I79" i="11"/>
  <c r="H79" i="11"/>
  <c r="G79" i="11"/>
  <c r="F79" i="11"/>
  <c r="E79" i="11"/>
  <c r="E5" i="9"/>
  <c r="J122" i="12" l="1"/>
  <c r="L122" i="12"/>
  <c r="M122" i="12"/>
  <c r="N122" i="12"/>
  <c r="Q122" i="12"/>
  <c r="U122" i="12"/>
  <c r="K122" i="12"/>
  <c r="AN127" i="12"/>
  <c r="AN11" i="20" s="1"/>
  <c r="AN12" i="20" s="1"/>
  <c r="AN128" i="12"/>
  <c r="AN48" i="20" s="1"/>
  <c r="AN49" i="20" s="1"/>
  <c r="AN129" i="12"/>
  <c r="AD122" i="12"/>
  <c r="AE122" i="12"/>
  <c r="AK122" i="12"/>
  <c r="AG121" i="11"/>
  <c r="U121" i="11"/>
  <c r="G121" i="11"/>
  <c r="K121" i="11"/>
  <c r="L121" i="11"/>
  <c r="AD121" i="11"/>
  <c r="R121" i="11"/>
  <c r="Y123" i="11"/>
  <c r="AO121" i="11"/>
  <c r="AC121" i="11"/>
  <c r="Q121" i="11"/>
  <c r="H123" i="11"/>
  <c r="E48" i="19"/>
  <c r="E49" i="19" s="1"/>
  <c r="AL121" i="11"/>
  <c r="Z121" i="11"/>
  <c r="N121" i="11"/>
  <c r="AK121" i="11"/>
  <c r="Y121" i="11"/>
  <c r="M121" i="11"/>
  <c r="AM122" i="11"/>
  <c r="W122" i="11"/>
  <c r="AN123" i="11"/>
  <c r="AL122" i="11"/>
  <c r="V123" i="11"/>
  <c r="AQ120" i="11"/>
  <c r="AK122" i="11"/>
  <c r="U122" i="11"/>
  <c r="AL123" i="11"/>
  <c r="U123" i="11"/>
  <c r="AJ122" i="11"/>
  <c r="P122" i="11"/>
  <c r="T123" i="11"/>
  <c r="AI122" i="11"/>
  <c r="AJ123" i="11"/>
  <c r="P123" i="11"/>
  <c r="AR11" i="9"/>
  <c r="AR12" i="9" s="1"/>
  <c r="AR11" i="19"/>
  <c r="AR12" i="19" s="1"/>
  <c r="AH122" i="11"/>
  <c r="N122" i="11"/>
  <c r="AH123" i="11"/>
  <c r="O123" i="11"/>
  <c r="AP129" i="11"/>
  <c r="AP85" i="19" s="1"/>
  <c r="AP86" i="19" s="1"/>
  <c r="AG122" i="11"/>
  <c r="M122" i="11"/>
  <c r="AG123" i="11"/>
  <c r="N123" i="11"/>
  <c r="AR129" i="11"/>
  <c r="AW86" i="11"/>
  <c r="AB122" i="11"/>
  <c r="AB124" i="11" s="1"/>
  <c r="L122" i="11"/>
  <c r="AF123" i="11"/>
  <c r="M123" i="11"/>
  <c r="AQ129" i="11"/>
  <c r="AQ85" i="19" s="1"/>
  <c r="AQ86" i="19" s="1"/>
  <c r="AN122" i="11"/>
  <c r="X123" i="11"/>
  <c r="X122" i="11"/>
  <c r="AR48" i="19"/>
  <c r="AR49" i="19" s="1"/>
  <c r="AR48" i="9"/>
  <c r="AR49" i="9" s="1"/>
  <c r="AM123" i="11"/>
  <c r="AU129" i="11"/>
  <c r="AU85" i="19" s="1"/>
  <c r="AU86" i="19" s="1"/>
  <c r="AU11" i="9"/>
  <c r="AU12" i="9" s="1"/>
  <c r="AU11" i="19"/>
  <c r="AU12" i="19" s="1"/>
  <c r="AT129" i="11"/>
  <c r="AT85" i="19" s="1"/>
  <c r="AT86" i="19" s="1"/>
  <c r="AT11" i="19"/>
  <c r="AT12" i="19" s="1"/>
  <c r="O122" i="11"/>
  <c r="K122" i="11"/>
  <c r="AB123" i="11"/>
  <c r="L123" i="11"/>
  <c r="Z122" i="11"/>
  <c r="J122" i="11"/>
  <c r="J124" i="11" s="1"/>
  <c r="AA123" i="11"/>
  <c r="J123" i="11"/>
  <c r="AT48" i="9"/>
  <c r="AT49" i="9" s="1"/>
  <c r="AT48" i="19"/>
  <c r="AT49" i="19" s="1"/>
  <c r="AQ119" i="11"/>
  <c r="V122" i="11"/>
  <c r="E121" i="11"/>
  <c r="AK123" i="11"/>
  <c r="AA122" i="11"/>
  <c r="Y122" i="11"/>
  <c r="I122" i="11"/>
  <c r="I124" i="11" s="1"/>
  <c r="Z123" i="11"/>
  <c r="I123" i="11"/>
  <c r="AS129" i="11"/>
  <c r="AS85" i="19" s="1"/>
  <c r="AS86" i="19" s="1"/>
  <c r="AS48" i="9"/>
  <c r="AS49" i="9" s="1"/>
  <c r="AS48" i="19"/>
  <c r="AS49" i="19" s="1"/>
  <c r="AS11" i="9"/>
  <c r="AS12" i="9" s="1"/>
  <c r="AS11" i="20"/>
  <c r="AS12" i="20" s="1"/>
  <c r="AC122" i="12"/>
  <c r="AT11" i="9"/>
  <c r="AT12" i="9" s="1"/>
  <c r="AT11" i="20"/>
  <c r="AT12" i="20" s="1"/>
  <c r="AU48" i="9"/>
  <c r="AU49" i="9" s="1"/>
  <c r="AU48" i="20"/>
  <c r="AU49" i="20" s="1"/>
  <c r="AQ11" i="9"/>
  <c r="AQ12" i="9" s="1"/>
  <c r="AQ11" i="20"/>
  <c r="AQ12" i="20" s="1"/>
  <c r="AI122" i="12"/>
  <c r="AQ48" i="9"/>
  <c r="AQ49" i="9" s="1"/>
  <c r="AQ48" i="20"/>
  <c r="AQ49" i="20" s="1"/>
  <c r="AJ122" i="12"/>
  <c r="AJ124" i="12" s="1"/>
  <c r="T19" i="9"/>
  <c r="S19" i="9" s="1"/>
  <c r="S20" i="9"/>
  <c r="T56" i="9"/>
  <c r="S56" i="9" s="1"/>
  <c r="S57" i="9"/>
  <c r="V122" i="12"/>
  <c r="AO122" i="12"/>
  <c r="AP11" i="9"/>
  <c r="AP12" i="9" s="1"/>
  <c r="AP48" i="9"/>
  <c r="AP49" i="9" s="1"/>
  <c r="AN124" i="12"/>
  <c r="W122" i="12"/>
  <c r="G122" i="12"/>
  <c r="X122" i="12"/>
  <c r="AO123" i="12"/>
  <c r="H122" i="12"/>
  <c r="Y122" i="12"/>
  <c r="I122" i="12"/>
  <c r="Z122" i="12"/>
  <c r="Q123" i="12"/>
  <c r="AR85" i="20"/>
  <c r="AR86" i="20" s="1"/>
  <c r="AA123" i="12"/>
  <c r="AB123" i="12"/>
  <c r="R122" i="12"/>
  <c r="AF122" i="12"/>
  <c r="AC123" i="12"/>
  <c r="E122" i="12"/>
  <c r="S122" i="12"/>
  <c r="AG122" i="12"/>
  <c r="AM123" i="12"/>
  <c r="F122" i="12"/>
  <c r="T122" i="12"/>
  <c r="T124" i="12" s="1"/>
  <c r="AH122" i="12"/>
  <c r="AL123" i="12"/>
  <c r="Z123" i="12"/>
  <c r="N123" i="12"/>
  <c r="AJ123" i="12"/>
  <c r="AI123" i="12"/>
  <c r="K123" i="12"/>
  <c r="AH123" i="12"/>
  <c r="J123" i="12"/>
  <c r="U123" i="12"/>
  <c r="AF123" i="12"/>
  <c r="T123" i="12"/>
  <c r="S123" i="12"/>
  <c r="AD123" i="12"/>
  <c r="R123" i="12"/>
  <c r="F123" i="12"/>
  <c r="AK123" i="12"/>
  <c r="Y123" i="12"/>
  <c r="M123" i="12"/>
  <c r="X123" i="12"/>
  <c r="L123" i="12"/>
  <c r="W123" i="12"/>
  <c r="V123" i="12"/>
  <c r="AG123" i="12"/>
  <c r="I123" i="12"/>
  <c r="H123" i="12"/>
  <c r="AE123" i="12"/>
  <c r="G123" i="12"/>
  <c r="E123" i="12"/>
  <c r="O123" i="12"/>
  <c r="P123" i="12"/>
  <c r="O122" i="12"/>
  <c r="AA122" i="12"/>
  <c r="AM122" i="12"/>
  <c r="P122" i="12"/>
  <c r="AB122" i="12"/>
  <c r="AI123" i="11"/>
  <c r="W123" i="11"/>
  <c r="K123" i="11"/>
  <c r="AE123" i="11"/>
  <c r="S123" i="11"/>
  <c r="G123" i="11"/>
  <c r="AD123" i="11"/>
  <c r="R123" i="11"/>
  <c r="F123" i="11"/>
  <c r="AO123" i="11"/>
  <c r="AC123" i="11"/>
  <c r="Q123" i="11"/>
  <c r="AF122" i="11"/>
  <c r="T122" i="11"/>
  <c r="H122" i="11"/>
  <c r="AE122" i="11"/>
  <c r="S122" i="11"/>
  <c r="G122" i="11"/>
  <c r="AD122" i="11"/>
  <c r="R122" i="11"/>
  <c r="F122" i="11"/>
  <c r="AO122" i="11"/>
  <c r="AC122" i="11"/>
  <c r="Q122" i="11"/>
  <c r="N124" i="11"/>
  <c r="E11" i="19"/>
  <c r="E12" i="19" s="1"/>
  <c r="E124" i="11"/>
  <c r="AC124" i="12" l="1"/>
  <c r="AK127" i="12"/>
  <c r="AK11" i="20" s="1"/>
  <c r="AK12" i="20" s="1"/>
  <c r="AK128" i="12"/>
  <c r="AK48" i="20" s="1"/>
  <c r="AK49" i="20" s="1"/>
  <c r="AK129" i="12"/>
  <c r="L124" i="12"/>
  <c r="S127" i="12"/>
  <c r="S128" i="12"/>
  <c r="S129" i="12"/>
  <c r="E128" i="12"/>
  <c r="E48" i="9" s="1"/>
  <c r="E49" i="9" s="1"/>
  <c r="E127" i="12"/>
  <c r="E11" i="9" s="1"/>
  <c r="E12" i="9" s="1"/>
  <c r="E129" i="12"/>
  <c r="AN85" i="20"/>
  <c r="AN86" i="20" s="1"/>
  <c r="AA124" i="11"/>
  <c r="Z124" i="11"/>
  <c r="E85" i="19"/>
  <c r="E86" i="19" s="1"/>
  <c r="K114" i="19"/>
  <c r="L114" i="19" s="1"/>
  <c r="K114" i="9"/>
  <c r="L114" i="9" s="1"/>
  <c r="AN124" i="11"/>
  <c r="AK124" i="11"/>
  <c r="AD124" i="11"/>
  <c r="AR85" i="9"/>
  <c r="AR86" i="9" s="1"/>
  <c r="AR85" i="19"/>
  <c r="AR86" i="19" s="1"/>
  <c r="AI124" i="11"/>
  <c r="Y124" i="11"/>
  <c r="F124" i="11"/>
  <c r="V124" i="11"/>
  <c r="AL124" i="11"/>
  <c r="AE124" i="11"/>
  <c r="AO124" i="11"/>
  <c r="L128" i="11"/>
  <c r="AN48" i="19"/>
  <c r="AN49" i="19" s="1"/>
  <c r="AN48" i="9"/>
  <c r="AN49" i="9" s="1"/>
  <c r="AK48" i="9"/>
  <c r="AK49" i="9" s="1"/>
  <c r="AK48" i="19"/>
  <c r="AK49" i="19" s="1"/>
  <c r="AG124" i="11"/>
  <c r="M124" i="11"/>
  <c r="AH124" i="11"/>
  <c r="P124" i="11"/>
  <c r="AM124" i="11"/>
  <c r="O124" i="11"/>
  <c r="U124" i="11"/>
  <c r="AJ124" i="11"/>
  <c r="Q124" i="11"/>
  <c r="AF124" i="11"/>
  <c r="X124" i="11"/>
  <c r="L124" i="11"/>
  <c r="K111" i="19"/>
  <c r="L111" i="19" s="1"/>
  <c r="K111" i="9"/>
  <c r="L111" i="9" s="1"/>
  <c r="AC124" i="11"/>
  <c r="K124" i="11"/>
  <c r="AQ85" i="9"/>
  <c r="AQ86" i="9" s="1"/>
  <c r="AQ85" i="20"/>
  <c r="AQ86" i="20" s="1"/>
  <c r="AS85" i="9"/>
  <c r="AS86" i="9" s="1"/>
  <c r="AS85" i="20"/>
  <c r="AS86" i="20" s="1"/>
  <c r="AB124" i="12"/>
  <c r="AP85" i="9"/>
  <c r="AP86" i="9" s="1"/>
  <c r="AP85" i="20"/>
  <c r="AP86" i="20" s="1"/>
  <c r="AU85" i="9"/>
  <c r="AU86" i="9" s="1"/>
  <c r="AU85" i="20"/>
  <c r="AU86" i="20" s="1"/>
  <c r="AT85" i="9"/>
  <c r="AT86" i="9" s="1"/>
  <c r="AT85" i="20"/>
  <c r="AT86" i="20" s="1"/>
  <c r="R124" i="12"/>
  <c r="AL124" i="12"/>
  <c r="U124" i="12"/>
  <c r="H124" i="12"/>
  <c r="AM124" i="12"/>
  <c r="AG124" i="12"/>
  <c r="AI124" i="12"/>
  <c r="Q124" i="12"/>
  <c r="AO124" i="12"/>
  <c r="AK124" i="12"/>
  <c r="AF124" i="12"/>
  <c r="AH124" i="12"/>
  <c r="AE124" i="12"/>
  <c r="AD124" i="12"/>
  <c r="J124" i="12"/>
  <c r="W124" i="12"/>
  <c r="V124" i="12"/>
  <c r="P124" i="12"/>
  <c r="N124" i="12"/>
  <c r="AA124" i="12"/>
  <c r="O124" i="12"/>
  <c r="K124" i="12"/>
  <c r="M124" i="12"/>
  <c r="X124" i="12"/>
  <c r="Z124" i="12"/>
  <c r="F124" i="12"/>
  <c r="Y124" i="12"/>
  <c r="S124" i="12"/>
  <c r="G124" i="12"/>
  <c r="I124" i="12"/>
  <c r="E124" i="12"/>
  <c r="W124" i="11"/>
  <c r="G124" i="11"/>
  <c r="H124" i="11"/>
  <c r="T124" i="11"/>
  <c r="S124" i="11"/>
  <c r="R124" i="11"/>
  <c r="E48" i="20" l="1"/>
  <c r="E49" i="20" s="1"/>
  <c r="AK85" i="20"/>
  <c r="AK86" i="20" s="1"/>
  <c r="E11" i="20"/>
  <c r="E12" i="20" s="1"/>
  <c r="E85" i="9"/>
  <c r="E86" i="9" s="1"/>
  <c r="L129" i="11"/>
  <c r="L127" i="11"/>
  <c r="AK11" i="19"/>
  <c r="AK12" i="19" s="1"/>
  <c r="AK11" i="9"/>
  <c r="AK12" i="9" s="1"/>
  <c r="AK85" i="9"/>
  <c r="AK86" i="9" s="1"/>
  <c r="AK85" i="19"/>
  <c r="AK86" i="19" s="1"/>
  <c r="AN11" i="19"/>
  <c r="AN12" i="19" s="1"/>
  <c r="AN11" i="9"/>
  <c r="AN12" i="9" s="1"/>
  <c r="AN85" i="19"/>
  <c r="AN86" i="19" s="1"/>
  <c r="AN85" i="9"/>
  <c r="AN86" i="9" s="1"/>
  <c r="E85" i="20"/>
  <c r="E86" i="20" s="1"/>
  <c r="AU115" i="1" l="1"/>
  <c r="AT115" i="1"/>
  <c r="AS115" i="1"/>
  <c r="AR115" i="1"/>
  <c r="AQ115"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N115" i="1"/>
  <c r="M115" i="1"/>
  <c r="L115" i="1"/>
  <c r="K115" i="1"/>
  <c r="J115" i="1"/>
  <c r="I115" i="1"/>
  <c r="H115" i="1"/>
  <c r="G115" i="1"/>
  <c r="F115" i="1"/>
  <c r="E115" i="1"/>
  <c r="AU114" i="1"/>
  <c r="AT114" i="1"/>
  <c r="AS114" i="1"/>
  <c r="AR114" i="1"/>
  <c r="AQ114" i="1"/>
  <c r="AP114" i="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F114" i="1"/>
  <c r="E114" i="1"/>
  <c r="AU113" i="1"/>
  <c r="AT113" i="1"/>
  <c r="AS113" i="1"/>
  <c r="AR113" i="1"/>
  <c r="AQ113" i="1"/>
  <c r="AP113" i="1"/>
  <c r="AO113" i="1"/>
  <c r="AN113" i="1"/>
  <c r="AM113" i="1"/>
  <c r="AL113" i="1"/>
  <c r="AK113" i="1"/>
  <c r="AJ113" i="1"/>
  <c r="AI113" i="1"/>
  <c r="AH113" i="1"/>
  <c r="AG113" i="1"/>
  <c r="AF113" i="1"/>
  <c r="AE113" i="1"/>
  <c r="AD113" i="1"/>
  <c r="AC113" i="1"/>
  <c r="AB113" i="1"/>
  <c r="AA113" i="1"/>
  <c r="Z113" i="1"/>
  <c r="Y113" i="1"/>
  <c r="X113" i="1"/>
  <c r="W113" i="1"/>
  <c r="V113" i="1"/>
  <c r="U113" i="1"/>
  <c r="T113" i="1"/>
  <c r="S113" i="1"/>
  <c r="R113" i="1"/>
  <c r="Q113" i="1"/>
  <c r="P113" i="1"/>
  <c r="O113" i="1"/>
  <c r="N113" i="1"/>
  <c r="M113" i="1"/>
  <c r="L113" i="1"/>
  <c r="K113" i="1"/>
  <c r="J113" i="1"/>
  <c r="I113" i="1"/>
  <c r="H113" i="1"/>
  <c r="G113" i="1"/>
  <c r="F113" i="1"/>
  <c r="E113" i="1"/>
  <c r="AU112" i="1"/>
  <c r="AT112" i="1"/>
  <c r="AS112"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N112" i="1"/>
  <c r="M112" i="1"/>
  <c r="L112" i="1"/>
  <c r="K112" i="1"/>
  <c r="J112" i="1"/>
  <c r="I112" i="1"/>
  <c r="H112" i="1"/>
  <c r="G112" i="1"/>
  <c r="F112" i="1"/>
  <c r="E112" i="1"/>
  <c r="AU111" i="1"/>
  <c r="AT111" i="1"/>
  <c r="AS111" i="1"/>
  <c r="AR111" i="1"/>
  <c r="AQ111" i="1"/>
  <c r="AP111" i="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N111" i="1"/>
  <c r="M111" i="1"/>
  <c r="L111" i="1"/>
  <c r="K111" i="1"/>
  <c r="J111" i="1"/>
  <c r="I111" i="1"/>
  <c r="H111" i="1"/>
  <c r="G111" i="1"/>
  <c r="F111" i="1"/>
  <c r="E111" i="1"/>
  <c r="AU110" i="1"/>
  <c r="AT110" i="1"/>
  <c r="AS110" i="1"/>
  <c r="AR110" i="1"/>
  <c r="AQ110" i="1"/>
  <c r="AP110" i="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F110" i="1"/>
  <c r="E110" i="1"/>
  <c r="AU109" i="1"/>
  <c r="AT109" i="1"/>
  <c r="AS109" i="1"/>
  <c r="AR109" i="1"/>
  <c r="AQ109" i="1"/>
  <c r="AP109" i="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N109" i="1"/>
  <c r="M109" i="1"/>
  <c r="L109" i="1"/>
  <c r="K109" i="1"/>
  <c r="J109" i="1"/>
  <c r="I109" i="1"/>
  <c r="H109" i="1"/>
  <c r="G109" i="1"/>
  <c r="F109" i="1"/>
  <c r="E109" i="1"/>
  <c r="AU108" i="1"/>
  <c r="AT108" i="1"/>
  <c r="AS108" i="1"/>
  <c r="AR108" i="1"/>
  <c r="AQ108" i="1"/>
  <c r="AP108" i="1"/>
  <c r="AO108" i="1"/>
  <c r="AN108" i="1"/>
  <c r="AM108" i="1"/>
  <c r="AL108" i="1"/>
  <c r="AK108" i="1"/>
  <c r="AJ108" i="1"/>
  <c r="AI108" i="1"/>
  <c r="AH108" i="1"/>
  <c r="AG108" i="1"/>
  <c r="AF108" i="1"/>
  <c r="AE108" i="1"/>
  <c r="AD108" i="1"/>
  <c r="AC108" i="1"/>
  <c r="AB108" i="1"/>
  <c r="AA108" i="1"/>
  <c r="Z108" i="1"/>
  <c r="Y108" i="1"/>
  <c r="X108" i="1"/>
  <c r="W108" i="1"/>
  <c r="V108" i="1"/>
  <c r="U108" i="1"/>
  <c r="T108" i="1"/>
  <c r="S108" i="1"/>
  <c r="R108" i="1"/>
  <c r="Q108" i="1"/>
  <c r="P108" i="1"/>
  <c r="O108" i="1"/>
  <c r="N108" i="1"/>
  <c r="M108" i="1"/>
  <c r="L108" i="1"/>
  <c r="K108" i="1"/>
  <c r="J108" i="1"/>
  <c r="I108" i="1"/>
  <c r="H108" i="1"/>
  <c r="G108" i="1"/>
  <c r="F108" i="1"/>
  <c r="E108" i="1"/>
  <c r="AU107" i="1"/>
  <c r="AT107" i="1"/>
  <c r="AS107" i="1"/>
  <c r="AR107" i="1"/>
  <c r="AQ107" i="1"/>
  <c r="AP107" i="1"/>
  <c r="AO107"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N107" i="1"/>
  <c r="M107" i="1"/>
  <c r="L107" i="1"/>
  <c r="K107" i="1"/>
  <c r="J107" i="1"/>
  <c r="I107" i="1"/>
  <c r="H107" i="1"/>
  <c r="G107" i="1"/>
  <c r="F107" i="1"/>
  <c r="E107" i="1"/>
  <c r="AU106" i="1"/>
  <c r="AT106" i="1"/>
  <c r="AS106" i="1"/>
  <c r="AR106" i="1"/>
  <c r="AQ106" i="1"/>
  <c r="AP106" i="1"/>
  <c r="AO106" i="1"/>
  <c r="AN106" i="1"/>
  <c r="AM106" i="1"/>
  <c r="AL106" i="1"/>
  <c r="AK106" i="1"/>
  <c r="AJ106" i="1"/>
  <c r="AI106" i="1"/>
  <c r="AH106" i="1"/>
  <c r="AG106" i="1"/>
  <c r="AF106" i="1"/>
  <c r="AE106" i="1"/>
  <c r="AD106" i="1"/>
  <c r="AC106" i="1"/>
  <c r="AB106" i="1"/>
  <c r="AA106" i="1"/>
  <c r="Z106" i="1"/>
  <c r="Y106" i="1"/>
  <c r="X106" i="1"/>
  <c r="W106" i="1"/>
  <c r="V106" i="1"/>
  <c r="U106" i="1"/>
  <c r="T106" i="1"/>
  <c r="S106" i="1"/>
  <c r="R106" i="1"/>
  <c r="Q106" i="1"/>
  <c r="P106" i="1"/>
  <c r="O106" i="1"/>
  <c r="N106" i="1"/>
  <c r="M106" i="1"/>
  <c r="L106" i="1"/>
  <c r="K106" i="1"/>
  <c r="J106" i="1"/>
  <c r="I106" i="1"/>
  <c r="H106" i="1"/>
  <c r="G106" i="1"/>
  <c r="F106" i="1"/>
  <c r="E106" i="1"/>
  <c r="AU105" i="1"/>
  <c r="AT105" i="1"/>
  <c r="AS105" i="1"/>
  <c r="AR105" i="1"/>
  <c r="AQ105" i="1"/>
  <c r="AP105" i="1"/>
  <c r="AO105" i="1"/>
  <c r="AN105" i="1"/>
  <c r="AM105" i="1"/>
  <c r="AL105" i="1"/>
  <c r="AK105" i="1"/>
  <c r="AJ105" i="1"/>
  <c r="AI105" i="1"/>
  <c r="AH105" i="1"/>
  <c r="AG105" i="1"/>
  <c r="AF105" i="1"/>
  <c r="AE105" i="1"/>
  <c r="AD105" i="1"/>
  <c r="AC105" i="1"/>
  <c r="AB105" i="1"/>
  <c r="AA105" i="1"/>
  <c r="Z105" i="1"/>
  <c r="Y105" i="1"/>
  <c r="X105" i="1"/>
  <c r="W105" i="1"/>
  <c r="V105" i="1"/>
  <c r="U105" i="1"/>
  <c r="T105" i="1"/>
  <c r="S105" i="1"/>
  <c r="R105" i="1"/>
  <c r="Q105" i="1"/>
  <c r="P105" i="1"/>
  <c r="O105" i="1"/>
  <c r="N105" i="1"/>
  <c r="M105" i="1"/>
  <c r="L105" i="1"/>
  <c r="K105" i="1"/>
  <c r="J105" i="1"/>
  <c r="I105" i="1"/>
  <c r="H105" i="1"/>
  <c r="G105" i="1"/>
  <c r="F105" i="1"/>
  <c r="E105" i="1"/>
  <c r="AU104" i="1"/>
  <c r="AT104" i="1"/>
  <c r="AS104" i="1"/>
  <c r="AR104" i="1"/>
  <c r="AQ104" i="1"/>
  <c r="AP104" i="1"/>
  <c r="AO104" i="1"/>
  <c r="AN104" i="1"/>
  <c r="AM104" i="1"/>
  <c r="AL104" i="1"/>
  <c r="AK104" i="1"/>
  <c r="AJ104" i="1"/>
  <c r="AI104" i="1"/>
  <c r="AH104" i="1"/>
  <c r="AG104" i="1"/>
  <c r="AF104" i="1"/>
  <c r="AE104" i="1"/>
  <c r="AD104" i="1"/>
  <c r="AC104" i="1"/>
  <c r="AB104" i="1"/>
  <c r="AA104" i="1"/>
  <c r="Z104" i="1"/>
  <c r="Y104" i="1"/>
  <c r="X104" i="1"/>
  <c r="W104" i="1"/>
  <c r="V104" i="1"/>
  <c r="U104" i="1"/>
  <c r="T104" i="1"/>
  <c r="S104" i="1"/>
  <c r="R104" i="1"/>
  <c r="Q104" i="1"/>
  <c r="P104" i="1"/>
  <c r="O104" i="1"/>
  <c r="N104" i="1"/>
  <c r="M104" i="1"/>
  <c r="L104" i="1"/>
  <c r="K104" i="1"/>
  <c r="J104" i="1"/>
  <c r="I104" i="1"/>
  <c r="H104" i="1"/>
  <c r="G104" i="1"/>
  <c r="F104" i="1"/>
  <c r="E104" i="1"/>
  <c r="AU103" i="1"/>
  <c r="AT103" i="1"/>
  <c r="AS103" i="1"/>
  <c r="AR103" i="1"/>
  <c r="AQ103" i="1"/>
  <c r="AP103" i="1"/>
  <c r="AO103" i="1"/>
  <c r="AN103" i="1"/>
  <c r="AM103" i="1"/>
  <c r="AL103" i="1"/>
  <c r="AK103" i="1"/>
  <c r="AJ103" i="1"/>
  <c r="AI103" i="1"/>
  <c r="AH103" i="1"/>
  <c r="AG103" i="1"/>
  <c r="AF103" i="1"/>
  <c r="AE103" i="1"/>
  <c r="AD103" i="1"/>
  <c r="AC103" i="1"/>
  <c r="AB103" i="1"/>
  <c r="AA103" i="1"/>
  <c r="Z103" i="1"/>
  <c r="Y103" i="1"/>
  <c r="X103" i="1"/>
  <c r="W103" i="1"/>
  <c r="V103" i="1"/>
  <c r="U103" i="1"/>
  <c r="T103" i="1"/>
  <c r="S103" i="1"/>
  <c r="R103" i="1"/>
  <c r="Q103" i="1"/>
  <c r="P103" i="1"/>
  <c r="O103" i="1"/>
  <c r="N103" i="1"/>
  <c r="M103" i="1"/>
  <c r="L103" i="1"/>
  <c r="K103" i="1"/>
  <c r="J103" i="1"/>
  <c r="I103" i="1"/>
  <c r="H103" i="1"/>
  <c r="G103" i="1"/>
  <c r="F103" i="1"/>
  <c r="E103" i="1"/>
  <c r="AU102" i="1"/>
  <c r="AT102" i="1"/>
  <c r="AS102" i="1"/>
  <c r="AR102" i="1"/>
  <c r="AQ102" i="1"/>
  <c r="AP102" i="1"/>
  <c r="AO102" i="1"/>
  <c r="AN102" i="1"/>
  <c r="AM102" i="1"/>
  <c r="AL102" i="1"/>
  <c r="AK102" i="1"/>
  <c r="AJ102" i="1"/>
  <c r="AI102" i="1"/>
  <c r="AH102" i="1"/>
  <c r="AG102" i="1"/>
  <c r="AF102" i="1"/>
  <c r="AE102" i="1"/>
  <c r="AD102" i="1"/>
  <c r="AC102" i="1"/>
  <c r="AB102" i="1"/>
  <c r="AA102" i="1"/>
  <c r="Z102" i="1"/>
  <c r="Y102" i="1"/>
  <c r="X102" i="1"/>
  <c r="W102" i="1"/>
  <c r="V102" i="1"/>
  <c r="U102" i="1"/>
  <c r="T102" i="1"/>
  <c r="S102" i="1"/>
  <c r="R102" i="1"/>
  <c r="Q102" i="1"/>
  <c r="P102" i="1"/>
  <c r="O102" i="1"/>
  <c r="N102" i="1"/>
  <c r="M102" i="1"/>
  <c r="L102" i="1"/>
  <c r="K102" i="1"/>
  <c r="J102" i="1"/>
  <c r="I102" i="1"/>
  <c r="H102" i="1"/>
  <c r="G102" i="1"/>
  <c r="F102" i="1"/>
  <c r="E102" i="1"/>
  <c r="AU101" i="1"/>
  <c r="AT101" i="1"/>
  <c r="AS101" i="1"/>
  <c r="AR101" i="1"/>
  <c r="AQ101" i="1"/>
  <c r="AP101" i="1"/>
  <c r="AO101" i="1"/>
  <c r="AN101" i="1"/>
  <c r="AM101" i="1"/>
  <c r="AL101" i="1"/>
  <c r="AK101" i="1"/>
  <c r="AJ101" i="1"/>
  <c r="AI101" i="1"/>
  <c r="AH101" i="1"/>
  <c r="AG101" i="1"/>
  <c r="AF101" i="1"/>
  <c r="AE101" i="1"/>
  <c r="AD101" i="1"/>
  <c r="AC101" i="1"/>
  <c r="AB101" i="1"/>
  <c r="AA101" i="1"/>
  <c r="Z101" i="1"/>
  <c r="Y101" i="1"/>
  <c r="X101" i="1"/>
  <c r="W101" i="1"/>
  <c r="V101" i="1"/>
  <c r="U101" i="1"/>
  <c r="T101" i="1"/>
  <c r="S101" i="1"/>
  <c r="R101" i="1"/>
  <c r="Q101" i="1"/>
  <c r="P101" i="1"/>
  <c r="O101" i="1"/>
  <c r="N101" i="1"/>
  <c r="M101" i="1"/>
  <c r="L101" i="1"/>
  <c r="K101" i="1"/>
  <c r="J101" i="1"/>
  <c r="I101" i="1"/>
  <c r="H101" i="1"/>
  <c r="G101" i="1"/>
  <c r="F101" i="1"/>
  <c r="E101"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AU99" i="1"/>
  <c r="AT99" i="1"/>
  <c r="AS99" i="1"/>
  <c r="AR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F99" i="1"/>
  <c r="E99" i="1"/>
  <c r="AU98" i="1"/>
  <c r="AT98" i="1"/>
  <c r="AS98" i="1"/>
  <c r="AR98" i="1"/>
  <c r="AQ98" i="1"/>
  <c r="AP98" i="1"/>
  <c r="AO98" i="1"/>
  <c r="AN98" i="1"/>
  <c r="AM98" i="1"/>
  <c r="AL98" i="1"/>
  <c r="AK98" i="1"/>
  <c r="AJ98" i="1"/>
  <c r="AI98" i="1"/>
  <c r="AH98" i="1"/>
  <c r="AG98" i="1"/>
  <c r="AF98" i="1"/>
  <c r="AE98" i="1"/>
  <c r="AD98" i="1"/>
  <c r="AC98" i="1"/>
  <c r="AB98" i="1"/>
  <c r="AA98" i="1"/>
  <c r="Z98" i="1"/>
  <c r="Y98" i="1"/>
  <c r="X98" i="1"/>
  <c r="W98" i="1"/>
  <c r="V98" i="1"/>
  <c r="U98" i="1"/>
  <c r="T98" i="1"/>
  <c r="S98" i="1"/>
  <c r="R98" i="1"/>
  <c r="Q98" i="1"/>
  <c r="P98" i="1"/>
  <c r="O98" i="1"/>
  <c r="N98" i="1"/>
  <c r="M98" i="1"/>
  <c r="L98" i="1"/>
  <c r="K98" i="1"/>
  <c r="J98" i="1"/>
  <c r="I98" i="1"/>
  <c r="H98" i="1"/>
  <c r="G98" i="1"/>
  <c r="F98" i="1"/>
  <c r="E98" i="1"/>
  <c r="AU97" i="1"/>
  <c r="AT97" i="1"/>
  <c r="AS97" i="1"/>
  <c r="AR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F97" i="1"/>
  <c r="E97" i="1"/>
  <c r="AU96" i="1"/>
  <c r="AT96" i="1"/>
  <c r="AS96" i="1"/>
  <c r="AR96" i="1"/>
  <c r="AQ96" i="1"/>
  <c r="AP96" i="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F96" i="1"/>
  <c r="E96" i="1"/>
  <c r="AU95" i="1"/>
  <c r="AT95" i="1"/>
  <c r="AS95" i="1"/>
  <c r="AR95" i="1"/>
  <c r="AQ95" i="1"/>
  <c r="AP95" i="1"/>
  <c r="AO95" i="1"/>
  <c r="AN95" i="1"/>
  <c r="AM95" i="1"/>
  <c r="AL95" i="1"/>
  <c r="AK95" i="1"/>
  <c r="AJ95" i="1"/>
  <c r="AI95" i="1"/>
  <c r="AH95" i="1"/>
  <c r="AG95" i="1"/>
  <c r="AF95" i="1"/>
  <c r="AE95" i="1"/>
  <c r="AD95" i="1"/>
  <c r="AC95" i="1"/>
  <c r="AB95" i="1"/>
  <c r="AA95" i="1"/>
  <c r="Z95" i="1"/>
  <c r="Y95" i="1"/>
  <c r="X95" i="1"/>
  <c r="W95" i="1"/>
  <c r="V95" i="1"/>
  <c r="U95" i="1"/>
  <c r="T95" i="1"/>
  <c r="S95" i="1"/>
  <c r="R95" i="1"/>
  <c r="Q95" i="1"/>
  <c r="P95" i="1"/>
  <c r="O95" i="1"/>
  <c r="N95" i="1"/>
  <c r="M95" i="1"/>
  <c r="L95" i="1"/>
  <c r="K95" i="1"/>
  <c r="J95" i="1"/>
  <c r="I95" i="1"/>
  <c r="H95" i="1"/>
  <c r="G95" i="1"/>
  <c r="F95" i="1"/>
  <c r="E95" i="1"/>
  <c r="AU94" i="1"/>
  <c r="AT94" i="1"/>
  <c r="AS94"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J94" i="1"/>
  <c r="I94" i="1"/>
  <c r="H94" i="1"/>
  <c r="G94" i="1"/>
  <c r="F94" i="1"/>
  <c r="E94" i="1"/>
  <c r="AU93" i="1"/>
  <c r="AT93" i="1"/>
  <c r="AS93" i="1"/>
  <c r="AR93" i="1"/>
  <c r="AQ93" i="1"/>
  <c r="AP93" i="1"/>
  <c r="AO93" i="1"/>
  <c r="AN93" i="1"/>
  <c r="AM93" i="1"/>
  <c r="AL93" i="1"/>
  <c r="AK93" i="1"/>
  <c r="AJ93" i="1"/>
  <c r="AI93" i="1"/>
  <c r="AH93" i="1"/>
  <c r="AG93" i="1"/>
  <c r="AF93" i="1"/>
  <c r="AE93" i="1"/>
  <c r="AD93" i="1"/>
  <c r="AC93" i="1"/>
  <c r="AB93" i="1"/>
  <c r="AA93" i="1"/>
  <c r="Z93" i="1"/>
  <c r="Y93" i="1"/>
  <c r="X93" i="1"/>
  <c r="W93" i="1"/>
  <c r="V93" i="1"/>
  <c r="U93" i="1"/>
  <c r="T93" i="1"/>
  <c r="S93" i="1"/>
  <c r="R93" i="1"/>
  <c r="Q93" i="1"/>
  <c r="P93" i="1"/>
  <c r="O93" i="1"/>
  <c r="N93" i="1"/>
  <c r="M93" i="1"/>
  <c r="L93" i="1"/>
  <c r="K93" i="1"/>
  <c r="J93" i="1"/>
  <c r="I93" i="1"/>
  <c r="H93" i="1"/>
  <c r="G93" i="1"/>
  <c r="F93" i="1"/>
  <c r="E93" i="1"/>
  <c r="AU92" i="1"/>
  <c r="AT92" i="1"/>
  <c r="AS92" i="1"/>
  <c r="AR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J92" i="1"/>
  <c r="I92" i="1"/>
  <c r="H92" i="1"/>
  <c r="G92" i="1"/>
  <c r="F92" i="1"/>
  <c r="E92" i="1"/>
  <c r="AU91" i="1"/>
  <c r="AT91" i="1"/>
  <c r="AS91" i="1"/>
  <c r="AR91" i="1"/>
  <c r="AQ91" i="1"/>
  <c r="AP91" i="1"/>
  <c r="AO91" i="1"/>
  <c r="AN91" i="1"/>
  <c r="AM91" i="1"/>
  <c r="AL91" i="1"/>
  <c r="AK91" i="1"/>
  <c r="AJ91" i="1"/>
  <c r="AI91" i="1"/>
  <c r="AH91" i="1"/>
  <c r="AG91" i="1"/>
  <c r="AF91" i="1"/>
  <c r="AE91" i="1"/>
  <c r="AD91" i="1"/>
  <c r="AC91" i="1"/>
  <c r="AB91" i="1"/>
  <c r="AA91" i="1"/>
  <c r="Z91" i="1"/>
  <c r="Y91" i="1"/>
  <c r="X91" i="1"/>
  <c r="W91" i="1"/>
  <c r="V91" i="1"/>
  <c r="U91" i="1"/>
  <c r="T91" i="1"/>
  <c r="S91" i="1"/>
  <c r="R91" i="1"/>
  <c r="Q91" i="1"/>
  <c r="P91" i="1"/>
  <c r="O91" i="1"/>
  <c r="N91" i="1"/>
  <c r="M91" i="1"/>
  <c r="L91" i="1"/>
  <c r="K91" i="1"/>
  <c r="J91" i="1"/>
  <c r="I91" i="1"/>
  <c r="H91" i="1"/>
  <c r="G91" i="1"/>
  <c r="F91" i="1"/>
  <c r="E91" i="1"/>
  <c r="AU90" i="1"/>
  <c r="AT90" i="1"/>
  <c r="AS90" i="1"/>
  <c r="AR90" i="1"/>
  <c r="AQ90" i="1"/>
  <c r="AP90" i="1"/>
  <c r="AO90" i="1"/>
  <c r="AN90" i="1"/>
  <c r="AM90" i="1"/>
  <c r="AL90" i="1"/>
  <c r="AK90" i="1"/>
  <c r="AJ90" i="1"/>
  <c r="AI90" i="1"/>
  <c r="AH90" i="1"/>
  <c r="AG90" i="1"/>
  <c r="AF90" i="1"/>
  <c r="AE90" i="1"/>
  <c r="AD90" i="1"/>
  <c r="AC90" i="1"/>
  <c r="AB90" i="1"/>
  <c r="AA90" i="1"/>
  <c r="Z90" i="1"/>
  <c r="Y90" i="1"/>
  <c r="X90" i="1"/>
  <c r="W90" i="1"/>
  <c r="V90" i="1"/>
  <c r="U90" i="1"/>
  <c r="T90" i="1"/>
  <c r="S90" i="1"/>
  <c r="R90" i="1"/>
  <c r="Q90" i="1"/>
  <c r="P90" i="1"/>
  <c r="O90" i="1"/>
  <c r="N90" i="1"/>
  <c r="M90" i="1"/>
  <c r="L90" i="1"/>
  <c r="K90" i="1"/>
  <c r="J90" i="1"/>
  <c r="I90" i="1"/>
  <c r="H90" i="1"/>
  <c r="G90" i="1"/>
  <c r="F90" i="1"/>
  <c r="E90" i="1"/>
  <c r="AU89" i="1"/>
  <c r="AT89" i="1"/>
  <c r="AS89" i="1"/>
  <c r="AR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O89" i="1"/>
  <c r="N89" i="1"/>
  <c r="M89" i="1"/>
  <c r="L89" i="1"/>
  <c r="K89" i="1"/>
  <c r="J89" i="1"/>
  <c r="I89" i="1"/>
  <c r="H89" i="1"/>
  <c r="G89" i="1"/>
  <c r="F89" i="1"/>
  <c r="E89" i="1"/>
  <c r="AU88" i="1"/>
  <c r="AT88" i="1"/>
  <c r="AS88"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O88" i="1"/>
  <c r="N88" i="1"/>
  <c r="M88" i="1"/>
  <c r="L88" i="1"/>
  <c r="K88" i="1"/>
  <c r="J88" i="1"/>
  <c r="I88" i="1"/>
  <c r="H88" i="1"/>
  <c r="G88" i="1"/>
  <c r="F88" i="1"/>
  <c r="E88"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J87" i="1"/>
  <c r="I87" i="1"/>
  <c r="H87" i="1"/>
  <c r="G87" i="1"/>
  <c r="F87" i="1"/>
  <c r="E87" i="1"/>
  <c r="AU86" i="1"/>
  <c r="AT86" i="1"/>
  <c r="AS86" i="1"/>
  <c r="AR86" i="1"/>
  <c r="AQ86" i="1"/>
  <c r="AP86" i="1"/>
  <c r="AO86" i="1"/>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F86" i="1"/>
  <c r="E86" i="1"/>
  <c r="AU85" i="1"/>
  <c r="AT85" i="1"/>
  <c r="AS85" i="1"/>
  <c r="AR85" i="1"/>
  <c r="AQ85" i="1"/>
  <c r="AP85" i="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J85" i="1"/>
  <c r="I85" i="1"/>
  <c r="H85" i="1"/>
  <c r="G85" i="1"/>
  <c r="F85" i="1"/>
  <c r="E85" i="1"/>
  <c r="AU84" i="1"/>
  <c r="AT84" i="1"/>
  <c r="AS84"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AU83" i="1"/>
  <c r="AT83" i="1"/>
  <c r="AS83"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J83" i="1"/>
  <c r="I83" i="1"/>
  <c r="H83" i="1"/>
  <c r="G83" i="1"/>
  <c r="F83" i="1"/>
  <c r="E83" i="1"/>
  <c r="AU82" i="1"/>
  <c r="AT82" i="1"/>
  <c r="AS82" i="1"/>
  <c r="AR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I82" i="1"/>
  <c r="H82" i="1"/>
  <c r="G82" i="1"/>
  <c r="F82" i="1"/>
  <c r="E82" i="1"/>
  <c r="AU81" i="1"/>
  <c r="AT81" i="1"/>
  <c r="AS81" i="1"/>
  <c r="AR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L81" i="1"/>
  <c r="K81" i="1"/>
  <c r="J81" i="1"/>
  <c r="I81" i="1"/>
  <c r="H81" i="1"/>
  <c r="G81" i="1"/>
  <c r="F81" i="1"/>
  <c r="E81" i="1"/>
  <c r="AU80" i="1"/>
  <c r="AT80" i="1"/>
  <c r="AS80" i="1"/>
  <c r="AR80" i="1"/>
  <c r="AQ80" i="1"/>
  <c r="AP80" i="1"/>
  <c r="AO80" i="1"/>
  <c r="AN80" i="1"/>
  <c r="AM80" i="1"/>
  <c r="AL80" i="1"/>
  <c r="AK80" i="1"/>
  <c r="AJ80" i="1"/>
  <c r="AI80" i="1"/>
  <c r="AH80" i="1"/>
  <c r="AG80" i="1"/>
  <c r="AF80" i="1"/>
  <c r="AE80" i="1"/>
  <c r="AD80" i="1"/>
  <c r="AC80" i="1"/>
  <c r="AB80" i="1"/>
  <c r="AA80" i="1"/>
  <c r="Z80" i="1"/>
  <c r="Y80" i="1"/>
  <c r="X80" i="1"/>
  <c r="W80" i="1"/>
  <c r="V80" i="1"/>
  <c r="U80" i="1"/>
  <c r="T80" i="1"/>
  <c r="S80" i="1"/>
  <c r="R80" i="1"/>
  <c r="Q80" i="1"/>
  <c r="P80" i="1"/>
  <c r="O80" i="1"/>
  <c r="N80" i="1"/>
  <c r="M80" i="1"/>
  <c r="L80" i="1"/>
  <c r="K80" i="1"/>
  <c r="J80" i="1"/>
  <c r="I80" i="1"/>
  <c r="H80" i="1"/>
  <c r="G80" i="1"/>
  <c r="F80" i="1"/>
  <c r="E80" i="1"/>
  <c r="AU79" i="1"/>
  <c r="AT79"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AU115" i="2"/>
  <c r="AU115" i="20" s="1"/>
  <c r="AT115" i="2"/>
  <c r="AS115" i="2"/>
  <c r="AS115" i="20" s="1"/>
  <c r="AR115" i="2"/>
  <c r="AR115" i="20" s="1"/>
  <c r="AQ115" i="2"/>
  <c r="AQ115" i="20" s="1"/>
  <c r="AP115" i="2"/>
  <c r="AP115" i="20" s="1"/>
  <c r="AO115" i="2"/>
  <c r="AN115" i="2"/>
  <c r="AN115" i="20" s="1"/>
  <c r="AM115" i="2"/>
  <c r="AL115" i="2"/>
  <c r="AK115" i="2"/>
  <c r="AK115" i="20" s="1"/>
  <c r="AJ115" i="2"/>
  <c r="AI115" i="2"/>
  <c r="AH115" i="2"/>
  <c r="AG115" i="2"/>
  <c r="AF115" i="2"/>
  <c r="AE115" i="2"/>
  <c r="AD115" i="2"/>
  <c r="AC115" i="2"/>
  <c r="AB115" i="2"/>
  <c r="AA115" i="2"/>
  <c r="Z115" i="2"/>
  <c r="Y115" i="2"/>
  <c r="Y115" i="20" s="1"/>
  <c r="X115" i="2"/>
  <c r="W115" i="2"/>
  <c r="V115" i="2"/>
  <c r="V115" i="20" s="1"/>
  <c r="U115" i="2"/>
  <c r="U115" i="20" s="1"/>
  <c r="T115" i="2"/>
  <c r="S115" i="2"/>
  <c r="R115" i="2"/>
  <c r="R115" i="20" s="1"/>
  <c r="Q115" i="2"/>
  <c r="P115" i="2"/>
  <c r="O115" i="2"/>
  <c r="O115" i="20" s="1"/>
  <c r="N115" i="2"/>
  <c r="N115" i="20" s="1"/>
  <c r="M115" i="2"/>
  <c r="L115" i="2"/>
  <c r="K115" i="2"/>
  <c r="J115" i="2"/>
  <c r="I115" i="2"/>
  <c r="I115" i="20" s="1"/>
  <c r="H115" i="2"/>
  <c r="H115" i="20" s="1"/>
  <c r="G115" i="2"/>
  <c r="G115" i="20" s="1"/>
  <c r="F115" i="2"/>
  <c r="F115" i="20" s="1"/>
  <c r="E115" i="2"/>
  <c r="AU114" i="2"/>
  <c r="AU114" i="20" s="1"/>
  <c r="AT114" i="2"/>
  <c r="AT114" i="20" s="1"/>
  <c r="AS114" i="2"/>
  <c r="AS114" i="20" s="1"/>
  <c r="AR114" i="2"/>
  <c r="AR114" i="20" s="1"/>
  <c r="AQ114" i="2"/>
  <c r="AQ114" i="20" s="1"/>
  <c r="AP114" i="2"/>
  <c r="AP114" i="20" s="1"/>
  <c r="AO114" i="2"/>
  <c r="AO114" i="20" s="1"/>
  <c r="AN114" i="2"/>
  <c r="AN114" i="20" s="1"/>
  <c r="AM114" i="2"/>
  <c r="AM114" i="20" s="1"/>
  <c r="AL114" i="2"/>
  <c r="AL114" i="20" s="1"/>
  <c r="AK114" i="2"/>
  <c r="AK114" i="20" s="1"/>
  <c r="AJ114" i="2"/>
  <c r="AJ114" i="20" s="1"/>
  <c r="AI114" i="2"/>
  <c r="AI114" i="20" s="1"/>
  <c r="AH114" i="2"/>
  <c r="AH114" i="20" s="1"/>
  <c r="AG114" i="2"/>
  <c r="AG114" i="20" s="1"/>
  <c r="AF114" i="2"/>
  <c r="AF114" i="20" s="1"/>
  <c r="AE114" i="2"/>
  <c r="AE114" i="20" s="1"/>
  <c r="AD114" i="2"/>
  <c r="AD114" i="20" s="1"/>
  <c r="AC114" i="2"/>
  <c r="AC114" i="20" s="1"/>
  <c r="AB114" i="2"/>
  <c r="AB114" i="20" s="1"/>
  <c r="AA114" i="2"/>
  <c r="AA114" i="20" s="1"/>
  <c r="Z114" i="2"/>
  <c r="Z114" i="20" s="1"/>
  <c r="Y114" i="2"/>
  <c r="Y114" i="20" s="1"/>
  <c r="X114" i="2"/>
  <c r="X114" i="20" s="1"/>
  <c r="W114" i="2"/>
  <c r="W114" i="20" s="1"/>
  <c r="V114" i="2"/>
  <c r="V114" i="20" s="1"/>
  <c r="U114" i="2"/>
  <c r="U114" i="20" s="1"/>
  <c r="T114" i="2"/>
  <c r="T114" i="20" s="1"/>
  <c r="S114" i="20" s="1"/>
  <c r="S114" i="2"/>
  <c r="R114" i="2"/>
  <c r="R114" i="20" s="1"/>
  <c r="Q114" i="2"/>
  <c r="Q114" i="20" s="1"/>
  <c r="P114" i="2"/>
  <c r="P114" i="20" s="1"/>
  <c r="O114" i="2"/>
  <c r="O114" i="20" s="1"/>
  <c r="N114" i="2"/>
  <c r="N114" i="20" s="1"/>
  <c r="M114" i="2"/>
  <c r="M114" i="20" s="1"/>
  <c r="L114" i="2"/>
  <c r="K114" i="2"/>
  <c r="J114" i="2"/>
  <c r="J114" i="20" s="1"/>
  <c r="I114" i="2"/>
  <c r="I114" i="20" s="1"/>
  <c r="H114" i="2"/>
  <c r="H114" i="20" s="1"/>
  <c r="G114" i="2"/>
  <c r="G114" i="20" s="1"/>
  <c r="F114" i="2"/>
  <c r="F114" i="20" s="1"/>
  <c r="E114" i="2"/>
  <c r="E114" i="20" s="1"/>
  <c r="AU113" i="2"/>
  <c r="AT113" i="2"/>
  <c r="AS113" i="2"/>
  <c r="AS113" i="9" s="1"/>
  <c r="AR113" i="2"/>
  <c r="AR113" i="9" s="1"/>
  <c r="AQ113" i="2"/>
  <c r="AQ113" i="20" s="1"/>
  <c r="AP113" i="2"/>
  <c r="AP113" i="9" s="1"/>
  <c r="AO113" i="2"/>
  <c r="AN113" i="2"/>
  <c r="AN113" i="20" s="1"/>
  <c r="AM113" i="2"/>
  <c r="AL113" i="2"/>
  <c r="AK113" i="2"/>
  <c r="AK113" i="20" s="1"/>
  <c r="AJ113" i="2"/>
  <c r="AI113" i="2"/>
  <c r="AH113" i="2"/>
  <c r="AG113" i="2"/>
  <c r="AF113" i="2"/>
  <c r="AE113" i="2"/>
  <c r="AD113" i="2"/>
  <c r="AC113" i="2"/>
  <c r="AB113" i="2"/>
  <c r="AA113" i="2"/>
  <c r="Z113" i="2"/>
  <c r="Y113" i="2"/>
  <c r="X113" i="2"/>
  <c r="W113" i="2"/>
  <c r="V113" i="2"/>
  <c r="U113" i="2"/>
  <c r="T113" i="2"/>
  <c r="S113" i="2"/>
  <c r="R113" i="2"/>
  <c r="Q113" i="2"/>
  <c r="P113" i="2"/>
  <c r="O113" i="2"/>
  <c r="N113" i="2"/>
  <c r="M113" i="2"/>
  <c r="L113" i="2"/>
  <c r="K113" i="2"/>
  <c r="J113" i="2"/>
  <c r="I113" i="2"/>
  <c r="H113" i="2"/>
  <c r="G113" i="2"/>
  <c r="F113" i="2"/>
  <c r="E113" i="2"/>
  <c r="AU112" i="2"/>
  <c r="AU112" i="20" s="1"/>
  <c r="AT112" i="2"/>
  <c r="AS112" i="2"/>
  <c r="AS112" i="20" s="1"/>
  <c r="AR112" i="2"/>
  <c r="AR112" i="20" s="1"/>
  <c r="AQ112" i="2"/>
  <c r="AQ112" i="20" s="1"/>
  <c r="AP112" i="2"/>
  <c r="AP112" i="20" s="1"/>
  <c r="AO112" i="2"/>
  <c r="AN112" i="2"/>
  <c r="AN112" i="20" s="1"/>
  <c r="AM112" i="2"/>
  <c r="AL112" i="2"/>
  <c r="AK112" i="2"/>
  <c r="AK112" i="20" s="1"/>
  <c r="AJ112" i="2"/>
  <c r="AI112" i="2"/>
  <c r="AH112" i="2"/>
  <c r="AG112" i="2"/>
  <c r="AG112" i="20" s="1"/>
  <c r="AF112" i="2"/>
  <c r="AE112" i="2"/>
  <c r="AD112" i="2"/>
  <c r="AC112" i="2"/>
  <c r="AC112" i="20" s="1"/>
  <c r="AB112" i="2"/>
  <c r="AA112" i="2"/>
  <c r="AA112" i="20" s="1"/>
  <c r="Z112" i="2"/>
  <c r="Y112" i="2"/>
  <c r="Y112" i="20" s="1"/>
  <c r="X112" i="2"/>
  <c r="W112" i="2"/>
  <c r="V112" i="2"/>
  <c r="V112" i="20" s="1"/>
  <c r="U112" i="2"/>
  <c r="U112" i="20" s="1"/>
  <c r="T112" i="2"/>
  <c r="S112" i="2"/>
  <c r="R112" i="2"/>
  <c r="R112" i="20" s="1"/>
  <c r="Q112" i="2"/>
  <c r="P112" i="2"/>
  <c r="O112" i="2"/>
  <c r="O112" i="20" s="1"/>
  <c r="N112" i="2"/>
  <c r="N112" i="20" s="1"/>
  <c r="M112" i="2"/>
  <c r="L112" i="2"/>
  <c r="K112" i="2"/>
  <c r="J112" i="2"/>
  <c r="I112" i="2"/>
  <c r="I112" i="20" s="1"/>
  <c r="H112" i="2"/>
  <c r="H112" i="20" s="1"/>
  <c r="G112" i="2"/>
  <c r="G112" i="20" s="1"/>
  <c r="F112" i="2"/>
  <c r="E112" i="2"/>
  <c r="AU111" i="2"/>
  <c r="AU111" i="20" s="1"/>
  <c r="AT111" i="2"/>
  <c r="AT111" i="20" s="1"/>
  <c r="AS111" i="2"/>
  <c r="AS111" i="20" s="1"/>
  <c r="AR111" i="2"/>
  <c r="AR111" i="20" s="1"/>
  <c r="AQ111" i="2"/>
  <c r="AQ111" i="20" s="1"/>
  <c r="AP111" i="2"/>
  <c r="AP111" i="20" s="1"/>
  <c r="AO111" i="2"/>
  <c r="AO111" i="20" s="1"/>
  <c r="AN111" i="2"/>
  <c r="AN111" i="20" s="1"/>
  <c r="AM111" i="2"/>
  <c r="AM111" i="20" s="1"/>
  <c r="AL111" i="2"/>
  <c r="AL111" i="20" s="1"/>
  <c r="AK111" i="2"/>
  <c r="AK111" i="20" s="1"/>
  <c r="AJ111" i="2"/>
  <c r="AJ111" i="20" s="1"/>
  <c r="AI111" i="2"/>
  <c r="AI111" i="20" s="1"/>
  <c r="AH111" i="2"/>
  <c r="AH111" i="20" s="1"/>
  <c r="AG111" i="2"/>
  <c r="AG111" i="20" s="1"/>
  <c r="AF111" i="2"/>
  <c r="AF111" i="20" s="1"/>
  <c r="AE111" i="2"/>
  <c r="AE111" i="20" s="1"/>
  <c r="AD111" i="2"/>
  <c r="AD111" i="20" s="1"/>
  <c r="AC111" i="2"/>
  <c r="AC111" i="20" s="1"/>
  <c r="AB111" i="2"/>
  <c r="AB111" i="20" s="1"/>
  <c r="AA111" i="2"/>
  <c r="AA111" i="20" s="1"/>
  <c r="Z111" i="2"/>
  <c r="Z111" i="20" s="1"/>
  <c r="Y111" i="2"/>
  <c r="Y111" i="20" s="1"/>
  <c r="X111" i="2"/>
  <c r="X111" i="20" s="1"/>
  <c r="W111" i="2"/>
  <c r="W111" i="20" s="1"/>
  <c r="V111" i="2"/>
  <c r="V111" i="20" s="1"/>
  <c r="U111" i="2"/>
  <c r="U111" i="20" s="1"/>
  <c r="T111" i="2"/>
  <c r="T111" i="20" s="1"/>
  <c r="S111" i="20" s="1"/>
  <c r="S111" i="2"/>
  <c r="R111" i="2"/>
  <c r="R111" i="20" s="1"/>
  <c r="Q111" i="2"/>
  <c r="Q111" i="20" s="1"/>
  <c r="P111" i="2"/>
  <c r="P111" i="20" s="1"/>
  <c r="O111" i="2"/>
  <c r="O111" i="20" s="1"/>
  <c r="N111" i="2"/>
  <c r="N111" i="20" s="1"/>
  <c r="M111" i="2"/>
  <c r="M111" i="20" s="1"/>
  <c r="L111" i="2"/>
  <c r="K111" i="2"/>
  <c r="J111" i="2"/>
  <c r="J111" i="20" s="1"/>
  <c r="I111" i="2"/>
  <c r="I111" i="20" s="1"/>
  <c r="H111" i="2"/>
  <c r="H111" i="20" s="1"/>
  <c r="G111" i="2"/>
  <c r="G111" i="20" s="1"/>
  <c r="F111" i="2"/>
  <c r="F111" i="20" s="1"/>
  <c r="E111" i="2"/>
  <c r="E111" i="20" s="1"/>
  <c r="AU110" i="2"/>
  <c r="AT110" i="2"/>
  <c r="AS110" i="2"/>
  <c r="AS110" i="20" s="1"/>
  <c r="AR110" i="2"/>
  <c r="AR110" i="20" s="1"/>
  <c r="AQ110" i="2"/>
  <c r="AQ110" i="20" s="1"/>
  <c r="AP110" i="2"/>
  <c r="AP110" i="9" s="1"/>
  <c r="AO110" i="2"/>
  <c r="AN110" i="2"/>
  <c r="AN110" i="20" s="1"/>
  <c r="AM110" i="2"/>
  <c r="AL110" i="2"/>
  <c r="AK110" i="2"/>
  <c r="AK110" i="20" s="1"/>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AU109" i="2"/>
  <c r="AT109" i="2"/>
  <c r="AS109" i="2"/>
  <c r="AS109" i="9" s="1"/>
  <c r="AR109" i="2"/>
  <c r="AR109" i="20" s="1"/>
  <c r="AQ109" i="2"/>
  <c r="AQ109" i="20" s="1"/>
  <c r="AP109" i="2"/>
  <c r="AP109" i="9" s="1"/>
  <c r="AO109" i="2"/>
  <c r="AN109" i="2"/>
  <c r="AN109" i="20" s="1"/>
  <c r="AM109" i="2"/>
  <c r="AL109" i="2"/>
  <c r="AK109" i="2"/>
  <c r="AK109" i="20" s="1"/>
  <c r="AJ109" i="2"/>
  <c r="AI109" i="2"/>
  <c r="AH109" i="2"/>
  <c r="AG109" i="2"/>
  <c r="AG109" i="20" s="1"/>
  <c r="AF109" i="2"/>
  <c r="AE109" i="2"/>
  <c r="AD109" i="2"/>
  <c r="AC109" i="2"/>
  <c r="AB109" i="2"/>
  <c r="AA109" i="2"/>
  <c r="Z109" i="2"/>
  <c r="Y109" i="2"/>
  <c r="Y109" i="20" s="1"/>
  <c r="X109" i="2"/>
  <c r="W109" i="2"/>
  <c r="V109" i="2"/>
  <c r="V109" i="20" s="1"/>
  <c r="U109" i="2"/>
  <c r="U109" i="20" s="1"/>
  <c r="T109" i="2"/>
  <c r="S109" i="2"/>
  <c r="R109" i="2"/>
  <c r="Q109" i="2"/>
  <c r="P109" i="2"/>
  <c r="O109" i="2"/>
  <c r="N109" i="2"/>
  <c r="M109" i="2"/>
  <c r="L109" i="2"/>
  <c r="K109" i="2"/>
  <c r="J109" i="2"/>
  <c r="I109" i="2"/>
  <c r="H109" i="2"/>
  <c r="G109" i="2"/>
  <c r="F109" i="2"/>
  <c r="E109" i="2"/>
  <c r="AU108" i="2"/>
  <c r="AT108" i="2"/>
  <c r="AS108" i="2"/>
  <c r="AS108" i="9" s="1"/>
  <c r="AR108" i="2"/>
  <c r="AR108" i="20" s="1"/>
  <c r="AQ108" i="2"/>
  <c r="AQ108" i="20" s="1"/>
  <c r="AP108" i="2"/>
  <c r="AP108" i="9" s="1"/>
  <c r="AO108" i="2"/>
  <c r="AN108" i="2"/>
  <c r="AN108" i="20" s="1"/>
  <c r="AM108" i="2"/>
  <c r="AL108" i="2"/>
  <c r="AK108" i="2"/>
  <c r="AK108" i="20" s="1"/>
  <c r="AJ108" i="2"/>
  <c r="AI108" i="2"/>
  <c r="AH108" i="2"/>
  <c r="AG108" i="2"/>
  <c r="AG108" i="20" s="1"/>
  <c r="AF108" i="2"/>
  <c r="AE108" i="2"/>
  <c r="AD108" i="2"/>
  <c r="AC108" i="2"/>
  <c r="AB108" i="2"/>
  <c r="AA108" i="2"/>
  <c r="Z108" i="2"/>
  <c r="Y108" i="2"/>
  <c r="X108" i="2"/>
  <c r="W108" i="2"/>
  <c r="V108" i="2"/>
  <c r="V108" i="20" s="1"/>
  <c r="U108" i="2"/>
  <c r="U108" i="20" s="1"/>
  <c r="T108" i="2"/>
  <c r="S108" i="2"/>
  <c r="R108" i="2"/>
  <c r="Q108" i="2"/>
  <c r="P108" i="2"/>
  <c r="O108" i="2"/>
  <c r="N108" i="2"/>
  <c r="M108" i="2"/>
  <c r="L108" i="2"/>
  <c r="K108" i="2"/>
  <c r="J108" i="2"/>
  <c r="I108" i="2"/>
  <c r="H108" i="2"/>
  <c r="G108" i="2"/>
  <c r="F108" i="2"/>
  <c r="E108" i="2"/>
  <c r="AU107" i="2"/>
  <c r="AT107" i="2"/>
  <c r="AS107" i="2"/>
  <c r="AS107" i="9" s="1"/>
  <c r="AR107" i="2"/>
  <c r="AR107" i="20" s="1"/>
  <c r="AQ107" i="2"/>
  <c r="AQ107" i="20" s="1"/>
  <c r="AP107" i="2"/>
  <c r="AP107" i="9" s="1"/>
  <c r="AO107" i="2"/>
  <c r="AO107" i="20" s="1"/>
  <c r="AN107" i="2"/>
  <c r="AN107" i="20" s="1"/>
  <c r="AM107" i="2"/>
  <c r="AL107" i="2"/>
  <c r="AL107" i="20" s="1"/>
  <c r="AK107" i="2"/>
  <c r="AK107" i="20" s="1"/>
  <c r="AJ107" i="2"/>
  <c r="AI107" i="2"/>
  <c r="AI107" i="20" s="1"/>
  <c r="AH107" i="2"/>
  <c r="AH107" i="20" s="1"/>
  <c r="AG107" i="2"/>
  <c r="AG107" i="20" s="1"/>
  <c r="AF107" i="2"/>
  <c r="AF107" i="20" s="1"/>
  <c r="AE107" i="2"/>
  <c r="AE107" i="20" s="1"/>
  <c r="AD107" i="2"/>
  <c r="AD107" i="20" s="1"/>
  <c r="AC107" i="2"/>
  <c r="AC107" i="20" s="1"/>
  <c r="AB107" i="2"/>
  <c r="AA107" i="2"/>
  <c r="Z107" i="2"/>
  <c r="Y107" i="2"/>
  <c r="Y107" i="20" s="1"/>
  <c r="X107" i="2"/>
  <c r="W107" i="2"/>
  <c r="V107" i="2"/>
  <c r="V107" i="20" s="1"/>
  <c r="U107" i="2"/>
  <c r="U107" i="20" s="1"/>
  <c r="T107" i="2"/>
  <c r="S107" i="2"/>
  <c r="R107" i="2"/>
  <c r="Q107" i="2"/>
  <c r="P107" i="2"/>
  <c r="O107" i="2"/>
  <c r="N107" i="2"/>
  <c r="M107" i="2"/>
  <c r="L107" i="2"/>
  <c r="K107" i="2"/>
  <c r="J107" i="2"/>
  <c r="I107" i="2"/>
  <c r="H107" i="2"/>
  <c r="G107" i="2"/>
  <c r="F107" i="2"/>
  <c r="E107" i="2"/>
  <c r="AU106" i="2"/>
  <c r="AT106" i="2"/>
  <c r="AS106" i="2"/>
  <c r="AS106" i="9" s="1"/>
  <c r="AR106" i="2"/>
  <c r="AR106" i="20" s="1"/>
  <c r="AQ106" i="2"/>
  <c r="AQ106" i="20" s="1"/>
  <c r="AP106" i="2"/>
  <c r="AP106" i="9" s="1"/>
  <c r="AO106" i="2"/>
  <c r="AN106" i="2"/>
  <c r="AN106" i="20" s="1"/>
  <c r="AM106" i="2"/>
  <c r="AL106" i="2"/>
  <c r="AK106" i="2"/>
  <c r="AK106" i="20" s="1"/>
  <c r="AJ106" i="2"/>
  <c r="AI106" i="2"/>
  <c r="AH106" i="2"/>
  <c r="AG106" i="2"/>
  <c r="AG106" i="20" s="1"/>
  <c r="AF106" i="2"/>
  <c r="AE106" i="2"/>
  <c r="AD106" i="2"/>
  <c r="AC106" i="2"/>
  <c r="AB106" i="2"/>
  <c r="AA106" i="2"/>
  <c r="Z106" i="2"/>
  <c r="Y106" i="2"/>
  <c r="Y106" i="20" s="1"/>
  <c r="X106" i="2"/>
  <c r="W106" i="2"/>
  <c r="V106" i="2"/>
  <c r="V106" i="20" s="1"/>
  <c r="U106" i="2"/>
  <c r="U106" i="20" s="1"/>
  <c r="T106" i="2"/>
  <c r="S106" i="2"/>
  <c r="R106" i="2"/>
  <c r="Q106" i="2"/>
  <c r="P106" i="2"/>
  <c r="O106" i="2"/>
  <c r="N106" i="2"/>
  <c r="M106" i="2"/>
  <c r="L106" i="2"/>
  <c r="K106" i="2"/>
  <c r="J106" i="2"/>
  <c r="I106" i="2"/>
  <c r="H106" i="2"/>
  <c r="G106" i="2"/>
  <c r="F106" i="2"/>
  <c r="E106" i="2"/>
  <c r="AU105" i="2"/>
  <c r="AT105" i="2"/>
  <c r="AS105" i="2"/>
  <c r="AS105" i="9" s="1"/>
  <c r="AR105" i="2"/>
  <c r="AR105" i="20" s="1"/>
  <c r="AQ105" i="2"/>
  <c r="AQ105" i="20" s="1"/>
  <c r="AP105" i="2"/>
  <c r="AP105" i="9" s="1"/>
  <c r="AO105" i="2"/>
  <c r="AN105" i="2"/>
  <c r="AN105" i="20" s="1"/>
  <c r="AM105" i="2"/>
  <c r="AL105" i="2"/>
  <c r="AK105" i="2"/>
  <c r="AK105" i="20" s="1"/>
  <c r="AJ105" i="2"/>
  <c r="AI105" i="2"/>
  <c r="AH105" i="2"/>
  <c r="AG105" i="2"/>
  <c r="AG105" i="20" s="1"/>
  <c r="AF105" i="2"/>
  <c r="AE105" i="2"/>
  <c r="AD105" i="2"/>
  <c r="AC105" i="2"/>
  <c r="AB105" i="2"/>
  <c r="AA105" i="2"/>
  <c r="Z105" i="2"/>
  <c r="Y105" i="2"/>
  <c r="Y105" i="20" s="1"/>
  <c r="X105" i="2"/>
  <c r="W105" i="2"/>
  <c r="V105" i="2"/>
  <c r="V105" i="20" s="1"/>
  <c r="U105" i="2"/>
  <c r="U105" i="20" s="1"/>
  <c r="T105" i="2"/>
  <c r="S105" i="2"/>
  <c r="R105" i="2"/>
  <c r="Q105" i="2"/>
  <c r="P105" i="2"/>
  <c r="O105" i="2"/>
  <c r="N105" i="2"/>
  <c r="M105" i="2"/>
  <c r="L105" i="2"/>
  <c r="K105" i="2"/>
  <c r="J105" i="2"/>
  <c r="I105" i="2"/>
  <c r="H105" i="2"/>
  <c r="G105" i="2"/>
  <c r="F105" i="2"/>
  <c r="E105" i="2"/>
  <c r="AU104" i="2"/>
  <c r="AT104" i="2"/>
  <c r="AS104" i="2"/>
  <c r="AS104" i="9" s="1"/>
  <c r="AR104" i="2"/>
  <c r="AR104" i="20" s="1"/>
  <c r="AQ104" i="2"/>
  <c r="AQ104" i="20" s="1"/>
  <c r="AP104" i="2"/>
  <c r="AP104" i="9" s="1"/>
  <c r="AO104" i="2"/>
  <c r="AN104" i="2"/>
  <c r="AN104" i="20" s="1"/>
  <c r="AM104" i="2"/>
  <c r="AL104" i="2"/>
  <c r="AK104" i="2"/>
  <c r="AK104" i="20" s="1"/>
  <c r="AJ104" i="2"/>
  <c r="AI104" i="2"/>
  <c r="AH104" i="2"/>
  <c r="AG104" i="2"/>
  <c r="AG104" i="20" s="1"/>
  <c r="AF104" i="2"/>
  <c r="AE104" i="2"/>
  <c r="AD104" i="2"/>
  <c r="AC104" i="2"/>
  <c r="AB104" i="2"/>
  <c r="AA104" i="2"/>
  <c r="Z104" i="2"/>
  <c r="Y104" i="2"/>
  <c r="Y104" i="20" s="1"/>
  <c r="X104" i="2"/>
  <c r="W104" i="2"/>
  <c r="V104" i="2"/>
  <c r="V104" i="20" s="1"/>
  <c r="U104" i="2"/>
  <c r="U104" i="20" s="1"/>
  <c r="T104" i="2"/>
  <c r="S104" i="2"/>
  <c r="R104" i="2"/>
  <c r="Q104" i="2"/>
  <c r="P104" i="2"/>
  <c r="O104" i="2"/>
  <c r="N104" i="2"/>
  <c r="M104" i="2"/>
  <c r="L104" i="2"/>
  <c r="K104" i="2"/>
  <c r="J104" i="2"/>
  <c r="I104" i="2"/>
  <c r="H104" i="2"/>
  <c r="G104" i="2"/>
  <c r="F104" i="2"/>
  <c r="E104" i="2"/>
  <c r="AU103" i="2"/>
  <c r="AT103" i="2"/>
  <c r="AS103" i="2"/>
  <c r="AS103" i="9" s="1"/>
  <c r="AR103" i="2"/>
  <c r="AR103" i="20" s="1"/>
  <c r="AQ103" i="2"/>
  <c r="AQ103" i="20" s="1"/>
  <c r="AP103" i="2"/>
  <c r="AP103" i="9" s="1"/>
  <c r="AO103" i="2"/>
  <c r="AN103" i="2"/>
  <c r="AN103" i="20" s="1"/>
  <c r="AM103" i="2"/>
  <c r="AL103" i="2"/>
  <c r="AK103" i="2"/>
  <c r="AK103" i="20" s="1"/>
  <c r="AJ103" i="2"/>
  <c r="AI103" i="2"/>
  <c r="AH103" i="2"/>
  <c r="AG103" i="2"/>
  <c r="AG103" i="20" s="1"/>
  <c r="AF103" i="2"/>
  <c r="AE103" i="2"/>
  <c r="AD103" i="2"/>
  <c r="AC103" i="2"/>
  <c r="AB103" i="2"/>
  <c r="AA103" i="2"/>
  <c r="Z103" i="2"/>
  <c r="Y103" i="2"/>
  <c r="Y103" i="20" s="1"/>
  <c r="X103" i="2"/>
  <c r="W103" i="2"/>
  <c r="V103" i="2"/>
  <c r="V103" i="20" s="1"/>
  <c r="U103" i="2"/>
  <c r="U103" i="20" s="1"/>
  <c r="T103" i="2"/>
  <c r="S103" i="2"/>
  <c r="R103" i="2"/>
  <c r="Q103" i="2"/>
  <c r="P103" i="2"/>
  <c r="O103" i="2"/>
  <c r="N103" i="2"/>
  <c r="M103" i="2"/>
  <c r="L103" i="2"/>
  <c r="K103" i="2"/>
  <c r="J103" i="2"/>
  <c r="I103" i="2"/>
  <c r="H103" i="2"/>
  <c r="G103" i="2"/>
  <c r="F103" i="2"/>
  <c r="E103" i="2"/>
  <c r="AU102" i="2"/>
  <c r="AT102" i="2"/>
  <c r="AS102" i="2"/>
  <c r="AS102" i="9" s="1"/>
  <c r="AR102" i="2"/>
  <c r="AR102" i="20" s="1"/>
  <c r="AQ102" i="2"/>
  <c r="AQ102" i="20" s="1"/>
  <c r="AP102" i="2"/>
  <c r="AP102" i="9" s="1"/>
  <c r="AO102" i="2"/>
  <c r="AN102" i="2"/>
  <c r="AN102" i="20" s="1"/>
  <c r="AM102" i="2"/>
  <c r="AL102" i="2"/>
  <c r="AK102" i="2"/>
  <c r="AK102" i="20" s="1"/>
  <c r="AJ102" i="2"/>
  <c r="AI102" i="2"/>
  <c r="AH102" i="2"/>
  <c r="AG102" i="2"/>
  <c r="AF102" i="2"/>
  <c r="AE102" i="2"/>
  <c r="AD102" i="2"/>
  <c r="AC102" i="2"/>
  <c r="AB102" i="2"/>
  <c r="AA102" i="2"/>
  <c r="Z102" i="2"/>
  <c r="Y102" i="2"/>
  <c r="X102" i="2"/>
  <c r="W102" i="2"/>
  <c r="V102" i="2"/>
  <c r="U102" i="2"/>
  <c r="U102" i="20" s="1"/>
  <c r="T102" i="2"/>
  <c r="S102" i="2"/>
  <c r="R102" i="2"/>
  <c r="Q102" i="2"/>
  <c r="P102" i="2"/>
  <c r="O102" i="2"/>
  <c r="N102" i="2"/>
  <c r="M102" i="2"/>
  <c r="L102" i="2"/>
  <c r="K102" i="2"/>
  <c r="J102" i="2"/>
  <c r="I102" i="2"/>
  <c r="H102" i="2"/>
  <c r="G102" i="2"/>
  <c r="F102" i="2"/>
  <c r="E102" i="2"/>
  <c r="AU101" i="2"/>
  <c r="AU101" i="20" s="1"/>
  <c r="AT101" i="2"/>
  <c r="AS101" i="2"/>
  <c r="AS101" i="20" s="1"/>
  <c r="AR101" i="2"/>
  <c r="AR101" i="20" s="1"/>
  <c r="AQ101" i="2"/>
  <c r="AQ101" i="20" s="1"/>
  <c r="AP101" i="2"/>
  <c r="AP101" i="9" s="1"/>
  <c r="AO101" i="2"/>
  <c r="AN101" i="2"/>
  <c r="AN101" i="20" s="1"/>
  <c r="AM101" i="2"/>
  <c r="AM101" i="20" s="1"/>
  <c r="AL101" i="2"/>
  <c r="AK101" i="2"/>
  <c r="AK101" i="20" s="1"/>
  <c r="AJ101" i="2"/>
  <c r="AI101" i="2"/>
  <c r="AH101" i="2"/>
  <c r="AG101" i="2"/>
  <c r="AG101" i="20" s="1"/>
  <c r="AF101" i="2"/>
  <c r="AE101" i="2"/>
  <c r="AD101" i="2"/>
  <c r="AD101" i="20" s="1"/>
  <c r="AC101" i="2"/>
  <c r="AB101" i="2"/>
  <c r="AA101" i="2"/>
  <c r="Z101" i="2"/>
  <c r="Y101" i="2"/>
  <c r="X101" i="2"/>
  <c r="X101" i="20" s="1"/>
  <c r="W101" i="2"/>
  <c r="W101" i="20" s="1"/>
  <c r="V101" i="2"/>
  <c r="V101" i="20" s="1"/>
  <c r="U101" i="2"/>
  <c r="T101" i="2"/>
  <c r="T101" i="20" s="1"/>
  <c r="S101" i="20" s="1"/>
  <c r="S101" i="2"/>
  <c r="R101" i="2"/>
  <c r="R101" i="20" s="1"/>
  <c r="Q101" i="2"/>
  <c r="P101" i="2"/>
  <c r="O101" i="2"/>
  <c r="N101" i="2"/>
  <c r="M101" i="2"/>
  <c r="L101" i="2"/>
  <c r="K101" i="2"/>
  <c r="J101" i="2"/>
  <c r="J101" i="20" s="1"/>
  <c r="I101" i="2"/>
  <c r="H101" i="2"/>
  <c r="G101" i="2"/>
  <c r="F101" i="2"/>
  <c r="E101" i="2"/>
  <c r="AU100" i="2"/>
  <c r="AT100" i="2"/>
  <c r="AS100" i="2"/>
  <c r="AS100" i="9" s="1"/>
  <c r="AR100" i="2"/>
  <c r="AR100" i="20" s="1"/>
  <c r="AQ100" i="2"/>
  <c r="AQ100" i="20" s="1"/>
  <c r="AP100" i="2"/>
  <c r="AP100" i="9" s="1"/>
  <c r="AO100" i="2"/>
  <c r="AN100" i="2"/>
  <c r="AN100" i="20" s="1"/>
  <c r="AM100" i="2"/>
  <c r="AL100" i="2"/>
  <c r="AK100" i="2"/>
  <c r="AK100" i="20" s="1"/>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AU99" i="2"/>
  <c r="AT99" i="2"/>
  <c r="AS99" i="2"/>
  <c r="AS99" i="9" s="1"/>
  <c r="AR99" i="2"/>
  <c r="AR99" i="20" s="1"/>
  <c r="AQ99" i="2"/>
  <c r="AQ99" i="20" s="1"/>
  <c r="AP99" i="2"/>
  <c r="AP99" i="9" s="1"/>
  <c r="AO99" i="2"/>
  <c r="AN99" i="2"/>
  <c r="AN99" i="20" s="1"/>
  <c r="AM99" i="2"/>
  <c r="AL99" i="2"/>
  <c r="AK99" i="2"/>
  <c r="AK99" i="20" s="1"/>
  <c r="AJ99" i="2"/>
  <c r="AI99" i="2"/>
  <c r="AH99" i="2"/>
  <c r="AG99" i="2"/>
  <c r="AG99" i="20" s="1"/>
  <c r="AF99" i="2"/>
  <c r="AE99" i="2"/>
  <c r="AD99" i="2"/>
  <c r="AC99" i="2"/>
  <c r="AB99" i="2"/>
  <c r="AA99" i="2"/>
  <c r="Z99" i="2"/>
  <c r="Y99" i="2"/>
  <c r="X99" i="2"/>
  <c r="W99" i="2"/>
  <c r="V99" i="2"/>
  <c r="V99" i="20" s="1"/>
  <c r="U99" i="2"/>
  <c r="U99" i="20" s="1"/>
  <c r="T99" i="2"/>
  <c r="S99" i="2"/>
  <c r="R99" i="2"/>
  <c r="R99" i="20" s="1"/>
  <c r="Q99" i="2"/>
  <c r="P99" i="2"/>
  <c r="O99" i="2"/>
  <c r="N99" i="2"/>
  <c r="M99" i="2"/>
  <c r="L99" i="2"/>
  <c r="K99" i="2"/>
  <c r="J99" i="2"/>
  <c r="I99" i="2"/>
  <c r="H99" i="2"/>
  <c r="G99" i="2"/>
  <c r="F99" i="2"/>
  <c r="E99" i="2"/>
  <c r="AU98" i="2"/>
  <c r="AT98" i="2"/>
  <c r="AS98" i="2"/>
  <c r="AS98" i="9" s="1"/>
  <c r="AR98" i="2"/>
  <c r="AR98" i="20" s="1"/>
  <c r="AQ98" i="2"/>
  <c r="AQ98" i="9" s="1"/>
  <c r="AP98" i="2"/>
  <c r="AP98" i="9" s="1"/>
  <c r="AO98" i="2"/>
  <c r="AN98" i="2"/>
  <c r="AN98" i="20" s="1"/>
  <c r="AM98" i="2"/>
  <c r="AL98" i="2"/>
  <c r="AK98" i="2"/>
  <c r="AK98" i="20" s="1"/>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AU97" i="2"/>
  <c r="AT97" i="2"/>
  <c r="AS97" i="2"/>
  <c r="AS97" i="9" s="1"/>
  <c r="AR97" i="2"/>
  <c r="AR97" i="9" s="1"/>
  <c r="AQ97" i="2"/>
  <c r="AQ97" i="9" s="1"/>
  <c r="AP97" i="2"/>
  <c r="AP97" i="9" s="1"/>
  <c r="AO97" i="2"/>
  <c r="AN97" i="2"/>
  <c r="AN97" i="20" s="1"/>
  <c r="AM97" i="2"/>
  <c r="AL97" i="2"/>
  <c r="AK97" i="2"/>
  <c r="AK97" i="20" s="1"/>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AU96" i="2"/>
  <c r="AT96" i="2"/>
  <c r="AS96" i="2"/>
  <c r="AS96" i="9" s="1"/>
  <c r="AR96" i="2"/>
  <c r="AR96" i="9" s="1"/>
  <c r="AQ96" i="2"/>
  <c r="AQ96" i="9" s="1"/>
  <c r="AP96" i="2"/>
  <c r="AP96" i="9" s="1"/>
  <c r="AO96" i="2"/>
  <c r="AN96" i="2"/>
  <c r="AN96" i="20" s="1"/>
  <c r="AM96" i="2"/>
  <c r="AL96" i="2"/>
  <c r="AK96" i="2"/>
  <c r="AK96" i="20" s="1"/>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AU95" i="2"/>
  <c r="AT95" i="2"/>
  <c r="AS95" i="2"/>
  <c r="AS95" i="9" s="1"/>
  <c r="AR95" i="2"/>
  <c r="AR95" i="9" s="1"/>
  <c r="AQ95" i="2"/>
  <c r="AQ95" i="9" s="1"/>
  <c r="AP95" i="2"/>
  <c r="AP95" i="9" s="1"/>
  <c r="AO95" i="2"/>
  <c r="AN95" i="2"/>
  <c r="AN95" i="20" s="1"/>
  <c r="AM95" i="2"/>
  <c r="AL95" i="2"/>
  <c r="AK95" i="2"/>
  <c r="AK95" i="20" s="1"/>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AU94" i="2"/>
  <c r="AT94" i="2"/>
  <c r="AS94" i="2"/>
  <c r="AS94" i="9" s="1"/>
  <c r="AS93" i="9" s="1"/>
  <c r="AR94" i="2"/>
  <c r="AR94" i="9" s="1"/>
  <c r="AR93" i="9" s="1"/>
  <c r="AQ94" i="2"/>
  <c r="AQ94" i="9" s="1"/>
  <c r="AQ93" i="9" s="1"/>
  <c r="AP94" i="2"/>
  <c r="AP94" i="9" s="1"/>
  <c r="AP93" i="9" s="1"/>
  <c r="AO94" i="2"/>
  <c r="AN94" i="2"/>
  <c r="AN94" i="20" s="1"/>
  <c r="AN93" i="20" s="1"/>
  <c r="AM94" i="2"/>
  <c r="AL94" i="2"/>
  <c r="AK94" i="2"/>
  <c r="AK94" i="20" s="1"/>
  <c r="AK93" i="20" s="1"/>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AU93" i="2"/>
  <c r="AT93" i="2"/>
  <c r="AS93" i="2"/>
  <c r="AR93" i="2"/>
  <c r="AQ93" i="2"/>
  <c r="AP93"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AU92" i="2"/>
  <c r="AT92" i="2"/>
  <c r="AS92" i="2"/>
  <c r="AS92" i="9" s="1"/>
  <c r="AR92" i="2"/>
  <c r="AR92" i="9" s="1"/>
  <c r="AQ92" i="2"/>
  <c r="AQ92" i="9" s="1"/>
  <c r="AP92" i="2"/>
  <c r="AP92" i="9" s="1"/>
  <c r="AO92" i="2"/>
  <c r="AN92" i="2"/>
  <c r="AN92" i="20" s="1"/>
  <c r="AM92" i="2"/>
  <c r="AL92" i="2"/>
  <c r="AK92" i="2"/>
  <c r="AK92" i="20" s="1"/>
  <c r="AJ92" i="2"/>
  <c r="AI92" i="2"/>
  <c r="AH92" i="2"/>
  <c r="AG92" i="2"/>
  <c r="AF92" i="2"/>
  <c r="AE92" i="2"/>
  <c r="AD92" i="2"/>
  <c r="AC92" i="2"/>
  <c r="AB92" i="2"/>
  <c r="AA92" i="2"/>
  <c r="Z92" i="2"/>
  <c r="Y92" i="2"/>
  <c r="X92" i="2"/>
  <c r="W92" i="2"/>
  <c r="V92" i="2"/>
  <c r="U92" i="2"/>
  <c r="T92" i="2"/>
  <c r="S92" i="2"/>
  <c r="R92" i="2"/>
  <c r="Q92" i="2"/>
  <c r="P92" i="2"/>
  <c r="O92" i="2"/>
  <c r="N92" i="2"/>
  <c r="M92" i="2"/>
  <c r="L92" i="2"/>
  <c r="K92" i="2"/>
  <c r="J92" i="2"/>
  <c r="I92" i="2"/>
  <c r="H92" i="2"/>
  <c r="G92" i="2"/>
  <c r="F92" i="2"/>
  <c r="E92" i="2"/>
  <c r="AU91" i="2"/>
  <c r="AT91" i="2"/>
  <c r="AS91" i="2"/>
  <c r="AS91" i="9" s="1"/>
  <c r="AR91" i="2"/>
  <c r="AR91" i="9" s="1"/>
  <c r="AQ91" i="2"/>
  <c r="AQ91" i="20" s="1"/>
  <c r="AP91" i="2"/>
  <c r="AP91" i="9" s="1"/>
  <c r="AO91" i="2"/>
  <c r="AN91" i="2"/>
  <c r="AN91" i="20" s="1"/>
  <c r="AM91" i="2"/>
  <c r="AL91" i="2"/>
  <c r="AK91" i="2"/>
  <c r="AK91" i="20" s="1"/>
  <c r="AJ91" i="2"/>
  <c r="AI91" i="2"/>
  <c r="AH91" i="2"/>
  <c r="AG91" i="2"/>
  <c r="AF91" i="2"/>
  <c r="AE91" i="2"/>
  <c r="AD91" i="2"/>
  <c r="AC91" i="2"/>
  <c r="AB91" i="2"/>
  <c r="AA91" i="2"/>
  <c r="Z91" i="2"/>
  <c r="Y91" i="2"/>
  <c r="X91" i="2"/>
  <c r="W91" i="2"/>
  <c r="V91" i="2"/>
  <c r="U91" i="2"/>
  <c r="T91" i="2"/>
  <c r="S91" i="2"/>
  <c r="R91" i="2"/>
  <c r="Q91" i="2"/>
  <c r="P91" i="2"/>
  <c r="O91" i="2"/>
  <c r="N91" i="2"/>
  <c r="M91" i="2"/>
  <c r="L91" i="2"/>
  <c r="K91" i="2"/>
  <c r="J91" i="2"/>
  <c r="I91" i="2"/>
  <c r="H91" i="2"/>
  <c r="G91" i="2"/>
  <c r="F91" i="2"/>
  <c r="E91" i="2"/>
  <c r="AU90" i="2"/>
  <c r="AT90" i="2"/>
  <c r="AS90" i="2"/>
  <c r="AS90" i="9" s="1"/>
  <c r="AR90" i="2"/>
  <c r="AR90" i="9" s="1"/>
  <c r="AQ90" i="2"/>
  <c r="AQ90" i="9" s="1"/>
  <c r="AP90" i="2"/>
  <c r="AP90" i="9" s="1"/>
  <c r="AO90" i="2"/>
  <c r="AN90" i="2"/>
  <c r="AN90" i="20" s="1"/>
  <c r="AM90" i="2"/>
  <c r="AL90" i="2"/>
  <c r="AK90" i="2"/>
  <c r="AK90" i="20" s="1"/>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AU89" i="2"/>
  <c r="AT89" i="2"/>
  <c r="AS89" i="2"/>
  <c r="AS89" i="9" s="1"/>
  <c r="AR89" i="2"/>
  <c r="AR89" i="9" s="1"/>
  <c r="AQ89" i="2"/>
  <c r="AQ89" i="20" s="1"/>
  <c r="AP89" i="2"/>
  <c r="AP89" i="9" s="1"/>
  <c r="AO89" i="2"/>
  <c r="AN89" i="2"/>
  <c r="AN89" i="20" s="1"/>
  <c r="AM89" i="2"/>
  <c r="AL89" i="2"/>
  <c r="AK89" i="2"/>
  <c r="AK89" i="20" s="1"/>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AU88" i="2"/>
  <c r="AT88" i="2"/>
  <c r="AS88" i="2"/>
  <c r="AS88" i="9" s="1"/>
  <c r="AR88" i="2"/>
  <c r="AR88" i="9" s="1"/>
  <c r="AQ88" i="2"/>
  <c r="AQ88" i="20" s="1"/>
  <c r="AP88" i="2"/>
  <c r="AP88" i="9" s="1"/>
  <c r="AO88" i="2"/>
  <c r="AN88" i="2"/>
  <c r="AN88" i="20" s="1"/>
  <c r="AM88" i="2"/>
  <c r="AL88" i="2"/>
  <c r="AK88" i="2"/>
  <c r="AK88" i="20" s="1"/>
  <c r="AJ88" i="2"/>
  <c r="AI88" i="2"/>
  <c r="AH88" i="2"/>
  <c r="AG88" i="2"/>
  <c r="AG88" i="20" s="1"/>
  <c r="AF88" i="2"/>
  <c r="AE88" i="2"/>
  <c r="AD88" i="2"/>
  <c r="AC88" i="2"/>
  <c r="AB88" i="2"/>
  <c r="AA88" i="2"/>
  <c r="Z88" i="2"/>
  <c r="Y88" i="2"/>
  <c r="X88" i="2"/>
  <c r="W88" i="2"/>
  <c r="V88" i="2"/>
  <c r="U88" i="2"/>
  <c r="T88" i="2"/>
  <c r="S88" i="2"/>
  <c r="R88" i="2"/>
  <c r="Q88" i="2"/>
  <c r="P88" i="2"/>
  <c r="O88" i="2"/>
  <c r="N88" i="2"/>
  <c r="M88" i="2"/>
  <c r="L88" i="2"/>
  <c r="K88" i="2"/>
  <c r="J88" i="2"/>
  <c r="I88" i="2"/>
  <c r="H88" i="2"/>
  <c r="H88" i="20" s="1"/>
  <c r="G88" i="2"/>
  <c r="F88" i="2"/>
  <c r="E88" i="2"/>
  <c r="AU87" i="2"/>
  <c r="AT87" i="2"/>
  <c r="AS87" i="2"/>
  <c r="AS87" i="9" s="1"/>
  <c r="AR87" i="2"/>
  <c r="AR87" i="20" s="1"/>
  <c r="AQ87" i="2"/>
  <c r="AQ87" i="9" s="1"/>
  <c r="AP87" i="2"/>
  <c r="AP87" i="9" s="1"/>
  <c r="AO87" i="2"/>
  <c r="AN87" i="2"/>
  <c r="AN87" i="20" s="1"/>
  <c r="AM87" i="2"/>
  <c r="AL87" i="2"/>
  <c r="AK87" i="2"/>
  <c r="AK87" i="20" s="1"/>
  <c r="AJ87" i="2"/>
  <c r="AI87" i="2"/>
  <c r="AH87" i="2"/>
  <c r="AG87" i="2"/>
  <c r="AG87" i="20" s="1"/>
  <c r="AF87" i="2"/>
  <c r="AE87" i="2"/>
  <c r="AD87" i="2"/>
  <c r="AC87" i="2"/>
  <c r="AB87" i="2"/>
  <c r="AA87" i="2"/>
  <c r="Z87" i="2"/>
  <c r="Y87" i="2"/>
  <c r="X87" i="2"/>
  <c r="W87" i="2"/>
  <c r="V87" i="2"/>
  <c r="U87" i="2"/>
  <c r="T87" i="2"/>
  <c r="S87" i="2"/>
  <c r="R87" i="2"/>
  <c r="Q87" i="2"/>
  <c r="P87" i="2"/>
  <c r="O87" i="2"/>
  <c r="N87" i="2"/>
  <c r="M87" i="2"/>
  <c r="L87" i="2"/>
  <c r="K87" i="2"/>
  <c r="J87" i="2"/>
  <c r="I87" i="2"/>
  <c r="H87" i="2"/>
  <c r="G87" i="2"/>
  <c r="F87" i="2"/>
  <c r="E87" i="2"/>
  <c r="AU86" i="2"/>
  <c r="AT86" i="2"/>
  <c r="AS86" i="2"/>
  <c r="AR86" i="2"/>
  <c r="AQ86" i="2"/>
  <c r="AP86" i="2"/>
  <c r="AO86" i="2"/>
  <c r="AN86" i="2"/>
  <c r="AM86" i="2"/>
  <c r="AL86" i="2"/>
  <c r="AK86" i="2"/>
  <c r="AJ86" i="2"/>
  <c r="AI86" i="2"/>
  <c r="AH86" i="2"/>
  <c r="AG86" i="2"/>
  <c r="AF86" i="2"/>
  <c r="AE86" i="2"/>
  <c r="AD86" i="2"/>
  <c r="AC86" i="2"/>
  <c r="AB86" i="2"/>
  <c r="AA86" i="2"/>
  <c r="Z86" i="2"/>
  <c r="Y86" i="2"/>
  <c r="X86" i="2"/>
  <c r="W86" i="2"/>
  <c r="V86" i="2"/>
  <c r="U86" i="2"/>
  <c r="T86" i="2"/>
  <c r="S86" i="2"/>
  <c r="R86" i="2"/>
  <c r="Q86" i="2"/>
  <c r="P86" i="2"/>
  <c r="O86" i="2"/>
  <c r="N86" i="2"/>
  <c r="M86" i="2"/>
  <c r="L86" i="2"/>
  <c r="K86" i="2"/>
  <c r="J86" i="2"/>
  <c r="I86" i="2"/>
  <c r="H86" i="2"/>
  <c r="G86" i="2"/>
  <c r="F86" i="2"/>
  <c r="E86" i="2"/>
  <c r="AU85" i="2"/>
  <c r="AT85" i="2"/>
  <c r="AS85" i="2"/>
  <c r="AR85" i="2"/>
  <c r="AQ85" i="2"/>
  <c r="AP85"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AU84" i="2"/>
  <c r="AT84" i="2"/>
  <c r="AS84" i="2"/>
  <c r="AS84" i="9" s="1"/>
  <c r="AR84" i="2"/>
  <c r="AR84" i="9" s="1"/>
  <c r="AQ84" i="2"/>
  <c r="AQ84" i="20" s="1"/>
  <c r="AP84" i="2"/>
  <c r="AP84" i="9" s="1"/>
  <c r="AO84" i="2"/>
  <c r="AN84" i="2"/>
  <c r="AN84" i="20" s="1"/>
  <c r="AM84" i="2"/>
  <c r="AL84" i="2"/>
  <c r="AK84" i="2"/>
  <c r="AK84" i="20" s="1"/>
  <c r="AJ84" i="2"/>
  <c r="AI84" i="2"/>
  <c r="AH84" i="2"/>
  <c r="AG84" i="2"/>
  <c r="AF84" i="2"/>
  <c r="AE84" i="2"/>
  <c r="AD84" i="2"/>
  <c r="AC84" i="2"/>
  <c r="AB84" i="2"/>
  <c r="AA84" i="2"/>
  <c r="Z84" i="2"/>
  <c r="Y84" i="2"/>
  <c r="X84" i="2"/>
  <c r="W84" i="2"/>
  <c r="V84" i="2"/>
  <c r="U84" i="2"/>
  <c r="T84" i="2"/>
  <c r="S84" i="2"/>
  <c r="R84" i="2"/>
  <c r="Q84" i="2"/>
  <c r="P84" i="2"/>
  <c r="O84" i="2"/>
  <c r="N84" i="2"/>
  <c r="M84" i="2"/>
  <c r="L84" i="2"/>
  <c r="K84" i="2"/>
  <c r="J84" i="2"/>
  <c r="I84" i="2"/>
  <c r="H84" i="2"/>
  <c r="G84" i="2"/>
  <c r="F84" i="2"/>
  <c r="E84" i="2"/>
  <c r="AU83" i="2"/>
  <c r="AT83" i="2"/>
  <c r="AS83" i="2"/>
  <c r="AS83" i="9" s="1"/>
  <c r="AR83" i="2"/>
  <c r="AR83" i="9" s="1"/>
  <c r="AQ83" i="2"/>
  <c r="AQ83" i="20" s="1"/>
  <c r="AP83" i="2"/>
  <c r="AP83" i="9" s="1"/>
  <c r="AO83" i="2"/>
  <c r="AN83" i="2"/>
  <c r="AN83" i="20" s="1"/>
  <c r="AM83" i="2"/>
  <c r="AL83" i="2"/>
  <c r="AK83" i="2"/>
  <c r="AK83" i="20" s="1"/>
  <c r="AJ83" i="2"/>
  <c r="AI83" i="2"/>
  <c r="AH83" i="2"/>
  <c r="AG83" i="2"/>
  <c r="AF83" i="2"/>
  <c r="AE83" i="2"/>
  <c r="AD83" i="2"/>
  <c r="AC83" i="2"/>
  <c r="AB83" i="2"/>
  <c r="AA83" i="2"/>
  <c r="Z83" i="2"/>
  <c r="Y83" i="2"/>
  <c r="X83" i="2"/>
  <c r="W83" i="2"/>
  <c r="V83" i="2"/>
  <c r="U83" i="2"/>
  <c r="T83" i="2"/>
  <c r="S83" i="2"/>
  <c r="R83" i="2"/>
  <c r="Q83" i="2"/>
  <c r="P83" i="2"/>
  <c r="O83" i="2"/>
  <c r="N83" i="2"/>
  <c r="M83" i="2"/>
  <c r="L83" i="2"/>
  <c r="K83" i="2"/>
  <c r="J83" i="2"/>
  <c r="I83" i="2"/>
  <c r="H83" i="2"/>
  <c r="G83" i="2"/>
  <c r="F83" i="2"/>
  <c r="E83" i="2"/>
  <c r="AU82" i="2"/>
  <c r="AT82" i="2"/>
  <c r="AS82" i="2"/>
  <c r="AS82" i="9" s="1"/>
  <c r="AR82" i="2"/>
  <c r="AR82" i="9" s="1"/>
  <c r="AQ82" i="2"/>
  <c r="AQ82" i="20" s="1"/>
  <c r="AP82" i="2"/>
  <c r="AP82" i="20" s="1"/>
  <c r="AO82" i="2"/>
  <c r="AN82" i="2"/>
  <c r="AN82" i="20" s="1"/>
  <c r="AM82" i="2"/>
  <c r="AL82" i="2"/>
  <c r="AK82" i="2"/>
  <c r="AK82" i="20" s="1"/>
  <c r="AJ82" i="2"/>
  <c r="AI82" i="2"/>
  <c r="AH82" i="2"/>
  <c r="AG82" i="2"/>
  <c r="AG82" i="20" s="1"/>
  <c r="AF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AU81" i="2"/>
  <c r="AT81" i="2"/>
  <c r="AS81" i="2"/>
  <c r="AS81" i="9" s="1"/>
  <c r="AR81" i="2"/>
  <c r="AR81" i="9" s="1"/>
  <c r="AQ81" i="2"/>
  <c r="AQ81" i="20" s="1"/>
  <c r="AP81" i="2"/>
  <c r="AP81" i="9" s="1"/>
  <c r="AO81" i="2"/>
  <c r="AN81" i="2"/>
  <c r="AN81" i="20" s="1"/>
  <c r="AM81" i="2"/>
  <c r="AL81" i="2"/>
  <c r="AK81" i="2"/>
  <c r="AK81" i="20" s="1"/>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AU80" i="2"/>
  <c r="AT80" i="2"/>
  <c r="AS80" i="2"/>
  <c r="AS80" i="9" s="1"/>
  <c r="AR80" i="2"/>
  <c r="AR80" i="20" s="1"/>
  <c r="AQ80" i="2"/>
  <c r="AQ80" i="9" s="1"/>
  <c r="AP80" i="2"/>
  <c r="AP80" i="9" s="1"/>
  <c r="AO80" i="2"/>
  <c r="AN80" i="2"/>
  <c r="AN80" i="20" s="1"/>
  <c r="AM80" i="2"/>
  <c r="AL80" i="2"/>
  <c r="AK80" i="2"/>
  <c r="AK80" i="20" s="1"/>
  <c r="AJ80" i="2"/>
  <c r="AI80" i="2"/>
  <c r="AH80" i="2"/>
  <c r="AG80" i="2"/>
  <c r="AG80" i="20" s="1"/>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AU79" i="2"/>
  <c r="AT79" i="2"/>
  <c r="AS79" i="2"/>
  <c r="AS79" i="9" s="1"/>
  <c r="AR79" i="2"/>
  <c r="AR79" i="9" s="1"/>
  <c r="AQ79" i="2"/>
  <c r="AQ79" i="20" s="1"/>
  <c r="AP79" i="2"/>
  <c r="AP79" i="9" s="1"/>
  <c r="AO79" i="2"/>
  <c r="AN79" i="2"/>
  <c r="AN79" i="20" s="1"/>
  <c r="AM79" i="2"/>
  <c r="AL79" i="2"/>
  <c r="AK79" i="2"/>
  <c r="AK79" i="20" s="1"/>
  <c r="AJ79" i="2"/>
  <c r="AI79" i="2"/>
  <c r="AH79" i="2"/>
  <c r="AG79" i="2"/>
  <c r="AG79" i="20" s="1"/>
  <c r="AF79" i="2"/>
  <c r="AE79" i="2"/>
  <c r="AD79" i="2"/>
  <c r="AC79" i="2"/>
  <c r="AB79" i="2"/>
  <c r="AA79" i="2"/>
  <c r="Z79" i="2"/>
  <c r="Y79" i="2"/>
  <c r="Y79" i="20" s="1"/>
  <c r="X79" i="2"/>
  <c r="W79" i="2"/>
  <c r="V79" i="2"/>
  <c r="U79" i="2"/>
  <c r="T79" i="2"/>
  <c r="S79" i="2"/>
  <c r="R79" i="2"/>
  <c r="Q79" i="2"/>
  <c r="P79" i="2"/>
  <c r="O79" i="2"/>
  <c r="N79" i="2"/>
  <c r="M79" i="2"/>
  <c r="L79" i="2"/>
  <c r="K79" i="2"/>
  <c r="J79" i="2"/>
  <c r="I79" i="2"/>
  <c r="H79" i="2"/>
  <c r="G79" i="2"/>
  <c r="F79" i="2"/>
  <c r="E79" i="2"/>
  <c r="AU115" i="3"/>
  <c r="AT115" i="3"/>
  <c r="AS115" i="3"/>
  <c r="AR115" i="3"/>
  <c r="AQ115" i="3"/>
  <c r="AP115" i="3"/>
  <c r="AO115" i="3"/>
  <c r="AN115" i="3"/>
  <c r="AM115" i="3"/>
  <c r="AL115" i="3"/>
  <c r="AK115" i="3"/>
  <c r="AJ115" i="3"/>
  <c r="AI115" i="3"/>
  <c r="AH115" i="3"/>
  <c r="AG115" i="3"/>
  <c r="AF115" i="3"/>
  <c r="AE115" i="3"/>
  <c r="AD115" i="3"/>
  <c r="AC115" i="3"/>
  <c r="AB115" i="3"/>
  <c r="AA115" i="3"/>
  <c r="Z115" i="3"/>
  <c r="Y115" i="3"/>
  <c r="X115" i="3"/>
  <c r="W115" i="3"/>
  <c r="V115" i="3"/>
  <c r="U115" i="3"/>
  <c r="T115" i="3"/>
  <c r="S115" i="3"/>
  <c r="R115" i="3"/>
  <c r="Q115" i="3"/>
  <c r="P115" i="3"/>
  <c r="O115" i="3"/>
  <c r="N115" i="3"/>
  <c r="M115" i="3"/>
  <c r="L115" i="3"/>
  <c r="K115" i="3"/>
  <c r="J115" i="3"/>
  <c r="I115" i="3"/>
  <c r="H115" i="3"/>
  <c r="G115" i="3"/>
  <c r="F115" i="3"/>
  <c r="E115" i="3"/>
  <c r="AU114" i="3"/>
  <c r="AT114" i="3"/>
  <c r="AS114" i="3"/>
  <c r="AR114" i="3"/>
  <c r="AQ114" i="3"/>
  <c r="AP114" i="3"/>
  <c r="AO114" i="3"/>
  <c r="AN114" i="3"/>
  <c r="AM114" i="3"/>
  <c r="AL114" i="3"/>
  <c r="AK114" i="3"/>
  <c r="AJ114" i="3"/>
  <c r="AI114" i="3"/>
  <c r="AH114" i="3"/>
  <c r="AG114" i="3"/>
  <c r="AF114" i="3"/>
  <c r="AE114" i="3"/>
  <c r="AD114" i="3"/>
  <c r="AC114" i="3"/>
  <c r="AB114" i="3"/>
  <c r="AA114" i="3"/>
  <c r="Z114" i="3"/>
  <c r="Y114" i="3"/>
  <c r="X114" i="3"/>
  <c r="W114" i="3"/>
  <c r="V114" i="3"/>
  <c r="U114" i="3"/>
  <c r="T114" i="3"/>
  <c r="S114" i="3"/>
  <c r="R114" i="3"/>
  <c r="Q114" i="3"/>
  <c r="P114" i="3"/>
  <c r="O114" i="3"/>
  <c r="N114" i="3"/>
  <c r="M114" i="3"/>
  <c r="L114" i="3"/>
  <c r="K114" i="3"/>
  <c r="J114" i="3"/>
  <c r="I114" i="3"/>
  <c r="H114" i="3"/>
  <c r="G114" i="3"/>
  <c r="F114" i="3"/>
  <c r="E114" i="3"/>
  <c r="AU113" i="3"/>
  <c r="AT113" i="3"/>
  <c r="AS113" i="3"/>
  <c r="AR113" i="3"/>
  <c r="AQ113" i="3"/>
  <c r="AP113" i="3"/>
  <c r="AO113" i="3"/>
  <c r="AN113" i="3"/>
  <c r="AM113" i="3"/>
  <c r="AL113" i="3"/>
  <c r="AK113" i="3"/>
  <c r="AJ113" i="3"/>
  <c r="AI113" i="3"/>
  <c r="AH113" i="3"/>
  <c r="AG113" i="3"/>
  <c r="AF113" i="3"/>
  <c r="AE113" i="3"/>
  <c r="AD113" i="3"/>
  <c r="AC113" i="3"/>
  <c r="AB113" i="3"/>
  <c r="AA113" i="3"/>
  <c r="Z113" i="3"/>
  <c r="Y113" i="3"/>
  <c r="X113" i="3"/>
  <c r="W113" i="3"/>
  <c r="V113" i="3"/>
  <c r="U113" i="3"/>
  <c r="T113" i="3"/>
  <c r="S113" i="3"/>
  <c r="R113" i="3"/>
  <c r="Q113" i="3"/>
  <c r="P113" i="3"/>
  <c r="O113" i="3"/>
  <c r="N113" i="3"/>
  <c r="M113" i="3"/>
  <c r="L113" i="3"/>
  <c r="K113" i="3"/>
  <c r="J113" i="3"/>
  <c r="I113" i="3"/>
  <c r="H113" i="3"/>
  <c r="G113" i="3"/>
  <c r="F113" i="3"/>
  <c r="E113" i="3"/>
  <c r="AU112" i="3"/>
  <c r="AT112" i="3"/>
  <c r="AS112" i="3"/>
  <c r="AR112" i="3"/>
  <c r="AQ112" i="3"/>
  <c r="AP112" i="3"/>
  <c r="AO112" i="3"/>
  <c r="AN112" i="3"/>
  <c r="AM112" i="3"/>
  <c r="AL112" i="3"/>
  <c r="AK112" i="3"/>
  <c r="AJ112" i="3"/>
  <c r="AI112" i="3"/>
  <c r="AH112" i="3"/>
  <c r="AG112" i="3"/>
  <c r="AF112" i="3"/>
  <c r="AE112" i="3"/>
  <c r="AD112" i="3"/>
  <c r="AC112" i="3"/>
  <c r="AB112" i="3"/>
  <c r="AA112" i="3"/>
  <c r="Z112" i="3"/>
  <c r="Y112" i="3"/>
  <c r="X112" i="3"/>
  <c r="W112" i="3"/>
  <c r="V112" i="3"/>
  <c r="U112" i="3"/>
  <c r="T112" i="3"/>
  <c r="S112" i="3"/>
  <c r="R112" i="3"/>
  <c r="Q112" i="3"/>
  <c r="P112" i="3"/>
  <c r="O112" i="3"/>
  <c r="N112" i="3"/>
  <c r="M112" i="3"/>
  <c r="L112" i="3"/>
  <c r="K112" i="3"/>
  <c r="J112" i="3"/>
  <c r="I112" i="3"/>
  <c r="H112" i="3"/>
  <c r="G112" i="3"/>
  <c r="F112" i="3"/>
  <c r="E112" i="3"/>
  <c r="AU111" i="3"/>
  <c r="AT111" i="3"/>
  <c r="AS111" i="3"/>
  <c r="AR111" i="3"/>
  <c r="AQ111" i="3"/>
  <c r="AP111" i="3"/>
  <c r="AO111" i="3"/>
  <c r="AN111" i="3"/>
  <c r="AM111" i="3"/>
  <c r="AL111" i="3"/>
  <c r="AK111" i="3"/>
  <c r="AJ111" i="3"/>
  <c r="AI111" i="3"/>
  <c r="AH111" i="3"/>
  <c r="AG111" i="3"/>
  <c r="AF111" i="3"/>
  <c r="AE111" i="3"/>
  <c r="AD111" i="3"/>
  <c r="AC111" i="3"/>
  <c r="AB111" i="3"/>
  <c r="AA111" i="3"/>
  <c r="Z111" i="3"/>
  <c r="Y111" i="3"/>
  <c r="X111" i="3"/>
  <c r="W111" i="3"/>
  <c r="V111" i="3"/>
  <c r="U111" i="3"/>
  <c r="T111" i="3"/>
  <c r="S111" i="3"/>
  <c r="R111" i="3"/>
  <c r="Q111" i="3"/>
  <c r="P111" i="3"/>
  <c r="O111" i="3"/>
  <c r="N111" i="3"/>
  <c r="M111" i="3"/>
  <c r="L111" i="3"/>
  <c r="K111" i="3"/>
  <c r="J111" i="3"/>
  <c r="I111" i="3"/>
  <c r="H111" i="3"/>
  <c r="G111" i="3"/>
  <c r="F111" i="3"/>
  <c r="E111" i="3"/>
  <c r="AU110" i="3"/>
  <c r="AT110" i="3"/>
  <c r="AS110" i="3"/>
  <c r="AR110" i="3"/>
  <c r="AQ110" i="3"/>
  <c r="AP110" i="3"/>
  <c r="AO110" i="3"/>
  <c r="AN110" i="3"/>
  <c r="AM110" i="3"/>
  <c r="AL110" i="3"/>
  <c r="AK110" i="3"/>
  <c r="AJ110" i="3"/>
  <c r="AI110" i="3"/>
  <c r="AH110" i="3"/>
  <c r="AG110" i="3"/>
  <c r="AF110" i="3"/>
  <c r="AE110" i="3"/>
  <c r="AD110" i="3"/>
  <c r="AC110" i="3"/>
  <c r="AB110" i="3"/>
  <c r="AA110" i="3"/>
  <c r="Z110" i="3"/>
  <c r="Y110" i="3"/>
  <c r="X110" i="3"/>
  <c r="W110" i="3"/>
  <c r="V110" i="3"/>
  <c r="U110" i="3"/>
  <c r="T110" i="3"/>
  <c r="S110" i="3"/>
  <c r="R110" i="3"/>
  <c r="Q110" i="3"/>
  <c r="P110" i="3"/>
  <c r="O110" i="3"/>
  <c r="N110" i="3"/>
  <c r="M110" i="3"/>
  <c r="L110" i="3"/>
  <c r="K110" i="3"/>
  <c r="J110" i="3"/>
  <c r="I110" i="3"/>
  <c r="H110" i="3"/>
  <c r="G110" i="3"/>
  <c r="F110" i="3"/>
  <c r="E110" i="3"/>
  <c r="AU109" i="3"/>
  <c r="AT109" i="3"/>
  <c r="AS109" i="3"/>
  <c r="AR109" i="3"/>
  <c r="AQ109" i="3"/>
  <c r="AP109" i="3"/>
  <c r="AO109" i="3"/>
  <c r="AN109" i="3"/>
  <c r="AM109" i="3"/>
  <c r="AL109" i="3"/>
  <c r="AK109" i="3"/>
  <c r="AJ109" i="3"/>
  <c r="AI109" i="3"/>
  <c r="AH109" i="3"/>
  <c r="AG109" i="3"/>
  <c r="AF109" i="3"/>
  <c r="AE109" i="3"/>
  <c r="AD109" i="3"/>
  <c r="AC109" i="3"/>
  <c r="AB109" i="3"/>
  <c r="AA109" i="3"/>
  <c r="Z109" i="3"/>
  <c r="Y109" i="3"/>
  <c r="X109" i="3"/>
  <c r="W109" i="3"/>
  <c r="V109" i="3"/>
  <c r="U109" i="3"/>
  <c r="T109" i="3"/>
  <c r="S109" i="3"/>
  <c r="R109" i="3"/>
  <c r="Q109" i="3"/>
  <c r="P109" i="3"/>
  <c r="O109" i="3"/>
  <c r="N109" i="3"/>
  <c r="M109" i="3"/>
  <c r="L109" i="3"/>
  <c r="K109" i="3"/>
  <c r="J109" i="3"/>
  <c r="I109" i="3"/>
  <c r="H109" i="3"/>
  <c r="G109" i="3"/>
  <c r="F109" i="3"/>
  <c r="E109" i="3"/>
  <c r="AU108" i="3"/>
  <c r="AT108" i="3"/>
  <c r="AS108" i="3"/>
  <c r="AR108" i="3"/>
  <c r="AQ108" i="3"/>
  <c r="AP108" i="3"/>
  <c r="AO108" i="3"/>
  <c r="AN108" i="3"/>
  <c r="AM108" i="3"/>
  <c r="AL108" i="3"/>
  <c r="AK108" i="3"/>
  <c r="AJ108" i="3"/>
  <c r="AI108" i="3"/>
  <c r="AH108" i="3"/>
  <c r="AG108" i="3"/>
  <c r="AF108" i="3"/>
  <c r="AE108" i="3"/>
  <c r="AD108" i="3"/>
  <c r="AC108" i="3"/>
  <c r="AB108" i="3"/>
  <c r="AA108" i="3"/>
  <c r="Z108" i="3"/>
  <c r="Y108" i="3"/>
  <c r="X108" i="3"/>
  <c r="W108" i="3"/>
  <c r="V108" i="3"/>
  <c r="U108" i="3"/>
  <c r="T108" i="3"/>
  <c r="S108" i="3"/>
  <c r="R108" i="3"/>
  <c r="Q108" i="3"/>
  <c r="P108" i="3"/>
  <c r="O108" i="3"/>
  <c r="N108" i="3"/>
  <c r="M108" i="3"/>
  <c r="L108" i="3"/>
  <c r="K108" i="3"/>
  <c r="J108" i="3"/>
  <c r="I108" i="3"/>
  <c r="H108" i="3"/>
  <c r="G108" i="3"/>
  <c r="F108" i="3"/>
  <c r="E108" i="3"/>
  <c r="AU107" i="3"/>
  <c r="AT107" i="3"/>
  <c r="AS107" i="3"/>
  <c r="AR107" i="3"/>
  <c r="AQ107" i="3"/>
  <c r="AP107" i="3"/>
  <c r="AO107" i="3"/>
  <c r="AN107" i="3"/>
  <c r="AM107" i="3"/>
  <c r="AL107" i="3"/>
  <c r="AK107" i="3"/>
  <c r="AJ107" i="3"/>
  <c r="AI107" i="3"/>
  <c r="AH107" i="3"/>
  <c r="AG107" i="3"/>
  <c r="AF107" i="3"/>
  <c r="AE107" i="3"/>
  <c r="AD107" i="3"/>
  <c r="AC107" i="3"/>
  <c r="AB107" i="3"/>
  <c r="AA107" i="3"/>
  <c r="Z107" i="3"/>
  <c r="Y107" i="3"/>
  <c r="X107" i="3"/>
  <c r="W107" i="3"/>
  <c r="V107" i="3"/>
  <c r="U107" i="3"/>
  <c r="T107" i="3"/>
  <c r="S107" i="3"/>
  <c r="R107" i="3"/>
  <c r="Q107" i="3"/>
  <c r="P107" i="3"/>
  <c r="O107" i="3"/>
  <c r="N107" i="3"/>
  <c r="M107" i="3"/>
  <c r="L107" i="3"/>
  <c r="K107" i="3"/>
  <c r="J107" i="3"/>
  <c r="I107" i="3"/>
  <c r="H107" i="3"/>
  <c r="G107" i="3"/>
  <c r="F107" i="3"/>
  <c r="E107" i="3"/>
  <c r="AU106" i="3"/>
  <c r="AT106" i="3"/>
  <c r="AS106" i="3"/>
  <c r="AR106" i="3"/>
  <c r="AQ106" i="3"/>
  <c r="AP106" i="3"/>
  <c r="AO106" i="3"/>
  <c r="AN106" i="3"/>
  <c r="AM106" i="3"/>
  <c r="AL106" i="3"/>
  <c r="AK106" i="3"/>
  <c r="AJ106" i="3"/>
  <c r="AI106" i="3"/>
  <c r="AH106" i="3"/>
  <c r="AG106" i="3"/>
  <c r="AF106" i="3"/>
  <c r="AE106" i="3"/>
  <c r="AD106" i="3"/>
  <c r="AC106" i="3"/>
  <c r="AB106" i="3"/>
  <c r="AA106" i="3"/>
  <c r="Z106" i="3"/>
  <c r="Y106" i="3"/>
  <c r="X106" i="3"/>
  <c r="W106" i="3"/>
  <c r="V106" i="3"/>
  <c r="U106" i="3"/>
  <c r="T106" i="3"/>
  <c r="S106" i="3"/>
  <c r="R106" i="3"/>
  <c r="Q106" i="3"/>
  <c r="P106" i="3"/>
  <c r="O106" i="3"/>
  <c r="N106" i="3"/>
  <c r="M106" i="3"/>
  <c r="L106" i="3"/>
  <c r="K106" i="3"/>
  <c r="J106" i="3"/>
  <c r="I106" i="3"/>
  <c r="H106" i="3"/>
  <c r="G106" i="3"/>
  <c r="F106" i="3"/>
  <c r="E106" i="3"/>
  <c r="AU105" i="3"/>
  <c r="AT105" i="3"/>
  <c r="AS105" i="3"/>
  <c r="AR105" i="3"/>
  <c r="AQ105" i="3"/>
  <c r="AP105" i="3"/>
  <c r="AO105" i="3"/>
  <c r="AN105" i="3"/>
  <c r="AM105" i="3"/>
  <c r="AL105" i="3"/>
  <c r="AK105" i="3"/>
  <c r="AJ105" i="3"/>
  <c r="AI105" i="3"/>
  <c r="AH105" i="3"/>
  <c r="AG105" i="3"/>
  <c r="AF105" i="3"/>
  <c r="AE105" i="3"/>
  <c r="AD105" i="3"/>
  <c r="AC105" i="3"/>
  <c r="AB105" i="3"/>
  <c r="AA105" i="3"/>
  <c r="Z105" i="3"/>
  <c r="Y105" i="3"/>
  <c r="X105" i="3"/>
  <c r="W105" i="3"/>
  <c r="V105" i="3"/>
  <c r="U105" i="3"/>
  <c r="T105" i="3"/>
  <c r="S105" i="3"/>
  <c r="R105" i="3"/>
  <c r="Q105" i="3"/>
  <c r="P105" i="3"/>
  <c r="O105" i="3"/>
  <c r="N105" i="3"/>
  <c r="M105" i="3"/>
  <c r="L105" i="3"/>
  <c r="K105" i="3"/>
  <c r="J105" i="3"/>
  <c r="I105" i="3"/>
  <c r="H105" i="3"/>
  <c r="G105" i="3"/>
  <c r="F105" i="3"/>
  <c r="E105" i="3"/>
  <c r="AU104" i="3"/>
  <c r="AT104" i="3"/>
  <c r="AS104" i="3"/>
  <c r="AR104" i="3"/>
  <c r="AQ104" i="3"/>
  <c r="AP104" i="3"/>
  <c r="AO104" i="3"/>
  <c r="AN104" i="3"/>
  <c r="AM104" i="3"/>
  <c r="AL104" i="3"/>
  <c r="AK104" i="3"/>
  <c r="AJ104" i="3"/>
  <c r="AI104" i="3"/>
  <c r="AH104" i="3"/>
  <c r="AG104" i="3"/>
  <c r="AF104" i="3"/>
  <c r="AE104" i="3"/>
  <c r="AD104" i="3"/>
  <c r="AC104" i="3"/>
  <c r="AB104" i="3"/>
  <c r="AA104" i="3"/>
  <c r="Z104" i="3"/>
  <c r="Y104" i="3"/>
  <c r="X104" i="3"/>
  <c r="W104" i="3"/>
  <c r="V104" i="3"/>
  <c r="U104" i="3"/>
  <c r="T104" i="3"/>
  <c r="S104" i="3"/>
  <c r="R104" i="3"/>
  <c r="Q104" i="3"/>
  <c r="P104" i="3"/>
  <c r="O104" i="3"/>
  <c r="N104" i="3"/>
  <c r="M104" i="3"/>
  <c r="L104" i="3"/>
  <c r="K104" i="3"/>
  <c r="J104" i="3"/>
  <c r="I104" i="3"/>
  <c r="H104" i="3"/>
  <c r="G104" i="3"/>
  <c r="F104" i="3"/>
  <c r="E104" i="3"/>
  <c r="AU103" i="3"/>
  <c r="AT103" i="3"/>
  <c r="AS103" i="3"/>
  <c r="AR103" i="3"/>
  <c r="AQ103" i="3"/>
  <c r="AP103" i="3"/>
  <c r="AO103" i="3"/>
  <c r="AN103" i="3"/>
  <c r="AM103" i="3"/>
  <c r="AL103" i="3"/>
  <c r="AK103" i="3"/>
  <c r="AJ103" i="3"/>
  <c r="AI103" i="3"/>
  <c r="AH103" i="3"/>
  <c r="AG103" i="3"/>
  <c r="AF103" i="3"/>
  <c r="AE103" i="3"/>
  <c r="AD103" i="3"/>
  <c r="AC103" i="3"/>
  <c r="AB103" i="3"/>
  <c r="AA103" i="3"/>
  <c r="Z103" i="3"/>
  <c r="Y103" i="3"/>
  <c r="X103" i="3"/>
  <c r="W103" i="3"/>
  <c r="V103" i="3"/>
  <c r="U103" i="3"/>
  <c r="T103" i="3"/>
  <c r="S103" i="3"/>
  <c r="R103" i="3"/>
  <c r="Q103" i="3"/>
  <c r="P103" i="3"/>
  <c r="O103" i="3"/>
  <c r="N103" i="3"/>
  <c r="M103" i="3"/>
  <c r="L103" i="3"/>
  <c r="K103" i="3"/>
  <c r="J103" i="3"/>
  <c r="I103" i="3"/>
  <c r="H103" i="3"/>
  <c r="G103" i="3"/>
  <c r="F103" i="3"/>
  <c r="E103" i="3"/>
  <c r="AU102" i="3"/>
  <c r="AT102" i="3"/>
  <c r="AS102" i="3"/>
  <c r="AR102" i="3"/>
  <c r="AQ102" i="3"/>
  <c r="AP102" i="3"/>
  <c r="AO102" i="3"/>
  <c r="AN102" i="3"/>
  <c r="AM102" i="3"/>
  <c r="AL102" i="3"/>
  <c r="AK102" i="3"/>
  <c r="AJ102" i="3"/>
  <c r="AI102" i="3"/>
  <c r="AH102" i="3"/>
  <c r="AG102" i="3"/>
  <c r="AF102" i="3"/>
  <c r="AE102" i="3"/>
  <c r="AD102" i="3"/>
  <c r="AC102" i="3"/>
  <c r="AB102" i="3"/>
  <c r="AA102" i="3"/>
  <c r="Z102" i="3"/>
  <c r="Y102" i="3"/>
  <c r="X102" i="3"/>
  <c r="W102" i="3"/>
  <c r="V102" i="3"/>
  <c r="U102" i="3"/>
  <c r="T102" i="3"/>
  <c r="S102" i="3"/>
  <c r="R102" i="3"/>
  <c r="Q102" i="3"/>
  <c r="P102" i="3"/>
  <c r="O102" i="3"/>
  <c r="N102" i="3"/>
  <c r="M102" i="3"/>
  <c r="L102" i="3"/>
  <c r="K102" i="3"/>
  <c r="J102" i="3"/>
  <c r="I102" i="3"/>
  <c r="H102" i="3"/>
  <c r="G102" i="3"/>
  <c r="F102" i="3"/>
  <c r="E102" i="3"/>
  <c r="AU101" i="3"/>
  <c r="AT101" i="3"/>
  <c r="AS101" i="3"/>
  <c r="AR101" i="3"/>
  <c r="AQ101" i="3"/>
  <c r="AP101" i="3"/>
  <c r="AO101" i="3"/>
  <c r="AN101" i="3"/>
  <c r="AM101" i="3"/>
  <c r="AL101" i="3"/>
  <c r="AK101" i="3"/>
  <c r="AJ101" i="3"/>
  <c r="AI101" i="3"/>
  <c r="AH101" i="3"/>
  <c r="AG101" i="3"/>
  <c r="AF101" i="3"/>
  <c r="AE101" i="3"/>
  <c r="AD101" i="3"/>
  <c r="AC101" i="3"/>
  <c r="AB101" i="3"/>
  <c r="AA101" i="3"/>
  <c r="Z101" i="3"/>
  <c r="Y101" i="3"/>
  <c r="X101" i="3"/>
  <c r="W101" i="3"/>
  <c r="V101" i="3"/>
  <c r="U101" i="3"/>
  <c r="T101" i="3"/>
  <c r="S101" i="3"/>
  <c r="R101" i="3"/>
  <c r="Q101" i="3"/>
  <c r="P101" i="3"/>
  <c r="O101" i="3"/>
  <c r="N101" i="3"/>
  <c r="M101" i="3"/>
  <c r="L101" i="3"/>
  <c r="K101" i="3"/>
  <c r="J101" i="3"/>
  <c r="I101" i="3"/>
  <c r="H101" i="3"/>
  <c r="G101" i="3"/>
  <c r="F101" i="3"/>
  <c r="E101" i="3"/>
  <c r="AU100" i="3"/>
  <c r="AT100" i="3"/>
  <c r="AS100" i="3"/>
  <c r="AR100" i="3"/>
  <c r="AQ100" i="3"/>
  <c r="AP100" i="3"/>
  <c r="AO100" i="3"/>
  <c r="AN100" i="3"/>
  <c r="AM100" i="3"/>
  <c r="AL100" i="3"/>
  <c r="AK100" i="3"/>
  <c r="AJ100" i="3"/>
  <c r="AI100" i="3"/>
  <c r="AH100" i="3"/>
  <c r="AG100" i="3"/>
  <c r="AF100" i="3"/>
  <c r="AE100" i="3"/>
  <c r="AD100" i="3"/>
  <c r="AC100" i="3"/>
  <c r="AB100" i="3"/>
  <c r="AA100" i="3"/>
  <c r="Z100" i="3"/>
  <c r="Y100" i="3"/>
  <c r="X100" i="3"/>
  <c r="W100" i="3"/>
  <c r="V100" i="3"/>
  <c r="U100" i="3"/>
  <c r="T100" i="3"/>
  <c r="S100" i="3"/>
  <c r="R100" i="3"/>
  <c r="Q100" i="3"/>
  <c r="P100" i="3"/>
  <c r="O100" i="3"/>
  <c r="N100" i="3"/>
  <c r="M100" i="3"/>
  <c r="L100" i="3"/>
  <c r="K100" i="3"/>
  <c r="J100" i="3"/>
  <c r="I100" i="3"/>
  <c r="H100" i="3"/>
  <c r="G100" i="3"/>
  <c r="F100" i="3"/>
  <c r="E100" i="3"/>
  <c r="AU99" i="3"/>
  <c r="AT99" i="3"/>
  <c r="AS99" i="3"/>
  <c r="AR99" i="3"/>
  <c r="AQ99" i="3"/>
  <c r="AP99" i="3"/>
  <c r="AO99" i="3"/>
  <c r="AN99" i="3"/>
  <c r="AM99" i="3"/>
  <c r="AL99" i="3"/>
  <c r="AK99" i="3"/>
  <c r="AJ99" i="3"/>
  <c r="AI99" i="3"/>
  <c r="AH99" i="3"/>
  <c r="AG99" i="3"/>
  <c r="AF99" i="3"/>
  <c r="AE99" i="3"/>
  <c r="AD99" i="3"/>
  <c r="AC99" i="3"/>
  <c r="AB99" i="3"/>
  <c r="AA99" i="3"/>
  <c r="Z99" i="3"/>
  <c r="Y99" i="3"/>
  <c r="X99" i="3"/>
  <c r="W99" i="3"/>
  <c r="V99" i="3"/>
  <c r="U99" i="3"/>
  <c r="T99" i="3"/>
  <c r="S99" i="3"/>
  <c r="R99" i="3"/>
  <c r="Q99" i="3"/>
  <c r="P99" i="3"/>
  <c r="O99" i="3"/>
  <c r="N99" i="3"/>
  <c r="M99" i="3"/>
  <c r="L99" i="3"/>
  <c r="K99" i="3"/>
  <c r="J99" i="3"/>
  <c r="I99" i="3"/>
  <c r="H99" i="3"/>
  <c r="G99" i="3"/>
  <c r="F99" i="3"/>
  <c r="E99" i="3"/>
  <c r="AU98" i="3"/>
  <c r="AT98" i="3"/>
  <c r="AS98" i="3"/>
  <c r="AR98" i="3"/>
  <c r="AQ98" i="3"/>
  <c r="AP98" i="3"/>
  <c r="AO98" i="3"/>
  <c r="AN98" i="3"/>
  <c r="AM98" i="3"/>
  <c r="AL98" i="3"/>
  <c r="AK98" i="3"/>
  <c r="AJ98" i="3"/>
  <c r="AI98" i="3"/>
  <c r="AH98" i="3"/>
  <c r="AG98" i="3"/>
  <c r="AF98" i="3"/>
  <c r="AE98" i="3"/>
  <c r="AD98" i="3"/>
  <c r="AC98" i="3"/>
  <c r="AB98" i="3"/>
  <c r="AA98" i="3"/>
  <c r="Z98" i="3"/>
  <c r="Y98" i="3"/>
  <c r="X98" i="3"/>
  <c r="W98" i="3"/>
  <c r="V98" i="3"/>
  <c r="U98" i="3"/>
  <c r="T98" i="3"/>
  <c r="S98" i="3"/>
  <c r="R98" i="3"/>
  <c r="Q98" i="3"/>
  <c r="P98" i="3"/>
  <c r="O98" i="3"/>
  <c r="N98" i="3"/>
  <c r="M98" i="3"/>
  <c r="L98" i="3"/>
  <c r="K98" i="3"/>
  <c r="J98" i="3"/>
  <c r="I98" i="3"/>
  <c r="H98" i="3"/>
  <c r="G98" i="3"/>
  <c r="F98" i="3"/>
  <c r="E98" i="3"/>
  <c r="AU97" i="3"/>
  <c r="AT97" i="3"/>
  <c r="AS97" i="3"/>
  <c r="AR97" i="3"/>
  <c r="AQ97" i="3"/>
  <c r="AP97" i="3"/>
  <c r="AO97" i="3"/>
  <c r="AN97" i="3"/>
  <c r="AM97" i="3"/>
  <c r="AL97" i="3"/>
  <c r="AK97" i="3"/>
  <c r="AJ97" i="3"/>
  <c r="AI97" i="3"/>
  <c r="AH97" i="3"/>
  <c r="AG97" i="3"/>
  <c r="AF97" i="3"/>
  <c r="AE97" i="3"/>
  <c r="AD97" i="3"/>
  <c r="AC97" i="3"/>
  <c r="AB97" i="3"/>
  <c r="AA97" i="3"/>
  <c r="Z97" i="3"/>
  <c r="Y97" i="3"/>
  <c r="X97" i="3"/>
  <c r="W97" i="3"/>
  <c r="V97" i="3"/>
  <c r="U97" i="3"/>
  <c r="T97" i="3"/>
  <c r="S97" i="3"/>
  <c r="R97" i="3"/>
  <c r="Q97" i="3"/>
  <c r="P97" i="3"/>
  <c r="O97" i="3"/>
  <c r="N97" i="3"/>
  <c r="M97" i="3"/>
  <c r="L97" i="3"/>
  <c r="K97" i="3"/>
  <c r="J97" i="3"/>
  <c r="I97" i="3"/>
  <c r="H97" i="3"/>
  <c r="G97" i="3"/>
  <c r="F97" i="3"/>
  <c r="E97" i="3"/>
  <c r="AU96" i="3"/>
  <c r="AT96" i="3"/>
  <c r="AS96" i="3"/>
  <c r="AR96" i="3"/>
  <c r="AQ96" i="3"/>
  <c r="AP96" i="3"/>
  <c r="AO96" i="3"/>
  <c r="AN96" i="3"/>
  <c r="AM96" i="3"/>
  <c r="AL96" i="3"/>
  <c r="AK96" i="3"/>
  <c r="AJ96" i="3"/>
  <c r="AI96" i="3"/>
  <c r="AH96" i="3"/>
  <c r="AG96" i="3"/>
  <c r="AF96" i="3"/>
  <c r="AE96" i="3"/>
  <c r="AD96" i="3"/>
  <c r="AC96" i="3"/>
  <c r="AB96" i="3"/>
  <c r="AA96" i="3"/>
  <c r="Z96" i="3"/>
  <c r="Y96" i="3"/>
  <c r="X96" i="3"/>
  <c r="W96" i="3"/>
  <c r="V96" i="3"/>
  <c r="U96" i="3"/>
  <c r="T96" i="3"/>
  <c r="S96" i="3"/>
  <c r="R96" i="3"/>
  <c r="Q96" i="3"/>
  <c r="P96" i="3"/>
  <c r="O96" i="3"/>
  <c r="N96" i="3"/>
  <c r="M96" i="3"/>
  <c r="L96" i="3"/>
  <c r="K96" i="3"/>
  <c r="J96" i="3"/>
  <c r="I96" i="3"/>
  <c r="H96" i="3"/>
  <c r="G96" i="3"/>
  <c r="F96" i="3"/>
  <c r="E96" i="3"/>
  <c r="AU95" i="3"/>
  <c r="AT95" i="3"/>
  <c r="AS95" i="3"/>
  <c r="AR95" i="3"/>
  <c r="AQ95" i="3"/>
  <c r="AP95" i="3"/>
  <c r="AO95" i="3"/>
  <c r="AN95" i="3"/>
  <c r="AM95" i="3"/>
  <c r="AL95" i="3"/>
  <c r="AK95" i="3"/>
  <c r="AJ95" i="3"/>
  <c r="AI95" i="3"/>
  <c r="AH95" i="3"/>
  <c r="AG95" i="3"/>
  <c r="AF95" i="3"/>
  <c r="AE95" i="3"/>
  <c r="AD95" i="3"/>
  <c r="AC95" i="3"/>
  <c r="AB95" i="3"/>
  <c r="AA95" i="3"/>
  <c r="Z95" i="3"/>
  <c r="Y95" i="3"/>
  <c r="X95" i="3"/>
  <c r="W95" i="3"/>
  <c r="V95" i="3"/>
  <c r="U95" i="3"/>
  <c r="T95" i="3"/>
  <c r="S95" i="3"/>
  <c r="R95" i="3"/>
  <c r="Q95" i="3"/>
  <c r="P95" i="3"/>
  <c r="O95" i="3"/>
  <c r="N95" i="3"/>
  <c r="M95" i="3"/>
  <c r="L95" i="3"/>
  <c r="K95" i="3"/>
  <c r="J95" i="3"/>
  <c r="I95" i="3"/>
  <c r="H95" i="3"/>
  <c r="G95" i="3"/>
  <c r="F95" i="3"/>
  <c r="E95" i="3"/>
  <c r="AU94" i="3"/>
  <c r="AT94" i="3"/>
  <c r="AS94" i="3"/>
  <c r="AR94" i="3"/>
  <c r="AQ94" i="3"/>
  <c r="AP94" i="3"/>
  <c r="AO94" i="3"/>
  <c r="AN94" i="3"/>
  <c r="AM94" i="3"/>
  <c r="AL94" i="3"/>
  <c r="AK94" i="3"/>
  <c r="AJ94" i="3"/>
  <c r="AI94" i="3"/>
  <c r="AH94" i="3"/>
  <c r="AG94" i="3"/>
  <c r="AF94" i="3"/>
  <c r="AE94" i="3"/>
  <c r="AD94" i="3"/>
  <c r="AC94" i="3"/>
  <c r="AB94" i="3"/>
  <c r="AA94" i="3"/>
  <c r="Z94" i="3"/>
  <c r="Y94" i="3"/>
  <c r="X94" i="3"/>
  <c r="W94" i="3"/>
  <c r="V94" i="3"/>
  <c r="U94" i="3"/>
  <c r="T94" i="3"/>
  <c r="S94" i="3"/>
  <c r="R94" i="3"/>
  <c r="Q94" i="3"/>
  <c r="P94" i="3"/>
  <c r="O94" i="3"/>
  <c r="N94" i="3"/>
  <c r="M94" i="3"/>
  <c r="L94" i="3"/>
  <c r="K94" i="3"/>
  <c r="J94" i="3"/>
  <c r="I94" i="3"/>
  <c r="H94" i="3"/>
  <c r="G94" i="3"/>
  <c r="F94" i="3"/>
  <c r="E94" i="3"/>
  <c r="AU93" i="3"/>
  <c r="AT93" i="3"/>
  <c r="AS93" i="3"/>
  <c r="AR93" i="3"/>
  <c r="AQ93" i="3"/>
  <c r="AP93" i="3"/>
  <c r="AO93" i="3"/>
  <c r="AN93" i="3"/>
  <c r="AM93" i="3"/>
  <c r="AL93" i="3"/>
  <c r="AK93" i="3"/>
  <c r="AJ93" i="3"/>
  <c r="AI93" i="3"/>
  <c r="AH93" i="3"/>
  <c r="AG93" i="3"/>
  <c r="AF93" i="3"/>
  <c r="AE93" i="3"/>
  <c r="AD93" i="3"/>
  <c r="AC93" i="3"/>
  <c r="AB93" i="3"/>
  <c r="AA93" i="3"/>
  <c r="Z93" i="3"/>
  <c r="Y93" i="3"/>
  <c r="X93" i="3"/>
  <c r="W93" i="3"/>
  <c r="V93" i="3"/>
  <c r="U93" i="3"/>
  <c r="T93" i="3"/>
  <c r="S93" i="3"/>
  <c r="R93" i="3"/>
  <c r="Q93" i="3"/>
  <c r="P93" i="3"/>
  <c r="O93" i="3"/>
  <c r="N93" i="3"/>
  <c r="M93" i="3"/>
  <c r="L93" i="3"/>
  <c r="K93" i="3"/>
  <c r="J93" i="3"/>
  <c r="I93" i="3"/>
  <c r="H93" i="3"/>
  <c r="G93" i="3"/>
  <c r="F93" i="3"/>
  <c r="E93" i="3"/>
  <c r="AU92" i="3"/>
  <c r="AT92" i="3"/>
  <c r="AS92" i="3"/>
  <c r="AR92" i="3"/>
  <c r="AQ92" i="3"/>
  <c r="AP92" i="3"/>
  <c r="AO92" i="3"/>
  <c r="AN92" i="3"/>
  <c r="AM92" i="3"/>
  <c r="AL92" i="3"/>
  <c r="AK92" i="3"/>
  <c r="AJ92" i="3"/>
  <c r="AI92" i="3"/>
  <c r="AH92" i="3"/>
  <c r="AG92" i="3"/>
  <c r="AF92" i="3"/>
  <c r="AE92" i="3"/>
  <c r="AD92" i="3"/>
  <c r="AC92" i="3"/>
  <c r="AB92" i="3"/>
  <c r="AA92" i="3"/>
  <c r="Z92" i="3"/>
  <c r="Y92" i="3"/>
  <c r="X92" i="3"/>
  <c r="W92" i="3"/>
  <c r="V92" i="3"/>
  <c r="U92" i="3"/>
  <c r="T92" i="3"/>
  <c r="S92" i="3"/>
  <c r="R92" i="3"/>
  <c r="Q92" i="3"/>
  <c r="P92" i="3"/>
  <c r="O92" i="3"/>
  <c r="N92" i="3"/>
  <c r="M92" i="3"/>
  <c r="L92" i="3"/>
  <c r="K92" i="3"/>
  <c r="J92" i="3"/>
  <c r="I92" i="3"/>
  <c r="H92" i="3"/>
  <c r="G92" i="3"/>
  <c r="F92" i="3"/>
  <c r="E92" i="3"/>
  <c r="AU91" i="3"/>
  <c r="AT91" i="3"/>
  <c r="AS91" i="3"/>
  <c r="AR91" i="3"/>
  <c r="AQ91" i="3"/>
  <c r="AP91" i="3"/>
  <c r="AO91" i="3"/>
  <c r="AN91" i="3"/>
  <c r="AM91" i="3"/>
  <c r="AL91" i="3"/>
  <c r="AK91" i="3"/>
  <c r="AJ91" i="3"/>
  <c r="AI91" i="3"/>
  <c r="AH91" i="3"/>
  <c r="AG91" i="3"/>
  <c r="AF91" i="3"/>
  <c r="AE91" i="3"/>
  <c r="AD91" i="3"/>
  <c r="AC91" i="3"/>
  <c r="AB91" i="3"/>
  <c r="AA91" i="3"/>
  <c r="Z91" i="3"/>
  <c r="Y91" i="3"/>
  <c r="X91" i="3"/>
  <c r="W91" i="3"/>
  <c r="V91" i="3"/>
  <c r="U91" i="3"/>
  <c r="T91" i="3"/>
  <c r="S91" i="3"/>
  <c r="R91" i="3"/>
  <c r="Q91" i="3"/>
  <c r="P91" i="3"/>
  <c r="O91" i="3"/>
  <c r="N91" i="3"/>
  <c r="M91" i="3"/>
  <c r="L91" i="3"/>
  <c r="K91" i="3"/>
  <c r="J91" i="3"/>
  <c r="I91" i="3"/>
  <c r="H91" i="3"/>
  <c r="G91" i="3"/>
  <c r="F91" i="3"/>
  <c r="E91" i="3"/>
  <c r="AU90" i="3"/>
  <c r="AT90" i="3"/>
  <c r="AS90" i="3"/>
  <c r="AR90" i="3"/>
  <c r="AQ90" i="3"/>
  <c r="AP90" i="3"/>
  <c r="AO90" i="3"/>
  <c r="AN90" i="3"/>
  <c r="AM90" i="3"/>
  <c r="AL90"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I90" i="3"/>
  <c r="H90" i="3"/>
  <c r="G90" i="3"/>
  <c r="F90" i="3"/>
  <c r="E90" i="3"/>
  <c r="AU89" i="3"/>
  <c r="AT89"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AU88" i="3"/>
  <c r="AT88" i="3"/>
  <c r="AS88" i="3"/>
  <c r="AR88" i="3"/>
  <c r="AQ88" i="3"/>
  <c r="AP88" i="3"/>
  <c r="AO88" i="3"/>
  <c r="AN88" i="3"/>
  <c r="AM88" i="3"/>
  <c r="AL88" i="3"/>
  <c r="AK88" i="3"/>
  <c r="AJ88" i="3"/>
  <c r="AI88" i="3"/>
  <c r="AH88" i="3"/>
  <c r="AG88" i="3"/>
  <c r="AF88" i="3"/>
  <c r="AE88" i="3"/>
  <c r="AD88" i="3"/>
  <c r="AC88" i="3"/>
  <c r="AB88" i="3"/>
  <c r="AA88" i="3"/>
  <c r="Z88" i="3"/>
  <c r="Y88" i="3"/>
  <c r="X88" i="3"/>
  <c r="W88" i="3"/>
  <c r="V88" i="3"/>
  <c r="U88" i="3"/>
  <c r="T88" i="3"/>
  <c r="S88" i="3"/>
  <c r="R88" i="3"/>
  <c r="Q88" i="3"/>
  <c r="P88" i="3"/>
  <c r="O88" i="3"/>
  <c r="N88" i="3"/>
  <c r="M88" i="3"/>
  <c r="L88" i="3"/>
  <c r="K88" i="3"/>
  <c r="J88" i="3"/>
  <c r="I88" i="3"/>
  <c r="H88" i="3"/>
  <c r="G88" i="3"/>
  <c r="F88" i="3"/>
  <c r="E88" i="3"/>
  <c r="AU87" i="3"/>
  <c r="AT87" i="3"/>
  <c r="AS87" i="3"/>
  <c r="AR87" i="3"/>
  <c r="AQ87" i="3"/>
  <c r="AP87" i="3"/>
  <c r="AO87" i="3"/>
  <c r="AN87" i="3"/>
  <c r="AM87" i="3"/>
  <c r="AL87" i="3"/>
  <c r="AK87" i="3"/>
  <c r="AJ87" i="3"/>
  <c r="AI87" i="3"/>
  <c r="AH87" i="3"/>
  <c r="AG87" i="3"/>
  <c r="AF87" i="3"/>
  <c r="AE87" i="3"/>
  <c r="AD87" i="3"/>
  <c r="AC87" i="3"/>
  <c r="AB87" i="3"/>
  <c r="AA87" i="3"/>
  <c r="Z87" i="3"/>
  <c r="Y87" i="3"/>
  <c r="X87" i="3"/>
  <c r="W87" i="3"/>
  <c r="V87" i="3"/>
  <c r="U87" i="3"/>
  <c r="T87" i="3"/>
  <c r="S87" i="3"/>
  <c r="R87" i="3"/>
  <c r="Q87" i="3"/>
  <c r="P87" i="3"/>
  <c r="O87" i="3"/>
  <c r="N87" i="3"/>
  <c r="M87" i="3"/>
  <c r="L87" i="3"/>
  <c r="K87" i="3"/>
  <c r="J87" i="3"/>
  <c r="I87" i="3"/>
  <c r="H87" i="3"/>
  <c r="G87" i="3"/>
  <c r="F87" i="3"/>
  <c r="E87" i="3"/>
  <c r="AU86" i="3"/>
  <c r="AT86" i="3"/>
  <c r="AS86" i="3"/>
  <c r="AR86" i="3"/>
  <c r="AQ86" i="3"/>
  <c r="AP86" i="3"/>
  <c r="AO86" i="3"/>
  <c r="AN86" i="3"/>
  <c r="AM86" i="3"/>
  <c r="AL86" i="3"/>
  <c r="AK86" i="3"/>
  <c r="AJ86" i="3"/>
  <c r="AI86" i="3"/>
  <c r="AH86" i="3"/>
  <c r="AG86" i="3"/>
  <c r="AF86" i="3"/>
  <c r="AE86" i="3"/>
  <c r="AD86" i="3"/>
  <c r="AC86" i="3"/>
  <c r="AB86" i="3"/>
  <c r="AA86" i="3"/>
  <c r="Z86" i="3"/>
  <c r="Y86" i="3"/>
  <c r="X86" i="3"/>
  <c r="W86" i="3"/>
  <c r="V86" i="3"/>
  <c r="U86" i="3"/>
  <c r="T86" i="3"/>
  <c r="S86" i="3"/>
  <c r="R86" i="3"/>
  <c r="Q86" i="3"/>
  <c r="P86" i="3"/>
  <c r="O86" i="3"/>
  <c r="N86" i="3"/>
  <c r="M86" i="3"/>
  <c r="L86" i="3"/>
  <c r="K86" i="3"/>
  <c r="J86" i="3"/>
  <c r="I86" i="3"/>
  <c r="H86" i="3"/>
  <c r="G86" i="3"/>
  <c r="F86" i="3"/>
  <c r="E86" i="3"/>
  <c r="AU85" i="3"/>
  <c r="AT85" i="3"/>
  <c r="AS85" i="3"/>
  <c r="AR85" i="3"/>
  <c r="AQ85" i="3"/>
  <c r="AP85" i="3"/>
  <c r="AO85" i="3"/>
  <c r="AN85" i="3"/>
  <c r="AM85" i="3"/>
  <c r="AL85" i="3"/>
  <c r="AK85" i="3"/>
  <c r="AJ85" i="3"/>
  <c r="AI85" i="3"/>
  <c r="AH85" i="3"/>
  <c r="AG85" i="3"/>
  <c r="AF85" i="3"/>
  <c r="AE85" i="3"/>
  <c r="AD85" i="3"/>
  <c r="AC85" i="3"/>
  <c r="AB85" i="3"/>
  <c r="AA85" i="3"/>
  <c r="Z85" i="3"/>
  <c r="Y85" i="3"/>
  <c r="X85" i="3"/>
  <c r="W85" i="3"/>
  <c r="V85" i="3"/>
  <c r="U85" i="3"/>
  <c r="T85" i="3"/>
  <c r="S85" i="3"/>
  <c r="R85" i="3"/>
  <c r="Q85" i="3"/>
  <c r="P85" i="3"/>
  <c r="O85" i="3"/>
  <c r="N85" i="3"/>
  <c r="M85" i="3"/>
  <c r="L85" i="3"/>
  <c r="K85" i="3"/>
  <c r="J85" i="3"/>
  <c r="I85" i="3"/>
  <c r="H85" i="3"/>
  <c r="G85" i="3"/>
  <c r="F85" i="3"/>
  <c r="E85" i="3"/>
  <c r="AU84" i="3"/>
  <c r="AT84" i="3"/>
  <c r="AS84" i="3"/>
  <c r="AR84" i="3"/>
  <c r="AQ84" i="3"/>
  <c r="AP84" i="3"/>
  <c r="AO84" i="3"/>
  <c r="AN84" i="3"/>
  <c r="AM84" i="3"/>
  <c r="AL84" i="3"/>
  <c r="AK84" i="3"/>
  <c r="AJ84" i="3"/>
  <c r="AI84" i="3"/>
  <c r="AH84" i="3"/>
  <c r="AG84" i="3"/>
  <c r="AF84" i="3"/>
  <c r="AE84" i="3"/>
  <c r="AD84" i="3"/>
  <c r="AC84" i="3"/>
  <c r="AB84" i="3"/>
  <c r="AA84" i="3"/>
  <c r="Z84" i="3"/>
  <c r="Y84" i="3"/>
  <c r="X84" i="3"/>
  <c r="W84" i="3"/>
  <c r="V84" i="3"/>
  <c r="U84" i="3"/>
  <c r="T84" i="3"/>
  <c r="S84" i="3"/>
  <c r="R84" i="3"/>
  <c r="Q84" i="3"/>
  <c r="P84" i="3"/>
  <c r="O84" i="3"/>
  <c r="N84" i="3"/>
  <c r="M84" i="3"/>
  <c r="L84" i="3"/>
  <c r="K84" i="3"/>
  <c r="J84" i="3"/>
  <c r="I84" i="3"/>
  <c r="H84" i="3"/>
  <c r="G84" i="3"/>
  <c r="F84" i="3"/>
  <c r="E84" i="3"/>
  <c r="AU83" i="3"/>
  <c r="AT83" i="3"/>
  <c r="AS83" i="3"/>
  <c r="AR83" i="3"/>
  <c r="AQ83" i="3"/>
  <c r="AP83" i="3"/>
  <c r="AO83" i="3"/>
  <c r="AN83" i="3"/>
  <c r="AM83" i="3"/>
  <c r="AL83" i="3"/>
  <c r="AK83" i="3"/>
  <c r="AJ83" i="3"/>
  <c r="AI83" i="3"/>
  <c r="AH83" i="3"/>
  <c r="AG83" i="3"/>
  <c r="AF83" i="3"/>
  <c r="AE83" i="3"/>
  <c r="AD83" i="3"/>
  <c r="AC83" i="3"/>
  <c r="AB83" i="3"/>
  <c r="AA83" i="3"/>
  <c r="Z83" i="3"/>
  <c r="Y83" i="3"/>
  <c r="X83" i="3"/>
  <c r="W83" i="3"/>
  <c r="V83" i="3"/>
  <c r="U83" i="3"/>
  <c r="T83" i="3"/>
  <c r="S83" i="3"/>
  <c r="R83" i="3"/>
  <c r="Q83" i="3"/>
  <c r="P83" i="3"/>
  <c r="O83" i="3"/>
  <c r="N83" i="3"/>
  <c r="M83" i="3"/>
  <c r="L83" i="3"/>
  <c r="K83" i="3"/>
  <c r="J83" i="3"/>
  <c r="I83" i="3"/>
  <c r="H83" i="3"/>
  <c r="G83" i="3"/>
  <c r="F83" i="3"/>
  <c r="E83" i="3"/>
  <c r="AU82" i="3"/>
  <c r="AT82" i="3"/>
  <c r="AS82" i="3"/>
  <c r="AR82" i="3"/>
  <c r="AQ82" i="3"/>
  <c r="AP82" i="3"/>
  <c r="AO82" i="3"/>
  <c r="AN82" i="3"/>
  <c r="AM82" i="3"/>
  <c r="AL82"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J82" i="3"/>
  <c r="I82" i="3"/>
  <c r="H82" i="3"/>
  <c r="G82" i="3"/>
  <c r="F82" i="3"/>
  <c r="E82" i="3"/>
  <c r="AU81" i="3"/>
  <c r="AT81" i="3"/>
  <c r="AS81" i="3"/>
  <c r="AR81" i="3"/>
  <c r="AQ81" i="3"/>
  <c r="AP81" i="3"/>
  <c r="AO81" i="3"/>
  <c r="AN81" i="3"/>
  <c r="AM81" i="3"/>
  <c r="AL81"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J81" i="3"/>
  <c r="I81" i="3"/>
  <c r="H81" i="3"/>
  <c r="G81" i="3"/>
  <c r="F81" i="3"/>
  <c r="E81" i="3"/>
  <c r="AU80" i="3"/>
  <c r="AT80" i="3"/>
  <c r="AS80" i="3"/>
  <c r="AR80" i="3"/>
  <c r="AQ80" i="3"/>
  <c r="AP80" i="3"/>
  <c r="AO80" i="3"/>
  <c r="AN80" i="3"/>
  <c r="AM80" i="3"/>
  <c r="AL80"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J80" i="3"/>
  <c r="I80" i="3"/>
  <c r="H80" i="3"/>
  <c r="G80" i="3"/>
  <c r="F80" i="3"/>
  <c r="E80" i="3"/>
  <c r="AU79" i="3"/>
  <c r="AT79"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J79" i="3"/>
  <c r="I79" i="3"/>
  <c r="H79" i="3"/>
  <c r="G79" i="3"/>
  <c r="F79" i="3"/>
  <c r="E79" i="3"/>
  <c r="AU115" i="4"/>
  <c r="AT115" i="4"/>
  <c r="AS115" i="4"/>
  <c r="AR115" i="4"/>
  <c r="AQ115" i="4"/>
  <c r="AP115" i="4"/>
  <c r="AO115" i="4"/>
  <c r="AN115" i="4"/>
  <c r="AM115" i="4"/>
  <c r="AL115" i="4"/>
  <c r="AK115" i="4"/>
  <c r="AJ115" i="4"/>
  <c r="AI115" i="4"/>
  <c r="AH115" i="4"/>
  <c r="AG115" i="4"/>
  <c r="AF115" i="4"/>
  <c r="AE115" i="4"/>
  <c r="AD115" i="4"/>
  <c r="AC115" i="4"/>
  <c r="AB115" i="4"/>
  <c r="AA115" i="4"/>
  <c r="Z115" i="4"/>
  <c r="Y115" i="4"/>
  <c r="X115" i="4"/>
  <c r="W115" i="4"/>
  <c r="V115" i="4"/>
  <c r="U115" i="4"/>
  <c r="T115" i="4"/>
  <c r="S115" i="4"/>
  <c r="R115" i="4"/>
  <c r="Q115" i="4"/>
  <c r="P115" i="4"/>
  <c r="O115" i="4"/>
  <c r="N115" i="4"/>
  <c r="M115" i="4"/>
  <c r="L115" i="4"/>
  <c r="K115" i="4"/>
  <c r="J115" i="4"/>
  <c r="I115" i="4"/>
  <c r="H115" i="4"/>
  <c r="G115" i="4"/>
  <c r="F115" i="4"/>
  <c r="E115" i="4"/>
  <c r="AU114" i="4"/>
  <c r="AT114" i="4"/>
  <c r="AS114" i="4"/>
  <c r="AR114" i="4"/>
  <c r="AQ114" i="4"/>
  <c r="AP114" i="4"/>
  <c r="AO114" i="4"/>
  <c r="AN114" i="4"/>
  <c r="AM114" i="4"/>
  <c r="AL114" i="4"/>
  <c r="AK114" i="4"/>
  <c r="AJ114" i="4"/>
  <c r="AI114" i="4"/>
  <c r="AH114" i="4"/>
  <c r="AG114" i="4"/>
  <c r="AF114" i="4"/>
  <c r="AE114" i="4"/>
  <c r="AD114" i="4"/>
  <c r="AC114" i="4"/>
  <c r="AB114" i="4"/>
  <c r="AA114" i="4"/>
  <c r="Z114" i="4"/>
  <c r="Y114" i="4"/>
  <c r="X114" i="4"/>
  <c r="W114" i="4"/>
  <c r="V114" i="4"/>
  <c r="U114" i="4"/>
  <c r="T114" i="4"/>
  <c r="S114" i="4"/>
  <c r="R114" i="4"/>
  <c r="Q114" i="4"/>
  <c r="P114" i="4"/>
  <c r="O114" i="4"/>
  <c r="N114" i="4"/>
  <c r="M114" i="4"/>
  <c r="L114" i="4"/>
  <c r="K114" i="4"/>
  <c r="J114" i="4"/>
  <c r="I114" i="4"/>
  <c r="H114" i="4"/>
  <c r="G114" i="4"/>
  <c r="F114" i="4"/>
  <c r="E114" i="4"/>
  <c r="AU113" i="4"/>
  <c r="AT113" i="4"/>
  <c r="AS113" i="4"/>
  <c r="AR113" i="4"/>
  <c r="AR113" i="20" s="1"/>
  <c r="AQ113" i="4"/>
  <c r="AP113" i="4"/>
  <c r="AP113" i="20" s="1"/>
  <c r="AO113" i="4"/>
  <c r="AN113" i="4"/>
  <c r="AM113" i="4"/>
  <c r="AL113" i="4"/>
  <c r="AK113" i="4"/>
  <c r="AJ113" i="4"/>
  <c r="AI113" i="4"/>
  <c r="AH113" i="4"/>
  <c r="AG113" i="4"/>
  <c r="AF113" i="4"/>
  <c r="AE113" i="4"/>
  <c r="AD113" i="4"/>
  <c r="AC113" i="4"/>
  <c r="AB113" i="4"/>
  <c r="AA113" i="4"/>
  <c r="Z113" i="4"/>
  <c r="Y113" i="4"/>
  <c r="X113" i="4"/>
  <c r="W113" i="4"/>
  <c r="V113" i="4"/>
  <c r="U113" i="4"/>
  <c r="T113" i="4"/>
  <c r="S113" i="4"/>
  <c r="R113" i="4"/>
  <c r="Q113" i="4"/>
  <c r="P113" i="4"/>
  <c r="O113" i="4"/>
  <c r="N113" i="4"/>
  <c r="M113" i="4"/>
  <c r="L113" i="4"/>
  <c r="K113" i="4"/>
  <c r="J113" i="4"/>
  <c r="I113" i="4"/>
  <c r="H113" i="4"/>
  <c r="G113" i="4"/>
  <c r="F113" i="4"/>
  <c r="E113" i="4"/>
  <c r="AU112" i="4"/>
  <c r="AT112" i="4"/>
  <c r="AS112" i="4"/>
  <c r="AR112" i="4"/>
  <c r="AQ112" i="4"/>
  <c r="AP112" i="4"/>
  <c r="AO112" i="4"/>
  <c r="AN112" i="4"/>
  <c r="AM112" i="4"/>
  <c r="AL112" i="4"/>
  <c r="AK112" i="4"/>
  <c r="AJ112" i="4"/>
  <c r="AI112" i="4"/>
  <c r="AH112" i="4"/>
  <c r="AG112" i="4"/>
  <c r="AF112" i="4"/>
  <c r="AE112" i="4"/>
  <c r="AD112" i="4"/>
  <c r="AC112" i="4"/>
  <c r="AB112" i="4"/>
  <c r="AA112" i="4"/>
  <c r="Z112" i="4"/>
  <c r="Y112" i="4"/>
  <c r="X112" i="4"/>
  <c r="W112" i="4"/>
  <c r="V112" i="4"/>
  <c r="U112" i="4"/>
  <c r="T112" i="4"/>
  <c r="S112" i="4"/>
  <c r="R112" i="4"/>
  <c r="Q112" i="4"/>
  <c r="P112" i="4"/>
  <c r="O112" i="4"/>
  <c r="N112" i="4"/>
  <c r="M112" i="4"/>
  <c r="L112" i="4"/>
  <c r="K112" i="4"/>
  <c r="J112" i="4"/>
  <c r="I112" i="4"/>
  <c r="H112" i="4"/>
  <c r="G112" i="4"/>
  <c r="F112" i="4"/>
  <c r="E112" i="4"/>
  <c r="AU111" i="4"/>
  <c r="AT111" i="4"/>
  <c r="AS111" i="4"/>
  <c r="AR111" i="4"/>
  <c r="AQ111" i="4"/>
  <c r="AP111" i="4"/>
  <c r="AO111" i="4"/>
  <c r="AN111" i="4"/>
  <c r="AM111" i="4"/>
  <c r="AL111" i="4"/>
  <c r="AK111" i="4"/>
  <c r="AJ111" i="4"/>
  <c r="AI111" i="4"/>
  <c r="AH111" i="4"/>
  <c r="AG111" i="4"/>
  <c r="AF111" i="4"/>
  <c r="AE111" i="4"/>
  <c r="AD111" i="4"/>
  <c r="AC111" i="4"/>
  <c r="AB111" i="4"/>
  <c r="AA111" i="4"/>
  <c r="Z111" i="4"/>
  <c r="Y111" i="4"/>
  <c r="X111" i="4"/>
  <c r="W111" i="4"/>
  <c r="V111" i="4"/>
  <c r="U111" i="4"/>
  <c r="T111" i="4"/>
  <c r="S111" i="4"/>
  <c r="R111" i="4"/>
  <c r="Q111" i="4"/>
  <c r="P111" i="4"/>
  <c r="O111" i="4"/>
  <c r="N111" i="4"/>
  <c r="M111" i="4"/>
  <c r="L111" i="4"/>
  <c r="K111" i="4"/>
  <c r="J111" i="4"/>
  <c r="I111" i="4"/>
  <c r="H111" i="4"/>
  <c r="G111" i="4"/>
  <c r="F111" i="4"/>
  <c r="E111" i="4"/>
  <c r="AU110" i="4"/>
  <c r="AT110" i="4"/>
  <c r="AS110" i="4"/>
  <c r="AR110" i="4"/>
  <c r="AQ110" i="4"/>
  <c r="AP110" i="4"/>
  <c r="AO110" i="4"/>
  <c r="AN110" i="4"/>
  <c r="AM110" i="4"/>
  <c r="AL110" i="4"/>
  <c r="AK110" i="4"/>
  <c r="AJ110" i="4"/>
  <c r="AI110" i="4"/>
  <c r="AH110"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AU109" i="4"/>
  <c r="AT109" i="4"/>
  <c r="AS109" i="4"/>
  <c r="AS109" i="20" s="1"/>
  <c r="AR109" i="4"/>
  <c r="AQ109" i="4"/>
  <c r="AP109" i="4"/>
  <c r="AO109" i="4"/>
  <c r="AN109" i="4"/>
  <c r="AM109" i="4"/>
  <c r="AL109" i="4"/>
  <c r="AK109" i="4"/>
  <c r="AJ109" i="4"/>
  <c r="AI109" i="4"/>
  <c r="AH109" i="4"/>
  <c r="AG109" i="4"/>
  <c r="AF109" i="4"/>
  <c r="AE109" i="4"/>
  <c r="AD109" i="4"/>
  <c r="AC109" i="4"/>
  <c r="AB109" i="4"/>
  <c r="AA109" i="4"/>
  <c r="Z109" i="4"/>
  <c r="Y109" i="4"/>
  <c r="X109" i="4"/>
  <c r="W109" i="4"/>
  <c r="V109" i="4"/>
  <c r="U109" i="4"/>
  <c r="T109" i="4"/>
  <c r="S109" i="4"/>
  <c r="R109" i="4"/>
  <c r="Q109" i="4"/>
  <c r="P109" i="4"/>
  <c r="O109" i="4"/>
  <c r="N109" i="4"/>
  <c r="M109" i="4"/>
  <c r="L109" i="4"/>
  <c r="K109" i="4"/>
  <c r="J109" i="4"/>
  <c r="I109" i="4"/>
  <c r="H109" i="4"/>
  <c r="G109" i="4"/>
  <c r="F109" i="4"/>
  <c r="E109" i="4"/>
  <c r="AU108" i="4"/>
  <c r="AT108" i="4"/>
  <c r="AS108" i="4"/>
  <c r="AR108" i="4"/>
  <c r="AQ108" i="4"/>
  <c r="AP108" i="4"/>
  <c r="AP108" i="20" s="1"/>
  <c r="AO108" i="4"/>
  <c r="AN108" i="4"/>
  <c r="AM108" i="4"/>
  <c r="AL108" i="4"/>
  <c r="AK108" i="4"/>
  <c r="AJ108" i="4"/>
  <c r="AI108" i="4"/>
  <c r="AH108" i="4"/>
  <c r="AG108" i="4"/>
  <c r="AF108" i="4"/>
  <c r="AE108" i="4"/>
  <c r="AD108" i="4"/>
  <c r="AC108" i="4"/>
  <c r="AB108" i="4"/>
  <c r="AA108" i="4"/>
  <c r="Z108" i="4"/>
  <c r="Y108" i="4"/>
  <c r="X108" i="4"/>
  <c r="W108" i="4"/>
  <c r="V108" i="4"/>
  <c r="U108" i="4"/>
  <c r="T108" i="4"/>
  <c r="S108" i="4"/>
  <c r="R108" i="4"/>
  <c r="Q108" i="4"/>
  <c r="P108" i="4"/>
  <c r="O108" i="4"/>
  <c r="N108" i="4"/>
  <c r="M108" i="4"/>
  <c r="L108" i="4"/>
  <c r="K108" i="4"/>
  <c r="J108" i="4"/>
  <c r="I108" i="4"/>
  <c r="H108" i="4"/>
  <c r="G108" i="4"/>
  <c r="F108" i="4"/>
  <c r="E108" i="4"/>
  <c r="AU107" i="4"/>
  <c r="AT107" i="4"/>
  <c r="AS107" i="4"/>
  <c r="AR107" i="4"/>
  <c r="AQ107" i="4"/>
  <c r="AP107" i="4"/>
  <c r="AP107" i="20" s="1"/>
  <c r="AO107" i="4"/>
  <c r="AN107" i="4"/>
  <c r="AM107" i="4"/>
  <c r="AL107" i="4"/>
  <c r="AK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AU106" i="4"/>
  <c r="AT106" i="4"/>
  <c r="AS106" i="4"/>
  <c r="AS106" i="20" s="1"/>
  <c r="AR106" i="4"/>
  <c r="AQ106" i="4"/>
  <c r="AP106" i="4"/>
  <c r="AP106" i="20" s="1"/>
  <c r="AO106" i="4"/>
  <c r="AN106" i="4"/>
  <c r="AM106" i="4"/>
  <c r="AL106" i="4"/>
  <c r="AK106" i="4"/>
  <c r="AJ106" i="4"/>
  <c r="AI106" i="4"/>
  <c r="AH106" i="4"/>
  <c r="AG106" i="4"/>
  <c r="AF106" i="4"/>
  <c r="AE106" i="4"/>
  <c r="AD106" i="4"/>
  <c r="AC106" i="4"/>
  <c r="AB106" i="4"/>
  <c r="AA106" i="4"/>
  <c r="Z106" i="4"/>
  <c r="Y106" i="4"/>
  <c r="X106" i="4"/>
  <c r="W106" i="4"/>
  <c r="V106" i="4"/>
  <c r="U106" i="4"/>
  <c r="T106" i="4"/>
  <c r="S106" i="4"/>
  <c r="R106" i="4"/>
  <c r="Q106" i="4"/>
  <c r="P106" i="4"/>
  <c r="O106" i="4"/>
  <c r="N106" i="4"/>
  <c r="M106" i="4"/>
  <c r="L106" i="4"/>
  <c r="K106" i="4"/>
  <c r="J106" i="4"/>
  <c r="I106" i="4"/>
  <c r="H106" i="4"/>
  <c r="G106" i="4"/>
  <c r="F106" i="4"/>
  <c r="E106" i="4"/>
  <c r="AU105" i="4"/>
  <c r="AT105" i="4"/>
  <c r="AS105" i="4"/>
  <c r="AR105" i="4"/>
  <c r="AQ105" i="4"/>
  <c r="AP105" i="4"/>
  <c r="AO105" i="4"/>
  <c r="AN105" i="4"/>
  <c r="AM105" i="4"/>
  <c r="AL105" i="4"/>
  <c r="AK105" i="4"/>
  <c r="AJ105" i="4"/>
  <c r="AI105" i="4"/>
  <c r="AH105" i="4"/>
  <c r="AG105" i="4"/>
  <c r="AF105" i="4"/>
  <c r="AE105" i="4"/>
  <c r="AD105" i="4"/>
  <c r="AC105" i="4"/>
  <c r="AB105" i="4"/>
  <c r="AA105" i="4"/>
  <c r="Z105" i="4"/>
  <c r="Y105" i="4"/>
  <c r="X105" i="4"/>
  <c r="W105" i="4"/>
  <c r="V105" i="4"/>
  <c r="U105" i="4"/>
  <c r="T105" i="4"/>
  <c r="S105" i="4"/>
  <c r="R105" i="4"/>
  <c r="Q105" i="4"/>
  <c r="P105" i="4"/>
  <c r="O105" i="4"/>
  <c r="N105" i="4"/>
  <c r="M105" i="4"/>
  <c r="L105" i="4"/>
  <c r="K105" i="4"/>
  <c r="J105" i="4"/>
  <c r="I105" i="4"/>
  <c r="H105" i="4"/>
  <c r="G105" i="4"/>
  <c r="F105" i="4"/>
  <c r="E105" i="4"/>
  <c r="AU104" i="4"/>
  <c r="AT104" i="4"/>
  <c r="AS104" i="4"/>
  <c r="AS104" i="20" s="1"/>
  <c r="AR104" i="4"/>
  <c r="AQ104" i="4"/>
  <c r="AP104" i="4"/>
  <c r="AO104" i="4"/>
  <c r="AN104" i="4"/>
  <c r="AM104" i="4"/>
  <c r="AL104" i="4"/>
  <c r="AK104" i="4"/>
  <c r="AJ104" i="4"/>
  <c r="AI104" i="4"/>
  <c r="AH104" i="4"/>
  <c r="AG104" i="4"/>
  <c r="AF104" i="4"/>
  <c r="AE104" i="4"/>
  <c r="AD104" i="4"/>
  <c r="AC104" i="4"/>
  <c r="AB104" i="4"/>
  <c r="AA104" i="4"/>
  <c r="Z104" i="4"/>
  <c r="Y104" i="4"/>
  <c r="X104" i="4"/>
  <c r="W104" i="4"/>
  <c r="V104" i="4"/>
  <c r="U104" i="4"/>
  <c r="T104" i="4"/>
  <c r="S104" i="4"/>
  <c r="R104" i="4"/>
  <c r="Q104" i="4"/>
  <c r="P104" i="4"/>
  <c r="O104" i="4"/>
  <c r="N104" i="4"/>
  <c r="M104" i="4"/>
  <c r="L104" i="4"/>
  <c r="K104" i="4"/>
  <c r="J104" i="4"/>
  <c r="I104" i="4"/>
  <c r="H104" i="4"/>
  <c r="G104" i="4"/>
  <c r="F104" i="4"/>
  <c r="E104" i="4"/>
  <c r="AU103" i="4"/>
  <c r="AT103" i="4"/>
  <c r="AS103" i="4"/>
  <c r="AS103" i="20" s="1"/>
  <c r="AR103" i="4"/>
  <c r="AQ103" i="4"/>
  <c r="AP103" i="4"/>
  <c r="AP103" i="20" s="1"/>
  <c r="AO103" i="4"/>
  <c r="AN103" i="4"/>
  <c r="AM103" i="4"/>
  <c r="AL103" i="4"/>
  <c r="AK103" i="4"/>
  <c r="AJ103" i="4"/>
  <c r="AI103" i="4"/>
  <c r="AH103" i="4"/>
  <c r="AG103" i="4"/>
  <c r="AF103" i="4"/>
  <c r="AE103" i="4"/>
  <c r="AD103" i="4"/>
  <c r="AC103" i="4"/>
  <c r="AB103" i="4"/>
  <c r="AA103" i="4"/>
  <c r="Z103" i="4"/>
  <c r="Y103" i="4"/>
  <c r="X103" i="4"/>
  <c r="W103" i="4"/>
  <c r="V103" i="4"/>
  <c r="U103" i="4"/>
  <c r="T103" i="4"/>
  <c r="S103" i="4"/>
  <c r="R103" i="4"/>
  <c r="Q103" i="4"/>
  <c r="P103" i="4"/>
  <c r="O103" i="4"/>
  <c r="N103" i="4"/>
  <c r="M103" i="4"/>
  <c r="L103" i="4"/>
  <c r="K103" i="4"/>
  <c r="J103" i="4"/>
  <c r="I103" i="4"/>
  <c r="H103" i="4"/>
  <c r="G103" i="4"/>
  <c r="F103" i="4"/>
  <c r="E103" i="4"/>
  <c r="AU102" i="4"/>
  <c r="AT102" i="4"/>
  <c r="AS102" i="4"/>
  <c r="AS102" i="20" s="1"/>
  <c r="AR102" i="4"/>
  <c r="AQ102" i="4"/>
  <c r="AP102" i="4"/>
  <c r="AO102" i="4"/>
  <c r="AN102" i="4"/>
  <c r="AM102" i="4"/>
  <c r="AL102" i="4"/>
  <c r="AK102" i="4"/>
  <c r="AJ102" i="4"/>
  <c r="AI102" i="4"/>
  <c r="AH102" i="4"/>
  <c r="AG102" i="4"/>
  <c r="AF102" i="4"/>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AU101" i="4"/>
  <c r="AT101" i="4"/>
  <c r="AS101" i="4"/>
  <c r="AR101" i="4"/>
  <c r="AQ101" i="4"/>
  <c r="AP101" i="4"/>
  <c r="AP101" i="20" s="1"/>
  <c r="AO101" i="4"/>
  <c r="AN101" i="4"/>
  <c r="AM101" i="4"/>
  <c r="AL101" i="4"/>
  <c r="AK101" i="4"/>
  <c r="AJ101" i="4"/>
  <c r="AI101" i="4"/>
  <c r="AH101" i="4"/>
  <c r="AG101" i="4"/>
  <c r="AF101" i="4"/>
  <c r="AE101" i="4"/>
  <c r="AD101" i="4"/>
  <c r="AC101" i="4"/>
  <c r="AB101" i="4"/>
  <c r="AA101" i="4"/>
  <c r="Z101" i="4"/>
  <c r="Y101" i="4"/>
  <c r="X101" i="4"/>
  <c r="W101" i="4"/>
  <c r="V101" i="4"/>
  <c r="U101" i="4"/>
  <c r="T101" i="4"/>
  <c r="S101" i="4"/>
  <c r="R101" i="4"/>
  <c r="Q101" i="4"/>
  <c r="P101" i="4"/>
  <c r="O101" i="4"/>
  <c r="N101" i="4"/>
  <c r="M101" i="4"/>
  <c r="L101" i="4"/>
  <c r="K101" i="4"/>
  <c r="J101" i="4"/>
  <c r="I101" i="4"/>
  <c r="H101" i="4"/>
  <c r="G101" i="4"/>
  <c r="F101" i="4"/>
  <c r="E101" i="4"/>
  <c r="AU100" i="4"/>
  <c r="AT100" i="4"/>
  <c r="AS100" i="4"/>
  <c r="AR100" i="4"/>
  <c r="AQ100" i="4"/>
  <c r="AP100" i="4"/>
  <c r="AP100" i="20" s="1"/>
  <c r="AO100" i="4"/>
  <c r="AN100" i="4"/>
  <c r="AM100" i="4"/>
  <c r="AL100" i="4"/>
  <c r="AK100" i="4"/>
  <c r="AJ100" i="4"/>
  <c r="AI100" i="4"/>
  <c r="AH100" i="4"/>
  <c r="AG100" i="4"/>
  <c r="AF100" i="4"/>
  <c r="AE100" i="4"/>
  <c r="AD100" i="4"/>
  <c r="AC100" i="4"/>
  <c r="AB100" i="4"/>
  <c r="AA100" i="4"/>
  <c r="Z100" i="4"/>
  <c r="Y100" i="4"/>
  <c r="X100" i="4"/>
  <c r="W100" i="4"/>
  <c r="V100" i="4"/>
  <c r="U100" i="4"/>
  <c r="T100" i="4"/>
  <c r="S100" i="4"/>
  <c r="R100" i="4"/>
  <c r="Q100" i="4"/>
  <c r="P100" i="4"/>
  <c r="O100" i="4"/>
  <c r="N100" i="4"/>
  <c r="M100" i="4"/>
  <c r="L100" i="4"/>
  <c r="K100" i="4"/>
  <c r="J100" i="4"/>
  <c r="I100" i="4"/>
  <c r="H100" i="4"/>
  <c r="G100" i="4"/>
  <c r="F100" i="4"/>
  <c r="E100" i="4"/>
  <c r="AU99" i="4"/>
  <c r="AT99" i="4"/>
  <c r="AS99" i="4"/>
  <c r="AS99" i="20" s="1"/>
  <c r="AR99" i="4"/>
  <c r="AQ99" i="4"/>
  <c r="AP99" i="4"/>
  <c r="AP99" i="20" s="1"/>
  <c r="AO99" i="4"/>
  <c r="AN99" i="4"/>
  <c r="AM99" i="4"/>
  <c r="AL99" i="4"/>
  <c r="AK99" i="4"/>
  <c r="AJ99" i="4"/>
  <c r="AI99" i="4"/>
  <c r="AH99" i="4"/>
  <c r="AG99" i="4"/>
  <c r="AF99" i="4"/>
  <c r="AE99" i="4"/>
  <c r="AD99" i="4"/>
  <c r="AC99" i="4"/>
  <c r="AB99" i="4"/>
  <c r="AA99" i="4"/>
  <c r="Z99" i="4"/>
  <c r="Y99" i="4"/>
  <c r="X99" i="4"/>
  <c r="W99" i="4"/>
  <c r="V99" i="4"/>
  <c r="U99" i="4"/>
  <c r="T99" i="4"/>
  <c r="S99" i="4"/>
  <c r="R99" i="4"/>
  <c r="Q99" i="4"/>
  <c r="P99" i="4"/>
  <c r="O99" i="4"/>
  <c r="N99" i="4"/>
  <c r="M99" i="4"/>
  <c r="L99" i="4"/>
  <c r="K99" i="4"/>
  <c r="J99" i="4"/>
  <c r="I99" i="4"/>
  <c r="H99" i="4"/>
  <c r="G99" i="4"/>
  <c r="F99" i="4"/>
  <c r="E99" i="4"/>
  <c r="AU98" i="4"/>
  <c r="AT98" i="4"/>
  <c r="AS98" i="4"/>
  <c r="AS98" i="20" s="1"/>
  <c r="AR98" i="4"/>
  <c r="AQ98" i="4"/>
  <c r="AP98" i="4"/>
  <c r="AO98" i="4"/>
  <c r="AN98" i="4"/>
  <c r="AM98" i="4"/>
  <c r="AL98" i="4"/>
  <c r="AK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AU97" i="4"/>
  <c r="AT97" i="4"/>
  <c r="AS97" i="4"/>
  <c r="AS97" i="20" s="1"/>
  <c r="AR97" i="4"/>
  <c r="AR97" i="20" s="1"/>
  <c r="AQ97" i="4"/>
  <c r="AP97" i="4"/>
  <c r="AO97" i="4"/>
  <c r="AN97" i="4"/>
  <c r="AM97" i="4"/>
  <c r="AL97" i="4"/>
  <c r="AK97" i="4"/>
  <c r="AJ97" i="4"/>
  <c r="AI97" i="4"/>
  <c r="AH97" i="4"/>
  <c r="AG97" i="4"/>
  <c r="AF97" i="4"/>
  <c r="AE97" i="4"/>
  <c r="AD97" i="4"/>
  <c r="AC97" i="4"/>
  <c r="AB97" i="4"/>
  <c r="AA97" i="4"/>
  <c r="Z97" i="4"/>
  <c r="Y97" i="4"/>
  <c r="X97" i="4"/>
  <c r="W97" i="4"/>
  <c r="V97" i="4"/>
  <c r="U97" i="4"/>
  <c r="T97" i="4"/>
  <c r="S97" i="4"/>
  <c r="R97" i="4"/>
  <c r="Q97" i="4"/>
  <c r="P97" i="4"/>
  <c r="O97" i="4"/>
  <c r="N97" i="4"/>
  <c r="M97" i="4"/>
  <c r="L97" i="4"/>
  <c r="K97" i="4"/>
  <c r="J97" i="4"/>
  <c r="I97" i="4"/>
  <c r="H97" i="4"/>
  <c r="G97" i="4"/>
  <c r="F97" i="4"/>
  <c r="E97" i="4"/>
  <c r="AU96" i="4"/>
  <c r="AT96" i="4"/>
  <c r="AS96" i="4"/>
  <c r="AR96" i="4"/>
  <c r="AQ96" i="4"/>
  <c r="AQ96" i="20" s="1"/>
  <c r="AP96" i="4"/>
  <c r="AP96" i="20" s="1"/>
  <c r="AO96" i="4"/>
  <c r="AN96" i="4"/>
  <c r="AM96" i="4"/>
  <c r="AL96" i="4"/>
  <c r="AK96" i="4"/>
  <c r="AJ96" i="4"/>
  <c r="AI96" i="4"/>
  <c r="AH96" i="4"/>
  <c r="AG96"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AU95" i="4"/>
  <c r="AT95" i="4"/>
  <c r="AS95" i="4"/>
  <c r="AR95" i="4"/>
  <c r="AQ95" i="4"/>
  <c r="AP95" i="4"/>
  <c r="AP95" i="20" s="1"/>
  <c r="AO95" i="4"/>
  <c r="AN95" i="4"/>
  <c r="AM95" i="4"/>
  <c r="AL95" i="4"/>
  <c r="AK95" i="4"/>
  <c r="AJ95" i="4"/>
  <c r="AI95" i="4"/>
  <c r="AH95" i="4"/>
  <c r="AG95" i="4"/>
  <c r="AF95" i="4"/>
  <c r="AE95" i="4"/>
  <c r="AD95" i="4"/>
  <c r="AC95" i="4"/>
  <c r="AB95" i="4"/>
  <c r="AA95" i="4"/>
  <c r="Z95" i="4"/>
  <c r="Y95" i="4"/>
  <c r="X95" i="4"/>
  <c r="W95" i="4"/>
  <c r="V95" i="4"/>
  <c r="U95" i="4"/>
  <c r="T95" i="4"/>
  <c r="S95" i="4"/>
  <c r="R95" i="4"/>
  <c r="Q95" i="4"/>
  <c r="P95" i="4"/>
  <c r="O95" i="4"/>
  <c r="N95" i="4"/>
  <c r="M95" i="4"/>
  <c r="L95" i="4"/>
  <c r="K95" i="4"/>
  <c r="J95" i="4"/>
  <c r="I95" i="4"/>
  <c r="H95" i="4"/>
  <c r="G95" i="4"/>
  <c r="F95" i="4"/>
  <c r="E95" i="4"/>
  <c r="AU94" i="4"/>
  <c r="AT94" i="4"/>
  <c r="AS94" i="4"/>
  <c r="AS94" i="20" s="1"/>
  <c r="AS93" i="20" s="1"/>
  <c r="AR94" i="4"/>
  <c r="AR94" i="20" s="1"/>
  <c r="AR93" i="20" s="1"/>
  <c r="AQ94" i="4"/>
  <c r="AQ94" i="20" s="1"/>
  <c r="AQ93" i="20" s="1"/>
  <c r="AP94" i="4"/>
  <c r="AP94" i="20" s="1"/>
  <c r="AP93" i="20" s="1"/>
  <c r="AO94" i="4"/>
  <c r="AN94" i="4"/>
  <c r="AM94" i="4"/>
  <c r="AL94" i="4"/>
  <c r="AK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E94" i="4"/>
  <c r="AU93" i="4"/>
  <c r="AT93" i="4"/>
  <c r="AS93" i="4"/>
  <c r="AR93" i="4"/>
  <c r="AQ93" i="4"/>
  <c r="AP93" i="4"/>
  <c r="AO93" i="4"/>
  <c r="AN93" i="4"/>
  <c r="AM93" i="4"/>
  <c r="AL93" i="4"/>
  <c r="AK93" i="4"/>
  <c r="AJ93" i="4"/>
  <c r="AI93" i="4"/>
  <c r="AH93" i="4"/>
  <c r="AG93" i="4"/>
  <c r="AF93" i="4"/>
  <c r="AE93" i="4"/>
  <c r="AD93" i="4"/>
  <c r="AC93" i="4"/>
  <c r="AB93" i="4"/>
  <c r="AA93" i="4"/>
  <c r="Z93" i="4"/>
  <c r="Y93" i="4"/>
  <c r="X93" i="4"/>
  <c r="W93" i="4"/>
  <c r="V93" i="4"/>
  <c r="U93" i="4"/>
  <c r="T93" i="4"/>
  <c r="S93" i="4"/>
  <c r="R93" i="4"/>
  <c r="Q93" i="4"/>
  <c r="P93" i="4"/>
  <c r="O93" i="4"/>
  <c r="N93" i="4"/>
  <c r="M93" i="4"/>
  <c r="L93" i="4"/>
  <c r="K93" i="4"/>
  <c r="J93" i="4"/>
  <c r="I93" i="4"/>
  <c r="H93" i="4"/>
  <c r="G93" i="4"/>
  <c r="F93" i="4"/>
  <c r="E93" i="4"/>
  <c r="AU92" i="4"/>
  <c r="AT92" i="4"/>
  <c r="AS92" i="4"/>
  <c r="AS92" i="20" s="1"/>
  <c r="AR92" i="4"/>
  <c r="AR92" i="20" s="1"/>
  <c r="AQ92" i="4"/>
  <c r="AQ92" i="20" s="1"/>
  <c r="AP92" i="4"/>
  <c r="AO92" i="4"/>
  <c r="AN92" i="4"/>
  <c r="AM92" i="4"/>
  <c r="AL92" i="4"/>
  <c r="AK92" i="4"/>
  <c r="AJ92" i="4"/>
  <c r="AI92" i="4"/>
  <c r="AH92" i="4"/>
  <c r="AG92" i="4"/>
  <c r="AF92" i="4"/>
  <c r="AE92" i="4"/>
  <c r="AD92" i="4"/>
  <c r="AC92" i="4"/>
  <c r="AB92" i="4"/>
  <c r="AA92" i="4"/>
  <c r="Z92" i="4"/>
  <c r="Y92" i="4"/>
  <c r="X92" i="4"/>
  <c r="W92" i="4"/>
  <c r="V92" i="4"/>
  <c r="U92" i="4"/>
  <c r="T92" i="4"/>
  <c r="S92" i="4"/>
  <c r="R92" i="4"/>
  <c r="Q92" i="4"/>
  <c r="P92" i="4"/>
  <c r="O92" i="4"/>
  <c r="N92" i="4"/>
  <c r="M92" i="4"/>
  <c r="L92" i="4"/>
  <c r="K92" i="4"/>
  <c r="J92" i="4"/>
  <c r="I92" i="4"/>
  <c r="H92" i="4"/>
  <c r="G92" i="4"/>
  <c r="F92" i="4"/>
  <c r="E92" i="4"/>
  <c r="AU91" i="4"/>
  <c r="AT91" i="4"/>
  <c r="AS91" i="4"/>
  <c r="AS91" i="20" s="1"/>
  <c r="AR91" i="4"/>
  <c r="AQ91" i="4"/>
  <c r="AP91" i="4"/>
  <c r="AP91" i="20" s="1"/>
  <c r="AO91" i="4"/>
  <c r="AN91" i="4"/>
  <c r="AM91" i="4"/>
  <c r="AL91" i="4"/>
  <c r="AK91" i="4"/>
  <c r="AJ91" i="4"/>
  <c r="AI91" i="4"/>
  <c r="AH91" i="4"/>
  <c r="AG91" i="4"/>
  <c r="AF91" i="4"/>
  <c r="AE91" i="4"/>
  <c r="AD91" i="4"/>
  <c r="AC91" i="4"/>
  <c r="AB91" i="4"/>
  <c r="AA91" i="4"/>
  <c r="Z91" i="4"/>
  <c r="Y91" i="4"/>
  <c r="X91" i="4"/>
  <c r="W91" i="4"/>
  <c r="V91" i="4"/>
  <c r="U91" i="4"/>
  <c r="T91" i="4"/>
  <c r="S91" i="4"/>
  <c r="R91" i="4"/>
  <c r="Q91" i="4"/>
  <c r="P91" i="4"/>
  <c r="O91" i="4"/>
  <c r="N91" i="4"/>
  <c r="M91" i="4"/>
  <c r="L91" i="4"/>
  <c r="K91" i="4"/>
  <c r="J91" i="4"/>
  <c r="I91" i="4"/>
  <c r="H91" i="4"/>
  <c r="G91" i="4"/>
  <c r="F91" i="4"/>
  <c r="E91" i="4"/>
  <c r="AU90" i="4"/>
  <c r="AT90" i="4"/>
  <c r="AS90" i="4"/>
  <c r="AS90" i="20" s="1"/>
  <c r="AR90" i="4"/>
  <c r="AQ90" i="4"/>
  <c r="AP90" i="4"/>
  <c r="AO90" i="4"/>
  <c r="AN90" i="4"/>
  <c r="AM90" i="4"/>
  <c r="AL90" i="4"/>
  <c r="AK90" i="4"/>
  <c r="AJ90" i="4"/>
  <c r="AI90" i="4"/>
  <c r="AH90" i="4"/>
  <c r="AG90" i="4"/>
  <c r="AF90" i="4"/>
  <c r="AE90" i="4"/>
  <c r="AD90" i="4"/>
  <c r="AC90" i="4"/>
  <c r="AB90" i="4"/>
  <c r="AA90" i="4"/>
  <c r="Z90" i="4"/>
  <c r="Y90" i="4"/>
  <c r="X90" i="4"/>
  <c r="W90" i="4"/>
  <c r="V90" i="4"/>
  <c r="U90" i="4"/>
  <c r="T90" i="4"/>
  <c r="S90" i="4"/>
  <c r="R90" i="4"/>
  <c r="Q90" i="4"/>
  <c r="P90" i="4"/>
  <c r="O90" i="4"/>
  <c r="N90" i="4"/>
  <c r="M90" i="4"/>
  <c r="L90" i="4"/>
  <c r="K90" i="4"/>
  <c r="J90" i="4"/>
  <c r="I90" i="4"/>
  <c r="H90" i="4"/>
  <c r="G90" i="4"/>
  <c r="F90" i="4"/>
  <c r="E90" i="4"/>
  <c r="AU89" i="4"/>
  <c r="AT89" i="4"/>
  <c r="AS89" i="4"/>
  <c r="AR89" i="4"/>
  <c r="AR89" i="20" s="1"/>
  <c r="AQ89" i="4"/>
  <c r="AP89" i="4"/>
  <c r="AP89" i="20" s="1"/>
  <c r="AO89" i="4"/>
  <c r="AN89" i="4"/>
  <c r="AM89" i="4"/>
  <c r="AL89" i="4"/>
  <c r="AK89" i="4"/>
  <c r="AJ89" i="4"/>
  <c r="AI89" i="4"/>
  <c r="AH89" i="4"/>
  <c r="AG89" i="4"/>
  <c r="AF89" i="4"/>
  <c r="AE89" i="4"/>
  <c r="AD89" i="4"/>
  <c r="AC89" i="4"/>
  <c r="AB89" i="4"/>
  <c r="AA89" i="4"/>
  <c r="Z89" i="4"/>
  <c r="Y89" i="4"/>
  <c r="X89" i="4"/>
  <c r="W89" i="4"/>
  <c r="V89" i="4"/>
  <c r="U89" i="4"/>
  <c r="T89" i="4"/>
  <c r="S89" i="4"/>
  <c r="R89" i="4"/>
  <c r="Q89" i="4"/>
  <c r="P89" i="4"/>
  <c r="O89" i="4"/>
  <c r="N89" i="4"/>
  <c r="M89" i="4"/>
  <c r="L89" i="4"/>
  <c r="K89" i="4"/>
  <c r="J89" i="4"/>
  <c r="I89" i="4"/>
  <c r="H89" i="4"/>
  <c r="G89" i="4"/>
  <c r="F89" i="4"/>
  <c r="E89" i="4"/>
  <c r="AU88" i="4"/>
  <c r="AT88" i="4"/>
  <c r="AS88" i="4"/>
  <c r="AR88" i="4"/>
  <c r="AQ88" i="4"/>
  <c r="AP88" i="4"/>
  <c r="AP88" i="20" s="1"/>
  <c r="AO88" i="4"/>
  <c r="AN88" i="4"/>
  <c r="AM88" i="4"/>
  <c r="AL88" i="4"/>
  <c r="AK88" i="4"/>
  <c r="AJ88" i="4"/>
  <c r="AI88" i="4"/>
  <c r="AH88" i="4"/>
  <c r="AG88" i="4"/>
  <c r="AF88" i="4"/>
  <c r="AE88" i="4"/>
  <c r="AD88" i="4"/>
  <c r="AC88" i="4"/>
  <c r="AB88" i="4"/>
  <c r="AA88" i="4"/>
  <c r="Z88" i="4"/>
  <c r="Y88" i="4"/>
  <c r="X88" i="4"/>
  <c r="W88" i="4"/>
  <c r="V88" i="4"/>
  <c r="U88" i="4"/>
  <c r="T88" i="4"/>
  <c r="S88" i="4"/>
  <c r="R88" i="4"/>
  <c r="Q88" i="4"/>
  <c r="P88" i="4"/>
  <c r="O88" i="4"/>
  <c r="N88" i="4"/>
  <c r="M88" i="4"/>
  <c r="L88" i="4"/>
  <c r="K88" i="4"/>
  <c r="J88" i="4"/>
  <c r="I88" i="4"/>
  <c r="H88" i="4"/>
  <c r="G88" i="4"/>
  <c r="F88" i="4"/>
  <c r="E88" i="4"/>
  <c r="AU87" i="4"/>
  <c r="AT87" i="4"/>
  <c r="AS87" i="4"/>
  <c r="AS87" i="20" s="1"/>
  <c r="AR87" i="4"/>
  <c r="AQ87" i="4"/>
  <c r="AQ87" i="20" s="1"/>
  <c r="AP87" i="4"/>
  <c r="AP87" i="20" s="1"/>
  <c r="AO87" i="4"/>
  <c r="AN87" i="4"/>
  <c r="AM87" i="4"/>
  <c r="AL87" i="4"/>
  <c r="AK87" i="4"/>
  <c r="AJ87" i="4"/>
  <c r="AI87" i="4"/>
  <c r="AH87" i="4"/>
  <c r="AG87" i="4"/>
  <c r="AF87" i="4"/>
  <c r="AE87" i="4"/>
  <c r="AD87" i="4"/>
  <c r="AC87" i="4"/>
  <c r="AB87" i="4"/>
  <c r="AA87" i="4"/>
  <c r="Z87" i="4"/>
  <c r="Y87" i="4"/>
  <c r="X87" i="4"/>
  <c r="W87" i="4"/>
  <c r="V87" i="4"/>
  <c r="U87" i="4"/>
  <c r="T87" i="4"/>
  <c r="S87" i="4"/>
  <c r="R87" i="4"/>
  <c r="Q87" i="4"/>
  <c r="P87" i="4"/>
  <c r="O87" i="4"/>
  <c r="N87" i="4"/>
  <c r="M87" i="4"/>
  <c r="L87" i="4"/>
  <c r="K87" i="4"/>
  <c r="J87" i="4"/>
  <c r="I87" i="4"/>
  <c r="H87" i="4"/>
  <c r="G87" i="4"/>
  <c r="F87" i="4"/>
  <c r="E87" i="4"/>
  <c r="AU86" i="4"/>
  <c r="AT86" i="4"/>
  <c r="AS86" i="4"/>
  <c r="AR86" i="4"/>
  <c r="AQ86" i="4"/>
  <c r="AP86" i="4"/>
  <c r="AO86" i="4"/>
  <c r="AN86" i="4"/>
  <c r="AM86" i="4"/>
  <c r="AL86" i="4"/>
  <c r="AK86" i="4"/>
  <c r="AJ86" i="4"/>
  <c r="AI86" i="4"/>
  <c r="AH86" i="4"/>
  <c r="AG86" i="4"/>
  <c r="AF86" i="4"/>
  <c r="AE86" i="4"/>
  <c r="AD86" i="4"/>
  <c r="AC86" i="4"/>
  <c r="AB86" i="4"/>
  <c r="AA86" i="4"/>
  <c r="Z86" i="4"/>
  <c r="Y86" i="4"/>
  <c r="X86" i="4"/>
  <c r="W86" i="4"/>
  <c r="V86" i="4"/>
  <c r="U86" i="4"/>
  <c r="T86" i="4"/>
  <c r="S86" i="4"/>
  <c r="R86" i="4"/>
  <c r="Q86" i="4"/>
  <c r="P86" i="4"/>
  <c r="O86" i="4"/>
  <c r="N86" i="4"/>
  <c r="M86" i="4"/>
  <c r="L86" i="4"/>
  <c r="K86" i="4"/>
  <c r="J86" i="4"/>
  <c r="I86" i="4"/>
  <c r="H86" i="4"/>
  <c r="G86" i="4"/>
  <c r="F86" i="4"/>
  <c r="E86" i="4"/>
  <c r="AU85" i="4"/>
  <c r="AT85" i="4"/>
  <c r="AS85" i="4"/>
  <c r="AR85" i="4"/>
  <c r="AQ85" i="4"/>
  <c r="AP85" i="4"/>
  <c r="AO85" i="4"/>
  <c r="AN85" i="4"/>
  <c r="AM85" i="4"/>
  <c r="AL85" i="4"/>
  <c r="AK85" i="4"/>
  <c r="AJ85" i="4"/>
  <c r="AI85" i="4"/>
  <c r="AH85" i="4"/>
  <c r="AG85" i="4"/>
  <c r="AF85" i="4"/>
  <c r="AE85" i="4"/>
  <c r="AD85" i="4"/>
  <c r="AC85" i="4"/>
  <c r="AB85" i="4"/>
  <c r="AA85" i="4"/>
  <c r="Z85" i="4"/>
  <c r="Y85" i="4"/>
  <c r="X85" i="4"/>
  <c r="W85" i="4"/>
  <c r="V85" i="4"/>
  <c r="U85" i="4"/>
  <c r="T85" i="4"/>
  <c r="S85" i="4"/>
  <c r="R85" i="4"/>
  <c r="Q85" i="4"/>
  <c r="P85" i="4"/>
  <c r="O85" i="4"/>
  <c r="N85" i="4"/>
  <c r="M85" i="4"/>
  <c r="L85" i="4"/>
  <c r="K85" i="4"/>
  <c r="J85" i="4"/>
  <c r="I85" i="4"/>
  <c r="H85" i="4"/>
  <c r="G85" i="4"/>
  <c r="F85" i="4"/>
  <c r="E85" i="4"/>
  <c r="AU84" i="4"/>
  <c r="AT84" i="4"/>
  <c r="AS84" i="4"/>
  <c r="AR84" i="4"/>
  <c r="AQ84" i="4"/>
  <c r="AP84" i="4"/>
  <c r="AP84" i="20" s="1"/>
  <c r="AO84" i="4"/>
  <c r="AN84" i="4"/>
  <c r="AM84" i="4"/>
  <c r="AL84" i="4"/>
  <c r="AK84" i="4"/>
  <c r="AJ84" i="4"/>
  <c r="AI84" i="4"/>
  <c r="AH84" i="4"/>
  <c r="AG84" i="4"/>
  <c r="AF84" i="4"/>
  <c r="AE84" i="4"/>
  <c r="AD84" i="4"/>
  <c r="AC84" i="4"/>
  <c r="AB84" i="4"/>
  <c r="AA84" i="4"/>
  <c r="Z84" i="4"/>
  <c r="Y84" i="4"/>
  <c r="X84" i="4"/>
  <c r="W84" i="4"/>
  <c r="V84" i="4"/>
  <c r="U84" i="4"/>
  <c r="T84" i="4"/>
  <c r="S84" i="4"/>
  <c r="R84" i="4"/>
  <c r="Q84" i="4"/>
  <c r="P84" i="4"/>
  <c r="O84" i="4"/>
  <c r="N84" i="4"/>
  <c r="M84" i="4"/>
  <c r="L84" i="4"/>
  <c r="K84" i="4"/>
  <c r="J84" i="4"/>
  <c r="I84" i="4"/>
  <c r="H84" i="4"/>
  <c r="G84" i="4"/>
  <c r="F84" i="4"/>
  <c r="E84" i="4"/>
  <c r="AU83" i="4"/>
  <c r="AT83" i="4"/>
  <c r="AS83" i="4"/>
  <c r="AR83" i="4"/>
  <c r="AQ83" i="4"/>
  <c r="AP83" i="4"/>
  <c r="AP83" i="20" s="1"/>
  <c r="AO83" i="4"/>
  <c r="AN83" i="4"/>
  <c r="AM83" i="4"/>
  <c r="AL83" i="4"/>
  <c r="AK83" i="4"/>
  <c r="AJ83" i="4"/>
  <c r="AI83" i="4"/>
  <c r="AH83" i="4"/>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AU82" i="4"/>
  <c r="AT82" i="4"/>
  <c r="AS82" i="4"/>
  <c r="AS82" i="20" s="1"/>
  <c r="AR82" i="4"/>
  <c r="AR82" i="20" s="1"/>
  <c r="AQ82" i="4"/>
  <c r="AP82" i="4"/>
  <c r="AO82" i="4"/>
  <c r="AN82" i="4"/>
  <c r="AM82" i="4"/>
  <c r="AL82" i="4"/>
  <c r="AK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AU81" i="4"/>
  <c r="AT81" i="4"/>
  <c r="AS81" i="4"/>
  <c r="AR81" i="4"/>
  <c r="AR81" i="20" s="1"/>
  <c r="AQ81" i="4"/>
  <c r="AP81" i="4"/>
  <c r="AO81" i="4"/>
  <c r="AN81" i="4"/>
  <c r="AM81" i="4"/>
  <c r="AL81" i="4"/>
  <c r="AK81" i="4"/>
  <c r="AJ81" i="4"/>
  <c r="AI81" i="4"/>
  <c r="AH81" i="4"/>
  <c r="AG81" i="4"/>
  <c r="AF81" i="4"/>
  <c r="AE81" i="4"/>
  <c r="AD81" i="4"/>
  <c r="AC81" i="4"/>
  <c r="AB81" i="4"/>
  <c r="AA81" i="4"/>
  <c r="Z81" i="4"/>
  <c r="Y81" i="4"/>
  <c r="X81" i="4"/>
  <c r="W81" i="4"/>
  <c r="V81" i="4"/>
  <c r="U81" i="4"/>
  <c r="T81" i="4"/>
  <c r="S81" i="4"/>
  <c r="R81" i="4"/>
  <c r="Q81" i="4"/>
  <c r="P81" i="4"/>
  <c r="O81" i="4"/>
  <c r="N81" i="4"/>
  <c r="M81" i="4"/>
  <c r="L81" i="4"/>
  <c r="K81" i="4"/>
  <c r="J81" i="4"/>
  <c r="I81" i="4"/>
  <c r="H81" i="4"/>
  <c r="G81" i="4"/>
  <c r="F81" i="4"/>
  <c r="E81" i="4"/>
  <c r="AU80" i="4"/>
  <c r="AT80" i="4"/>
  <c r="AS80" i="4"/>
  <c r="AS80" i="20" s="1"/>
  <c r="AR80" i="4"/>
  <c r="AQ80" i="4"/>
  <c r="AQ80" i="20" s="1"/>
  <c r="AP80" i="4"/>
  <c r="AO80" i="4"/>
  <c r="AN80" i="4"/>
  <c r="AM80" i="4"/>
  <c r="AL80" i="4"/>
  <c r="AK80" i="4"/>
  <c r="AJ80" i="4"/>
  <c r="AI80" i="4"/>
  <c r="AH80" i="4"/>
  <c r="AG80" i="4"/>
  <c r="AF80" i="4"/>
  <c r="AE80" i="4"/>
  <c r="AD80" i="4"/>
  <c r="AC80" i="4"/>
  <c r="AB80" i="4"/>
  <c r="AA80" i="4"/>
  <c r="Z80" i="4"/>
  <c r="Y80" i="4"/>
  <c r="X80" i="4"/>
  <c r="W80" i="4"/>
  <c r="V80" i="4"/>
  <c r="U80" i="4"/>
  <c r="T80" i="4"/>
  <c r="S80" i="4"/>
  <c r="R80" i="4"/>
  <c r="Q80" i="4"/>
  <c r="P80" i="4"/>
  <c r="O80" i="4"/>
  <c r="N80" i="4"/>
  <c r="M80" i="4"/>
  <c r="L80" i="4"/>
  <c r="K80" i="4"/>
  <c r="J80" i="4"/>
  <c r="I80" i="4"/>
  <c r="H80" i="4"/>
  <c r="G80" i="4"/>
  <c r="F80" i="4"/>
  <c r="E80" i="4"/>
  <c r="AU79" i="4"/>
  <c r="AT79" i="4"/>
  <c r="AS79" i="4"/>
  <c r="AS79" i="20" s="1"/>
  <c r="AR79" i="4"/>
  <c r="AQ79" i="4"/>
  <c r="AP79" i="4"/>
  <c r="AP79" i="20" s="1"/>
  <c r="AO79" i="4"/>
  <c r="AN79" i="4"/>
  <c r="AM79" i="4"/>
  <c r="AL79" i="4"/>
  <c r="AK79" i="4"/>
  <c r="AJ79" i="4"/>
  <c r="AI79" i="4"/>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AU115" i="6"/>
  <c r="AU115" i="21" s="1"/>
  <c r="AT115" i="6"/>
  <c r="AS115" i="6"/>
  <c r="AS115" i="21" s="1"/>
  <c r="AR115" i="6"/>
  <c r="AR115" i="21" s="1"/>
  <c r="AQ115" i="6"/>
  <c r="AQ115" i="21" s="1"/>
  <c r="AP115" i="6"/>
  <c r="AP115" i="21" s="1"/>
  <c r="AO115" i="6"/>
  <c r="AN115" i="6"/>
  <c r="AN115" i="21" s="1"/>
  <c r="AM115" i="6"/>
  <c r="AL115" i="6"/>
  <c r="AK115" i="6"/>
  <c r="AK115" i="21" s="1"/>
  <c r="AJ115" i="6"/>
  <c r="AI115" i="6"/>
  <c r="AH115" i="6"/>
  <c r="AG115" i="6"/>
  <c r="AF115" i="6"/>
  <c r="AE115" i="6"/>
  <c r="AD115" i="6"/>
  <c r="AC115" i="6"/>
  <c r="AB115" i="6"/>
  <c r="AA115" i="6"/>
  <c r="Z115" i="6"/>
  <c r="Y115" i="6"/>
  <c r="Y115" i="21" s="1"/>
  <c r="X115" i="6"/>
  <c r="W115" i="6"/>
  <c r="V115" i="6"/>
  <c r="V115" i="21" s="1"/>
  <c r="U115" i="6"/>
  <c r="U115" i="21" s="1"/>
  <c r="T115" i="6"/>
  <c r="S115" i="6"/>
  <c r="R115" i="6"/>
  <c r="R115" i="21" s="1"/>
  <c r="Q115" i="6"/>
  <c r="P115" i="6"/>
  <c r="O115" i="6"/>
  <c r="O115" i="21" s="1"/>
  <c r="N115" i="6"/>
  <c r="N115" i="21" s="1"/>
  <c r="M115" i="6"/>
  <c r="L115" i="6"/>
  <c r="K115" i="6"/>
  <c r="J115" i="6"/>
  <c r="I115" i="6"/>
  <c r="I115" i="21" s="1"/>
  <c r="H115" i="6"/>
  <c r="H115" i="21" s="1"/>
  <c r="G115" i="6"/>
  <c r="G115" i="21" s="1"/>
  <c r="F115" i="6"/>
  <c r="F115" i="21" s="1"/>
  <c r="E115" i="6"/>
  <c r="AU114" i="6"/>
  <c r="AU114" i="21" s="1"/>
  <c r="AT114" i="6"/>
  <c r="AT114" i="21" s="1"/>
  <c r="AS114" i="6"/>
  <c r="AS114" i="21" s="1"/>
  <c r="AR114" i="6"/>
  <c r="AR114" i="21" s="1"/>
  <c r="AQ114" i="6"/>
  <c r="AQ114" i="21" s="1"/>
  <c r="AP114" i="6"/>
  <c r="AP114" i="21" s="1"/>
  <c r="AO114" i="6"/>
  <c r="AO114" i="21" s="1"/>
  <c r="AN114" i="6"/>
  <c r="AN114" i="21" s="1"/>
  <c r="AM114" i="6"/>
  <c r="AM114" i="21" s="1"/>
  <c r="AL114" i="6"/>
  <c r="AL114" i="21" s="1"/>
  <c r="AK114" i="6"/>
  <c r="AK114" i="21" s="1"/>
  <c r="AJ114" i="6"/>
  <c r="AJ114" i="21" s="1"/>
  <c r="AI114" i="6"/>
  <c r="AI114" i="21" s="1"/>
  <c r="AH114" i="6"/>
  <c r="AH114" i="21" s="1"/>
  <c r="AG114" i="6"/>
  <c r="AG114" i="21" s="1"/>
  <c r="AF114" i="6"/>
  <c r="AF114" i="21" s="1"/>
  <c r="AE114" i="6"/>
  <c r="AE114" i="21" s="1"/>
  <c r="AD114" i="6"/>
  <c r="AD114" i="21" s="1"/>
  <c r="AC114" i="6"/>
  <c r="AC114" i="21" s="1"/>
  <c r="AB114" i="6"/>
  <c r="AB114" i="21" s="1"/>
  <c r="AA114" i="6"/>
  <c r="AA114" i="21" s="1"/>
  <c r="Z114" i="6"/>
  <c r="Z114" i="21" s="1"/>
  <c r="Y114" i="6"/>
  <c r="Y114" i="21" s="1"/>
  <c r="X114" i="6"/>
  <c r="X114" i="21" s="1"/>
  <c r="W114" i="6"/>
  <c r="W114" i="21" s="1"/>
  <c r="V114" i="6"/>
  <c r="V114" i="21" s="1"/>
  <c r="U114" i="6"/>
  <c r="U114" i="21" s="1"/>
  <c r="T114" i="6"/>
  <c r="T114" i="21" s="1"/>
  <c r="S114" i="21" s="1"/>
  <c r="S114" i="6"/>
  <c r="R114" i="6"/>
  <c r="R114" i="21" s="1"/>
  <c r="Q114" i="6"/>
  <c r="Q114" i="21" s="1"/>
  <c r="P114" i="6"/>
  <c r="P114" i="21" s="1"/>
  <c r="O114" i="6"/>
  <c r="O114" i="21" s="1"/>
  <c r="N114" i="6"/>
  <c r="N114" i="21" s="1"/>
  <c r="M114" i="6"/>
  <c r="M114" i="21" s="1"/>
  <c r="L114" i="6"/>
  <c r="K114" i="6"/>
  <c r="J114" i="6"/>
  <c r="J114" i="21" s="1"/>
  <c r="I114" i="6"/>
  <c r="I114" i="21" s="1"/>
  <c r="H114" i="6"/>
  <c r="H114" i="21" s="1"/>
  <c r="G114" i="6"/>
  <c r="G114" i="21" s="1"/>
  <c r="F114" i="6"/>
  <c r="F114" i="21" s="1"/>
  <c r="E114" i="6"/>
  <c r="E114" i="21" s="1"/>
  <c r="AU113" i="6"/>
  <c r="AT113" i="6"/>
  <c r="AS113" i="6"/>
  <c r="AS113" i="19" s="1"/>
  <c r="AR113" i="6"/>
  <c r="AR113" i="19" s="1"/>
  <c r="AQ113" i="6"/>
  <c r="AQ113" i="21" s="1"/>
  <c r="AP113" i="6"/>
  <c r="AP113" i="19" s="1"/>
  <c r="AO113" i="6"/>
  <c r="AN113" i="6"/>
  <c r="AN113" i="21" s="1"/>
  <c r="AM113" i="6"/>
  <c r="AL113" i="6"/>
  <c r="AK113" i="6"/>
  <c r="AK113" i="21" s="1"/>
  <c r="AJ113" i="6"/>
  <c r="AI113" i="6"/>
  <c r="AH113" i="6"/>
  <c r="AG113" i="6"/>
  <c r="AF113" i="6"/>
  <c r="AE113" i="6"/>
  <c r="AD113" i="6"/>
  <c r="AC113" i="6"/>
  <c r="AB113" i="6"/>
  <c r="AA113" i="6"/>
  <c r="Z113" i="6"/>
  <c r="Y113" i="6"/>
  <c r="X113" i="6"/>
  <c r="W113" i="6"/>
  <c r="V113" i="6"/>
  <c r="U113" i="6"/>
  <c r="T113" i="6"/>
  <c r="S113" i="6"/>
  <c r="R113" i="6"/>
  <c r="Q113" i="6"/>
  <c r="P113" i="6"/>
  <c r="O113" i="6"/>
  <c r="N113" i="6"/>
  <c r="M113" i="6"/>
  <c r="L113" i="6"/>
  <c r="K113" i="6"/>
  <c r="J113" i="6"/>
  <c r="I113" i="6"/>
  <c r="H113" i="6"/>
  <c r="G113" i="6"/>
  <c r="F113" i="6"/>
  <c r="E113" i="6"/>
  <c r="AU112" i="6"/>
  <c r="AU112" i="21" s="1"/>
  <c r="AT112" i="6"/>
  <c r="AS112" i="6"/>
  <c r="AS112" i="21" s="1"/>
  <c r="AR112" i="6"/>
  <c r="AR112" i="21" s="1"/>
  <c r="AQ112" i="6"/>
  <c r="AQ112" i="21" s="1"/>
  <c r="AP112" i="6"/>
  <c r="AP112" i="21" s="1"/>
  <c r="AO112" i="6"/>
  <c r="AN112" i="6"/>
  <c r="AN112" i="21" s="1"/>
  <c r="AM112" i="6"/>
  <c r="AL112" i="6"/>
  <c r="AK112" i="6"/>
  <c r="AK112" i="21" s="1"/>
  <c r="AJ112" i="6"/>
  <c r="AI112" i="6"/>
  <c r="AH112" i="6"/>
  <c r="AG112" i="6"/>
  <c r="AG112" i="21" s="1"/>
  <c r="AF112" i="6"/>
  <c r="AE112" i="6"/>
  <c r="AD112" i="6"/>
  <c r="AC112" i="6"/>
  <c r="AC112" i="21" s="1"/>
  <c r="AB112" i="6"/>
  <c r="AA112" i="6"/>
  <c r="AA112" i="21" s="1"/>
  <c r="Z112" i="6"/>
  <c r="Y112" i="6"/>
  <c r="Y112" i="21" s="1"/>
  <c r="X112" i="6"/>
  <c r="W112" i="6"/>
  <c r="V112" i="6"/>
  <c r="V112" i="21" s="1"/>
  <c r="U112" i="6"/>
  <c r="U112" i="21" s="1"/>
  <c r="T112" i="6"/>
  <c r="S112" i="6"/>
  <c r="R112" i="6"/>
  <c r="R112" i="21" s="1"/>
  <c r="Q112" i="6"/>
  <c r="P112" i="6"/>
  <c r="O112" i="6"/>
  <c r="O112" i="21" s="1"/>
  <c r="N112" i="6"/>
  <c r="N112" i="21" s="1"/>
  <c r="M112" i="6"/>
  <c r="L112" i="6"/>
  <c r="K112" i="6"/>
  <c r="J112" i="6"/>
  <c r="I112" i="6"/>
  <c r="I112" i="21" s="1"/>
  <c r="H112" i="6"/>
  <c r="H112" i="21" s="1"/>
  <c r="G112" i="6"/>
  <c r="G112" i="21" s="1"/>
  <c r="F112" i="6"/>
  <c r="E112" i="6"/>
  <c r="AU111" i="6"/>
  <c r="AU111" i="21" s="1"/>
  <c r="AT111" i="6"/>
  <c r="AT111" i="21" s="1"/>
  <c r="AS111" i="6"/>
  <c r="AS111" i="21" s="1"/>
  <c r="AR111" i="6"/>
  <c r="AR111" i="21" s="1"/>
  <c r="AQ111" i="6"/>
  <c r="AQ111" i="21" s="1"/>
  <c r="AP111" i="6"/>
  <c r="AP111" i="21" s="1"/>
  <c r="AO111" i="6"/>
  <c r="AO111" i="21" s="1"/>
  <c r="AN111" i="6"/>
  <c r="AN111" i="21" s="1"/>
  <c r="AM111" i="6"/>
  <c r="AM111" i="21" s="1"/>
  <c r="AL111" i="6"/>
  <c r="AL111" i="21" s="1"/>
  <c r="AK111" i="6"/>
  <c r="AK111" i="21" s="1"/>
  <c r="AJ111" i="6"/>
  <c r="AJ111" i="21" s="1"/>
  <c r="AI111" i="6"/>
  <c r="AI111" i="21" s="1"/>
  <c r="AH111" i="6"/>
  <c r="AH111" i="21" s="1"/>
  <c r="AG111" i="6"/>
  <c r="AG111" i="21" s="1"/>
  <c r="AF111" i="6"/>
  <c r="AF111" i="21" s="1"/>
  <c r="AE111" i="6"/>
  <c r="AE111" i="21" s="1"/>
  <c r="AD111" i="6"/>
  <c r="AD111" i="21" s="1"/>
  <c r="AC111" i="6"/>
  <c r="AC111" i="21" s="1"/>
  <c r="AB111" i="6"/>
  <c r="AB111" i="21" s="1"/>
  <c r="AA111" i="6"/>
  <c r="AA111" i="21" s="1"/>
  <c r="Z111" i="6"/>
  <c r="Z111" i="21" s="1"/>
  <c r="Y111" i="6"/>
  <c r="Y111" i="21" s="1"/>
  <c r="X111" i="6"/>
  <c r="X111" i="21" s="1"/>
  <c r="W111" i="6"/>
  <c r="W111" i="21" s="1"/>
  <c r="V111" i="6"/>
  <c r="V111" i="21" s="1"/>
  <c r="U111" i="6"/>
  <c r="U111" i="21" s="1"/>
  <c r="T111" i="6"/>
  <c r="T111" i="21" s="1"/>
  <c r="S111" i="21" s="1"/>
  <c r="S111" i="6"/>
  <c r="R111" i="6"/>
  <c r="R111" i="21" s="1"/>
  <c r="Q111" i="6"/>
  <c r="Q111" i="21" s="1"/>
  <c r="P111" i="6"/>
  <c r="P111" i="21" s="1"/>
  <c r="O111" i="6"/>
  <c r="O111" i="21" s="1"/>
  <c r="N111" i="6"/>
  <c r="N111" i="21" s="1"/>
  <c r="M111" i="6"/>
  <c r="M111" i="21" s="1"/>
  <c r="L111" i="6"/>
  <c r="K111" i="6"/>
  <c r="J111" i="6"/>
  <c r="J111" i="21" s="1"/>
  <c r="I111" i="6"/>
  <c r="I111" i="21" s="1"/>
  <c r="H111" i="6"/>
  <c r="H111" i="21" s="1"/>
  <c r="G111" i="6"/>
  <c r="G111" i="21" s="1"/>
  <c r="F111" i="6"/>
  <c r="F111" i="21" s="1"/>
  <c r="E111" i="6"/>
  <c r="E111" i="21" s="1"/>
  <c r="AU110" i="6"/>
  <c r="AT110" i="6"/>
  <c r="AS110" i="6"/>
  <c r="AS110" i="21" s="1"/>
  <c r="AR110" i="6"/>
  <c r="AR110" i="21" s="1"/>
  <c r="AQ110" i="6"/>
  <c r="AQ110" i="21" s="1"/>
  <c r="AP110" i="6"/>
  <c r="AP110" i="19" s="1"/>
  <c r="AO110" i="6"/>
  <c r="AN110" i="6"/>
  <c r="AN110" i="21" s="1"/>
  <c r="AM110" i="6"/>
  <c r="AL110" i="6"/>
  <c r="AK110" i="6"/>
  <c r="AK110" i="21" s="1"/>
  <c r="AJ110" i="6"/>
  <c r="AI110" i="6"/>
  <c r="AH110" i="6"/>
  <c r="AG110" i="6"/>
  <c r="AF110" i="6"/>
  <c r="AE110" i="6"/>
  <c r="AD110" i="6"/>
  <c r="AC110" i="6"/>
  <c r="AB110" i="6"/>
  <c r="AA110" i="6"/>
  <c r="Z110" i="6"/>
  <c r="Y110" i="6"/>
  <c r="X110" i="6"/>
  <c r="W110" i="6"/>
  <c r="V110" i="6"/>
  <c r="U110" i="6"/>
  <c r="T110" i="6"/>
  <c r="S110" i="6"/>
  <c r="R110" i="6"/>
  <c r="Q110" i="6"/>
  <c r="P110" i="6"/>
  <c r="O110" i="6"/>
  <c r="N110" i="6"/>
  <c r="M110" i="6"/>
  <c r="L110" i="6"/>
  <c r="K110" i="6"/>
  <c r="J110" i="6"/>
  <c r="I110" i="6"/>
  <c r="H110" i="6"/>
  <c r="G110" i="6"/>
  <c r="F110" i="6"/>
  <c r="E110" i="6"/>
  <c r="AU109" i="6"/>
  <c r="AT109" i="6"/>
  <c r="AS109" i="6"/>
  <c r="AS109" i="19" s="1"/>
  <c r="AR109" i="6"/>
  <c r="AR109" i="21" s="1"/>
  <c r="AQ109" i="6"/>
  <c r="AQ109" i="21" s="1"/>
  <c r="AP109" i="6"/>
  <c r="AP109" i="19" s="1"/>
  <c r="AO109" i="6"/>
  <c r="AN109" i="6"/>
  <c r="AN109" i="21" s="1"/>
  <c r="AM109" i="6"/>
  <c r="AL109" i="6"/>
  <c r="AK109" i="6"/>
  <c r="AK109" i="21" s="1"/>
  <c r="AJ109" i="6"/>
  <c r="AI109" i="6"/>
  <c r="AH109" i="6"/>
  <c r="AG109" i="6"/>
  <c r="AG109" i="21" s="1"/>
  <c r="AF109" i="6"/>
  <c r="AE109" i="6"/>
  <c r="AD109" i="6"/>
  <c r="AC109" i="6"/>
  <c r="AB109" i="6"/>
  <c r="AA109" i="6"/>
  <c r="Z109" i="6"/>
  <c r="Y109" i="6"/>
  <c r="Y109" i="21" s="1"/>
  <c r="X109" i="6"/>
  <c r="W109" i="6"/>
  <c r="V109" i="6"/>
  <c r="V109" i="21" s="1"/>
  <c r="U109" i="6"/>
  <c r="U109" i="21" s="1"/>
  <c r="T109" i="6"/>
  <c r="S109" i="6"/>
  <c r="R109" i="6"/>
  <c r="Q109" i="6"/>
  <c r="P109" i="6"/>
  <c r="O109" i="6"/>
  <c r="N109" i="6"/>
  <c r="M109" i="6"/>
  <c r="L109" i="6"/>
  <c r="K109" i="6"/>
  <c r="J109" i="6"/>
  <c r="I109" i="6"/>
  <c r="H109" i="6"/>
  <c r="G109" i="6"/>
  <c r="F109" i="6"/>
  <c r="E109" i="6"/>
  <c r="AU108" i="6"/>
  <c r="AT108" i="6"/>
  <c r="AS108" i="6"/>
  <c r="AS108" i="19" s="1"/>
  <c r="AR108" i="6"/>
  <c r="AR108" i="21" s="1"/>
  <c r="AQ108" i="6"/>
  <c r="AQ108" i="21" s="1"/>
  <c r="AP108" i="6"/>
  <c r="AP108" i="19" s="1"/>
  <c r="AO108" i="6"/>
  <c r="AN108" i="6"/>
  <c r="AN108" i="21" s="1"/>
  <c r="AM108" i="6"/>
  <c r="AL108" i="6"/>
  <c r="AK108" i="6"/>
  <c r="AK108" i="21" s="1"/>
  <c r="AJ108" i="6"/>
  <c r="AI108" i="6"/>
  <c r="AH108" i="6"/>
  <c r="AG108" i="6"/>
  <c r="AG108" i="21" s="1"/>
  <c r="AF108" i="6"/>
  <c r="AE108" i="6"/>
  <c r="AD108" i="6"/>
  <c r="AC108" i="6"/>
  <c r="AB108" i="6"/>
  <c r="AA108" i="6"/>
  <c r="Z108" i="6"/>
  <c r="Y108" i="6"/>
  <c r="X108" i="6"/>
  <c r="W108" i="6"/>
  <c r="V108" i="6"/>
  <c r="V108" i="21" s="1"/>
  <c r="U108" i="6"/>
  <c r="U108" i="21" s="1"/>
  <c r="T108" i="6"/>
  <c r="S108" i="6"/>
  <c r="R108" i="6"/>
  <c r="Q108" i="6"/>
  <c r="P108" i="6"/>
  <c r="O108" i="6"/>
  <c r="N108" i="6"/>
  <c r="M108" i="6"/>
  <c r="L108" i="6"/>
  <c r="K108" i="6"/>
  <c r="J108" i="6"/>
  <c r="I108" i="6"/>
  <c r="H108" i="6"/>
  <c r="G108" i="6"/>
  <c r="F108" i="6"/>
  <c r="E108" i="6"/>
  <c r="AU107" i="6"/>
  <c r="AT107" i="6"/>
  <c r="AS107" i="6"/>
  <c r="AS107" i="19" s="1"/>
  <c r="AR107" i="6"/>
  <c r="AR107" i="21" s="1"/>
  <c r="AQ107" i="6"/>
  <c r="AQ107" i="21" s="1"/>
  <c r="AP107" i="6"/>
  <c r="AP107" i="19" s="1"/>
  <c r="AO107" i="6"/>
  <c r="AO107" i="21" s="1"/>
  <c r="AN107" i="6"/>
  <c r="AN107" i="21" s="1"/>
  <c r="AM107" i="6"/>
  <c r="AL107" i="6"/>
  <c r="AL107" i="21" s="1"/>
  <c r="AK107" i="6"/>
  <c r="AK107" i="21" s="1"/>
  <c r="AJ107" i="6"/>
  <c r="AI107" i="6"/>
  <c r="AI107" i="21" s="1"/>
  <c r="AH107" i="6"/>
  <c r="AH107" i="21" s="1"/>
  <c r="AG107" i="6"/>
  <c r="AG107" i="21" s="1"/>
  <c r="AF107" i="6"/>
  <c r="AF107" i="21" s="1"/>
  <c r="AE107" i="6"/>
  <c r="AE107" i="21" s="1"/>
  <c r="AD107" i="6"/>
  <c r="AD107" i="21" s="1"/>
  <c r="AC107" i="6"/>
  <c r="AC107" i="21" s="1"/>
  <c r="AB107" i="6"/>
  <c r="AA107" i="6"/>
  <c r="Z107" i="6"/>
  <c r="Y107" i="6"/>
  <c r="Y107" i="21" s="1"/>
  <c r="X107" i="6"/>
  <c r="W107" i="6"/>
  <c r="V107" i="6"/>
  <c r="V107" i="21" s="1"/>
  <c r="U107" i="6"/>
  <c r="U107" i="21" s="1"/>
  <c r="T107" i="6"/>
  <c r="S107" i="6"/>
  <c r="R107" i="6"/>
  <c r="Q107" i="6"/>
  <c r="P107" i="6"/>
  <c r="O107" i="6"/>
  <c r="N107" i="6"/>
  <c r="M107" i="6"/>
  <c r="L107" i="6"/>
  <c r="K107" i="6"/>
  <c r="J107" i="6"/>
  <c r="I107" i="6"/>
  <c r="H107" i="6"/>
  <c r="G107" i="6"/>
  <c r="F107" i="6"/>
  <c r="E107" i="6"/>
  <c r="AU106" i="6"/>
  <c r="AT106" i="6"/>
  <c r="AS106" i="6"/>
  <c r="AS106" i="19" s="1"/>
  <c r="AR106" i="6"/>
  <c r="AR106" i="21" s="1"/>
  <c r="AQ106" i="6"/>
  <c r="AQ106" i="21" s="1"/>
  <c r="AP106" i="6"/>
  <c r="AP106" i="19" s="1"/>
  <c r="AO106" i="6"/>
  <c r="AN106" i="6"/>
  <c r="AN106" i="21" s="1"/>
  <c r="AM106" i="6"/>
  <c r="AL106" i="6"/>
  <c r="AK106" i="6"/>
  <c r="AK106" i="21" s="1"/>
  <c r="AJ106" i="6"/>
  <c r="AI106" i="6"/>
  <c r="AH106" i="6"/>
  <c r="AG106" i="6"/>
  <c r="AG106" i="21" s="1"/>
  <c r="AF106" i="6"/>
  <c r="AE106" i="6"/>
  <c r="AD106" i="6"/>
  <c r="AC106" i="6"/>
  <c r="AB106" i="6"/>
  <c r="AA106" i="6"/>
  <c r="Z106" i="6"/>
  <c r="Y106" i="6"/>
  <c r="Y106" i="21" s="1"/>
  <c r="X106" i="6"/>
  <c r="W106" i="6"/>
  <c r="V106" i="6"/>
  <c r="V106" i="21" s="1"/>
  <c r="U106" i="6"/>
  <c r="U106" i="21" s="1"/>
  <c r="T106" i="6"/>
  <c r="S106" i="6"/>
  <c r="R106" i="6"/>
  <c r="Q106" i="6"/>
  <c r="P106" i="6"/>
  <c r="O106" i="6"/>
  <c r="N106" i="6"/>
  <c r="M106" i="6"/>
  <c r="L106" i="6"/>
  <c r="K106" i="6"/>
  <c r="J106" i="6"/>
  <c r="I106" i="6"/>
  <c r="H106" i="6"/>
  <c r="G106" i="6"/>
  <c r="F106" i="6"/>
  <c r="E106" i="6"/>
  <c r="AU105" i="6"/>
  <c r="AT105" i="6"/>
  <c r="AS105" i="6"/>
  <c r="AS105" i="19" s="1"/>
  <c r="AR105" i="6"/>
  <c r="AR105" i="21" s="1"/>
  <c r="AQ105" i="6"/>
  <c r="AQ105" i="21" s="1"/>
  <c r="AP105" i="6"/>
  <c r="AP105" i="19" s="1"/>
  <c r="AO105" i="6"/>
  <c r="AN105" i="6"/>
  <c r="AN105" i="21" s="1"/>
  <c r="AM105" i="6"/>
  <c r="AL105" i="6"/>
  <c r="AK105" i="6"/>
  <c r="AK105" i="21" s="1"/>
  <c r="AJ105" i="6"/>
  <c r="AI105" i="6"/>
  <c r="AH105" i="6"/>
  <c r="AG105" i="6"/>
  <c r="AG105" i="21" s="1"/>
  <c r="AF105" i="6"/>
  <c r="AE105" i="6"/>
  <c r="AD105" i="6"/>
  <c r="AC105" i="6"/>
  <c r="AB105" i="6"/>
  <c r="AA105" i="6"/>
  <c r="Z105" i="6"/>
  <c r="Y105" i="6"/>
  <c r="Y105" i="21" s="1"/>
  <c r="X105" i="6"/>
  <c r="W105" i="6"/>
  <c r="V105" i="6"/>
  <c r="V105" i="21" s="1"/>
  <c r="U105" i="6"/>
  <c r="U105" i="21" s="1"/>
  <c r="T105" i="6"/>
  <c r="S105" i="6"/>
  <c r="R105" i="6"/>
  <c r="Q105" i="6"/>
  <c r="P105" i="6"/>
  <c r="O105" i="6"/>
  <c r="N105" i="6"/>
  <c r="M105" i="6"/>
  <c r="L105" i="6"/>
  <c r="K105" i="6"/>
  <c r="J105" i="6"/>
  <c r="I105" i="6"/>
  <c r="H105" i="6"/>
  <c r="G105" i="6"/>
  <c r="F105" i="6"/>
  <c r="E105" i="6"/>
  <c r="AU104" i="6"/>
  <c r="AT104" i="6"/>
  <c r="AS104" i="6"/>
  <c r="AS104" i="19" s="1"/>
  <c r="AR104" i="6"/>
  <c r="AR104" i="21" s="1"/>
  <c r="AQ104" i="6"/>
  <c r="AQ104" i="21" s="1"/>
  <c r="AP104" i="6"/>
  <c r="AP104" i="19" s="1"/>
  <c r="AO104" i="6"/>
  <c r="AN104" i="6"/>
  <c r="AN104" i="21" s="1"/>
  <c r="AM104" i="6"/>
  <c r="AL104" i="6"/>
  <c r="AK104" i="6"/>
  <c r="AK104" i="21" s="1"/>
  <c r="AJ104" i="6"/>
  <c r="AI104" i="6"/>
  <c r="AH104" i="6"/>
  <c r="AG104" i="6"/>
  <c r="AG104" i="21" s="1"/>
  <c r="AF104" i="6"/>
  <c r="AE104" i="6"/>
  <c r="AD104" i="6"/>
  <c r="AC104" i="6"/>
  <c r="AB104" i="6"/>
  <c r="AA104" i="6"/>
  <c r="Z104" i="6"/>
  <c r="Y104" i="6"/>
  <c r="Y104" i="21" s="1"/>
  <c r="X104" i="6"/>
  <c r="W104" i="6"/>
  <c r="V104" i="6"/>
  <c r="V104" i="21" s="1"/>
  <c r="U104" i="6"/>
  <c r="U104" i="21" s="1"/>
  <c r="T104" i="6"/>
  <c r="S104" i="6"/>
  <c r="R104" i="6"/>
  <c r="Q104" i="6"/>
  <c r="P104" i="6"/>
  <c r="O104" i="6"/>
  <c r="N104" i="6"/>
  <c r="M104" i="6"/>
  <c r="L104" i="6"/>
  <c r="K104" i="6"/>
  <c r="J104" i="6"/>
  <c r="I104" i="6"/>
  <c r="H104" i="6"/>
  <c r="G104" i="6"/>
  <c r="F104" i="6"/>
  <c r="E104" i="6"/>
  <c r="AU103" i="6"/>
  <c r="AT103" i="6"/>
  <c r="AS103" i="6"/>
  <c r="AS103" i="19" s="1"/>
  <c r="AR103" i="6"/>
  <c r="AR103" i="21" s="1"/>
  <c r="AQ103" i="6"/>
  <c r="AQ103" i="21" s="1"/>
  <c r="AP103" i="6"/>
  <c r="AP103" i="19" s="1"/>
  <c r="AO103" i="6"/>
  <c r="AN103" i="6"/>
  <c r="AN103" i="21" s="1"/>
  <c r="AM103" i="6"/>
  <c r="AL103" i="6"/>
  <c r="AK103" i="6"/>
  <c r="AK103" i="21" s="1"/>
  <c r="AJ103" i="6"/>
  <c r="AI103" i="6"/>
  <c r="AH103" i="6"/>
  <c r="AG103" i="6"/>
  <c r="AG103" i="21" s="1"/>
  <c r="AF103" i="6"/>
  <c r="AE103" i="6"/>
  <c r="AD103" i="6"/>
  <c r="AC103" i="6"/>
  <c r="AB103" i="6"/>
  <c r="AA103" i="6"/>
  <c r="Z103" i="6"/>
  <c r="Y103" i="6"/>
  <c r="Y103" i="21" s="1"/>
  <c r="X103" i="6"/>
  <c r="W103" i="6"/>
  <c r="V103" i="6"/>
  <c r="V103" i="21" s="1"/>
  <c r="U103" i="6"/>
  <c r="U103" i="21" s="1"/>
  <c r="T103" i="6"/>
  <c r="S103" i="6"/>
  <c r="R103" i="6"/>
  <c r="Q103" i="6"/>
  <c r="P103" i="6"/>
  <c r="O103" i="6"/>
  <c r="N103" i="6"/>
  <c r="M103" i="6"/>
  <c r="L103" i="6"/>
  <c r="K103" i="6"/>
  <c r="J103" i="6"/>
  <c r="I103" i="6"/>
  <c r="H103" i="6"/>
  <c r="G103" i="6"/>
  <c r="F103" i="6"/>
  <c r="E103" i="6"/>
  <c r="AU102" i="6"/>
  <c r="AT102" i="6"/>
  <c r="AS102" i="6"/>
  <c r="AS102" i="19" s="1"/>
  <c r="AR102" i="6"/>
  <c r="AR102" i="21" s="1"/>
  <c r="AQ102" i="6"/>
  <c r="AQ102" i="21" s="1"/>
  <c r="AP102" i="6"/>
  <c r="AP102" i="19" s="1"/>
  <c r="AO102" i="6"/>
  <c r="AN102" i="6"/>
  <c r="AN102" i="21" s="1"/>
  <c r="AM102" i="6"/>
  <c r="AL102" i="6"/>
  <c r="AK102" i="6"/>
  <c r="AK102" i="21" s="1"/>
  <c r="AJ102" i="6"/>
  <c r="AI102" i="6"/>
  <c r="AH102" i="6"/>
  <c r="AG102" i="6"/>
  <c r="AF102" i="6"/>
  <c r="AE102" i="6"/>
  <c r="AD102" i="6"/>
  <c r="AC102" i="6"/>
  <c r="AB102" i="6"/>
  <c r="AA102" i="6"/>
  <c r="Z102" i="6"/>
  <c r="Y102" i="6"/>
  <c r="X102" i="6"/>
  <c r="W102" i="6"/>
  <c r="V102" i="6"/>
  <c r="U102" i="6"/>
  <c r="U102" i="21" s="1"/>
  <c r="T102" i="6"/>
  <c r="S102" i="6"/>
  <c r="R102" i="6"/>
  <c r="Q102" i="6"/>
  <c r="P102" i="6"/>
  <c r="O102" i="6"/>
  <c r="N102" i="6"/>
  <c r="M102" i="6"/>
  <c r="L102" i="6"/>
  <c r="K102" i="6"/>
  <c r="J102" i="6"/>
  <c r="I102" i="6"/>
  <c r="H102" i="6"/>
  <c r="G102" i="6"/>
  <c r="F102" i="6"/>
  <c r="E102" i="6"/>
  <c r="AU101" i="6"/>
  <c r="AU101" i="21" s="1"/>
  <c r="AT101" i="6"/>
  <c r="AS101" i="6"/>
  <c r="AS101" i="21" s="1"/>
  <c r="AR101" i="6"/>
  <c r="AR101" i="21" s="1"/>
  <c r="AQ101" i="6"/>
  <c r="AQ101" i="21" s="1"/>
  <c r="AP101" i="6"/>
  <c r="AP101" i="19" s="1"/>
  <c r="AO101" i="6"/>
  <c r="AN101" i="6"/>
  <c r="AN101" i="21" s="1"/>
  <c r="AM101" i="6"/>
  <c r="AM101" i="21" s="1"/>
  <c r="AL101" i="6"/>
  <c r="AK101" i="6"/>
  <c r="AK101" i="21" s="1"/>
  <c r="AJ101" i="6"/>
  <c r="AI101" i="6"/>
  <c r="AH101" i="6"/>
  <c r="AG101" i="6"/>
  <c r="AG101" i="21" s="1"/>
  <c r="AF101" i="6"/>
  <c r="AE101" i="6"/>
  <c r="AD101" i="6"/>
  <c r="AD101" i="21" s="1"/>
  <c r="AC101" i="6"/>
  <c r="AB101" i="6"/>
  <c r="AA101" i="6"/>
  <c r="Z101" i="6"/>
  <c r="Y101" i="6"/>
  <c r="X101" i="6"/>
  <c r="X101" i="21" s="1"/>
  <c r="W101" i="6"/>
  <c r="W101" i="21" s="1"/>
  <c r="V101" i="6"/>
  <c r="V101" i="21" s="1"/>
  <c r="U101" i="6"/>
  <c r="T101" i="6"/>
  <c r="T101" i="21" s="1"/>
  <c r="S101" i="21" s="1"/>
  <c r="S101" i="6"/>
  <c r="R101" i="6"/>
  <c r="R101" i="21" s="1"/>
  <c r="Q101" i="6"/>
  <c r="P101" i="6"/>
  <c r="O101" i="6"/>
  <c r="N101" i="6"/>
  <c r="M101" i="6"/>
  <c r="L101" i="6"/>
  <c r="K101" i="6"/>
  <c r="J101" i="6"/>
  <c r="J101" i="21" s="1"/>
  <c r="I101" i="6"/>
  <c r="H101" i="6"/>
  <c r="G101" i="6"/>
  <c r="F101" i="6"/>
  <c r="E101" i="6"/>
  <c r="AU100" i="6"/>
  <c r="AT100" i="6"/>
  <c r="AS100" i="6"/>
  <c r="AS100" i="19" s="1"/>
  <c r="AR100" i="6"/>
  <c r="AR100" i="21" s="1"/>
  <c r="AQ100" i="6"/>
  <c r="AQ100" i="21" s="1"/>
  <c r="AP100" i="6"/>
  <c r="AP100" i="19" s="1"/>
  <c r="AO100" i="6"/>
  <c r="AN100" i="6"/>
  <c r="AN100" i="21" s="1"/>
  <c r="AM100" i="6"/>
  <c r="AL100" i="6"/>
  <c r="AK100" i="6"/>
  <c r="AK100" i="21" s="1"/>
  <c r="AJ100" i="6"/>
  <c r="AI100" i="6"/>
  <c r="AH100" i="6"/>
  <c r="AG100" i="6"/>
  <c r="AF100" i="6"/>
  <c r="AE100" i="6"/>
  <c r="AD100" i="6"/>
  <c r="AC100" i="6"/>
  <c r="AB100" i="6"/>
  <c r="AA100" i="6"/>
  <c r="Z100" i="6"/>
  <c r="Y100" i="6"/>
  <c r="X100" i="6"/>
  <c r="W100" i="6"/>
  <c r="V100" i="6"/>
  <c r="U100" i="6"/>
  <c r="T100" i="6"/>
  <c r="S100" i="6"/>
  <c r="R100" i="6"/>
  <c r="Q100" i="6"/>
  <c r="P100" i="6"/>
  <c r="O100" i="6"/>
  <c r="N100" i="6"/>
  <c r="M100" i="6"/>
  <c r="L100" i="6"/>
  <c r="K100" i="6"/>
  <c r="J100" i="6"/>
  <c r="I100" i="6"/>
  <c r="H100" i="6"/>
  <c r="G100" i="6"/>
  <c r="F100" i="6"/>
  <c r="E100" i="6"/>
  <c r="AU99" i="6"/>
  <c r="AT99" i="6"/>
  <c r="AS99" i="6"/>
  <c r="AS99" i="19" s="1"/>
  <c r="AR99" i="6"/>
  <c r="AR99" i="21" s="1"/>
  <c r="AQ99" i="6"/>
  <c r="AQ99" i="21" s="1"/>
  <c r="AP99" i="6"/>
  <c r="AP99" i="19" s="1"/>
  <c r="AO99" i="6"/>
  <c r="AN99" i="6"/>
  <c r="AN99" i="21" s="1"/>
  <c r="AM99" i="6"/>
  <c r="AL99" i="6"/>
  <c r="AK99" i="6"/>
  <c r="AK99" i="21" s="1"/>
  <c r="AJ99" i="6"/>
  <c r="AI99" i="6"/>
  <c r="AH99" i="6"/>
  <c r="AG99" i="6"/>
  <c r="AG99" i="21" s="1"/>
  <c r="AF99" i="6"/>
  <c r="AE99" i="6"/>
  <c r="AD99" i="6"/>
  <c r="AC99" i="6"/>
  <c r="AB99" i="6"/>
  <c r="AA99" i="6"/>
  <c r="Z99" i="6"/>
  <c r="Y99" i="6"/>
  <c r="X99" i="6"/>
  <c r="W99" i="6"/>
  <c r="V99" i="6"/>
  <c r="V99" i="21" s="1"/>
  <c r="U99" i="6"/>
  <c r="U99" i="21" s="1"/>
  <c r="T99" i="6"/>
  <c r="S99" i="6"/>
  <c r="R99" i="6"/>
  <c r="R99" i="21" s="1"/>
  <c r="Q99" i="6"/>
  <c r="P99" i="6"/>
  <c r="O99" i="6"/>
  <c r="N99" i="6"/>
  <c r="M99" i="6"/>
  <c r="L99" i="6"/>
  <c r="K99" i="6"/>
  <c r="J99" i="6"/>
  <c r="I99" i="6"/>
  <c r="H99" i="6"/>
  <c r="G99" i="6"/>
  <c r="F99" i="6"/>
  <c r="E99" i="6"/>
  <c r="AU98" i="6"/>
  <c r="AT98" i="6"/>
  <c r="AS98" i="6"/>
  <c r="AS98" i="19" s="1"/>
  <c r="AR98" i="6"/>
  <c r="AR98" i="21" s="1"/>
  <c r="AQ98" i="6"/>
  <c r="AQ98" i="19" s="1"/>
  <c r="AP98" i="6"/>
  <c r="AP98" i="19" s="1"/>
  <c r="AO98" i="6"/>
  <c r="AN98" i="6"/>
  <c r="AN98" i="21" s="1"/>
  <c r="AM98" i="6"/>
  <c r="AL98" i="6"/>
  <c r="AK98" i="6"/>
  <c r="AK98" i="21" s="1"/>
  <c r="AJ98" i="6"/>
  <c r="AI98" i="6"/>
  <c r="AH98" i="6"/>
  <c r="AG98" i="6"/>
  <c r="AF98" i="6"/>
  <c r="AE98" i="6"/>
  <c r="AD98" i="6"/>
  <c r="AC98" i="6"/>
  <c r="AB98" i="6"/>
  <c r="AA98" i="6"/>
  <c r="Z98" i="6"/>
  <c r="Y98" i="6"/>
  <c r="X98" i="6"/>
  <c r="W98" i="6"/>
  <c r="V98" i="6"/>
  <c r="U98" i="6"/>
  <c r="T98" i="6"/>
  <c r="S98" i="6"/>
  <c r="R98" i="6"/>
  <c r="Q98" i="6"/>
  <c r="P98" i="6"/>
  <c r="O98" i="6"/>
  <c r="N98" i="6"/>
  <c r="M98" i="6"/>
  <c r="L98" i="6"/>
  <c r="K98" i="6"/>
  <c r="J98" i="6"/>
  <c r="I98" i="6"/>
  <c r="H98" i="6"/>
  <c r="G98" i="6"/>
  <c r="F98" i="6"/>
  <c r="E98" i="6"/>
  <c r="AU97" i="6"/>
  <c r="AT97" i="6"/>
  <c r="AS97" i="6"/>
  <c r="AS97" i="19" s="1"/>
  <c r="AR97" i="6"/>
  <c r="AR97" i="19" s="1"/>
  <c r="AQ97" i="6"/>
  <c r="AQ97" i="19" s="1"/>
  <c r="AP97" i="6"/>
  <c r="AP97" i="19" s="1"/>
  <c r="AO97" i="6"/>
  <c r="AN97" i="6"/>
  <c r="AN97" i="21" s="1"/>
  <c r="AM97" i="6"/>
  <c r="AL97" i="6"/>
  <c r="AK97" i="6"/>
  <c r="AK97" i="21" s="1"/>
  <c r="AJ97" i="6"/>
  <c r="AI97" i="6"/>
  <c r="AH97" i="6"/>
  <c r="AG97" i="6"/>
  <c r="AF97" i="6"/>
  <c r="AE97" i="6"/>
  <c r="AD97" i="6"/>
  <c r="AC97" i="6"/>
  <c r="AB97" i="6"/>
  <c r="AA97" i="6"/>
  <c r="Z97" i="6"/>
  <c r="Y97" i="6"/>
  <c r="X97" i="6"/>
  <c r="W97" i="6"/>
  <c r="V97" i="6"/>
  <c r="U97" i="6"/>
  <c r="T97" i="6"/>
  <c r="S97" i="6"/>
  <c r="R97" i="6"/>
  <c r="Q97" i="6"/>
  <c r="P97" i="6"/>
  <c r="O97" i="6"/>
  <c r="N97" i="6"/>
  <c r="M97" i="6"/>
  <c r="L97" i="6"/>
  <c r="K97" i="6"/>
  <c r="J97" i="6"/>
  <c r="I97" i="6"/>
  <c r="H97" i="6"/>
  <c r="G97" i="6"/>
  <c r="F97" i="6"/>
  <c r="E97" i="6"/>
  <c r="AU96" i="6"/>
  <c r="AT96" i="6"/>
  <c r="AS96" i="6"/>
  <c r="AS96" i="19" s="1"/>
  <c r="AR96" i="6"/>
  <c r="AR96" i="19" s="1"/>
  <c r="AQ96" i="6"/>
  <c r="AQ96" i="19" s="1"/>
  <c r="AP96" i="6"/>
  <c r="AP96" i="19" s="1"/>
  <c r="AO96" i="6"/>
  <c r="AN96" i="6"/>
  <c r="AN96" i="21" s="1"/>
  <c r="AM96" i="6"/>
  <c r="AL96" i="6"/>
  <c r="AK96" i="6"/>
  <c r="AK96" i="21" s="1"/>
  <c r="AJ96" i="6"/>
  <c r="AI96" i="6"/>
  <c r="AH96" i="6"/>
  <c r="AG96" i="6"/>
  <c r="AF96" i="6"/>
  <c r="AE96" i="6"/>
  <c r="AD96" i="6"/>
  <c r="AC96" i="6"/>
  <c r="AB96" i="6"/>
  <c r="AA96" i="6"/>
  <c r="Z96" i="6"/>
  <c r="Y96" i="6"/>
  <c r="X96" i="6"/>
  <c r="W96" i="6"/>
  <c r="V96" i="6"/>
  <c r="U96" i="6"/>
  <c r="T96" i="6"/>
  <c r="S96" i="6"/>
  <c r="R96" i="6"/>
  <c r="Q96" i="6"/>
  <c r="P96" i="6"/>
  <c r="O96" i="6"/>
  <c r="N96" i="6"/>
  <c r="M96" i="6"/>
  <c r="L96" i="6"/>
  <c r="K96" i="6"/>
  <c r="J96" i="6"/>
  <c r="I96" i="6"/>
  <c r="H96" i="6"/>
  <c r="G96" i="6"/>
  <c r="F96" i="6"/>
  <c r="E96" i="6"/>
  <c r="AU95" i="6"/>
  <c r="AT95" i="6"/>
  <c r="AS95" i="6"/>
  <c r="AS95" i="19" s="1"/>
  <c r="AR95" i="6"/>
  <c r="AR95" i="19" s="1"/>
  <c r="AQ95" i="6"/>
  <c r="AQ95" i="19" s="1"/>
  <c r="AP95" i="6"/>
  <c r="AP95" i="19" s="1"/>
  <c r="AO95" i="6"/>
  <c r="AN95" i="6"/>
  <c r="AN95" i="21" s="1"/>
  <c r="AM95" i="6"/>
  <c r="AL95" i="6"/>
  <c r="AK95" i="6"/>
  <c r="AK95" i="21" s="1"/>
  <c r="AJ95" i="6"/>
  <c r="AI95" i="6"/>
  <c r="AH95" i="6"/>
  <c r="AG95" i="6"/>
  <c r="AF95" i="6"/>
  <c r="AE95" i="6"/>
  <c r="AD95" i="6"/>
  <c r="AC95" i="6"/>
  <c r="AB95" i="6"/>
  <c r="AA95" i="6"/>
  <c r="Z95" i="6"/>
  <c r="Y95" i="6"/>
  <c r="X95" i="6"/>
  <c r="W95" i="6"/>
  <c r="V95" i="6"/>
  <c r="U95" i="6"/>
  <c r="T95" i="6"/>
  <c r="S95" i="6"/>
  <c r="R95" i="6"/>
  <c r="Q95" i="6"/>
  <c r="P95" i="6"/>
  <c r="O95" i="6"/>
  <c r="N95" i="6"/>
  <c r="M95" i="6"/>
  <c r="L95" i="6"/>
  <c r="K95" i="6"/>
  <c r="J95" i="6"/>
  <c r="I95" i="6"/>
  <c r="H95" i="6"/>
  <c r="G95" i="6"/>
  <c r="F95" i="6"/>
  <c r="E95" i="6"/>
  <c r="AU94" i="6"/>
  <c r="AT94" i="6"/>
  <c r="AS94" i="6"/>
  <c r="AS94" i="19" s="1"/>
  <c r="AS93" i="19" s="1"/>
  <c r="AR94" i="6"/>
  <c r="AR94" i="19" s="1"/>
  <c r="AR93" i="19" s="1"/>
  <c r="AQ94" i="6"/>
  <c r="AQ94" i="19" s="1"/>
  <c r="AQ93" i="19" s="1"/>
  <c r="AP94" i="6"/>
  <c r="AP94" i="19" s="1"/>
  <c r="AP93" i="19" s="1"/>
  <c r="AO94" i="6"/>
  <c r="AN94" i="6"/>
  <c r="AN94" i="21" s="1"/>
  <c r="AN93" i="21" s="1"/>
  <c r="AM94" i="6"/>
  <c r="AL94" i="6"/>
  <c r="AK94" i="6"/>
  <c r="AK94" i="21" s="1"/>
  <c r="AK93" i="21" s="1"/>
  <c r="AJ94" i="6"/>
  <c r="AI94" i="6"/>
  <c r="AH94" i="6"/>
  <c r="AG94" i="6"/>
  <c r="AF94" i="6"/>
  <c r="AE94" i="6"/>
  <c r="AD94" i="6"/>
  <c r="AC94" i="6"/>
  <c r="AB94" i="6"/>
  <c r="AA94" i="6"/>
  <c r="Z94" i="6"/>
  <c r="Y94" i="6"/>
  <c r="X94" i="6"/>
  <c r="W94" i="6"/>
  <c r="V94" i="6"/>
  <c r="U94" i="6"/>
  <c r="T94" i="6"/>
  <c r="S94" i="6"/>
  <c r="R94" i="6"/>
  <c r="Q94" i="6"/>
  <c r="P94" i="6"/>
  <c r="O94" i="6"/>
  <c r="N94" i="6"/>
  <c r="M94" i="6"/>
  <c r="L94" i="6"/>
  <c r="K94" i="6"/>
  <c r="J94" i="6"/>
  <c r="I94" i="6"/>
  <c r="H94" i="6"/>
  <c r="G94" i="6"/>
  <c r="F94" i="6"/>
  <c r="E94" i="6"/>
  <c r="AU93" i="6"/>
  <c r="AT93" i="6"/>
  <c r="AS93" i="6"/>
  <c r="AR93" i="6"/>
  <c r="AQ93" i="6"/>
  <c r="AP93" i="6"/>
  <c r="AO93" i="6"/>
  <c r="AN93" i="6"/>
  <c r="AM93" i="6"/>
  <c r="AL93" i="6"/>
  <c r="AK93" i="6"/>
  <c r="AJ93" i="6"/>
  <c r="AI93" i="6"/>
  <c r="AH93" i="6"/>
  <c r="AG93" i="6"/>
  <c r="AF93" i="6"/>
  <c r="AE93" i="6"/>
  <c r="AD93" i="6"/>
  <c r="AC93" i="6"/>
  <c r="AB93" i="6"/>
  <c r="AA93" i="6"/>
  <c r="Z93" i="6"/>
  <c r="Y93" i="6"/>
  <c r="X93" i="6"/>
  <c r="W93" i="6"/>
  <c r="V93" i="6"/>
  <c r="U93" i="6"/>
  <c r="T93" i="6"/>
  <c r="S93" i="6"/>
  <c r="R93" i="6"/>
  <c r="Q93" i="6"/>
  <c r="P93" i="6"/>
  <c r="O93" i="6"/>
  <c r="N93" i="6"/>
  <c r="M93" i="6"/>
  <c r="L93" i="6"/>
  <c r="K93" i="6"/>
  <c r="J93" i="6"/>
  <c r="I93" i="6"/>
  <c r="H93" i="6"/>
  <c r="G93" i="6"/>
  <c r="F93" i="6"/>
  <c r="E93" i="6"/>
  <c r="AU92" i="6"/>
  <c r="AT92" i="6"/>
  <c r="AS92" i="6"/>
  <c r="AS92" i="19" s="1"/>
  <c r="AR92" i="6"/>
  <c r="AR92" i="19" s="1"/>
  <c r="AQ92" i="6"/>
  <c r="AQ92" i="19" s="1"/>
  <c r="AP92" i="6"/>
  <c r="AP92" i="19" s="1"/>
  <c r="AO92" i="6"/>
  <c r="AN92" i="6"/>
  <c r="AN92" i="21" s="1"/>
  <c r="AM92" i="6"/>
  <c r="AL92" i="6"/>
  <c r="AK92" i="6"/>
  <c r="AK92" i="21" s="1"/>
  <c r="AJ92" i="6"/>
  <c r="AI92" i="6"/>
  <c r="AH92" i="6"/>
  <c r="AG92" i="6"/>
  <c r="AF92" i="6"/>
  <c r="AE92" i="6"/>
  <c r="AD92" i="6"/>
  <c r="AC92" i="6"/>
  <c r="AB92" i="6"/>
  <c r="AA92" i="6"/>
  <c r="Z92" i="6"/>
  <c r="Y92" i="6"/>
  <c r="X92" i="6"/>
  <c r="W92" i="6"/>
  <c r="V92" i="6"/>
  <c r="U92" i="6"/>
  <c r="T92" i="6"/>
  <c r="S92" i="6"/>
  <c r="R92" i="6"/>
  <c r="Q92" i="6"/>
  <c r="P92" i="6"/>
  <c r="O92" i="6"/>
  <c r="N92" i="6"/>
  <c r="M92" i="6"/>
  <c r="L92" i="6"/>
  <c r="K92" i="6"/>
  <c r="J92" i="6"/>
  <c r="I92" i="6"/>
  <c r="H92" i="6"/>
  <c r="G92" i="6"/>
  <c r="F92" i="6"/>
  <c r="E92" i="6"/>
  <c r="AU91" i="6"/>
  <c r="AT91" i="6"/>
  <c r="AS91" i="6"/>
  <c r="AS91" i="19" s="1"/>
  <c r="AR91" i="6"/>
  <c r="AR91" i="19" s="1"/>
  <c r="AQ91" i="6"/>
  <c r="AQ91" i="21" s="1"/>
  <c r="AP91" i="6"/>
  <c r="AP91" i="19" s="1"/>
  <c r="AO91" i="6"/>
  <c r="AN91" i="6"/>
  <c r="AN91" i="21" s="1"/>
  <c r="AM91" i="6"/>
  <c r="AL91" i="6"/>
  <c r="AK91" i="6"/>
  <c r="AK91" i="21" s="1"/>
  <c r="AJ91" i="6"/>
  <c r="AI91" i="6"/>
  <c r="AH91" i="6"/>
  <c r="AG91" i="6"/>
  <c r="AF91" i="6"/>
  <c r="AE91" i="6"/>
  <c r="AD91" i="6"/>
  <c r="AC91" i="6"/>
  <c r="AB91" i="6"/>
  <c r="AA91" i="6"/>
  <c r="Z91" i="6"/>
  <c r="Y91" i="6"/>
  <c r="X91" i="6"/>
  <c r="W91" i="6"/>
  <c r="V91" i="6"/>
  <c r="U91" i="6"/>
  <c r="T91" i="6"/>
  <c r="S91" i="6"/>
  <c r="R91" i="6"/>
  <c r="Q91" i="6"/>
  <c r="P91" i="6"/>
  <c r="O91" i="6"/>
  <c r="N91" i="6"/>
  <c r="M91" i="6"/>
  <c r="L91" i="6"/>
  <c r="K91" i="6"/>
  <c r="J91" i="6"/>
  <c r="I91" i="6"/>
  <c r="H91" i="6"/>
  <c r="G91" i="6"/>
  <c r="F91" i="6"/>
  <c r="E91" i="6"/>
  <c r="AU90" i="6"/>
  <c r="AT90" i="6"/>
  <c r="AS90" i="6"/>
  <c r="AS90" i="19" s="1"/>
  <c r="AR90" i="6"/>
  <c r="AR90" i="19" s="1"/>
  <c r="AQ90" i="6"/>
  <c r="AQ90" i="19" s="1"/>
  <c r="AP90" i="6"/>
  <c r="AP90" i="19" s="1"/>
  <c r="AO90" i="6"/>
  <c r="AN90" i="6"/>
  <c r="AN90" i="21" s="1"/>
  <c r="AM90" i="6"/>
  <c r="AL90" i="6"/>
  <c r="AK90" i="6"/>
  <c r="AK90" i="21" s="1"/>
  <c r="AJ90" i="6"/>
  <c r="AI90" i="6"/>
  <c r="AH90" i="6"/>
  <c r="AG90" i="6"/>
  <c r="AF90" i="6"/>
  <c r="AE90" i="6"/>
  <c r="AD90" i="6"/>
  <c r="AC90" i="6"/>
  <c r="AB90" i="6"/>
  <c r="AA90" i="6"/>
  <c r="Z90" i="6"/>
  <c r="Y90" i="6"/>
  <c r="X90" i="6"/>
  <c r="W90" i="6"/>
  <c r="V90" i="6"/>
  <c r="U90" i="6"/>
  <c r="T90" i="6"/>
  <c r="S90" i="6"/>
  <c r="R90" i="6"/>
  <c r="Q90" i="6"/>
  <c r="P90" i="6"/>
  <c r="O90" i="6"/>
  <c r="N90" i="6"/>
  <c r="M90" i="6"/>
  <c r="L90" i="6"/>
  <c r="K90" i="6"/>
  <c r="J90" i="6"/>
  <c r="I90" i="6"/>
  <c r="H90" i="6"/>
  <c r="G90" i="6"/>
  <c r="F90" i="6"/>
  <c r="E90" i="6"/>
  <c r="AU89" i="6"/>
  <c r="AT89" i="6"/>
  <c r="AS89" i="6"/>
  <c r="AS89" i="19" s="1"/>
  <c r="AR89" i="6"/>
  <c r="AR89" i="19" s="1"/>
  <c r="AQ89" i="6"/>
  <c r="AQ89" i="21" s="1"/>
  <c r="AP89" i="6"/>
  <c r="AP89" i="19" s="1"/>
  <c r="AO89" i="6"/>
  <c r="AN89" i="6"/>
  <c r="AN89" i="21" s="1"/>
  <c r="AM89" i="6"/>
  <c r="AL89" i="6"/>
  <c r="AK89" i="6"/>
  <c r="AK89" i="21" s="1"/>
  <c r="AJ89" i="6"/>
  <c r="AI89" i="6"/>
  <c r="AH89" i="6"/>
  <c r="AG89" i="6"/>
  <c r="AF89" i="6"/>
  <c r="AE89" i="6"/>
  <c r="AD89" i="6"/>
  <c r="AC89" i="6"/>
  <c r="AB89" i="6"/>
  <c r="AA89" i="6"/>
  <c r="Z89" i="6"/>
  <c r="Y89" i="6"/>
  <c r="X89" i="6"/>
  <c r="W89" i="6"/>
  <c r="V89" i="6"/>
  <c r="U89" i="6"/>
  <c r="T89" i="6"/>
  <c r="S89" i="6"/>
  <c r="R89" i="6"/>
  <c r="Q89" i="6"/>
  <c r="P89" i="6"/>
  <c r="O89" i="6"/>
  <c r="N89" i="6"/>
  <c r="M89" i="6"/>
  <c r="L89" i="6"/>
  <c r="K89" i="6"/>
  <c r="J89" i="6"/>
  <c r="I89" i="6"/>
  <c r="H89" i="6"/>
  <c r="G89" i="6"/>
  <c r="F89" i="6"/>
  <c r="E89" i="6"/>
  <c r="AU88" i="6"/>
  <c r="AT88" i="6"/>
  <c r="AS88" i="6"/>
  <c r="AS88" i="19" s="1"/>
  <c r="AR88" i="6"/>
  <c r="AR88" i="19" s="1"/>
  <c r="AQ88" i="6"/>
  <c r="AQ88" i="21" s="1"/>
  <c r="AP88" i="6"/>
  <c r="AP88" i="19" s="1"/>
  <c r="AO88" i="6"/>
  <c r="AN88" i="6"/>
  <c r="AN88" i="21" s="1"/>
  <c r="AM88" i="6"/>
  <c r="AL88" i="6"/>
  <c r="AK88" i="6"/>
  <c r="AK88" i="21" s="1"/>
  <c r="AJ88" i="6"/>
  <c r="AI88" i="6"/>
  <c r="AH88" i="6"/>
  <c r="AG88" i="6"/>
  <c r="AG88" i="21" s="1"/>
  <c r="AF88" i="6"/>
  <c r="AE88" i="6"/>
  <c r="AD88" i="6"/>
  <c r="AC88" i="6"/>
  <c r="AB88" i="6"/>
  <c r="AA88" i="6"/>
  <c r="Z88" i="6"/>
  <c r="Y88" i="6"/>
  <c r="X88" i="6"/>
  <c r="W88" i="6"/>
  <c r="V88" i="6"/>
  <c r="U88" i="6"/>
  <c r="T88" i="6"/>
  <c r="S88" i="6"/>
  <c r="R88" i="6"/>
  <c r="Q88" i="6"/>
  <c r="P88" i="6"/>
  <c r="O88" i="6"/>
  <c r="N88" i="6"/>
  <c r="M88" i="6"/>
  <c r="L88" i="6"/>
  <c r="K88" i="6"/>
  <c r="J88" i="6"/>
  <c r="I88" i="6"/>
  <c r="H88" i="6"/>
  <c r="H88" i="21" s="1"/>
  <c r="G88" i="6"/>
  <c r="F88" i="6"/>
  <c r="E88" i="6"/>
  <c r="AU87" i="6"/>
  <c r="AT87" i="6"/>
  <c r="AS87" i="6"/>
  <c r="AS87" i="19" s="1"/>
  <c r="AR87" i="6"/>
  <c r="AR87" i="21" s="1"/>
  <c r="AQ87" i="6"/>
  <c r="AQ87" i="19" s="1"/>
  <c r="AP87" i="6"/>
  <c r="AP87" i="19" s="1"/>
  <c r="AO87" i="6"/>
  <c r="AN87" i="6"/>
  <c r="AN87" i="21" s="1"/>
  <c r="AM87" i="6"/>
  <c r="AL87" i="6"/>
  <c r="AK87" i="6"/>
  <c r="AK87" i="21" s="1"/>
  <c r="AJ87" i="6"/>
  <c r="AI87" i="6"/>
  <c r="AH87" i="6"/>
  <c r="AG87" i="6"/>
  <c r="AG87" i="21" s="1"/>
  <c r="AF87" i="6"/>
  <c r="AE87" i="6"/>
  <c r="AD87" i="6"/>
  <c r="AC87" i="6"/>
  <c r="AB87" i="6"/>
  <c r="AA87" i="6"/>
  <c r="Z87" i="6"/>
  <c r="Y87" i="6"/>
  <c r="X87" i="6"/>
  <c r="W87" i="6"/>
  <c r="V87" i="6"/>
  <c r="U87" i="6"/>
  <c r="T87" i="6"/>
  <c r="S87" i="6"/>
  <c r="R87" i="6"/>
  <c r="Q87" i="6"/>
  <c r="P87" i="6"/>
  <c r="O87" i="6"/>
  <c r="N87" i="6"/>
  <c r="M87" i="6"/>
  <c r="L87" i="6"/>
  <c r="K87" i="6"/>
  <c r="J87" i="6"/>
  <c r="I87" i="6"/>
  <c r="H87" i="6"/>
  <c r="G87" i="6"/>
  <c r="F87" i="6"/>
  <c r="E87" i="6"/>
  <c r="AU86" i="6"/>
  <c r="AT86" i="6"/>
  <c r="AS86" i="6"/>
  <c r="AR86" i="6"/>
  <c r="AQ86" i="6"/>
  <c r="AP86" i="6"/>
  <c r="AO86" i="6"/>
  <c r="AN86" i="6"/>
  <c r="AM86" i="6"/>
  <c r="AL86" i="6"/>
  <c r="AK86" i="6"/>
  <c r="AJ86" i="6"/>
  <c r="AI86" i="6"/>
  <c r="AH86" i="6"/>
  <c r="AG86" i="6"/>
  <c r="AF86" i="6"/>
  <c r="AE86" i="6"/>
  <c r="AD86" i="6"/>
  <c r="AC86" i="6"/>
  <c r="AB86" i="6"/>
  <c r="AA86" i="6"/>
  <c r="Z86" i="6"/>
  <c r="Y86" i="6"/>
  <c r="X86" i="6"/>
  <c r="W86" i="6"/>
  <c r="V86" i="6"/>
  <c r="U86" i="6"/>
  <c r="T86" i="6"/>
  <c r="S86" i="6"/>
  <c r="R86" i="6"/>
  <c r="Q86" i="6"/>
  <c r="P86" i="6"/>
  <c r="O86" i="6"/>
  <c r="N86" i="6"/>
  <c r="M86" i="6"/>
  <c r="L86" i="6"/>
  <c r="K86" i="6"/>
  <c r="J86" i="6"/>
  <c r="I86" i="6"/>
  <c r="H86" i="6"/>
  <c r="G86" i="6"/>
  <c r="F86" i="6"/>
  <c r="E86" i="6"/>
  <c r="AU85" i="6"/>
  <c r="AT85" i="6"/>
  <c r="AS85" i="6"/>
  <c r="AR85" i="6"/>
  <c r="AQ85" i="6"/>
  <c r="AP85" i="6"/>
  <c r="AO85" i="6"/>
  <c r="AN85" i="6"/>
  <c r="AM85" i="6"/>
  <c r="AL85" i="6"/>
  <c r="AK85" i="6"/>
  <c r="AJ85" i="6"/>
  <c r="AI85" i="6"/>
  <c r="AH85" i="6"/>
  <c r="AG85" i="6"/>
  <c r="AF85" i="6"/>
  <c r="AE85" i="6"/>
  <c r="AD85" i="6"/>
  <c r="AC85" i="6"/>
  <c r="AB85" i="6"/>
  <c r="AA85" i="6"/>
  <c r="Z85" i="6"/>
  <c r="Y85" i="6"/>
  <c r="X85" i="6"/>
  <c r="W85" i="6"/>
  <c r="V85" i="6"/>
  <c r="U85" i="6"/>
  <c r="T85" i="6"/>
  <c r="S85" i="6"/>
  <c r="R85" i="6"/>
  <c r="Q85" i="6"/>
  <c r="P85" i="6"/>
  <c r="O85" i="6"/>
  <c r="N85" i="6"/>
  <c r="M85" i="6"/>
  <c r="L85" i="6"/>
  <c r="K85" i="6"/>
  <c r="J85" i="6"/>
  <c r="I85" i="6"/>
  <c r="H85" i="6"/>
  <c r="G85" i="6"/>
  <c r="F85" i="6"/>
  <c r="E85" i="6"/>
  <c r="AU84" i="6"/>
  <c r="AT84" i="6"/>
  <c r="AS84" i="6"/>
  <c r="AS84" i="19" s="1"/>
  <c r="AR84" i="6"/>
  <c r="AR84" i="19" s="1"/>
  <c r="AQ84" i="6"/>
  <c r="AQ84" i="21" s="1"/>
  <c r="AP84" i="6"/>
  <c r="AP84" i="19" s="1"/>
  <c r="AO84" i="6"/>
  <c r="AN84" i="6"/>
  <c r="AN84" i="21" s="1"/>
  <c r="AM84" i="6"/>
  <c r="AL84" i="6"/>
  <c r="AK84" i="6"/>
  <c r="AK84" i="21" s="1"/>
  <c r="AJ84" i="6"/>
  <c r="AI84" i="6"/>
  <c r="AH84" i="6"/>
  <c r="AG84" i="6"/>
  <c r="AF84" i="6"/>
  <c r="AE84" i="6"/>
  <c r="AD84" i="6"/>
  <c r="AC84" i="6"/>
  <c r="AB84" i="6"/>
  <c r="AA84" i="6"/>
  <c r="Z84" i="6"/>
  <c r="Y84" i="6"/>
  <c r="X84" i="6"/>
  <c r="W84" i="6"/>
  <c r="V84" i="6"/>
  <c r="U84" i="6"/>
  <c r="T84" i="6"/>
  <c r="S84" i="6"/>
  <c r="R84" i="6"/>
  <c r="Q84" i="6"/>
  <c r="P84" i="6"/>
  <c r="O84" i="6"/>
  <c r="N84" i="6"/>
  <c r="M84" i="6"/>
  <c r="L84" i="6"/>
  <c r="K84" i="6"/>
  <c r="J84" i="6"/>
  <c r="I84" i="6"/>
  <c r="H84" i="6"/>
  <c r="G84" i="6"/>
  <c r="F84" i="6"/>
  <c r="E84" i="6"/>
  <c r="AU83" i="6"/>
  <c r="AT83" i="6"/>
  <c r="AS83" i="6"/>
  <c r="AS83" i="19" s="1"/>
  <c r="AR83" i="6"/>
  <c r="AR83" i="19" s="1"/>
  <c r="AQ83" i="6"/>
  <c r="AQ83" i="21" s="1"/>
  <c r="AP83" i="6"/>
  <c r="AP83" i="19" s="1"/>
  <c r="AO83" i="6"/>
  <c r="AN83" i="6"/>
  <c r="AN83" i="21" s="1"/>
  <c r="AM83" i="6"/>
  <c r="AL83" i="6"/>
  <c r="AK83" i="6"/>
  <c r="AK83" i="21" s="1"/>
  <c r="AJ83" i="6"/>
  <c r="AI83" i="6"/>
  <c r="AH83" i="6"/>
  <c r="AG83" i="6"/>
  <c r="AF83" i="6"/>
  <c r="AE83" i="6"/>
  <c r="AD83" i="6"/>
  <c r="AC83" i="6"/>
  <c r="AB83" i="6"/>
  <c r="AA83" i="6"/>
  <c r="Z83" i="6"/>
  <c r="Y83" i="6"/>
  <c r="X83" i="6"/>
  <c r="W83" i="6"/>
  <c r="V83" i="6"/>
  <c r="U83" i="6"/>
  <c r="T83" i="6"/>
  <c r="S83" i="6"/>
  <c r="R83" i="6"/>
  <c r="Q83" i="6"/>
  <c r="P83" i="6"/>
  <c r="O83" i="6"/>
  <c r="N83" i="6"/>
  <c r="M83" i="6"/>
  <c r="L83" i="6"/>
  <c r="K83" i="6"/>
  <c r="J83" i="6"/>
  <c r="I83" i="6"/>
  <c r="H83" i="6"/>
  <c r="G83" i="6"/>
  <c r="F83" i="6"/>
  <c r="E83" i="6"/>
  <c r="AU82" i="6"/>
  <c r="AT82" i="6"/>
  <c r="AS82" i="6"/>
  <c r="AS82" i="19" s="1"/>
  <c r="AR82" i="6"/>
  <c r="AR82" i="19" s="1"/>
  <c r="AQ82" i="6"/>
  <c r="AQ82" i="21" s="1"/>
  <c r="AP82" i="6"/>
  <c r="AP82" i="21" s="1"/>
  <c r="AO82" i="6"/>
  <c r="AN82" i="6"/>
  <c r="AN82" i="21" s="1"/>
  <c r="AM82" i="6"/>
  <c r="AL82" i="6"/>
  <c r="AK82" i="6"/>
  <c r="AK82" i="21" s="1"/>
  <c r="AJ82" i="6"/>
  <c r="AI82" i="6"/>
  <c r="AH82" i="6"/>
  <c r="AG82" i="6"/>
  <c r="AG82" i="21" s="1"/>
  <c r="AF82" i="6"/>
  <c r="AE82" i="6"/>
  <c r="AD82" i="6"/>
  <c r="AC82" i="6"/>
  <c r="AB82" i="6"/>
  <c r="AA82" i="6"/>
  <c r="Z82" i="6"/>
  <c r="Y82" i="6"/>
  <c r="X82" i="6"/>
  <c r="W82" i="6"/>
  <c r="V82" i="6"/>
  <c r="U82" i="6"/>
  <c r="T82" i="6"/>
  <c r="S82" i="6"/>
  <c r="R82" i="6"/>
  <c r="Q82" i="6"/>
  <c r="P82" i="6"/>
  <c r="O82" i="6"/>
  <c r="N82" i="6"/>
  <c r="M82" i="6"/>
  <c r="L82" i="6"/>
  <c r="K82" i="6"/>
  <c r="J82" i="6"/>
  <c r="I82" i="6"/>
  <c r="H82" i="6"/>
  <c r="G82" i="6"/>
  <c r="F82" i="6"/>
  <c r="E82" i="6"/>
  <c r="AU81" i="6"/>
  <c r="AT81" i="6"/>
  <c r="AS81" i="6"/>
  <c r="AS81" i="19" s="1"/>
  <c r="AR81" i="6"/>
  <c r="AR81" i="19" s="1"/>
  <c r="AQ81" i="6"/>
  <c r="AQ81" i="21" s="1"/>
  <c r="AP81" i="6"/>
  <c r="AP81" i="19" s="1"/>
  <c r="AO81" i="6"/>
  <c r="AN81" i="6"/>
  <c r="AN81" i="21" s="1"/>
  <c r="AM81" i="6"/>
  <c r="AL81" i="6"/>
  <c r="AK81" i="6"/>
  <c r="AK81" i="21" s="1"/>
  <c r="AJ81" i="6"/>
  <c r="AI81" i="6"/>
  <c r="AH81" i="6"/>
  <c r="AG81" i="6"/>
  <c r="AF81" i="6"/>
  <c r="AE81" i="6"/>
  <c r="AD81" i="6"/>
  <c r="AC81" i="6"/>
  <c r="AB81" i="6"/>
  <c r="AA81" i="6"/>
  <c r="Z81" i="6"/>
  <c r="Y81" i="6"/>
  <c r="X81" i="6"/>
  <c r="W81" i="6"/>
  <c r="V81" i="6"/>
  <c r="U81" i="6"/>
  <c r="T81" i="6"/>
  <c r="S81" i="6"/>
  <c r="R81" i="6"/>
  <c r="Q81" i="6"/>
  <c r="P81" i="6"/>
  <c r="O81" i="6"/>
  <c r="N81" i="6"/>
  <c r="M81" i="6"/>
  <c r="L81" i="6"/>
  <c r="K81" i="6"/>
  <c r="J81" i="6"/>
  <c r="I81" i="6"/>
  <c r="H81" i="6"/>
  <c r="G81" i="6"/>
  <c r="F81" i="6"/>
  <c r="E81" i="6"/>
  <c r="AU80" i="6"/>
  <c r="AT80" i="6"/>
  <c r="AS80" i="6"/>
  <c r="AS80" i="19" s="1"/>
  <c r="AR80" i="6"/>
  <c r="AR80" i="21" s="1"/>
  <c r="AQ80" i="6"/>
  <c r="AQ80" i="19" s="1"/>
  <c r="AP80" i="6"/>
  <c r="AP80" i="19" s="1"/>
  <c r="AO80" i="6"/>
  <c r="AN80" i="6"/>
  <c r="AN80" i="21" s="1"/>
  <c r="AM80" i="6"/>
  <c r="AL80" i="6"/>
  <c r="AK80" i="6"/>
  <c r="AK80" i="21" s="1"/>
  <c r="AJ80" i="6"/>
  <c r="AI80" i="6"/>
  <c r="AH80" i="6"/>
  <c r="AG80" i="6"/>
  <c r="AG80" i="21" s="1"/>
  <c r="AF80" i="6"/>
  <c r="AE80" i="6"/>
  <c r="AD80" i="6"/>
  <c r="AC80" i="6"/>
  <c r="AB80" i="6"/>
  <c r="AA80" i="6"/>
  <c r="Z80" i="6"/>
  <c r="Y80" i="6"/>
  <c r="X80" i="6"/>
  <c r="W80" i="6"/>
  <c r="V80" i="6"/>
  <c r="U80" i="6"/>
  <c r="T80" i="6"/>
  <c r="S80" i="6"/>
  <c r="R80" i="6"/>
  <c r="Q80" i="6"/>
  <c r="P80" i="6"/>
  <c r="O80" i="6"/>
  <c r="N80" i="6"/>
  <c r="M80" i="6"/>
  <c r="L80" i="6"/>
  <c r="K80" i="6"/>
  <c r="J80" i="6"/>
  <c r="I80" i="6"/>
  <c r="H80" i="6"/>
  <c r="G80" i="6"/>
  <c r="F80" i="6"/>
  <c r="E80" i="6"/>
  <c r="AU79" i="6"/>
  <c r="AT79" i="6"/>
  <c r="AS79" i="6"/>
  <c r="AS79" i="19" s="1"/>
  <c r="AR79" i="6"/>
  <c r="AR79" i="19" s="1"/>
  <c r="AQ79" i="6"/>
  <c r="AQ79" i="21" s="1"/>
  <c r="AP79" i="6"/>
  <c r="AP79" i="19" s="1"/>
  <c r="AO79" i="6"/>
  <c r="AN79" i="6"/>
  <c r="AN79" i="21" s="1"/>
  <c r="AM79" i="6"/>
  <c r="AL79" i="6"/>
  <c r="AK79" i="6"/>
  <c r="AK79" i="21" s="1"/>
  <c r="AJ79" i="6"/>
  <c r="AI79" i="6"/>
  <c r="AH79" i="6"/>
  <c r="AG79" i="6"/>
  <c r="AG79" i="21" s="1"/>
  <c r="AF79" i="6"/>
  <c r="AE79" i="6"/>
  <c r="AD79" i="6"/>
  <c r="AC79" i="6"/>
  <c r="AB79" i="6"/>
  <c r="AA79" i="6"/>
  <c r="Z79" i="6"/>
  <c r="Y79" i="6"/>
  <c r="Y79" i="21" s="1"/>
  <c r="X79" i="6"/>
  <c r="W79" i="6"/>
  <c r="V79" i="6"/>
  <c r="U79" i="6"/>
  <c r="T79" i="6"/>
  <c r="S79" i="6"/>
  <c r="R79" i="6"/>
  <c r="Q79" i="6"/>
  <c r="P79" i="6"/>
  <c r="O79" i="6"/>
  <c r="N79" i="6"/>
  <c r="M79" i="6"/>
  <c r="L79" i="6"/>
  <c r="K79" i="6"/>
  <c r="J79" i="6"/>
  <c r="I79" i="6"/>
  <c r="H79" i="6"/>
  <c r="G79" i="6"/>
  <c r="F79" i="6"/>
  <c r="E79" i="6"/>
  <c r="AU115" i="7"/>
  <c r="AT115" i="7"/>
  <c r="AS115" i="7"/>
  <c r="AR115" i="7"/>
  <c r="AQ115" i="7"/>
  <c r="AP115" i="7"/>
  <c r="AO115" i="7"/>
  <c r="AN115" i="7"/>
  <c r="AM115" i="7"/>
  <c r="AL115" i="7"/>
  <c r="AK115" i="7"/>
  <c r="AJ115" i="7"/>
  <c r="AI115" i="7"/>
  <c r="AH115" i="7"/>
  <c r="AG115" i="7"/>
  <c r="AF115" i="7"/>
  <c r="AE115" i="7"/>
  <c r="AD115" i="7"/>
  <c r="AC115" i="7"/>
  <c r="AB115" i="7"/>
  <c r="AA115" i="7"/>
  <c r="Z115" i="7"/>
  <c r="Y115" i="7"/>
  <c r="X115" i="7"/>
  <c r="W115" i="7"/>
  <c r="V115" i="7"/>
  <c r="U115" i="7"/>
  <c r="T115" i="7"/>
  <c r="S115" i="7"/>
  <c r="R115" i="7"/>
  <c r="Q115" i="7"/>
  <c r="P115" i="7"/>
  <c r="O115" i="7"/>
  <c r="N115" i="7"/>
  <c r="M115" i="7"/>
  <c r="L115" i="7"/>
  <c r="K115" i="7"/>
  <c r="J115" i="7"/>
  <c r="I115" i="7"/>
  <c r="H115" i="7"/>
  <c r="G115" i="7"/>
  <c r="F115" i="7"/>
  <c r="E115" i="7"/>
  <c r="AU114" i="7"/>
  <c r="AT114" i="7"/>
  <c r="AS114" i="7"/>
  <c r="AR114" i="7"/>
  <c r="AQ114" i="7"/>
  <c r="AP114" i="7"/>
  <c r="AO114" i="7"/>
  <c r="AN114" i="7"/>
  <c r="AM114" i="7"/>
  <c r="AL114" i="7"/>
  <c r="AK114" i="7"/>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AU113" i="7"/>
  <c r="AT113" i="7"/>
  <c r="AS113" i="7"/>
  <c r="AR113" i="7"/>
  <c r="AQ113" i="7"/>
  <c r="AP113" i="7"/>
  <c r="AO113" i="7"/>
  <c r="AN113" i="7"/>
  <c r="AM113" i="7"/>
  <c r="AL113"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AU112" i="7"/>
  <c r="AT112" i="7"/>
  <c r="AS112" i="7"/>
  <c r="AR112" i="7"/>
  <c r="AQ112" i="7"/>
  <c r="AP112" i="7"/>
  <c r="AO112" i="7"/>
  <c r="AN112" i="7"/>
  <c r="AM112" i="7"/>
  <c r="AL112"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AU111" i="7"/>
  <c r="AT111" i="7"/>
  <c r="AS111" i="7"/>
  <c r="AR111" i="7"/>
  <c r="AQ111" i="7"/>
  <c r="AP111" i="7"/>
  <c r="AO111" i="7"/>
  <c r="AN111" i="7"/>
  <c r="AM111" i="7"/>
  <c r="AL111"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AU110" i="7"/>
  <c r="AT110" i="7"/>
  <c r="AS110" i="7"/>
  <c r="AR110" i="7"/>
  <c r="AQ110" i="7"/>
  <c r="AP110" i="7"/>
  <c r="AO110" i="7"/>
  <c r="AN110" i="7"/>
  <c r="AM110" i="7"/>
  <c r="AL110"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AU109" i="7"/>
  <c r="AT109" i="7"/>
  <c r="AS109" i="7"/>
  <c r="AR109" i="7"/>
  <c r="AQ109" i="7"/>
  <c r="AP109" i="7"/>
  <c r="AO109" i="7"/>
  <c r="AN109" i="7"/>
  <c r="AM109" i="7"/>
  <c r="AL109"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AU108" i="7"/>
  <c r="AT108" i="7"/>
  <c r="AS108" i="7"/>
  <c r="AR108" i="7"/>
  <c r="AQ108" i="7"/>
  <c r="AP108" i="7"/>
  <c r="AO108" i="7"/>
  <c r="AN108" i="7"/>
  <c r="AM108" i="7"/>
  <c r="AL108"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AU107" i="7"/>
  <c r="AT107" i="7"/>
  <c r="AS107" i="7"/>
  <c r="AR107" i="7"/>
  <c r="AQ107" i="7"/>
  <c r="AP107" i="7"/>
  <c r="AO107" i="7"/>
  <c r="AN107" i="7"/>
  <c r="AM107" i="7"/>
  <c r="AL107"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AU106" i="7"/>
  <c r="AT106" i="7"/>
  <c r="AS106" i="7"/>
  <c r="AR106" i="7"/>
  <c r="AQ106" i="7"/>
  <c r="AP106" i="7"/>
  <c r="AO106" i="7"/>
  <c r="AN106" i="7"/>
  <c r="AM106" i="7"/>
  <c r="AL106"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AU105" i="7"/>
  <c r="AT105" i="7"/>
  <c r="AS105" i="7"/>
  <c r="AR105" i="7"/>
  <c r="AQ105" i="7"/>
  <c r="AP105" i="7"/>
  <c r="AO105" i="7"/>
  <c r="AN105" i="7"/>
  <c r="AM105" i="7"/>
  <c r="AL105"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AU104" i="7"/>
  <c r="AT104" i="7"/>
  <c r="AS104" i="7"/>
  <c r="AR104" i="7"/>
  <c r="AQ104" i="7"/>
  <c r="AP104" i="7"/>
  <c r="AO104" i="7"/>
  <c r="AN104" i="7"/>
  <c r="AM104" i="7"/>
  <c r="AL104"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AU103" i="7"/>
  <c r="AT103" i="7"/>
  <c r="AS103" i="7"/>
  <c r="AR103" i="7"/>
  <c r="AQ103" i="7"/>
  <c r="AP103" i="7"/>
  <c r="AO103" i="7"/>
  <c r="AN103" i="7"/>
  <c r="AM103" i="7"/>
  <c r="AL103"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AU102" i="7"/>
  <c r="AT102" i="7"/>
  <c r="AS102" i="7"/>
  <c r="AR102" i="7"/>
  <c r="AQ102" i="7"/>
  <c r="AP102" i="7"/>
  <c r="AO102" i="7"/>
  <c r="AN102" i="7"/>
  <c r="AM102" i="7"/>
  <c r="AL102"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AU101" i="7"/>
  <c r="AT101" i="7"/>
  <c r="AS101" i="7"/>
  <c r="AR101" i="7"/>
  <c r="AQ101" i="7"/>
  <c r="AP101" i="7"/>
  <c r="AO101" i="7"/>
  <c r="AN101" i="7"/>
  <c r="AM101" i="7"/>
  <c r="AL101"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AU100" i="7"/>
  <c r="AT100" i="7"/>
  <c r="AS100" i="7"/>
  <c r="AR100" i="7"/>
  <c r="AQ100" i="7"/>
  <c r="AP100" i="7"/>
  <c r="AO100" i="7"/>
  <c r="AN100" i="7"/>
  <c r="AM100" i="7"/>
  <c r="AL100"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AU99" i="7"/>
  <c r="AT99" i="7"/>
  <c r="AS99" i="7"/>
  <c r="AR99" i="7"/>
  <c r="AQ99" i="7"/>
  <c r="AP99" i="7"/>
  <c r="AO99" i="7"/>
  <c r="AN99" i="7"/>
  <c r="AM99" i="7"/>
  <c r="AL99"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AU98" i="7"/>
  <c r="AT98" i="7"/>
  <c r="AS98" i="7"/>
  <c r="AR98" i="7"/>
  <c r="AQ98" i="7"/>
  <c r="AP98" i="7"/>
  <c r="AO98" i="7"/>
  <c r="AN98" i="7"/>
  <c r="AM98" i="7"/>
  <c r="AL98"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AU97" i="7"/>
  <c r="AT97" i="7"/>
  <c r="AS97" i="7"/>
  <c r="AR97" i="7"/>
  <c r="AQ97" i="7"/>
  <c r="AP97" i="7"/>
  <c r="AO97" i="7"/>
  <c r="AN97" i="7"/>
  <c r="AM97" i="7"/>
  <c r="AL97"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AU96" i="7"/>
  <c r="AT96" i="7"/>
  <c r="AS96" i="7"/>
  <c r="AR96" i="7"/>
  <c r="AQ96" i="7"/>
  <c r="AP96" i="7"/>
  <c r="AO96" i="7"/>
  <c r="AN96" i="7"/>
  <c r="AM96" i="7"/>
  <c r="AL96"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AU95" i="7"/>
  <c r="AT95" i="7"/>
  <c r="AS95" i="7"/>
  <c r="AR95" i="7"/>
  <c r="AQ95" i="7"/>
  <c r="AP95" i="7"/>
  <c r="AO95" i="7"/>
  <c r="AN95" i="7"/>
  <c r="AM95" i="7"/>
  <c r="AL95"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AU94" i="7"/>
  <c r="AT94" i="7"/>
  <c r="AS94" i="7"/>
  <c r="AR94" i="7"/>
  <c r="AQ94" i="7"/>
  <c r="AP94" i="7"/>
  <c r="AO94" i="7"/>
  <c r="AN94" i="7"/>
  <c r="AM94" i="7"/>
  <c r="AL94"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AU93" i="7"/>
  <c r="AT93" i="7"/>
  <c r="AS93" i="7"/>
  <c r="AR93" i="7"/>
  <c r="AQ93" i="7"/>
  <c r="AP93" i="7"/>
  <c r="AO93" i="7"/>
  <c r="AN93" i="7"/>
  <c r="AM93" i="7"/>
  <c r="AL93"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AU92" i="7"/>
  <c r="AT92" i="7"/>
  <c r="AS92" i="7"/>
  <c r="AR92" i="7"/>
  <c r="AQ92" i="7"/>
  <c r="AP92" i="7"/>
  <c r="AO92" i="7"/>
  <c r="AN92" i="7"/>
  <c r="AM92" i="7"/>
  <c r="AL92"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AU91" i="7"/>
  <c r="AT91" i="7"/>
  <c r="AS91" i="7"/>
  <c r="AR91" i="7"/>
  <c r="AQ91" i="7"/>
  <c r="AP91" i="7"/>
  <c r="AO91" i="7"/>
  <c r="AN91" i="7"/>
  <c r="AM91" i="7"/>
  <c r="AL91"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AU90" i="7"/>
  <c r="AT90" i="7"/>
  <c r="AS90" i="7"/>
  <c r="AR90" i="7"/>
  <c r="AQ90" i="7"/>
  <c r="AP90" i="7"/>
  <c r="AO90" i="7"/>
  <c r="AN90" i="7"/>
  <c r="AM90" i="7"/>
  <c r="AL90" i="7"/>
  <c r="AK90"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AU89" i="7"/>
  <c r="AT89" i="7"/>
  <c r="AS89" i="7"/>
  <c r="AR89" i="7"/>
  <c r="AQ89" i="7"/>
  <c r="AP89" i="7"/>
  <c r="AO89" i="7"/>
  <c r="AN89" i="7"/>
  <c r="AM89" i="7"/>
  <c r="AL89" i="7"/>
  <c r="AK89" i="7"/>
  <c r="AJ89"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AU88" i="7"/>
  <c r="AT88" i="7"/>
  <c r="AS88" i="7"/>
  <c r="AR88" i="7"/>
  <c r="AQ88" i="7"/>
  <c r="AP88" i="7"/>
  <c r="AO88" i="7"/>
  <c r="AN88" i="7"/>
  <c r="AM88" i="7"/>
  <c r="AL88" i="7"/>
  <c r="AK88" i="7"/>
  <c r="AJ88"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AU87" i="7"/>
  <c r="AT87" i="7"/>
  <c r="AS87" i="7"/>
  <c r="AR87" i="7"/>
  <c r="AQ87" i="7"/>
  <c r="AP87" i="7"/>
  <c r="AO87" i="7"/>
  <c r="AN87" i="7"/>
  <c r="AM87" i="7"/>
  <c r="AL87" i="7"/>
  <c r="AK87" i="7"/>
  <c r="AJ87" i="7"/>
  <c r="AI87" i="7"/>
  <c r="AH87"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AU86" i="7"/>
  <c r="AT86" i="7"/>
  <c r="AS86" i="7"/>
  <c r="AR86" i="7"/>
  <c r="AQ86" i="7"/>
  <c r="AP86" i="7"/>
  <c r="AO86" i="7"/>
  <c r="AN86" i="7"/>
  <c r="AM86" i="7"/>
  <c r="AL86" i="7"/>
  <c r="AK86" i="7"/>
  <c r="AJ86" i="7"/>
  <c r="AI86" i="7"/>
  <c r="AH86" i="7"/>
  <c r="AG86"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AU85" i="7"/>
  <c r="AT85" i="7"/>
  <c r="AS85" i="7"/>
  <c r="AR85" i="7"/>
  <c r="AQ85" i="7"/>
  <c r="AP85" i="7"/>
  <c r="AO85" i="7"/>
  <c r="AN85" i="7"/>
  <c r="AM85" i="7"/>
  <c r="AL85" i="7"/>
  <c r="AK85" i="7"/>
  <c r="AJ85" i="7"/>
  <c r="AI85" i="7"/>
  <c r="AH85" i="7"/>
  <c r="AG85" i="7"/>
  <c r="AF85"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AU84" i="7"/>
  <c r="AT84" i="7"/>
  <c r="AS84" i="7"/>
  <c r="AR84" i="7"/>
  <c r="AQ84" i="7"/>
  <c r="AP84" i="7"/>
  <c r="AO84" i="7"/>
  <c r="AN84" i="7"/>
  <c r="AM84" i="7"/>
  <c r="AL84" i="7"/>
  <c r="AK84" i="7"/>
  <c r="AJ84" i="7"/>
  <c r="AI84" i="7"/>
  <c r="AH84" i="7"/>
  <c r="AG84" i="7"/>
  <c r="AF84" i="7"/>
  <c r="AE84" i="7"/>
  <c r="AD84" i="7"/>
  <c r="AC84" i="7"/>
  <c r="AB84" i="7"/>
  <c r="AA84" i="7"/>
  <c r="Z84" i="7"/>
  <c r="Y84" i="7"/>
  <c r="X84" i="7"/>
  <c r="W84" i="7"/>
  <c r="V84" i="7"/>
  <c r="U84" i="7"/>
  <c r="T84" i="7"/>
  <c r="S84" i="7"/>
  <c r="R84" i="7"/>
  <c r="Q84" i="7"/>
  <c r="P84" i="7"/>
  <c r="O84" i="7"/>
  <c r="N84" i="7"/>
  <c r="M84" i="7"/>
  <c r="L84" i="7"/>
  <c r="K84" i="7"/>
  <c r="J84" i="7"/>
  <c r="I84" i="7"/>
  <c r="H84" i="7"/>
  <c r="G84" i="7"/>
  <c r="F84" i="7"/>
  <c r="E84" i="7"/>
  <c r="AU83" i="7"/>
  <c r="AT83" i="7"/>
  <c r="AS83" i="7"/>
  <c r="AR83" i="7"/>
  <c r="AQ83" i="7"/>
  <c r="AP83" i="7"/>
  <c r="AO83" i="7"/>
  <c r="AN83" i="7"/>
  <c r="AM83" i="7"/>
  <c r="AL83" i="7"/>
  <c r="AK83" i="7"/>
  <c r="AJ83" i="7"/>
  <c r="AI83" i="7"/>
  <c r="AH83" i="7"/>
  <c r="AG83" i="7"/>
  <c r="AF83" i="7"/>
  <c r="AE83" i="7"/>
  <c r="AD83" i="7"/>
  <c r="AC83" i="7"/>
  <c r="AB83" i="7"/>
  <c r="AA83" i="7"/>
  <c r="Z83" i="7"/>
  <c r="Y83" i="7"/>
  <c r="X83" i="7"/>
  <c r="W83" i="7"/>
  <c r="V83" i="7"/>
  <c r="U83" i="7"/>
  <c r="T83" i="7"/>
  <c r="S83" i="7"/>
  <c r="R83" i="7"/>
  <c r="Q83" i="7"/>
  <c r="P83" i="7"/>
  <c r="O83" i="7"/>
  <c r="N83" i="7"/>
  <c r="M83" i="7"/>
  <c r="L83" i="7"/>
  <c r="K83" i="7"/>
  <c r="J83" i="7"/>
  <c r="I83" i="7"/>
  <c r="H83" i="7"/>
  <c r="G83" i="7"/>
  <c r="F83" i="7"/>
  <c r="E83" i="7"/>
  <c r="AU82" i="7"/>
  <c r="AT82" i="7"/>
  <c r="AS82" i="7"/>
  <c r="AR82" i="7"/>
  <c r="AQ82" i="7"/>
  <c r="AP82" i="7"/>
  <c r="AO82" i="7"/>
  <c r="AN82" i="7"/>
  <c r="AM82" i="7"/>
  <c r="AL82" i="7"/>
  <c r="AK82" i="7"/>
  <c r="AJ82" i="7"/>
  <c r="AI82" i="7"/>
  <c r="AH82" i="7"/>
  <c r="AG82" i="7"/>
  <c r="AF82" i="7"/>
  <c r="AE82" i="7"/>
  <c r="AD82" i="7"/>
  <c r="AC82" i="7"/>
  <c r="AB82" i="7"/>
  <c r="AA82" i="7"/>
  <c r="Z82" i="7"/>
  <c r="Y82" i="7"/>
  <c r="X82" i="7"/>
  <c r="W82" i="7"/>
  <c r="V82" i="7"/>
  <c r="U82" i="7"/>
  <c r="T82" i="7"/>
  <c r="S82" i="7"/>
  <c r="R82" i="7"/>
  <c r="Q82" i="7"/>
  <c r="P82" i="7"/>
  <c r="O82" i="7"/>
  <c r="N82" i="7"/>
  <c r="M82" i="7"/>
  <c r="L82" i="7"/>
  <c r="K82" i="7"/>
  <c r="J82" i="7"/>
  <c r="I82" i="7"/>
  <c r="H82" i="7"/>
  <c r="G82" i="7"/>
  <c r="F82" i="7"/>
  <c r="E82" i="7"/>
  <c r="AU81" i="7"/>
  <c r="AT81" i="7"/>
  <c r="AS81" i="7"/>
  <c r="AR81" i="7"/>
  <c r="AQ81" i="7"/>
  <c r="AP81" i="7"/>
  <c r="AO81" i="7"/>
  <c r="AN81" i="7"/>
  <c r="AM81" i="7"/>
  <c r="AL81" i="7"/>
  <c r="AK81" i="7"/>
  <c r="AJ81" i="7"/>
  <c r="AI81" i="7"/>
  <c r="AH81" i="7"/>
  <c r="AG81" i="7"/>
  <c r="AF81" i="7"/>
  <c r="AE81" i="7"/>
  <c r="AD81" i="7"/>
  <c r="AC81" i="7"/>
  <c r="AB81" i="7"/>
  <c r="AA81" i="7"/>
  <c r="Z81" i="7"/>
  <c r="Y81" i="7"/>
  <c r="X81" i="7"/>
  <c r="W81" i="7"/>
  <c r="V81" i="7"/>
  <c r="U81" i="7"/>
  <c r="T81" i="7"/>
  <c r="S81" i="7"/>
  <c r="R81" i="7"/>
  <c r="Q81" i="7"/>
  <c r="P81" i="7"/>
  <c r="O81" i="7"/>
  <c r="N81" i="7"/>
  <c r="M81" i="7"/>
  <c r="L81" i="7"/>
  <c r="K81" i="7"/>
  <c r="J81" i="7"/>
  <c r="I81" i="7"/>
  <c r="H81" i="7"/>
  <c r="G81" i="7"/>
  <c r="F81" i="7"/>
  <c r="E81" i="7"/>
  <c r="AU80" i="7"/>
  <c r="AT80" i="7"/>
  <c r="AS80" i="7"/>
  <c r="AR80" i="7"/>
  <c r="AQ80" i="7"/>
  <c r="AP80" i="7"/>
  <c r="AO80" i="7"/>
  <c r="AN80" i="7"/>
  <c r="AM80" i="7"/>
  <c r="AL80" i="7"/>
  <c r="AK80" i="7"/>
  <c r="AJ80" i="7"/>
  <c r="AI80" i="7"/>
  <c r="AH80" i="7"/>
  <c r="AG80" i="7"/>
  <c r="AF80" i="7"/>
  <c r="AE80" i="7"/>
  <c r="AD80" i="7"/>
  <c r="AC80" i="7"/>
  <c r="AB80" i="7"/>
  <c r="AA80" i="7"/>
  <c r="Z80" i="7"/>
  <c r="Y80" i="7"/>
  <c r="X80" i="7"/>
  <c r="W80" i="7"/>
  <c r="V80" i="7"/>
  <c r="U80" i="7"/>
  <c r="T80" i="7"/>
  <c r="S80" i="7"/>
  <c r="R80" i="7"/>
  <c r="Q80" i="7"/>
  <c r="P80" i="7"/>
  <c r="O80" i="7"/>
  <c r="N80" i="7"/>
  <c r="M80" i="7"/>
  <c r="L80" i="7"/>
  <c r="K80" i="7"/>
  <c r="J80" i="7"/>
  <c r="I80" i="7"/>
  <c r="H80" i="7"/>
  <c r="G80" i="7"/>
  <c r="F80" i="7"/>
  <c r="E80" i="7"/>
  <c r="AU79" i="7"/>
  <c r="AT79" i="7"/>
  <c r="AS79" i="7"/>
  <c r="AR79" i="7"/>
  <c r="AQ79" i="7"/>
  <c r="AP79" i="7"/>
  <c r="AO79" i="7"/>
  <c r="AN79" i="7"/>
  <c r="AM79" i="7"/>
  <c r="AL79" i="7"/>
  <c r="AK79" i="7"/>
  <c r="AJ79" i="7"/>
  <c r="AI79" i="7"/>
  <c r="AH79" i="7"/>
  <c r="AG79" i="7"/>
  <c r="AF79" i="7"/>
  <c r="AE79" i="7"/>
  <c r="AD79" i="7"/>
  <c r="AC79" i="7"/>
  <c r="AB79" i="7"/>
  <c r="AA79" i="7"/>
  <c r="Z79" i="7"/>
  <c r="Y79" i="7"/>
  <c r="X79" i="7"/>
  <c r="W79" i="7"/>
  <c r="V79" i="7"/>
  <c r="U79" i="7"/>
  <c r="T79" i="7"/>
  <c r="S79" i="7"/>
  <c r="R79" i="7"/>
  <c r="Q79" i="7"/>
  <c r="P79" i="7"/>
  <c r="O79" i="7"/>
  <c r="N79" i="7"/>
  <c r="M79" i="7"/>
  <c r="L79" i="7"/>
  <c r="K79" i="7"/>
  <c r="J79" i="7"/>
  <c r="I79" i="7"/>
  <c r="H79" i="7"/>
  <c r="G79" i="7"/>
  <c r="F79" i="7"/>
  <c r="E79" i="7"/>
  <c r="AU79" i="8"/>
  <c r="AU80" i="8"/>
  <c r="AU81" i="8"/>
  <c r="AU82" i="8"/>
  <c r="AU83" i="8"/>
  <c r="AU84" i="8"/>
  <c r="AU85" i="8"/>
  <c r="AU86" i="8"/>
  <c r="AU87" i="8"/>
  <c r="AU88" i="8"/>
  <c r="AU89" i="8"/>
  <c r="AU90" i="8"/>
  <c r="AU91" i="8"/>
  <c r="AU92" i="8"/>
  <c r="AU93" i="8"/>
  <c r="AU94" i="8"/>
  <c r="AU95" i="8"/>
  <c r="AU96" i="8"/>
  <c r="AU97" i="8"/>
  <c r="AU98" i="8"/>
  <c r="AU99" i="8"/>
  <c r="AU100" i="8"/>
  <c r="AU101" i="8"/>
  <c r="AU102" i="8"/>
  <c r="AU103" i="8"/>
  <c r="AU104" i="8"/>
  <c r="AU105" i="8"/>
  <c r="AU106" i="8"/>
  <c r="AU107" i="8"/>
  <c r="AU108" i="8"/>
  <c r="AU109" i="8"/>
  <c r="AU110" i="8"/>
  <c r="AU111" i="8"/>
  <c r="AU112" i="8"/>
  <c r="AU113" i="8"/>
  <c r="AU114" i="8"/>
  <c r="AU115" i="8"/>
  <c r="AT115" i="8"/>
  <c r="AS115" i="8"/>
  <c r="AR115" i="8"/>
  <c r="AQ115" i="8"/>
  <c r="AP115" i="8"/>
  <c r="AO115" i="8"/>
  <c r="AN115" i="8"/>
  <c r="AM115" i="8"/>
  <c r="AL115" i="8"/>
  <c r="AK115"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AT114" i="8"/>
  <c r="AS114" i="8"/>
  <c r="AR114" i="8"/>
  <c r="AQ114" i="8"/>
  <c r="AP114" i="8"/>
  <c r="AO114" i="8"/>
  <c r="AN114" i="8"/>
  <c r="AM114" i="8"/>
  <c r="AL114" i="8"/>
  <c r="AK114"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AT113" i="8"/>
  <c r="AS113" i="8"/>
  <c r="AS113" i="21" s="1"/>
  <c r="AR113" i="8"/>
  <c r="AR113" i="21" s="1"/>
  <c r="AQ113" i="8"/>
  <c r="AP113" i="8"/>
  <c r="AP113" i="21" s="1"/>
  <c r="AO113" i="8"/>
  <c r="AN113" i="8"/>
  <c r="AM113" i="8"/>
  <c r="AL113" i="8"/>
  <c r="AK113"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AT112" i="8"/>
  <c r="AS112" i="8"/>
  <c r="AR112" i="8"/>
  <c r="AQ112" i="8"/>
  <c r="AP112" i="8"/>
  <c r="AO112" i="8"/>
  <c r="AN112" i="8"/>
  <c r="AM112" i="8"/>
  <c r="AL112" i="8"/>
  <c r="AK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AT111" i="8"/>
  <c r="AS111" i="8"/>
  <c r="AR111" i="8"/>
  <c r="AQ111" i="8"/>
  <c r="AP111" i="8"/>
  <c r="AO111" i="8"/>
  <c r="AN111" i="8"/>
  <c r="AM111" i="8"/>
  <c r="AL111" i="8"/>
  <c r="AK111"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AT110" i="8"/>
  <c r="AS110" i="8"/>
  <c r="AR110" i="8"/>
  <c r="AQ110" i="8"/>
  <c r="AP110" i="8"/>
  <c r="AO110" i="8"/>
  <c r="AN110" i="8"/>
  <c r="AM110" i="8"/>
  <c r="AL110" i="8"/>
  <c r="AK110"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AT109" i="8"/>
  <c r="AS109" i="8"/>
  <c r="AR109" i="8"/>
  <c r="AQ109" i="8"/>
  <c r="AP109" i="8"/>
  <c r="AO109" i="8"/>
  <c r="AN109" i="8"/>
  <c r="AM109" i="8"/>
  <c r="AL109" i="8"/>
  <c r="AK109"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AT108" i="8"/>
  <c r="AS108" i="8"/>
  <c r="AR108" i="8"/>
  <c r="AQ108" i="8"/>
  <c r="AP108" i="8"/>
  <c r="AO108" i="8"/>
  <c r="AN108" i="8"/>
  <c r="AM108" i="8"/>
  <c r="AL108" i="8"/>
  <c r="AK108"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AT107" i="8"/>
  <c r="AS107" i="8"/>
  <c r="AR107" i="8"/>
  <c r="AQ107" i="8"/>
  <c r="AP107" i="8"/>
  <c r="AO107" i="8"/>
  <c r="AN107" i="8"/>
  <c r="AM107" i="8"/>
  <c r="AL107" i="8"/>
  <c r="AK107"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AT106" i="8"/>
  <c r="AS106" i="8"/>
  <c r="AR106" i="8"/>
  <c r="AQ106" i="8"/>
  <c r="AP106" i="8"/>
  <c r="AP106" i="21" s="1"/>
  <c r="AO106" i="8"/>
  <c r="AN106" i="8"/>
  <c r="AM106" i="8"/>
  <c r="AL106" i="8"/>
  <c r="AK106"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AT105" i="8"/>
  <c r="AS105" i="8"/>
  <c r="AR105" i="8"/>
  <c r="AQ105" i="8"/>
  <c r="AP105" i="8"/>
  <c r="AO105" i="8"/>
  <c r="AN105" i="8"/>
  <c r="AM105" i="8"/>
  <c r="AL105" i="8"/>
  <c r="AK105"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AT104" i="8"/>
  <c r="AS104" i="8"/>
  <c r="AR104" i="8"/>
  <c r="AQ104" i="8"/>
  <c r="AP104" i="8"/>
  <c r="AP104" i="21" s="1"/>
  <c r="AO104" i="8"/>
  <c r="AN104" i="8"/>
  <c r="AM104" i="8"/>
  <c r="AL104" i="8"/>
  <c r="AK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AT103" i="8"/>
  <c r="AS103" i="8"/>
  <c r="AR103" i="8"/>
  <c r="AQ103" i="8"/>
  <c r="AP103" i="8"/>
  <c r="AP103" i="21" s="1"/>
  <c r="AO103" i="8"/>
  <c r="AN103" i="8"/>
  <c r="AM103" i="8"/>
  <c r="AL103" i="8"/>
  <c r="AK103"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AT102" i="8"/>
  <c r="AS102" i="8"/>
  <c r="AS102" i="21" s="1"/>
  <c r="AR102" i="8"/>
  <c r="AQ102" i="8"/>
  <c r="AP102" i="8"/>
  <c r="AP102" i="21" s="1"/>
  <c r="AO102" i="8"/>
  <c r="AN102" i="8"/>
  <c r="AM102" i="8"/>
  <c r="AL102" i="8"/>
  <c r="AK102"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AT101" i="8"/>
  <c r="AS101" i="8"/>
  <c r="AR101" i="8"/>
  <c r="AQ101" i="8"/>
  <c r="AP101" i="8"/>
  <c r="AP101" i="21" s="1"/>
  <c r="AO101" i="8"/>
  <c r="AN101" i="8"/>
  <c r="AM101" i="8"/>
  <c r="AL101" i="8"/>
  <c r="AK101"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AT100" i="8"/>
  <c r="AS100" i="8"/>
  <c r="AR100" i="8"/>
  <c r="AQ100" i="8"/>
  <c r="AP100" i="8"/>
  <c r="AO100" i="8"/>
  <c r="AN100" i="8"/>
  <c r="AM100" i="8"/>
  <c r="AL100" i="8"/>
  <c r="AK100"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AT99" i="8"/>
  <c r="AS99" i="8"/>
  <c r="AR99" i="8"/>
  <c r="AQ99" i="8"/>
  <c r="AP99" i="8"/>
  <c r="AO99" i="8"/>
  <c r="AN99" i="8"/>
  <c r="AM99" i="8"/>
  <c r="AL99" i="8"/>
  <c r="AK99"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AT98" i="8"/>
  <c r="AS98" i="8"/>
  <c r="AR98" i="8"/>
  <c r="AQ98" i="8"/>
  <c r="AP98" i="8"/>
  <c r="AO98" i="8"/>
  <c r="AN98" i="8"/>
  <c r="AM98" i="8"/>
  <c r="AL98" i="8"/>
  <c r="AK98"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AT97" i="8"/>
  <c r="AS97" i="8"/>
  <c r="AR97" i="8"/>
  <c r="AQ97" i="8"/>
  <c r="AP97" i="8"/>
  <c r="AO97" i="8"/>
  <c r="AN97" i="8"/>
  <c r="AM97" i="8"/>
  <c r="AL97" i="8"/>
  <c r="AK97"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AT96" i="8"/>
  <c r="AS96" i="8"/>
  <c r="AR96" i="8"/>
  <c r="AQ96" i="8"/>
  <c r="AP96" i="8"/>
  <c r="AO96" i="8"/>
  <c r="AN96" i="8"/>
  <c r="AM96" i="8"/>
  <c r="AL96" i="8"/>
  <c r="AK96"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AT95" i="8"/>
  <c r="AS95" i="8"/>
  <c r="AR95" i="8"/>
  <c r="AQ95" i="8"/>
  <c r="AP95" i="8"/>
  <c r="AO95" i="8"/>
  <c r="AN95" i="8"/>
  <c r="AM95" i="8"/>
  <c r="AL95" i="8"/>
  <c r="AK95"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AT94" i="8"/>
  <c r="AS94" i="8"/>
  <c r="AR94" i="8"/>
  <c r="AQ94" i="8"/>
  <c r="AP94" i="8"/>
  <c r="AP94" i="21" s="1"/>
  <c r="AP93" i="21" s="1"/>
  <c r="AO94" i="8"/>
  <c r="AN94" i="8"/>
  <c r="AM94" i="8"/>
  <c r="AL94" i="8"/>
  <c r="AK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AT93" i="8"/>
  <c r="AS93" i="8"/>
  <c r="AR93" i="8"/>
  <c r="AQ93" i="8"/>
  <c r="AP93" i="8"/>
  <c r="AO93" i="8"/>
  <c r="AN93" i="8"/>
  <c r="AM93" i="8"/>
  <c r="AL93" i="8"/>
  <c r="AK93"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AT92" i="8"/>
  <c r="AS92" i="8"/>
  <c r="AR92" i="8"/>
  <c r="AR92" i="21" s="1"/>
  <c r="AQ92" i="8"/>
  <c r="AQ92" i="21" s="1"/>
  <c r="AP92" i="8"/>
  <c r="AP92" i="21" s="1"/>
  <c r="AO92" i="8"/>
  <c r="AN92" i="8"/>
  <c r="AM92" i="8"/>
  <c r="AL92" i="8"/>
  <c r="AK92"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AT91" i="8"/>
  <c r="AS91" i="8"/>
  <c r="AR91" i="8"/>
  <c r="AQ91" i="8"/>
  <c r="AP91" i="8"/>
  <c r="AP91" i="21" s="1"/>
  <c r="AO91" i="8"/>
  <c r="AN91" i="8"/>
  <c r="AM91" i="8"/>
  <c r="AL91" i="8"/>
  <c r="AK91"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AT90" i="8"/>
  <c r="AS90" i="8"/>
  <c r="AS90" i="21" s="1"/>
  <c r="AR90" i="8"/>
  <c r="AR90" i="21" s="1"/>
  <c r="AQ90" i="8"/>
  <c r="AQ90" i="21" s="1"/>
  <c r="AP90" i="8"/>
  <c r="AP90" i="21" s="1"/>
  <c r="AO90" i="8"/>
  <c r="AN90" i="8"/>
  <c r="AM90" i="8"/>
  <c r="AL90" i="8"/>
  <c r="AK90"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AT89" i="8"/>
  <c r="AS89" i="8"/>
  <c r="AS89" i="21" s="1"/>
  <c r="AR89" i="8"/>
  <c r="AR89" i="21" s="1"/>
  <c r="AQ89" i="8"/>
  <c r="AP89" i="8"/>
  <c r="AP89" i="21" s="1"/>
  <c r="AO89" i="8"/>
  <c r="AN89" i="8"/>
  <c r="AM89" i="8"/>
  <c r="AL89" i="8"/>
  <c r="AK89"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AT88" i="8"/>
  <c r="AS88" i="8"/>
  <c r="AR88" i="8"/>
  <c r="AQ88" i="8"/>
  <c r="AP88" i="8"/>
  <c r="AO88" i="8"/>
  <c r="AN88" i="8"/>
  <c r="AM88" i="8"/>
  <c r="AL88" i="8"/>
  <c r="AK88"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AT87" i="8"/>
  <c r="AS87" i="8"/>
  <c r="AR87" i="8"/>
  <c r="AQ87" i="8"/>
  <c r="AP87" i="8"/>
  <c r="AO87" i="8"/>
  <c r="AN87" i="8"/>
  <c r="AM87" i="8"/>
  <c r="AL87" i="8"/>
  <c r="AK87"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AT86" i="8"/>
  <c r="AS86" i="8"/>
  <c r="AR86" i="8"/>
  <c r="AQ86" i="8"/>
  <c r="AP86" i="8"/>
  <c r="AO86" i="8"/>
  <c r="AN86" i="8"/>
  <c r="AM86" i="8"/>
  <c r="AL86" i="8"/>
  <c r="AK86"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AT85" i="8"/>
  <c r="AS85" i="8"/>
  <c r="AR85" i="8"/>
  <c r="AQ85" i="8"/>
  <c r="AP85" i="8"/>
  <c r="AO85" i="8"/>
  <c r="AN85" i="8"/>
  <c r="AM85" i="8"/>
  <c r="AL85" i="8"/>
  <c r="AK85"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AT84" i="8"/>
  <c r="AS84" i="8"/>
  <c r="AR84" i="8"/>
  <c r="AQ84" i="8"/>
  <c r="AP84" i="8"/>
  <c r="AO84" i="8"/>
  <c r="AN84" i="8"/>
  <c r="AM84" i="8"/>
  <c r="AL84" i="8"/>
  <c r="AK84"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AT83" i="8"/>
  <c r="AS83" i="8"/>
  <c r="AR83" i="8"/>
  <c r="AQ83" i="8"/>
  <c r="AP83" i="8"/>
  <c r="AO83" i="8"/>
  <c r="AN83" i="8"/>
  <c r="AM83" i="8"/>
  <c r="AL83" i="8"/>
  <c r="AK83"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AT82" i="8"/>
  <c r="AS82" i="8"/>
  <c r="AR82" i="8"/>
  <c r="AQ82" i="8"/>
  <c r="AP82" i="8"/>
  <c r="AO82" i="8"/>
  <c r="AN82" i="8"/>
  <c r="AM82" i="8"/>
  <c r="AL82" i="8"/>
  <c r="AK82"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AT81" i="8"/>
  <c r="AS81" i="8"/>
  <c r="AR81" i="8"/>
  <c r="AQ81" i="8"/>
  <c r="AP81" i="8"/>
  <c r="AO81" i="8"/>
  <c r="AN81" i="8"/>
  <c r="AM81" i="8"/>
  <c r="AL81" i="8"/>
  <c r="AK81"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AT80" i="8"/>
  <c r="AS80" i="8"/>
  <c r="AR80" i="8"/>
  <c r="AQ80" i="8"/>
  <c r="AQ80" i="21" s="1"/>
  <c r="AP80" i="8"/>
  <c r="AP80" i="21" s="1"/>
  <c r="AO80" i="8"/>
  <c r="AN80" i="8"/>
  <c r="AM80" i="8"/>
  <c r="AL80" i="8"/>
  <c r="AK80"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AT79" i="8"/>
  <c r="AS79" i="8"/>
  <c r="AR79" i="8"/>
  <c r="AQ79" i="8"/>
  <c r="AP79" i="8"/>
  <c r="AP79" i="21" s="1"/>
  <c r="AO79" i="8"/>
  <c r="AN79" i="8"/>
  <c r="AM79" i="8"/>
  <c r="AL79" i="8"/>
  <c r="AK79"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AS87" i="21" l="1"/>
  <c r="AS99" i="21"/>
  <c r="AP84" i="21"/>
  <c r="AP96" i="21"/>
  <c r="AP98" i="21"/>
  <c r="AP108" i="21"/>
  <c r="AP110" i="21"/>
  <c r="AQ94" i="21"/>
  <c r="AQ93" i="21" s="1"/>
  <c r="AQ96" i="21"/>
  <c r="AR82" i="21"/>
  <c r="AR84" i="21"/>
  <c r="AR94" i="21"/>
  <c r="AR93" i="21" s="1"/>
  <c r="AR96" i="21"/>
  <c r="AS82" i="21"/>
  <c r="AS92" i="21"/>
  <c r="AS94" i="21"/>
  <c r="AS93" i="21" s="1"/>
  <c r="AS104" i="21"/>
  <c r="AS106" i="21"/>
  <c r="AS80" i="21"/>
  <c r="AP80" i="20"/>
  <c r="AS83" i="20"/>
  <c r="AR90" i="20"/>
  <c r="AP92" i="20"/>
  <c r="AS95" i="20"/>
  <c r="AQ97" i="20"/>
  <c r="AP104" i="20"/>
  <c r="AS107" i="20"/>
  <c r="AR84" i="20"/>
  <c r="AS89" i="20"/>
  <c r="AR96" i="20"/>
  <c r="AP98" i="20"/>
  <c r="AP110" i="20"/>
  <c r="AS113" i="20"/>
  <c r="AR79" i="20"/>
  <c r="AP81" i="20"/>
  <c r="AS84" i="20"/>
  <c r="AR91" i="20"/>
  <c r="AS96" i="20"/>
  <c r="AQ98" i="20"/>
  <c r="AP105" i="20"/>
  <c r="AS108" i="20"/>
  <c r="AS81" i="20"/>
  <c r="AR88" i="20"/>
  <c r="AP90" i="20"/>
  <c r="AQ95" i="20"/>
  <c r="AP102" i="20"/>
  <c r="AS105" i="20"/>
  <c r="AR83" i="20"/>
  <c r="AS88" i="20"/>
  <c r="AQ90" i="20"/>
  <c r="AR95" i="20"/>
  <c r="AP97" i="20"/>
  <c r="AS100" i="20"/>
  <c r="AP109" i="20"/>
  <c r="AP88" i="21"/>
  <c r="AP100" i="21"/>
  <c r="AR88" i="21"/>
  <c r="AS84" i="21"/>
  <c r="AP81" i="21"/>
  <c r="AP83" i="21"/>
  <c r="AP87" i="21"/>
  <c r="AP95" i="21"/>
  <c r="AP97" i="21"/>
  <c r="AP99" i="21"/>
  <c r="AP105" i="21"/>
  <c r="AP107" i="21"/>
  <c r="AP109" i="21"/>
  <c r="AQ98" i="21"/>
  <c r="AS98" i="21"/>
  <c r="AS108" i="21"/>
  <c r="AQ87" i="21"/>
  <c r="AQ95" i="21"/>
  <c r="AQ97" i="21"/>
  <c r="AS96" i="21"/>
  <c r="AR79" i="21"/>
  <c r="AR81" i="21"/>
  <c r="AR83" i="21"/>
  <c r="AR91" i="21"/>
  <c r="AR95" i="21"/>
  <c r="AR97" i="21"/>
  <c r="AS88" i="21"/>
  <c r="AS100" i="21"/>
  <c r="AS79" i="21"/>
  <c r="AS81" i="21"/>
  <c r="AS83" i="21"/>
  <c r="AS91" i="21"/>
  <c r="AS95" i="21"/>
  <c r="AS97" i="21"/>
  <c r="AS103" i="21"/>
  <c r="AS105" i="21"/>
  <c r="AS107" i="21"/>
  <c r="AS109" i="21"/>
  <c r="AU98" i="19"/>
  <c r="AU98" i="21"/>
  <c r="AU81" i="21"/>
  <c r="AU81" i="19"/>
  <c r="AU105" i="21"/>
  <c r="AU105" i="19"/>
  <c r="AU88" i="21"/>
  <c r="AU88" i="19"/>
  <c r="AU100" i="19"/>
  <c r="AU100" i="21"/>
  <c r="AU95" i="21"/>
  <c r="AU95" i="19"/>
  <c r="AU107" i="21"/>
  <c r="AU107" i="19"/>
  <c r="AU106" i="21"/>
  <c r="AU106" i="19"/>
  <c r="AU83" i="21"/>
  <c r="AU83" i="19"/>
  <c r="AU90" i="21"/>
  <c r="AU90" i="19"/>
  <c r="AU102" i="21"/>
  <c r="AU102" i="19"/>
  <c r="AU82" i="19"/>
  <c r="AU82" i="21"/>
  <c r="AU96" i="21"/>
  <c r="AU96" i="19"/>
  <c r="AU108" i="21"/>
  <c r="AU108" i="19"/>
  <c r="AU79" i="21"/>
  <c r="AU79" i="19"/>
  <c r="AU91" i="21"/>
  <c r="AU91" i="19"/>
  <c r="AU103" i="21"/>
  <c r="AU103" i="19"/>
  <c r="AU110" i="19"/>
  <c r="AU110" i="21"/>
  <c r="AU97" i="21"/>
  <c r="AU97" i="19"/>
  <c r="AU109" i="21"/>
  <c r="AU109" i="19"/>
  <c r="AU80" i="21"/>
  <c r="AU80" i="19"/>
  <c r="AU92" i="21"/>
  <c r="AU92" i="19"/>
  <c r="AU104" i="19"/>
  <c r="AU104" i="21"/>
  <c r="AU94" i="19"/>
  <c r="AU93" i="19" s="1"/>
  <c r="AU94" i="21"/>
  <c r="AU93" i="21" s="1"/>
  <c r="AU89" i="19"/>
  <c r="AU89" i="21"/>
  <c r="AU113" i="21"/>
  <c r="AU113" i="19"/>
  <c r="AU84" i="19"/>
  <c r="AU84" i="21"/>
  <c r="AU87" i="21"/>
  <c r="AU87" i="19"/>
  <c r="AU99" i="21"/>
  <c r="AU99" i="19"/>
  <c r="AT84" i="21"/>
  <c r="AT84" i="19"/>
  <c r="AT83" i="19"/>
  <c r="AT83" i="21"/>
  <c r="AT95" i="19"/>
  <c r="AT95" i="21"/>
  <c r="AT107" i="19"/>
  <c r="AT107" i="21"/>
  <c r="AT90" i="21"/>
  <c r="AT90" i="19"/>
  <c r="AT102" i="21"/>
  <c r="AT102" i="19"/>
  <c r="AT97" i="19"/>
  <c r="AT97" i="21"/>
  <c r="AT109" i="19"/>
  <c r="AT109" i="21"/>
  <c r="AT113" i="21"/>
  <c r="AT113" i="19"/>
  <c r="AT91" i="19"/>
  <c r="AT91" i="21"/>
  <c r="AT115" i="21"/>
  <c r="AT115" i="19"/>
  <c r="AT81" i="21"/>
  <c r="AT81" i="19"/>
  <c r="AT80" i="19"/>
  <c r="AT80" i="21"/>
  <c r="AT92" i="19"/>
  <c r="AT92" i="21"/>
  <c r="AT104" i="21"/>
  <c r="AT104" i="19"/>
  <c r="AT89" i="21"/>
  <c r="AT89" i="19"/>
  <c r="AT101" i="19"/>
  <c r="AT101" i="21"/>
  <c r="AT96" i="19"/>
  <c r="AT96" i="21"/>
  <c r="AT108" i="19"/>
  <c r="AT108" i="21"/>
  <c r="AT79" i="21"/>
  <c r="AT79" i="19"/>
  <c r="AT103" i="19"/>
  <c r="AT103" i="21"/>
  <c r="AT98" i="21"/>
  <c r="AT98" i="19"/>
  <c r="AT110" i="21"/>
  <c r="AT110" i="19"/>
  <c r="AT105" i="19"/>
  <c r="AT105" i="21"/>
  <c r="AT88" i="19"/>
  <c r="AT88" i="21"/>
  <c r="AT100" i="21"/>
  <c r="AT100" i="19"/>
  <c r="AT112" i="19"/>
  <c r="AT112" i="21"/>
  <c r="AT87" i="19"/>
  <c r="AT87" i="21"/>
  <c r="AT99" i="19"/>
  <c r="AT99" i="21"/>
  <c r="AT82" i="21"/>
  <c r="AT82" i="19"/>
  <c r="AT94" i="19"/>
  <c r="AT93" i="19" s="1"/>
  <c r="AT94" i="21"/>
  <c r="AT93" i="21" s="1"/>
  <c r="AT106" i="19"/>
  <c r="AT106" i="21"/>
  <c r="AU91" i="20"/>
  <c r="AU91" i="9"/>
  <c r="AU103" i="20"/>
  <c r="AU103" i="9"/>
  <c r="AU81" i="20"/>
  <c r="AU81" i="9"/>
  <c r="AU88" i="20"/>
  <c r="AU88" i="9"/>
  <c r="AU90" i="20"/>
  <c r="AU90" i="9"/>
  <c r="AU102" i="20"/>
  <c r="AU102" i="9"/>
  <c r="AU97" i="20"/>
  <c r="AU97" i="9"/>
  <c r="AU109" i="20"/>
  <c r="AU109" i="9"/>
  <c r="AU80" i="20"/>
  <c r="AU80" i="9"/>
  <c r="AU92" i="20"/>
  <c r="AU92" i="9"/>
  <c r="AU104" i="20"/>
  <c r="AU104" i="9"/>
  <c r="AU87" i="20"/>
  <c r="AU87" i="9"/>
  <c r="AU99" i="20"/>
  <c r="AU99" i="9"/>
  <c r="AU79" i="20"/>
  <c r="AU79" i="9"/>
  <c r="AU83" i="20"/>
  <c r="AU83" i="9"/>
  <c r="AU95" i="20"/>
  <c r="AU95" i="9"/>
  <c r="AU107" i="20"/>
  <c r="AU107" i="9"/>
  <c r="AU82" i="20"/>
  <c r="AU82" i="9"/>
  <c r="AU94" i="20"/>
  <c r="AU93" i="20" s="1"/>
  <c r="AU94" i="9"/>
  <c r="AU93" i="9" s="1"/>
  <c r="AU106" i="20"/>
  <c r="AU106" i="9"/>
  <c r="AU105" i="20"/>
  <c r="AU105" i="9"/>
  <c r="AU100" i="20"/>
  <c r="AU100" i="9"/>
  <c r="AU89" i="20"/>
  <c r="AU89" i="9"/>
  <c r="AU113" i="20"/>
  <c r="AU113" i="9"/>
  <c r="AU98" i="20"/>
  <c r="AU98" i="9"/>
  <c r="AU110" i="20"/>
  <c r="AU110" i="9"/>
  <c r="AU84" i="20"/>
  <c r="AU84" i="9"/>
  <c r="AU96" i="20"/>
  <c r="AU96" i="9"/>
  <c r="AU108" i="20"/>
  <c r="AU108" i="9"/>
  <c r="AT110" i="20"/>
  <c r="AT110" i="9"/>
  <c r="AT112" i="20"/>
  <c r="AT112" i="9"/>
  <c r="AT107" i="20"/>
  <c r="AT107" i="9"/>
  <c r="AT102" i="20"/>
  <c r="AT102" i="9"/>
  <c r="AT92" i="20"/>
  <c r="AT92" i="9"/>
  <c r="AT82" i="20"/>
  <c r="AT82" i="9"/>
  <c r="AT94" i="20"/>
  <c r="AT93" i="20" s="1"/>
  <c r="AT94" i="9"/>
  <c r="AT93" i="9" s="1"/>
  <c r="AT106" i="20"/>
  <c r="AT106" i="9"/>
  <c r="AT88" i="20"/>
  <c r="AT88" i="9"/>
  <c r="AT83" i="20"/>
  <c r="AT83" i="9"/>
  <c r="AT109" i="20"/>
  <c r="AT109" i="9"/>
  <c r="AT80" i="20"/>
  <c r="AT80" i="9"/>
  <c r="AT87" i="20"/>
  <c r="AT87" i="9"/>
  <c r="AT89" i="20"/>
  <c r="AT89" i="9"/>
  <c r="AT101" i="20"/>
  <c r="AT101" i="9"/>
  <c r="AT113" i="20"/>
  <c r="AT113" i="9"/>
  <c r="AT98" i="20"/>
  <c r="AT98" i="9"/>
  <c r="AT81" i="20"/>
  <c r="AT81" i="9"/>
  <c r="AT100" i="20"/>
  <c r="AT100" i="9"/>
  <c r="AT90" i="20"/>
  <c r="AT90" i="9"/>
  <c r="AT97" i="20"/>
  <c r="AT97" i="9"/>
  <c r="AT84" i="20"/>
  <c r="AT84" i="9"/>
  <c r="AT96" i="20"/>
  <c r="AT96" i="9"/>
  <c r="AT108" i="20"/>
  <c r="AT108" i="9"/>
  <c r="AT105" i="20"/>
  <c r="AT105" i="9"/>
  <c r="AT95" i="20"/>
  <c r="AT95" i="9"/>
  <c r="AT104" i="20"/>
  <c r="AT104" i="9"/>
  <c r="AT99" i="20"/>
  <c r="AT99" i="9"/>
  <c r="AT79" i="20"/>
  <c r="AT79" i="9"/>
  <c r="AT91" i="20"/>
  <c r="AT91" i="9"/>
  <c r="AT103" i="20"/>
  <c r="AT103" i="9"/>
  <c r="AT115" i="20"/>
  <c r="AT115" i="9"/>
  <c r="O97" i="21"/>
  <c r="O97" i="19"/>
  <c r="AA97" i="21"/>
  <c r="AA97" i="19"/>
  <c r="AM97" i="21"/>
  <c r="AM97" i="19"/>
  <c r="T98" i="21"/>
  <c r="S98" i="21" s="1"/>
  <c r="T98" i="19"/>
  <c r="S98" i="19" s="1"/>
  <c r="H98" i="21"/>
  <c r="H98" i="19"/>
  <c r="AF98" i="21"/>
  <c r="AF98" i="19"/>
  <c r="M99" i="21"/>
  <c r="M99" i="19"/>
  <c r="U79" i="21"/>
  <c r="U79" i="19"/>
  <c r="Y87" i="21"/>
  <c r="Y87" i="19"/>
  <c r="Y99" i="21"/>
  <c r="Y99" i="19"/>
  <c r="F100" i="21"/>
  <c r="F100" i="19"/>
  <c r="R100" i="19"/>
  <c r="R100" i="21"/>
  <c r="AD100" i="21"/>
  <c r="AD100" i="19"/>
  <c r="AI101" i="19"/>
  <c r="AI101" i="21"/>
  <c r="P102" i="21"/>
  <c r="P102" i="19"/>
  <c r="AB102" i="21"/>
  <c r="AB102" i="19"/>
  <c r="I103" i="21"/>
  <c r="I103" i="19"/>
  <c r="N104" i="19"/>
  <c r="N104" i="21"/>
  <c r="AL104" i="21"/>
  <c r="AL104" i="19"/>
  <c r="E107" i="21"/>
  <c r="E107" i="19"/>
  <c r="J108" i="19"/>
  <c r="J108" i="21"/>
  <c r="V79" i="21"/>
  <c r="V79" i="19"/>
  <c r="AH79" i="21"/>
  <c r="AH79" i="19"/>
  <c r="AA80" i="19"/>
  <c r="AA80" i="21"/>
  <c r="AM80" i="21"/>
  <c r="AM80" i="19"/>
  <c r="H81" i="21"/>
  <c r="H81" i="19"/>
  <c r="AF81" i="19"/>
  <c r="AF81" i="21"/>
  <c r="M82" i="19"/>
  <c r="M82" i="21"/>
  <c r="Y82" i="19"/>
  <c r="Y82" i="21"/>
  <c r="R83" i="21"/>
  <c r="R83" i="19"/>
  <c r="W84" i="21"/>
  <c r="W84" i="19"/>
  <c r="Z87" i="21"/>
  <c r="Z87" i="19"/>
  <c r="G88" i="21"/>
  <c r="G88" i="19"/>
  <c r="Q90" i="21"/>
  <c r="Q90" i="19"/>
  <c r="AO90" i="21"/>
  <c r="AO90" i="19"/>
  <c r="V91" i="21"/>
  <c r="V91" i="19"/>
  <c r="AM92" i="21"/>
  <c r="AM92" i="19"/>
  <c r="M94" i="21"/>
  <c r="M93" i="21" s="1"/>
  <c r="M94" i="19"/>
  <c r="M93" i="19" s="1"/>
  <c r="R95" i="21"/>
  <c r="R95" i="19"/>
  <c r="AD95" i="21"/>
  <c r="AD95" i="19"/>
  <c r="W96" i="21"/>
  <c r="W96" i="19"/>
  <c r="AI96" i="19"/>
  <c r="AI96" i="21"/>
  <c r="P97" i="21"/>
  <c r="P97" i="19"/>
  <c r="AB97" i="21"/>
  <c r="AB97" i="19"/>
  <c r="I98" i="21"/>
  <c r="I98" i="19"/>
  <c r="AG98" i="19"/>
  <c r="AG98" i="21"/>
  <c r="N99" i="21"/>
  <c r="N99" i="19"/>
  <c r="Z99" i="19"/>
  <c r="Z99" i="21"/>
  <c r="AL99" i="21"/>
  <c r="AL99" i="19"/>
  <c r="G100" i="21"/>
  <c r="G100" i="19"/>
  <c r="AE100" i="21"/>
  <c r="AE100" i="19"/>
  <c r="AC102" i="19"/>
  <c r="AC102" i="21"/>
  <c r="AM104" i="21"/>
  <c r="AM104" i="19"/>
  <c r="W79" i="21"/>
  <c r="W79" i="19"/>
  <c r="AI79" i="21"/>
  <c r="AI79" i="19"/>
  <c r="P80" i="21"/>
  <c r="P80" i="19"/>
  <c r="AB80" i="19"/>
  <c r="AB80" i="21"/>
  <c r="I81" i="19"/>
  <c r="I81" i="21"/>
  <c r="AG81" i="19"/>
  <c r="AG81" i="21"/>
  <c r="N82" i="19"/>
  <c r="N82" i="21"/>
  <c r="AL82" i="19"/>
  <c r="AL82" i="21"/>
  <c r="X84" i="21"/>
  <c r="X84" i="19"/>
  <c r="AA87" i="19"/>
  <c r="AA87" i="21"/>
  <c r="AM87" i="19"/>
  <c r="AM87" i="21"/>
  <c r="R90" i="19"/>
  <c r="R90" i="21"/>
  <c r="AD90" i="21"/>
  <c r="AD90" i="19"/>
  <c r="W91" i="21"/>
  <c r="W91" i="19"/>
  <c r="AI91" i="21"/>
  <c r="AI91" i="19"/>
  <c r="P92" i="19"/>
  <c r="P92" i="21"/>
  <c r="AB92" i="21"/>
  <c r="AB92" i="19"/>
  <c r="N94" i="19"/>
  <c r="N93" i="19" s="1"/>
  <c r="N94" i="21"/>
  <c r="N93" i="21" s="1"/>
  <c r="Z94" i="21"/>
  <c r="Z93" i="21" s="1"/>
  <c r="Z94" i="19"/>
  <c r="Z93" i="19" s="1"/>
  <c r="G95" i="21"/>
  <c r="G95" i="19"/>
  <c r="AE95" i="21"/>
  <c r="AE95" i="19"/>
  <c r="X96" i="21"/>
  <c r="X96" i="19"/>
  <c r="E97" i="21"/>
  <c r="E97" i="19"/>
  <c r="Q97" i="19"/>
  <c r="Q97" i="21"/>
  <c r="AC97" i="21"/>
  <c r="AC97" i="19"/>
  <c r="AO97" i="21"/>
  <c r="AO97" i="19"/>
  <c r="V98" i="21"/>
  <c r="V98" i="19"/>
  <c r="AH98" i="21"/>
  <c r="AH98" i="19"/>
  <c r="O99" i="21"/>
  <c r="O99" i="19"/>
  <c r="AA99" i="19"/>
  <c r="AA99" i="21"/>
  <c r="AM99" i="21"/>
  <c r="AM99" i="19"/>
  <c r="T100" i="19"/>
  <c r="S100" i="19" s="1"/>
  <c r="T100" i="21"/>
  <c r="S100" i="21" s="1"/>
  <c r="AF100" i="21"/>
  <c r="AF100" i="19"/>
  <c r="M101" i="21"/>
  <c r="M101" i="19"/>
  <c r="Y101" i="19"/>
  <c r="Y101" i="21"/>
  <c r="F102" i="21"/>
  <c r="F102" i="19"/>
  <c r="AD102" i="19"/>
  <c r="AD102" i="21"/>
  <c r="W103" i="21"/>
  <c r="W103" i="19"/>
  <c r="Z106" i="21"/>
  <c r="Z106" i="19"/>
  <c r="Y113" i="19"/>
  <c r="Y113" i="21"/>
  <c r="X79" i="21"/>
  <c r="X79" i="19"/>
  <c r="AJ79" i="21"/>
  <c r="AJ79" i="19"/>
  <c r="E80" i="21"/>
  <c r="E80" i="19"/>
  <c r="AC80" i="21"/>
  <c r="AC80" i="19"/>
  <c r="J81" i="21"/>
  <c r="J81" i="19"/>
  <c r="V81" i="21"/>
  <c r="V81" i="19"/>
  <c r="AH81" i="19"/>
  <c r="AH81" i="21"/>
  <c r="O82" i="21"/>
  <c r="O82" i="19"/>
  <c r="AA82" i="19"/>
  <c r="AA82" i="21"/>
  <c r="H83" i="19"/>
  <c r="H83" i="21"/>
  <c r="AF83" i="21"/>
  <c r="AF83" i="19"/>
  <c r="M84" i="21"/>
  <c r="M84" i="19"/>
  <c r="U88" i="21"/>
  <c r="U88" i="19"/>
  <c r="AL89" i="21"/>
  <c r="AL89" i="19"/>
  <c r="AJ91" i="21"/>
  <c r="AJ91" i="19"/>
  <c r="AC92" i="19"/>
  <c r="AC92" i="21"/>
  <c r="H95" i="21"/>
  <c r="H95" i="19"/>
  <c r="AI98" i="21"/>
  <c r="AI98" i="19"/>
  <c r="AB99" i="19"/>
  <c r="AB99" i="21"/>
  <c r="AG100" i="21"/>
  <c r="AG100" i="19"/>
  <c r="N101" i="21"/>
  <c r="N101" i="19"/>
  <c r="AL101" i="21"/>
  <c r="AL101" i="19"/>
  <c r="AE102" i="21"/>
  <c r="AE102" i="19"/>
  <c r="X103" i="21"/>
  <c r="X103" i="19"/>
  <c r="AJ103" i="19"/>
  <c r="AJ103" i="21"/>
  <c r="Q104" i="21"/>
  <c r="Q104" i="19"/>
  <c r="AC104" i="21"/>
  <c r="AC104" i="19"/>
  <c r="AO104" i="21"/>
  <c r="AO104" i="19"/>
  <c r="J105" i="21"/>
  <c r="J105" i="19"/>
  <c r="H107" i="21"/>
  <c r="H107" i="19"/>
  <c r="M79" i="19"/>
  <c r="M79" i="21"/>
  <c r="F80" i="21"/>
  <c r="F80" i="19"/>
  <c r="W81" i="21"/>
  <c r="W81" i="19"/>
  <c r="I83" i="19"/>
  <c r="I83" i="21"/>
  <c r="U83" i="21"/>
  <c r="U83" i="19"/>
  <c r="AG83" i="21"/>
  <c r="AG83" i="19"/>
  <c r="N84" i="21"/>
  <c r="N84" i="19"/>
  <c r="AL84" i="21"/>
  <c r="AL84" i="19"/>
  <c r="E87" i="21"/>
  <c r="E87" i="19"/>
  <c r="AC87" i="21"/>
  <c r="AC87" i="19"/>
  <c r="AH88" i="19"/>
  <c r="AH88" i="21"/>
  <c r="H90" i="21"/>
  <c r="H90" i="19"/>
  <c r="R92" i="21"/>
  <c r="R92" i="19"/>
  <c r="U95" i="19"/>
  <c r="U95" i="21"/>
  <c r="AA101" i="19"/>
  <c r="AA101" i="21"/>
  <c r="M103" i="19"/>
  <c r="M103" i="21"/>
  <c r="AD104" i="21"/>
  <c r="AD104" i="19"/>
  <c r="AI105" i="21"/>
  <c r="AI105" i="19"/>
  <c r="P106" i="21"/>
  <c r="P106" i="19"/>
  <c r="X110" i="21"/>
  <c r="X110" i="19"/>
  <c r="AL79" i="19"/>
  <c r="AL79" i="21"/>
  <c r="AE80" i="21"/>
  <c r="AE80" i="19"/>
  <c r="X81" i="21"/>
  <c r="X81" i="19"/>
  <c r="Q82" i="21"/>
  <c r="Q82" i="19"/>
  <c r="AO82" i="19"/>
  <c r="AO82" i="21"/>
  <c r="AH83" i="19"/>
  <c r="AH83" i="21"/>
  <c r="AM84" i="21"/>
  <c r="AM84" i="19"/>
  <c r="F87" i="21"/>
  <c r="F87" i="19"/>
  <c r="AD87" i="21"/>
  <c r="AD87" i="19"/>
  <c r="AI88" i="19"/>
  <c r="AI88" i="21"/>
  <c r="AB89" i="21"/>
  <c r="AB89" i="19"/>
  <c r="AG90" i="21"/>
  <c r="AG90" i="19"/>
  <c r="AL91" i="21"/>
  <c r="AL91" i="19"/>
  <c r="AE92" i="21"/>
  <c r="AE92" i="19"/>
  <c r="Q94" i="21"/>
  <c r="Q93" i="21" s="1"/>
  <c r="Q94" i="19"/>
  <c r="Q93" i="19" s="1"/>
  <c r="J95" i="21"/>
  <c r="J95" i="19"/>
  <c r="AA96" i="21"/>
  <c r="AA96" i="19"/>
  <c r="Y98" i="19"/>
  <c r="Y98" i="21"/>
  <c r="W100" i="21"/>
  <c r="W100" i="19"/>
  <c r="AI100" i="21"/>
  <c r="AI100" i="19"/>
  <c r="P101" i="21"/>
  <c r="P101" i="19"/>
  <c r="AB101" i="21"/>
  <c r="AB101" i="19"/>
  <c r="I102" i="19"/>
  <c r="I102" i="21"/>
  <c r="G104" i="19"/>
  <c r="G104" i="21"/>
  <c r="AC106" i="21"/>
  <c r="AC106" i="19"/>
  <c r="AA108" i="21"/>
  <c r="AA108" i="19"/>
  <c r="O79" i="21"/>
  <c r="O79" i="19"/>
  <c r="AA79" i="21"/>
  <c r="AA79" i="19"/>
  <c r="H80" i="19"/>
  <c r="H80" i="21"/>
  <c r="T80" i="21"/>
  <c r="S80" i="21" s="1"/>
  <c r="T80" i="19"/>
  <c r="S80" i="19" s="1"/>
  <c r="AF80" i="19"/>
  <c r="AF80" i="21"/>
  <c r="M81" i="21"/>
  <c r="M81" i="19"/>
  <c r="F82" i="21"/>
  <c r="F82" i="19"/>
  <c r="W83" i="21"/>
  <c r="W83" i="19"/>
  <c r="E89" i="21"/>
  <c r="E89" i="19"/>
  <c r="V90" i="21"/>
  <c r="V90" i="19"/>
  <c r="AM91" i="19"/>
  <c r="AM91" i="21"/>
  <c r="AF92" i="21"/>
  <c r="AF92" i="19"/>
  <c r="AD94" i="21"/>
  <c r="AD93" i="21" s="1"/>
  <c r="AD94" i="19"/>
  <c r="AD93" i="19" s="1"/>
  <c r="W95" i="21"/>
  <c r="W95" i="19"/>
  <c r="U97" i="21"/>
  <c r="U97" i="19"/>
  <c r="Z98" i="19"/>
  <c r="Z98" i="21"/>
  <c r="G99" i="19"/>
  <c r="G99" i="21"/>
  <c r="X100" i="21"/>
  <c r="X100" i="19"/>
  <c r="Q101" i="21"/>
  <c r="Q101" i="19"/>
  <c r="AO101" i="19"/>
  <c r="AO101" i="21"/>
  <c r="AA103" i="19"/>
  <c r="AA103" i="21"/>
  <c r="H104" i="21"/>
  <c r="H104" i="19"/>
  <c r="AF104" i="21"/>
  <c r="AF104" i="19"/>
  <c r="R106" i="21"/>
  <c r="R106" i="19"/>
  <c r="AD106" i="21"/>
  <c r="AD106" i="19"/>
  <c r="P108" i="21"/>
  <c r="P108" i="19"/>
  <c r="I80" i="19"/>
  <c r="I80" i="21"/>
  <c r="AE82" i="21"/>
  <c r="AE82" i="19"/>
  <c r="E84" i="21"/>
  <c r="E84" i="19"/>
  <c r="AO84" i="19"/>
  <c r="AO84" i="21"/>
  <c r="R89" i="19"/>
  <c r="R89" i="21"/>
  <c r="AI90" i="21"/>
  <c r="AI90" i="19"/>
  <c r="U92" i="21"/>
  <c r="U92" i="19"/>
  <c r="AG92" i="21"/>
  <c r="AG92" i="19"/>
  <c r="G94" i="19"/>
  <c r="G93" i="19" s="1"/>
  <c r="G94" i="21"/>
  <c r="G93" i="21" s="1"/>
  <c r="X95" i="21"/>
  <c r="X95" i="19"/>
  <c r="AJ95" i="19"/>
  <c r="AJ95" i="21"/>
  <c r="Q96" i="21"/>
  <c r="Q96" i="19"/>
  <c r="AC96" i="21"/>
  <c r="AC96" i="19"/>
  <c r="J97" i="21"/>
  <c r="J97" i="19"/>
  <c r="V97" i="21"/>
  <c r="V97" i="19"/>
  <c r="AH97" i="21"/>
  <c r="AH97" i="19"/>
  <c r="O98" i="21"/>
  <c r="O98" i="19"/>
  <c r="AA98" i="21"/>
  <c r="AA98" i="19"/>
  <c r="AM98" i="21"/>
  <c r="AM98" i="19"/>
  <c r="H99" i="19"/>
  <c r="H99" i="21"/>
  <c r="T99" i="21"/>
  <c r="S99" i="21" s="1"/>
  <c r="T99" i="19"/>
  <c r="S99" i="19" s="1"/>
  <c r="AF99" i="19"/>
  <c r="AF99" i="21"/>
  <c r="Y100" i="21"/>
  <c r="Y100" i="19"/>
  <c r="F101" i="21"/>
  <c r="F101" i="19"/>
  <c r="P103" i="21"/>
  <c r="P103" i="19"/>
  <c r="N105" i="21"/>
  <c r="N105" i="19"/>
  <c r="G106" i="19"/>
  <c r="G106" i="21"/>
  <c r="E108" i="21"/>
  <c r="E108" i="19"/>
  <c r="J109" i="19"/>
  <c r="J109" i="21"/>
  <c r="AB115" i="21"/>
  <c r="AB115" i="19"/>
  <c r="E79" i="21"/>
  <c r="E79" i="19"/>
  <c r="Q79" i="21"/>
  <c r="Q79" i="19"/>
  <c r="AC79" i="19"/>
  <c r="AC79" i="21"/>
  <c r="AO79" i="19"/>
  <c r="AO79" i="21"/>
  <c r="J80" i="19"/>
  <c r="J80" i="21"/>
  <c r="V80" i="21"/>
  <c r="V80" i="19"/>
  <c r="AH80" i="19"/>
  <c r="AH80" i="21"/>
  <c r="O81" i="21"/>
  <c r="O81" i="19"/>
  <c r="AA81" i="21"/>
  <c r="AA81" i="19"/>
  <c r="AM81" i="21"/>
  <c r="AM81" i="19"/>
  <c r="H82" i="19"/>
  <c r="H82" i="21"/>
  <c r="T82" i="21"/>
  <c r="S82" i="21" s="1"/>
  <c r="T82" i="19"/>
  <c r="S82" i="19" s="1"/>
  <c r="AF82" i="21"/>
  <c r="AF82" i="19"/>
  <c r="M83" i="19"/>
  <c r="M83" i="21"/>
  <c r="Y83" i="21"/>
  <c r="Y83" i="19"/>
  <c r="F84" i="21"/>
  <c r="F84" i="19"/>
  <c r="R84" i="21"/>
  <c r="R84" i="19"/>
  <c r="AD84" i="21"/>
  <c r="AD84" i="19"/>
  <c r="I87" i="19"/>
  <c r="I87" i="21"/>
  <c r="U87" i="21"/>
  <c r="U87" i="19"/>
  <c r="N88" i="21"/>
  <c r="N88" i="19"/>
  <c r="Z88" i="19"/>
  <c r="Z88" i="21"/>
  <c r="AL88" i="21"/>
  <c r="AL88" i="19"/>
  <c r="G89" i="21"/>
  <c r="G89" i="19"/>
  <c r="AE89" i="19"/>
  <c r="AE89" i="21"/>
  <c r="X90" i="19"/>
  <c r="X90" i="21"/>
  <c r="AJ90" i="21"/>
  <c r="AJ90" i="19"/>
  <c r="E91" i="21"/>
  <c r="E91" i="19"/>
  <c r="Q91" i="21"/>
  <c r="Q91" i="19"/>
  <c r="AC91" i="21"/>
  <c r="AC91" i="19"/>
  <c r="AO91" i="21"/>
  <c r="AO91" i="19"/>
  <c r="J92" i="21"/>
  <c r="J92" i="19"/>
  <c r="V92" i="21"/>
  <c r="V92" i="19"/>
  <c r="AH92" i="19"/>
  <c r="AH92" i="21"/>
  <c r="H94" i="19"/>
  <c r="H93" i="19" s="1"/>
  <c r="H94" i="21"/>
  <c r="H93" i="21" s="1"/>
  <c r="T94" i="21"/>
  <c r="T94" i="19"/>
  <c r="AF94" i="21"/>
  <c r="AF93" i="21" s="1"/>
  <c r="AF94" i="19"/>
  <c r="AF93" i="19" s="1"/>
  <c r="M95" i="21"/>
  <c r="M95" i="19"/>
  <c r="Y95" i="21"/>
  <c r="Y95" i="19"/>
  <c r="F96" i="21"/>
  <c r="F96" i="19"/>
  <c r="R96" i="21"/>
  <c r="R96" i="19"/>
  <c r="AD96" i="21"/>
  <c r="AD96" i="19"/>
  <c r="W97" i="21"/>
  <c r="W97" i="19"/>
  <c r="AI97" i="21"/>
  <c r="AI97" i="19"/>
  <c r="P98" i="21"/>
  <c r="P98" i="19"/>
  <c r="AB98" i="21"/>
  <c r="AB98" i="19"/>
  <c r="I99" i="21"/>
  <c r="I99" i="19"/>
  <c r="N100" i="19"/>
  <c r="N100" i="21"/>
  <c r="Z100" i="21"/>
  <c r="Z100" i="19"/>
  <c r="AL100" i="21"/>
  <c r="AL100" i="19"/>
  <c r="G101" i="21"/>
  <c r="G101" i="19"/>
  <c r="AE101" i="21"/>
  <c r="AE101" i="19"/>
  <c r="X102" i="21"/>
  <c r="X102" i="19"/>
  <c r="AJ102" i="21"/>
  <c r="AJ102" i="19"/>
  <c r="E103" i="21"/>
  <c r="E103" i="19"/>
  <c r="Q103" i="21"/>
  <c r="Q103" i="19"/>
  <c r="AC103" i="21"/>
  <c r="AC103" i="19"/>
  <c r="AO103" i="21"/>
  <c r="AO103" i="19"/>
  <c r="J104" i="21"/>
  <c r="J104" i="19"/>
  <c r="AH104" i="21"/>
  <c r="AH104" i="19"/>
  <c r="O105" i="21"/>
  <c r="O105" i="19"/>
  <c r="AA105" i="19"/>
  <c r="AA105" i="21"/>
  <c r="AM105" i="19"/>
  <c r="AM105" i="21"/>
  <c r="H106" i="19"/>
  <c r="H106" i="21"/>
  <c r="T106" i="21"/>
  <c r="S106" i="21" s="1"/>
  <c r="T106" i="19"/>
  <c r="S106" i="19" s="1"/>
  <c r="AF106" i="21"/>
  <c r="AF106" i="19"/>
  <c r="M107" i="21"/>
  <c r="M107" i="19"/>
  <c r="F108" i="21"/>
  <c r="F108" i="19"/>
  <c r="R108" i="21"/>
  <c r="R108" i="19"/>
  <c r="AD108" i="21"/>
  <c r="AD108" i="19"/>
  <c r="W109" i="21"/>
  <c r="W109" i="19"/>
  <c r="AI109" i="19"/>
  <c r="AI109" i="21"/>
  <c r="P110" i="19"/>
  <c r="P110" i="21"/>
  <c r="AB110" i="21"/>
  <c r="AB110" i="19"/>
  <c r="Z112" i="21"/>
  <c r="Z112" i="19"/>
  <c r="AL112" i="21"/>
  <c r="AL112" i="19"/>
  <c r="G113" i="21"/>
  <c r="G113" i="19"/>
  <c r="AE113" i="21"/>
  <c r="AE113" i="19"/>
  <c r="E115" i="19"/>
  <c r="E115" i="21"/>
  <c r="Q115" i="19"/>
  <c r="Q115" i="21"/>
  <c r="AC115" i="21"/>
  <c r="AC115" i="19"/>
  <c r="AO115" i="19"/>
  <c r="AO115" i="21"/>
  <c r="W82" i="21"/>
  <c r="W82" i="19"/>
  <c r="I84" i="21"/>
  <c r="I84" i="19"/>
  <c r="U84" i="19"/>
  <c r="U84" i="21"/>
  <c r="X87" i="21"/>
  <c r="X87" i="19"/>
  <c r="E88" i="21"/>
  <c r="E88" i="19"/>
  <c r="Q88" i="19"/>
  <c r="Q88" i="21"/>
  <c r="AO88" i="21"/>
  <c r="AO88" i="19"/>
  <c r="AH89" i="21"/>
  <c r="AH89" i="19"/>
  <c r="T91" i="21"/>
  <c r="S91" i="21" s="1"/>
  <c r="T91" i="19"/>
  <c r="S91" i="19" s="1"/>
  <c r="W94" i="21"/>
  <c r="W93" i="21" s="1"/>
  <c r="W94" i="19"/>
  <c r="W93" i="19" s="1"/>
  <c r="I96" i="21"/>
  <c r="I96" i="19"/>
  <c r="AG96" i="21"/>
  <c r="AG96" i="19"/>
  <c r="N97" i="21"/>
  <c r="N97" i="19"/>
  <c r="Z97" i="21"/>
  <c r="Z97" i="19"/>
  <c r="AL97" i="21"/>
  <c r="AL97" i="19"/>
  <c r="G98" i="21"/>
  <c r="G98" i="19"/>
  <c r="AE98" i="21"/>
  <c r="AE98" i="19"/>
  <c r="AJ99" i="21"/>
  <c r="AJ99" i="19"/>
  <c r="E100" i="21"/>
  <c r="E100" i="19"/>
  <c r="Q100" i="21"/>
  <c r="Q100" i="19"/>
  <c r="AC100" i="21"/>
  <c r="AC100" i="19"/>
  <c r="AO100" i="21"/>
  <c r="AO100" i="19"/>
  <c r="AH101" i="19"/>
  <c r="AH101" i="21"/>
  <c r="O102" i="21"/>
  <c r="O102" i="19"/>
  <c r="AA102" i="21"/>
  <c r="AA102" i="19"/>
  <c r="AM102" i="21"/>
  <c r="AM102" i="19"/>
  <c r="H103" i="21"/>
  <c r="H103" i="19"/>
  <c r="T103" i="19"/>
  <c r="S103" i="19" s="1"/>
  <c r="T103" i="21"/>
  <c r="S103" i="21" s="1"/>
  <c r="AF103" i="21"/>
  <c r="AF103" i="19"/>
  <c r="M104" i="19"/>
  <c r="M104" i="21"/>
  <c r="F105" i="19"/>
  <c r="F105" i="21"/>
  <c r="R105" i="21"/>
  <c r="R105" i="19"/>
  <c r="AD105" i="21"/>
  <c r="AD105" i="19"/>
  <c r="W106" i="21"/>
  <c r="W106" i="19"/>
  <c r="AI106" i="21"/>
  <c r="AI106" i="19"/>
  <c r="P107" i="19"/>
  <c r="P107" i="21"/>
  <c r="AB107" i="19"/>
  <c r="AB107" i="21"/>
  <c r="I108" i="21"/>
  <c r="I108" i="19"/>
  <c r="N109" i="21"/>
  <c r="N109" i="19"/>
  <c r="Z109" i="21"/>
  <c r="Z109" i="19"/>
  <c r="AL109" i="19"/>
  <c r="AL109" i="21"/>
  <c r="G110" i="19"/>
  <c r="G110" i="21"/>
  <c r="AE110" i="19"/>
  <c r="AE110" i="21"/>
  <c r="E112" i="19"/>
  <c r="E112" i="21"/>
  <c r="Q112" i="21"/>
  <c r="Q112" i="19"/>
  <c r="AO112" i="21"/>
  <c r="AO112" i="19"/>
  <c r="J113" i="21"/>
  <c r="J113" i="19"/>
  <c r="V113" i="21"/>
  <c r="V113" i="19"/>
  <c r="AH113" i="21"/>
  <c r="AH113" i="19"/>
  <c r="T115" i="19"/>
  <c r="S115" i="19" s="1"/>
  <c r="T115" i="21"/>
  <c r="S115" i="21" s="1"/>
  <c r="AF115" i="21"/>
  <c r="AF115" i="19"/>
  <c r="I79" i="21"/>
  <c r="I79" i="19"/>
  <c r="N80" i="21"/>
  <c r="N80" i="19"/>
  <c r="Z80" i="21"/>
  <c r="Z80" i="19"/>
  <c r="AL80" i="21"/>
  <c r="AL80" i="19"/>
  <c r="G81" i="21"/>
  <c r="G81" i="19"/>
  <c r="AE81" i="19"/>
  <c r="AE81" i="21"/>
  <c r="X82" i="21"/>
  <c r="X82" i="19"/>
  <c r="AJ82" i="21"/>
  <c r="AJ82" i="19"/>
  <c r="E83" i="21"/>
  <c r="E83" i="19"/>
  <c r="Q83" i="21"/>
  <c r="Q83" i="19"/>
  <c r="AC83" i="21"/>
  <c r="AC83" i="19"/>
  <c r="AO83" i="21"/>
  <c r="AO83" i="19"/>
  <c r="J84" i="21"/>
  <c r="J84" i="19"/>
  <c r="V84" i="21"/>
  <c r="V84" i="19"/>
  <c r="AH84" i="21"/>
  <c r="AH84" i="19"/>
  <c r="M87" i="21"/>
  <c r="M87" i="19"/>
  <c r="F88" i="21"/>
  <c r="F88" i="19"/>
  <c r="R88" i="21"/>
  <c r="R88" i="19"/>
  <c r="AD88" i="19"/>
  <c r="AD88" i="21"/>
  <c r="W89" i="21"/>
  <c r="W89" i="19"/>
  <c r="AI89" i="21"/>
  <c r="AI89" i="19"/>
  <c r="P90" i="21"/>
  <c r="P90" i="19"/>
  <c r="AB90" i="21"/>
  <c r="AB90" i="19"/>
  <c r="I91" i="19"/>
  <c r="I91" i="21"/>
  <c r="U91" i="21"/>
  <c r="U91" i="19"/>
  <c r="AG91" i="21"/>
  <c r="AG91" i="19"/>
  <c r="N92" i="19"/>
  <c r="N92" i="21"/>
  <c r="Z92" i="21"/>
  <c r="Z92" i="19"/>
  <c r="AL92" i="19"/>
  <c r="AL92" i="21"/>
  <c r="X94" i="21"/>
  <c r="X93" i="21" s="1"/>
  <c r="X94" i="19"/>
  <c r="X93" i="19" s="1"/>
  <c r="AJ94" i="19"/>
  <c r="AJ93" i="19" s="1"/>
  <c r="AJ94" i="21"/>
  <c r="AJ93" i="21" s="1"/>
  <c r="E95" i="19"/>
  <c r="E95" i="21"/>
  <c r="Q95" i="21"/>
  <c r="Q95" i="19"/>
  <c r="AC95" i="19"/>
  <c r="AC95" i="21"/>
  <c r="AO95" i="19"/>
  <c r="AO95" i="21"/>
  <c r="J96" i="21"/>
  <c r="J96" i="19"/>
  <c r="V96" i="21"/>
  <c r="V96" i="19"/>
  <c r="AH96" i="21"/>
  <c r="AH96" i="19"/>
  <c r="Z104" i="21"/>
  <c r="Z104" i="19"/>
  <c r="G105" i="19"/>
  <c r="G105" i="21"/>
  <c r="AE105" i="21"/>
  <c r="AE105" i="19"/>
  <c r="X106" i="21"/>
  <c r="X106" i="19"/>
  <c r="AJ106" i="21"/>
  <c r="AJ106" i="19"/>
  <c r="Q107" i="21"/>
  <c r="Q107" i="19"/>
  <c r="AH108" i="21"/>
  <c r="AH108" i="19"/>
  <c r="O109" i="21"/>
  <c r="O109" i="19"/>
  <c r="AA109" i="21"/>
  <c r="AA109" i="19"/>
  <c r="AM109" i="21"/>
  <c r="AM109" i="19"/>
  <c r="H110" i="21"/>
  <c r="H110" i="19"/>
  <c r="T110" i="21"/>
  <c r="S110" i="21" s="1"/>
  <c r="T110" i="19"/>
  <c r="S110" i="19" s="1"/>
  <c r="AF110" i="19"/>
  <c r="AF110" i="21"/>
  <c r="F112" i="21"/>
  <c r="F112" i="19"/>
  <c r="AD112" i="21"/>
  <c r="AD112" i="19"/>
  <c r="W113" i="21"/>
  <c r="W113" i="19"/>
  <c r="AI113" i="21"/>
  <c r="AI113" i="19"/>
  <c r="AG115" i="21"/>
  <c r="AG115" i="19"/>
  <c r="J79" i="21"/>
  <c r="J79" i="19"/>
  <c r="O80" i="21"/>
  <c r="O80" i="19"/>
  <c r="T81" i="19"/>
  <c r="S81" i="19" s="1"/>
  <c r="T81" i="21"/>
  <c r="S81" i="21" s="1"/>
  <c r="F83" i="19"/>
  <c r="F83" i="21"/>
  <c r="AD83" i="21"/>
  <c r="AD83" i="19"/>
  <c r="AI84" i="21"/>
  <c r="AI84" i="19"/>
  <c r="N87" i="21"/>
  <c r="N87" i="19"/>
  <c r="AL87" i="21"/>
  <c r="AL87" i="19"/>
  <c r="AE88" i="21"/>
  <c r="AE88" i="19"/>
  <c r="X89" i="21"/>
  <c r="X89" i="19"/>
  <c r="AJ89" i="19"/>
  <c r="AJ89" i="21"/>
  <c r="E90" i="21"/>
  <c r="E90" i="19"/>
  <c r="AC90" i="21"/>
  <c r="AC90" i="19"/>
  <c r="J91" i="19"/>
  <c r="J91" i="21"/>
  <c r="AH91" i="21"/>
  <c r="AH91" i="19"/>
  <c r="O92" i="21"/>
  <c r="O92" i="19"/>
  <c r="AA92" i="19"/>
  <c r="AA92" i="21"/>
  <c r="Y94" i="19"/>
  <c r="Y93" i="19" s="1"/>
  <c r="Y94" i="21"/>
  <c r="Y93" i="21" s="1"/>
  <c r="F95" i="21"/>
  <c r="F95" i="19"/>
  <c r="U98" i="21"/>
  <c r="U98" i="19"/>
  <c r="AJ101" i="21"/>
  <c r="AJ101" i="19"/>
  <c r="E102" i="21"/>
  <c r="E102" i="19"/>
  <c r="Q102" i="21"/>
  <c r="Q102" i="19"/>
  <c r="AO102" i="19"/>
  <c r="AO102" i="21"/>
  <c r="J103" i="21"/>
  <c r="J103" i="19"/>
  <c r="AH103" i="21"/>
  <c r="AH103" i="19"/>
  <c r="O104" i="21"/>
  <c r="O104" i="19"/>
  <c r="AA104" i="21"/>
  <c r="AA104" i="19"/>
  <c r="H105" i="19"/>
  <c r="H105" i="21"/>
  <c r="T105" i="21"/>
  <c r="S105" i="21" s="1"/>
  <c r="T105" i="19"/>
  <c r="S105" i="19" s="1"/>
  <c r="AF105" i="21"/>
  <c r="AF105" i="19"/>
  <c r="M106" i="21"/>
  <c r="M106" i="19"/>
  <c r="F107" i="21"/>
  <c r="F107" i="19"/>
  <c r="R107" i="19"/>
  <c r="R107" i="21"/>
  <c r="W108" i="19"/>
  <c r="W108" i="21"/>
  <c r="AI108" i="19"/>
  <c r="AI108" i="21"/>
  <c r="P109" i="21"/>
  <c r="P109" i="19"/>
  <c r="AB109" i="21"/>
  <c r="AB109" i="19"/>
  <c r="I110" i="21"/>
  <c r="I110" i="19"/>
  <c r="U110" i="21"/>
  <c r="U110" i="19"/>
  <c r="AG110" i="19"/>
  <c r="AG110" i="21"/>
  <c r="AE112" i="21"/>
  <c r="AE112" i="19"/>
  <c r="X113" i="21"/>
  <c r="X113" i="19"/>
  <c r="AJ113" i="21"/>
  <c r="AJ113" i="19"/>
  <c r="J115" i="19"/>
  <c r="J115" i="21"/>
  <c r="AH115" i="21"/>
  <c r="AH115" i="19"/>
  <c r="U81" i="21"/>
  <c r="U81" i="19"/>
  <c r="Z82" i="19"/>
  <c r="Z82" i="21"/>
  <c r="G83" i="19"/>
  <c r="G83" i="21"/>
  <c r="AE83" i="21"/>
  <c r="AE83" i="19"/>
  <c r="AJ84" i="21"/>
  <c r="AJ84" i="19"/>
  <c r="O87" i="21"/>
  <c r="O87" i="19"/>
  <c r="T88" i="21"/>
  <c r="S88" i="21" s="1"/>
  <c r="T88" i="19"/>
  <c r="S88" i="19" s="1"/>
  <c r="AF88" i="21"/>
  <c r="AF88" i="19"/>
  <c r="M89" i="21"/>
  <c r="M89" i="19"/>
  <c r="Y89" i="21"/>
  <c r="Y89" i="19"/>
  <c r="F90" i="21"/>
  <c r="F90" i="19"/>
  <c r="AL94" i="21"/>
  <c r="AL93" i="21" s="1"/>
  <c r="AL94" i="19"/>
  <c r="AL93" i="19" s="1"/>
  <c r="AJ96" i="19"/>
  <c r="AJ96" i="21"/>
  <c r="J98" i="21"/>
  <c r="J98" i="19"/>
  <c r="H100" i="21"/>
  <c r="H100" i="19"/>
  <c r="R102" i="21"/>
  <c r="R102" i="19"/>
  <c r="AI103" i="21"/>
  <c r="AI103" i="19"/>
  <c r="P104" i="21"/>
  <c r="P104" i="19"/>
  <c r="AB104" i="21"/>
  <c r="AB104" i="19"/>
  <c r="I105" i="21"/>
  <c r="I105" i="19"/>
  <c r="N106" i="21"/>
  <c r="N106" i="19"/>
  <c r="AL106" i="21"/>
  <c r="AL106" i="19"/>
  <c r="G107" i="21"/>
  <c r="G107" i="19"/>
  <c r="X108" i="19"/>
  <c r="X108" i="21"/>
  <c r="AJ108" i="19"/>
  <c r="AJ108" i="21"/>
  <c r="E109" i="19"/>
  <c r="E109" i="21"/>
  <c r="Q109" i="21"/>
  <c r="Q109" i="19"/>
  <c r="AC109" i="21"/>
  <c r="AC109" i="19"/>
  <c r="AO109" i="21"/>
  <c r="AO109" i="19"/>
  <c r="J110" i="21"/>
  <c r="J110" i="19"/>
  <c r="V110" i="21"/>
  <c r="V110" i="19"/>
  <c r="AH110" i="21"/>
  <c r="AH110" i="19"/>
  <c r="T112" i="21"/>
  <c r="S112" i="21" s="1"/>
  <c r="T112" i="19"/>
  <c r="S112" i="19" s="1"/>
  <c r="AF112" i="21"/>
  <c r="AF112" i="19"/>
  <c r="M113" i="21"/>
  <c r="M113" i="19"/>
  <c r="W115" i="21"/>
  <c r="W115" i="19"/>
  <c r="AI115" i="21"/>
  <c r="AI115" i="19"/>
  <c r="AO80" i="21"/>
  <c r="AO80" i="19"/>
  <c r="AM82" i="19"/>
  <c r="AM82" i="21"/>
  <c r="AB87" i="19"/>
  <c r="AB87" i="21"/>
  <c r="Z89" i="21"/>
  <c r="Z89" i="19"/>
  <c r="G90" i="21"/>
  <c r="G90" i="19"/>
  <c r="AE90" i="21"/>
  <c r="AE90" i="19"/>
  <c r="E92" i="21"/>
  <c r="E92" i="19"/>
  <c r="AO92" i="21"/>
  <c r="AO92" i="19"/>
  <c r="O94" i="19"/>
  <c r="O93" i="19" s="1"/>
  <c r="O94" i="21"/>
  <c r="O93" i="21" s="1"/>
  <c r="AM94" i="21"/>
  <c r="AM93" i="21" s="1"/>
  <c r="AM94" i="19"/>
  <c r="AM93" i="19" s="1"/>
  <c r="AF95" i="21"/>
  <c r="AF95" i="19"/>
  <c r="Y96" i="19"/>
  <c r="Y96" i="21"/>
  <c r="R97" i="19"/>
  <c r="R97" i="21"/>
  <c r="AD97" i="21"/>
  <c r="AD97" i="19"/>
  <c r="W98" i="21"/>
  <c r="W98" i="19"/>
  <c r="U100" i="21"/>
  <c r="U100" i="19"/>
  <c r="Z101" i="19"/>
  <c r="Z101" i="21"/>
  <c r="G102" i="21"/>
  <c r="G102" i="19"/>
  <c r="E104" i="21"/>
  <c r="E104" i="19"/>
  <c r="AH105" i="21"/>
  <c r="AH105" i="19"/>
  <c r="AA106" i="21"/>
  <c r="AA106" i="19"/>
  <c r="AM106" i="21"/>
  <c r="AM106" i="19"/>
  <c r="T107" i="19"/>
  <c r="S107" i="19" s="1"/>
  <c r="T107" i="21"/>
  <c r="S107" i="21" s="1"/>
  <c r="M108" i="21"/>
  <c r="M108" i="19"/>
  <c r="Y108" i="19"/>
  <c r="Y108" i="21"/>
  <c r="F109" i="21"/>
  <c r="F109" i="19"/>
  <c r="R109" i="21"/>
  <c r="R109" i="19"/>
  <c r="AD109" i="19"/>
  <c r="AD109" i="21"/>
  <c r="W110" i="21"/>
  <c r="W110" i="19"/>
  <c r="AI110" i="21"/>
  <c r="AI110" i="19"/>
  <c r="N113" i="19"/>
  <c r="N113" i="21"/>
  <c r="Z113" i="19"/>
  <c r="Z113" i="21"/>
  <c r="AL113" i="21"/>
  <c r="AL113" i="19"/>
  <c r="X115" i="21"/>
  <c r="X115" i="19"/>
  <c r="AJ115" i="21"/>
  <c r="AJ115" i="19"/>
  <c r="AD80" i="21"/>
  <c r="AD80" i="19"/>
  <c r="AI81" i="19"/>
  <c r="AI81" i="21"/>
  <c r="AB82" i="21"/>
  <c r="AB82" i="19"/>
  <c r="Z84" i="19"/>
  <c r="Z84" i="21"/>
  <c r="AF90" i="21"/>
  <c r="AF90" i="19"/>
  <c r="N96" i="19"/>
  <c r="N96" i="21"/>
  <c r="AE97" i="21"/>
  <c r="AE97" i="19"/>
  <c r="AC99" i="21"/>
  <c r="AC99" i="19"/>
  <c r="F104" i="21"/>
  <c r="F104" i="19"/>
  <c r="W105" i="21"/>
  <c r="W105" i="19"/>
  <c r="AB106" i="19"/>
  <c r="AB106" i="21"/>
  <c r="Z108" i="19"/>
  <c r="Z108" i="21"/>
  <c r="AL108" i="19"/>
  <c r="AL108" i="21"/>
  <c r="AE109" i="19"/>
  <c r="AE109" i="21"/>
  <c r="AJ110" i="21"/>
  <c r="AJ110" i="19"/>
  <c r="J112" i="21"/>
  <c r="J112" i="19"/>
  <c r="AH112" i="19"/>
  <c r="AH112" i="21"/>
  <c r="O113" i="19"/>
  <c r="O113" i="21"/>
  <c r="AA113" i="21"/>
  <c r="AA113" i="19"/>
  <c r="M115" i="19"/>
  <c r="M115" i="21"/>
  <c r="Z79" i="21"/>
  <c r="Z79" i="19"/>
  <c r="AJ81" i="21"/>
  <c r="AJ81" i="19"/>
  <c r="AC82" i="21"/>
  <c r="AC82" i="19"/>
  <c r="V83" i="21"/>
  <c r="V83" i="19"/>
  <c r="AA84" i="19"/>
  <c r="AA84" i="21"/>
  <c r="R87" i="21"/>
  <c r="R87" i="19"/>
  <c r="P89" i="21"/>
  <c r="P89" i="19"/>
  <c r="I90" i="21"/>
  <c r="I90" i="19"/>
  <c r="N91" i="21"/>
  <c r="N91" i="19"/>
  <c r="G92" i="21"/>
  <c r="G92" i="19"/>
  <c r="E94" i="21"/>
  <c r="E93" i="21" s="1"/>
  <c r="E94" i="19"/>
  <c r="E93" i="19" s="1"/>
  <c r="AO94" i="21"/>
  <c r="AO93" i="21" s="1"/>
  <c r="AO94" i="19"/>
  <c r="AO93" i="19" s="1"/>
  <c r="AH95" i="21"/>
  <c r="AH95" i="19"/>
  <c r="O96" i="21"/>
  <c r="O96" i="19"/>
  <c r="H97" i="21"/>
  <c r="H97" i="19"/>
  <c r="T97" i="19"/>
  <c r="S97" i="19" s="1"/>
  <c r="T97" i="21"/>
  <c r="S97" i="21" s="1"/>
  <c r="AD99" i="21"/>
  <c r="AD99" i="19"/>
  <c r="AG102" i="21"/>
  <c r="AG102" i="19"/>
  <c r="N103" i="19"/>
  <c r="N103" i="21"/>
  <c r="AL103" i="21"/>
  <c r="AL103" i="19"/>
  <c r="AE104" i="21"/>
  <c r="AE104" i="19"/>
  <c r="X105" i="21"/>
  <c r="X105" i="19"/>
  <c r="E106" i="21"/>
  <c r="E106" i="19"/>
  <c r="Q106" i="21"/>
  <c r="Q106" i="19"/>
  <c r="J107" i="21"/>
  <c r="J107" i="19"/>
  <c r="O108" i="21"/>
  <c r="O108" i="19"/>
  <c r="AM108" i="21"/>
  <c r="AM108" i="19"/>
  <c r="H109" i="19"/>
  <c r="H109" i="21"/>
  <c r="T109" i="21"/>
  <c r="S109" i="21" s="1"/>
  <c r="T109" i="19"/>
  <c r="S109" i="19" s="1"/>
  <c r="AF109" i="21"/>
  <c r="AF109" i="19"/>
  <c r="M110" i="19"/>
  <c r="M110" i="21"/>
  <c r="Y110" i="21"/>
  <c r="Y110" i="19"/>
  <c r="W112" i="19"/>
  <c r="W112" i="21"/>
  <c r="AI112" i="19"/>
  <c r="AI112" i="21"/>
  <c r="P113" i="19"/>
  <c r="P113" i="21"/>
  <c r="Z115" i="21"/>
  <c r="Z115" i="19"/>
  <c r="AL115" i="19"/>
  <c r="AL115" i="21"/>
  <c r="AD82" i="21"/>
  <c r="AD82" i="19"/>
  <c r="AI83" i="19"/>
  <c r="AI83" i="21"/>
  <c r="AB84" i="19"/>
  <c r="AB84" i="21"/>
  <c r="AE87" i="21"/>
  <c r="AE87" i="19"/>
  <c r="AJ88" i="21"/>
  <c r="AJ88" i="19"/>
  <c r="Q89" i="19"/>
  <c r="Q89" i="21"/>
  <c r="AO89" i="21"/>
  <c r="AO89" i="19"/>
  <c r="J90" i="21"/>
  <c r="J90" i="19"/>
  <c r="AA91" i="19"/>
  <c r="AA91" i="21"/>
  <c r="H92" i="19"/>
  <c r="H92" i="21"/>
  <c r="R94" i="21"/>
  <c r="R93" i="21" s="1"/>
  <c r="R94" i="19"/>
  <c r="R93" i="19" s="1"/>
  <c r="P96" i="21"/>
  <c r="P96" i="19"/>
  <c r="I97" i="21"/>
  <c r="I97" i="19"/>
  <c r="N98" i="21"/>
  <c r="N98" i="19"/>
  <c r="E101" i="21"/>
  <c r="E101" i="19"/>
  <c r="AC101" i="21"/>
  <c r="AC101" i="19"/>
  <c r="J102" i="19"/>
  <c r="J102" i="21"/>
  <c r="AH102" i="21"/>
  <c r="AH102" i="19"/>
  <c r="O103" i="19"/>
  <c r="O103" i="21"/>
  <c r="AM103" i="21"/>
  <c r="AM103" i="19"/>
  <c r="T104" i="19"/>
  <c r="S104" i="19" s="1"/>
  <c r="T104" i="21"/>
  <c r="S104" i="21" s="1"/>
  <c r="M105" i="19"/>
  <c r="M105" i="21"/>
  <c r="F106" i="21"/>
  <c r="F106" i="19"/>
  <c r="W107" i="21"/>
  <c r="W107" i="19"/>
  <c r="I109" i="21"/>
  <c r="I109" i="19"/>
  <c r="N110" i="19"/>
  <c r="N110" i="21"/>
  <c r="Z110" i="21"/>
  <c r="Z110" i="19"/>
  <c r="AL110" i="19"/>
  <c r="AL110" i="21"/>
  <c r="X112" i="21"/>
  <c r="X112" i="19"/>
  <c r="AJ112" i="21"/>
  <c r="AJ112" i="19"/>
  <c r="E113" i="21"/>
  <c r="E113" i="19"/>
  <c r="Q113" i="19"/>
  <c r="Q113" i="21"/>
  <c r="AC113" i="19"/>
  <c r="AC113" i="21"/>
  <c r="AO113" i="19"/>
  <c r="AO113" i="21"/>
  <c r="AA115" i="21"/>
  <c r="AA115" i="19"/>
  <c r="AM115" i="19"/>
  <c r="AM115" i="21"/>
  <c r="P79" i="21"/>
  <c r="P79" i="19"/>
  <c r="U80" i="21"/>
  <c r="U80" i="19"/>
  <c r="G82" i="21"/>
  <c r="G82" i="19"/>
  <c r="X83" i="21"/>
  <c r="X83" i="19"/>
  <c r="AC84" i="19"/>
  <c r="AC84" i="21"/>
  <c r="H87" i="19"/>
  <c r="H87" i="21"/>
  <c r="T87" i="21"/>
  <c r="S87" i="21" s="1"/>
  <c r="T87" i="19"/>
  <c r="S87" i="19" s="1"/>
  <c r="AF87" i="21"/>
  <c r="AF87" i="19"/>
  <c r="Y88" i="19"/>
  <c r="Y88" i="21"/>
  <c r="F89" i="21"/>
  <c r="F89" i="19"/>
  <c r="AD89" i="19"/>
  <c r="AD89" i="21"/>
  <c r="W90" i="21"/>
  <c r="W90" i="19"/>
  <c r="AB91" i="21"/>
  <c r="AB91" i="19"/>
  <c r="AO96" i="19"/>
  <c r="AO96" i="21"/>
  <c r="AI102" i="21"/>
  <c r="AI102" i="19"/>
  <c r="AB103" i="21"/>
  <c r="AB103" i="19"/>
  <c r="Z105" i="19"/>
  <c r="Z105" i="21"/>
  <c r="X107" i="21"/>
  <c r="X107" i="19"/>
  <c r="Q108" i="21"/>
  <c r="Q108" i="19"/>
  <c r="AC108" i="21"/>
  <c r="AC108" i="19"/>
  <c r="AO108" i="19"/>
  <c r="AO108" i="21"/>
  <c r="AH109" i="21"/>
  <c r="AH109" i="19"/>
  <c r="O110" i="19"/>
  <c r="O110" i="21"/>
  <c r="AA110" i="21"/>
  <c r="AA110" i="19"/>
  <c r="AM110" i="21"/>
  <c r="AM110" i="19"/>
  <c r="M112" i="21"/>
  <c r="M112" i="19"/>
  <c r="F113" i="21"/>
  <c r="F113" i="19"/>
  <c r="R113" i="21"/>
  <c r="R113" i="19"/>
  <c r="AD113" i="19"/>
  <c r="AD113" i="21"/>
  <c r="P115" i="21"/>
  <c r="P115" i="19"/>
  <c r="F79" i="21"/>
  <c r="F79" i="19"/>
  <c r="R79" i="19"/>
  <c r="R79" i="21"/>
  <c r="AD79" i="19"/>
  <c r="AD79" i="21"/>
  <c r="W80" i="21"/>
  <c r="W80" i="19"/>
  <c r="AI80" i="21"/>
  <c r="AI80" i="19"/>
  <c r="P81" i="21"/>
  <c r="P81" i="19"/>
  <c r="AB81" i="21"/>
  <c r="AB81" i="19"/>
  <c r="I82" i="19"/>
  <c r="I82" i="21"/>
  <c r="U82" i="21"/>
  <c r="U82" i="19"/>
  <c r="N83" i="21"/>
  <c r="N83" i="19"/>
  <c r="Z83" i="21"/>
  <c r="Z83" i="19"/>
  <c r="AL83" i="21"/>
  <c r="AL83" i="19"/>
  <c r="G84" i="21"/>
  <c r="G84" i="19"/>
  <c r="AE84" i="21"/>
  <c r="AE84" i="19"/>
  <c r="J87" i="21"/>
  <c r="J87" i="19"/>
  <c r="V87" i="21"/>
  <c r="V87" i="19"/>
  <c r="AH87" i="19"/>
  <c r="AH87" i="21"/>
  <c r="O88" i="21"/>
  <c r="O88" i="19"/>
  <c r="AA88" i="19"/>
  <c r="AA88" i="21"/>
  <c r="AM88" i="21"/>
  <c r="AM88" i="19"/>
  <c r="H89" i="21"/>
  <c r="H89" i="19"/>
  <c r="T89" i="21"/>
  <c r="S89" i="21" s="1"/>
  <c r="T89" i="19"/>
  <c r="S89" i="19" s="1"/>
  <c r="AF89" i="21"/>
  <c r="AF89" i="19"/>
  <c r="M90" i="21"/>
  <c r="M90" i="19"/>
  <c r="Y90" i="19"/>
  <c r="Y90" i="21"/>
  <c r="F91" i="21"/>
  <c r="F91" i="19"/>
  <c r="R91" i="21"/>
  <c r="R91" i="19"/>
  <c r="AD91" i="21"/>
  <c r="AD91" i="19"/>
  <c r="W92" i="21"/>
  <c r="W92" i="19"/>
  <c r="AI92" i="21"/>
  <c r="AI92" i="19"/>
  <c r="I94" i="21"/>
  <c r="I93" i="21" s="1"/>
  <c r="I94" i="19"/>
  <c r="I93" i="19" s="1"/>
  <c r="U94" i="21"/>
  <c r="U93" i="21" s="1"/>
  <c r="U94" i="19"/>
  <c r="U93" i="19" s="1"/>
  <c r="AG94" i="19"/>
  <c r="AG93" i="19" s="1"/>
  <c r="AG94" i="21"/>
  <c r="AG93" i="21" s="1"/>
  <c r="N95" i="21"/>
  <c r="N95" i="19"/>
  <c r="Z95" i="21"/>
  <c r="Z95" i="19"/>
  <c r="AL95" i="21"/>
  <c r="AL95" i="19"/>
  <c r="G96" i="21"/>
  <c r="G96" i="19"/>
  <c r="AE96" i="21"/>
  <c r="AE96" i="19"/>
  <c r="X97" i="21"/>
  <c r="X97" i="19"/>
  <c r="AJ97" i="21"/>
  <c r="AJ97" i="19"/>
  <c r="E98" i="19"/>
  <c r="E98" i="21"/>
  <c r="Q98" i="21"/>
  <c r="Q98" i="19"/>
  <c r="AC98" i="21"/>
  <c r="AC98" i="19"/>
  <c r="AO98" i="21"/>
  <c r="AO98" i="19"/>
  <c r="J99" i="21"/>
  <c r="J99" i="19"/>
  <c r="AH99" i="19"/>
  <c r="AH99" i="21"/>
  <c r="O100" i="19"/>
  <c r="O100" i="21"/>
  <c r="AA100" i="19"/>
  <c r="AA100" i="21"/>
  <c r="AM100" i="21"/>
  <c r="AM100" i="19"/>
  <c r="H101" i="19"/>
  <c r="H101" i="21"/>
  <c r="AF101" i="21"/>
  <c r="AF101" i="19"/>
  <c r="M102" i="21"/>
  <c r="M102" i="19"/>
  <c r="Y102" i="21"/>
  <c r="Y102" i="19"/>
  <c r="F103" i="21"/>
  <c r="F103" i="19"/>
  <c r="R103" i="19"/>
  <c r="R103" i="21"/>
  <c r="AD103" i="21"/>
  <c r="AD103" i="19"/>
  <c r="W104" i="21"/>
  <c r="W104" i="19"/>
  <c r="AI104" i="19"/>
  <c r="AI104" i="21"/>
  <c r="P105" i="21"/>
  <c r="P105" i="19"/>
  <c r="AB105" i="21"/>
  <c r="AB105" i="19"/>
  <c r="I106" i="21"/>
  <c r="I106" i="19"/>
  <c r="N107" i="21"/>
  <c r="N107" i="19"/>
  <c r="Z107" i="21"/>
  <c r="Z107" i="19"/>
  <c r="G108" i="21"/>
  <c r="G108" i="19"/>
  <c r="AE108" i="21"/>
  <c r="AE108" i="19"/>
  <c r="X109" i="21"/>
  <c r="X109" i="19"/>
  <c r="AJ109" i="19"/>
  <c r="AJ109" i="21"/>
  <c r="E110" i="21"/>
  <c r="E110" i="19"/>
  <c r="Q110" i="21"/>
  <c r="Q110" i="19"/>
  <c r="AC110" i="21"/>
  <c r="AC110" i="19"/>
  <c r="AO110" i="21"/>
  <c r="AO110" i="19"/>
  <c r="AM112" i="21"/>
  <c r="AM112" i="19"/>
  <c r="H113" i="21"/>
  <c r="H113" i="19"/>
  <c r="T113" i="21"/>
  <c r="S113" i="21" s="1"/>
  <c r="T113" i="19"/>
  <c r="S113" i="19" s="1"/>
  <c r="AF113" i="21"/>
  <c r="AF113" i="19"/>
  <c r="AD115" i="21"/>
  <c r="AD115" i="19"/>
  <c r="H79" i="21"/>
  <c r="H79" i="19"/>
  <c r="T79" i="19"/>
  <c r="S79" i="19" s="1"/>
  <c r="T79" i="21"/>
  <c r="S79" i="21" s="1"/>
  <c r="AF79" i="21"/>
  <c r="AF79" i="19"/>
  <c r="M80" i="21"/>
  <c r="M80" i="19"/>
  <c r="Y80" i="19"/>
  <c r="Y80" i="21"/>
  <c r="F81" i="19"/>
  <c r="F81" i="21"/>
  <c r="R81" i="19"/>
  <c r="R81" i="21"/>
  <c r="AD81" i="19"/>
  <c r="AD81" i="21"/>
  <c r="AI82" i="21"/>
  <c r="AI82" i="19"/>
  <c r="P83" i="21"/>
  <c r="P83" i="19"/>
  <c r="AB83" i="21"/>
  <c r="AB83" i="19"/>
  <c r="AG84" i="21"/>
  <c r="AG84" i="19"/>
  <c r="AJ87" i="21"/>
  <c r="AJ87" i="19"/>
  <c r="AC88" i="21"/>
  <c r="AC88" i="19"/>
  <c r="J89" i="21"/>
  <c r="J89" i="19"/>
  <c r="V89" i="21"/>
  <c r="V89" i="19"/>
  <c r="O90" i="21"/>
  <c r="O90" i="19"/>
  <c r="AA90" i="19"/>
  <c r="AA90" i="21"/>
  <c r="AM90" i="19"/>
  <c r="AM90" i="21"/>
  <c r="H91" i="19"/>
  <c r="H91" i="21"/>
  <c r="AF91" i="19"/>
  <c r="AF91" i="21"/>
  <c r="M92" i="19"/>
  <c r="M92" i="21"/>
  <c r="Y92" i="21"/>
  <c r="Y92" i="19"/>
  <c r="AI94" i="19"/>
  <c r="AI93" i="19" s="1"/>
  <c r="AI94" i="21"/>
  <c r="AI93" i="21" s="1"/>
  <c r="P95" i="21"/>
  <c r="P95" i="19"/>
  <c r="AB95" i="19"/>
  <c r="AB95" i="21"/>
  <c r="U96" i="21"/>
  <c r="U96" i="19"/>
  <c r="X99" i="21"/>
  <c r="X99" i="19"/>
  <c r="Q80" i="21"/>
  <c r="Q80" i="19"/>
  <c r="T83" i="21"/>
  <c r="S83" i="21" s="1"/>
  <c r="T83" i="19"/>
  <c r="S83" i="19" s="1"/>
  <c r="Y84" i="21"/>
  <c r="Y84" i="19"/>
  <c r="P87" i="21"/>
  <c r="P87" i="19"/>
  <c r="I88" i="19"/>
  <c r="I88" i="21"/>
  <c r="N89" i="21"/>
  <c r="N89" i="19"/>
  <c r="X91" i="21"/>
  <c r="X91" i="19"/>
  <c r="Q92" i="21"/>
  <c r="Q92" i="19"/>
  <c r="AA94" i="21"/>
  <c r="AA93" i="21" s="1"/>
  <c r="AA94" i="19"/>
  <c r="AA93" i="19" s="1"/>
  <c r="T95" i="19"/>
  <c r="S95" i="19" s="1"/>
  <c r="T95" i="21"/>
  <c r="S95" i="21" s="1"/>
  <c r="M96" i="19"/>
  <c r="M96" i="21"/>
  <c r="F97" i="21"/>
  <c r="F97" i="19"/>
  <c r="P99" i="21"/>
  <c r="P99" i="19"/>
  <c r="I100" i="19"/>
  <c r="I100" i="21"/>
  <c r="O106" i="21"/>
  <c r="O106" i="19"/>
  <c r="R80" i="21"/>
  <c r="R80" i="19"/>
  <c r="P82" i="19"/>
  <c r="P82" i="21"/>
  <c r="Q87" i="21"/>
  <c r="Q87" i="19"/>
  <c r="AO87" i="21"/>
  <c r="AO87" i="19"/>
  <c r="J88" i="21"/>
  <c r="J88" i="19"/>
  <c r="V88" i="21"/>
  <c r="V88" i="19"/>
  <c r="O89" i="21"/>
  <c r="O89" i="19"/>
  <c r="AA89" i="21"/>
  <c r="AA89" i="19"/>
  <c r="AM89" i="21"/>
  <c r="AM89" i="19"/>
  <c r="T90" i="19"/>
  <c r="S90" i="19" s="1"/>
  <c r="T90" i="21"/>
  <c r="S90" i="21" s="1"/>
  <c r="M91" i="21"/>
  <c r="M91" i="19"/>
  <c r="Y91" i="21"/>
  <c r="Y91" i="19"/>
  <c r="F92" i="21"/>
  <c r="F92" i="19"/>
  <c r="AD92" i="19"/>
  <c r="AD92" i="21"/>
  <c r="P94" i="19"/>
  <c r="P93" i="19" s="1"/>
  <c r="P94" i="21"/>
  <c r="P93" i="21" s="1"/>
  <c r="AB94" i="21"/>
  <c r="AB93" i="21" s="1"/>
  <c r="AB94" i="19"/>
  <c r="AB93" i="19" s="1"/>
  <c r="I95" i="21"/>
  <c r="I95" i="19"/>
  <c r="AG95" i="21"/>
  <c r="AG95" i="19"/>
  <c r="Z96" i="21"/>
  <c r="Z96" i="19"/>
  <c r="AL96" i="21"/>
  <c r="AL96" i="19"/>
  <c r="G97" i="21"/>
  <c r="G97" i="19"/>
  <c r="X98" i="21"/>
  <c r="X98" i="19"/>
  <c r="AJ98" i="21"/>
  <c r="AJ98" i="19"/>
  <c r="E99" i="21"/>
  <c r="E99" i="19"/>
  <c r="Q99" i="21"/>
  <c r="Q99" i="19"/>
  <c r="AO99" i="21"/>
  <c r="AO99" i="19"/>
  <c r="J100" i="21"/>
  <c r="J100" i="19"/>
  <c r="V100" i="21"/>
  <c r="V100" i="19"/>
  <c r="AH100" i="21"/>
  <c r="AH100" i="19"/>
  <c r="O101" i="21"/>
  <c r="O101" i="19"/>
  <c r="H102" i="21"/>
  <c r="H102" i="19"/>
  <c r="T102" i="19"/>
  <c r="S102" i="19" s="1"/>
  <c r="T102" i="21"/>
  <c r="S102" i="21" s="1"/>
  <c r="AF102" i="21"/>
  <c r="AF102" i="19"/>
  <c r="R104" i="19"/>
  <c r="R104" i="21"/>
  <c r="I107" i="21"/>
  <c r="I107" i="19"/>
  <c r="N108" i="21"/>
  <c r="N108" i="19"/>
  <c r="G109" i="19"/>
  <c r="G109" i="21"/>
  <c r="AM113" i="21"/>
  <c r="AM113" i="19"/>
  <c r="N79" i="21"/>
  <c r="N79" i="19"/>
  <c r="G80" i="19"/>
  <c r="G80" i="21"/>
  <c r="E82" i="21"/>
  <c r="E82" i="19"/>
  <c r="J83" i="21"/>
  <c r="J83" i="19"/>
  <c r="O84" i="19"/>
  <c r="O84" i="21"/>
  <c r="W88" i="21"/>
  <c r="W88" i="19"/>
  <c r="U90" i="21"/>
  <c r="U90" i="19"/>
  <c r="Z91" i="21"/>
  <c r="Z91" i="19"/>
  <c r="AC94" i="21"/>
  <c r="AC93" i="21" s="1"/>
  <c r="AC94" i="19"/>
  <c r="AC93" i="19" s="1"/>
  <c r="V95" i="19"/>
  <c r="V95" i="21"/>
  <c r="AM96" i="21"/>
  <c r="AM96" i="19"/>
  <c r="AF97" i="19"/>
  <c r="AF97" i="21"/>
  <c r="M98" i="19"/>
  <c r="M98" i="21"/>
  <c r="F99" i="19"/>
  <c r="F99" i="21"/>
  <c r="Z103" i="21"/>
  <c r="Z103" i="19"/>
  <c r="AJ105" i="21"/>
  <c r="AJ105" i="19"/>
  <c r="AO106" i="21"/>
  <c r="AO106" i="19"/>
  <c r="AB113" i="19"/>
  <c r="AB113" i="21"/>
  <c r="AM79" i="19"/>
  <c r="AM79" i="21"/>
  <c r="Y81" i="21"/>
  <c r="Y81" i="19"/>
  <c r="R82" i="21"/>
  <c r="R82" i="19"/>
  <c r="P84" i="19"/>
  <c r="P84" i="21"/>
  <c r="G87" i="19"/>
  <c r="G87" i="21"/>
  <c r="X88" i="21"/>
  <c r="X88" i="19"/>
  <c r="AC89" i="19"/>
  <c r="AC89" i="21"/>
  <c r="AH90" i="21"/>
  <c r="AH90" i="19"/>
  <c r="O91" i="21"/>
  <c r="O91" i="19"/>
  <c r="T92" i="21"/>
  <c r="S92" i="21" s="1"/>
  <c r="T92" i="19"/>
  <c r="S92" i="19" s="1"/>
  <c r="F94" i="21"/>
  <c r="F93" i="21" s="1"/>
  <c r="F94" i="19"/>
  <c r="F93" i="19" s="1"/>
  <c r="AI95" i="21"/>
  <c r="AI95" i="19"/>
  <c r="AB96" i="21"/>
  <c r="AB96" i="19"/>
  <c r="AG97" i="19"/>
  <c r="AG97" i="21"/>
  <c r="AL98" i="19"/>
  <c r="AL98" i="21"/>
  <c r="AE99" i="21"/>
  <c r="AE99" i="19"/>
  <c r="AJ100" i="21"/>
  <c r="AJ100" i="19"/>
  <c r="V102" i="21"/>
  <c r="V102" i="19"/>
  <c r="AB108" i="21"/>
  <c r="AB108" i="19"/>
  <c r="AB79" i="19"/>
  <c r="AB79" i="21"/>
  <c r="N81" i="21"/>
  <c r="N81" i="19"/>
  <c r="Z81" i="21"/>
  <c r="Z81" i="19"/>
  <c r="AL81" i="21"/>
  <c r="AL81" i="19"/>
  <c r="AJ83" i="19"/>
  <c r="AJ83" i="21"/>
  <c r="Q84" i="21"/>
  <c r="Q84" i="19"/>
  <c r="M88" i="21"/>
  <c r="M88" i="19"/>
  <c r="P91" i="21"/>
  <c r="P91" i="19"/>
  <c r="I92" i="21"/>
  <c r="I92" i="19"/>
  <c r="AE94" i="21"/>
  <c r="AE93" i="21" s="1"/>
  <c r="AE94" i="19"/>
  <c r="AE93" i="19" s="1"/>
  <c r="E96" i="21"/>
  <c r="E96" i="19"/>
  <c r="M100" i="21"/>
  <c r="M100" i="19"/>
  <c r="W102" i="19"/>
  <c r="W102" i="21"/>
  <c r="I104" i="21"/>
  <c r="I104" i="19"/>
  <c r="AL105" i="19"/>
  <c r="AL105" i="21"/>
  <c r="AE106" i="21"/>
  <c r="AE106" i="19"/>
  <c r="AJ107" i="21"/>
  <c r="AJ107" i="19"/>
  <c r="G79" i="21"/>
  <c r="G79" i="19"/>
  <c r="AE79" i="21"/>
  <c r="AE79" i="19"/>
  <c r="X80" i="19"/>
  <c r="X80" i="21"/>
  <c r="AJ80" i="19"/>
  <c r="AJ80" i="21"/>
  <c r="E81" i="19"/>
  <c r="E81" i="21"/>
  <c r="Q81" i="19"/>
  <c r="Q81" i="21"/>
  <c r="AC81" i="21"/>
  <c r="AC81" i="19"/>
  <c r="AO81" i="21"/>
  <c r="AO81" i="19"/>
  <c r="J82" i="19"/>
  <c r="J82" i="21"/>
  <c r="V82" i="21"/>
  <c r="V82" i="19"/>
  <c r="AH82" i="21"/>
  <c r="AH82" i="19"/>
  <c r="O83" i="21"/>
  <c r="O83" i="19"/>
  <c r="AA83" i="19"/>
  <c r="AA83" i="21"/>
  <c r="AM83" i="21"/>
  <c r="AM83" i="19"/>
  <c r="H84" i="21"/>
  <c r="H84" i="19"/>
  <c r="T84" i="21"/>
  <c r="S84" i="21" s="1"/>
  <c r="T84" i="19"/>
  <c r="S84" i="19" s="1"/>
  <c r="AF84" i="21"/>
  <c r="AF84" i="19"/>
  <c r="W87" i="21"/>
  <c r="W87" i="19"/>
  <c r="AI87" i="19"/>
  <c r="AI87" i="21"/>
  <c r="P88" i="19"/>
  <c r="P88" i="21"/>
  <c r="AB88" i="19"/>
  <c r="AB88" i="21"/>
  <c r="I89" i="21"/>
  <c r="I89" i="19"/>
  <c r="U89" i="19"/>
  <c r="U89" i="21"/>
  <c r="AG89" i="21"/>
  <c r="AG89" i="19"/>
  <c r="N90" i="21"/>
  <c r="N90" i="19"/>
  <c r="Z90" i="21"/>
  <c r="Z90" i="19"/>
  <c r="AL90" i="19"/>
  <c r="AL90" i="21"/>
  <c r="G91" i="19"/>
  <c r="G91" i="21"/>
  <c r="AE91" i="19"/>
  <c r="AE91" i="21"/>
  <c r="X92" i="21"/>
  <c r="X92" i="19"/>
  <c r="AJ92" i="21"/>
  <c r="AJ92" i="19"/>
  <c r="J94" i="21"/>
  <c r="J93" i="21" s="1"/>
  <c r="J94" i="19"/>
  <c r="J93" i="19" s="1"/>
  <c r="V94" i="19"/>
  <c r="V93" i="19" s="1"/>
  <c r="V94" i="21"/>
  <c r="V93" i="21" s="1"/>
  <c r="AH94" i="19"/>
  <c r="AH93" i="19" s="1"/>
  <c r="AH94" i="21"/>
  <c r="AH93" i="21" s="1"/>
  <c r="O95" i="21"/>
  <c r="O95" i="19"/>
  <c r="AA95" i="21"/>
  <c r="AA95" i="19"/>
  <c r="AM95" i="21"/>
  <c r="AM95" i="19"/>
  <c r="H96" i="21"/>
  <c r="H96" i="19"/>
  <c r="T96" i="21"/>
  <c r="S96" i="21" s="1"/>
  <c r="T96" i="19"/>
  <c r="S96" i="19" s="1"/>
  <c r="AF96" i="21"/>
  <c r="AF96" i="19"/>
  <c r="M97" i="19"/>
  <c r="M97" i="21"/>
  <c r="Y97" i="21"/>
  <c r="Y97" i="19"/>
  <c r="F98" i="21"/>
  <c r="F98" i="19"/>
  <c r="R98" i="19"/>
  <c r="R98" i="21"/>
  <c r="AD98" i="21"/>
  <c r="AD98" i="19"/>
  <c r="W99" i="21"/>
  <c r="W99" i="19"/>
  <c r="AI99" i="21"/>
  <c r="AI99" i="19"/>
  <c r="P100" i="21"/>
  <c r="P100" i="19"/>
  <c r="AB100" i="19"/>
  <c r="AB100" i="21"/>
  <c r="I101" i="19"/>
  <c r="I101" i="21"/>
  <c r="U101" i="21"/>
  <c r="U101" i="19"/>
  <c r="N102" i="21"/>
  <c r="N102" i="19"/>
  <c r="Z102" i="21"/>
  <c r="Z102" i="19"/>
  <c r="AL102" i="21"/>
  <c r="AL102" i="19"/>
  <c r="G103" i="21"/>
  <c r="G103" i="19"/>
  <c r="AE103" i="21"/>
  <c r="AE103" i="19"/>
  <c r="X104" i="21"/>
  <c r="X104" i="19"/>
  <c r="AJ104" i="19"/>
  <c r="AJ104" i="21"/>
  <c r="E105" i="21"/>
  <c r="E105" i="19"/>
  <c r="Q105" i="19"/>
  <c r="Q105" i="21"/>
  <c r="AC105" i="21"/>
  <c r="AC105" i="19"/>
  <c r="AO105" i="21"/>
  <c r="AO105" i="19"/>
  <c r="J106" i="21"/>
  <c r="J106" i="19"/>
  <c r="AH106" i="19"/>
  <c r="AH106" i="21"/>
  <c r="O107" i="21"/>
  <c r="O107" i="19"/>
  <c r="AA107" i="21"/>
  <c r="AA107" i="19"/>
  <c r="AM107" i="21"/>
  <c r="AM107" i="19"/>
  <c r="H108" i="21"/>
  <c r="H108" i="19"/>
  <c r="T108" i="21"/>
  <c r="S108" i="21" s="1"/>
  <c r="T108" i="19"/>
  <c r="S108" i="19" s="1"/>
  <c r="AF108" i="21"/>
  <c r="AF108" i="19"/>
  <c r="M109" i="21"/>
  <c r="M109" i="19"/>
  <c r="F110" i="21"/>
  <c r="F110" i="19"/>
  <c r="R110" i="21"/>
  <c r="R110" i="19"/>
  <c r="AD110" i="21"/>
  <c r="AD110" i="19"/>
  <c r="P112" i="21"/>
  <c r="P112" i="19"/>
  <c r="AB112" i="19"/>
  <c r="AB112" i="21"/>
  <c r="I113" i="21"/>
  <c r="I113" i="19"/>
  <c r="U113" i="21"/>
  <c r="U113" i="19"/>
  <c r="AG113" i="21"/>
  <c r="AG113" i="19"/>
  <c r="AE115" i="21"/>
  <c r="AE115" i="19"/>
  <c r="T80" i="20"/>
  <c r="S80" i="20" s="1"/>
  <c r="T80" i="9"/>
  <c r="S80" i="9" s="1"/>
  <c r="H80" i="20"/>
  <c r="H80" i="9"/>
  <c r="AF80" i="20"/>
  <c r="AF80" i="9"/>
  <c r="AJ103" i="20"/>
  <c r="AJ103" i="9"/>
  <c r="I107" i="20"/>
  <c r="I107" i="9"/>
  <c r="AB91" i="20"/>
  <c r="AB91" i="9"/>
  <c r="U82" i="20"/>
  <c r="U82" i="9"/>
  <c r="W92" i="20"/>
  <c r="W92" i="9"/>
  <c r="Q98" i="20"/>
  <c r="Q98" i="9"/>
  <c r="AO98" i="20"/>
  <c r="AO98" i="9"/>
  <c r="J99" i="20"/>
  <c r="J99" i="9"/>
  <c r="AH99" i="20"/>
  <c r="AH99" i="9"/>
  <c r="AA100" i="20"/>
  <c r="AA100" i="9"/>
  <c r="AM100" i="20"/>
  <c r="AM100" i="9"/>
  <c r="H101" i="20"/>
  <c r="H101" i="9"/>
  <c r="Y102" i="20"/>
  <c r="Y102" i="9"/>
  <c r="N107" i="20"/>
  <c r="N107" i="9"/>
  <c r="Z107" i="20"/>
  <c r="Z107" i="9"/>
  <c r="G108" i="20"/>
  <c r="G108" i="9"/>
  <c r="AE108" i="20"/>
  <c r="AE108" i="9"/>
  <c r="X109" i="20"/>
  <c r="X109" i="9"/>
  <c r="AJ109" i="20"/>
  <c r="AJ109" i="9"/>
  <c r="E110" i="20"/>
  <c r="E110" i="9"/>
  <c r="Q110" i="20"/>
  <c r="Q110" i="9"/>
  <c r="AC110" i="20"/>
  <c r="AC110" i="9"/>
  <c r="AO110" i="20"/>
  <c r="AO110" i="9"/>
  <c r="AM112" i="20"/>
  <c r="AM112" i="9"/>
  <c r="H113" i="20"/>
  <c r="H113" i="9"/>
  <c r="T113" i="20"/>
  <c r="S113" i="20" s="1"/>
  <c r="T113" i="9"/>
  <c r="S113" i="9" s="1"/>
  <c r="AD115" i="20"/>
  <c r="AD115" i="9"/>
  <c r="G79" i="20"/>
  <c r="G79" i="9"/>
  <c r="AE79" i="20"/>
  <c r="AE79" i="9"/>
  <c r="X80" i="20"/>
  <c r="X80" i="9"/>
  <c r="AJ80" i="20"/>
  <c r="AJ80" i="9"/>
  <c r="E81" i="20"/>
  <c r="E81" i="9"/>
  <c r="Q81" i="20"/>
  <c r="Q81" i="9"/>
  <c r="AC81" i="20"/>
  <c r="AC81" i="9"/>
  <c r="AO81" i="20"/>
  <c r="AO81" i="9"/>
  <c r="J82" i="20"/>
  <c r="J82" i="9"/>
  <c r="V82" i="20"/>
  <c r="V82" i="9"/>
  <c r="AH82" i="20"/>
  <c r="AH82" i="9"/>
  <c r="O83" i="20"/>
  <c r="O83" i="9"/>
  <c r="AA83" i="20"/>
  <c r="AA83" i="9"/>
  <c r="AM83" i="20"/>
  <c r="AM83" i="9"/>
  <c r="H84" i="20"/>
  <c r="H84" i="9"/>
  <c r="T84" i="20"/>
  <c r="S84" i="20" s="1"/>
  <c r="T84" i="9"/>
  <c r="S84" i="9" s="1"/>
  <c r="AF84" i="20"/>
  <c r="AF84" i="9"/>
  <c r="W87" i="20"/>
  <c r="W87" i="9"/>
  <c r="AI87" i="20"/>
  <c r="AI87" i="9"/>
  <c r="P88" i="20"/>
  <c r="P88" i="9"/>
  <c r="AB88" i="20"/>
  <c r="AB88" i="9"/>
  <c r="I89" i="20"/>
  <c r="I89" i="9"/>
  <c r="U89" i="20"/>
  <c r="U89" i="9"/>
  <c r="AG89" i="20"/>
  <c r="AG89" i="9"/>
  <c r="N90" i="20"/>
  <c r="N90" i="9"/>
  <c r="Z90" i="20"/>
  <c r="Z90" i="9"/>
  <c r="AL90" i="20"/>
  <c r="AL90" i="9"/>
  <c r="G91" i="20"/>
  <c r="G91" i="9"/>
  <c r="AE91" i="20"/>
  <c r="AE91" i="9"/>
  <c r="X92" i="20"/>
  <c r="X92" i="9"/>
  <c r="AJ92" i="20"/>
  <c r="AJ92" i="9"/>
  <c r="J94" i="20"/>
  <c r="J93" i="20" s="1"/>
  <c r="J94" i="9"/>
  <c r="J93" i="9" s="1"/>
  <c r="V94" i="20"/>
  <c r="V93" i="20" s="1"/>
  <c r="V94" i="9"/>
  <c r="V93" i="9" s="1"/>
  <c r="AH94" i="20"/>
  <c r="AH93" i="20" s="1"/>
  <c r="AH94" i="9"/>
  <c r="AH93" i="9" s="1"/>
  <c r="O95" i="20"/>
  <c r="O95" i="9"/>
  <c r="AA95" i="20"/>
  <c r="AA95" i="9"/>
  <c r="AM95" i="20"/>
  <c r="AM95" i="9"/>
  <c r="H96" i="20"/>
  <c r="H96" i="9"/>
  <c r="T96" i="20"/>
  <c r="S96" i="20" s="1"/>
  <c r="T96" i="9"/>
  <c r="S96" i="9" s="1"/>
  <c r="AF96" i="20"/>
  <c r="AF96" i="9"/>
  <c r="M97" i="20"/>
  <c r="M97" i="9"/>
  <c r="Y97" i="20"/>
  <c r="Y97" i="9"/>
  <c r="F98" i="20"/>
  <c r="F98" i="9"/>
  <c r="R98" i="20"/>
  <c r="R98" i="9"/>
  <c r="AD98" i="20"/>
  <c r="AD98" i="9"/>
  <c r="W99" i="20"/>
  <c r="W99" i="9"/>
  <c r="AI99" i="20"/>
  <c r="AI99" i="9"/>
  <c r="P100" i="20"/>
  <c r="P100" i="9"/>
  <c r="AB100" i="20"/>
  <c r="AB100" i="9"/>
  <c r="I101" i="20"/>
  <c r="I101" i="9"/>
  <c r="U101" i="20"/>
  <c r="U101" i="9"/>
  <c r="N102" i="20"/>
  <c r="N102" i="9"/>
  <c r="Z102" i="20"/>
  <c r="Z102" i="9"/>
  <c r="AL102" i="20"/>
  <c r="AL102" i="9"/>
  <c r="G103" i="20"/>
  <c r="G103" i="9"/>
  <c r="AE103" i="20"/>
  <c r="AE103" i="9"/>
  <c r="X104" i="20"/>
  <c r="X104" i="9"/>
  <c r="AJ104" i="20"/>
  <c r="AJ104" i="9"/>
  <c r="E105" i="20"/>
  <c r="E105" i="9"/>
  <c r="Q105" i="20"/>
  <c r="Q105" i="9"/>
  <c r="AC105" i="20"/>
  <c r="AC105" i="9"/>
  <c r="AO105" i="20"/>
  <c r="AO105" i="9"/>
  <c r="J106" i="20"/>
  <c r="J106" i="9"/>
  <c r="AH106" i="20"/>
  <c r="AH106" i="9"/>
  <c r="O107" i="20"/>
  <c r="O107" i="9"/>
  <c r="AA107" i="20"/>
  <c r="AA107" i="9"/>
  <c r="AM107" i="20"/>
  <c r="AM107" i="9"/>
  <c r="H108" i="20"/>
  <c r="H108" i="9"/>
  <c r="T108" i="20"/>
  <c r="S108" i="20" s="1"/>
  <c r="T108" i="9"/>
  <c r="S108" i="9" s="1"/>
  <c r="AF108" i="20"/>
  <c r="AF108" i="9"/>
  <c r="M109" i="20"/>
  <c r="M109" i="9"/>
  <c r="F110" i="20"/>
  <c r="F110" i="9"/>
  <c r="R110" i="20"/>
  <c r="R110" i="9"/>
  <c r="AD110" i="20"/>
  <c r="AD110" i="9"/>
  <c r="P112" i="20"/>
  <c r="P112" i="9"/>
  <c r="AB112" i="20"/>
  <c r="AB112" i="9"/>
  <c r="I113" i="20"/>
  <c r="I113" i="9"/>
  <c r="U113" i="20"/>
  <c r="U113" i="9"/>
  <c r="AG113" i="20"/>
  <c r="AG113" i="9"/>
  <c r="AE115" i="20"/>
  <c r="AE115" i="9"/>
  <c r="W79" i="20"/>
  <c r="W79" i="9"/>
  <c r="AI79" i="20"/>
  <c r="AI79" i="9"/>
  <c r="P80" i="20"/>
  <c r="P80" i="9"/>
  <c r="AB80" i="20"/>
  <c r="AB80" i="9"/>
  <c r="I81" i="20"/>
  <c r="I81" i="9"/>
  <c r="U81" i="20"/>
  <c r="U81" i="9"/>
  <c r="AG81" i="20"/>
  <c r="AG81" i="9"/>
  <c r="N82" i="20"/>
  <c r="N82" i="9"/>
  <c r="Z82" i="20"/>
  <c r="Z82" i="9"/>
  <c r="AL82" i="20"/>
  <c r="AL82" i="9"/>
  <c r="G83" i="20"/>
  <c r="G83" i="9"/>
  <c r="AE83" i="20"/>
  <c r="AE83" i="9"/>
  <c r="X84" i="20"/>
  <c r="X84" i="9"/>
  <c r="AJ84" i="20"/>
  <c r="AJ84" i="9"/>
  <c r="O87" i="20"/>
  <c r="O87" i="9"/>
  <c r="AA87" i="20"/>
  <c r="AA87" i="9"/>
  <c r="AM87" i="20"/>
  <c r="AM87" i="9"/>
  <c r="T88" i="20"/>
  <c r="S88" i="20" s="1"/>
  <c r="T88" i="9"/>
  <c r="S88" i="9" s="1"/>
  <c r="AF88" i="20"/>
  <c r="AF88" i="9"/>
  <c r="M89" i="20"/>
  <c r="M89" i="9"/>
  <c r="Y89" i="20"/>
  <c r="Y89" i="9"/>
  <c r="F90" i="20"/>
  <c r="F90" i="9"/>
  <c r="R90" i="20"/>
  <c r="R90" i="9"/>
  <c r="AD90" i="20"/>
  <c r="AD90" i="9"/>
  <c r="W91" i="20"/>
  <c r="W91" i="9"/>
  <c r="AI91" i="20"/>
  <c r="AI91" i="9"/>
  <c r="P92" i="20"/>
  <c r="P92" i="9"/>
  <c r="AB92" i="20"/>
  <c r="AB92" i="9"/>
  <c r="N94" i="20"/>
  <c r="N93" i="20" s="1"/>
  <c r="N94" i="9"/>
  <c r="N93" i="9" s="1"/>
  <c r="Z94" i="20"/>
  <c r="Z93" i="20" s="1"/>
  <c r="Z94" i="9"/>
  <c r="Z93" i="9" s="1"/>
  <c r="AL94" i="20"/>
  <c r="AL93" i="20" s="1"/>
  <c r="AL94" i="9"/>
  <c r="AL93" i="9" s="1"/>
  <c r="G95" i="20"/>
  <c r="G95" i="9"/>
  <c r="AE95" i="20"/>
  <c r="AE95" i="9"/>
  <c r="X96" i="20"/>
  <c r="X96" i="9"/>
  <c r="AJ96" i="20"/>
  <c r="AJ96" i="9"/>
  <c r="E97" i="20"/>
  <c r="E97" i="9"/>
  <c r="Q97" i="20"/>
  <c r="Q97" i="9"/>
  <c r="AC97" i="20"/>
  <c r="AC97" i="9"/>
  <c r="AO97" i="20"/>
  <c r="AO97" i="9"/>
  <c r="J98" i="20"/>
  <c r="J98" i="9"/>
  <c r="V98" i="20"/>
  <c r="V98" i="9"/>
  <c r="AH98" i="20"/>
  <c r="AH98" i="9"/>
  <c r="O99" i="20"/>
  <c r="O99" i="9"/>
  <c r="AA99" i="20"/>
  <c r="AA99" i="9"/>
  <c r="AM99" i="20"/>
  <c r="AM99" i="9"/>
  <c r="H100" i="20"/>
  <c r="H100" i="9"/>
  <c r="T100" i="20"/>
  <c r="S100" i="20" s="1"/>
  <c r="T100" i="9"/>
  <c r="S100" i="9" s="1"/>
  <c r="AF100" i="20"/>
  <c r="AF100" i="9"/>
  <c r="M101" i="20"/>
  <c r="M101" i="9"/>
  <c r="Y101" i="20"/>
  <c r="Y101" i="9"/>
  <c r="F102" i="20"/>
  <c r="F102" i="9"/>
  <c r="R102" i="20"/>
  <c r="R102" i="9"/>
  <c r="AD102" i="20"/>
  <c r="AD102" i="9"/>
  <c r="W103" i="20"/>
  <c r="W103" i="9"/>
  <c r="AI103" i="20"/>
  <c r="AI103" i="9"/>
  <c r="P104" i="20"/>
  <c r="P104" i="9"/>
  <c r="AB104" i="20"/>
  <c r="AB104" i="9"/>
  <c r="I105" i="20"/>
  <c r="I105" i="9"/>
  <c r="N106" i="20"/>
  <c r="N106" i="9"/>
  <c r="Z106" i="20"/>
  <c r="Z106" i="9"/>
  <c r="AL106" i="20"/>
  <c r="AL106" i="9"/>
  <c r="G107" i="20"/>
  <c r="G107" i="9"/>
  <c r="X108" i="20"/>
  <c r="X108" i="9"/>
  <c r="AJ108" i="20"/>
  <c r="AJ108" i="9"/>
  <c r="E109" i="20"/>
  <c r="E109" i="9"/>
  <c r="Q109" i="20"/>
  <c r="Q109" i="9"/>
  <c r="AC109" i="20"/>
  <c r="AC109" i="9"/>
  <c r="AO109" i="20"/>
  <c r="AO109" i="9"/>
  <c r="J110" i="20"/>
  <c r="J110" i="9"/>
  <c r="V110" i="20"/>
  <c r="V110" i="9"/>
  <c r="AH110" i="20"/>
  <c r="AH110" i="9"/>
  <c r="T112" i="20"/>
  <c r="S112" i="20" s="1"/>
  <c r="T112" i="9"/>
  <c r="S112" i="9" s="1"/>
  <c r="AF112" i="20"/>
  <c r="AF112" i="9"/>
  <c r="M113" i="20"/>
  <c r="M113" i="9"/>
  <c r="Y113" i="20"/>
  <c r="Y113" i="9"/>
  <c r="W115" i="20"/>
  <c r="W115" i="9"/>
  <c r="AI115" i="20"/>
  <c r="AI115" i="9"/>
  <c r="X79" i="20"/>
  <c r="X79" i="9"/>
  <c r="AJ79" i="20"/>
  <c r="AJ79" i="9"/>
  <c r="E80" i="20"/>
  <c r="E80" i="9"/>
  <c r="Q80" i="20"/>
  <c r="Q80" i="9"/>
  <c r="AC80" i="20"/>
  <c r="AC80" i="9"/>
  <c r="AO80" i="20"/>
  <c r="AO80" i="9"/>
  <c r="J81" i="20"/>
  <c r="J81" i="9"/>
  <c r="V81" i="20"/>
  <c r="V81" i="9"/>
  <c r="AH81" i="20"/>
  <c r="AH81" i="9"/>
  <c r="O82" i="20"/>
  <c r="O82" i="9"/>
  <c r="AA82" i="20"/>
  <c r="AA82" i="9"/>
  <c r="AM82" i="20"/>
  <c r="AM82" i="9"/>
  <c r="H83" i="20"/>
  <c r="H83" i="9"/>
  <c r="T83" i="20"/>
  <c r="S83" i="20" s="1"/>
  <c r="T83" i="9"/>
  <c r="S83" i="9" s="1"/>
  <c r="AF83" i="20"/>
  <c r="AF83" i="9"/>
  <c r="M84" i="20"/>
  <c r="M84" i="9"/>
  <c r="Y84" i="20"/>
  <c r="Y84" i="9"/>
  <c r="P87" i="20"/>
  <c r="P87" i="9"/>
  <c r="AB87" i="20"/>
  <c r="AB87" i="9"/>
  <c r="I88" i="20"/>
  <c r="I88" i="9"/>
  <c r="U88" i="20"/>
  <c r="U88" i="9"/>
  <c r="N89" i="20"/>
  <c r="N89" i="9"/>
  <c r="Z89" i="20"/>
  <c r="Z89" i="9"/>
  <c r="AL89" i="20"/>
  <c r="AL89" i="9"/>
  <c r="G90" i="20"/>
  <c r="G90" i="9"/>
  <c r="AE90" i="20"/>
  <c r="AE90" i="9"/>
  <c r="X91" i="20"/>
  <c r="X91" i="9"/>
  <c r="AJ91" i="20"/>
  <c r="AJ91" i="9"/>
  <c r="E92" i="20"/>
  <c r="E92" i="9"/>
  <c r="Q92" i="20"/>
  <c r="Q92" i="9"/>
  <c r="AC92" i="20"/>
  <c r="AC92" i="9"/>
  <c r="AO92" i="20"/>
  <c r="AO92" i="9"/>
  <c r="O94" i="20"/>
  <c r="O93" i="20" s="1"/>
  <c r="O94" i="9"/>
  <c r="O93" i="9" s="1"/>
  <c r="AA94" i="20"/>
  <c r="AA93" i="20" s="1"/>
  <c r="AA94" i="9"/>
  <c r="AA93" i="9" s="1"/>
  <c r="AM94" i="20"/>
  <c r="AM93" i="20" s="1"/>
  <c r="AM94" i="9"/>
  <c r="AM93" i="9" s="1"/>
  <c r="H95" i="20"/>
  <c r="H95" i="9"/>
  <c r="T95" i="20"/>
  <c r="S95" i="20" s="1"/>
  <c r="T95" i="9"/>
  <c r="S95" i="9" s="1"/>
  <c r="AF95" i="20"/>
  <c r="AF95" i="9"/>
  <c r="M96" i="20"/>
  <c r="M96" i="9"/>
  <c r="Y96" i="20"/>
  <c r="Y96" i="9"/>
  <c r="F97" i="20"/>
  <c r="F97" i="9"/>
  <c r="R97" i="20"/>
  <c r="R97" i="9"/>
  <c r="AD97" i="20"/>
  <c r="AD97" i="9"/>
  <c r="W98" i="20"/>
  <c r="W98" i="9"/>
  <c r="AI98" i="20"/>
  <c r="AI98" i="9"/>
  <c r="P99" i="20"/>
  <c r="P99" i="9"/>
  <c r="AB99" i="20"/>
  <c r="AB99" i="9"/>
  <c r="I100" i="20"/>
  <c r="I100" i="9"/>
  <c r="U100" i="20"/>
  <c r="U100" i="9"/>
  <c r="AG100" i="20"/>
  <c r="AG100" i="9"/>
  <c r="N101" i="20"/>
  <c r="N101" i="9"/>
  <c r="Z101" i="20"/>
  <c r="Z101" i="9"/>
  <c r="AL101" i="20"/>
  <c r="AL101" i="9"/>
  <c r="G102" i="20"/>
  <c r="G102" i="9"/>
  <c r="AE102" i="20"/>
  <c r="AE102" i="9"/>
  <c r="X103" i="20"/>
  <c r="X103" i="9"/>
  <c r="E104" i="20"/>
  <c r="E104" i="9"/>
  <c r="Q104" i="20"/>
  <c r="Q104" i="9"/>
  <c r="AC104" i="20"/>
  <c r="AC104" i="9"/>
  <c r="AO104" i="20"/>
  <c r="AO104" i="9"/>
  <c r="J105" i="20"/>
  <c r="J105" i="9"/>
  <c r="AH105" i="20"/>
  <c r="AH105" i="9"/>
  <c r="O106" i="20"/>
  <c r="O106" i="9"/>
  <c r="AA106" i="20"/>
  <c r="AA106" i="9"/>
  <c r="AM106" i="20"/>
  <c r="AM106" i="9"/>
  <c r="H107" i="20"/>
  <c r="H107" i="9"/>
  <c r="T107" i="20"/>
  <c r="S107" i="20" s="1"/>
  <c r="T107" i="9"/>
  <c r="S107" i="9" s="1"/>
  <c r="M108" i="20"/>
  <c r="M108" i="9"/>
  <c r="Y108" i="20"/>
  <c r="Y108" i="9"/>
  <c r="F109" i="20"/>
  <c r="F109" i="9"/>
  <c r="R109" i="20"/>
  <c r="R109" i="9"/>
  <c r="AD109" i="20"/>
  <c r="AD109" i="9"/>
  <c r="W110" i="20"/>
  <c r="W110" i="9"/>
  <c r="AI110" i="20"/>
  <c r="AI110" i="9"/>
  <c r="N113" i="20"/>
  <c r="N113" i="9"/>
  <c r="Z113" i="20"/>
  <c r="Z113" i="9"/>
  <c r="AL113" i="20"/>
  <c r="AL113" i="9"/>
  <c r="X115" i="20"/>
  <c r="X115" i="9"/>
  <c r="AJ115" i="20"/>
  <c r="AJ115" i="9"/>
  <c r="M79" i="20"/>
  <c r="M79" i="9"/>
  <c r="F80" i="20"/>
  <c r="F80" i="9"/>
  <c r="R80" i="20"/>
  <c r="R80" i="9"/>
  <c r="AD80" i="20"/>
  <c r="AD80" i="9"/>
  <c r="W81" i="20"/>
  <c r="W81" i="9"/>
  <c r="AI81" i="20"/>
  <c r="AI81" i="9"/>
  <c r="P82" i="20"/>
  <c r="P82" i="9"/>
  <c r="AB82" i="20"/>
  <c r="AB82" i="9"/>
  <c r="I83" i="20"/>
  <c r="I83" i="9"/>
  <c r="U83" i="20"/>
  <c r="U83" i="9"/>
  <c r="AG83" i="20"/>
  <c r="AG83" i="9"/>
  <c r="N84" i="20"/>
  <c r="N84" i="9"/>
  <c r="Z84" i="20"/>
  <c r="Z84" i="9"/>
  <c r="AL84" i="20"/>
  <c r="AL84" i="9"/>
  <c r="E87" i="20"/>
  <c r="E87" i="9"/>
  <c r="Q87" i="20"/>
  <c r="Q87" i="9"/>
  <c r="AC87" i="20"/>
  <c r="AC87" i="9"/>
  <c r="AO87" i="20"/>
  <c r="AO87" i="9"/>
  <c r="J88" i="20"/>
  <c r="J88" i="9"/>
  <c r="V88" i="20"/>
  <c r="V88" i="9"/>
  <c r="AH88" i="20"/>
  <c r="AH88" i="9"/>
  <c r="O89" i="20"/>
  <c r="O89" i="9"/>
  <c r="AA89" i="20"/>
  <c r="AA89" i="9"/>
  <c r="AM89" i="20"/>
  <c r="AM89" i="9"/>
  <c r="H90" i="20"/>
  <c r="H90" i="9"/>
  <c r="T90" i="20"/>
  <c r="S90" i="20" s="1"/>
  <c r="T90" i="9"/>
  <c r="S90" i="9" s="1"/>
  <c r="AF90" i="20"/>
  <c r="AF90" i="9"/>
  <c r="M91" i="20"/>
  <c r="M91" i="9"/>
  <c r="Y91" i="20"/>
  <c r="Y91" i="9"/>
  <c r="F92" i="20"/>
  <c r="F92" i="9"/>
  <c r="R92" i="20"/>
  <c r="R92" i="9"/>
  <c r="AD92" i="20"/>
  <c r="AD92" i="9"/>
  <c r="P94" i="20"/>
  <c r="P93" i="20" s="1"/>
  <c r="P94" i="9"/>
  <c r="P93" i="9" s="1"/>
  <c r="AB94" i="20"/>
  <c r="AB93" i="20" s="1"/>
  <c r="AB94" i="9"/>
  <c r="AB93" i="9" s="1"/>
  <c r="I95" i="20"/>
  <c r="I95" i="9"/>
  <c r="U95" i="20"/>
  <c r="U95" i="9"/>
  <c r="AG95" i="20"/>
  <c r="AG95" i="9"/>
  <c r="N96" i="20"/>
  <c r="N96" i="9"/>
  <c r="Z96" i="20"/>
  <c r="Z96" i="9"/>
  <c r="AL96" i="20"/>
  <c r="AL96" i="9"/>
  <c r="G97" i="20"/>
  <c r="G97" i="9"/>
  <c r="AE97" i="20"/>
  <c r="AE97" i="9"/>
  <c r="X98" i="20"/>
  <c r="X98" i="9"/>
  <c r="AJ98" i="20"/>
  <c r="AJ98" i="9"/>
  <c r="E99" i="20"/>
  <c r="E99" i="9"/>
  <c r="Q99" i="20"/>
  <c r="Q99" i="9"/>
  <c r="AC99" i="20"/>
  <c r="AC99" i="9"/>
  <c r="AO99" i="20"/>
  <c r="AO99" i="9"/>
  <c r="J100" i="20"/>
  <c r="J100" i="9"/>
  <c r="V100" i="20"/>
  <c r="V100" i="9"/>
  <c r="AH100" i="20"/>
  <c r="AH100" i="9"/>
  <c r="O101" i="20"/>
  <c r="O101" i="9"/>
  <c r="AA101" i="20"/>
  <c r="AA101" i="9"/>
  <c r="H102" i="20"/>
  <c r="H102" i="9"/>
  <c r="T102" i="20"/>
  <c r="S102" i="20" s="1"/>
  <c r="T102" i="9"/>
  <c r="S102" i="9" s="1"/>
  <c r="AF102" i="20"/>
  <c r="AF102" i="9"/>
  <c r="M103" i="20"/>
  <c r="M103" i="9"/>
  <c r="F104" i="20"/>
  <c r="F104" i="9"/>
  <c r="R104" i="20"/>
  <c r="R104" i="9"/>
  <c r="AD104" i="20"/>
  <c r="AD104" i="9"/>
  <c r="W105" i="20"/>
  <c r="W105" i="9"/>
  <c r="AI105" i="20"/>
  <c r="AI105" i="9"/>
  <c r="P106" i="20"/>
  <c r="P106" i="9"/>
  <c r="AB106" i="20"/>
  <c r="AB106" i="9"/>
  <c r="N108" i="20"/>
  <c r="N108" i="9"/>
  <c r="Z108" i="20"/>
  <c r="Z108" i="9"/>
  <c r="AL108" i="20"/>
  <c r="AL108" i="9"/>
  <c r="G109" i="20"/>
  <c r="G109" i="9"/>
  <c r="AE109" i="20"/>
  <c r="AE109" i="9"/>
  <c r="X110" i="20"/>
  <c r="X110" i="9"/>
  <c r="AJ110" i="20"/>
  <c r="AJ110" i="9"/>
  <c r="J112" i="20"/>
  <c r="J112" i="9"/>
  <c r="AH112" i="20"/>
  <c r="AH112" i="9"/>
  <c r="O113" i="20"/>
  <c r="O113" i="9"/>
  <c r="AA113" i="20"/>
  <c r="AA113" i="9"/>
  <c r="AM113" i="20"/>
  <c r="AM113" i="9"/>
  <c r="M115" i="20"/>
  <c r="M115" i="9"/>
  <c r="N79" i="20"/>
  <c r="N79" i="9"/>
  <c r="Z79" i="20"/>
  <c r="Z79" i="9"/>
  <c r="AL79" i="20"/>
  <c r="AL79" i="9"/>
  <c r="G80" i="20"/>
  <c r="G80" i="9"/>
  <c r="AE80" i="20"/>
  <c r="AE80" i="9"/>
  <c r="X81" i="20"/>
  <c r="X81" i="9"/>
  <c r="AJ81" i="20"/>
  <c r="AJ81" i="9"/>
  <c r="E82" i="20"/>
  <c r="E82" i="9"/>
  <c r="Q82" i="20"/>
  <c r="Q82" i="9"/>
  <c r="AC82" i="20"/>
  <c r="AC82" i="9"/>
  <c r="AO82" i="20"/>
  <c r="AO82" i="9"/>
  <c r="J83" i="20"/>
  <c r="J83" i="9"/>
  <c r="V83" i="20"/>
  <c r="V83" i="9"/>
  <c r="AH83" i="20"/>
  <c r="AH83" i="9"/>
  <c r="O84" i="20"/>
  <c r="O84" i="9"/>
  <c r="AA84" i="20"/>
  <c r="AA84" i="9"/>
  <c r="AM84" i="20"/>
  <c r="AM84" i="9"/>
  <c r="F87" i="20"/>
  <c r="F87" i="9"/>
  <c r="R87" i="20"/>
  <c r="R87" i="9"/>
  <c r="AD87" i="20"/>
  <c r="AD87" i="9"/>
  <c r="W88" i="20"/>
  <c r="W88" i="9"/>
  <c r="AI88" i="20"/>
  <c r="AI88" i="9"/>
  <c r="P89" i="20"/>
  <c r="P89" i="9"/>
  <c r="AB89" i="20"/>
  <c r="AB89" i="9"/>
  <c r="I90" i="20"/>
  <c r="I90" i="9"/>
  <c r="U90" i="20"/>
  <c r="U90" i="9"/>
  <c r="AG90" i="20"/>
  <c r="AG90" i="9"/>
  <c r="N91" i="20"/>
  <c r="N91" i="9"/>
  <c r="Z91" i="20"/>
  <c r="Z91" i="9"/>
  <c r="AL91" i="20"/>
  <c r="AL91" i="9"/>
  <c r="G92" i="20"/>
  <c r="G92" i="9"/>
  <c r="AE92" i="20"/>
  <c r="AE92" i="9"/>
  <c r="E94" i="20"/>
  <c r="E93" i="20" s="1"/>
  <c r="E94" i="9"/>
  <c r="E93" i="9" s="1"/>
  <c r="Q94" i="20"/>
  <c r="Q93" i="20" s="1"/>
  <c r="Q94" i="9"/>
  <c r="Q93" i="9" s="1"/>
  <c r="AC94" i="20"/>
  <c r="AC93" i="20" s="1"/>
  <c r="AC94" i="9"/>
  <c r="AC93" i="9" s="1"/>
  <c r="AO94" i="20"/>
  <c r="AO93" i="20" s="1"/>
  <c r="AO94" i="9"/>
  <c r="AO93" i="9" s="1"/>
  <c r="J95" i="20"/>
  <c r="J95" i="9"/>
  <c r="V95" i="20"/>
  <c r="V95" i="9"/>
  <c r="AH95" i="20"/>
  <c r="AH95" i="9"/>
  <c r="O96" i="20"/>
  <c r="O96" i="9"/>
  <c r="AA96" i="20"/>
  <c r="AA96" i="9"/>
  <c r="AM96" i="20"/>
  <c r="AM96" i="9"/>
  <c r="H97" i="20"/>
  <c r="H97" i="9"/>
  <c r="T97" i="20"/>
  <c r="S97" i="20" s="1"/>
  <c r="T97" i="9"/>
  <c r="S97" i="9" s="1"/>
  <c r="AF97" i="20"/>
  <c r="AF97" i="9"/>
  <c r="M98" i="20"/>
  <c r="M98" i="9"/>
  <c r="Y98" i="20"/>
  <c r="Y98" i="9"/>
  <c r="F99" i="20"/>
  <c r="F99" i="9"/>
  <c r="AD99" i="20"/>
  <c r="AD99" i="9"/>
  <c r="W100" i="20"/>
  <c r="W100" i="9"/>
  <c r="AI100" i="20"/>
  <c r="AI100" i="9"/>
  <c r="P101" i="20"/>
  <c r="P101" i="9"/>
  <c r="AB101" i="20"/>
  <c r="AB101" i="9"/>
  <c r="I102" i="20"/>
  <c r="I102" i="9"/>
  <c r="AG102" i="20"/>
  <c r="AG102" i="9"/>
  <c r="N103" i="20"/>
  <c r="N103" i="9"/>
  <c r="Z103" i="20"/>
  <c r="Z103" i="9"/>
  <c r="AL103" i="20"/>
  <c r="AL103" i="9"/>
  <c r="G104" i="20"/>
  <c r="G104" i="9"/>
  <c r="AE104" i="20"/>
  <c r="AE104" i="9"/>
  <c r="X105" i="20"/>
  <c r="X105" i="9"/>
  <c r="AJ105" i="20"/>
  <c r="AJ105" i="9"/>
  <c r="E106" i="20"/>
  <c r="E106" i="9"/>
  <c r="Q106" i="20"/>
  <c r="Q106" i="9"/>
  <c r="AC106" i="20"/>
  <c r="AC106" i="9"/>
  <c r="AO106" i="20"/>
  <c r="AO106" i="9"/>
  <c r="J107" i="20"/>
  <c r="J107" i="9"/>
  <c r="O108" i="20"/>
  <c r="O108" i="9"/>
  <c r="AA108" i="20"/>
  <c r="AA108" i="9"/>
  <c r="AM108" i="20"/>
  <c r="AM108" i="9"/>
  <c r="H109" i="20"/>
  <c r="H109" i="9"/>
  <c r="T109" i="20"/>
  <c r="S109" i="20" s="1"/>
  <c r="T109" i="9"/>
  <c r="S109" i="9" s="1"/>
  <c r="AF109" i="20"/>
  <c r="AF109" i="9"/>
  <c r="M110" i="20"/>
  <c r="M110" i="9"/>
  <c r="Y110" i="20"/>
  <c r="Y110" i="9"/>
  <c r="W112" i="20"/>
  <c r="W112" i="9"/>
  <c r="AI112" i="20"/>
  <c r="AI112" i="9"/>
  <c r="P113" i="20"/>
  <c r="P113" i="9"/>
  <c r="AB113" i="20"/>
  <c r="AB113" i="9"/>
  <c r="Z115" i="20"/>
  <c r="Z115" i="9"/>
  <c r="AL115" i="20"/>
  <c r="AL115" i="9"/>
  <c r="Y81" i="20"/>
  <c r="Y81" i="9"/>
  <c r="P91" i="20"/>
  <c r="P91" i="9"/>
  <c r="T82" i="20"/>
  <c r="S82" i="20" s="1"/>
  <c r="T82" i="9"/>
  <c r="S82" i="9" s="1"/>
  <c r="H79" i="20"/>
  <c r="H79" i="9"/>
  <c r="T79" i="20"/>
  <c r="S79" i="20" s="1"/>
  <c r="T79" i="9"/>
  <c r="S79" i="9" s="1"/>
  <c r="AF79" i="20"/>
  <c r="AF79" i="9"/>
  <c r="M80" i="20"/>
  <c r="M80" i="9"/>
  <c r="Y80" i="20"/>
  <c r="Y80" i="9"/>
  <c r="F81" i="20"/>
  <c r="F81" i="9"/>
  <c r="R81" i="20"/>
  <c r="R81" i="9"/>
  <c r="AD81" i="20"/>
  <c r="AD81" i="9"/>
  <c r="W82" i="20"/>
  <c r="W82" i="9"/>
  <c r="AI82" i="20"/>
  <c r="AI82" i="9"/>
  <c r="P83" i="20"/>
  <c r="P83" i="9"/>
  <c r="AB83" i="20"/>
  <c r="AB83" i="9"/>
  <c r="I84" i="20"/>
  <c r="I84" i="9"/>
  <c r="U84" i="20"/>
  <c r="U84" i="9"/>
  <c r="AG84" i="20"/>
  <c r="AG84" i="9"/>
  <c r="X87" i="20"/>
  <c r="X87" i="9"/>
  <c r="AJ87" i="20"/>
  <c r="AJ87" i="9"/>
  <c r="E88" i="20"/>
  <c r="E88" i="9"/>
  <c r="Q88" i="20"/>
  <c r="Q88" i="9"/>
  <c r="AC88" i="20"/>
  <c r="AC88" i="9"/>
  <c r="AO88" i="20"/>
  <c r="AO88" i="9"/>
  <c r="J89" i="20"/>
  <c r="J89" i="9"/>
  <c r="V89" i="20"/>
  <c r="V89" i="9"/>
  <c r="AH89" i="20"/>
  <c r="AH89" i="9"/>
  <c r="O90" i="20"/>
  <c r="O90" i="9"/>
  <c r="AA90" i="20"/>
  <c r="AA90" i="9"/>
  <c r="AM90" i="20"/>
  <c r="AM90" i="9"/>
  <c r="H91" i="20"/>
  <c r="H91" i="9"/>
  <c r="T91" i="20"/>
  <c r="S91" i="20" s="1"/>
  <c r="T91" i="9"/>
  <c r="S91" i="9" s="1"/>
  <c r="AF91" i="20"/>
  <c r="AF91" i="9"/>
  <c r="M92" i="20"/>
  <c r="M92" i="9"/>
  <c r="Y92" i="20"/>
  <c r="Y92" i="9"/>
  <c r="W94" i="20"/>
  <c r="W93" i="20" s="1"/>
  <c r="W94" i="9"/>
  <c r="W93" i="9" s="1"/>
  <c r="AI94" i="20"/>
  <c r="AI93" i="20" s="1"/>
  <c r="AI94" i="9"/>
  <c r="AI93" i="9" s="1"/>
  <c r="P95" i="20"/>
  <c r="P95" i="9"/>
  <c r="AB95" i="20"/>
  <c r="AB95" i="9"/>
  <c r="I96" i="20"/>
  <c r="I96" i="9"/>
  <c r="U96" i="20"/>
  <c r="U96" i="9"/>
  <c r="AG96" i="20"/>
  <c r="AG96" i="9"/>
  <c r="N97" i="20"/>
  <c r="N97" i="9"/>
  <c r="Z97" i="20"/>
  <c r="Z97" i="9"/>
  <c r="AL97" i="20"/>
  <c r="AL97" i="9"/>
  <c r="G98" i="20"/>
  <c r="G98" i="9"/>
  <c r="AE98" i="20"/>
  <c r="AE98" i="9"/>
  <c r="X99" i="20"/>
  <c r="X99" i="9"/>
  <c r="AJ99" i="20"/>
  <c r="AJ99" i="9"/>
  <c r="E100" i="20"/>
  <c r="E100" i="9"/>
  <c r="Q100" i="20"/>
  <c r="Q100" i="9"/>
  <c r="AC100" i="20"/>
  <c r="AC100" i="9"/>
  <c r="AO100" i="20"/>
  <c r="AO100" i="9"/>
  <c r="AH101" i="20"/>
  <c r="AH101" i="9"/>
  <c r="O102" i="20"/>
  <c r="O102" i="9"/>
  <c r="AA102" i="20"/>
  <c r="AA102" i="9"/>
  <c r="AM102" i="20"/>
  <c r="AM102" i="9"/>
  <c r="H103" i="20"/>
  <c r="H103" i="9"/>
  <c r="T103" i="20"/>
  <c r="S103" i="20" s="1"/>
  <c r="T103" i="9"/>
  <c r="S103" i="9" s="1"/>
  <c r="AF103" i="20"/>
  <c r="AF103" i="9"/>
  <c r="M104" i="20"/>
  <c r="M104" i="9"/>
  <c r="F105" i="20"/>
  <c r="F105" i="9"/>
  <c r="R105" i="20"/>
  <c r="R105" i="9"/>
  <c r="AD105" i="20"/>
  <c r="AD105" i="9"/>
  <c r="W106" i="20"/>
  <c r="W106" i="9"/>
  <c r="AI106" i="20"/>
  <c r="AI106" i="9"/>
  <c r="P107" i="20"/>
  <c r="P107" i="9"/>
  <c r="AB107" i="20"/>
  <c r="AB107" i="9"/>
  <c r="I108" i="20"/>
  <c r="I108" i="9"/>
  <c r="N109" i="20"/>
  <c r="N109" i="9"/>
  <c r="Z109" i="20"/>
  <c r="Z109" i="9"/>
  <c r="AL109" i="20"/>
  <c r="AL109" i="9"/>
  <c r="G110" i="20"/>
  <c r="G110" i="9"/>
  <c r="AE110" i="20"/>
  <c r="AE110" i="9"/>
  <c r="E112" i="20"/>
  <c r="E112" i="9"/>
  <c r="Q112" i="20"/>
  <c r="Q112" i="9"/>
  <c r="AO112" i="20"/>
  <c r="AO112" i="9"/>
  <c r="J113" i="20"/>
  <c r="J113" i="9"/>
  <c r="V113" i="20"/>
  <c r="V113" i="9"/>
  <c r="AH113" i="20"/>
  <c r="AH113" i="9"/>
  <c r="T115" i="20"/>
  <c r="S115" i="20" s="1"/>
  <c r="T115" i="9"/>
  <c r="S115" i="9" s="1"/>
  <c r="AF115" i="20"/>
  <c r="AF115" i="9"/>
  <c r="M81" i="20"/>
  <c r="M81" i="9"/>
  <c r="H82" i="20"/>
  <c r="H82" i="9"/>
  <c r="AF113" i="20"/>
  <c r="AF113" i="9"/>
  <c r="I79" i="20"/>
  <c r="I79" i="9"/>
  <c r="U79" i="20"/>
  <c r="U79" i="9"/>
  <c r="N80" i="20"/>
  <c r="N80" i="9"/>
  <c r="Z80" i="20"/>
  <c r="Z80" i="9"/>
  <c r="AL80" i="20"/>
  <c r="AL80" i="9"/>
  <c r="G81" i="20"/>
  <c r="G81" i="9"/>
  <c r="AE81" i="20"/>
  <c r="AE81" i="9"/>
  <c r="X82" i="20"/>
  <c r="X82" i="9"/>
  <c r="AJ82" i="20"/>
  <c r="AJ82" i="9"/>
  <c r="E83" i="20"/>
  <c r="E83" i="9"/>
  <c r="Q83" i="20"/>
  <c r="Q83" i="9"/>
  <c r="AC83" i="20"/>
  <c r="AC83" i="9"/>
  <c r="AO83" i="20"/>
  <c r="AO83" i="9"/>
  <c r="J84" i="20"/>
  <c r="J84" i="9"/>
  <c r="V84" i="20"/>
  <c r="V84" i="9"/>
  <c r="AH84" i="20"/>
  <c r="AH84" i="9"/>
  <c r="M87" i="20"/>
  <c r="M87" i="9"/>
  <c r="Y87" i="20"/>
  <c r="Y87" i="9"/>
  <c r="F88" i="20"/>
  <c r="F88" i="9"/>
  <c r="R88" i="20"/>
  <c r="R88" i="9"/>
  <c r="AD88" i="20"/>
  <c r="AD88" i="9"/>
  <c r="W89" i="20"/>
  <c r="W89" i="9"/>
  <c r="AI89" i="20"/>
  <c r="AI89" i="9"/>
  <c r="P90" i="20"/>
  <c r="P90" i="9"/>
  <c r="AB90" i="20"/>
  <c r="AB90" i="9"/>
  <c r="I91" i="20"/>
  <c r="I91" i="9"/>
  <c r="U91" i="20"/>
  <c r="U91" i="9"/>
  <c r="AG91" i="20"/>
  <c r="AG91" i="9"/>
  <c r="N92" i="20"/>
  <c r="N92" i="9"/>
  <c r="Z92" i="20"/>
  <c r="Z92" i="9"/>
  <c r="AL92" i="20"/>
  <c r="AL92" i="9"/>
  <c r="X94" i="20"/>
  <c r="X93" i="20" s="1"/>
  <c r="X94" i="9"/>
  <c r="X93" i="9" s="1"/>
  <c r="AJ94" i="20"/>
  <c r="AJ93" i="20" s="1"/>
  <c r="AJ94" i="9"/>
  <c r="AJ93" i="9" s="1"/>
  <c r="E95" i="20"/>
  <c r="E95" i="9"/>
  <c r="Q95" i="20"/>
  <c r="Q95" i="9"/>
  <c r="AC95" i="20"/>
  <c r="AC95" i="9"/>
  <c r="AO95" i="20"/>
  <c r="AO95" i="9"/>
  <c r="J96" i="20"/>
  <c r="J96" i="9"/>
  <c r="V96" i="20"/>
  <c r="V96" i="9"/>
  <c r="AH96" i="20"/>
  <c r="AH96" i="9"/>
  <c r="O97" i="20"/>
  <c r="O97" i="9"/>
  <c r="AA97" i="20"/>
  <c r="AA97" i="9"/>
  <c r="AM97" i="20"/>
  <c r="AM97" i="9"/>
  <c r="H98" i="20"/>
  <c r="H98" i="9"/>
  <c r="T98" i="20"/>
  <c r="S98" i="20" s="1"/>
  <c r="T98" i="9"/>
  <c r="S98" i="9" s="1"/>
  <c r="AF98" i="20"/>
  <c r="AF98" i="9"/>
  <c r="M99" i="20"/>
  <c r="M99" i="9"/>
  <c r="Y99" i="20"/>
  <c r="Y99" i="9"/>
  <c r="F100" i="20"/>
  <c r="F100" i="9"/>
  <c r="R100" i="20"/>
  <c r="R100" i="9"/>
  <c r="AD100" i="20"/>
  <c r="AD100" i="9"/>
  <c r="AI101" i="20"/>
  <c r="AI101" i="9"/>
  <c r="P102" i="20"/>
  <c r="P102" i="9"/>
  <c r="AB102" i="20"/>
  <c r="AB102" i="9"/>
  <c r="I103" i="20"/>
  <c r="I103" i="9"/>
  <c r="N104" i="20"/>
  <c r="N104" i="9"/>
  <c r="Z104" i="20"/>
  <c r="Z104" i="9"/>
  <c r="AL104" i="20"/>
  <c r="AL104" i="9"/>
  <c r="G105" i="20"/>
  <c r="G105" i="9"/>
  <c r="AE105" i="20"/>
  <c r="AE105" i="9"/>
  <c r="X106" i="20"/>
  <c r="X106" i="9"/>
  <c r="AJ106" i="20"/>
  <c r="AJ106" i="9"/>
  <c r="E107" i="20"/>
  <c r="E107" i="9"/>
  <c r="Q107" i="20"/>
  <c r="Q107" i="9"/>
  <c r="J108" i="20"/>
  <c r="J108" i="9"/>
  <c r="AH108" i="20"/>
  <c r="AH108" i="9"/>
  <c r="O109" i="20"/>
  <c r="O109" i="9"/>
  <c r="AA109" i="20"/>
  <c r="AA109" i="9"/>
  <c r="AM109" i="20"/>
  <c r="AM109" i="9"/>
  <c r="H110" i="20"/>
  <c r="H110" i="9"/>
  <c r="T110" i="20"/>
  <c r="S110" i="20" s="1"/>
  <c r="T110" i="9"/>
  <c r="S110" i="9" s="1"/>
  <c r="AF110" i="20"/>
  <c r="AF110" i="9"/>
  <c r="F112" i="20"/>
  <c r="F112" i="9"/>
  <c r="AD112" i="20"/>
  <c r="AD112" i="9"/>
  <c r="W113" i="20"/>
  <c r="W113" i="9"/>
  <c r="AI113" i="20"/>
  <c r="AI113" i="9"/>
  <c r="AG115" i="20"/>
  <c r="AG115" i="9"/>
  <c r="O79" i="20"/>
  <c r="O79" i="9"/>
  <c r="AA79" i="20"/>
  <c r="AA79" i="9"/>
  <c r="AM79" i="20"/>
  <c r="AM79" i="9"/>
  <c r="F82" i="20"/>
  <c r="F82" i="9"/>
  <c r="R82" i="20"/>
  <c r="R82" i="9"/>
  <c r="AD82" i="20"/>
  <c r="AD82" i="9"/>
  <c r="W83" i="20"/>
  <c r="W83" i="9"/>
  <c r="AI83" i="20"/>
  <c r="AI83" i="9"/>
  <c r="P84" i="20"/>
  <c r="P84" i="9"/>
  <c r="AB84" i="20"/>
  <c r="AB84" i="9"/>
  <c r="G87" i="20"/>
  <c r="G87" i="9"/>
  <c r="AE87" i="20"/>
  <c r="AE87" i="9"/>
  <c r="X88" i="20"/>
  <c r="X88" i="9"/>
  <c r="AJ88" i="20"/>
  <c r="AJ88" i="9"/>
  <c r="E89" i="20"/>
  <c r="E89" i="9"/>
  <c r="Q89" i="20"/>
  <c r="Q89" i="9"/>
  <c r="AC89" i="20"/>
  <c r="AC89" i="9"/>
  <c r="AO89" i="20"/>
  <c r="AO89" i="9"/>
  <c r="J90" i="20"/>
  <c r="J90" i="9"/>
  <c r="V90" i="20"/>
  <c r="V90" i="9"/>
  <c r="AH90" i="20"/>
  <c r="AH90" i="9"/>
  <c r="O91" i="20"/>
  <c r="O91" i="9"/>
  <c r="AA91" i="20"/>
  <c r="AA91" i="9"/>
  <c r="AM91" i="20"/>
  <c r="AM91" i="9"/>
  <c r="H92" i="20"/>
  <c r="H92" i="9"/>
  <c r="T92" i="20"/>
  <c r="S92" i="20" s="1"/>
  <c r="T92" i="9"/>
  <c r="S92" i="9" s="1"/>
  <c r="AF92" i="20"/>
  <c r="AF92" i="9"/>
  <c r="F94" i="20"/>
  <c r="F93" i="20" s="1"/>
  <c r="F94" i="9"/>
  <c r="F93" i="9" s="1"/>
  <c r="R94" i="20"/>
  <c r="R93" i="20" s="1"/>
  <c r="R94" i="9"/>
  <c r="R93" i="9" s="1"/>
  <c r="AD94" i="20"/>
  <c r="AD93" i="20" s="1"/>
  <c r="AD94" i="9"/>
  <c r="AD93" i="9" s="1"/>
  <c r="W95" i="20"/>
  <c r="W95" i="9"/>
  <c r="AI95" i="20"/>
  <c r="AI95" i="9"/>
  <c r="P96" i="20"/>
  <c r="P96" i="9"/>
  <c r="AB96" i="20"/>
  <c r="AB96" i="9"/>
  <c r="I97" i="20"/>
  <c r="I97" i="9"/>
  <c r="U97" i="20"/>
  <c r="U97" i="9"/>
  <c r="AG97" i="20"/>
  <c r="AG97" i="9"/>
  <c r="N98" i="20"/>
  <c r="N98" i="9"/>
  <c r="Z98" i="20"/>
  <c r="Z98" i="9"/>
  <c r="AL98" i="20"/>
  <c r="AL98" i="9"/>
  <c r="G99" i="20"/>
  <c r="G99" i="9"/>
  <c r="AE99" i="20"/>
  <c r="AE99" i="9"/>
  <c r="X100" i="20"/>
  <c r="X100" i="9"/>
  <c r="AJ100" i="20"/>
  <c r="AJ100" i="9"/>
  <c r="E101" i="20"/>
  <c r="E101" i="9"/>
  <c r="Q101" i="20"/>
  <c r="Q101" i="9"/>
  <c r="AC101" i="20"/>
  <c r="AC101" i="9"/>
  <c r="AO101" i="20"/>
  <c r="AO101" i="9"/>
  <c r="J102" i="20"/>
  <c r="J102" i="9"/>
  <c r="V102" i="20"/>
  <c r="V102" i="9"/>
  <c r="AH102" i="20"/>
  <c r="AH102" i="9"/>
  <c r="O103" i="20"/>
  <c r="O103" i="9"/>
  <c r="AA103" i="20"/>
  <c r="AA103" i="9"/>
  <c r="AM103" i="20"/>
  <c r="AM103" i="9"/>
  <c r="H104" i="20"/>
  <c r="H104" i="9"/>
  <c r="T104" i="20"/>
  <c r="S104" i="20" s="1"/>
  <c r="T104" i="9"/>
  <c r="S104" i="9" s="1"/>
  <c r="AF104" i="20"/>
  <c r="AF104" i="9"/>
  <c r="M105" i="20"/>
  <c r="M105" i="9"/>
  <c r="F106" i="20"/>
  <c r="F106" i="9"/>
  <c r="R106" i="20"/>
  <c r="R106" i="9"/>
  <c r="AD106" i="20"/>
  <c r="AD106" i="9"/>
  <c r="W107" i="20"/>
  <c r="W107" i="9"/>
  <c r="P108" i="20"/>
  <c r="P108" i="9"/>
  <c r="AB108" i="20"/>
  <c r="AB108" i="9"/>
  <c r="I109" i="20"/>
  <c r="I109" i="9"/>
  <c r="N110" i="20"/>
  <c r="N110" i="9"/>
  <c r="Z110" i="20"/>
  <c r="Z110" i="9"/>
  <c r="AL110" i="20"/>
  <c r="AL110" i="9"/>
  <c r="X112" i="20"/>
  <c r="X112" i="9"/>
  <c r="AJ112" i="20"/>
  <c r="AJ112" i="9"/>
  <c r="E113" i="20"/>
  <c r="E113" i="9"/>
  <c r="Q113" i="20"/>
  <c r="Q113" i="9"/>
  <c r="AC113" i="20"/>
  <c r="AC113" i="9"/>
  <c r="AO113" i="20"/>
  <c r="AO113" i="9"/>
  <c r="AA115" i="20"/>
  <c r="AA115" i="9"/>
  <c r="AM115" i="20"/>
  <c r="AM115" i="9"/>
  <c r="P79" i="20"/>
  <c r="P79" i="9"/>
  <c r="AB79" i="20"/>
  <c r="AB79" i="9"/>
  <c r="I80" i="20"/>
  <c r="I80" i="9"/>
  <c r="U80" i="20"/>
  <c r="U80" i="9"/>
  <c r="N81" i="20"/>
  <c r="N81" i="9"/>
  <c r="Z81" i="20"/>
  <c r="Z81" i="9"/>
  <c r="AL81" i="20"/>
  <c r="AL81" i="9"/>
  <c r="G82" i="20"/>
  <c r="G82" i="9"/>
  <c r="AE82" i="20"/>
  <c r="AE82" i="9"/>
  <c r="X83" i="20"/>
  <c r="X83" i="9"/>
  <c r="AJ83" i="20"/>
  <c r="AJ83" i="9"/>
  <c r="E84" i="20"/>
  <c r="E84" i="9"/>
  <c r="Q84" i="20"/>
  <c r="Q84" i="9"/>
  <c r="AC84" i="20"/>
  <c r="AC84" i="9"/>
  <c r="AO84" i="20"/>
  <c r="AO84" i="9"/>
  <c r="H87" i="20"/>
  <c r="H87" i="9"/>
  <c r="T87" i="20"/>
  <c r="S87" i="20" s="1"/>
  <c r="T87" i="9"/>
  <c r="S87" i="9" s="1"/>
  <c r="AF87" i="20"/>
  <c r="AF87" i="9"/>
  <c r="M88" i="20"/>
  <c r="M88" i="9"/>
  <c r="Y88" i="20"/>
  <c r="Y88" i="9"/>
  <c r="F89" i="20"/>
  <c r="F89" i="9"/>
  <c r="R89" i="20"/>
  <c r="R89" i="9"/>
  <c r="AD89" i="20"/>
  <c r="AD89" i="9"/>
  <c r="W90" i="20"/>
  <c r="W90" i="9"/>
  <c r="AI90" i="20"/>
  <c r="AI90" i="9"/>
  <c r="I92" i="20"/>
  <c r="I92" i="9"/>
  <c r="U92" i="20"/>
  <c r="U92" i="9"/>
  <c r="AG92" i="20"/>
  <c r="AG92" i="9"/>
  <c r="G94" i="20"/>
  <c r="G93" i="20" s="1"/>
  <c r="G94" i="9"/>
  <c r="G93" i="9" s="1"/>
  <c r="AE94" i="20"/>
  <c r="AE93" i="20" s="1"/>
  <c r="AE94" i="9"/>
  <c r="AE93" i="9" s="1"/>
  <c r="X95" i="20"/>
  <c r="X95" i="9"/>
  <c r="AJ95" i="20"/>
  <c r="AJ95" i="9"/>
  <c r="E96" i="20"/>
  <c r="E96" i="9"/>
  <c r="Q96" i="20"/>
  <c r="Q96" i="9"/>
  <c r="AC96" i="20"/>
  <c r="AC96" i="9"/>
  <c r="AO96" i="20"/>
  <c r="AO96" i="9"/>
  <c r="J97" i="20"/>
  <c r="J97" i="9"/>
  <c r="V97" i="20"/>
  <c r="V97" i="9"/>
  <c r="AH97" i="20"/>
  <c r="AH97" i="9"/>
  <c r="O98" i="20"/>
  <c r="O98" i="9"/>
  <c r="AA98" i="20"/>
  <c r="AA98" i="9"/>
  <c r="AM98" i="20"/>
  <c r="AM98" i="9"/>
  <c r="H99" i="20"/>
  <c r="H99" i="9"/>
  <c r="T99" i="20"/>
  <c r="S99" i="20" s="1"/>
  <c r="T99" i="9"/>
  <c r="S99" i="9" s="1"/>
  <c r="AF99" i="20"/>
  <c r="AF99" i="9"/>
  <c r="M100" i="20"/>
  <c r="M100" i="9"/>
  <c r="Y100" i="20"/>
  <c r="Y100" i="9"/>
  <c r="F101" i="20"/>
  <c r="F101" i="9"/>
  <c r="W102" i="20"/>
  <c r="W102" i="9"/>
  <c r="AI102" i="20"/>
  <c r="AI102" i="9"/>
  <c r="P103" i="20"/>
  <c r="P103" i="9"/>
  <c r="AB103" i="20"/>
  <c r="AB103" i="9"/>
  <c r="I104" i="20"/>
  <c r="I104" i="9"/>
  <c r="N105" i="20"/>
  <c r="N105" i="9"/>
  <c r="Z105" i="20"/>
  <c r="Z105" i="9"/>
  <c r="AL105" i="20"/>
  <c r="AL105" i="9"/>
  <c r="G106" i="20"/>
  <c r="G106" i="9"/>
  <c r="AE106" i="20"/>
  <c r="AE106" i="9"/>
  <c r="X107" i="20"/>
  <c r="X107" i="9"/>
  <c r="AJ107" i="20"/>
  <c r="AJ107" i="9"/>
  <c r="E108" i="20"/>
  <c r="E108" i="9"/>
  <c r="Q108" i="20"/>
  <c r="Q108" i="9"/>
  <c r="AC108" i="20"/>
  <c r="AC108" i="9"/>
  <c r="AO108" i="20"/>
  <c r="AO108" i="9"/>
  <c r="J109" i="20"/>
  <c r="J109" i="9"/>
  <c r="AH109" i="20"/>
  <c r="AH109" i="9"/>
  <c r="O110" i="20"/>
  <c r="O110" i="9"/>
  <c r="AA110" i="20"/>
  <c r="AA110" i="9"/>
  <c r="AM110" i="20"/>
  <c r="AM110" i="9"/>
  <c r="M112" i="20"/>
  <c r="M112" i="9"/>
  <c r="F113" i="20"/>
  <c r="F113" i="9"/>
  <c r="R113" i="20"/>
  <c r="R113" i="9"/>
  <c r="AD113" i="20"/>
  <c r="AD113" i="9"/>
  <c r="P115" i="20"/>
  <c r="P115" i="9"/>
  <c r="AB115" i="20"/>
  <c r="AB115" i="9"/>
  <c r="E79" i="20"/>
  <c r="E79" i="9"/>
  <c r="Q79" i="20"/>
  <c r="Q79" i="9"/>
  <c r="AC79" i="20"/>
  <c r="AC79" i="9"/>
  <c r="AO79" i="20"/>
  <c r="AO79" i="9"/>
  <c r="J80" i="20"/>
  <c r="J80" i="9"/>
  <c r="V80" i="20"/>
  <c r="V80" i="9"/>
  <c r="AH80" i="20"/>
  <c r="AH80" i="9"/>
  <c r="O81" i="20"/>
  <c r="O81" i="9"/>
  <c r="AA81" i="20"/>
  <c r="AA81" i="9"/>
  <c r="AM81" i="20"/>
  <c r="AM81" i="9"/>
  <c r="AF82" i="20"/>
  <c r="AF82" i="9"/>
  <c r="M83" i="20"/>
  <c r="M83" i="9"/>
  <c r="Y83" i="20"/>
  <c r="Y83" i="9"/>
  <c r="F84" i="20"/>
  <c r="F84" i="9"/>
  <c r="R84" i="20"/>
  <c r="R84" i="9"/>
  <c r="AD84" i="20"/>
  <c r="AD84" i="9"/>
  <c r="I87" i="20"/>
  <c r="I87" i="9"/>
  <c r="U87" i="20"/>
  <c r="U87" i="9"/>
  <c r="N88" i="20"/>
  <c r="N88" i="9"/>
  <c r="Z88" i="20"/>
  <c r="Z88" i="9"/>
  <c r="AL88" i="20"/>
  <c r="AL88" i="9"/>
  <c r="G89" i="20"/>
  <c r="G89" i="9"/>
  <c r="AE89" i="20"/>
  <c r="AE89" i="9"/>
  <c r="X90" i="20"/>
  <c r="X90" i="9"/>
  <c r="AJ90" i="20"/>
  <c r="AJ90" i="9"/>
  <c r="E91" i="20"/>
  <c r="E91" i="9"/>
  <c r="Q91" i="20"/>
  <c r="Q91" i="9"/>
  <c r="AC91" i="20"/>
  <c r="AC91" i="9"/>
  <c r="AO91" i="20"/>
  <c r="AO91" i="9"/>
  <c r="J92" i="20"/>
  <c r="J92" i="9"/>
  <c r="V92" i="20"/>
  <c r="V92" i="9"/>
  <c r="AH92" i="20"/>
  <c r="AH92" i="9"/>
  <c r="H94" i="20"/>
  <c r="H93" i="20" s="1"/>
  <c r="H94" i="9"/>
  <c r="H93" i="9" s="1"/>
  <c r="T94" i="20"/>
  <c r="T94" i="9"/>
  <c r="AF94" i="20"/>
  <c r="AF93" i="20" s="1"/>
  <c r="AF94" i="9"/>
  <c r="AF93" i="9" s="1"/>
  <c r="M95" i="20"/>
  <c r="M95" i="9"/>
  <c r="Y95" i="20"/>
  <c r="Y95" i="9"/>
  <c r="F96" i="20"/>
  <c r="F96" i="9"/>
  <c r="R96" i="20"/>
  <c r="R96" i="9"/>
  <c r="AD96" i="20"/>
  <c r="AD96" i="9"/>
  <c r="W97" i="20"/>
  <c r="W97" i="9"/>
  <c r="AI97" i="20"/>
  <c r="AI97" i="9"/>
  <c r="P98" i="20"/>
  <c r="P98" i="9"/>
  <c r="AB98" i="20"/>
  <c r="AB98" i="9"/>
  <c r="I99" i="20"/>
  <c r="I99" i="9"/>
  <c r="N100" i="20"/>
  <c r="N100" i="9"/>
  <c r="Z100" i="20"/>
  <c r="Z100" i="9"/>
  <c r="AL100" i="20"/>
  <c r="AL100" i="9"/>
  <c r="G101" i="20"/>
  <c r="G101" i="9"/>
  <c r="AE101" i="20"/>
  <c r="AE101" i="9"/>
  <c r="X102" i="20"/>
  <c r="X102" i="9"/>
  <c r="AJ102" i="20"/>
  <c r="AJ102" i="9"/>
  <c r="E103" i="20"/>
  <c r="E103" i="9"/>
  <c r="Q103" i="20"/>
  <c r="Q103" i="9"/>
  <c r="AC103" i="20"/>
  <c r="AC103" i="9"/>
  <c r="AO103" i="20"/>
  <c r="AO103" i="9"/>
  <c r="J104" i="20"/>
  <c r="J104" i="9"/>
  <c r="AH104" i="20"/>
  <c r="AH104" i="9"/>
  <c r="O105" i="20"/>
  <c r="O105" i="9"/>
  <c r="AA105" i="20"/>
  <c r="AA105" i="9"/>
  <c r="AM105" i="20"/>
  <c r="AM105" i="9"/>
  <c r="H106" i="20"/>
  <c r="H106" i="9"/>
  <c r="T106" i="20"/>
  <c r="S106" i="20" s="1"/>
  <c r="T106" i="9"/>
  <c r="S106" i="9" s="1"/>
  <c r="AF106" i="20"/>
  <c r="AF106" i="9"/>
  <c r="M107" i="20"/>
  <c r="M107" i="9"/>
  <c r="F108" i="20"/>
  <c r="F108" i="9"/>
  <c r="R108" i="20"/>
  <c r="R108" i="9"/>
  <c r="AD108" i="20"/>
  <c r="AD108" i="9"/>
  <c r="W109" i="20"/>
  <c r="W109" i="9"/>
  <c r="AI109" i="20"/>
  <c r="AI109" i="9"/>
  <c r="P110" i="20"/>
  <c r="P110" i="9"/>
  <c r="AB110" i="20"/>
  <c r="AB110" i="9"/>
  <c r="Z112" i="20"/>
  <c r="Z112" i="9"/>
  <c r="AL112" i="20"/>
  <c r="AL112" i="9"/>
  <c r="G113" i="20"/>
  <c r="G113" i="9"/>
  <c r="AE113" i="20"/>
  <c r="AE113" i="9"/>
  <c r="E115" i="20"/>
  <c r="E115" i="9"/>
  <c r="Q115" i="20"/>
  <c r="Q115" i="9"/>
  <c r="AC115" i="20"/>
  <c r="AC115" i="9"/>
  <c r="AO115" i="20"/>
  <c r="AO115" i="9"/>
  <c r="F79" i="20"/>
  <c r="F79" i="9"/>
  <c r="R79" i="20"/>
  <c r="R79" i="9"/>
  <c r="AD79" i="20"/>
  <c r="AD79" i="9"/>
  <c r="W80" i="20"/>
  <c r="W80" i="9"/>
  <c r="AI80" i="20"/>
  <c r="AI80" i="9"/>
  <c r="P81" i="20"/>
  <c r="P81" i="9"/>
  <c r="AB81" i="20"/>
  <c r="AB81" i="9"/>
  <c r="I82" i="20"/>
  <c r="I82" i="9"/>
  <c r="N83" i="20"/>
  <c r="N83" i="9"/>
  <c r="Z83" i="20"/>
  <c r="Z83" i="9"/>
  <c r="AL83" i="20"/>
  <c r="AL83" i="9"/>
  <c r="G84" i="20"/>
  <c r="G84" i="9"/>
  <c r="AE84" i="20"/>
  <c r="AE84" i="9"/>
  <c r="J87" i="20"/>
  <c r="J87" i="9"/>
  <c r="V87" i="20"/>
  <c r="V87" i="9"/>
  <c r="AH87" i="20"/>
  <c r="AH87" i="9"/>
  <c r="O88" i="20"/>
  <c r="O88" i="9"/>
  <c r="AA88" i="20"/>
  <c r="AA88" i="9"/>
  <c r="AM88" i="20"/>
  <c r="AM88" i="9"/>
  <c r="H89" i="20"/>
  <c r="H89" i="9"/>
  <c r="T89" i="20"/>
  <c r="S89" i="20" s="1"/>
  <c r="T89" i="9"/>
  <c r="S89" i="9" s="1"/>
  <c r="AF89" i="20"/>
  <c r="AF89" i="9"/>
  <c r="M90" i="20"/>
  <c r="M90" i="9"/>
  <c r="Y90" i="20"/>
  <c r="Y90" i="9"/>
  <c r="F91" i="20"/>
  <c r="F91" i="9"/>
  <c r="R91" i="20"/>
  <c r="R91" i="9"/>
  <c r="AD91" i="20"/>
  <c r="AD91" i="9"/>
  <c r="AI92" i="20"/>
  <c r="AI92" i="9"/>
  <c r="I94" i="20"/>
  <c r="I93" i="20" s="1"/>
  <c r="I94" i="9"/>
  <c r="I93" i="9" s="1"/>
  <c r="U94" i="20"/>
  <c r="U93" i="20" s="1"/>
  <c r="U94" i="9"/>
  <c r="U93" i="9" s="1"/>
  <c r="AG94" i="20"/>
  <c r="AG93" i="20" s="1"/>
  <c r="AG94" i="9"/>
  <c r="AG93" i="9" s="1"/>
  <c r="N95" i="20"/>
  <c r="N95" i="9"/>
  <c r="Z95" i="20"/>
  <c r="Z95" i="9"/>
  <c r="AL95" i="20"/>
  <c r="AL95" i="9"/>
  <c r="G96" i="20"/>
  <c r="G96" i="9"/>
  <c r="AE96" i="20"/>
  <c r="AE96" i="9"/>
  <c r="X97" i="20"/>
  <c r="X97" i="9"/>
  <c r="AJ97" i="20"/>
  <c r="AJ97" i="9"/>
  <c r="E98" i="20"/>
  <c r="E98" i="9"/>
  <c r="AC98" i="20"/>
  <c r="AC98" i="9"/>
  <c r="O100" i="20"/>
  <c r="O100" i="9"/>
  <c r="AF101" i="20"/>
  <c r="AF101" i="9"/>
  <c r="M102" i="20"/>
  <c r="M102" i="9"/>
  <c r="F103" i="20"/>
  <c r="F103" i="9"/>
  <c r="R103" i="20"/>
  <c r="R103" i="9"/>
  <c r="AD103" i="20"/>
  <c r="AD103" i="9"/>
  <c r="W104" i="20"/>
  <c r="W104" i="9"/>
  <c r="AI104" i="20"/>
  <c r="AI104" i="9"/>
  <c r="P105" i="20"/>
  <c r="P105" i="9"/>
  <c r="AB105" i="20"/>
  <c r="AB105" i="9"/>
  <c r="I106" i="20"/>
  <c r="I106" i="9"/>
  <c r="J79" i="20"/>
  <c r="J79" i="9"/>
  <c r="V79" i="20"/>
  <c r="V79" i="9"/>
  <c r="AH79" i="20"/>
  <c r="AH79" i="9"/>
  <c r="O80" i="20"/>
  <c r="O80" i="9"/>
  <c r="AA80" i="20"/>
  <c r="AA80" i="9"/>
  <c r="AM80" i="20"/>
  <c r="AM80" i="9"/>
  <c r="H81" i="20"/>
  <c r="H81" i="9"/>
  <c r="T81" i="20"/>
  <c r="S81" i="20" s="1"/>
  <c r="T81" i="9"/>
  <c r="S81" i="9" s="1"/>
  <c r="AF81" i="20"/>
  <c r="AF81" i="9"/>
  <c r="M82" i="20"/>
  <c r="M82" i="9"/>
  <c r="Y82" i="20"/>
  <c r="Y82" i="9"/>
  <c r="F83" i="20"/>
  <c r="F83" i="9"/>
  <c r="R83" i="20"/>
  <c r="R83" i="9"/>
  <c r="AD83" i="20"/>
  <c r="AD83" i="9"/>
  <c r="W84" i="20"/>
  <c r="W84" i="9"/>
  <c r="AI84" i="20"/>
  <c r="AI84" i="9"/>
  <c r="N87" i="20"/>
  <c r="N87" i="9"/>
  <c r="Z87" i="20"/>
  <c r="Z87" i="9"/>
  <c r="AL87" i="20"/>
  <c r="AL87" i="9"/>
  <c r="G88" i="20"/>
  <c r="G88" i="9"/>
  <c r="AE88" i="20"/>
  <c r="AE88" i="9"/>
  <c r="X89" i="20"/>
  <c r="X89" i="9"/>
  <c r="AJ89" i="20"/>
  <c r="AJ89" i="9"/>
  <c r="E90" i="20"/>
  <c r="E90" i="9"/>
  <c r="Q90" i="20"/>
  <c r="Q90" i="9"/>
  <c r="AC90" i="20"/>
  <c r="AC90" i="9"/>
  <c r="AO90" i="20"/>
  <c r="AO90" i="9"/>
  <c r="J91" i="20"/>
  <c r="J91" i="9"/>
  <c r="V91" i="20"/>
  <c r="V91" i="9"/>
  <c r="AH91" i="20"/>
  <c r="AH91" i="9"/>
  <c r="O92" i="20"/>
  <c r="O92" i="9"/>
  <c r="AA92" i="20"/>
  <c r="AA92" i="9"/>
  <c r="AM92" i="20"/>
  <c r="AM92" i="9"/>
  <c r="M94" i="20"/>
  <c r="M93" i="20" s="1"/>
  <c r="M94" i="9"/>
  <c r="M93" i="9" s="1"/>
  <c r="Y94" i="20"/>
  <c r="Y93" i="20" s="1"/>
  <c r="Y94" i="9"/>
  <c r="Y93" i="9" s="1"/>
  <c r="F95" i="20"/>
  <c r="F95" i="9"/>
  <c r="R95" i="20"/>
  <c r="R95" i="9"/>
  <c r="AD95" i="20"/>
  <c r="AD95" i="9"/>
  <c r="W96" i="20"/>
  <c r="W96" i="9"/>
  <c r="AI96" i="20"/>
  <c r="AI96" i="9"/>
  <c r="P97" i="20"/>
  <c r="P97" i="9"/>
  <c r="AB97" i="20"/>
  <c r="AB97" i="9"/>
  <c r="I98" i="20"/>
  <c r="I98" i="9"/>
  <c r="U98" i="20"/>
  <c r="U98" i="9"/>
  <c r="AG98" i="20"/>
  <c r="AG98" i="9"/>
  <c r="N99" i="20"/>
  <c r="N99" i="9"/>
  <c r="Z99" i="20"/>
  <c r="Z99" i="9"/>
  <c r="AL99" i="20"/>
  <c r="AL99" i="9"/>
  <c r="G100" i="20"/>
  <c r="G100" i="9"/>
  <c r="AE100" i="20"/>
  <c r="AE100" i="9"/>
  <c r="AJ101" i="20"/>
  <c r="AJ101" i="9"/>
  <c r="E102" i="20"/>
  <c r="E102" i="9"/>
  <c r="Q102" i="20"/>
  <c r="Q102" i="9"/>
  <c r="AC102" i="20"/>
  <c r="AC102" i="9"/>
  <c r="AO102" i="20"/>
  <c r="AO102" i="9"/>
  <c r="J103" i="20"/>
  <c r="J103" i="9"/>
  <c r="AH103" i="20"/>
  <c r="AH103" i="9"/>
  <c r="O104" i="20"/>
  <c r="O104" i="9"/>
  <c r="AA104" i="20"/>
  <c r="AA104" i="9"/>
  <c r="AM104" i="20"/>
  <c r="AM104" i="9"/>
  <c r="H105" i="20"/>
  <c r="H105" i="9"/>
  <c r="T105" i="20"/>
  <c r="S105" i="20" s="1"/>
  <c r="T105" i="9"/>
  <c r="S105" i="9" s="1"/>
  <c r="AF105" i="20"/>
  <c r="AF105" i="9"/>
  <c r="M106" i="20"/>
  <c r="M106" i="9"/>
  <c r="F107" i="20"/>
  <c r="F107" i="9"/>
  <c r="R107" i="20"/>
  <c r="R107" i="9"/>
  <c r="W108" i="20"/>
  <c r="W108" i="9"/>
  <c r="AI108" i="20"/>
  <c r="AI108" i="9"/>
  <c r="P109" i="20"/>
  <c r="P109" i="9"/>
  <c r="AB109" i="20"/>
  <c r="AB109" i="9"/>
  <c r="I110" i="20"/>
  <c r="I110" i="9"/>
  <c r="U110" i="20"/>
  <c r="U110" i="9"/>
  <c r="AG110" i="20"/>
  <c r="AG110" i="9"/>
  <c r="AE112" i="20"/>
  <c r="AE112" i="9"/>
  <c r="X113" i="20"/>
  <c r="X113" i="9"/>
  <c r="AJ113" i="20"/>
  <c r="AJ113" i="9"/>
  <c r="J115" i="20"/>
  <c r="J115" i="9"/>
  <c r="AH115" i="20"/>
  <c r="AH115" i="9"/>
  <c r="S94" i="21" l="1"/>
  <c r="T93" i="21"/>
  <c r="S93" i="21" s="1"/>
  <c r="T93" i="19"/>
  <c r="S93" i="19" s="1"/>
  <c r="S94" i="19"/>
  <c r="S94" i="20"/>
  <c r="T93" i="20"/>
  <c r="S93" i="20" s="1"/>
  <c r="S94" i="9"/>
  <c r="T93" i="9"/>
  <c r="S93" i="9" s="1"/>
  <c r="J201" i="18" l="1"/>
  <c r="G201" i="18"/>
  <c r="I201" i="18"/>
  <c r="L201" i="18"/>
  <c r="K201" i="18" s="1"/>
  <c r="K350" i="18"/>
  <c r="J350" i="18"/>
  <c r="L350" i="18"/>
  <c r="H201" i="18" l="1"/>
  <c r="J348" i="18"/>
  <c r="L348" i="18"/>
  <c r="K348" i="18"/>
  <c r="L240" i="18" l="1"/>
  <c r="J243" i="18"/>
  <c r="J237" i="18"/>
  <c r="J236" i="18"/>
  <c r="L238" i="18"/>
  <c r="L237" i="18"/>
  <c r="L236" i="18"/>
  <c r="L235" i="18"/>
  <c r="J241" i="18"/>
  <c r="J240" i="18"/>
  <c r="J239" i="18"/>
  <c r="I240" i="18"/>
  <c r="I239" i="18"/>
  <c r="I238" i="18"/>
  <c r="I237" i="18"/>
  <c r="I236" i="18"/>
  <c r="I235" i="18"/>
  <c r="I302" i="18" l="1"/>
  <c r="I250" i="18"/>
  <c r="L246" i="18"/>
  <c r="K236" i="18"/>
  <c r="K298" i="18" s="1"/>
  <c r="L298" i="18"/>
  <c r="J246" i="18"/>
  <c r="J256" i="18" s="1"/>
  <c r="J266" i="18" s="1"/>
  <c r="J276" i="18" s="1"/>
  <c r="J286" i="18" s="1"/>
  <c r="J298" i="18"/>
  <c r="L242" i="18"/>
  <c r="L295" i="18"/>
  <c r="L247" i="18"/>
  <c r="L299" i="18"/>
  <c r="K237" i="18"/>
  <c r="K299" i="18" s="1"/>
  <c r="J299" i="18"/>
  <c r="J247" i="18"/>
  <c r="J257" i="18" s="1"/>
  <c r="J267" i="18" s="1"/>
  <c r="J277" i="18" s="1"/>
  <c r="J287" i="18" s="1"/>
  <c r="I247" i="18"/>
  <c r="I299" i="18"/>
  <c r="J242" i="18"/>
  <c r="J295" i="18"/>
  <c r="J296" i="18" s="1"/>
  <c r="I300" i="18"/>
  <c r="I248" i="18"/>
  <c r="L245" i="18"/>
  <c r="L297" i="18"/>
  <c r="I242" i="18"/>
  <c r="I295" i="18"/>
  <c r="L248" i="18"/>
  <c r="L300" i="18"/>
  <c r="J253" i="18"/>
  <c r="J263" i="18" s="1"/>
  <c r="J273" i="18" s="1"/>
  <c r="J283" i="18" s="1"/>
  <c r="J293" i="18" s="1"/>
  <c r="J305" i="18"/>
  <c r="J301" i="18"/>
  <c r="J249" i="18"/>
  <c r="J259" i="18" s="1"/>
  <c r="J269" i="18" s="1"/>
  <c r="J279" i="18" s="1"/>
  <c r="J289" i="18" s="1"/>
  <c r="I301" i="18"/>
  <c r="I249" i="18"/>
  <c r="I297" i="18"/>
  <c r="I245" i="18"/>
  <c r="J302" i="18"/>
  <c r="J250" i="18"/>
  <c r="J260" i="18" s="1"/>
  <c r="J270" i="18" s="1"/>
  <c r="J280" i="18" s="1"/>
  <c r="J290" i="18" s="1"/>
  <c r="L250" i="18"/>
  <c r="L302" i="18"/>
  <c r="K240" i="18"/>
  <c r="K302" i="18" s="1"/>
  <c r="I246" i="18"/>
  <c r="I298" i="18"/>
  <c r="J303" i="18"/>
  <c r="J251" i="18"/>
  <c r="J261" i="18" s="1"/>
  <c r="J271" i="18" s="1"/>
  <c r="J281" i="18" s="1"/>
  <c r="J291" i="18" s="1"/>
  <c r="L239" i="18"/>
  <c r="G332" i="18"/>
  <c r="L125" i="18"/>
  <c r="I125" i="18"/>
  <c r="G200" i="18"/>
  <c r="G125" i="18"/>
  <c r="G203" i="18"/>
  <c r="G204" i="18"/>
  <c r="J125" i="18"/>
  <c r="I256" i="18" l="1"/>
  <c r="L332" i="18"/>
  <c r="L202" i="18"/>
  <c r="I243" i="18"/>
  <c r="I137" i="18"/>
  <c r="I200" i="18"/>
  <c r="H200" i="18" s="1"/>
  <c r="L137" i="18"/>
  <c r="G202" i="18"/>
  <c r="I241" i="18"/>
  <c r="L296" i="18"/>
  <c r="K296" i="18" s="1"/>
  <c r="K295" i="18"/>
  <c r="L204" i="18"/>
  <c r="K204" i="18" s="1"/>
  <c r="L304" i="18"/>
  <c r="L252" i="18"/>
  <c r="K242" i="18"/>
  <c r="K304" i="18" s="1"/>
  <c r="L133" i="18"/>
  <c r="I134" i="18"/>
  <c r="J203" i="18"/>
  <c r="J332" i="18"/>
  <c r="J185" i="18"/>
  <c r="J140" i="18"/>
  <c r="K140" i="18" s="1"/>
  <c r="J155" i="18"/>
  <c r="J205" i="18"/>
  <c r="J170" i="18"/>
  <c r="J204" i="18"/>
  <c r="I202" i="18"/>
  <c r="J139" i="18"/>
  <c r="I203" i="18"/>
  <c r="H203" i="18" s="1"/>
  <c r="L128" i="18"/>
  <c r="J238" i="18"/>
  <c r="J129" i="18"/>
  <c r="I129" i="18"/>
  <c r="G139" i="18"/>
  <c r="L301" i="18"/>
  <c r="K239" i="18"/>
  <c r="K301" i="18" s="1"/>
  <c r="L249" i="18"/>
  <c r="L258" i="18"/>
  <c r="L136" i="18"/>
  <c r="G235" i="18"/>
  <c r="G129" i="18"/>
  <c r="G185" i="18"/>
  <c r="G170" i="18"/>
  <c r="G205" i="18"/>
  <c r="G155" i="18"/>
  <c r="G140" i="18"/>
  <c r="J137" i="18"/>
  <c r="J334" i="18"/>
  <c r="I335" i="18"/>
  <c r="I296" i="18"/>
  <c r="I257" i="18"/>
  <c r="L256" i="18"/>
  <c r="K246" i="18"/>
  <c r="L260" i="18"/>
  <c r="K250" i="18"/>
  <c r="L135" i="18"/>
  <c r="J135" i="18"/>
  <c r="I334" i="18"/>
  <c r="J304" i="18"/>
  <c r="J252" i="18"/>
  <c r="J262" i="18" s="1"/>
  <c r="J272" i="18" s="1"/>
  <c r="J282" i="18" s="1"/>
  <c r="J292" i="18" s="1"/>
  <c r="G136" i="18"/>
  <c r="P120" i="12"/>
  <c r="P128" i="12" s="1"/>
  <c r="AE120" i="12"/>
  <c r="AE128" i="12" s="1"/>
  <c r="T120" i="12"/>
  <c r="T128" i="12" s="1"/>
  <c r="I119" i="12"/>
  <c r="L120" i="12"/>
  <c r="M119" i="12"/>
  <c r="N119" i="12"/>
  <c r="AB120" i="12"/>
  <c r="AB128" i="12" s="1"/>
  <c r="AD119" i="12"/>
  <c r="S119" i="12"/>
  <c r="S121" i="12" s="1"/>
  <c r="F119" i="12"/>
  <c r="AF120" i="12"/>
  <c r="AF128" i="12" s="1"/>
  <c r="V119" i="12"/>
  <c r="I120" i="12"/>
  <c r="I128" i="12" s="1"/>
  <c r="Y119" i="12"/>
  <c r="M120" i="12"/>
  <c r="M128" i="12" s="1"/>
  <c r="N120" i="12"/>
  <c r="N128" i="12" s="1"/>
  <c r="AN120" i="12"/>
  <c r="Q120" i="12"/>
  <c r="Q128" i="12" s="1"/>
  <c r="AE119" i="12"/>
  <c r="F120" i="12"/>
  <c r="G119" i="12"/>
  <c r="AH119" i="12"/>
  <c r="AK119" i="12"/>
  <c r="O119" i="12"/>
  <c r="AC120" i="12"/>
  <c r="AC128" i="12" s="1"/>
  <c r="G120" i="12"/>
  <c r="G128" i="12" s="1"/>
  <c r="U120" i="12"/>
  <c r="U128" i="12" s="1"/>
  <c r="X120" i="12"/>
  <c r="X128" i="12" s="1"/>
  <c r="O120" i="12"/>
  <c r="O128" i="12" s="1"/>
  <c r="AO120" i="12"/>
  <c r="AO128" i="12" s="1"/>
  <c r="R120" i="12"/>
  <c r="R128" i="12" s="1"/>
  <c r="AD120" i="12"/>
  <c r="AD128" i="12" s="1"/>
  <c r="AG120" i="12"/>
  <c r="AG128" i="12" s="1"/>
  <c r="X119" i="12"/>
  <c r="AJ120" i="12"/>
  <c r="AJ128" i="12" s="1"/>
  <c r="P119" i="12"/>
  <c r="H119" i="12"/>
  <c r="AJ119" i="12"/>
  <c r="K119" i="12"/>
  <c r="AI120" i="12"/>
  <c r="AI128" i="12" s="1"/>
  <c r="Z119" i="12"/>
  <c r="W119" i="12"/>
  <c r="J119" i="12"/>
  <c r="AL119" i="12"/>
  <c r="AA119" i="12"/>
  <c r="T119" i="12"/>
  <c r="AM120" i="12"/>
  <c r="AM128" i="12" s="1"/>
  <c r="AC119" i="12"/>
  <c r="G333" i="18"/>
  <c r="AF119" i="12"/>
  <c r="AI119" i="12"/>
  <c r="AO119" i="12"/>
  <c r="S120" i="12"/>
  <c r="U119" i="12"/>
  <c r="H120" i="12"/>
  <c r="H128" i="12" s="1"/>
  <c r="V120" i="12"/>
  <c r="V128" i="12" s="1"/>
  <c r="R119" i="12"/>
  <c r="AG119" i="12"/>
  <c r="AH120" i="12"/>
  <c r="AH128" i="12" s="1"/>
  <c r="AM119" i="12"/>
  <c r="K120" i="12"/>
  <c r="Y120" i="12"/>
  <c r="Y128" i="12" s="1"/>
  <c r="Z120" i="12"/>
  <c r="Z128" i="12" s="1"/>
  <c r="AK120" i="12"/>
  <c r="AL120" i="12"/>
  <c r="AL128" i="12" s="1"/>
  <c r="L119" i="12"/>
  <c r="W120" i="12"/>
  <c r="W128" i="12" s="1"/>
  <c r="AN119" i="12"/>
  <c r="AN121" i="12" s="1"/>
  <c r="AA120" i="12"/>
  <c r="AA128" i="12" s="1"/>
  <c r="AB119" i="12"/>
  <c r="J120" i="12"/>
  <c r="J128" i="12" s="1"/>
  <c r="Q119" i="12"/>
  <c r="I255" i="18"/>
  <c r="G335" i="18"/>
  <c r="I259" i="18"/>
  <c r="I252" i="18"/>
  <c r="I304" i="18"/>
  <c r="I260" i="18"/>
  <c r="I140" i="18"/>
  <c r="I155" i="18"/>
  <c r="I205" i="18"/>
  <c r="H125" i="18"/>
  <c r="I185" i="18"/>
  <c r="I170" i="18"/>
  <c r="I130" i="18"/>
  <c r="L140" i="18"/>
  <c r="L185" i="18"/>
  <c r="L155" i="18"/>
  <c r="L205" i="18"/>
  <c r="K125" i="18"/>
  <c r="L170" i="18"/>
  <c r="I128" i="18"/>
  <c r="G236" i="18"/>
  <c r="J335" i="18"/>
  <c r="L255" i="18"/>
  <c r="G239" i="18"/>
  <c r="G240" i="18"/>
  <c r="G238" i="18"/>
  <c r="L257" i="18"/>
  <c r="K247" i="18"/>
  <c r="G130" i="18"/>
  <c r="I136" i="18"/>
  <c r="I258" i="18"/>
  <c r="I135" i="18"/>
  <c r="G134" i="18"/>
  <c r="L134" i="18"/>
  <c r="G243" i="18"/>
  <c r="G241" i="18"/>
  <c r="I332" i="18"/>
  <c r="L241" i="18"/>
  <c r="J134" i="18"/>
  <c r="J130" i="18"/>
  <c r="G135" i="18"/>
  <c r="G242" i="18"/>
  <c r="G295" i="18"/>
  <c r="G296" i="18" s="1"/>
  <c r="J235" i="18"/>
  <c r="J133" i="18"/>
  <c r="J200" i="18"/>
  <c r="L139" i="18"/>
  <c r="G237" i="18"/>
  <c r="L130" i="18"/>
  <c r="L129" i="18"/>
  <c r="G128" i="18"/>
  <c r="I139" i="18"/>
  <c r="I133" i="18"/>
  <c r="J128" i="18"/>
  <c r="L200" i="18"/>
  <c r="G133" i="18"/>
  <c r="J136" i="18"/>
  <c r="L334" i="18"/>
  <c r="K334" i="18" s="1"/>
  <c r="G137" i="18"/>
  <c r="L203" i="18"/>
  <c r="I204" i="18"/>
  <c r="H204" i="18" s="1"/>
  <c r="J202" i="18"/>
  <c r="L335" i="18"/>
  <c r="G334" i="18"/>
  <c r="L243" i="18"/>
  <c r="I126" i="18"/>
  <c r="G126" i="18"/>
  <c r="J126" i="18"/>
  <c r="L126" i="18"/>
  <c r="K170" i="18" l="1"/>
  <c r="K205" i="18"/>
  <c r="K202" i="18"/>
  <c r="H296" i="18"/>
  <c r="H202" i="18"/>
  <c r="K185" i="18"/>
  <c r="K203" i="18"/>
  <c r="H185" i="18"/>
  <c r="H295" i="18"/>
  <c r="G321" i="18"/>
  <c r="T127" i="12"/>
  <c r="T121" i="12"/>
  <c r="T129" i="12" s="1"/>
  <c r="G299" i="18"/>
  <c r="G247" i="18"/>
  <c r="H237" i="18"/>
  <c r="H299" i="18" s="1"/>
  <c r="G160" i="18"/>
  <c r="G190" i="18"/>
  <c r="G210" i="18"/>
  <c r="G175" i="18"/>
  <c r="V48" i="9"/>
  <c r="V49" i="9" s="1"/>
  <c r="AD48" i="9"/>
  <c r="AD49" i="9" s="1"/>
  <c r="AD127" i="12"/>
  <c r="AD121" i="12"/>
  <c r="AD129" i="12" s="1"/>
  <c r="I217" i="18"/>
  <c r="I167" i="18"/>
  <c r="I182" i="18"/>
  <c r="H137" i="18"/>
  <c r="I152" i="18"/>
  <c r="I197" i="18"/>
  <c r="L331" i="18"/>
  <c r="G318" i="18"/>
  <c r="G152" i="18"/>
  <c r="G167" i="18"/>
  <c r="G197" i="18"/>
  <c r="G182" i="18"/>
  <c r="G217" i="18"/>
  <c r="I178" i="18"/>
  <c r="I193" i="18"/>
  <c r="H133" i="18"/>
  <c r="I163" i="18"/>
  <c r="I213" i="18"/>
  <c r="I148" i="18"/>
  <c r="K139" i="18"/>
  <c r="L199" i="18"/>
  <c r="L184" i="18"/>
  <c r="L169" i="18"/>
  <c r="L219" i="18"/>
  <c r="L154" i="18"/>
  <c r="J190" i="18"/>
  <c r="J160" i="18"/>
  <c r="J210" i="18"/>
  <c r="J175" i="18"/>
  <c r="L214" i="18"/>
  <c r="K134" i="18"/>
  <c r="L149" i="18"/>
  <c r="L194" i="18"/>
  <c r="L179" i="18"/>
  <c r="K179" i="18" s="1"/>
  <c r="L164" i="18"/>
  <c r="K164" i="18" s="1"/>
  <c r="W48" i="9"/>
  <c r="W49" i="9" s="1"/>
  <c r="H48" i="9"/>
  <c r="H49" i="9" s="1"/>
  <c r="J127" i="12"/>
  <c r="J121" i="12"/>
  <c r="J129" i="12" s="1"/>
  <c r="R48" i="9"/>
  <c r="R49" i="9" s="1"/>
  <c r="AE127" i="12"/>
  <c r="AE121" i="12"/>
  <c r="AE129" i="12" s="1"/>
  <c r="AB48" i="9"/>
  <c r="AB49" i="9" s="1"/>
  <c r="AF120" i="16"/>
  <c r="AF128" i="16" s="1"/>
  <c r="AG120" i="16"/>
  <c r="AG128" i="16" s="1"/>
  <c r="AG119" i="16"/>
  <c r="AK120" i="16"/>
  <c r="U120" i="16"/>
  <c r="U128" i="16" s="1"/>
  <c r="AH119" i="16"/>
  <c r="X120" i="16"/>
  <c r="X128" i="16" s="1"/>
  <c r="AM120" i="16"/>
  <c r="AM128" i="16" s="1"/>
  <c r="AB120" i="16"/>
  <c r="AB128" i="16" s="1"/>
  <c r="AC120" i="16"/>
  <c r="AC128" i="16" s="1"/>
  <c r="F120" i="16"/>
  <c r="S119" i="16"/>
  <c r="AL120" i="16"/>
  <c r="AL128" i="16" s="1"/>
  <c r="Z119" i="16"/>
  <c r="J120" i="16"/>
  <c r="J128" i="16" s="1"/>
  <c r="K119" i="16"/>
  <c r="AJ120" i="16"/>
  <c r="AJ128" i="16" s="1"/>
  <c r="AN120" i="16"/>
  <c r="AO120" i="16"/>
  <c r="AO128" i="16" s="1"/>
  <c r="R120" i="16"/>
  <c r="R128" i="16" s="1"/>
  <c r="AE119" i="16"/>
  <c r="J333" i="18"/>
  <c r="H119" i="16"/>
  <c r="Z120" i="16"/>
  <c r="Z128" i="16" s="1"/>
  <c r="V120" i="16"/>
  <c r="V128" i="16" s="1"/>
  <c r="W119" i="16"/>
  <c r="AD120" i="16"/>
  <c r="AD128" i="16" s="1"/>
  <c r="G120" i="16"/>
  <c r="G128" i="16" s="1"/>
  <c r="AH120" i="16"/>
  <c r="AH128" i="16" s="1"/>
  <c r="AI119" i="16"/>
  <c r="S120" i="16"/>
  <c r="AL119" i="16"/>
  <c r="N119" i="16"/>
  <c r="H120" i="16"/>
  <c r="H128" i="16" s="1"/>
  <c r="K120" i="16"/>
  <c r="AE120" i="16"/>
  <c r="AE128" i="16" s="1"/>
  <c r="N120" i="16"/>
  <c r="N128" i="16" s="1"/>
  <c r="W120" i="16"/>
  <c r="W128" i="16" s="1"/>
  <c r="I119" i="16"/>
  <c r="T119" i="16"/>
  <c r="O119" i="16"/>
  <c r="I120" i="16"/>
  <c r="I128" i="16" s="1"/>
  <c r="T120" i="16"/>
  <c r="T128" i="16" s="1"/>
  <c r="Y119" i="16"/>
  <c r="L119" i="16"/>
  <c r="AA119" i="16"/>
  <c r="P119" i="16"/>
  <c r="Q119" i="16"/>
  <c r="O120" i="16"/>
  <c r="O128" i="16" s="1"/>
  <c r="P120" i="16"/>
  <c r="P128" i="16" s="1"/>
  <c r="AK119" i="16"/>
  <c r="AO119" i="16"/>
  <c r="R119" i="16"/>
  <c r="AA120" i="16"/>
  <c r="AA128" i="16" s="1"/>
  <c r="F119" i="16"/>
  <c r="G119" i="16"/>
  <c r="Y120" i="16"/>
  <c r="Y128" i="16" s="1"/>
  <c r="AF119" i="16"/>
  <c r="M120" i="16"/>
  <c r="M128" i="16" s="1"/>
  <c r="M119" i="16"/>
  <c r="AC119" i="16"/>
  <c r="Q120" i="16"/>
  <c r="Q128" i="16" s="1"/>
  <c r="AD119" i="16"/>
  <c r="X119" i="16"/>
  <c r="AJ119" i="16"/>
  <c r="L120" i="16"/>
  <c r="J119" i="16"/>
  <c r="AM119" i="16"/>
  <c r="AN119" i="16"/>
  <c r="AI120" i="16"/>
  <c r="AI128" i="16" s="1"/>
  <c r="AB119" i="16"/>
  <c r="U119" i="16"/>
  <c r="V119" i="16"/>
  <c r="G323" i="18"/>
  <c r="G328" i="18"/>
  <c r="L267" i="18"/>
  <c r="K257" i="18"/>
  <c r="G298" i="18"/>
  <c r="G246" i="18"/>
  <c r="H236" i="18"/>
  <c r="H298" i="18" s="1"/>
  <c r="H170" i="18"/>
  <c r="I269" i="18"/>
  <c r="L121" i="12"/>
  <c r="U127" i="12"/>
  <c r="U121" i="12"/>
  <c r="U129" i="12" s="1"/>
  <c r="W127" i="12"/>
  <c r="W121" i="12"/>
  <c r="W129" i="12" s="1"/>
  <c r="AO48" i="20"/>
  <c r="AO49" i="20" s="1"/>
  <c r="AO48" i="9"/>
  <c r="AO49" i="9" s="1"/>
  <c r="Q48" i="9"/>
  <c r="Q49" i="9" s="1"/>
  <c r="N127" i="12"/>
  <c r="N121" i="12"/>
  <c r="N129" i="12" s="1"/>
  <c r="H334" i="18"/>
  <c r="G199" i="18"/>
  <c r="G169" i="18"/>
  <c r="G184" i="18"/>
  <c r="G154" i="18"/>
  <c r="G219" i="18"/>
  <c r="J169" i="18"/>
  <c r="J184" i="18"/>
  <c r="J199" i="18"/>
  <c r="J219" i="18"/>
  <c r="J154" i="18"/>
  <c r="I305" i="18"/>
  <c r="H243" i="18"/>
  <c r="H305" i="18" s="1"/>
  <c r="I253" i="18"/>
  <c r="G304" i="18"/>
  <c r="G252" i="18"/>
  <c r="G262" i="18" s="1"/>
  <c r="G272" i="18" s="1"/>
  <c r="G282" i="18" s="1"/>
  <c r="G292" i="18" s="1"/>
  <c r="AB127" i="12"/>
  <c r="AB121" i="12"/>
  <c r="AB129" i="12" s="1"/>
  <c r="F127" i="12"/>
  <c r="AQ119" i="12"/>
  <c r="K127" i="12" s="1"/>
  <c r="AW11" i="12" s="1"/>
  <c r="F121" i="12"/>
  <c r="L266" i="18"/>
  <c r="K256" i="18"/>
  <c r="L262" i="18"/>
  <c r="K252" i="18"/>
  <c r="G319" i="18"/>
  <c r="H242" i="18"/>
  <c r="H304" i="18" s="1"/>
  <c r="AA48" i="9"/>
  <c r="AA49" i="9" s="1"/>
  <c r="R127" i="12"/>
  <c r="R121" i="12"/>
  <c r="R129" i="12" s="1"/>
  <c r="AA127" i="12"/>
  <c r="AA121" i="12"/>
  <c r="AA129" i="12" s="1"/>
  <c r="G127" i="12"/>
  <c r="G121" i="12"/>
  <c r="G129" i="12" s="1"/>
  <c r="I267" i="18"/>
  <c r="L206" i="18"/>
  <c r="L156" i="18"/>
  <c r="L171" i="18"/>
  <c r="L186" i="18"/>
  <c r="K126" i="18"/>
  <c r="I330" i="18"/>
  <c r="I199" i="18"/>
  <c r="I169" i="18"/>
  <c r="I184" i="18"/>
  <c r="I154" i="18"/>
  <c r="I219" i="18"/>
  <c r="H139" i="18"/>
  <c r="J149" i="18"/>
  <c r="J179" i="18"/>
  <c r="J164" i="18"/>
  <c r="J214" i="18"/>
  <c r="J194" i="18"/>
  <c r="G179" i="18"/>
  <c r="G149" i="18"/>
  <c r="G164" i="18"/>
  <c r="G214" i="18"/>
  <c r="G194" i="18"/>
  <c r="G159" i="18"/>
  <c r="G189" i="18"/>
  <c r="G209" i="18"/>
  <c r="G174" i="18"/>
  <c r="AI48" i="9"/>
  <c r="AI49" i="9" s="1"/>
  <c r="N48" i="9"/>
  <c r="N49" i="9" s="1"/>
  <c r="H335" i="18"/>
  <c r="I209" i="18"/>
  <c r="I189" i="18"/>
  <c r="H189" i="18" s="1"/>
  <c r="I174" i="18"/>
  <c r="I159" i="18"/>
  <c r="H129" i="18"/>
  <c r="I251" i="18"/>
  <c r="I303" i="18"/>
  <c r="H241" i="18"/>
  <c r="H303" i="18" s="1"/>
  <c r="K335" i="18"/>
  <c r="J216" i="18"/>
  <c r="J181" i="18"/>
  <c r="J166" i="18"/>
  <c r="J151" i="18"/>
  <c r="J196" i="18"/>
  <c r="L251" i="18"/>
  <c r="L303" i="18"/>
  <c r="K241" i="18"/>
  <c r="K303" i="18" s="1"/>
  <c r="I165" i="18"/>
  <c r="I150" i="18"/>
  <c r="I195" i="18"/>
  <c r="I215" i="18"/>
  <c r="I180" i="18"/>
  <c r="H135" i="18"/>
  <c r="H205" i="18"/>
  <c r="AI127" i="12"/>
  <c r="AI121" i="12"/>
  <c r="AI129" i="12" s="1"/>
  <c r="K121" i="12"/>
  <c r="I127" i="12"/>
  <c r="I121" i="12"/>
  <c r="I129" i="12" s="1"/>
  <c r="L165" i="18"/>
  <c r="L150" i="18"/>
  <c r="L180" i="18"/>
  <c r="K135" i="18"/>
  <c r="L215" i="18"/>
  <c r="L195" i="18"/>
  <c r="G297" i="18"/>
  <c r="G245" i="18"/>
  <c r="H235" i="18"/>
  <c r="H297" i="18" s="1"/>
  <c r="J331" i="18"/>
  <c r="H155" i="18"/>
  <c r="I265" i="18"/>
  <c r="Y48" i="9"/>
  <c r="Y49" i="9" s="1"/>
  <c r="AF127" i="12"/>
  <c r="AF121" i="12"/>
  <c r="AF129" i="12" s="1"/>
  <c r="AJ127" i="12"/>
  <c r="AJ121" i="12"/>
  <c r="AJ129" i="12" s="1"/>
  <c r="G48" i="9"/>
  <c r="G49" i="9" s="1"/>
  <c r="Y127" i="12"/>
  <c r="Y121" i="12"/>
  <c r="Y129" i="12" s="1"/>
  <c r="T48" i="9"/>
  <c r="J174" i="18"/>
  <c r="J209" i="18"/>
  <c r="J159" i="18"/>
  <c r="J189" i="18"/>
  <c r="L333" i="18"/>
  <c r="AF120" i="15"/>
  <c r="AF128" i="15" s="1"/>
  <c r="I120" i="15"/>
  <c r="I128" i="15" s="1"/>
  <c r="AI120" i="15"/>
  <c r="AI128" i="15" s="1"/>
  <c r="U120" i="15"/>
  <c r="U128" i="15" s="1"/>
  <c r="K332" i="18"/>
  <c r="N119" i="15"/>
  <c r="O119" i="15"/>
  <c r="AG120" i="15"/>
  <c r="AG128" i="15" s="1"/>
  <c r="L119" i="15"/>
  <c r="Z119" i="15"/>
  <c r="AA119" i="15"/>
  <c r="P119" i="15"/>
  <c r="Q119" i="15"/>
  <c r="X119" i="15"/>
  <c r="AL119" i="15"/>
  <c r="AM119" i="15"/>
  <c r="AB119" i="15"/>
  <c r="AC119" i="15"/>
  <c r="F119" i="15"/>
  <c r="J119" i="15"/>
  <c r="AJ119" i="15"/>
  <c r="M119" i="15"/>
  <c r="N120" i="15"/>
  <c r="N128" i="15" s="1"/>
  <c r="O120" i="15"/>
  <c r="O128" i="15" s="1"/>
  <c r="AN119" i="15"/>
  <c r="AO119" i="15"/>
  <c r="R119" i="15"/>
  <c r="V119" i="15"/>
  <c r="L120" i="15"/>
  <c r="Y119" i="15"/>
  <c r="Z120" i="15"/>
  <c r="Z128" i="15" s="1"/>
  <c r="H119" i="15"/>
  <c r="J120" i="15"/>
  <c r="J128" i="15" s="1"/>
  <c r="K119" i="15"/>
  <c r="AJ120" i="15"/>
  <c r="AJ128" i="15" s="1"/>
  <c r="M120" i="15"/>
  <c r="M128" i="15" s="1"/>
  <c r="AN120" i="15"/>
  <c r="AO120" i="15"/>
  <c r="AO128" i="15" s="1"/>
  <c r="R120" i="15"/>
  <c r="R128" i="15" s="1"/>
  <c r="AE119" i="15"/>
  <c r="T119" i="15"/>
  <c r="V120" i="15"/>
  <c r="V128" i="15" s="1"/>
  <c r="W119" i="15"/>
  <c r="Y120" i="15"/>
  <c r="Y128" i="15" s="1"/>
  <c r="AL120" i="15"/>
  <c r="AL128" i="15" s="1"/>
  <c r="I119" i="15"/>
  <c r="H120" i="15"/>
  <c r="H128" i="15" s="1"/>
  <c r="AD120" i="15"/>
  <c r="AD128" i="15" s="1"/>
  <c r="S119" i="15"/>
  <c r="S120" i="15"/>
  <c r="Q120" i="15"/>
  <c r="Q128" i="15" s="1"/>
  <c r="AD119" i="15"/>
  <c r="T120" i="15"/>
  <c r="T128" i="15" s="1"/>
  <c r="AE120" i="15"/>
  <c r="AE128" i="15" s="1"/>
  <c r="AH119" i="15"/>
  <c r="AF119" i="15"/>
  <c r="AC120" i="15"/>
  <c r="AC128" i="15" s="1"/>
  <c r="F120" i="15"/>
  <c r="G119" i="15"/>
  <c r="AK119" i="15"/>
  <c r="AK120" i="15"/>
  <c r="G120" i="15"/>
  <c r="G128" i="15" s="1"/>
  <c r="AI119" i="15"/>
  <c r="K120" i="15"/>
  <c r="X120" i="15"/>
  <c r="X128" i="15" s="1"/>
  <c r="P120" i="15"/>
  <c r="P128" i="15" s="1"/>
  <c r="AH120" i="15"/>
  <c r="AH128" i="15" s="1"/>
  <c r="W120" i="15"/>
  <c r="W128" i="15" s="1"/>
  <c r="U119" i="15"/>
  <c r="AA120" i="15"/>
  <c r="AA128" i="15" s="1"/>
  <c r="AG119" i="15"/>
  <c r="AM120" i="15"/>
  <c r="AM128" i="15" s="1"/>
  <c r="AB120" i="15"/>
  <c r="AB128" i="15" s="1"/>
  <c r="AG127" i="12"/>
  <c r="AG121" i="12"/>
  <c r="AG129" i="12" s="1"/>
  <c r="G150" i="18"/>
  <c r="G195" i="18"/>
  <c r="H195" i="18" s="1"/>
  <c r="G165" i="18"/>
  <c r="G180" i="18"/>
  <c r="G215" i="18"/>
  <c r="I190" i="18"/>
  <c r="I160" i="18"/>
  <c r="H160" i="18" s="1"/>
  <c r="I175" i="18"/>
  <c r="H130" i="18"/>
  <c r="I210" i="18"/>
  <c r="AL48" i="9"/>
  <c r="AL49" i="9" s="1"/>
  <c r="Z127" i="12"/>
  <c r="Z121" i="12"/>
  <c r="Z129" i="12" s="1"/>
  <c r="J150" i="18"/>
  <c r="J195" i="18"/>
  <c r="J180" i="18"/>
  <c r="J165" i="18"/>
  <c r="J215" i="18"/>
  <c r="I188" i="18"/>
  <c r="I158" i="18"/>
  <c r="I173" i="18"/>
  <c r="H128" i="18"/>
  <c r="I143" i="18"/>
  <c r="I208" i="18"/>
  <c r="I331" i="18"/>
  <c r="G302" i="18"/>
  <c r="G250" i="18"/>
  <c r="H240" i="18"/>
  <c r="H302" i="18" s="1"/>
  <c r="Z48" i="9"/>
  <c r="Z49" i="9" s="1"/>
  <c r="J330" i="18"/>
  <c r="G320" i="18"/>
  <c r="G213" i="18"/>
  <c r="G148" i="18"/>
  <c r="G163" i="18"/>
  <c r="G193" i="18"/>
  <c r="G178" i="18"/>
  <c r="H178" i="18" s="1"/>
  <c r="L209" i="18"/>
  <c r="K129" i="18"/>
  <c r="L174" i="18"/>
  <c r="L159" i="18"/>
  <c r="L189" i="18"/>
  <c r="J297" i="18"/>
  <c r="J245" i="18"/>
  <c r="K235" i="18"/>
  <c r="K297" i="18" s="1"/>
  <c r="I333" i="18"/>
  <c r="H333" i="18" s="1"/>
  <c r="T119" i="14"/>
  <c r="AI120" i="14"/>
  <c r="AI128" i="14" s="1"/>
  <c r="AI48" i="20" s="1"/>
  <c r="AI49" i="20" s="1"/>
  <c r="AK119" i="14"/>
  <c r="AK121" i="14" s="1"/>
  <c r="AL120" i="14"/>
  <c r="AL128" i="14" s="1"/>
  <c r="AL48" i="20" s="1"/>
  <c r="AL49" i="20" s="1"/>
  <c r="AF120" i="14"/>
  <c r="AF128" i="14" s="1"/>
  <c r="AF48" i="20" s="1"/>
  <c r="AF49" i="20" s="1"/>
  <c r="M120" i="14"/>
  <c r="M128" i="14" s="1"/>
  <c r="M48" i="20" s="1"/>
  <c r="M49" i="20" s="1"/>
  <c r="O119" i="14"/>
  <c r="L119" i="14"/>
  <c r="Y120" i="14"/>
  <c r="Y128" i="14" s="1"/>
  <c r="Y48" i="20" s="1"/>
  <c r="Y49" i="20" s="1"/>
  <c r="AA119" i="14"/>
  <c r="P119" i="14"/>
  <c r="Q119" i="14"/>
  <c r="X119" i="14"/>
  <c r="AK120" i="14"/>
  <c r="AM119" i="14"/>
  <c r="AB119" i="14"/>
  <c r="AC119" i="14"/>
  <c r="F119" i="14"/>
  <c r="I119" i="14"/>
  <c r="U119" i="14"/>
  <c r="J119" i="14"/>
  <c r="AJ119" i="14"/>
  <c r="O120" i="14"/>
  <c r="O128" i="14" s="1"/>
  <c r="O48" i="20" s="1"/>
  <c r="O49" i="20" s="1"/>
  <c r="AN119" i="14"/>
  <c r="AO119" i="14"/>
  <c r="R119" i="14"/>
  <c r="AG119" i="14"/>
  <c r="V119" i="14"/>
  <c r="L120" i="14"/>
  <c r="H120" i="14"/>
  <c r="H128" i="14" s="1"/>
  <c r="H48" i="20" s="1"/>
  <c r="H49" i="20" s="1"/>
  <c r="U120" i="14"/>
  <c r="U128" i="14" s="1"/>
  <c r="U48" i="20" s="1"/>
  <c r="U49" i="20" s="1"/>
  <c r="J120" i="14"/>
  <c r="J128" i="14" s="1"/>
  <c r="J48" i="20" s="1"/>
  <c r="J49" i="20" s="1"/>
  <c r="K119" i="14"/>
  <c r="AJ120" i="14"/>
  <c r="AJ128" i="14" s="1"/>
  <c r="AJ48" i="20" s="1"/>
  <c r="AJ49" i="20" s="1"/>
  <c r="N119" i="14"/>
  <c r="AN120" i="14"/>
  <c r="AO120" i="14"/>
  <c r="AO128" i="14" s="1"/>
  <c r="R120" i="14"/>
  <c r="R128" i="14" s="1"/>
  <c r="R48" i="20" s="1"/>
  <c r="R49" i="20" s="1"/>
  <c r="AE119" i="14"/>
  <c r="AG120" i="14"/>
  <c r="AG128" i="14" s="1"/>
  <c r="AG48" i="20" s="1"/>
  <c r="AG49" i="20" s="1"/>
  <c r="V120" i="14"/>
  <c r="V128" i="14" s="1"/>
  <c r="V48" i="20" s="1"/>
  <c r="V49" i="20" s="1"/>
  <c r="W119" i="14"/>
  <c r="Z119" i="14"/>
  <c r="AH119" i="14"/>
  <c r="K120" i="14"/>
  <c r="X120" i="14"/>
  <c r="X128" i="14" s="1"/>
  <c r="X48" i="20" s="1"/>
  <c r="X49" i="20" s="1"/>
  <c r="S120" i="14"/>
  <c r="AD119" i="14"/>
  <c r="AH120" i="14"/>
  <c r="AH128" i="14" s="1"/>
  <c r="W120" i="14"/>
  <c r="W128" i="14" s="1"/>
  <c r="W48" i="20" s="1"/>
  <c r="W49" i="20" s="1"/>
  <c r="AL119" i="14"/>
  <c r="P120" i="14"/>
  <c r="P128" i="14" s="1"/>
  <c r="P48" i="20" s="1"/>
  <c r="P49" i="20" s="1"/>
  <c r="AE120" i="14"/>
  <c r="AE128" i="14" s="1"/>
  <c r="AE48" i="20" s="1"/>
  <c r="AE49" i="20" s="1"/>
  <c r="H119" i="14"/>
  <c r="N120" i="14"/>
  <c r="N128" i="14" s="1"/>
  <c r="N48" i="20" s="1"/>
  <c r="N49" i="20" s="1"/>
  <c r="AA120" i="14"/>
  <c r="AA128" i="14" s="1"/>
  <c r="AA48" i="20" s="1"/>
  <c r="AA49" i="20" s="1"/>
  <c r="AB120" i="14"/>
  <c r="AB128" i="14" s="1"/>
  <c r="AB48" i="20" s="1"/>
  <c r="AB49" i="20" s="1"/>
  <c r="AF119" i="14"/>
  <c r="Z120" i="14"/>
  <c r="Z128" i="14" s="1"/>
  <c r="Z48" i="20" s="1"/>
  <c r="Z49" i="20" s="1"/>
  <c r="AM120" i="14"/>
  <c r="AM128" i="14" s="1"/>
  <c r="AM48" i="20" s="1"/>
  <c r="AM49" i="20" s="1"/>
  <c r="H332" i="18"/>
  <c r="M119" i="14"/>
  <c r="Y119" i="14"/>
  <c r="Q120" i="14"/>
  <c r="Q128" i="14" s="1"/>
  <c r="Q48" i="20" s="1"/>
  <c r="Q49" i="20" s="1"/>
  <c r="AC120" i="14"/>
  <c r="AC128" i="14" s="1"/>
  <c r="AC48" i="20" s="1"/>
  <c r="AC49" i="20" s="1"/>
  <c r="T120" i="14"/>
  <c r="T128" i="14" s="1"/>
  <c r="T48" i="20" s="1"/>
  <c r="AI119" i="14"/>
  <c r="G120" i="14"/>
  <c r="G128" i="14" s="1"/>
  <c r="G48" i="20" s="1"/>
  <c r="G49" i="20" s="1"/>
  <c r="AD120" i="14"/>
  <c r="AD128" i="14" s="1"/>
  <c r="AD48" i="20" s="1"/>
  <c r="AD49" i="20" s="1"/>
  <c r="S119" i="14"/>
  <c r="F120" i="14"/>
  <c r="I120" i="14"/>
  <c r="I128" i="14" s="1"/>
  <c r="I48" i="20" s="1"/>
  <c r="I49" i="20" s="1"/>
  <c r="G119" i="14"/>
  <c r="I268" i="18"/>
  <c r="G301" i="18"/>
  <c r="G249" i="18"/>
  <c r="H239" i="18"/>
  <c r="H301" i="18" s="1"/>
  <c r="H140" i="18"/>
  <c r="H127" i="12"/>
  <c r="H121" i="12"/>
  <c r="H129" i="12" s="1"/>
  <c r="AC48" i="9"/>
  <c r="AC49" i="9" s="1"/>
  <c r="I48" i="9"/>
  <c r="I49" i="9" s="1"/>
  <c r="AE48" i="9"/>
  <c r="AE49" i="9" s="1"/>
  <c r="L196" i="18"/>
  <c r="L216" i="18"/>
  <c r="L181" i="18"/>
  <c r="L151" i="18"/>
  <c r="K136" i="18"/>
  <c r="L166" i="18"/>
  <c r="K166" i="18" s="1"/>
  <c r="L148" i="18"/>
  <c r="K133" i="18"/>
  <c r="L163" i="18"/>
  <c r="L193" i="18"/>
  <c r="L178" i="18"/>
  <c r="L213" i="18"/>
  <c r="L330" i="18"/>
  <c r="X127" i="12"/>
  <c r="X121" i="12"/>
  <c r="X129" i="12" s="1"/>
  <c r="L143" i="18"/>
  <c r="L208" i="18"/>
  <c r="K128" i="18"/>
  <c r="L158" i="18"/>
  <c r="L173" i="18"/>
  <c r="L188" i="18"/>
  <c r="J173" i="18"/>
  <c r="J208" i="18"/>
  <c r="J188" i="18"/>
  <c r="J143" i="18"/>
  <c r="J158" i="18"/>
  <c r="G253" i="18"/>
  <c r="G263" i="18" s="1"/>
  <c r="G273" i="18" s="1"/>
  <c r="G283" i="18" s="1"/>
  <c r="G293" i="18" s="1"/>
  <c r="G305" i="18"/>
  <c r="G326" i="18"/>
  <c r="L305" i="18"/>
  <c r="L253" i="18"/>
  <c r="K243" i="18"/>
  <c r="K305" i="18" s="1"/>
  <c r="I262" i="18"/>
  <c r="G300" i="18"/>
  <c r="G248" i="18"/>
  <c r="H238" i="18"/>
  <c r="H300" i="18" s="1"/>
  <c r="O48" i="9"/>
  <c r="O49" i="9" s="1"/>
  <c r="G143" i="18"/>
  <c r="G188" i="18"/>
  <c r="G208" i="18"/>
  <c r="G158" i="18"/>
  <c r="G173" i="18"/>
  <c r="H173" i="18" s="1"/>
  <c r="M48" i="9"/>
  <c r="M49" i="9" s="1"/>
  <c r="I214" i="18"/>
  <c r="I179" i="18"/>
  <c r="I194" i="18"/>
  <c r="I164" i="18"/>
  <c r="I149" i="18"/>
  <c r="H134" i="18"/>
  <c r="J186" i="18"/>
  <c r="J156" i="18"/>
  <c r="J171" i="18"/>
  <c r="J206" i="18"/>
  <c r="Q127" i="12"/>
  <c r="Q121" i="12"/>
  <c r="Q129" i="12" s="1"/>
  <c r="AM127" i="12"/>
  <c r="AM121" i="12"/>
  <c r="AM129" i="12" s="1"/>
  <c r="AC127" i="12"/>
  <c r="AC121" i="12"/>
  <c r="AC129" i="12" s="1"/>
  <c r="P127" i="12"/>
  <c r="P121" i="12"/>
  <c r="P129" i="12" s="1"/>
  <c r="O127" i="12"/>
  <c r="O121" i="12"/>
  <c r="O129" i="12" s="1"/>
  <c r="V127" i="12"/>
  <c r="V121" i="12"/>
  <c r="V129" i="12" s="1"/>
  <c r="P48" i="9"/>
  <c r="P49" i="9" s="1"/>
  <c r="L270" i="18"/>
  <c r="K260" i="18"/>
  <c r="J152" i="18"/>
  <c r="J197" i="18"/>
  <c r="J167" i="18"/>
  <c r="J217" i="18"/>
  <c r="J182" i="18"/>
  <c r="J248" i="18"/>
  <c r="J300" i="18"/>
  <c r="K238" i="18"/>
  <c r="K300" i="18" s="1"/>
  <c r="L217" i="18"/>
  <c r="L197" i="18"/>
  <c r="L167" i="18"/>
  <c r="K137" i="18"/>
  <c r="L182" i="18"/>
  <c r="L152" i="18"/>
  <c r="K152" i="18" s="1"/>
  <c r="I206" i="18"/>
  <c r="I171" i="18"/>
  <c r="I156" i="18"/>
  <c r="I186" i="18"/>
  <c r="H126" i="18"/>
  <c r="G329" i="18"/>
  <c r="AH127" i="12"/>
  <c r="AH121" i="12"/>
  <c r="AH129" i="12" s="1"/>
  <c r="AG48" i="9"/>
  <c r="AG49" i="9" s="1"/>
  <c r="K249" i="18"/>
  <c r="L259" i="18"/>
  <c r="G327" i="18"/>
  <c r="AL127" i="12"/>
  <c r="AL121" i="12"/>
  <c r="AL129" i="12" s="1"/>
  <c r="F128" i="12"/>
  <c r="AQ120" i="12"/>
  <c r="G324" i="18"/>
  <c r="M127" i="12"/>
  <c r="M121" i="12"/>
  <c r="M129" i="12" s="1"/>
  <c r="AO127" i="12"/>
  <c r="AO121" i="12"/>
  <c r="AO129" i="12" s="1"/>
  <c r="X48" i="9"/>
  <c r="X49" i="9" s="1"/>
  <c r="G322" i="18"/>
  <c r="J148" i="18"/>
  <c r="J193" i="18"/>
  <c r="J163" i="18"/>
  <c r="J178" i="18"/>
  <c r="J213" i="18"/>
  <c r="U48" i="9"/>
  <c r="U49" i="9" s="1"/>
  <c r="G156" i="18"/>
  <c r="G171" i="18"/>
  <c r="G206" i="18"/>
  <c r="G186" i="18"/>
  <c r="G325" i="18"/>
  <c r="G331" i="18"/>
  <c r="G317" i="18"/>
  <c r="G330" i="18"/>
  <c r="K200" i="18"/>
  <c r="L160" i="18"/>
  <c r="L210" i="18"/>
  <c r="L190" i="18"/>
  <c r="K190" i="18" s="1"/>
  <c r="L175" i="18"/>
  <c r="K130" i="18"/>
  <c r="G303" i="18"/>
  <c r="G251" i="18"/>
  <c r="G261" i="18" s="1"/>
  <c r="G271" i="18" s="1"/>
  <c r="G281" i="18" s="1"/>
  <c r="G291" i="18" s="1"/>
  <c r="I151" i="18"/>
  <c r="H136" i="18"/>
  <c r="I166" i="18"/>
  <c r="I216" i="18"/>
  <c r="I196" i="18"/>
  <c r="I181" i="18"/>
  <c r="L265" i="18"/>
  <c r="K155" i="18"/>
  <c r="I270" i="18"/>
  <c r="J48" i="9"/>
  <c r="J49" i="9" s="1"/>
  <c r="AH48" i="20"/>
  <c r="AH49" i="20" s="1"/>
  <c r="AH48" i="9"/>
  <c r="AH49" i="9" s="1"/>
  <c r="AM48" i="9"/>
  <c r="AM49" i="9" s="1"/>
  <c r="AJ48" i="9"/>
  <c r="AJ49" i="9" s="1"/>
  <c r="AK121" i="12"/>
  <c r="AF48" i="9"/>
  <c r="AF49" i="9" s="1"/>
  <c r="G166" i="18"/>
  <c r="G196" i="18"/>
  <c r="G216" i="18"/>
  <c r="G181" i="18"/>
  <c r="G151" i="18"/>
  <c r="L268" i="18"/>
  <c r="I266" i="18"/>
  <c r="K148" i="18" l="1"/>
  <c r="H217" i="18"/>
  <c r="K208" i="18"/>
  <c r="H188" i="18"/>
  <c r="K181" i="18"/>
  <c r="H186" i="18"/>
  <c r="K216" i="18"/>
  <c r="AK121" i="15"/>
  <c r="S121" i="16"/>
  <c r="H196" i="18"/>
  <c r="K151" i="18"/>
  <c r="K194" i="18"/>
  <c r="AK121" i="16"/>
  <c r="K171" i="18"/>
  <c r="K169" i="18"/>
  <c r="H208" i="18"/>
  <c r="H156" i="18"/>
  <c r="H149" i="18"/>
  <c r="K156" i="18"/>
  <c r="H206" i="18"/>
  <c r="H164" i="18"/>
  <c r="AN121" i="14"/>
  <c r="H163" i="18"/>
  <c r="H152" i="18"/>
  <c r="H158" i="18"/>
  <c r="H175" i="18"/>
  <c r="H150" i="18"/>
  <c r="K121" i="15"/>
  <c r="H219" i="18"/>
  <c r="H182" i="18"/>
  <c r="K174" i="18"/>
  <c r="H216" i="18"/>
  <c r="H166" i="18"/>
  <c r="H179" i="18"/>
  <c r="H214" i="18"/>
  <c r="H252" i="18"/>
  <c r="L121" i="15"/>
  <c r="K209" i="18"/>
  <c r="K219" i="18"/>
  <c r="L127" i="12"/>
  <c r="AW12" i="12"/>
  <c r="K11" i="9"/>
  <c r="K12" i="9" s="1"/>
  <c r="G127" i="18"/>
  <c r="L278" i="18"/>
  <c r="AG127" i="15"/>
  <c r="AG121" i="15"/>
  <c r="AG129" i="15" s="1"/>
  <c r="G127" i="15"/>
  <c r="G121" i="15"/>
  <c r="G129" i="15" s="1"/>
  <c r="H251" i="18"/>
  <c r="I261" i="18"/>
  <c r="F11" i="9"/>
  <c r="F12" i="9" s="1"/>
  <c r="K184" i="18"/>
  <c r="O85" i="9"/>
  <c r="O86" i="9" s="1"/>
  <c r="F128" i="15"/>
  <c r="AQ120" i="15"/>
  <c r="M127" i="15"/>
  <c r="M121" i="15"/>
  <c r="M129" i="15" s="1"/>
  <c r="AI48" i="21"/>
  <c r="AI49" i="21" s="1"/>
  <c r="AI48" i="19"/>
  <c r="AI49" i="19" s="1"/>
  <c r="H48" i="21"/>
  <c r="H49" i="21" s="1"/>
  <c r="H48" i="19"/>
  <c r="H49" i="19" s="1"/>
  <c r="K333" i="18"/>
  <c r="AC48" i="21"/>
  <c r="AC49" i="21" s="1"/>
  <c r="AC48" i="19"/>
  <c r="AC49" i="19" s="1"/>
  <c r="AE85" i="9"/>
  <c r="AE86" i="9" s="1"/>
  <c r="K199" i="18"/>
  <c r="O11" i="9"/>
  <c r="O12" i="9" s="1"/>
  <c r="X85" i="9"/>
  <c r="X86" i="9" s="1"/>
  <c r="K121" i="14"/>
  <c r="J127" i="14"/>
  <c r="J11" i="20" s="1"/>
  <c r="J12" i="20" s="1"/>
  <c r="J121" i="14"/>
  <c r="J129" i="14" s="1"/>
  <c r="J85" i="20" s="1"/>
  <c r="J86" i="20" s="1"/>
  <c r="K165" i="18"/>
  <c r="H190" i="18"/>
  <c r="U127" i="15"/>
  <c r="U121" i="15"/>
  <c r="U129" i="15" s="1"/>
  <c r="AJ127" i="15"/>
  <c r="AJ121" i="15"/>
  <c r="AJ129" i="15" s="1"/>
  <c r="K129" i="12"/>
  <c r="AW85" i="12" s="1"/>
  <c r="H159" i="18"/>
  <c r="H209" i="18"/>
  <c r="AB11" i="9"/>
  <c r="AB12" i="9" s="1"/>
  <c r="W85" i="9"/>
  <c r="W86" i="9" s="1"/>
  <c r="K267" i="18"/>
  <c r="L277" i="18"/>
  <c r="AN121" i="16"/>
  <c r="Y48" i="21"/>
  <c r="Y49" i="21" s="1"/>
  <c r="Y48" i="19"/>
  <c r="Y49" i="19" s="1"/>
  <c r="L121" i="16"/>
  <c r="N127" i="16"/>
  <c r="N121" i="16"/>
  <c r="N129" i="16" s="1"/>
  <c r="AE127" i="16"/>
  <c r="AE121" i="16"/>
  <c r="AE129" i="16" s="1"/>
  <c r="AB48" i="21"/>
  <c r="AB49" i="21" s="1"/>
  <c r="AB48" i="19"/>
  <c r="AB49" i="19" s="1"/>
  <c r="AE11" i="9"/>
  <c r="AE12" i="9" s="1"/>
  <c r="K149" i="18"/>
  <c r="H167" i="18"/>
  <c r="L127" i="18"/>
  <c r="H151" i="18"/>
  <c r="AO85" i="9"/>
  <c r="AO86" i="9" s="1"/>
  <c r="H171" i="18"/>
  <c r="P85" i="9"/>
  <c r="P86" i="9" s="1"/>
  <c r="H194" i="18"/>
  <c r="X11" i="9"/>
  <c r="X12" i="9" s="1"/>
  <c r="K128" i="12"/>
  <c r="AW48" i="12" s="1"/>
  <c r="AH127" i="14"/>
  <c r="AH11" i="20" s="1"/>
  <c r="AH12" i="20" s="1"/>
  <c r="AH121" i="14"/>
  <c r="AH129" i="14" s="1"/>
  <c r="U127" i="14"/>
  <c r="U11" i="20" s="1"/>
  <c r="U12" i="20" s="1"/>
  <c r="U121" i="14"/>
  <c r="U129" i="14" s="1"/>
  <c r="U85" i="20" s="1"/>
  <c r="U86" i="20" s="1"/>
  <c r="L121" i="14"/>
  <c r="K189" i="18"/>
  <c r="G260" i="18"/>
  <c r="H250" i="18"/>
  <c r="AF127" i="15"/>
  <c r="AF121" i="15"/>
  <c r="AF129" i="15" s="1"/>
  <c r="H127" i="15"/>
  <c r="H121" i="15"/>
  <c r="H129" i="15" s="1"/>
  <c r="J127" i="15"/>
  <c r="J121" i="15"/>
  <c r="J129" i="15" s="1"/>
  <c r="L261" i="18"/>
  <c r="K251" i="18"/>
  <c r="H174" i="18"/>
  <c r="K206" i="18"/>
  <c r="H154" i="18"/>
  <c r="W11" i="9"/>
  <c r="W12" i="9" s="1"/>
  <c r="AM127" i="16"/>
  <c r="AM121" i="16"/>
  <c r="AM129" i="16" s="1"/>
  <c r="G127" i="16"/>
  <c r="G121" i="16"/>
  <c r="G129" i="16" s="1"/>
  <c r="Y127" i="16"/>
  <c r="Y121" i="16"/>
  <c r="Y129" i="16" s="1"/>
  <c r="AL127" i="16"/>
  <c r="AL121" i="16"/>
  <c r="AL129" i="16" s="1"/>
  <c r="R48" i="21"/>
  <c r="R49" i="21" s="1"/>
  <c r="R48" i="19"/>
  <c r="R49" i="19" s="1"/>
  <c r="AM48" i="21"/>
  <c r="AM49" i="21" s="1"/>
  <c r="AM48" i="19"/>
  <c r="AM49" i="19" s="1"/>
  <c r="H148" i="18"/>
  <c r="G257" i="18"/>
  <c r="H247" i="18"/>
  <c r="AJ11" i="9"/>
  <c r="AJ12" i="9" s="1"/>
  <c r="AE48" i="21"/>
  <c r="AE49" i="21" s="1"/>
  <c r="AE48" i="19"/>
  <c r="AE49" i="19" s="1"/>
  <c r="AL11" i="9"/>
  <c r="AL12" i="9" s="1"/>
  <c r="H85" i="9"/>
  <c r="H86" i="9" s="1"/>
  <c r="F128" i="14"/>
  <c r="F48" i="20" s="1"/>
  <c r="F49" i="20" s="1"/>
  <c r="AQ120" i="14"/>
  <c r="N127" i="14"/>
  <c r="N11" i="20" s="1"/>
  <c r="N12" i="20" s="1"/>
  <c r="N121" i="14"/>
  <c r="N129" i="14" s="1"/>
  <c r="N85" i="20" s="1"/>
  <c r="N86" i="20" s="1"/>
  <c r="AA127" i="15"/>
  <c r="AA121" i="15"/>
  <c r="AA129" i="15" s="1"/>
  <c r="M48" i="21"/>
  <c r="M49" i="21" s="1"/>
  <c r="M48" i="19"/>
  <c r="M49" i="19" s="1"/>
  <c r="P127" i="16"/>
  <c r="P121" i="16"/>
  <c r="P129" i="16" s="1"/>
  <c r="H127" i="16"/>
  <c r="H121" i="16"/>
  <c r="H129" i="16" s="1"/>
  <c r="J127" i="18"/>
  <c r="J258" i="18"/>
  <c r="K248" i="18"/>
  <c r="AA127" i="14"/>
  <c r="AA11" i="20" s="1"/>
  <c r="AA12" i="20" s="1"/>
  <c r="AA121" i="14"/>
  <c r="AA129" i="14" s="1"/>
  <c r="AA85" i="20" s="1"/>
  <c r="AA86" i="20" s="1"/>
  <c r="I127" i="15"/>
  <c r="I121" i="15"/>
  <c r="I129" i="15" s="1"/>
  <c r="Z127" i="15"/>
  <c r="Z121" i="15"/>
  <c r="Z129" i="15" s="1"/>
  <c r="AF127" i="16"/>
  <c r="AF121" i="16"/>
  <c r="AF129" i="16" s="1"/>
  <c r="K259" i="18"/>
  <c r="L269" i="18"/>
  <c r="AI127" i="14"/>
  <c r="AI11" i="20" s="1"/>
  <c r="AI12" i="20" s="1"/>
  <c r="AI121" i="14"/>
  <c r="AI129" i="14" s="1"/>
  <c r="AI85" i="20" s="1"/>
  <c r="AI86" i="20" s="1"/>
  <c r="I127" i="14"/>
  <c r="I11" i="20" s="1"/>
  <c r="I12" i="20" s="1"/>
  <c r="I121" i="14"/>
  <c r="I129" i="14" s="1"/>
  <c r="I85" i="20" s="1"/>
  <c r="I86" i="20" s="1"/>
  <c r="W127" i="15"/>
  <c r="W121" i="15"/>
  <c r="W129" i="15" s="1"/>
  <c r="M85" i="9"/>
  <c r="M86" i="9" s="1"/>
  <c r="H331" i="18"/>
  <c r="T49" i="9"/>
  <c r="S49" i="9" s="1"/>
  <c r="S48" i="9"/>
  <c r="U11" i="9"/>
  <c r="U12" i="9" s="1"/>
  <c r="I48" i="21"/>
  <c r="I49" i="21" s="1"/>
  <c r="I48" i="19"/>
  <c r="I49" i="19" s="1"/>
  <c r="AI127" i="16"/>
  <c r="AI121" i="16"/>
  <c r="AI129" i="16" s="1"/>
  <c r="AH127" i="16"/>
  <c r="AH121" i="16"/>
  <c r="AH129" i="16" s="1"/>
  <c r="AD11" i="9"/>
  <c r="AD12" i="9" s="1"/>
  <c r="I127" i="18"/>
  <c r="K182" i="18"/>
  <c r="H262" i="18"/>
  <c r="I272" i="18"/>
  <c r="G259" i="18"/>
  <c r="H249" i="18"/>
  <c r="Z85" i="9"/>
  <c r="Z86" i="9" s="1"/>
  <c r="AE119" i="17"/>
  <c r="AO119" i="17"/>
  <c r="AM119" i="17"/>
  <c r="AK119" i="17"/>
  <c r="AI119" i="17"/>
  <c r="AG119" i="17"/>
  <c r="AC119" i="17"/>
  <c r="W119" i="17"/>
  <c r="AJ120" i="17"/>
  <c r="AJ128" i="17" s="1"/>
  <c r="F120" i="17"/>
  <c r="J120" i="17"/>
  <c r="J128" i="17" s="1"/>
  <c r="AN119" i="17"/>
  <c r="AH119" i="17"/>
  <c r="AF119" i="17"/>
  <c r="R119" i="17"/>
  <c r="Z119" i="17"/>
  <c r="X119" i="17"/>
  <c r="V119" i="17"/>
  <c r="F119" i="17"/>
  <c r="AK120" i="17"/>
  <c r="S119" i="17"/>
  <c r="AA119" i="17"/>
  <c r="Y119" i="17"/>
  <c r="U119" i="17"/>
  <c r="R120" i="17"/>
  <c r="R128" i="17" s="1"/>
  <c r="H120" i="17"/>
  <c r="H128" i="17" s="1"/>
  <c r="AL119" i="17"/>
  <c r="T119" i="17"/>
  <c r="AM120" i="17"/>
  <c r="AM128" i="17" s="1"/>
  <c r="G119" i="17"/>
  <c r="Q119" i="17"/>
  <c r="O119" i="17"/>
  <c r="M119" i="17"/>
  <c r="K119" i="17"/>
  <c r="I119" i="17"/>
  <c r="AB120" i="17"/>
  <c r="AB128" i="17" s="1"/>
  <c r="X120" i="17"/>
  <c r="X128" i="17" s="1"/>
  <c r="V120" i="17"/>
  <c r="V128" i="17" s="1"/>
  <c r="T120" i="17"/>
  <c r="T128" i="17" s="1"/>
  <c r="P120" i="17"/>
  <c r="P128" i="17" s="1"/>
  <c r="AD119" i="17"/>
  <c r="AB119" i="17"/>
  <c r="L119" i="17"/>
  <c r="AO120" i="17"/>
  <c r="AO128" i="17" s="1"/>
  <c r="AD120" i="17"/>
  <c r="AD128" i="17" s="1"/>
  <c r="AN120" i="17"/>
  <c r="AL120" i="17"/>
  <c r="AL128" i="17" s="1"/>
  <c r="AH120" i="17"/>
  <c r="AH128" i="17" s="1"/>
  <c r="AF120" i="17"/>
  <c r="AF128" i="17" s="1"/>
  <c r="Z120" i="17"/>
  <c r="Z128" i="17" s="1"/>
  <c r="L120" i="17"/>
  <c r="AJ119" i="17"/>
  <c r="N119" i="17"/>
  <c r="AE120" i="17"/>
  <c r="AE128" i="17" s="1"/>
  <c r="AI120" i="17"/>
  <c r="AI128" i="17" s="1"/>
  <c r="AG120" i="17"/>
  <c r="AG128" i="17" s="1"/>
  <c r="N120" i="17"/>
  <c r="N128" i="17" s="1"/>
  <c r="P119" i="17"/>
  <c r="J119" i="17"/>
  <c r="H119" i="17"/>
  <c r="Y120" i="17"/>
  <c r="Y128" i="17" s="1"/>
  <c r="W120" i="17"/>
  <c r="W128" i="17" s="1"/>
  <c r="K120" i="17"/>
  <c r="U120" i="17"/>
  <c r="U128" i="17" s="1"/>
  <c r="I120" i="17"/>
  <c r="I128" i="17" s="1"/>
  <c r="M120" i="17"/>
  <c r="M128" i="17" s="1"/>
  <c r="Q120" i="17"/>
  <c r="Q128" i="17" s="1"/>
  <c r="AA120" i="17"/>
  <c r="AA128" i="17" s="1"/>
  <c r="O120" i="17"/>
  <c r="O128" i="17" s="1"/>
  <c r="S120" i="17"/>
  <c r="AC120" i="17"/>
  <c r="AC128" i="17" s="1"/>
  <c r="G120" i="17"/>
  <c r="G128" i="17" s="1"/>
  <c r="K195" i="18"/>
  <c r="H184" i="18"/>
  <c r="AJ127" i="16"/>
  <c r="AJ121" i="16"/>
  <c r="AJ129" i="16" s="1"/>
  <c r="O127" i="16"/>
  <c r="O121" i="16"/>
  <c r="O129" i="16" s="1"/>
  <c r="J11" i="9"/>
  <c r="J12" i="9" s="1"/>
  <c r="K175" i="18"/>
  <c r="AM85" i="9"/>
  <c r="AM86" i="9" s="1"/>
  <c r="K178" i="18"/>
  <c r="V127" i="14"/>
  <c r="V11" i="20" s="1"/>
  <c r="V12" i="20" s="1"/>
  <c r="V121" i="14"/>
  <c r="V129" i="14" s="1"/>
  <c r="V85" i="20" s="1"/>
  <c r="V86" i="20" s="1"/>
  <c r="AB127" i="14"/>
  <c r="AB11" i="20" s="1"/>
  <c r="AB12" i="20" s="1"/>
  <c r="AB121" i="14"/>
  <c r="AB129" i="14" s="1"/>
  <c r="AB85" i="20" s="1"/>
  <c r="AB86" i="20" s="1"/>
  <c r="Z11" i="9"/>
  <c r="Z12" i="9" s="1"/>
  <c r="AD127" i="15"/>
  <c r="AD121" i="15"/>
  <c r="AD129" i="15" s="1"/>
  <c r="AE127" i="15"/>
  <c r="AE121" i="15"/>
  <c r="AE129" i="15" s="1"/>
  <c r="V127" i="15"/>
  <c r="V121" i="15"/>
  <c r="V129" i="15" s="1"/>
  <c r="AM127" i="15"/>
  <c r="AM121" i="15"/>
  <c r="AM129" i="15" s="1"/>
  <c r="Y11" i="9"/>
  <c r="Y12" i="9" s="1"/>
  <c r="K215" i="18"/>
  <c r="H169" i="18"/>
  <c r="G11" i="9"/>
  <c r="G12" i="9" s="1"/>
  <c r="L272" i="18"/>
  <c r="K262" i="18"/>
  <c r="X127" i="16"/>
  <c r="X121" i="16"/>
  <c r="X129" i="16" s="1"/>
  <c r="AO127" i="16"/>
  <c r="AO121" i="16"/>
  <c r="AO129" i="16" s="1"/>
  <c r="T127" i="16"/>
  <c r="T121" i="16"/>
  <c r="T129" i="16" s="1"/>
  <c r="G48" i="21"/>
  <c r="G49" i="21" s="1"/>
  <c r="G48" i="19"/>
  <c r="G49" i="19" s="1"/>
  <c r="K121" i="16"/>
  <c r="K160" i="18"/>
  <c r="H193" i="18"/>
  <c r="R11" i="9"/>
  <c r="R12" i="9" s="1"/>
  <c r="V11" i="9"/>
  <c r="V12" i="9" s="1"/>
  <c r="AF85" i="9"/>
  <c r="AF86" i="9" s="1"/>
  <c r="J255" i="18"/>
  <c r="K245" i="18"/>
  <c r="Z127" i="14"/>
  <c r="Z11" i="20" s="1"/>
  <c r="Z12" i="20" s="1"/>
  <c r="Z121" i="14"/>
  <c r="Z129" i="14" s="1"/>
  <c r="Z85" i="20" s="1"/>
  <c r="Z86" i="20" s="1"/>
  <c r="F127" i="15"/>
  <c r="AQ119" i="15"/>
  <c r="K128" i="15" s="1"/>
  <c r="F121" i="15"/>
  <c r="I275" i="18"/>
  <c r="F127" i="16"/>
  <c r="F121" i="16"/>
  <c r="AQ119" i="16"/>
  <c r="K127" i="16" s="1"/>
  <c r="AD85" i="9"/>
  <c r="AD86" i="9" s="1"/>
  <c r="K196" i="18"/>
  <c r="H127" i="14"/>
  <c r="H11" i="20" s="1"/>
  <c r="H12" i="20" s="1"/>
  <c r="H121" i="14"/>
  <c r="H129" i="14" s="1"/>
  <c r="H85" i="20" s="1"/>
  <c r="H86" i="20" s="1"/>
  <c r="AC127" i="15"/>
  <c r="AC121" i="15"/>
  <c r="AC129" i="15" s="1"/>
  <c r="N127" i="15"/>
  <c r="N121" i="15"/>
  <c r="N129" i="15" s="1"/>
  <c r="K213" i="18"/>
  <c r="Y85" i="9"/>
  <c r="Y86" i="9" s="1"/>
  <c r="I263" i="18"/>
  <c r="H253" i="18"/>
  <c r="AJ48" i="21"/>
  <c r="AJ49" i="21" s="1"/>
  <c r="AJ48" i="19"/>
  <c r="AJ49" i="19" s="1"/>
  <c r="AH85" i="20"/>
  <c r="AH86" i="20" s="1"/>
  <c r="AH85" i="9"/>
  <c r="AH86" i="9" s="1"/>
  <c r="K167" i="18"/>
  <c r="L280" i="18"/>
  <c r="K270" i="18"/>
  <c r="AM11" i="9"/>
  <c r="AM12" i="9" s="1"/>
  <c r="AM11" i="20"/>
  <c r="AM12" i="20" s="1"/>
  <c r="K188" i="18"/>
  <c r="K193" i="18"/>
  <c r="Y127" i="14"/>
  <c r="Y11" i="20" s="1"/>
  <c r="Y12" i="20" s="1"/>
  <c r="Y121" i="14"/>
  <c r="Y129" i="14" s="1"/>
  <c r="Y85" i="20" s="1"/>
  <c r="Y86" i="20" s="1"/>
  <c r="AL127" i="14"/>
  <c r="AL11" i="20" s="1"/>
  <c r="AL12" i="20" s="1"/>
  <c r="AL121" i="14"/>
  <c r="AL129" i="14" s="1"/>
  <c r="AL85" i="20" s="1"/>
  <c r="AL86" i="20" s="1"/>
  <c r="AE127" i="14"/>
  <c r="AE11" i="20" s="1"/>
  <c r="AE12" i="20" s="1"/>
  <c r="AE121" i="14"/>
  <c r="AE129" i="14" s="1"/>
  <c r="AE85" i="20" s="1"/>
  <c r="AE86" i="20" s="1"/>
  <c r="AG127" i="14"/>
  <c r="AG11" i="20" s="1"/>
  <c r="AG12" i="20" s="1"/>
  <c r="AG121" i="14"/>
  <c r="AG129" i="14" s="1"/>
  <c r="AG85" i="20" s="1"/>
  <c r="AG86" i="20" s="1"/>
  <c r="AM127" i="14"/>
  <c r="AM121" i="14"/>
  <c r="AM129" i="14" s="1"/>
  <c r="AM85" i="20" s="1"/>
  <c r="AM86" i="20" s="1"/>
  <c r="H143" i="18"/>
  <c r="AG85" i="9"/>
  <c r="AG86" i="9" s="1"/>
  <c r="AI127" i="15"/>
  <c r="AI121" i="15"/>
  <c r="AI129" i="15" s="1"/>
  <c r="R127" i="15"/>
  <c r="R121" i="15"/>
  <c r="R129" i="15" s="1"/>
  <c r="AL127" i="15"/>
  <c r="AL121" i="15"/>
  <c r="AL129" i="15" s="1"/>
  <c r="H180" i="18"/>
  <c r="H199" i="18"/>
  <c r="AA85" i="9"/>
  <c r="AA86" i="9" s="1"/>
  <c r="N85" i="9"/>
  <c r="N86" i="9" s="1"/>
  <c r="I279" i="18"/>
  <c r="AD127" i="16"/>
  <c r="AD121" i="16"/>
  <c r="AD129" i="16" s="1"/>
  <c r="I127" i="16"/>
  <c r="I121" i="16"/>
  <c r="I129" i="16" s="1"/>
  <c r="AD48" i="21"/>
  <c r="AD49" i="21" s="1"/>
  <c r="AD48" i="19"/>
  <c r="AD49" i="19" s="1"/>
  <c r="J48" i="21"/>
  <c r="J49" i="21" s="1"/>
  <c r="J48" i="19"/>
  <c r="J49" i="19" s="1"/>
  <c r="AG127" i="16"/>
  <c r="AG121" i="16"/>
  <c r="AG129" i="16" s="1"/>
  <c r="K331" i="18"/>
  <c r="V85" i="9"/>
  <c r="V86" i="9" s="1"/>
  <c r="Q127" i="14"/>
  <c r="Q11" i="20" s="1"/>
  <c r="Q12" i="20" s="1"/>
  <c r="Q121" i="14"/>
  <c r="Q129" i="14" s="1"/>
  <c r="Q85" i="20" s="1"/>
  <c r="Q86" i="20" s="1"/>
  <c r="AW42" i="12"/>
  <c r="K42" i="9" s="1"/>
  <c r="L42" i="9" s="1"/>
  <c r="AW47" i="12"/>
  <c r="K47" i="9" s="1"/>
  <c r="L47" i="9" s="1"/>
  <c r="AW35" i="12"/>
  <c r="K35" i="9" s="1"/>
  <c r="L35" i="9" s="1"/>
  <c r="AW87" i="12"/>
  <c r="AW105" i="12"/>
  <c r="AW115" i="12"/>
  <c r="AW112" i="12"/>
  <c r="AW29" i="12"/>
  <c r="K29" i="9" s="1"/>
  <c r="L29" i="9" s="1"/>
  <c r="AW62" i="12"/>
  <c r="K62" i="9" s="1"/>
  <c r="L62" i="9" s="1"/>
  <c r="AW26" i="12"/>
  <c r="K26" i="9" s="1"/>
  <c r="L26" i="9" s="1"/>
  <c r="AW97" i="12"/>
  <c r="AW83" i="12"/>
  <c r="AW56" i="12"/>
  <c r="AW104" i="12"/>
  <c r="AW39" i="12"/>
  <c r="K39" i="9" s="1"/>
  <c r="L39" i="9" s="1"/>
  <c r="AW13" i="12"/>
  <c r="K13" i="9" s="1"/>
  <c r="L13" i="9" s="1"/>
  <c r="AW96" i="12"/>
  <c r="AW106" i="12"/>
  <c r="AW54" i="12"/>
  <c r="K54" i="9" s="1"/>
  <c r="L54" i="9" s="1"/>
  <c r="AW34" i="12"/>
  <c r="K34" i="9" s="1"/>
  <c r="L34" i="9" s="1"/>
  <c r="AW65" i="12"/>
  <c r="K65" i="9" s="1"/>
  <c r="L65" i="9" s="1"/>
  <c r="AW24" i="12"/>
  <c r="K24" i="9" s="1"/>
  <c r="L24" i="9" s="1"/>
  <c r="AW77" i="12"/>
  <c r="K77" i="20" s="1"/>
  <c r="L77" i="20" s="1"/>
  <c r="AW114" i="12"/>
  <c r="K114" i="20" s="1"/>
  <c r="L114" i="20" s="1"/>
  <c r="AW81" i="12"/>
  <c r="AW111" i="12"/>
  <c r="K111" i="20" s="1"/>
  <c r="L111" i="20" s="1"/>
  <c r="AW108" i="12"/>
  <c r="AW102" i="12"/>
  <c r="AW78" i="12"/>
  <c r="K78" i="20" s="1"/>
  <c r="L78" i="20" s="1"/>
  <c r="AW36" i="12"/>
  <c r="K36" i="9" s="1"/>
  <c r="L36" i="9" s="1"/>
  <c r="AW31" i="12"/>
  <c r="K31" i="9" s="1"/>
  <c r="L31" i="9" s="1"/>
  <c r="AW9" i="12"/>
  <c r="K9" i="9" s="1"/>
  <c r="L9" i="9" s="1"/>
  <c r="AW63" i="12"/>
  <c r="K63" i="9" s="1"/>
  <c r="L63" i="9" s="1"/>
  <c r="AW67" i="12"/>
  <c r="K67" i="9" s="1"/>
  <c r="L67" i="9" s="1"/>
  <c r="AW23" i="12"/>
  <c r="K23" i="9" s="1"/>
  <c r="L23" i="9" s="1"/>
  <c r="AW101" i="12"/>
  <c r="AW19" i="12"/>
  <c r="AW41" i="12"/>
  <c r="K41" i="9" s="1"/>
  <c r="L41" i="9" s="1"/>
  <c r="AW74" i="12"/>
  <c r="K74" i="20" s="1"/>
  <c r="L74" i="20" s="1"/>
  <c r="AW17" i="12"/>
  <c r="K17" i="9" s="1"/>
  <c r="L17" i="9" s="1"/>
  <c r="AW8" i="12"/>
  <c r="K8" i="9" s="1"/>
  <c r="L8" i="9" s="1"/>
  <c r="AW94" i="12"/>
  <c r="AW79" i="12"/>
  <c r="AW38" i="12"/>
  <c r="K38" i="9" s="1"/>
  <c r="L38" i="9" s="1"/>
  <c r="AW7" i="12"/>
  <c r="K7" i="9" s="1"/>
  <c r="L7" i="9" s="1"/>
  <c r="AW113" i="12"/>
  <c r="AW37" i="12"/>
  <c r="K37" i="20" s="1"/>
  <c r="L37" i="20" s="1"/>
  <c r="AW95" i="12"/>
  <c r="AW68" i="12"/>
  <c r="K68" i="9" s="1"/>
  <c r="L68" i="9" s="1"/>
  <c r="AW10" i="12"/>
  <c r="K10" i="9" s="1"/>
  <c r="L10" i="9" s="1"/>
  <c r="AW89" i="12"/>
  <c r="AW99" i="12"/>
  <c r="AW45" i="12"/>
  <c r="K45" i="9" s="1"/>
  <c r="L45" i="9" s="1"/>
  <c r="AW90" i="12"/>
  <c r="AW5" i="12"/>
  <c r="K5" i="9" s="1"/>
  <c r="L5" i="9" s="1"/>
  <c r="AW20" i="12"/>
  <c r="K20" i="9" s="1"/>
  <c r="AW51" i="12"/>
  <c r="K51" i="9" s="1"/>
  <c r="L51" i="9" s="1"/>
  <c r="AW60" i="12"/>
  <c r="K60" i="9" s="1"/>
  <c r="L60" i="9" s="1"/>
  <c r="AW21" i="12"/>
  <c r="K21" i="9" s="1"/>
  <c r="L21" i="9" s="1"/>
  <c r="AW109" i="12"/>
  <c r="AW33" i="12"/>
  <c r="K33" i="9" s="1"/>
  <c r="L33" i="9" s="1"/>
  <c r="AW44" i="12"/>
  <c r="K44" i="9" s="1"/>
  <c r="L44" i="9" s="1"/>
  <c r="AW25" i="12"/>
  <c r="K25" i="9" s="1"/>
  <c r="L25" i="9" s="1"/>
  <c r="AW53" i="12"/>
  <c r="K53" i="9" s="1"/>
  <c r="L53" i="9" s="1"/>
  <c r="AW107" i="12"/>
  <c r="AW103" i="12"/>
  <c r="AW98" i="12"/>
  <c r="AW70" i="12"/>
  <c r="K70" i="9" s="1"/>
  <c r="L70" i="9" s="1"/>
  <c r="AW64" i="12"/>
  <c r="K64" i="20" s="1"/>
  <c r="L64" i="20" s="1"/>
  <c r="AW69" i="12"/>
  <c r="K69" i="9" s="1"/>
  <c r="L69" i="9" s="1"/>
  <c r="AW52" i="12"/>
  <c r="K52" i="9" s="1"/>
  <c r="L52" i="9" s="1"/>
  <c r="AW57" i="12"/>
  <c r="K57" i="9" s="1"/>
  <c r="AW66" i="12"/>
  <c r="K66" i="9" s="1"/>
  <c r="L66" i="9" s="1"/>
  <c r="AW14" i="12"/>
  <c r="K14" i="9" s="1"/>
  <c r="L14" i="9" s="1"/>
  <c r="AW46" i="12"/>
  <c r="K46" i="9" s="1"/>
  <c r="L46" i="9" s="1"/>
  <c r="AW73" i="12"/>
  <c r="K73" i="9" s="1"/>
  <c r="L73" i="9" s="1"/>
  <c r="AW71" i="12"/>
  <c r="K71" i="9" s="1"/>
  <c r="L71" i="9" s="1"/>
  <c r="AW88" i="12"/>
  <c r="AW32" i="12"/>
  <c r="K32" i="9" s="1"/>
  <c r="L32" i="9" s="1"/>
  <c r="AW92" i="12"/>
  <c r="AW6" i="12"/>
  <c r="K6" i="9" s="1"/>
  <c r="L6" i="9" s="1"/>
  <c r="AW93" i="12"/>
  <c r="AW30" i="12"/>
  <c r="K30" i="9" s="1"/>
  <c r="L30" i="9" s="1"/>
  <c r="AW75" i="12"/>
  <c r="K75" i="20" s="1"/>
  <c r="L75" i="20" s="1"/>
  <c r="AW82" i="12"/>
  <c r="AW28" i="12"/>
  <c r="K28" i="9" s="1"/>
  <c r="L28" i="9" s="1"/>
  <c r="AW50" i="12"/>
  <c r="K50" i="9" s="1"/>
  <c r="L50" i="9" s="1"/>
  <c r="AW55" i="12"/>
  <c r="K55" i="9" s="1"/>
  <c r="L55" i="9" s="1"/>
  <c r="AW27" i="12"/>
  <c r="K27" i="9" s="1"/>
  <c r="L27" i="9" s="1"/>
  <c r="AW22" i="12"/>
  <c r="K22" i="9" s="1"/>
  <c r="L22" i="9" s="1"/>
  <c r="AW100" i="12"/>
  <c r="AW110" i="12"/>
  <c r="AW61" i="12"/>
  <c r="K61" i="9" s="1"/>
  <c r="L61" i="9" s="1"/>
  <c r="AW84" i="12"/>
  <c r="AW80" i="12"/>
  <c r="AW76" i="12"/>
  <c r="K76" i="9" s="1"/>
  <c r="L76" i="9" s="1"/>
  <c r="AW43" i="12"/>
  <c r="K43" i="9" s="1"/>
  <c r="L43" i="9" s="1"/>
  <c r="AW59" i="12"/>
  <c r="K59" i="9" s="1"/>
  <c r="L59" i="9" s="1"/>
  <c r="AW15" i="12"/>
  <c r="K15" i="9" s="1"/>
  <c r="L15" i="9" s="1"/>
  <c r="AW16" i="12"/>
  <c r="K16" i="9" s="1"/>
  <c r="L16" i="9" s="1"/>
  <c r="AW91" i="12"/>
  <c r="AW18" i="12"/>
  <c r="K18" i="9" s="1"/>
  <c r="L18" i="9" s="1"/>
  <c r="AW58" i="12"/>
  <c r="K58" i="9" s="1"/>
  <c r="L58" i="9" s="1"/>
  <c r="AW40" i="12"/>
  <c r="K40" i="20" s="1"/>
  <c r="L40" i="20" s="1"/>
  <c r="AW72" i="12"/>
  <c r="K72" i="9" s="1"/>
  <c r="L72" i="9" s="1"/>
  <c r="I85" i="9"/>
  <c r="I86" i="9" s="1"/>
  <c r="K186" i="18"/>
  <c r="H11" i="9"/>
  <c r="H12" i="9" s="1"/>
  <c r="S121" i="14"/>
  <c r="AF127" i="14"/>
  <c r="AF11" i="20" s="1"/>
  <c r="AF12" i="20" s="1"/>
  <c r="AF121" i="14"/>
  <c r="AF129" i="14" s="1"/>
  <c r="AF85" i="20" s="1"/>
  <c r="AF86" i="20" s="1"/>
  <c r="AJ127" i="14"/>
  <c r="AJ11" i="20" s="1"/>
  <c r="AJ12" i="20" s="1"/>
  <c r="AJ121" i="14"/>
  <c r="AJ129" i="14" s="1"/>
  <c r="AJ85" i="20" s="1"/>
  <c r="AJ86" i="20" s="1"/>
  <c r="AB85" i="9"/>
  <c r="AB86" i="9" s="1"/>
  <c r="AO11" i="9"/>
  <c r="AO12" i="9" s="1"/>
  <c r="P11" i="9"/>
  <c r="P12" i="9" s="1"/>
  <c r="G258" i="18"/>
  <c r="H248" i="18"/>
  <c r="K143" i="18"/>
  <c r="O127" i="14"/>
  <c r="O11" i="20" s="1"/>
  <c r="O12" i="20" s="1"/>
  <c r="O121" i="14"/>
  <c r="O129" i="14" s="1"/>
  <c r="O85" i="20" s="1"/>
  <c r="O86" i="20" s="1"/>
  <c r="T49" i="20"/>
  <c r="S49" i="20" s="1"/>
  <c r="S48" i="20"/>
  <c r="G255" i="18"/>
  <c r="H245" i="18"/>
  <c r="H213" i="18"/>
  <c r="F127" i="14"/>
  <c r="F11" i="20" s="1"/>
  <c r="F12" i="20" s="1"/>
  <c r="AQ119" i="14"/>
  <c r="F121" i="14"/>
  <c r="H165" i="18"/>
  <c r="Y127" i="15"/>
  <c r="Y121" i="15"/>
  <c r="Y129" i="15" s="1"/>
  <c r="AI11" i="9"/>
  <c r="AI12" i="9" s="1"/>
  <c r="I280" i="18"/>
  <c r="M11" i="9"/>
  <c r="M12" i="9" s="1"/>
  <c r="T127" i="15"/>
  <c r="T121" i="15"/>
  <c r="T129" i="15" s="1"/>
  <c r="L275" i="18"/>
  <c r="K210" i="18"/>
  <c r="AH11" i="9"/>
  <c r="AH12" i="9" s="1"/>
  <c r="K197" i="18"/>
  <c r="Q85" i="9"/>
  <c r="Q86" i="9" s="1"/>
  <c r="L263" i="18"/>
  <c r="K253" i="18"/>
  <c r="K173" i="18"/>
  <c r="K163" i="18"/>
  <c r="I278" i="18"/>
  <c r="M127" i="14"/>
  <c r="M11" i="20" s="1"/>
  <c r="M12" i="20" s="1"/>
  <c r="M121" i="14"/>
  <c r="M129" i="14" s="1"/>
  <c r="M85" i="20" s="1"/>
  <c r="M86" i="20" s="1"/>
  <c r="R127" i="14"/>
  <c r="R11" i="20" s="1"/>
  <c r="R12" i="20" s="1"/>
  <c r="R121" i="14"/>
  <c r="R129" i="14" s="1"/>
  <c r="R85" i="20" s="1"/>
  <c r="R86" i="20" s="1"/>
  <c r="AG11" i="9"/>
  <c r="AG12" i="9" s="1"/>
  <c r="AO127" i="15"/>
  <c r="AO121" i="15"/>
  <c r="AO129" i="15" s="1"/>
  <c r="X127" i="15"/>
  <c r="X121" i="15"/>
  <c r="X129" i="15" s="1"/>
  <c r="K180" i="18"/>
  <c r="H215" i="18"/>
  <c r="H330" i="18"/>
  <c r="AA11" i="9"/>
  <c r="AA12" i="9" s="1"/>
  <c r="K266" i="18"/>
  <c r="L276" i="18"/>
  <c r="N11" i="9"/>
  <c r="N12" i="9" s="1"/>
  <c r="Q48" i="21"/>
  <c r="Q49" i="21" s="1"/>
  <c r="Q48" i="19"/>
  <c r="Q49" i="19" s="1"/>
  <c r="P48" i="21"/>
  <c r="P49" i="21" s="1"/>
  <c r="P48" i="19"/>
  <c r="P49" i="19" s="1"/>
  <c r="W48" i="21"/>
  <c r="W49" i="21" s="1"/>
  <c r="W48" i="19"/>
  <c r="W49" i="19" s="1"/>
  <c r="W127" i="16"/>
  <c r="W121" i="16"/>
  <c r="W129" i="16" s="1"/>
  <c r="Z127" i="16"/>
  <c r="Z121" i="16"/>
  <c r="Z129" i="16" s="1"/>
  <c r="AG48" i="21"/>
  <c r="AG49" i="21" s="1"/>
  <c r="AG48" i="19"/>
  <c r="AG49" i="19" s="1"/>
  <c r="K154" i="18"/>
  <c r="AL85" i="9"/>
  <c r="AL86" i="9" s="1"/>
  <c r="AD127" i="14"/>
  <c r="AD11" i="20" s="1"/>
  <c r="AD12" i="20" s="1"/>
  <c r="AD121" i="14"/>
  <c r="AD129" i="14" s="1"/>
  <c r="AD85" i="20" s="1"/>
  <c r="AD86" i="20" s="1"/>
  <c r="P127" i="15"/>
  <c r="P121" i="15"/>
  <c r="P129" i="15" s="1"/>
  <c r="G256" i="18"/>
  <c r="H246" i="18"/>
  <c r="U127" i="16"/>
  <c r="U121" i="16"/>
  <c r="U129" i="16" s="1"/>
  <c r="M127" i="16"/>
  <c r="M121" i="16"/>
  <c r="M129" i="16" s="1"/>
  <c r="Q127" i="16"/>
  <c r="Q121" i="16"/>
  <c r="Q129" i="16" s="1"/>
  <c r="Z48" i="21"/>
  <c r="Z49" i="21" s="1"/>
  <c r="Z48" i="19"/>
  <c r="Z49" i="19" s="1"/>
  <c r="P127" i="14"/>
  <c r="P11" i="20" s="1"/>
  <c r="P12" i="20" s="1"/>
  <c r="P121" i="14"/>
  <c r="P129" i="14" s="1"/>
  <c r="P85" i="20" s="1"/>
  <c r="P86" i="20" s="1"/>
  <c r="AB127" i="16"/>
  <c r="AB121" i="16"/>
  <c r="AB129" i="16" s="1"/>
  <c r="F128" i="16"/>
  <c r="AQ120" i="16"/>
  <c r="AF11" i="9"/>
  <c r="AF12" i="9" s="1"/>
  <c r="I11" i="9"/>
  <c r="I12" i="9" s="1"/>
  <c r="AA127" i="16"/>
  <c r="AA121" i="16"/>
  <c r="AA129" i="16" s="1"/>
  <c r="K159" i="18"/>
  <c r="AH127" i="15"/>
  <c r="AH121" i="15"/>
  <c r="AH129" i="15" s="1"/>
  <c r="O127" i="15"/>
  <c r="O121" i="15"/>
  <c r="O129" i="15" s="1"/>
  <c r="AI85" i="9"/>
  <c r="AI86" i="9" s="1"/>
  <c r="I277" i="18"/>
  <c r="U85" i="9"/>
  <c r="U86" i="9" s="1"/>
  <c r="J127" i="16"/>
  <c r="J121" i="16"/>
  <c r="J129" i="16" s="1"/>
  <c r="T48" i="21"/>
  <c r="T48" i="19"/>
  <c r="AO48" i="21"/>
  <c r="AO49" i="21" s="1"/>
  <c r="AO48" i="19"/>
  <c r="AO49" i="19" s="1"/>
  <c r="X48" i="21"/>
  <c r="X49" i="21" s="1"/>
  <c r="X48" i="19"/>
  <c r="X49" i="19" s="1"/>
  <c r="K214" i="18"/>
  <c r="AC85" i="9"/>
  <c r="AC86" i="9" s="1"/>
  <c r="W127" i="14"/>
  <c r="W11" i="20" s="1"/>
  <c r="W12" i="20" s="1"/>
  <c r="W121" i="14"/>
  <c r="W129" i="14" s="1"/>
  <c r="W85" i="20" s="1"/>
  <c r="W86" i="20" s="1"/>
  <c r="AA48" i="21"/>
  <c r="AA49" i="21" s="1"/>
  <c r="AA48" i="19"/>
  <c r="AA49" i="19" s="1"/>
  <c r="J85" i="9"/>
  <c r="J86" i="9" s="1"/>
  <c r="T85" i="9"/>
  <c r="AC11" i="9"/>
  <c r="AC12" i="9" s="1"/>
  <c r="AC127" i="14"/>
  <c r="AC11" i="20" s="1"/>
  <c r="AC12" i="20" s="1"/>
  <c r="AC121" i="14"/>
  <c r="AC129" i="14" s="1"/>
  <c r="AC85" i="20" s="1"/>
  <c r="AC86" i="20" s="1"/>
  <c r="AB127" i="15"/>
  <c r="AB121" i="15"/>
  <c r="AB129" i="15" s="1"/>
  <c r="G85" i="9"/>
  <c r="G86" i="9" s="1"/>
  <c r="R127" i="16"/>
  <c r="R121" i="16"/>
  <c r="R129" i="16" s="1"/>
  <c r="AH48" i="21"/>
  <c r="AH49" i="21" s="1"/>
  <c r="AH48" i="19"/>
  <c r="AH49" i="19" s="1"/>
  <c r="U48" i="21"/>
  <c r="U49" i="21" s="1"/>
  <c r="U48" i="19"/>
  <c r="U49" i="19" s="1"/>
  <c r="T11" i="9"/>
  <c r="I276" i="18"/>
  <c r="H181" i="18"/>
  <c r="F48" i="9"/>
  <c r="F49" i="9" s="1"/>
  <c r="K217" i="18"/>
  <c r="Q11" i="9"/>
  <c r="Q12" i="9" s="1"/>
  <c r="K158" i="18"/>
  <c r="G127" i="14"/>
  <c r="G11" i="20" s="1"/>
  <c r="G12" i="20" s="1"/>
  <c r="G121" i="14"/>
  <c r="G129" i="14" s="1"/>
  <c r="G85" i="20" s="1"/>
  <c r="G86" i="20" s="1"/>
  <c r="S120" i="13"/>
  <c r="AC120" i="13"/>
  <c r="AC128" i="13" s="1"/>
  <c r="AA120" i="13"/>
  <c r="AA128" i="13" s="1"/>
  <c r="Y120" i="13"/>
  <c r="Y128" i="13" s="1"/>
  <c r="W120" i="13"/>
  <c r="W128" i="13" s="1"/>
  <c r="U120" i="13"/>
  <c r="U128" i="13" s="1"/>
  <c r="O120" i="13"/>
  <c r="O128" i="13" s="1"/>
  <c r="K120" i="13"/>
  <c r="I120" i="13"/>
  <c r="I128" i="13" s="1"/>
  <c r="AL120" i="13"/>
  <c r="AL128" i="13" s="1"/>
  <c r="AH120" i="13"/>
  <c r="AH128" i="13" s="1"/>
  <c r="AF120" i="13"/>
  <c r="AF128" i="13" s="1"/>
  <c r="Z120" i="13"/>
  <c r="Z128" i="13" s="1"/>
  <c r="V120" i="13"/>
  <c r="V128" i="13" s="1"/>
  <c r="T120" i="13"/>
  <c r="T128" i="13" s="1"/>
  <c r="L120" i="13"/>
  <c r="H120" i="13"/>
  <c r="H128" i="13" s="1"/>
  <c r="AN119" i="13"/>
  <c r="AJ119" i="13"/>
  <c r="AH119" i="13"/>
  <c r="AF119" i="13"/>
  <c r="Z119" i="13"/>
  <c r="G120" i="13"/>
  <c r="G128" i="13" s="1"/>
  <c r="Q120" i="13"/>
  <c r="Q128" i="13" s="1"/>
  <c r="M120" i="13"/>
  <c r="M128" i="13" s="1"/>
  <c r="AN120" i="13"/>
  <c r="AB120" i="13"/>
  <c r="AB128" i="13" s="1"/>
  <c r="F120" i="13"/>
  <c r="J120" i="13"/>
  <c r="J128" i="13" s="1"/>
  <c r="AL119" i="13"/>
  <c r="R119" i="13"/>
  <c r="V119" i="13"/>
  <c r="T119" i="13"/>
  <c r="AE119" i="13"/>
  <c r="AO119" i="13"/>
  <c r="AM119" i="13"/>
  <c r="AK119" i="13"/>
  <c r="AI119" i="13"/>
  <c r="AG119" i="13"/>
  <c r="AD120" i="13"/>
  <c r="AD128" i="13" s="1"/>
  <c r="N120" i="13"/>
  <c r="N128" i="13" s="1"/>
  <c r="S119" i="13"/>
  <c r="S121" i="13" s="1"/>
  <c r="AC119" i="13"/>
  <c r="AA119" i="13"/>
  <c r="Y119" i="13"/>
  <c r="W119" i="13"/>
  <c r="U119" i="13"/>
  <c r="AJ120" i="13"/>
  <c r="AJ128" i="13" s="1"/>
  <c r="R120" i="13"/>
  <c r="R128" i="13" s="1"/>
  <c r="P120" i="13"/>
  <c r="P128" i="13" s="1"/>
  <c r="AD119" i="13"/>
  <c r="X119" i="13"/>
  <c r="G119" i="13"/>
  <c r="Q119" i="13"/>
  <c r="O119" i="13"/>
  <c r="M119" i="13"/>
  <c r="K119" i="13"/>
  <c r="I119" i="13"/>
  <c r="X120" i="13"/>
  <c r="X128" i="13" s="1"/>
  <c r="AB119" i="13"/>
  <c r="AI120" i="13"/>
  <c r="AI128" i="13" s="1"/>
  <c r="J119" i="13"/>
  <c r="H119" i="13"/>
  <c r="AE120" i="13"/>
  <c r="AE128" i="13" s="1"/>
  <c r="F119" i="13"/>
  <c r="AO120" i="13"/>
  <c r="AO128" i="13" s="1"/>
  <c r="AM120" i="13"/>
  <c r="AM128" i="13" s="1"/>
  <c r="L119" i="13"/>
  <c r="P119" i="13"/>
  <c r="N119" i="13"/>
  <c r="AG120" i="13"/>
  <c r="AG128" i="13" s="1"/>
  <c r="AK120" i="13"/>
  <c r="AO127" i="14"/>
  <c r="AO11" i="20" s="1"/>
  <c r="AO12" i="20" s="1"/>
  <c r="AO121" i="14"/>
  <c r="AO129" i="14" s="1"/>
  <c r="AO85" i="20" s="1"/>
  <c r="AO86" i="20" s="1"/>
  <c r="X127" i="14"/>
  <c r="X11" i="20" s="1"/>
  <c r="X12" i="20" s="1"/>
  <c r="X121" i="14"/>
  <c r="X129" i="14" s="1"/>
  <c r="X85" i="20" s="1"/>
  <c r="X86" i="20" s="1"/>
  <c r="T127" i="14"/>
  <c r="T11" i="20" s="1"/>
  <c r="T121" i="14"/>
  <c r="T129" i="14" s="1"/>
  <c r="T85" i="20" s="1"/>
  <c r="K330" i="18"/>
  <c r="H210" i="18"/>
  <c r="S121" i="15"/>
  <c r="AN121" i="15"/>
  <c r="Q127" i="15"/>
  <c r="Q121" i="15"/>
  <c r="Q129" i="15" s="1"/>
  <c r="AJ85" i="9"/>
  <c r="AJ86" i="9" s="1"/>
  <c r="K150" i="18"/>
  <c r="R85" i="9"/>
  <c r="R86" i="9" s="1"/>
  <c r="F129" i="12"/>
  <c r="AQ121" i="12"/>
  <c r="V127" i="16"/>
  <c r="V121" i="16"/>
  <c r="V129" i="16" s="1"/>
  <c r="AC127" i="16"/>
  <c r="AC121" i="16"/>
  <c r="AC129" i="16" s="1"/>
  <c r="O48" i="21"/>
  <c r="O49" i="21" s="1"/>
  <c r="O48" i="19"/>
  <c r="O49" i="19" s="1"/>
  <c r="N48" i="21"/>
  <c r="N49" i="21" s="1"/>
  <c r="N48" i="19"/>
  <c r="N49" i="19" s="1"/>
  <c r="V48" i="21"/>
  <c r="V49" i="21" s="1"/>
  <c r="V48" i="19"/>
  <c r="V49" i="19" s="1"/>
  <c r="AL48" i="21"/>
  <c r="AL49" i="21" s="1"/>
  <c r="AL48" i="19"/>
  <c r="AL49" i="19" s="1"/>
  <c r="AF48" i="21"/>
  <c r="AF49" i="21" s="1"/>
  <c r="AF48" i="19"/>
  <c r="AF49" i="19" s="1"/>
  <c r="H197" i="18"/>
  <c r="K121" i="13" l="1"/>
  <c r="AK121" i="13"/>
  <c r="K129" i="16"/>
  <c r="AN121" i="13"/>
  <c r="AN121" i="17"/>
  <c r="L128" i="15"/>
  <c r="AW48" i="15"/>
  <c r="AW49" i="15" s="1"/>
  <c r="L127" i="16"/>
  <c r="AW11" i="16"/>
  <c r="AW12" i="16" s="1"/>
  <c r="K11" i="19"/>
  <c r="K12" i="19" s="1"/>
  <c r="T86" i="20"/>
  <c r="S86" i="20" s="1"/>
  <c r="S85" i="20"/>
  <c r="S11" i="20"/>
  <c r="T12" i="20"/>
  <c r="S12" i="20" s="1"/>
  <c r="AL127" i="13"/>
  <c r="AL121" i="13"/>
  <c r="AL129" i="13" s="1"/>
  <c r="I85" i="21"/>
  <c r="I86" i="21" s="1"/>
  <c r="I85" i="19"/>
  <c r="I86" i="19" s="1"/>
  <c r="I285" i="18"/>
  <c r="L329" i="18"/>
  <c r="F127" i="13"/>
  <c r="AQ119" i="13"/>
  <c r="K128" i="13" s="1"/>
  <c r="F121" i="13"/>
  <c r="G127" i="13"/>
  <c r="G121" i="13"/>
  <c r="G129" i="13" s="1"/>
  <c r="M11" i="21"/>
  <c r="M12" i="21" s="1"/>
  <c r="M11" i="19"/>
  <c r="M12" i="19" s="1"/>
  <c r="L273" i="18"/>
  <c r="K263" i="18"/>
  <c r="I11" i="21"/>
  <c r="I12" i="21" s="1"/>
  <c r="I11" i="19"/>
  <c r="I12" i="19" s="1"/>
  <c r="AF127" i="17"/>
  <c r="AF121" i="17"/>
  <c r="AF129" i="17" s="1"/>
  <c r="P85" i="21"/>
  <c r="P86" i="21" s="1"/>
  <c r="P85" i="19"/>
  <c r="P86" i="19" s="1"/>
  <c r="AE85" i="21"/>
  <c r="AE86" i="21" s="1"/>
  <c r="AE85" i="19"/>
  <c r="AE86" i="19" s="1"/>
  <c r="L321" i="18"/>
  <c r="X127" i="13"/>
  <c r="X121" i="13"/>
  <c r="X129" i="13" s="1"/>
  <c r="F128" i="13"/>
  <c r="AQ120" i="13"/>
  <c r="F48" i="21"/>
  <c r="F49" i="21" s="1"/>
  <c r="F48" i="19"/>
  <c r="F49" i="19" s="1"/>
  <c r="U85" i="21"/>
  <c r="U86" i="21" s="1"/>
  <c r="U85" i="19"/>
  <c r="U86" i="19" s="1"/>
  <c r="K80" i="9"/>
  <c r="L80" i="9" s="1"/>
  <c r="K97" i="9"/>
  <c r="L97" i="9" s="1"/>
  <c r="AH127" i="17"/>
  <c r="AH121" i="17"/>
  <c r="AH129" i="17" s="1"/>
  <c r="AE127" i="17"/>
  <c r="AE121" i="17"/>
  <c r="AE129" i="17" s="1"/>
  <c r="H127" i="13"/>
  <c r="H121" i="13"/>
  <c r="H129" i="13" s="1"/>
  <c r="AG127" i="13"/>
  <c r="AG121" i="13"/>
  <c r="AG129" i="13" s="1"/>
  <c r="Z85" i="21"/>
  <c r="Z86" i="21" s="1"/>
  <c r="Z85" i="19"/>
  <c r="Z86" i="19" s="1"/>
  <c r="L324" i="18"/>
  <c r="J85" i="21"/>
  <c r="J86" i="21" s="1"/>
  <c r="J85" i="19"/>
  <c r="J86" i="19" s="1"/>
  <c r="AB11" i="21"/>
  <c r="AB12" i="21" s="1"/>
  <c r="AB11" i="19"/>
  <c r="AB12" i="19" s="1"/>
  <c r="G266" i="18"/>
  <c r="H256" i="18"/>
  <c r="W85" i="21"/>
  <c r="W86" i="21" s="1"/>
  <c r="W85" i="19"/>
  <c r="W86" i="19" s="1"/>
  <c r="K110" i="9"/>
  <c r="L110" i="9" s="1"/>
  <c r="K92" i="9"/>
  <c r="L92" i="9" s="1"/>
  <c r="K19" i="9"/>
  <c r="L20" i="9"/>
  <c r="L19" i="9" s="1"/>
  <c r="I289" i="18"/>
  <c r="L282" i="18"/>
  <c r="K272" i="18"/>
  <c r="P127" i="17"/>
  <c r="P121" i="17"/>
  <c r="P129" i="17" s="1"/>
  <c r="K121" i="17"/>
  <c r="AA127" i="17"/>
  <c r="AA121" i="17"/>
  <c r="AA129" i="17" s="1"/>
  <c r="F128" i="17"/>
  <c r="AQ120" i="17"/>
  <c r="AI11" i="21"/>
  <c r="AI12" i="21" s="1"/>
  <c r="AI11" i="19"/>
  <c r="AI12" i="19" s="1"/>
  <c r="Y11" i="21"/>
  <c r="Y12" i="21" s="1"/>
  <c r="Y11" i="19"/>
  <c r="Y12" i="19" s="1"/>
  <c r="L207" i="18"/>
  <c r="K127" i="18"/>
  <c r="L187" i="18"/>
  <c r="L172" i="18"/>
  <c r="L157" i="18"/>
  <c r="L129" i="12"/>
  <c r="AW86" i="12"/>
  <c r="K85" i="9"/>
  <c r="K86" i="9" s="1"/>
  <c r="L325" i="18"/>
  <c r="AB127" i="13"/>
  <c r="AB121" i="13"/>
  <c r="AB129" i="13" s="1"/>
  <c r="AM127" i="13"/>
  <c r="AM121" i="13"/>
  <c r="AM129" i="13" s="1"/>
  <c r="I286" i="18"/>
  <c r="J11" i="21"/>
  <c r="J12" i="21" s="1"/>
  <c r="J11" i="19"/>
  <c r="J12" i="19" s="1"/>
  <c r="W11" i="21"/>
  <c r="W12" i="21" s="1"/>
  <c r="W11" i="19"/>
  <c r="W12" i="19" s="1"/>
  <c r="K100" i="9"/>
  <c r="L100" i="9" s="1"/>
  <c r="K98" i="9"/>
  <c r="L98" i="9" s="1"/>
  <c r="K98" i="20"/>
  <c r="L98" i="20" s="1"/>
  <c r="K79" i="9"/>
  <c r="L79" i="9" s="1"/>
  <c r="K112" i="9"/>
  <c r="L112" i="9" s="1"/>
  <c r="AG85" i="21"/>
  <c r="AG86" i="21" s="1"/>
  <c r="AG85" i="19"/>
  <c r="AG86" i="19" s="1"/>
  <c r="K129" i="15"/>
  <c r="K85" i="21" s="1"/>
  <c r="K86" i="21" s="1"/>
  <c r="M127" i="17"/>
  <c r="M121" i="17"/>
  <c r="M129" i="17" s="1"/>
  <c r="S121" i="17"/>
  <c r="G269" i="18"/>
  <c r="H259" i="18"/>
  <c r="G85" i="21"/>
  <c r="G86" i="21" s="1"/>
  <c r="G85" i="19"/>
  <c r="G86" i="19" s="1"/>
  <c r="L323" i="18"/>
  <c r="M85" i="21"/>
  <c r="M86" i="21" s="1"/>
  <c r="M85" i="19"/>
  <c r="M86" i="19" s="1"/>
  <c r="AJ11" i="21"/>
  <c r="AJ12" i="21" s="1"/>
  <c r="AJ11" i="19"/>
  <c r="AJ12" i="19" s="1"/>
  <c r="H11" i="21"/>
  <c r="H12" i="21" s="1"/>
  <c r="H11" i="19"/>
  <c r="H12" i="19" s="1"/>
  <c r="AO127" i="13"/>
  <c r="AO121" i="13"/>
  <c r="AO129" i="13" s="1"/>
  <c r="AA85" i="21"/>
  <c r="AA86" i="21" s="1"/>
  <c r="AA85" i="19"/>
  <c r="AA86" i="19" s="1"/>
  <c r="K115" i="9"/>
  <c r="L115" i="9" s="1"/>
  <c r="AG11" i="21"/>
  <c r="AG12" i="21" s="1"/>
  <c r="AG11" i="19"/>
  <c r="AG12" i="19" s="1"/>
  <c r="I273" i="18"/>
  <c r="H263" i="18"/>
  <c r="L129" i="16"/>
  <c r="AW85" i="16"/>
  <c r="AW86" i="16" s="1"/>
  <c r="K85" i="19"/>
  <c r="K86" i="19" s="1"/>
  <c r="L128" i="12"/>
  <c r="AW49" i="12"/>
  <c r="K48" i="9"/>
  <c r="K49" i="9" s="1"/>
  <c r="N127" i="13"/>
  <c r="N121" i="13"/>
  <c r="N129" i="13" s="1"/>
  <c r="T12" i="9"/>
  <c r="S12" i="9" s="1"/>
  <c r="S11" i="9"/>
  <c r="L285" i="18"/>
  <c r="K107" i="9"/>
  <c r="L107" i="9" s="1"/>
  <c r="K96" i="9"/>
  <c r="L96" i="9" s="1"/>
  <c r="J268" i="18"/>
  <c r="K258" i="18"/>
  <c r="P127" i="13"/>
  <c r="P121" i="13"/>
  <c r="P129" i="13" s="1"/>
  <c r="Y127" i="13"/>
  <c r="Y121" i="13"/>
  <c r="Y129" i="13" s="1"/>
  <c r="AF127" i="13"/>
  <c r="AF121" i="13"/>
  <c r="AF129" i="13" s="1"/>
  <c r="K99" i="9"/>
  <c r="L99" i="9" s="1"/>
  <c r="K102" i="9"/>
  <c r="L102" i="9" s="1"/>
  <c r="AG127" i="17"/>
  <c r="AG121" i="17"/>
  <c r="AG129" i="17" s="1"/>
  <c r="K269" i="18"/>
  <c r="L279" i="18"/>
  <c r="J157" i="18"/>
  <c r="J207" i="18"/>
  <c r="K207" i="18" s="1"/>
  <c r="J187" i="18"/>
  <c r="J172" i="18"/>
  <c r="AM11" i="21"/>
  <c r="AM12" i="21" s="1"/>
  <c r="AM11" i="19"/>
  <c r="AM12" i="19" s="1"/>
  <c r="L287" i="18"/>
  <c r="K287" i="18" s="1"/>
  <c r="K277" i="18"/>
  <c r="L317" i="18"/>
  <c r="V11" i="21"/>
  <c r="V12" i="21" s="1"/>
  <c r="V11" i="19"/>
  <c r="V12" i="19" s="1"/>
  <c r="L121" i="13"/>
  <c r="M127" i="13"/>
  <c r="M121" i="13"/>
  <c r="M129" i="13" s="1"/>
  <c r="AA127" i="13"/>
  <c r="AA121" i="13"/>
  <c r="AA129" i="13" s="1"/>
  <c r="V127" i="13"/>
  <c r="V121" i="13"/>
  <c r="V129" i="13" s="1"/>
  <c r="AH127" i="13"/>
  <c r="AH121" i="13"/>
  <c r="AH129" i="13" s="1"/>
  <c r="I287" i="18"/>
  <c r="Q85" i="21"/>
  <c r="Q86" i="21" s="1"/>
  <c r="Q85" i="19"/>
  <c r="Q86" i="19" s="1"/>
  <c r="F129" i="14"/>
  <c r="F85" i="20" s="1"/>
  <c r="F86" i="20" s="1"/>
  <c r="AQ121" i="14"/>
  <c r="K89" i="9"/>
  <c r="L89" i="9" s="1"/>
  <c r="K108" i="9"/>
  <c r="L108" i="9" s="1"/>
  <c r="F11" i="21"/>
  <c r="F12" i="21" s="1"/>
  <c r="F11" i="19"/>
  <c r="F12" i="19" s="1"/>
  <c r="T85" i="21"/>
  <c r="T85" i="19"/>
  <c r="O11" i="21"/>
  <c r="O12" i="21" s="1"/>
  <c r="O11" i="19"/>
  <c r="O12" i="19" s="1"/>
  <c r="N127" i="17"/>
  <c r="N121" i="17"/>
  <c r="N129" i="17" s="1"/>
  <c r="AD127" i="17"/>
  <c r="AD121" i="17"/>
  <c r="AD129" i="17" s="1"/>
  <c r="X127" i="17"/>
  <c r="X121" i="17"/>
  <c r="X129" i="17" s="1"/>
  <c r="AI127" i="17"/>
  <c r="AI121" i="17"/>
  <c r="AI129" i="17" s="1"/>
  <c r="I157" i="18"/>
  <c r="H127" i="18"/>
  <c r="I187" i="18"/>
  <c r="I172" i="18"/>
  <c r="I207" i="18"/>
  <c r="L320" i="18"/>
  <c r="F85" i="9"/>
  <c r="F86" i="9" s="1"/>
  <c r="T86" i="9"/>
  <c r="S86" i="9" s="1"/>
  <c r="S85" i="9"/>
  <c r="AO85" i="21"/>
  <c r="AO86" i="21" s="1"/>
  <c r="AO85" i="19"/>
  <c r="AO86" i="19" s="1"/>
  <c r="AL127" i="17"/>
  <c r="AL121" i="17"/>
  <c r="AL129" i="17" s="1"/>
  <c r="R127" i="17"/>
  <c r="R121" i="17"/>
  <c r="R129" i="17" s="1"/>
  <c r="AM127" i="17"/>
  <c r="AM121" i="17"/>
  <c r="AM129" i="17" s="1"/>
  <c r="AF11" i="21"/>
  <c r="AF12" i="21" s="1"/>
  <c r="AF11" i="19"/>
  <c r="AF12" i="19" s="1"/>
  <c r="G270" i="18"/>
  <c r="H260" i="18"/>
  <c r="L319" i="18"/>
  <c r="AC85" i="21"/>
  <c r="AC86" i="21" s="1"/>
  <c r="AC85" i="19"/>
  <c r="AC86" i="19" s="1"/>
  <c r="U127" i="13"/>
  <c r="U121" i="13"/>
  <c r="U129" i="13" s="1"/>
  <c r="K88" i="9"/>
  <c r="L88" i="9" s="1"/>
  <c r="K103" i="9"/>
  <c r="L103" i="9" s="1"/>
  <c r="K90" i="9"/>
  <c r="L90" i="9" s="1"/>
  <c r="K94" i="9"/>
  <c r="K106" i="9"/>
  <c r="L106" i="9" s="1"/>
  <c r="O127" i="17"/>
  <c r="O121" i="17"/>
  <c r="O129" i="17" s="1"/>
  <c r="W127" i="17"/>
  <c r="W121" i="17"/>
  <c r="W129" i="17" s="1"/>
  <c r="I282" i="18"/>
  <c r="H272" i="18"/>
  <c r="G11" i="21"/>
  <c r="G12" i="21" s="1"/>
  <c r="G11" i="19"/>
  <c r="G12" i="19" s="1"/>
  <c r="L318" i="18"/>
  <c r="AC11" i="21"/>
  <c r="AC12" i="21" s="1"/>
  <c r="AC11" i="19"/>
  <c r="AC12" i="19" s="1"/>
  <c r="I127" i="13"/>
  <c r="I121" i="13"/>
  <c r="I129" i="13" s="1"/>
  <c r="W127" i="13"/>
  <c r="W121" i="13"/>
  <c r="W129" i="13" s="1"/>
  <c r="AE127" i="13"/>
  <c r="AE121" i="13"/>
  <c r="AE129" i="13" s="1"/>
  <c r="Z127" i="13"/>
  <c r="Z121" i="13"/>
  <c r="Z129" i="13" s="1"/>
  <c r="AA11" i="21"/>
  <c r="AA12" i="21" s="1"/>
  <c r="AA11" i="19"/>
  <c r="AA12" i="19" s="1"/>
  <c r="I288" i="18"/>
  <c r="K91" i="9"/>
  <c r="L91" i="9" s="1"/>
  <c r="K105" i="9"/>
  <c r="L105" i="9" s="1"/>
  <c r="AW114" i="16"/>
  <c r="K114" i="21" s="1"/>
  <c r="L114" i="21" s="1"/>
  <c r="AW52" i="16"/>
  <c r="AW73" i="16"/>
  <c r="AW82" i="16"/>
  <c r="AW67" i="16"/>
  <c r="AW101" i="16"/>
  <c r="AW63" i="16"/>
  <c r="AW36" i="16"/>
  <c r="AW33" i="16"/>
  <c r="AW92" i="16"/>
  <c r="AW62" i="16"/>
  <c r="AW113" i="16"/>
  <c r="AW94" i="16"/>
  <c r="AW110" i="16"/>
  <c r="AW70" i="16"/>
  <c r="AW95" i="16"/>
  <c r="AW50" i="16"/>
  <c r="AW59" i="16"/>
  <c r="AW66" i="16"/>
  <c r="AW105" i="16"/>
  <c r="AW90" i="16"/>
  <c r="AW28" i="16"/>
  <c r="AW61" i="16"/>
  <c r="AW58" i="16"/>
  <c r="AW55" i="16"/>
  <c r="AW89" i="16"/>
  <c r="AW39" i="16"/>
  <c r="AW107" i="16"/>
  <c r="AW21" i="16"/>
  <c r="AW51" i="16"/>
  <c r="AW72" i="16"/>
  <c r="AW68" i="16"/>
  <c r="AW45" i="16"/>
  <c r="AW88" i="16"/>
  <c r="AW74" i="16"/>
  <c r="K74" i="21" s="1"/>
  <c r="L74" i="21" s="1"/>
  <c r="AW46" i="16"/>
  <c r="AW22" i="16"/>
  <c r="AW26" i="16"/>
  <c r="AW108" i="16"/>
  <c r="AW54" i="16"/>
  <c r="AW111" i="16"/>
  <c r="K111" i="21" s="1"/>
  <c r="L111" i="21" s="1"/>
  <c r="AW37" i="16"/>
  <c r="K37" i="21" s="1"/>
  <c r="L37" i="21" s="1"/>
  <c r="AW34" i="16"/>
  <c r="AW43" i="16"/>
  <c r="AW65" i="16"/>
  <c r="AW15" i="16"/>
  <c r="AW71" i="16"/>
  <c r="AW96" i="16"/>
  <c r="AW7" i="16"/>
  <c r="AW24" i="16"/>
  <c r="AW14" i="16"/>
  <c r="AW56" i="16"/>
  <c r="AW102" i="16"/>
  <c r="AW40" i="16"/>
  <c r="K40" i="21" s="1"/>
  <c r="L40" i="21" s="1"/>
  <c r="AW32" i="16"/>
  <c r="AW100" i="16"/>
  <c r="AW104" i="16"/>
  <c r="AW30" i="16"/>
  <c r="AW75" i="16"/>
  <c r="K75" i="21" s="1"/>
  <c r="L75" i="21" s="1"/>
  <c r="AW13" i="16"/>
  <c r="AW10" i="16"/>
  <c r="AW31" i="16"/>
  <c r="AW41" i="16"/>
  <c r="AW98" i="16"/>
  <c r="AW47" i="16"/>
  <c r="AW6" i="16"/>
  <c r="AW93" i="16"/>
  <c r="AW19" i="16"/>
  <c r="AW17" i="16"/>
  <c r="AW23" i="16"/>
  <c r="AW80" i="16"/>
  <c r="AW27" i="16"/>
  <c r="AW69" i="16"/>
  <c r="AW112" i="16"/>
  <c r="AW38" i="16"/>
  <c r="AW77" i="16"/>
  <c r="K77" i="21" s="1"/>
  <c r="L77" i="21" s="1"/>
  <c r="AW53" i="16"/>
  <c r="AW9" i="16"/>
  <c r="AW64" i="16"/>
  <c r="K64" i="21" s="1"/>
  <c r="L64" i="21" s="1"/>
  <c r="AW109" i="16"/>
  <c r="AW29" i="16"/>
  <c r="AW5" i="16"/>
  <c r="AW16" i="16"/>
  <c r="AW20" i="16"/>
  <c r="AW91" i="16"/>
  <c r="AW44" i="16"/>
  <c r="AW83" i="16"/>
  <c r="AW115" i="16"/>
  <c r="AW78" i="16"/>
  <c r="K78" i="21" s="1"/>
  <c r="L78" i="21" s="1"/>
  <c r="AW25" i="16"/>
  <c r="AW103" i="16"/>
  <c r="AW35" i="16"/>
  <c r="AW42" i="16"/>
  <c r="AW18" i="16"/>
  <c r="AW87" i="16"/>
  <c r="AW60" i="16"/>
  <c r="AW81" i="16"/>
  <c r="AW76" i="16"/>
  <c r="AW106" i="16"/>
  <c r="AW79" i="16"/>
  <c r="AW84" i="16"/>
  <c r="AW8" i="16"/>
  <c r="AW97" i="16"/>
  <c r="AW99" i="16"/>
  <c r="AW57" i="16"/>
  <c r="J265" i="18"/>
  <c r="K255" i="18"/>
  <c r="L121" i="17"/>
  <c r="Q127" i="17"/>
  <c r="Q121" i="17"/>
  <c r="Q129" i="17" s="1"/>
  <c r="F127" i="17"/>
  <c r="AQ119" i="17"/>
  <c r="K127" i="17" s="1"/>
  <c r="F121" i="17"/>
  <c r="AC127" i="17"/>
  <c r="AC121" i="17"/>
  <c r="AC129" i="17" s="1"/>
  <c r="G267" i="18"/>
  <c r="H257" i="18"/>
  <c r="AM85" i="21"/>
  <c r="AM86" i="21" s="1"/>
  <c r="AM85" i="19"/>
  <c r="AM86" i="19" s="1"/>
  <c r="L327" i="18"/>
  <c r="V85" i="21"/>
  <c r="V86" i="21" s="1"/>
  <c r="V85" i="19"/>
  <c r="V86" i="19" s="1"/>
  <c r="T127" i="13"/>
  <c r="T121" i="13"/>
  <c r="T129" i="13" s="1"/>
  <c r="K87" i="9"/>
  <c r="L87" i="9" s="1"/>
  <c r="F129" i="16"/>
  <c r="AQ121" i="16"/>
  <c r="O85" i="21"/>
  <c r="O86" i="21" s="1"/>
  <c r="O85" i="19"/>
  <c r="O86" i="19" s="1"/>
  <c r="AB127" i="17"/>
  <c r="AB121" i="17"/>
  <c r="AB129" i="17" s="1"/>
  <c r="G127" i="17"/>
  <c r="G121" i="17"/>
  <c r="G129" i="17" s="1"/>
  <c r="V127" i="17"/>
  <c r="V121" i="17"/>
  <c r="V129" i="17" s="1"/>
  <c r="L326" i="18"/>
  <c r="O127" i="13"/>
  <c r="O121" i="13"/>
  <c r="O129" i="13" s="1"/>
  <c r="AC127" i="13"/>
  <c r="AC121" i="13"/>
  <c r="AC129" i="13" s="1"/>
  <c r="R127" i="13"/>
  <c r="R121" i="13"/>
  <c r="R129" i="13" s="1"/>
  <c r="AJ127" i="13"/>
  <c r="AJ121" i="13"/>
  <c r="AJ129" i="13" s="1"/>
  <c r="Q11" i="21"/>
  <c r="Q12" i="21" s="1"/>
  <c r="Q11" i="19"/>
  <c r="Q12" i="19" s="1"/>
  <c r="AW72" i="14"/>
  <c r="K72" i="20" s="1"/>
  <c r="L72" i="20" s="1"/>
  <c r="AW46" i="14"/>
  <c r="K46" i="20" s="1"/>
  <c r="L46" i="20" s="1"/>
  <c r="AW8" i="14"/>
  <c r="K8" i="20" s="1"/>
  <c r="L8" i="20" s="1"/>
  <c r="AW80" i="14"/>
  <c r="K80" i="20" s="1"/>
  <c r="L80" i="20" s="1"/>
  <c r="AW42" i="14"/>
  <c r="K42" i="20" s="1"/>
  <c r="L42" i="20" s="1"/>
  <c r="AW29" i="14"/>
  <c r="K29" i="20" s="1"/>
  <c r="L29" i="20" s="1"/>
  <c r="AW16" i="14"/>
  <c r="K16" i="20" s="1"/>
  <c r="L16" i="20" s="1"/>
  <c r="AW76" i="14"/>
  <c r="K76" i="20" s="1"/>
  <c r="L76" i="20" s="1"/>
  <c r="AW64" i="14"/>
  <c r="AW69" i="14"/>
  <c r="K69" i="20" s="1"/>
  <c r="L69" i="20" s="1"/>
  <c r="AW57" i="14"/>
  <c r="K57" i="20" s="1"/>
  <c r="AW82" i="14"/>
  <c r="K82" i="20" s="1"/>
  <c r="L82" i="20" s="1"/>
  <c r="AW6" i="14"/>
  <c r="K6" i="20" s="1"/>
  <c r="L6" i="20" s="1"/>
  <c r="AW14" i="14"/>
  <c r="K14" i="20" s="1"/>
  <c r="L14" i="20" s="1"/>
  <c r="AW108" i="14"/>
  <c r="K108" i="20" s="1"/>
  <c r="L108" i="20" s="1"/>
  <c r="AW37" i="14"/>
  <c r="AW96" i="14"/>
  <c r="K96" i="20" s="1"/>
  <c r="L96" i="20" s="1"/>
  <c r="AW111" i="14"/>
  <c r="AW7" i="14"/>
  <c r="K7" i="20" s="1"/>
  <c r="L7" i="20" s="1"/>
  <c r="AW60" i="14"/>
  <c r="K60" i="20" s="1"/>
  <c r="L60" i="20" s="1"/>
  <c r="AW34" i="14"/>
  <c r="K34" i="20" s="1"/>
  <c r="L34" i="20" s="1"/>
  <c r="AW106" i="14"/>
  <c r="K106" i="20" s="1"/>
  <c r="L106" i="20" s="1"/>
  <c r="AW68" i="14"/>
  <c r="K68" i="20" s="1"/>
  <c r="L68" i="20" s="1"/>
  <c r="AW30" i="14"/>
  <c r="K30" i="20" s="1"/>
  <c r="L30" i="20" s="1"/>
  <c r="AW17" i="14"/>
  <c r="K17" i="20" s="1"/>
  <c r="L17" i="20" s="1"/>
  <c r="AW89" i="14"/>
  <c r="K89" i="20" s="1"/>
  <c r="L89" i="20" s="1"/>
  <c r="AW39" i="14"/>
  <c r="K39" i="20" s="1"/>
  <c r="L39" i="20" s="1"/>
  <c r="AW27" i="14"/>
  <c r="K27" i="20" s="1"/>
  <c r="L27" i="20" s="1"/>
  <c r="AW107" i="14"/>
  <c r="K107" i="20" s="1"/>
  <c r="L107" i="20" s="1"/>
  <c r="AW10" i="14"/>
  <c r="K10" i="20" s="1"/>
  <c r="L10" i="20" s="1"/>
  <c r="AW115" i="14"/>
  <c r="K115" i="20" s="1"/>
  <c r="L115" i="20" s="1"/>
  <c r="AW61" i="14"/>
  <c r="K61" i="20" s="1"/>
  <c r="L61" i="20" s="1"/>
  <c r="AW103" i="14"/>
  <c r="K103" i="20" s="1"/>
  <c r="L103" i="20" s="1"/>
  <c r="AW74" i="14"/>
  <c r="AW104" i="14"/>
  <c r="AW79" i="14"/>
  <c r="K79" i="20" s="1"/>
  <c r="L79" i="20" s="1"/>
  <c r="AW47" i="14"/>
  <c r="K47" i="20" s="1"/>
  <c r="L47" i="20" s="1"/>
  <c r="AW22" i="14"/>
  <c r="K22" i="20" s="1"/>
  <c r="L22" i="20" s="1"/>
  <c r="AW94" i="14"/>
  <c r="K94" i="20" s="1"/>
  <c r="AW56" i="14"/>
  <c r="AW18" i="14"/>
  <c r="K18" i="20" s="1"/>
  <c r="L18" i="20" s="1"/>
  <c r="AW114" i="14"/>
  <c r="AW52" i="14"/>
  <c r="K52" i="20" s="1"/>
  <c r="L52" i="20" s="1"/>
  <c r="AW113" i="14"/>
  <c r="K113" i="20" s="1"/>
  <c r="L113" i="20" s="1"/>
  <c r="AW98" i="14"/>
  <c r="AW88" i="14"/>
  <c r="K88" i="20" s="1"/>
  <c r="L88" i="20" s="1"/>
  <c r="AW95" i="14"/>
  <c r="K95" i="20" s="1"/>
  <c r="L95" i="20" s="1"/>
  <c r="AW112" i="14"/>
  <c r="K112" i="20" s="1"/>
  <c r="L112" i="20" s="1"/>
  <c r="AW44" i="14"/>
  <c r="K44" i="20" s="1"/>
  <c r="L44" i="20" s="1"/>
  <c r="AW26" i="14"/>
  <c r="K26" i="20" s="1"/>
  <c r="L26" i="20" s="1"/>
  <c r="AW70" i="14"/>
  <c r="K70" i="20" s="1"/>
  <c r="L70" i="20" s="1"/>
  <c r="AW62" i="14"/>
  <c r="K62" i="20" s="1"/>
  <c r="L62" i="20" s="1"/>
  <c r="AW83" i="14"/>
  <c r="K83" i="20" s="1"/>
  <c r="L83" i="20" s="1"/>
  <c r="AW110" i="14"/>
  <c r="K110" i="20" s="1"/>
  <c r="L110" i="20" s="1"/>
  <c r="AW35" i="14"/>
  <c r="K35" i="20" s="1"/>
  <c r="L35" i="20" s="1"/>
  <c r="AW9" i="14"/>
  <c r="K9" i="20" s="1"/>
  <c r="L9" i="20" s="1"/>
  <c r="AW81" i="14"/>
  <c r="K81" i="20" s="1"/>
  <c r="L81" i="20" s="1"/>
  <c r="AW43" i="14"/>
  <c r="K43" i="20" s="1"/>
  <c r="L43" i="20" s="1"/>
  <c r="AW5" i="14"/>
  <c r="K5" i="20" s="1"/>
  <c r="L5" i="20" s="1"/>
  <c r="AW102" i="14"/>
  <c r="K102" i="20" s="1"/>
  <c r="L102" i="20" s="1"/>
  <c r="AW15" i="14"/>
  <c r="K15" i="20" s="1"/>
  <c r="L15" i="20" s="1"/>
  <c r="AW75" i="14"/>
  <c r="AW23" i="14"/>
  <c r="K23" i="20" s="1"/>
  <c r="L23" i="20" s="1"/>
  <c r="AW31" i="14"/>
  <c r="K31" i="20" s="1"/>
  <c r="L31" i="20" s="1"/>
  <c r="AW100" i="14"/>
  <c r="K100" i="20" s="1"/>
  <c r="L100" i="20" s="1"/>
  <c r="AW38" i="14"/>
  <c r="K38" i="20" s="1"/>
  <c r="L38" i="20" s="1"/>
  <c r="AW73" i="14"/>
  <c r="K73" i="20" s="1"/>
  <c r="L73" i="20" s="1"/>
  <c r="AW19" i="14"/>
  <c r="AW63" i="14"/>
  <c r="K63" i="20" s="1"/>
  <c r="L63" i="20" s="1"/>
  <c r="AW51" i="14"/>
  <c r="K51" i="20" s="1"/>
  <c r="L51" i="20" s="1"/>
  <c r="AW36" i="14"/>
  <c r="K36" i="20" s="1"/>
  <c r="L36" i="20" s="1"/>
  <c r="AW32" i="14"/>
  <c r="K32" i="20" s="1"/>
  <c r="L32" i="20" s="1"/>
  <c r="AW91" i="14"/>
  <c r="K91" i="20" s="1"/>
  <c r="L91" i="20" s="1"/>
  <c r="AW99" i="14"/>
  <c r="K99" i="20" s="1"/>
  <c r="L99" i="20" s="1"/>
  <c r="AW87" i="14"/>
  <c r="K87" i="20" s="1"/>
  <c r="L87" i="20" s="1"/>
  <c r="AW109" i="14"/>
  <c r="K109" i="20" s="1"/>
  <c r="L109" i="20" s="1"/>
  <c r="AW66" i="14"/>
  <c r="K66" i="20" s="1"/>
  <c r="L66" i="20" s="1"/>
  <c r="AW25" i="14"/>
  <c r="K25" i="20" s="1"/>
  <c r="L25" i="20" s="1"/>
  <c r="AW13" i="14"/>
  <c r="K13" i="20" s="1"/>
  <c r="L13" i="20" s="1"/>
  <c r="AW65" i="14"/>
  <c r="K65" i="20" s="1"/>
  <c r="L65" i="20" s="1"/>
  <c r="AW24" i="14"/>
  <c r="K24" i="20" s="1"/>
  <c r="L24" i="20" s="1"/>
  <c r="AW58" i="14"/>
  <c r="K58" i="20" s="1"/>
  <c r="L58" i="20" s="1"/>
  <c r="AW20" i="14"/>
  <c r="K20" i="20" s="1"/>
  <c r="AW92" i="14"/>
  <c r="K92" i="20" s="1"/>
  <c r="L92" i="20" s="1"/>
  <c r="AW78" i="14"/>
  <c r="AW50" i="14"/>
  <c r="K50" i="20" s="1"/>
  <c r="L50" i="20" s="1"/>
  <c r="AW45" i="14"/>
  <c r="K45" i="20" s="1"/>
  <c r="L45" i="20" s="1"/>
  <c r="AW84" i="14"/>
  <c r="K84" i="20" s="1"/>
  <c r="L84" i="20" s="1"/>
  <c r="AW53" i="14"/>
  <c r="K53" i="20" s="1"/>
  <c r="L53" i="20" s="1"/>
  <c r="AW40" i="14"/>
  <c r="AW67" i="14"/>
  <c r="K67" i="20" s="1"/>
  <c r="L67" i="20" s="1"/>
  <c r="AW97" i="14"/>
  <c r="K97" i="20" s="1"/>
  <c r="L97" i="20" s="1"/>
  <c r="AW71" i="14"/>
  <c r="K71" i="20" s="1"/>
  <c r="L71" i="20" s="1"/>
  <c r="AW77" i="14"/>
  <c r="AW59" i="14"/>
  <c r="K59" i="20" s="1"/>
  <c r="L59" i="20" s="1"/>
  <c r="AW33" i="14"/>
  <c r="K33" i="20" s="1"/>
  <c r="L33" i="20" s="1"/>
  <c r="AW28" i="14"/>
  <c r="K28" i="20" s="1"/>
  <c r="L28" i="20" s="1"/>
  <c r="AW21" i="14"/>
  <c r="K21" i="20" s="1"/>
  <c r="L21" i="20" s="1"/>
  <c r="AW105" i="14"/>
  <c r="K105" i="20" s="1"/>
  <c r="L105" i="20" s="1"/>
  <c r="AW54" i="14"/>
  <c r="K54" i="20" s="1"/>
  <c r="L54" i="20" s="1"/>
  <c r="AW41" i="14"/>
  <c r="K41" i="20" s="1"/>
  <c r="L41" i="20" s="1"/>
  <c r="AW90" i="14"/>
  <c r="K90" i="20" s="1"/>
  <c r="L90" i="20" s="1"/>
  <c r="AW101" i="14"/>
  <c r="K101" i="20" s="1"/>
  <c r="L101" i="20" s="1"/>
  <c r="AW93" i="14"/>
  <c r="AW55" i="14"/>
  <c r="K55" i="20" s="1"/>
  <c r="L55" i="20" s="1"/>
  <c r="G268" i="18"/>
  <c r="H258" i="18"/>
  <c r="K104" i="9"/>
  <c r="L104" i="9" s="1"/>
  <c r="K104" i="20"/>
  <c r="L104" i="20" s="1"/>
  <c r="T11" i="21"/>
  <c r="T11" i="19"/>
  <c r="AJ85" i="21"/>
  <c r="AJ86" i="21" s="1"/>
  <c r="AJ85" i="19"/>
  <c r="AJ86" i="19" s="1"/>
  <c r="AJ127" i="17"/>
  <c r="AJ121" i="17"/>
  <c r="AJ129" i="17" s="1"/>
  <c r="T127" i="17"/>
  <c r="T121" i="17"/>
  <c r="T129" i="17" s="1"/>
  <c r="Z127" i="17"/>
  <c r="Z121" i="17"/>
  <c r="Z129" i="17" s="1"/>
  <c r="AK121" i="17"/>
  <c r="AF85" i="21"/>
  <c r="AF86" i="21" s="1"/>
  <c r="AF85" i="19"/>
  <c r="AF86" i="19" s="1"/>
  <c r="H85" i="21"/>
  <c r="H86" i="21" s="1"/>
  <c r="H85" i="19"/>
  <c r="H86" i="19" s="1"/>
  <c r="L288" i="18"/>
  <c r="G187" i="18"/>
  <c r="G172" i="18"/>
  <c r="G207" i="18"/>
  <c r="G157" i="18"/>
  <c r="P11" i="21"/>
  <c r="P12" i="21" s="1"/>
  <c r="P11" i="19"/>
  <c r="P12" i="19" s="1"/>
  <c r="AL85" i="21"/>
  <c r="AL86" i="21" s="1"/>
  <c r="AL85" i="19"/>
  <c r="AL86" i="19" s="1"/>
  <c r="AE11" i="21"/>
  <c r="AE12" i="21" s="1"/>
  <c r="AE11" i="19"/>
  <c r="AE12" i="19" s="1"/>
  <c r="K127" i="14"/>
  <c r="AH11" i="21"/>
  <c r="AH12" i="21" s="1"/>
  <c r="AH11" i="19"/>
  <c r="AH12" i="19" s="1"/>
  <c r="AL11" i="21"/>
  <c r="AL12" i="21" s="1"/>
  <c r="AL11" i="19"/>
  <c r="AL12" i="19" s="1"/>
  <c r="N85" i="21"/>
  <c r="N86" i="21" s="1"/>
  <c r="N85" i="19"/>
  <c r="N86" i="19" s="1"/>
  <c r="K129" i="14"/>
  <c r="Q127" i="13"/>
  <c r="Q121" i="13"/>
  <c r="Q129" i="13" s="1"/>
  <c r="K82" i="9"/>
  <c r="L82" i="9" s="1"/>
  <c r="K81" i="9"/>
  <c r="L81" i="9" s="1"/>
  <c r="K280" i="18"/>
  <c r="L290" i="18"/>
  <c r="K290" i="18" s="1"/>
  <c r="L57" i="9"/>
  <c r="L56" i="9" s="1"/>
  <c r="K56" i="9"/>
  <c r="K109" i="9"/>
  <c r="L109" i="9" s="1"/>
  <c r="K95" i="9"/>
  <c r="L95" i="9" s="1"/>
  <c r="K101" i="9"/>
  <c r="L101" i="9" s="1"/>
  <c r="K83" i="9"/>
  <c r="L83" i="9" s="1"/>
  <c r="F129" i="15"/>
  <c r="AQ121" i="15"/>
  <c r="AO11" i="21"/>
  <c r="AO12" i="21" s="1"/>
  <c r="AO11" i="19"/>
  <c r="AO12" i="19" s="1"/>
  <c r="AO127" i="17"/>
  <c r="AO121" i="17"/>
  <c r="AO129" i="17" s="1"/>
  <c r="R85" i="21"/>
  <c r="R86" i="21" s="1"/>
  <c r="R85" i="19"/>
  <c r="R86" i="19" s="1"/>
  <c r="AD85" i="21"/>
  <c r="AD86" i="21" s="1"/>
  <c r="AD85" i="19"/>
  <c r="AD86" i="19" s="1"/>
  <c r="K127" i="15"/>
  <c r="K11" i="21" s="1"/>
  <c r="K12" i="21" s="1"/>
  <c r="AW64" i="15"/>
  <c r="AW63" i="15"/>
  <c r="AW106" i="15"/>
  <c r="AW31" i="15"/>
  <c r="AW69" i="15"/>
  <c r="AW6" i="15"/>
  <c r="AW62" i="15"/>
  <c r="AW74" i="15"/>
  <c r="AW55" i="15"/>
  <c r="AW47" i="15"/>
  <c r="AW26" i="15"/>
  <c r="AW67" i="15"/>
  <c r="AW90" i="15"/>
  <c r="AW79" i="15"/>
  <c r="AW19" i="15"/>
  <c r="AW36" i="15"/>
  <c r="AW56" i="15"/>
  <c r="AW111" i="15"/>
  <c r="AW89" i="15"/>
  <c r="AW8" i="15"/>
  <c r="AW84" i="15"/>
  <c r="AW108" i="15"/>
  <c r="AW42" i="15"/>
  <c r="AW30" i="15"/>
  <c r="AW59" i="15"/>
  <c r="AW98" i="15"/>
  <c r="AW25" i="15"/>
  <c r="AW81" i="15"/>
  <c r="AW17" i="15"/>
  <c r="AW107" i="15"/>
  <c r="AW112" i="15"/>
  <c r="AW20" i="15"/>
  <c r="AW32" i="15"/>
  <c r="AW115" i="15"/>
  <c r="AW28" i="15"/>
  <c r="AW41" i="15"/>
  <c r="AW39" i="15"/>
  <c r="AW75" i="15"/>
  <c r="AW21" i="15"/>
  <c r="AW46" i="15"/>
  <c r="AW114" i="15"/>
  <c r="AW60" i="15"/>
  <c r="AW93" i="15"/>
  <c r="AW38" i="15"/>
  <c r="AW88" i="15"/>
  <c r="AW14" i="15"/>
  <c r="AW29" i="15"/>
  <c r="AW68" i="15"/>
  <c r="AW35" i="15"/>
  <c r="AW113" i="15"/>
  <c r="AW95" i="15"/>
  <c r="AW45" i="15"/>
  <c r="AW110" i="15"/>
  <c r="AW73" i="15"/>
  <c r="AW96" i="15"/>
  <c r="AW34" i="15"/>
  <c r="AW77" i="15"/>
  <c r="AW15" i="15"/>
  <c r="AW43" i="15"/>
  <c r="AW50" i="15"/>
  <c r="AW33" i="15"/>
  <c r="AW97" i="15"/>
  <c r="AW53" i="15"/>
  <c r="AW76" i="15"/>
  <c r="AW5" i="15"/>
  <c r="AW37" i="15"/>
  <c r="AW100" i="15"/>
  <c r="AW57" i="15"/>
  <c r="AW99" i="15"/>
  <c r="AW104" i="15"/>
  <c r="AW94" i="15"/>
  <c r="AW87" i="15"/>
  <c r="AW83" i="15"/>
  <c r="AW40" i="15"/>
  <c r="AW103" i="15"/>
  <c r="AW101" i="15"/>
  <c r="AW65" i="15"/>
  <c r="AW24" i="15"/>
  <c r="AW91" i="15"/>
  <c r="AW71" i="15"/>
  <c r="AW80" i="15"/>
  <c r="AW92" i="15"/>
  <c r="AW109" i="15"/>
  <c r="AW66" i="15"/>
  <c r="AW54" i="15"/>
  <c r="AW51" i="15"/>
  <c r="AW52" i="15"/>
  <c r="AW9" i="15"/>
  <c r="AW72" i="15"/>
  <c r="AW78" i="15"/>
  <c r="AW44" i="15"/>
  <c r="AW58" i="15"/>
  <c r="AW27" i="15"/>
  <c r="AW13" i="15"/>
  <c r="AW22" i="15"/>
  <c r="AW10" i="15"/>
  <c r="AW102" i="15"/>
  <c r="AW105" i="15"/>
  <c r="AW7" i="15"/>
  <c r="AW82" i="15"/>
  <c r="AW16" i="15"/>
  <c r="AW70" i="15"/>
  <c r="AW61" i="15"/>
  <c r="AW23" i="15"/>
  <c r="AW18" i="15"/>
  <c r="X85" i="21"/>
  <c r="X86" i="21" s="1"/>
  <c r="X85" i="19"/>
  <c r="X86" i="19" s="1"/>
  <c r="AH85" i="21"/>
  <c r="AH86" i="21" s="1"/>
  <c r="AH85" i="19"/>
  <c r="AH86" i="19" s="1"/>
  <c r="L328" i="18"/>
  <c r="AD127" i="13"/>
  <c r="AD121" i="13"/>
  <c r="AD129" i="13" s="1"/>
  <c r="R11" i="21"/>
  <c r="R12" i="21" s="1"/>
  <c r="R11" i="19"/>
  <c r="R12" i="19" s="1"/>
  <c r="T49" i="19"/>
  <c r="S49" i="19" s="1"/>
  <c r="S48" i="19"/>
  <c r="K128" i="16"/>
  <c r="U11" i="21"/>
  <c r="U12" i="21" s="1"/>
  <c r="U11" i="19"/>
  <c r="U12" i="19" s="1"/>
  <c r="L286" i="18"/>
  <c r="K286" i="18" s="1"/>
  <c r="K276" i="18"/>
  <c r="K84" i="9"/>
  <c r="L84" i="9" s="1"/>
  <c r="K113" i="9"/>
  <c r="L113" i="9" s="1"/>
  <c r="AD11" i="21"/>
  <c r="AD12" i="21" s="1"/>
  <c r="AD11" i="19"/>
  <c r="AD12" i="19" s="1"/>
  <c r="X11" i="21"/>
  <c r="X12" i="21" s="1"/>
  <c r="X11" i="19"/>
  <c r="X12" i="19" s="1"/>
  <c r="H127" i="17"/>
  <c r="H121" i="17"/>
  <c r="H129" i="17" s="1"/>
  <c r="U127" i="17"/>
  <c r="U121" i="17"/>
  <c r="U129" i="17" s="1"/>
  <c r="L322" i="18"/>
  <c r="J127" i="13"/>
  <c r="J121" i="13"/>
  <c r="J129" i="13" s="1"/>
  <c r="AI127" i="13"/>
  <c r="AI121" i="13"/>
  <c r="AI129" i="13" s="1"/>
  <c r="T49" i="21"/>
  <c r="S49" i="21" s="1"/>
  <c r="S48" i="21"/>
  <c r="AB85" i="21"/>
  <c r="AB86" i="21" s="1"/>
  <c r="AB85" i="19"/>
  <c r="AB86" i="19" s="1"/>
  <c r="Z11" i="21"/>
  <c r="Z12" i="21" s="1"/>
  <c r="Z11" i="19"/>
  <c r="Z12" i="19" s="1"/>
  <c r="I290" i="18"/>
  <c r="G265" i="18"/>
  <c r="H255" i="18"/>
  <c r="J127" i="17"/>
  <c r="J121" i="17"/>
  <c r="J129" i="17" s="1"/>
  <c r="I127" i="17"/>
  <c r="I121" i="17"/>
  <c r="I129" i="17" s="1"/>
  <c r="Y127" i="17"/>
  <c r="Y121" i="17"/>
  <c r="Y129" i="17" s="1"/>
  <c r="AI85" i="21"/>
  <c r="AI86" i="21" s="1"/>
  <c r="AI85" i="19"/>
  <c r="AI86" i="19" s="1"/>
  <c r="Y85" i="21"/>
  <c r="Y86" i="21" s="1"/>
  <c r="Y85" i="19"/>
  <c r="Y86" i="19" s="1"/>
  <c r="L271" i="18"/>
  <c r="K261" i="18"/>
  <c r="N11" i="21"/>
  <c r="N12" i="21" s="1"/>
  <c r="N11" i="19"/>
  <c r="N12" i="19" s="1"/>
  <c r="K128" i="14"/>
  <c r="I271" i="18"/>
  <c r="H261" i="18"/>
  <c r="L11" i="9"/>
  <c r="L12" i="9" s="1"/>
  <c r="H172" i="18" l="1"/>
  <c r="K172" i="18"/>
  <c r="K129" i="13"/>
  <c r="L129" i="13" s="1"/>
  <c r="K128" i="17"/>
  <c r="H207" i="18"/>
  <c r="K87" i="19"/>
  <c r="L87" i="19" s="1"/>
  <c r="K87" i="21"/>
  <c r="L87" i="21" s="1"/>
  <c r="K16" i="19"/>
  <c r="L16" i="19" s="1"/>
  <c r="K16" i="21"/>
  <c r="L16" i="21" s="1"/>
  <c r="K80" i="21"/>
  <c r="L80" i="21" s="1"/>
  <c r="K80" i="19"/>
  <c r="L80" i="19" s="1"/>
  <c r="K71" i="21"/>
  <c r="L71" i="21" s="1"/>
  <c r="K71" i="19"/>
  <c r="L71" i="19" s="1"/>
  <c r="K61" i="19"/>
  <c r="L61" i="19" s="1"/>
  <c r="K61" i="21"/>
  <c r="L61" i="21" s="1"/>
  <c r="K62" i="21"/>
  <c r="L62" i="21" s="1"/>
  <c r="K62" i="19"/>
  <c r="L62" i="19" s="1"/>
  <c r="I322" i="18"/>
  <c r="H322" i="18" s="1"/>
  <c r="J323" i="18"/>
  <c r="J275" i="18"/>
  <c r="K265" i="18"/>
  <c r="K18" i="21"/>
  <c r="L18" i="21" s="1"/>
  <c r="K18" i="19"/>
  <c r="L18" i="19" s="1"/>
  <c r="K5" i="19"/>
  <c r="L5" i="19" s="1"/>
  <c r="K5" i="21"/>
  <c r="L5" i="21" s="1"/>
  <c r="K23" i="21"/>
  <c r="L23" i="21" s="1"/>
  <c r="K23" i="19"/>
  <c r="L23" i="19" s="1"/>
  <c r="K30" i="19"/>
  <c r="L30" i="19" s="1"/>
  <c r="K30" i="21"/>
  <c r="L30" i="21" s="1"/>
  <c r="K15" i="19"/>
  <c r="L15" i="19" s="1"/>
  <c r="K15" i="21"/>
  <c r="L15" i="21" s="1"/>
  <c r="K88" i="21"/>
  <c r="L88" i="21" s="1"/>
  <c r="K88" i="19"/>
  <c r="L88" i="19" s="1"/>
  <c r="K28" i="21"/>
  <c r="L28" i="21" s="1"/>
  <c r="K28" i="19"/>
  <c r="L28" i="19" s="1"/>
  <c r="K92" i="21"/>
  <c r="L92" i="21" s="1"/>
  <c r="K92" i="19"/>
  <c r="L92" i="19" s="1"/>
  <c r="G279" i="18"/>
  <c r="H269" i="18"/>
  <c r="F129" i="13"/>
  <c r="AQ121" i="13"/>
  <c r="J327" i="18"/>
  <c r="K327" i="18" s="1"/>
  <c r="I320" i="18"/>
  <c r="H320" i="18" s="1"/>
  <c r="H271" i="18"/>
  <c r="I281" i="18"/>
  <c r="L128" i="16"/>
  <c r="AW48" i="16"/>
  <c r="AW49" i="16" s="1"/>
  <c r="K48" i="21"/>
  <c r="K49" i="21" s="1"/>
  <c r="K48" i="19"/>
  <c r="K49" i="19" s="1"/>
  <c r="T12" i="19"/>
  <c r="S12" i="19" s="1"/>
  <c r="S11" i="19"/>
  <c r="F85" i="21"/>
  <c r="F86" i="21" s="1"/>
  <c r="F85" i="19"/>
  <c r="F86" i="19" s="1"/>
  <c r="K57" i="19"/>
  <c r="K57" i="21"/>
  <c r="K42" i="19"/>
  <c r="L42" i="19" s="1"/>
  <c r="K42" i="21"/>
  <c r="L42" i="21" s="1"/>
  <c r="K29" i="19"/>
  <c r="L29" i="19" s="1"/>
  <c r="K29" i="21"/>
  <c r="L29" i="21" s="1"/>
  <c r="K17" i="19"/>
  <c r="L17" i="19" s="1"/>
  <c r="K17" i="21"/>
  <c r="L17" i="21" s="1"/>
  <c r="K104" i="21"/>
  <c r="L104" i="21" s="1"/>
  <c r="K104" i="19"/>
  <c r="L104" i="19" s="1"/>
  <c r="K65" i="21"/>
  <c r="L65" i="21" s="1"/>
  <c r="K65" i="19"/>
  <c r="L65" i="19" s="1"/>
  <c r="K45" i="21"/>
  <c r="L45" i="21" s="1"/>
  <c r="K45" i="19"/>
  <c r="L45" i="19" s="1"/>
  <c r="K90" i="19"/>
  <c r="L90" i="19" s="1"/>
  <c r="K90" i="21"/>
  <c r="L90" i="21" s="1"/>
  <c r="K33" i="21"/>
  <c r="L33" i="21" s="1"/>
  <c r="K33" i="19"/>
  <c r="L33" i="19" s="1"/>
  <c r="K187" i="18"/>
  <c r="L85" i="19"/>
  <c r="L86" i="19" s="1"/>
  <c r="K127" i="13"/>
  <c r="AW101" i="13"/>
  <c r="AW37" i="13"/>
  <c r="AW32" i="13"/>
  <c r="AW66" i="13"/>
  <c r="AW38" i="13"/>
  <c r="AW106" i="13"/>
  <c r="AW5" i="13"/>
  <c r="AW24" i="13"/>
  <c r="AW83" i="13"/>
  <c r="AW89" i="13"/>
  <c r="AW13" i="13"/>
  <c r="AW7" i="13"/>
  <c r="AW54" i="13"/>
  <c r="AW26" i="13"/>
  <c r="AW69" i="13"/>
  <c r="AW115" i="13"/>
  <c r="AW71" i="13"/>
  <c r="AW76" i="13"/>
  <c r="AW96" i="13"/>
  <c r="AW105" i="13"/>
  <c r="AW17" i="13"/>
  <c r="AW14" i="13"/>
  <c r="AW44" i="13"/>
  <c r="AW78" i="13"/>
  <c r="AW109" i="13"/>
  <c r="AW34" i="13"/>
  <c r="AW64" i="13"/>
  <c r="AW46" i="13"/>
  <c r="AW80" i="13"/>
  <c r="AW90" i="13"/>
  <c r="AW99" i="13"/>
  <c r="AW20" i="13"/>
  <c r="AW41" i="13"/>
  <c r="AW97" i="13"/>
  <c r="AW95" i="13"/>
  <c r="AW9" i="13"/>
  <c r="AW65" i="13"/>
  <c r="AW93" i="13"/>
  <c r="AW84" i="13"/>
  <c r="AW107" i="13"/>
  <c r="AW40" i="13"/>
  <c r="AW50" i="13"/>
  <c r="AW72" i="13"/>
  <c r="AW33" i="13"/>
  <c r="AW25" i="13"/>
  <c r="AW15" i="13"/>
  <c r="AW21" i="13"/>
  <c r="AW104" i="13"/>
  <c r="AW100" i="13"/>
  <c r="AW59" i="13"/>
  <c r="AW19" i="13"/>
  <c r="AW110" i="13"/>
  <c r="AW47" i="13"/>
  <c r="AW29" i="13"/>
  <c r="AW79" i="13"/>
  <c r="AW88" i="13"/>
  <c r="AW22" i="13"/>
  <c r="AW92" i="13"/>
  <c r="AW98" i="13"/>
  <c r="AW35" i="13"/>
  <c r="AW114" i="13"/>
  <c r="AW113" i="13"/>
  <c r="AW62" i="13"/>
  <c r="AW57" i="13"/>
  <c r="AW103" i="13"/>
  <c r="AW8" i="13"/>
  <c r="AW30" i="13"/>
  <c r="AW36" i="13"/>
  <c r="AW108" i="13"/>
  <c r="AW52" i="13"/>
  <c r="AW56" i="13"/>
  <c r="AW74" i="13"/>
  <c r="AW102" i="13"/>
  <c r="AW53" i="13"/>
  <c r="AW27" i="13"/>
  <c r="AW6" i="13"/>
  <c r="AW112" i="13"/>
  <c r="AW28" i="13"/>
  <c r="AW91" i="13"/>
  <c r="AW111" i="13"/>
  <c r="AW94" i="13"/>
  <c r="AW42" i="13"/>
  <c r="AW75" i="13"/>
  <c r="AW82" i="13"/>
  <c r="AW67" i="13"/>
  <c r="AW73" i="13"/>
  <c r="AW23" i="13"/>
  <c r="AW77" i="13"/>
  <c r="AW51" i="13"/>
  <c r="AW70" i="13"/>
  <c r="AW39" i="13"/>
  <c r="AW31" i="13"/>
  <c r="AW68" i="13"/>
  <c r="AW58" i="13"/>
  <c r="AW43" i="13"/>
  <c r="AW60" i="13"/>
  <c r="AW87" i="13"/>
  <c r="AW81" i="13"/>
  <c r="AW18" i="13"/>
  <c r="AW63" i="13"/>
  <c r="AW45" i="13"/>
  <c r="AW55" i="13"/>
  <c r="AW61" i="13"/>
  <c r="AW10" i="13"/>
  <c r="AW16" i="13"/>
  <c r="K81" i="21"/>
  <c r="L81" i="21" s="1"/>
  <c r="K81" i="19"/>
  <c r="L81" i="19" s="1"/>
  <c r="K91" i="21"/>
  <c r="L91" i="21" s="1"/>
  <c r="K91" i="19"/>
  <c r="L91" i="19" s="1"/>
  <c r="K69" i="21"/>
  <c r="L69" i="21" s="1"/>
  <c r="K69" i="19"/>
  <c r="L69" i="19" s="1"/>
  <c r="K10" i="21"/>
  <c r="L10" i="21" s="1"/>
  <c r="K10" i="19"/>
  <c r="L10" i="19" s="1"/>
  <c r="K7" i="19"/>
  <c r="L7" i="19" s="1"/>
  <c r="K7" i="21"/>
  <c r="L7" i="21" s="1"/>
  <c r="K22" i="19"/>
  <c r="L22" i="19" s="1"/>
  <c r="K22" i="21"/>
  <c r="L22" i="21" s="1"/>
  <c r="K55" i="21"/>
  <c r="L55" i="21" s="1"/>
  <c r="K55" i="19"/>
  <c r="L55" i="19" s="1"/>
  <c r="K94" i="21"/>
  <c r="K94" i="19"/>
  <c r="I325" i="18"/>
  <c r="H325" i="18" s="1"/>
  <c r="J321" i="18"/>
  <c r="K321" i="18" s="1"/>
  <c r="K60" i="21"/>
  <c r="L60" i="21" s="1"/>
  <c r="K60" i="19"/>
  <c r="L60" i="19" s="1"/>
  <c r="K20" i="19"/>
  <c r="K20" i="21"/>
  <c r="K13" i="19"/>
  <c r="L13" i="19" s="1"/>
  <c r="K13" i="21"/>
  <c r="L13" i="21" s="1"/>
  <c r="K96" i="21"/>
  <c r="L96" i="21" s="1"/>
  <c r="K96" i="19"/>
  <c r="L96" i="19" s="1"/>
  <c r="K46" i="21"/>
  <c r="L46" i="21" s="1"/>
  <c r="K46" i="19"/>
  <c r="L46" i="19" s="1"/>
  <c r="K113" i="19"/>
  <c r="L113" i="19" s="1"/>
  <c r="K113" i="21"/>
  <c r="L113" i="21" s="1"/>
  <c r="K129" i="17"/>
  <c r="I324" i="18"/>
  <c r="H324" i="18" s="1"/>
  <c r="I326" i="18"/>
  <c r="H326" i="18" s="1"/>
  <c r="L128" i="14"/>
  <c r="L48" i="20" s="1"/>
  <c r="L49" i="20" s="1"/>
  <c r="AW48" i="14"/>
  <c r="AW49" i="14" s="1"/>
  <c r="I318" i="18"/>
  <c r="H318" i="18" s="1"/>
  <c r="K282" i="18"/>
  <c r="L292" i="18"/>
  <c r="K292" i="18" s="1"/>
  <c r="J317" i="18"/>
  <c r="K317" i="18" s="1"/>
  <c r="I323" i="18"/>
  <c r="H323" i="18" s="1"/>
  <c r="J328" i="18"/>
  <c r="K8" i="19"/>
  <c r="L8" i="19" s="1"/>
  <c r="K8" i="21"/>
  <c r="L8" i="21" s="1"/>
  <c r="S85" i="19"/>
  <c r="T86" i="19"/>
  <c r="S86" i="19" s="1"/>
  <c r="K279" i="18"/>
  <c r="L289" i="18"/>
  <c r="K289" i="18" s="1"/>
  <c r="I283" i="18"/>
  <c r="H273" i="18"/>
  <c r="J318" i="18"/>
  <c r="K318" i="18" s="1"/>
  <c r="L57" i="20"/>
  <c r="L56" i="20" s="1"/>
  <c r="K56" i="20"/>
  <c r="K53" i="21"/>
  <c r="L53" i="21" s="1"/>
  <c r="K53" i="19"/>
  <c r="L53" i="19" s="1"/>
  <c r="K67" i="21"/>
  <c r="L67" i="21" s="1"/>
  <c r="K67" i="19"/>
  <c r="L67" i="19" s="1"/>
  <c r="AW15" i="17"/>
  <c r="AW99" i="17"/>
  <c r="AW36" i="17"/>
  <c r="AW96" i="17"/>
  <c r="AW58" i="17"/>
  <c r="AW32" i="17"/>
  <c r="AW65" i="17"/>
  <c r="AW53" i="17"/>
  <c r="AW115" i="17"/>
  <c r="AW112" i="17"/>
  <c r="AW87" i="17"/>
  <c r="AW24" i="17"/>
  <c r="AW83" i="17"/>
  <c r="AW45" i="17"/>
  <c r="AW20" i="17"/>
  <c r="AW28" i="17"/>
  <c r="AW16" i="17"/>
  <c r="AW68" i="17"/>
  <c r="AW100" i="17"/>
  <c r="AW74" i="17"/>
  <c r="AW109" i="17"/>
  <c r="AW71" i="17"/>
  <c r="AW33" i="17"/>
  <c r="AW7" i="17"/>
  <c r="AW56" i="17"/>
  <c r="AW80" i="17"/>
  <c r="AW31" i="17"/>
  <c r="AW88" i="17"/>
  <c r="AW62" i="17"/>
  <c r="AW97" i="17"/>
  <c r="AW59" i="17"/>
  <c r="AW21" i="17"/>
  <c r="AW105" i="17"/>
  <c r="AW19" i="17"/>
  <c r="AW43" i="17"/>
  <c r="AW113" i="17"/>
  <c r="AW75" i="17"/>
  <c r="AW50" i="17"/>
  <c r="AW84" i="17"/>
  <c r="AW46" i="17"/>
  <c r="AW8" i="17"/>
  <c r="AW93" i="17"/>
  <c r="AW102" i="17"/>
  <c r="AW6" i="17"/>
  <c r="AW101" i="17"/>
  <c r="AW63" i="17"/>
  <c r="AW37" i="17"/>
  <c r="AW72" i="17"/>
  <c r="AW34" i="17"/>
  <c r="AW114" i="17"/>
  <c r="AW92" i="17"/>
  <c r="AW79" i="17"/>
  <c r="AW89" i="17"/>
  <c r="AW51" i="17"/>
  <c r="AW25" i="17"/>
  <c r="AW60" i="17"/>
  <c r="AW22" i="17"/>
  <c r="AW106" i="17"/>
  <c r="AW67" i="17"/>
  <c r="AW55" i="17"/>
  <c r="AW42" i="17"/>
  <c r="AW76" i="17"/>
  <c r="AW38" i="17"/>
  <c r="AW13" i="17"/>
  <c r="AW47" i="17"/>
  <c r="AW9" i="17"/>
  <c r="AW94" i="17"/>
  <c r="AW30" i="17"/>
  <c r="AW18" i="17"/>
  <c r="AW5" i="17"/>
  <c r="AW64" i="17"/>
  <c r="AW26" i="17"/>
  <c r="AW110" i="17"/>
  <c r="AW35" i="17"/>
  <c r="AW107" i="17"/>
  <c r="AW81" i="17"/>
  <c r="AW104" i="17"/>
  <c r="AW91" i="17"/>
  <c r="AW78" i="17"/>
  <c r="AW52" i="17"/>
  <c r="AW14" i="17"/>
  <c r="AW98" i="17"/>
  <c r="AW23" i="17"/>
  <c r="AW95" i="17"/>
  <c r="AW69" i="17"/>
  <c r="AW66" i="17"/>
  <c r="AW54" i="17"/>
  <c r="AW41" i="17"/>
  <c r="AW39" i="17"/>
  <c r="AW73" i="17"/>
  <c r="AW10" i="17"/>
  <c r="AW82" i="17"/>
  <c r="AW57" i="17"/>
  <c r="AW29" i="17"/>
  <c r="AW17" i="17"/>
  <c r="AW77" i="17"/>
  <c r="AW27" i="17"/>
  <c r="AW111" i="17"/>
  <c r="AW61" i="17"/>
  <c r="AW108" i="17"/>
  <c r="AW70" i="17"/>
  <c r="AW44" i="17"/>
  <c r="AW103" i="17"/>
  <c r="AW90" i="17"/>
  <c r="AW40" i="17"/>
  <c r="K79" i="19"/>
  <c r="L79" i="19" s="1"/>
  <c r="K79" i="21"/>
  <c r="L79" i="21" s="1"/>
  <c r="K115" i="21"/>
  <c r="L115" i="21" s="1"/>
  <c r="K115" i="19"/>
  <c r="L115" i="19" s="1"/>
  <c r="K98" i="21"/>
  <c r="L98" i="21" s="1"/>
  <c r="K98" i="19"/>
  <c r="L98" i="19" s="1"/>
  <c r="K54" i="19"/>
  <c r="L54" i="19" s="1"/>
  <c r="K54" i="21"/>
  <c r="L54" i="21" s="1"/>
  <c r="K107" i="21"/>
  <c r="L107" i="21" s="1"/>
  <c r="K107" i="19"/>
  <c r="L107" i="19" s="1"/>
  <c r="K95" i="19"/>
  <c r="L95" i="19" s="1"/>
  <c r="K95" i="21"/>
  <c r="L95" i="21" s="1"/>
  <c r="K82" i="19"/>
  <c r="L82" i="19" s="1"/>
  <c r="K82" i="21"/>
  <c r="L82" i="21" s="1"/>
  <c r="L128" i="13"/>
  <c r="AW48" i="13"/>
  <c r="AW49" i="13" s="1"/>
  <c r="K97" i="21"/>
  <c r="L97" i="21" s="1"/>
  <c r="K97" i="19"/>
  <c r="L97" i="19" s="1"/>
  <c r="K103" i="21"/>
  <c r="L103" i="21" s="1"/>
  <c r="K103" i="19"/>
  <c r="L103" i="19" s="1"/>
  <c r="K72" i="21"/>
  <c r="L72" i="21" s="1"/>
  <c r="K72" i="19"/>
  <c r="L72" i="19" s="1"/>
  <c r="H187" i="18"/>
  <c r="J326" i="18"/>
  <c r="K25" i="21"/>
  <c r="L25" i="21" s="1"/>
  <c r="K25" i="19"/>
  <c r="L25" i="19" s="1"/>
  <c r="K9" i="19"/>
  <c r="L9" i="19" s="1"/>
  <c r="K9" i="21"/>
  <c r="L9" i="21" s="1"/>
  <c r="K6" i="21"/>
  <c r="L6" i="21" s="1"/>
  <c r="K6" i="19"/>
  <c r="L6" i="19" s="1"/>
  <c r="K51" i="21"/>
  <c r="L51" i="21" s="1"/>
  <c r="K51" i="19"/>
  <c r="L51" i="19" s="1"/>
  <c r="L94" i="9"/>
  <c r="L93" i="9" s="1"/>
  <c r="K93" i="9"/>
  <c r="AW85" i="15"/>
  <c r="AW86" i="15" s="1"/>
  <c r="L129" i="15"/>
  <c r="L85" i="21" s="1"/>
  <c r="L86" i="21" s="1"/>
  <c r="J319" i="18"/>
  <c r="F129" i="17"/>
  <c r="AQ121" i="17"/>
  <c r="K84" i="21"/>
  <c r="L84" i="21" s="1"/>
  <c r="K84" i="19"/>
  <c r="L84" i="19" s="1"/>
  <c r="K47" i="21"/>
  <c r="L47" i="21" s="1"/>
  <c r="K47" i="19"/>
  <c r="L47" i="19" s="1"/>
  <c r="K102" i="19"/>
  <c r="L102" i="19" s="1"/>
  <c r="K102" i="21"/>
  <c r="L102" i="21" s="1"/>
  <c r="K21" i="21"/>
  <c r="L21" i="21" s="1"/>
  <c r="K21" i="19"/>
  <c r="L21" i="19" s="1"/>
  <c r="K93" i="20"/>
  <c r="L94" i="20"/>
  <c r="L93" i="20" s="1"/>
  <c r="L11" i="19"/>
  <c r="L12" i="19" s="1"/>
  <c r="H157" i="18"/>
  <c r="G278" i="18"/>
  <c r="H268" i="18"/>
  <c r="K106" i="19"/>
  <c r="L106" i="19" s="1"/>
  <c r="K106" i="21"/>
  <c r="L106" i="21" s="1"/>
  <c r="K83" i="19"/>
  <c r="L83" i="19" s="1"/>
  <c r="K83" i="21"/>
  <c r="L83" i="21" s="1"/>
  <c r="K38" i="19"/>
  <c r="L38" i="19" s="1"/>
  <c r="K38" i="21"/>
  <c r="L38" i="21" s="1"/>
  <c r="K41" i="19"/>
  <c r="L41" i="19" s="1"/>
  <c r="K41" i="21"/>
  <c r="L41" i="21" s="1"/>
  <c r="K14" i="19"/>
  <c r="L14" i="19" s="1"/>
  <c r="K14" i="21"/>
  <c r="L14" i="21" s="1"/>
  <c r="K108" i="21"/>
  <c r="L108" i="21" s="1"/>
  <c r="K108" i="19"/>
  <c r="L108" i="19" s="1"/>
  <c r="K39" i="19"/>
  <c r="L39" i="19" s="1"/>
  <c r="K39" i="21"/>
  <c r="L39" i="21" s="1"/>
  <c r="K70" i="21"/>
  <c r="L70" i="21" s="1"/>
  <c r="K70" i="19"/>
  <c r="L70" i="19" s="1"/>
  <c r="K73" i="21"/>
  <c r="L73" i="21" s="1"/>
  <c r="K73" i="19"/>
  <c r="L73" i="19" s="1"/>
  <c r="G280" i="18"/>
  <c r="H270" i="18"/>
  <c r="J278" i="18"/>
  <c r="K268" i="18"/>
  <c r="K323" i="18"/>
  <c r="L85" i="9"/>
  <c r="L86" i="9" s="1"/>
  <c r="L283" i="18"/>
  <c r="K273" i="18"/>
  <c r="J320" i="18"/>
  <c r="K320" i="18" s="1"/>
  <c r="H282" i="18"/>
  <c r="I292" i="18"/>
  <c r="H292" i="18" s="1"/>
  <c r="L127" i="17"/>
  <c r="AW11" i="17"/>
  <c r="AW12" i="17" s="1"/>
  <c r="K27" i="21"/>
  <c r="L27" i="21" s="1"/>
  <c r="K27" i="19"/>
  <c r="L27" i="19" s="1"/>
  <c r="K58" i="21"/>
  <c r="L58" i="21" s="1"/>
  <c r="K58" i="19"/>
  <c r="L58" i="19" s="1"/>
  <c r="L48" i="9"/>
  <c r="L49" i="9" s="1"/>
  <c r="I317" i="18"/>
  <c r="H317" i="18" s="1"/>
  <c r="AW11" i="15"/>
  <c r="AW12" i="15" s="1"/>
  <c r="L127" i="15"/>
  <c r="L11" i="21" s="1"/>
  <c r="L12" i="21" s="1"/>
  <c r="AW11" i="14"/>
  <c r="AW12" i="14" s="1"/>
  <c r="L127" i="14"/>
  <c r="L11" i="20" s="1"/>
  <c r="L12" i="20" s="1"/>
  <c r="K11" i="20"/>
  <c r="K12" i="20" s="1"/>
  <c r="I329" i="18"/>
  <c r="H329" i="18" s="1"/>
  <c r="T12" i="21"/>
  <c r="S12" i="21" s="1"/>
  <c r="S11" i="21"/>
  <c r="K326" i="18"/>
  <c r="G277" i="18"/>
  <c r="H267" i="18"/>
  <c r="K99" i="19"/>
  <c r="L99" i="19" s="1"/>
  <c r="K99" i="21"/>
  <c r="L99" i="21" s="1"/>
  <c r="K35" i="21"/>
  <c r="L35" i="21" s="1"/>
  <c r="K35" i="19"/>
  <c r="L35" i="19" s="1"/>
  <c r="K109" i="19"/>
  <c r="L109" i="19" s="1"/>
  <c r="K109" i="21"/>
  <c r="L109" i="21" s="1"/>
  <c r="K100" i="19"/>
  <c r="L100" i="19" s="1"/>
  <c r="K100" i="21"/>
  <c r="L100" i="21" s="1"/>
  <c r="K43" i="21"/>
  <c r="L43" i="21" s="1"/>
  <c r="K43" i="19"/>
  <c r="L43" i="19" s="1"/>
  <c r="K68" i="19"/>
  <c r="L68" i="19" s="1"/>
  <c r="K68" i="21"/>
  <c r="L68" i="21" s="1"/>
  <c r="K105" i="21"/>
  <c r="L105" i="21" s="1"/>
  <c r="K105" i="19"/>
  <c r="L105" i="19" s="1"/>
  <c r="K36" i="19"/>
  <c r="L36" i="19" s="1"/>
  <c r="K36" i="21"/>
  <c r="L36" i="21" s="1"/>
  <c r="G276" i="18"/>
  <c r="H266" i="18"/>
  <c r="I321" i="18"/>
  <c r="H321" i="18" s="1"/>
  <c r="K32" i="21"/>
  <c r="L32" i="21" s="1"/>
  <c r="K32" i="19"/>
  <c r="L32" i="19" s="1"/>
  <c r="K34" i="19"/>
  <c r="L34" i="19" s="1"/>
  <c r="K34" i="21"/>
  <c r="L34" i="21" s="1"/>
  <c r="K66" i="21"/>
  <c r="L66" i="21" s="1"/>
  <c r="K66" i="19"/>
  <c r="L66" i="19" s="1"/>
  <c r="K63" i="21"/>
  <c r="L63" i="21" s="1"/>
  <c r="K63" i="19"/>
  <c r="L63" i="19" s="1"/>
  <c r="J322" i="18"/>
  <c r="K322" i="18" s="1"/>
  <c r="L129" i="14"/>
  <c r="L85" i="20" s="1"/>
  <c r="L86" i="20" s="1"/>
  <c r="AW85" i="14"/>
  <c r="AW86" i="14" s="1"/>
  <c r="K59" i="19"/>
  <c r="L59" i="19" s="1"/>
  <c r="K59" i="21"/>
  <c r="L59" i="21" s="1"/>
  <c r="K101" i="19"/>
  <c r="L101" i="19" s="1"/>
  <c r="K101" i="21"/>
  <c r="L101" i="21" s="1"/>
  <c r="K319" i="18"/>
  <c r="L128" i="17"/>
  <c r="AW48" i="17"/>
  <c r="AW49" i="17" s="1"/>
  <c r="L20" i="20"/>
  <c r="L19" i="20" s="1"/>
  <c r="K19" i="20"/>
  <c r="K50" i="21"/>
  <c r="L50" i="21" s="1"/>
  <c r="K50" i="19"/>
  <c r="L50" i="19" s="1"/>
  <c r="S85" i="21"/>
  <c r="T86" i="21"/>
  <c r="S86" i="21" s="1"/>
  <c r="K85" i="20"/>
  <c r="K86" i="20" s="1"/>
  <c r="J325" i="18"/>
  <c r="K325" i="18" s="1"/>
  <c r="I328" i="18"/>
  <c r="H328" i="18" s="1"/>
  <c r="L281" i="18"/>
  <c r="K271" i="18"/>
  <c r="G275" i="18"/>
  <c r="H265" i="18"/>
  <c r="J329" i="18"/>
  <c r="K329" i="18" s="1"/>
  <c r="I319" i="18"/>
  <c r="H319" i="18" s="1"/>
  <c r="I327" i="18"/>
  <c r="H327" i="18" s="1"/>
  <c r="J324" i="18"/>
  <c r="K324" i="18" s="1"/>
  <c r="K328" i="18"/>
  <c r="K76" i="21"/>
  <c r="L76" i="21" s="1"/>
  <c r="K76" i="19"/>
  <c r="L76" i="19" s="1"/>
  <c r="K44" i="19"/>
  <c r="L44" i="19" s="1"/>
  <c r="K44" i="21"/>
  <c r="L44" i="21" s="1"/>
  <c r="K112" i="19"/>
  <c r="L112" i="19" s="1"/>
  <c r="K112" i="21"/>
  <c r="L112" i="21" s="1"/>
  <c r="K31" i="21"/>
  <c r="L31" i="21" s="1"/>
  <c r="K31" i="19"/>
  <c r="L31" i="19" s="1"/>
  <c r="K24" i="19"/>
  <c r="L24" i="19" s="1"/>
  <c r="K24" i="21"/>
  <c r="L24" i="21" s="1"/>
  <c r="K26" i="19"/>
  <c r="L26" i="19" s="1"/>
  <c r="K26" i="21"/>
  <c r="L26" i="21" s="1"/>
  <c r="K89" i="19"/>
  <c r="L89" i="19" s="1"/>
  <c r="K89" i="21"/>
  <c r="L89" i="21" s="1"/>
  <c r="K110" i="21"/>
  <c r="L110" i="21" s="1"/>
  <c r="K110" i="19"/>
  <c r="L110" i="19" s="1"/>
  <c r="K52" i="21"/>
  <c r="L52" i="21" s="1"/>
  <c r="K52" i="19"/>
  <c r="L52" i="19" s="1"/>
  <c r="K48" i="20"/>
  <c r="K49" i="20" s="1"/>
  <c r="K157" i="18"/>
  <c r="AW85" i="13" l="1"/>
  <c r="AW86" i="13" s="1"/>
  <c r="H281" i="18"/>
  <c r="I291" i="18"/>
  <c r="H291" i="18" s="1"/>
  <c r="K283" i="18"/>
  <c r="L293" i="18"/>
  <c r="K293" i="18" s="1"/>
  <c r="G285" i="18"/>
  <c r="H285" i="18" s="1"/>
  <c r="H275" i="18"/>
  <c r="K56" i="21"/>
  <c r="L57" i="21"/>
  <c r="L56" i="21" s="1"/>
  <c r="K56" i="19"/>
  <c r="L57" i="19"/>
  <c r="L56" i="19" s="1"/>
  <c r="J285" i="18"/>
  <c r="K285" i="18" s="1"/>
  <c r="K275" i="18"/>
  <c r="G286" i="18"/>
  <c r="H286" i="18" s="1"/>
  <c r="H276" i="18"/>
  <c r="G290" i="18"/>
  <c r="H290" i="18" s="1"/>
  <c r="H280" i="18"/>
  <c r="L20" i="21"/>
  <c r="L19" i="21" s="1"/>
  <c r="K19" i="21"/>
  <c r="L129" i="17"/>
  <c r="AW85" i="17"/>
  <c r="AW86" i="17" s="1"/>
  <c r="L48" i="21"/>
  <c r="L49" i="21" s="1"/>
  <c r="L48" i="19"/>
  <c r="L49" i="19" s="1"/>
  <c r="G288" i="18"/>
  <c r="H288" i="18" s="1"/>
  <c r="H278" i="18"/>
  <c r="AW11" i="13"/>
  <c r="AW12" i="13" s="1"/>
  <c r="L127" i="13"/>
  <c r="J288" i="18"/>
  <c r="K288" i="18" s="1"/>
  <c r="K278" i="18"/>
  <c r="I293" i="18"/>
  <c r="H293" i="18" s="1"/>
  <c r="H283" i="18"/>
  <c r="K19" i="19"/>
  <c r="L20" i="19"/>
  <c r="L19" i="19" s="1"/>
  <c r="G289" i="18"/>
  <c r="H289" i="18" s="1"/>
  <c r="H279" i="18"/>
  <c r="L291" i="18"/>
  <c r="K291" i="18" s="1"/>
  <c r="K281" i="18"/>
  <c r="L94" i="19"/>
  <c r="L93" i="19" s="1"/>
  <c r="K93" i="19"/>
  <c r="K93" i="21"/>
  <c r="L94" i="21"/>
  <c r="L93" i="21" s="1"/>
  <c r="G287" i="18"/>
  <c r="H287" i="18" s="1"/>
  <c r="H277" i="18"/>
  <c r="L352" i="18" l="1"/>
  <c r="L353" i="18"/>
  <c r="L351" i="18"/>
  <c r="J353" i="18"/>
  <c r="J351" i="18"/>
  <c r="J352" i="18"/>
  <c r="K352" i="18"/>
  <c r="K351" i="18"/>
  <c r="K353" i="18"/>
  <c r="G351" i="18" l="1"/>
  <c r="G352" i="18"/>
  <c r="G353" i="18"/>
  <c r="I353" i="18"/>
  <c r="I351" i="18"/>
  <c r="I352" i="18"/>
  <c r="H353" i="18"/>
  <c r="H352" i="18"/>
  <c r="H351" i="18"/>
  <c r="H356" i="18"/>
  <c r="L356" i="18"/>
  <c r="I356" i="18"/>
  <c r="J356" i="18"/>
  <c r="G354" i="18"/>
  <c r="G356" i="18" l="1"/>
  <c r="K356" i="18"/>
  <c r="K354" i="18"/>
  <c r="H355" i="18"/>
  <c r="G355" i="18"/>
  <c r="J355" i="18"/>
  <c r="L355" i="18"/>
  <c r="K355" i="18"/>
  <c r="L354" i="18"/>
  <c r="I355" i="18"/>
  <c r="I354" i="18"/>
  <c r="J354" i="18" l="1"/>
  <c r="H354" i="1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tc={3BF749E4-F4E0-48FD-BEA1-0A81B7DD32A7}</author>
    <author>tc={BCBFFFF7-E5D0-4F60-AADF-F4767E3507B9}</author>
    <author>tc={5818B0D2-D8D4-4954-A1F9-A977A52003AD}</author>
    <author>tc={E9A5BD75-73AA-401C-99AB-519C726248C3}</author>
    <author>tc={5E02100C-1052-4D0C-829C-9614006C117A}</author>
    <author>tc={735D9701-923D-456C-BBC6-9D96C18802DB}</author>
    <author>tc={5C38780A-4435-4390-8E10-3EA5B3FC8A6D}</author>
    <author>tc={403D3D09-E617-465F-8C51-F3D8AB61E793}</author>
    <author>tc={B6FB4A2F-2C4C-469A-AEC2-134B0702DB07}</author>
  </authors>
  <commentList>
    <comment ref="A5" authorId="0" shapeId="0" xr:uid="{3BF749E4-F4E0-48FD-BEA1-0A81B7DD32A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Mettre à jour le code pour prendre en compte le nom de variable en colonne ou en ligne (col_name et row_name) en précisant comme niveau "variable" (row_level et col_level)
</t>
      </text>
    </comment>
    <comment ref="E125" authorId="1" shapeId="0" xr:uid="{BCBFFFF7-E5D0-4F60-AADF-F4767E3507B9}">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Inclus les services de restauration collective marchande, comme les restaurants d’entreprises, les cantines des établissements scolaires privés, les maisons de retraite... </t>
      </text>
    </comment>
    <comment ref="C131" authorId="2" shapeId="0" xr:uid="{5818B0D2-D8D4-4954-A1F9-A977A52003A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d’usage alimentaire</t>
      </text>
    </comment>
    <comment ref="C132" authorId="3" shapeId="0" xr:uid="{E9A5BD75-73AA-401C-99AB-519C726248C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Alimentation animale</t>
      </text>
    </comment>
    <comment ref="C138" authorId="4" shapeId="0" xr:uid="{5E02100C-1052-4D0C-829C-9614006C117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Œufs et autres produits mal identifiés, non informé</t>
      </text>
    </comment>
    <comment ref="E155" authorId="5" shapeId="0" xr:uid="{735D9701-923D-456C-BBC6-9D96C18802D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Activités de restauration internalisées dans les services récréationnels par exemple (voyage …)</t>
      </text>
    </comment>
    <comment ref="E170" authorId="6" shapeId="0" xr:uid="{5C38780A-4435-4390-8E10-3EA5B3FC8A6D}">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Cantine scolaire gérées par les pouvoirs publics, restauration dans les hôpitaux publics </t>
      </text>
    </comment>
    <comment ref="C244" authorId="7" shapeId="0" xr:uid="{403D3D09-E617-465F-8C51-F3D8AB61E79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Essentiellement de l’alimentation animale</t>
      </text>
    </comment>
    <comment ref="E373" authorId="8" shapeId="0" xr:uid="{B6FB4A2F-2C4C-469A-AEC2-134B0702DB0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Emballages pour le transport</t>
      </text>
    </comment>
  </commentList>
</comments>
</file>

<file path=xl/sharedStrings.xml><?xml version="1.0" encoding="utf-8"?>
<sst xmlns="http://schemas.openxmlformats.org/spreadsheetml/2006/main" count="9383" uniqueCount="324">
  <si>
    <t>category</t>
  </si>
  <si>
    <t>sub_category</t>
  </si>
  <si>
    <t>sector</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</si>
  <si>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</si>
  <si>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</si>
  <si>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</si>
  <si>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</si>
  <si>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</si>
  <si>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</si>
  <si>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</si>
  <si>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</si>
  <si>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</si>
  <si>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</si>
  <si>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</si>
  <si>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</si>
  <si>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</si>
  <si>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</si>
  <si>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</si>
  <si>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</si>
  <si>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</si>
  <si>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</si>
  <si>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</si>
  <si>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</si>
  <si>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</si>
  <si>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</si>
  <si>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</si>
  <si>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</si>
  <si>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</si>
  <si>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</si>
  <si>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</si>
  <si>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</si>
  <si>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</si>
  <si>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</si>
  <si>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</si>
  <si>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</si>
  <si>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</si>
  <si>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</si>
  <si>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</si>
  <si>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</si>
  <si>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</si>
  <si>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Products of agriculture, forestry and fishing</t>
  </si>
  <si>
    <t>Food products and beverages</t>
  </si>
  <si>
    <t>Motor vehicles, trailers and semi-trailers</t>
  </si>
  <si>
    <t>Glass and glass products</t>
  </si>
  <si>
    <t>Ceramic products and building materials</t>
  </si>
  <si>
    <t>Articles of paper and paperboard</t>
  </si>
  <si>
    <t>Inorganic basic chemicals</t>
  </si>
  <si>
    <t>Organic basic chemicals</t>
  </si>
  <si>
    <t>Plastics products</t>
  </si>
  <si>
    <t>Basic iron and steel and of ferro-alloys</t>
  </si>
  <si>
    <t>Non-ferrous metals</t>
  </si>
  <si>
    <t>Other industries</t>
  </si>
  <si>
    <t>Construction of buildings and Civil engineering</t>
  </si>
  <si>
    <t xml:space="preserve">Rail transport (Passenger and Freight) </t>
  </si>
  <si>
    <t>Passenger transport by road</t>
  </si>
  <si>
    <t>Freight transport by road and transport via pipeline</t>
  </si>
  <si>
    <t>Water transport</t>
  </si>
  <si>
    <t>Air transport</t>
  </si>
  <si>
    <t>Business services</t>
  </si>
  <si>
    <t>Public services</t>
  </si>
  <si>
    <t>Coal</t>
  </si>
  <si>
    <t>Oil</t>
  </si>
  <si>
    <t>Biofuel</t>
  </si>
  <si>
    <t>Electricity by nuclear</t>
  </si>
  <si>
    <t>Electricity by petroleum</t>
  </si>
  <si>
    <t>Electricity by gas</t>
  </si>
  <si>
    <t>Coal-fired electricity</t>
  </si>
  <si>
    <t>Electricity by wind</t>
  </si>
  <si>
    <t>Electricity by solar</t>
  </si>
  <si>
    <t>Electricity by hydro</t>
  </si>
  <si>
    <t>Other electricity</t>
  </si>
  <si>
    <t>Natural gas</t>
  </si>
  <si>
    <t>Wood</t>
  </si>
  <si>
    <t>Biogas</t>
  </si>
  <si>
    <t>Waste incineration</t>
  </si>
  <si>
    <t>Geothermal</t>
  </si>
  <si>
    <t>Other natural gas and heat</t>
  </si>
  <si>
    <t>region</t>
  </si>
  <si>
    <t>FR</t>
  </si>
  <si>
    <t>RoW</t>
  </si>
  <si>
    <t>Household</t>
  </si>
  <si>
    <t>Government</t>
  </si>
  <si>
    <t>GFCF</t>
  </si>
  <si>
    <t>Exports</t>
  </si>
  <si>
    <t>C</t>
  </si>
  <si>
    <t>G</t>
  </si>
  <si>
    <t>I</t>
  </si>
  <si>
    <t>E</t>
  </si>
  <si>
    <t>Supply</t>
  </si>
  <si>
    <t>Imports</t>
  </si>
  <si>
    <t>x</t>
  </si>
  <si>
    <t>M</t>
  </si>
  <si>
    <t>A</t>
  </si>
  <si>
    <t>Total</t>
  </si>
  <si>
    <t>Variation relative 2019-2030, annualisée sur 7 ans pour coller avec le point de départ 3ME (2023-2030)</t>
  </si>
  <si>
    <t>Z</t>
  </si>
  <si>
    <t>Chimie 07+08</t>
  </si>
  <si>
    <t>ROW</t>
  </si>
  <si>
    <t>TOTAL</t>
  </si>
  <si>
    <t>AME</t>
  </si>
  <si>
    <t>AMS</t>
  </si>
  <si>
    <t>type</t>
  </si>
  <si>
    <t>variable</t>
  </si>
  <si>
    <t>row_name</t>
  </si>
  <si>
    <t>row_level</t>
  </si>
  <si>
    <t>col_name</t>
  </si>
  <si>
    <t>col_level</t>
  </si>
  <si>
    <t>Clothing sobriety</t>
  </si>
  <si>
    <t>Y</t>
  </si>
  <si>
    <t>Households</t>
  </si>
  <si>
    <t>Recycling</t>
  </si>
  <si>
    <t>imp_dom_ratio</t>
  </si>
  <si>
    <t>Food sobriety</t>
  </si>
  <si>
    <t>Paddy rice</t>
  </si>
  <si>
    <t>Wheat</t>
  </si>
  <si>
    <t>Cereal grains nec</t>
  </si>
  <si>
    <t>Vegetables, fruit, nuts</t>
  </si>
  <si>
    <t>Oil seeds</t>
  </si>
  <si>
    <t>Sugar cane, sugar beet</t>
  </si>
  <si>
    <t>Plant-based fibers</t>
  </si>
  <si>
    <t>Crops nec</t>
  </si>
  <si>
    <t>Cattle</t>
  </si>
  <si>
    <t>Pigs</t>
  </si>
  <si>
    <t>Poultry</t>
  </si>
  <si>
    <t>Meat animals nec</t>
  </si>
  <si>
    <t>Raw milk</t>
  </si>
  <si>
    <t>Other animal products</t>
  </si>
  <si>
    <t>Fishing</t>
  </si>
  <si>
    <t>Food trade</t>
  </si>
  <si>
    <t>Fertilizers</t>
  </si>
  <si>
    <t>Lighten cars recyc and battery</t>
  </si>
  <si>
    <t>Building method recyc</t>
  </si>
  <si>
    <t>Packaging recyc</t>
  </si>
  <si>
    <t>Waste treatment</t>
  </si>
  <si>
    <t>Chemicals</t>
  </si>
  <si>
    <t>Material efficiency</t>
  </si>
  <si>
    <t>Sobriety</t>
  </si>
  <si>
    <t>Animal Feed</t>
  </si>
  <si>
    <t>verif</t>
  </si>
  <si>
    <t>07+08</t>
  </si>
  <si>
    <t xml:space="preserve">Variation relative 2030-2050, annualisée sur 20 ans </t>
  </si>
  <si>
    <t>Données</t>
  </si>
  <si>
    <t>Principaux Chocs considérés par rapport  à 2019</t>
  </si>
  <si>
    <t>Nom Onglet</t>
  </si>
  <si>
    <t>Détails</t>
  </si>
  <si>
    <t>Statut</t>
  </si>
  <si>
    <t>Liste des chocs introduits dans MatMat (Run3 sectoriel DGEC) à date</t>
  </si>
  <si>
    <t>Information</t>
  </si>
  <si>
    <t>Bridge</t>
  </si>
  <si>
    <t>Matrice de passage entre secteurs MatMat et secteurs 3ME</t>
  </si>
  <si>
    <r>
      <t>AME_20</t>
    </r>
    <r>
      <rPr>
        <b/>
        <sz val="10"/>
        <color rgb="FFFF0000"/>
        <rFont val="Calibri"/>
        <family val="2"/>
        <scheme val="minor"/>
      </rPr>
      <t>XX</t>
    </r>
  </si>
  <si>
    <r>
      <t>AMS_20</t>
    </r>
    <r>
      <rPr>
        <b/>
        <sz val="10"/>
        <color rgb="FFFF0000"/>
        <rFont val="Calibri"/>
        <family val="2"/>
        <scheme val="minor"/>
      </rPr>
      <t>XX</t>
    </r>
  </si>
  <si>
    <r>
      <t>Delta AM</t>
    </r>
    <r>
      <rPr>
        <b/>
        <sz val="10"/>
        <color rgb="FFFF0000"/>
        <rFont val="Calibri"/>
        <family val="2"/>
        <scheme val="minor"/>
      </rPr>
      <t>X</t>
    </r>
    <r>
      <rPr>
        <b/>
        <sz val="10"/>
        <color theme="1"/>
        <rFont val="Calibri"/>
        <family val="2"/>
        <scheme val="minor"/>
      </rPr>
      <t>_2030</t>
    </r>
  </si>
  <si>
    <t>Données d'entrée pour ThreeME</t>
  </si>
  <si>
    <r>
      <t>Delta AM</t>
    </r>
    <r>
      <rPr>
        <b/>
        <sz val="10"/>
        <color rgb="FFFF0000"/>
        <rFont val="Calibri"/>
        <family val="2"/>
        <scheme val="minor"/>
      </rPr>
      <t>X</t>
    </r>
    <r>
      <rPr>
        <b/>
        <sz val="10"/>
        <color theme="1"/>
        <rFont val="Calibri"/>
        <family val="2"/>
        <scheme val="minor"/>
      </rPr>
      <t>_2050</t>
    </r>
  </si>
  <si>
    <t>Points d'attention</t>
  </si>
  <si>
    <t>Dans MatMat, pas de distinction entre les secteurs 15 et 16 de 3ME (transport de passagers et marchandises par la route), j'ai donc appliqué la même variation aux 2 secteurs</t>
  </si>
  <si>
    <t>Compte tenu des différences observées entre les secteurs chimie de MatMat et 3ME, les variations sur les secteurs 07 et 08 ont été agrégés selon méthode décrite dans :</t>
  </si>
  <si>
    <t>Données 3ME pour informer MatMat.docx</t>
  </si>
  <si>
    <t>3M3_mon</t>
  </si>
  <si>
    <t>Check</t>
  </si>
  <si>
    <t>None</t>
  </si>
  <si>
    <t>Agriculture</t>
  </si>
  <si>
    <t>Extractive industry</t>
  </si>
  <si>
    <t>Manufacturing industry</t>
  </si>
  <si>
    <t>Energy_industry</t>
  </si>
  <si>
    <t>Construction</t>
  </si>
  <si>
    <t>Transport</t>
  </si>
  <si>
    <t>Services</t>
  </si>
  <si>
    <t>Primary crops</t>
  </si>
  <si>
    <t>Farm animals</t>
  </si>
  <si>
    <t>Forestry</t>
  </si>
  <si>
    <t>Fossil fuels</t>
  </si>
  <si>
    <t>Metal ores</t>
  </si>
  <si>
    <t>Non-metallic minerals</t>
  </si>
  <si>
    <t>Wood products</t>
  </si>
  <si>
    <t>Pulp and paper products</t>
  </si>
  <si>
    <t>Base metals</t>
  </si>
  <si>
    <t>Non-metallic mineral products</t>
  </si>
  <si>
    <t>Food industry</t>
  </si>
  <si>
    <t>Transport equipment</t>
  </si>
  <si>
    <t>Other manufacturing industry</t>
  </si>
  <si>
    <t>Bioenergy</t>
  </si>
  <si>
    <t>Nuclear fuel</t>
  </si>
  <si>
    <t>Electricity</t>
  </si>
  <si>
    <t>Heat</t>
  </si>
  <si>
    <t>Energy services</t>
  </si>
  <si>
    <t>Land transport</t>
  </si>
  <si>
    <t>Other transport</t>
  </si>
  <si>
    <t>Real estate</t>
  </si>
  <si>
    <t>Hotel and restaurant</t>
  </si>
  <si>
    <t>Trade services</t>
  </si>
  <si>
    <t>Crude coal</t>
  </si>
  <si>
    <t>Crude oil</t>
  </si>
  <si>
    <t>Iron ores</t>
  </si>
  <si>
    <t>Aluminum ores</t>
  </si>
  <si>
    <t>Copper ores</t>
  </si>
  <si>
    <t>Other metal ores</t>
  </si>
  <si>
    <t>Stone</t>
  </si>
  <si>
    <t>Sand and clay</t>
  </si>
  <si>
    <t>Other non-metallic minerals</t>
  </si>
  <si>
    <t>Primary wood</t>
  </si>
  <si>
    <t>Secondary wood</t>
  </si>
  <si>
    <t>Primary pulp and paper</t>
  </si>
  <si>
    <t>Secondary pulp and paper</t>
  </si>
  <si>
    <t>Paper products</t>
  </si>
  <si>
    <t>Primary plastics</t>
  </si>
  <si>
    <t>Secondary plastics</t>
  </si>
  <si>
    <t>Rubber and plastic products</t>
  </si>
  <si>
    <t>Other chemicals</t>
  </si>
  <si>
    <t>Primary steel and iron</t>
  </si>
  <si>
    <t>Secondary steel and iron</t>
  </si>
  <si>
    <t>Primary aluminum</t>
  </si>
  <si>
    <t>Secondary aluminum</t>
  </si>
  <si>
    <t>Copper</t>
  </si>
  <si>
    <t>Other metals</t>
  </si>
  <si>
    <t>Primary glass</t>
  </si>
  <si>
    <t>Secondary glass</t>
  </si>
  <si>
    <t>Cement</t>
  </si>
  <si>
    <t>Other non-metallic mineral products</t>
  </si>
  <si>
    <t>Products of meat cattle</t>
  </si>
  <si>
    <t>Products of meat pigs</t>
  </si>
  <si>
    <t>Products of meat poultry</t>
  </si>
  <si>
    <t>Other meat product</t>
  </si>
  <si>
    <t>Fish products</t>
  </si>
  <si>
    <t>Dairy products</t>
  </si>
  <si>
    <t>Vegetable products</t>
  </si>
  <si>
    <t>Sugar</t>
  </si>
  <si>
    <t>Beverages</t>
  </si>
  <si>
    <t>Other food products</t>
  </si>
  <si>
    <t>Motor vehicles</t>
  </si>
  <si>
    <t>Other transport equipment</t>
  </si>
  <si>
    <t>Clothing industry</t>
  </si>
  <si>
    <t>Machinery</t>
  </si>
  <si>
    <t>Electronics</t>
  </si>
  <si>
    <t>Other products</t>
  </si>
  <si>
    <t>Motor fuels</t>
  </si>
  <si>
    <t>Other fuels</t>
  </si>
  <si>
    <t>Biofuels</t>
  </si>
  <si>
    <t>Other Electricity</t>
  </si>
  <si>
    <t>Gas distribution</t>
  </si>
  <si>
    <t>Electricity distribution</t>
  </si>
  <si>
    <t>Rail transport</t>
  </si>
  <si>
    <t>Other land transport</t>
  </si>
  <si>
    <t>Landfill</t>
  </si>
  <si>
    <t>Other Waste treatment</t>
  </si>
  <si>
    <t>Electricity by coal</t>
  </si>
  <si>
    <t>Electricity by petroleum and other oil derivatives</t>
  </si>
  <si>
    <t>SRIOT Monétaire issue de MatMat, agrégé sur les 37 secteurs de 3ME, pour l'année de calibration (2019) :  A (= Matrice des coefficients techniques pour la production domestique selon l'origine France ou RoW - Reste du Monde ), 4 vecteurs de demande finale (Household, Government, GFCF, Exports), production intérieure et importations en volume. Unité EUR</t>
  </si>
  <si>
    <r>
      <rPr>
        <b/>
        <sz val="10"/>
        <color theme="1"/>
        <rFont val="Calibri"/>
        <family val="2"/>
        <scheme val="minor"/>
      </rPr>
      <t>2019 (Z)</t>
    </r>
    <r>
      <rPr>
        <sz val="10"/>
        <color theme="1"/>
        <rFont val="Calibri"/>
        <family val="2"/>
        <scheme val="minor"/>
      </rPr>
      <t xml:space="preserve"> correspond à la version du SRIOT avec les consommations intermédiaires Z</t>
    </r>
  </si>
  <si>
    <r>
      <t xml:space="preserve">SRIOT pour 2030, 2040 et 2050 </t>
    </r>
    <r>
      <rPr>
        <u/>
        <sz val="10"/>
        <color theme="1"/>
        <rFont val="Calibri"/>
        <family val="2"/>
        <scheme val="minor"/>
      </rPr>
      <t>pour l'AME</t>
    </r>
    <r>
      <rPr>
        <sz val="10"/>
        <color theme="1"/>
        <rFont val="Calibri"/>
        <family val="2"/>
        <scheme val="minor"/>
      </rPr>
      <t>. Unité EUR</t>
    </r>
  </si>
  <si>
    <r>
      <rPr>
        <b/>
        <sz val="10"/>
        <color theme="1"/>
        <rFont val="Calibri"/>
        <family val="2"/>
        <scheme val="minor"/>
      </rPr>
      <t>AME_20</t>
    </r>
    <r>
      <rPr>
        <b/>
        <sz val="10"/>
        <color rgb="FFFF0000"/>
        <rFont val="Calibri"/>
        <family val="2"/>
        <scheme val="minor"/>
      </rPr>
      <t xml:space="preserve">XX </t>
    </r>
    <r>
      <rPr>
        <b/>
        <sz val="10"/>
        <color theme="1"/>
        <rFont val="Calibri"/>
        <family val="2"/>
        <scheme val="minor"/>
      </rPr>
      <t>(Z)</t>
    </r>
    <r>
      <rPr>
        <sz val="10"/>
        <color theme="1"/>
        <rFont val="Calibri"/>
        <family val="2"/>
        <scheme val="minor"/>
      </rPr>
      <t xml:space="preserve"> correspond à la version du SRIOT avec les consommations intermédiaires Z</t>
    </r>
  </si>
  <si>
    <r>
      <t xml:space="preserve">SRIOT pour 2030, 2040 et 2050 </t>
    </r>
    <r>
      <rPr>
        <u/>
        <sz val="10"/>
        <color theme="1"/>
        <rFont val="Calibri"/>
        <family val="2"/>
        <scheme val="minor"/>
      </rPr>
      <t>pour l'AMS</t>
    </r>
    <r>
      <rPr>
        <sz val="10"/>
        <color theme="1"/>
        <rFont val="Calibri"/>
        <family val="2"/>
        <scheme val="minor"/>
      </rPr>
      <t>. Unité EUR</t>
    </r>
  </si>
  <si>
    <r>
      <rPr>
        <b/>
        <sz val="10"/>
        <color theme="1"/>
        <rFont val="Calibri"/>
        <family val="2"/>
        <scheme val="minor"/>
      </rPr>
      <t>AMS_20</t>
    </r>
    <r>
      <rPr>
        <b/>
        <sz val="10"/>
        <color rgb="FFFF0000"/>
        <rFont val="Calibri"/>
        <family val="2"/>
        <scheme val="minor"/>
      </rPr>
      <t xml:space="preserve">XX </t>
    </r>
    <r>
      <rPr>
        <b/>
        <sz val="10"/>
        <color theme="1"/>
        <rFont val="Calibri"/>
        <family val="2"/>
        <scheme val="minor"/>
      </rPr>
      <t>(Z)</t>
    </r>
    <r>
      <rPr>
        <sz val="10"/>
        <color theme="1"/>
        <rFont val="Calibri"/>
        <family val="2"/>
        <scheme val="minor"/>
      </rPr>
      <t xml:space="preserve"> correspond à la version du SRIOT avec les consommations intermédiaires Z</t>
    </r>
  </si>
  <si>
    <t>Chocs_Run3_250409</t>
  </si>
  <si>
    <r>
      <t xml:space="preserve">Variation relative 2019-2030 des variables (coefficients techniques (A), vecteurs de demande finale, production et importation), </t>
    </r>
    <r>
      <rPr>
        <b/>
        <sz val="10"/>
        <color theme="1"/>
        <rFont val="Calibri"/>
        <family val="2"/>
        <scheme val="minor"/>
      </rPr>
      <t>annualisée sur 7 ans</t>
    </r>
    <r>
      <rPr>
        <sz val="10"/>
        <color theme="1"/>
        <rFont val="Calibri"/>
        <family val="2"/>
        <scheme val="minor"/>
      </rPr>
      <t xml:space="preserve"> (2023-2030 pour coller avec le point de départ 3ME) selon les scénarios</t>
    </r>
    <r>
      <rPr>
        <b/>
        <sz val="10"/>
        <color theme="1"/>
        <rFont val="Calibri"/>
        <family val="2"/>
        <scheme val="minor"/>
      </rPr>
      <t xml:space="preserve"> AM</t>
    </r>
    <r>
      <rPr>
        <b/>
        <sz val="10"/>
        <color rgb="FFFF0000"/>
        <rFont val="Calibri"/>
        <family val="2"/>
        <scheme val="minor"/>
      </rPr>
      <t>E</t>
    </r>
    <r>
      <rPr>
        <b/>
        <sz val="10"/>
        <color theme="1"/>
        <rFont val="Calibri"/>
        <family val="2"/>
        <scheme val="minor"/>
      </rPr>
      <t xml:space="preserve"> </t>
    </r>
    <r>
      <rPr>
        <sz val="10"/>
        <color theme="1"/>
        <rFont val="Calibri"/>
        <family val="2"/>
        <scheme val="minor"/>
      </rPr>
      <t>et</t>
    </r>
    <r>
      <rPr>
        <b/>
        <sz val="10"/>
        <color theme="1"/>
        <rFont val="Calibri"/>
        <family val="2"/>
        <scheme val="minor"/>
      </rPr>
      <t xml:space="preserve"> AM</t>
    </r>
    <r>
      <rPr>
        <b/>
        <sz val="10"/>
        <color rgb="FFFF0000"/>
        <rFont val="Calibri"/>
        <family val="2"/>
        <scheme val="minor"/>
      </rPr>
      <t>S</t>
    </r>
  </si>
  <si>
    <r>
      <t xml:space="preserve">Variation relative 2030-2050 des variables (coefficients techniques (A), vecteurs de demande finale, production et importation), </t>
    </r>
    <r>
      <rPr>
        <b/>
        <sz val="10"/>
        <color theme="1"/>
        <rFont val="Calibri"/>
        <family val="2"/>
        <scheme val="minor"/>
      </rPr>
      <t>annualisée sur 20 ans</t>
    </r>
    <r>
      <rPr>
        <sz val="10"/>
        <color theme="1"/>
        <rFont val="Calibri"/>
        <family val="2"/>
        <scheme val="minor"/>
      </rPr>
      <t xml:space="preserve"> selon les scénarios </t>
    </r>
    <r>
      <rPr>
        <b/>
        <sz val="10"/>
        <color theme="1"/>
        <rFont val="Calibri"/>
        <family val="2"/>
        <scheme val="minor"/>
      </rPr>
      <t>AM</t>
    </r>
    <r>
      <rPr>
        <b/>
        <sz val="10"/>
        <color rgb="FFFF0000"/>
        <rFont val="Calibri"/>
        <family val="2"/>
        <scheme val="minor"/>
      </rPr>
      <t xml:space="preserve">E </t>
    </r>
    <r>
      <rPr>
        <sz val="10"/>
        <color theme="1"/>
        <rFont val="Calibri"/>
        <family val="2"/>
        <scheme val="minor"/>
      </rPr>
      <t xml:space="preserve">et </t>
    </r>
    <r>
      <rPr>
        <b/>
        <sz val="10"/>
        <color theme="1"/>
        <rFont val="Calibri"/>
        <family val="2"/>
        <scheme val="minor"/>
      </rPr>
      <t>AM</t>
    </r>
    <r>
      <rPr>
        <b/>
        <sz val="10"/>
        <color rgb="FFFF0000"/>
        <rFont val="Calibri"/>
        <family val="2"/>
        <scheme val="minor"/>
      </rPr>
      <t>S</t>
    </r>
  </si>
  <si>
    <t>Données d'entrée MatMat pour ThreeME</t>
  </si>
  <si>
    <t xml:space="preserve">Des différences s'observent entre les chocs introduits dans MatMat (Chocs_Run3_250409) et les variations obtenues dans les fichiers Delta (indépendamment de l'annualisation) du fait de l'agrégation de plusieurs secteurs MatMat dans un secteur 3ME </t>
  </si>
  <si>
    <t xml:space="preserve">Des différences de variations peuvent s'observer entre la production française (FR) et les importations (RDM) pour un même vecteur (par exemple C). En effet, dans MatMat, les chocs sont introduits sur les variables A et Y agrégées (FR+RDM), les valeurs FR et RoW sont calculées à partir des M/P (rapport entre importations et production intérieure), ce qui peut induire de légères différences par rapport à la variation totale selon les valeurs du taux M/P (paramétrable). De plus, comme chaque secteur MatMat à un rapport M/P différent, au niveau du secteur agrégé 3ME on peut avoir des divergences FR / RoW plus marquées  =&gt; comparer les variations sur le TOTAL </t>
  </si>
  <si>
    <t>x 07 + 08</t>
  </si>
  <si>
    <t>Food stock</t>
  </si>
  <si>
    <t>Real estate demand</t>
  </si>
  <si>
    <t>RUN 3 20250417</t>
  </si>
  <si>
    <t>Valeur des chocs  dans onglet Chocs_Run3_250417</t>
  </si>
  <si>
    <r>
      <t>AME</t>
    </r>
    <r>
      <rPr>
        <sz val="10"/>
        <color rgb="FF000000"/>
        <rFont val="Calibri"/>
        <family val="2"/>
      </rPr>
      <t> </t>
    </r>
  </si>
  <si>
    <r>
      <t>AMS</t>
    </r>
    <r>
      <rPr>
        <sz val="10"/>
        <color rgb="FF000000"/>
        <rFont val="Calibri"/>
        <family val="2"/>
      </rPr>
      <t> </t>
    </r>
  </si>
  <si>
    <t>Détails </t>
  </si>
  <si>
    <r>
      <t>Agriculture / IAA - Alimentation humaine</t>
    </r>
    <r>
      <rPr>
        <sz val="10"/>
        <color rgb="FF000000"/>
        <rFont val="Calibri"/>
        <family val="2"/>
      </rPr>
      <t> </t>
    </r>
  </si>
  <si>
    <t>Changement Régimes alimentaires </t>
  </si>
  <si>
    <r>
      <t xml:space="preserve">Choc sur </t>
    </r>
    <r>
      <rPr>
        <b/>
        <sz val="10"/>
        <color rgb="FF000000"/>
        <rFont val="Calibri"/>
        <family val="2"/>
      </rPr>
      <t>DF des Ménages + APU + Exports</t>
    </r>
    <r>
      <rPr>
        <sz val="10"/>
        <color rgb="FF000000"/>
        <rFont val="Calibri"/>
        <family val="2"/>
      </rPr>
      <t xml:space="preserve"> (hypothèse d'une même évolution des régimes alimentaires dans le RDM qu'en France pour tendre vers cibles de production DGEC)  </t>
    </r>
  </si>
  <si>
    <r>
      <t xml:space="preserve">+ choc sur </t>
    </r>
    <r>
      <rPr>
        <b/>
        <sz val="10"/>
        <color rgb="FF000000"/>
        <rFont val="Calibri"/>
        <family val="2"/>
      </rPr>
      <t>A</t>
    </r>
    <r>
      <rPr>
        <sz val="10"/>
        <color rgb="FF000000"/>
        <rFont val="Calibri"/>
        <family val="2"/>
      </rPr>
      <t xml:space="preserve"> des Services (hôtels / restaurants, services publics et business services) pour traduire l’évolution des régimes alimentaires dans la restauration, y compris restauration collective dans les entreprises, établissements scolaires, hôpitaux, cliniques, maisons de retraite... </t>
    </r>
  </si>
  <si>
    <r>
      <t>Agriculture</t>
    </r>
    <r>
      <rPr>
        <sz val="10"/>
        <color rgb="FF000000"/>
        <rFont val="Calibri"/>
        <family val="2"/>
      </rPr>
      <t> </t>
    </r>
  </si>
  <si>
    <t>Evolution des cheptels </t>
  </si>
  <si>
    <r>
      <t xml:space="preserve">Choc sur la </t>
    </r>
    <r>
      <rPr>
        <b/>
        <sz val="10"/>
        <color rgb="FF000000"/>
        <rFont val="Calibri"/>
        <family val="2"/>
      </rPr>
      <t>Matrice d’investissement</t>
    </r>
    <r>
      <rPr>
        <sz val="10"/>
        <color rgb="FF000000"/>
        <rFont val="Calibri"/>
        <family val="2"/>
      </rPr>
      <t xml:space="preserve"> pour traduire les investissements en cheptels réalisés par les secteurs d’élevage (bovins viande et lait, porcins, ovins et caprins) </t>
    </r>
  </si>
  <si>
    <r>
      <t>Agriculture / IAA - Alimentation animale</t>
    </r>
    <r>
      <rPr>
        <sz val="10"/>
        <color rgb="FF000000"/>
        <rFont val="Calibri"/>
        <family val="2"/>
      </rPr>
      <t> </t>
    </r>
  </si>
  <si>
    <t>Changement Régimes alimentaires des animaux </t>
  </si>
  <si>
    <r>
      <t>Choc sur</t>
    </r>
    <r>
      <rPr>
        <b/>
        <sz val="10"/>
        <color rgb="FF000000"/>
        <rFont val="Calibri"/>
        <family val="2"/>
      </rPr>
      <t xml:space="preserve"> A </t>
    </r>
    <r>
      <rPr>
        <sz val="10"/>
        <color rgb="FF000000"/>
        <rFont val="Calibri"/>
        <family val="2"/>
      </rPr>
      <t>des activités d'élevage en céréales, fourrages, oléagineux et autres concentrés (orge, son, farines, fécules</t>
    </r>
    <r>
      <rPr>
        <vertAlign val="superscript"/>
        <sz val="8"/>
        <color rgb="FF000000"/>
        <rFont val="Calibri"/>
        <family val="2"/>
      </rPr>
      <t>2</t>
    </r>
    <r>
      <rPr>
        <sz val="10"/>
        <color rgb="FF000000"/>
        <rFont val="Calibri"/>
        <family val="2"/>
      </rPr>
      <t>) </t>
    </r>
  </si>
  <si>
    <r>
      <t>Agriculture / fertilisants</t>
    </r>
    <r>
      <rPr>
        <sz val="10"/>
        <color rgb="FF000000"/>
        <rFont val="Calibri"/>
        <family val="2"/>
      </rPr>
      <t> </t>
    </r>
  </si>
  <si>
    <t>Baisse de l’usage des engrais chimiques (proxy accroissement part de l'AB) </t>
  </si>
  <si>
    <r>
      <t>Choc sur</t>
    </r>
    <r>
      <rPr>
        <b/>
        <sz val="10"/>
        <color rgb="FF000000"/>
        <rFont val="Calibri"/>
        <family val="2"/>
      </rPr>
      <t xml:space="preserve"> A</t>
    </r>
    <r>
      <rPr>
        <sz val="10"/>
        <color rgb="FF000000"/>
        <rFont val="Calibri"/>
        <family val="2"/>
      </rPr>
      <t xml:space="preserve"> des activités agricoles en fertilisants chimiques + Choc sur </t>
    </r>
    <r>
      <rPr>
        <b/>
        <sz val="10"/>
        <color rgb="FF000000"/>
        <rFont val="Calibri"/>
        <family val="2"/>
      </rPr>
      <t xml:space="preserve">DF des ménages et APU </t>
    </r>
    <r>
      <rPr>
        <sz val="10"/>
        <color rgb="FF000000"/>
        <rFont val="Calibri"/>
        <family val="2"/>
      </rPr>
      <t>en fertilisants chimiques (en lien avec interdiction de l'utilisation des engrais de synthèse dans les propriétés non agricoles) </t>
    </r>
  </si>
  <si>
    <r>
      <t>Sylviculture</t>
    </r>
    <r>
      <rPr>
        <sz val="10"/>
        <color rgb="FF000000"/>
        <rFont val="Calibri"/>
        <family val="2"/>
      </rPr>
      <t> </t>
    </r>
  </si>
  <si>
    <t>Evolution du stock de bois forêt (investissement productif de la filière), proportionnel à l'accroissement de la récolte </t>
  </si>
  <si>
    <r>
      <t xml:space="preserve">Choc sur la </t>
    </r>
    <r>
      <rPr>
        <b/>
        <sz val="10"/>
        <color rgb="FF000000"/>
        <rFont val="Calibri"/>
        <family val="2"/>
      </rPr>
      <t>Matrice d’investissement</t>
    </r>
    <r>
      <rPr>
        <sz val="10"/>
        <color rgb="FF000000"/>
        <rFont val="Calibri"/>
        <family val="2"/>
      </rPr>
      <t xml:space="preserve"> du secteur Forestry en produit Forestry (tout en amont de la chaine de valeur, n'évolue pas sous l'effet du choc de demande adressée à la filière) </t>
    </r>
  </si>
  <si>
    <r>
      <t>Bois énergie</t>
    </r>
    <r>
      <rPr>
        <sz val="10"/>
        <color rgb="FF000000"/>
        <rFont val="Calibri"/>
        <family val="2"/>
      </rPr>
      <t> </t>
    </r>
  </si>
  <si>
    <t>Evolution de la demande en bois énergie </t>
  </si>
  <si>
    <r>
      <t xml:space="preserve">Choc sur </t>
    </r>
    <r>
      <rPr>
        <b/>
        <sz val="10"/>
        <color rgb="FF000000"/>
        <rFont val="Calibri"/>
        <family val="2"/>
      </rPr>
      <t>DF des ménages</t>
    </r>
    <r>
      <rPr>
        <sz val="11"/>
        <rFont val="Calibri"/>
        <family val="2"/>
      </rPr>
      <t xml:space="preserve"> </t>
    </r>
    <r>
      <rPr>
        <sz val="10"/>
        <color rgb="FF000000"/>
        <rFont val="Calibri"/>
        <family val="2"/>
      </rPr>
      <t>(hypothèse que la DF des ménages en produit forestry = bois énergie) </t>
    </r>
  </si>
  <si>
    <r>
      <t>Recyclage</t>
    </r>
    <r>
      <rPr>
        <sz val="10"/>
        <color rgb="FF000000"/>
        <rFont val="Calibri"/>
        <family val="2"/>
      </rPr>
      <t> </t>
    </r>
  </si>
  <si>
    <t>Evolution des taux d'incorporation de MPR (part de marché entre matières vierges et MPR) pour la production française </t>
  </si>
  <si>
    <r>
      <t xml:space="preserve">Choc sur </t>
    </r>
    <r>
      <rPr>
        <b/>
        <sz val="10"/>
        <color rgb="FF000000"/>
        <rFont val="Calibri"/>
        <family val="2"/>
      </rPr>
      <t xml:space="preserve">A </t>
    </r>
    <r>
      <rPr>
        <sz val="10"/>
        <color rgb="FF000000"/>
        <rFont val="Calibri"/>
        <family val="2"/>
      </rPr>
      <t>et tous</t>
    </r>
    <r>
      <rPr>
        <b/>
        <sz val="10"/>
        <color rgb="FF000000"/>
        <rFont val="Calibri"/>
        <family val="2"/>
      </rPr>
      <t xml:space="preserve"> vecteurs de DF</t>
    </r>
    <r>
      <rPr>
        <sz val="10"/>
        <color rgb="FF000000"/>
        <rFont val="Calibri"/>
        <family val="2"/>
      </rPr>
      <t> </t>
    </r>
  </si>
  <si>
    <t>(les parts de marché matières vierges / MPR sont maintenues constantes pour les matières importées) </t>
  </si>
  <si>
    <r>
      <t>Automobile</t>
    </r>
    <r>
      <rPr>
        <sz val="10"/>
        <color rgb="FF000000"/>
        <rFont val="Calibri"/>
        <family val="2"/>
      </rPr>
      <t> </t>
    </r>
  </si>
  <si>
    <t>Allègement de véhicules (masse moyenne) + Nouvelle composition matières </t>
  </si>
  <si>
    <r>
      <t xml:space="preserve">Choc sur </t>
    </r>
    <r>
      <rPr>
        <b/>
        <sz val="10"/>
        <color rgb="FF000000"/>
        <rFont val="Calibri"/>
        <family val="2"/>
      </rPr>
      <t xml:space="preserve">A </t>
    </r>
    <r>
      <rPr>
        <sz val="10"/>
        <color rgb="FF000000"/>
        <rFont val="Calibri"/>
        <family val="2"/>
      </rPr>
      <t>du secteur de la construction automobile </t>
    </r>
  </si>
  <si>
    <t>Consommation matières Batteries </t>
  </si>
  <si>
    <r>
      <t>Emballage</t>
    </r>
    <r>
      <rPr>
        <sz val="10"/>
        <color rgb="FF000000"/>
        <rFont val="Calibri"/>
        <family val="2"/>
      </rPr>
      <t> </t>
    </r>
  </si>
  <si>
    <t>Fin des emballages plastiques à usage unique (2040) </t>
  </si>
  <si>
    <t>Fin des emballages plastiques à usage unique (2040) + sobriété </t>
  </si>
  <si>
    <r>
      <t xml:space="preserve">Choc sur </t>
    </r>
    <r>
      <rPr>
        <b/>
        <sz val="10"/>
        <rFont val="Calibri"/>
        <family val="2"/>
      </rPr>
      <t xml:space="preserve">DF des ménages et des APU, + A </t>
    </r>
    <r>
      <rPr>
        <sz val="10"/>
        <rFont val="Calibri"/>
        <family val="2"/>
      </rPr>
      <t>des secteurs Agricoles et IAA, Chimie (pharma, cosmétique), Industrie manufacturière (emballages pour Transport des produits notamment) et Service (commerce notamment) au prorata de la part des emballages dans les consommations de papier, plastiques et verre </t>
    </r>
  </si>
  <si>
    <r>
      <t>Construction</t>
    </r>
    <r>
      <rPr>
        <sz val="10"/>
        <color rgb="FF000000"/>
        <rFont val="Calibri"/>
        <family val="2"/>
      </rPr>
      <t> </t>
    </r>
  </si>
  <si>
    <t>Substitution Acier et Ciment par Bois </t>
  </si>
  <si>
    <r>
      <t xml:space="preserve">Choc sur </t>
    </r>
    <r>
      <rPr>
        <b/>
        <sz val="10"/>
        <color rgb="FF000000"/>
        <rFont val="Calibri"/>
        <family val="2"/>
      </rPr>
      <t>A</t>
    </r>
    <r>
      <rPr>
        <sz val="10"/>
        <color rgb="FF000000"/>
        <rFont val="Calibri"/>
        <family val="2"/>
      </rPr>
      <t xml:space="preserve"> de la construction </t>
    </r>
  </si>
  <si>
    <r>
      <t>Services immobiliers</t>
    </r>
    <r>
      <rPr>
        <sz val="10"/>
        <color rgb="FF000000"/>
        <rFont val="Calibri"/>
        <family val="2"/>
      </rPr>
      <t> </t>
    </r>
  </si>
  <si>
    <t>Evolution de la demande des ménages en services immobiliers (hypothèse qu’elle évolue en fonction de l'évolution du parc immobilier en m²) </t>
  </si>
  <si>
    <r>
      <t xml:space="preserve">Choc sur la </t>
    </r>
    <r>
      <rPr>
        <b/>
        <sz val="10"/>
        <color rgb="FF000000"/>
        <rFont val="Calibri"/>
        <family val="2"/>
      </rPr>
      <t>DF des ménages</t>
    </r>
    <r>
      <rPr>
        <sz val="10"/>
        <color rgb="FF000000"/>
        <rFont val="Calibri"/>
        <family val="2"/>
      </rPr>
      <t xml:space="preserve"> en services immobiliers </t>
    </r>
  </si>
  <si>
    <t>Evolution de la demande en services immobiliers des Administrations publiques et services marchands en fonction des m² de bureaux/employé (sous effet du télétravail notamment) </t>
  </si>
  <si>
    <t>Choc sur A en Real Estate des APU, services publics (uniquement public administration) et business services (hors commerce) </t>
  </si>
  <si>
    <r>
      <t>Industrie</t>
    </r>
    <r>
      <rPr>
        <sz val="10"/>
        <color rgb="FF000000"/>
        <rFont val="Calibri"/>
        <family val="2"/>
      </rPr>
      <t> </t>
    </r>
  </si>
  <si>
    <t>Baisse Taux de Clinker dans Ciment </t>
  </si>
  <si>
    <r>
      <t xml:space="preserve">Choc sur </t>
    </r>
    <r>
      <rPr>
        <b/>
        <sz val="10"/>
        <color rgb="FF000000"/>
        <rFont val="Calibri"/>
        <family val="2"/>
      </rPr>
      <t xml:space="preserve">A </t>
    </r>
    <r>
      <rPr>
        <sz val="10"/>
        <color rgb="FF000000"/>
        <rFont val="Calibri"/>
        <family val="2"/>
      </rPr>
      <t>de la demande en ciment de la filière ciment </t>
    </r>
  </si>
  <si>
    <r>
      <t>Produits Chimiques des ménages</t>
    </r>
    <r>
      <rPr>
        <sz val="10"/>
        <color rgb="FF000000"/>
        <rFont val="Calibri"/>
        <family val="2"/>
      </rPr>
      <t> </t>
    </r>
  </si>
  <si>
    <r>
      <t>Sobriété sur consommation de produits chimiques (peintures, vernis, détergents, savons, produits pharmaceutiques) + arrêt de la vente de pesticides aux personnes publiques et aux particuliers (loi Labbé</t>
    </r>
    <r>
      <rPr>
        <vertAlign val="superscript"/>
        <sz val="8"/>
        <color rgb="FF000000"/>
        <rFont val="Calibri"/>
        <family val="2"/>
      </rPr>
      <t>3</t>
    </r>
    <r>
      <rPr>
        <sz val="10"/>
        <color rgb="FF000000"/>
        <rFont val="Calibri"/>
        <family val="2"/>
      </rPr>
      <t>) </t>
    </r>
  </si>
  <si>
    <r>
      <t xml:space="preserve">Choc sur </t>
    </r>
    <r>
      <rPr>
        <b/>
        <sz val="10"/>
        <color rgb="FF000000"/>
        <rFont val="Calibri"/>
        <family val="2"/>
      </rPr>
      <t>DF des ménages et APU</t>
    </r>
    <r>
      <rPr>
        <sz val="10"/>
        <color rgb="FF000000"/>
        <rFont val="Calibri"/>
        <family val="2"/>
      </rPr>
      <t> </t>
    </r>
  </si>
  <si>
    <r>
      <t>Biens d'équipements EEE</t>
    </r>
    <r>
      <rPr>
        <sz val="10"/>
        <color rgb="FF000000"/>
        <rFont val="Calibri"/>
        <family val="2"/>
      </rPr>
      <t> </t>
    </r>
  </si>
  <si>
    <t>Allongement DDV des équipements numériques (on change moins souvent = lutte contre obsolescence marketing + réparation) </t>
  </si>
  <si>
    <r>
      <t>Textile</t>
    </r>
    <r>
      <rPr>
        <sz val="10"/>
        <color rgb="FF000000"/>
        <rFont val="Calibri"/>
        <family val="2"/>
      </rPr>
      <t> </t>
    </r>
  </si>
  <si>
    <t>Sobriété (évolution des dépenses textiles) </t>
  </si>
  <si>
    <r>
      <t xml:space="preserve">Choc sur </t>
    </r>
    <r>
      <rPr>
        <b/>
        <sz val="10"/>
        <color rgb="FF000000"/>
        <rFont val="Calibri"/>
        <family val="2"/>
      </rPr>
      <t>DF Ménage</t>
    </r>
    <r>
      <rPr>
        <sz val="10"/>
        <color rgb="FF000000"/>
        <rFont val="Calibri"/>
        <family val="2"/>
      </rPr>
      <t>s </t>
    </r>
  </si>
  <si>
    <r>
      <t>Déchets</t>
    </r>
    <r>
      <rPr>
        <sz val="10"/>
        <color rgb="FF000000"/>
        <rFont val="Calibri"/>
        <family val="2"/>
      </rPr>
      <t> </t>
    </r>
  </si>
  <si>
    <t>Modification des parts de marchés entre modes de traitement (Baisse enfouissement) </t>
  </si>
  <si>
    <r>
      <t xml:space="preserve">Choc sur </t>
    </r>
    <r>
      <rPr>
        <b/>
        <sz val="10"/>
        <color rgb="FF000000"/>
        <rFont val="Calibri"/>
        <family val="2"/>
      </rPr>
      <t>A et tous vecteurs de DF</t>
    </r>
    <r>
      <rPr>
        <sz val="10"/>
        <color rgb="FF000000"/>
        <rFont val="Calibri"/>
        <family val="2"/>
      </rPr>
      <t xml:space="preserve"> (Hypothèse que les parts de marché sur les services importés évoluent comme les parts de marché des services domestiques) </t>
    </r>
  </si>
  <si>
    <t>La même variation est appliquée aux 2 secteurs</t>
  </si>
  <si>
    <r>
      <rPr>
        <b/>
        <sz val="10"/>
        <color theme="1"/>
        <rFont val="Calibri"/>
        <family val="2"/>
        <scheme val="minor"/>
      </rPr>
      <t>Concernant la variation de l'investissement pour les produits verre, acier, autres métaux non-ferreux, elle peut être ignorée car elle devrait être nulle</t>
    </r>
    <r>
      <rPr>
        <sz val="10"/>
        <color theme="1"/>
        <rFont val="Calibri"/>
        <family val="2"/>
        <scheme val="minor"/>
      </rPr>
      <t xml:space="preserve"> (le choc portait sur la part de marché entre Matières primaires et secondaires et donc est transparant quand les deux sont agrégées comme dans 3ME)</t>
    </r>
    <r>
      <rPr>
        <b/>
        <sz val="10"/>
        <color theme="1"/>
        <rFont val="Calibri"/>
        <family val="2"/>
        <scheme val="minor"/>
      </rPr>
      <t xml:space="preserve">. </t>
    </r>
    <r>
      <rPr>
        <sz val="10"/>
        <color theme="1"/>
        <rFont val="Calibri"/>
        <family val="2"/>
        <scheme val="minor"/>
      </rPr>
      <t>La variation est due aux valeurs nulles pour la FBCF FR ou RDM, qui déforme la projection.</t>
    </r>
  </si>
  <si>
    <t>Au niveau de l’investissement, le choc sur la FBCF de l’agriculture peut avoir du sens pour 3ME (évolution des cheptels suite à l’évolution des régimes alimentaires). 
Ceux sur les biens d’investissement construction et autres industries sont des résultantes des chocs de demande considérés (baisse des mètres carrés de bureau en AMS, changement des parts de marché dans les modes de traitement des déchets, sobriété sur les équipements électroniques en 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</si>
</sst>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1"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b/>
      <sz val="10"/>
      <color theme="1"/>
      <name val="Arial"/>
      <family val="2"/>
    </font>
    <font>
      <sz val="10"/>
      <color theme="1"/>
      <name val="Arial"/>
      <family val="2"/>
    </font>
    <font>
      <sz val="11"/>
      <color rgb="FF000000"/>
      <name val="Calibri"/>
      <family val="2"/>
      <charset val="1"/>
    </font>
    <font>
      <sz val="10"/>
      <color rgb="FF000000"/>
      <name val="Arial"/>
      <family val="2"/>
    </font>
    <font>
      <sz val="10"/>
      <name val="Arial"/>
      <family val="2"/>
    </font>
    <font>
      <sz val="10"/>
      <color rgb="FFFF0000"/>
      <name val="Arial"/>
      <family val="2"/>
    </font>
    <font>
      <sz val="10"/>
      <name val="Arial"/>
      <family val="2"/>
      <charset val="1"/>
    </font>
    <font>
      <b/>
      <sz val="10"/>
      <color theme="4" tint="-0.249977111117893"/>
      <name val="Calibri"/>
      <family val="2"/>
      <scheme val="minor"/>
    </font>
    <font>
      <sz val="9"/>
      <color theme="1"/>
      <name val="Calibri"/>
      <family val="2"/>
      <scheme val="minor"/>
    </font>
    <font>
      <sz val="11"/>
      <name val="Calibri"/>
      <family val="2"/>
      <scheme val="minor"/>
    </font>
    <font>
      <i/>
      <sz val="10"/>
      <color theme="1"/>
      <name val="Calibri"/>
      <family val="2"/>
      <scheme val="minor"/>
    </font>
    <font>
      <u/>
      <sz val="11"/>
      <color theme="10"/>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b/>
      <sz val="10"/>
      <color rgb="FFFF0000"/>
      <name val="Calibri"/>
      <family val="2"/>
      <scheme val="minor"/>
    </font>
    <font>
      <sz val="10"/>
      <name val="Calibri"/>
      <family val="2"/>
      <scheme val="minor"/>
    </font>
    <font>
      <sz val="10"/>
      <color rgb="FF000000"/>
      <name val="Calibri"/>
      <family val="2"/>
      <scheme val="minor"/>
    </font>
    <font>
      <b/>
      <u/>
      <sz val="10"/>
      <color theme="1"/>
      <name val="Calibri"/>
      <family val="2"/>
      <scheme val="minor"/>
    </font>
    <font>
      <sz val="8"/>
      <name val="Calibri"/>
      <family val="2"/>
      <scheme val="minor"/>
    </font>
    <font>
      <sz val="12"/>
      <name val="Times New Roman"/>
      <family val="1"/>
    </font>
    <font>
      <b/>
      <sz val="10"/>
      <color rgb="FF000000"/>
      <name val="Calibri"/>
      <family val="2"/>
    </font>
    <font>
      <sz val="10"/>
      <color rgb="FF000000"/>
      <name val="Calibri"/>
      <family val="2"/>
    </font>
    <font>
      <vertAlign val="superscript"/>
      <sz val="8"/>
      <color rgb="FF000000"/>
      <name val="Calibri"/>
      <family val="2"/>
    </font>
    <font>
      <sz val="11"/>
      <name val="Calibri"/>
      <family val="2"/>
    </font>
    <font>
      <sz val="10"/>
      <name val="Calibri"/>
      <family val="2"/>
    </font>
    <font>
      <b/>
      <sz val="10"/>
      <name val="Calibri"/>
      <family val="2"/>
    </font>
  </fonts>
  <fills count="9">
    <fill>
      <patternFill patternType="none"/>
    </fill>
    <fill>
      <patternFill patternType="gray125"/>
    </fill>
    <fill>
      <patternFill patternType="solid">
        <fgColor rgb="FF959698"/>
        <bgColor rgb="FFA9A7A7"/>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BFBFBF"/>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6">
    <xf numFmtId="0" fontId="0" fillId="0" borderId="0"/>
    <xf numFmtId="9" fontId="2" fillId="0" borderId="0" applyFont="0" applyFill="0" applyBorder="0" applyAlignment="0" applyProtection="0"/>
    <xf numFmtId="0" fontId="6" fillId="2" borderId="0"/>
    <xf numFmtId="0" fontId="10" fillId="0" borderId="0"/>
    <xf numFmtId="43" fontId="2" fillId="0" borderId="0" applyFont="0" applyFill="0" applyBorder="0" applyAlignment="0" applyProtection="0"/>
    <xf numFmtId="0" fontId="15" fillId="0" borderId="0" applyNumberFormat="0" applyFill="0" applyBorder="0" applyAlignment="0" applyProtection="0"/>
  </cellStyleXfs>
  <cellXfs count="160">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xf numFmtId="0" fontId="1" fillId="0" borderId="1" xfId="0" applyFont="1" applyBorder="1" applyAlignment="1">
      <alignment horizontal="left" vertical="top"/>
    </xf>
    <xf numFmtId="0" fontId="0" fillId="0" borderId="0" xfId="0" applyAlignment="1">
      <alignment horizontal="left"/>
    </xf>
    <xf numFmtId="0" fontId="1" fillId="0" borderId="1" xfId="0" applyFont="1" applyBorder="1" applyAlignment="1">
      <alignment horizontal="center" vertical="center"/>
    </xf>
    <xf numFmtId="0" fontId="4" fillId="0" borderId="0" xfId="0" applyFont="1"/>
    <xf numFmtId="0" fontId="5" fillId="0" borderId="0" xfId="0" applyFont="1" applyAlignment="1">
      <alignment horizontal="center"/>
    </xf>
    <xf numFmtId="0" fontId="5" fillId="0" borderId="0" xfId="0" applyFont="1"/>
    <xf numFmtId="0" fontId="8" fillId="2" borderId="5" xfId="2" applyFont="1" applyBorder="1" applyAlignment="1">
      <alignment vertical="center"/>
    </xf>
    <xf numFmtId="0" fontId="8" fillId="2" borderId="6" xfId="2" applyFont="1" applyBorder="1" applyAlignment="1">
      <alignment vertical="center"/>
    </xf>
    <xf numFmtId="0" fontId="8" fillId="2" borderId="7" xfId="2" applyFont="1" applyBorder="1" applyAlignment="1">
      <alignment vertical="center"/>
    </xf>
    <xf numFmtId="0" fontId="8" fillId="0" borderId="3" xfId="0" applyFont="1" applyBorder="1"/>
    <xf numFmtId="2" fontId="8" fillId="0" borderId="8" xfId="0" applyNumberFormat="1" applyFont="1" applyBorder="1"/>
    <xf numFmtId="2" fontId="8" fillId="0" borderId="0" xfId="0" applyNumberFormat="1" applyFont="1"/>
    <xf numFmtId="2" fontId="8" fillId="0" borderId="9" xfId="0" applyNumberFormat="1" applyFont="1" applyBorder="1"/>
    <xf numFmtId="0" fontId="9" fillId="0" borderId="6" xfId="0" applyFont="1" applyBorder="1"/>
    <xf numFmtId="0" fontId="8" fillId="0" borderId="6" xfId="0" applyFont="1" applyBorder="1"/>
    <xf numFmtId="0" fontId="8" fillId="0" borderId="7" xfId="0" applyFont="1" applyBorder="1"/>
    <xf numFmtId="2" fontId="8" fillId="0" borderId="6" xfId="0" applyNumberFormat="1" applyFont="1" applyBorder="1"/>
    <xf numFmtId="2" fontId="8" fillId="0" borderId="5" xfId="0" applyNumberFormat="1" applyFont="1" applyBorder="1"/>
    <xf numFmtId="2" fontId="8" fillId="0" borderId="7" xfId="0" applyNumberFormat="1" applyFont="1" applyBorder="1"/>
    <xf numFmtId="0" fontId="9" fillId="0" borderId="0" xfId="0" applyFont="1"/>
    <xf numFmtId="0" fontId="8" fillId="0" borderId="0" xfId="0" applyFont="1"/>
    <xf numFmtId="0" fontId="8" fillId="0" borderId="9" xfId="0" applyFont="1" applyBorder="1"/>
    <xf numFmtId="0" fontId="9" fillId="0" borderId="10" xfId="0" applyFont="1" applyBorder="1"/>
    <xf numFmtId="0" fontId="8" fillId="0" borderId="10" xfId="0" applyFont="1" applyBorder="1"/>
    <xf numFmtId="0" fontId="8" fillId="0" borderId="11" xfId="0" applyFont="1" applyBorder="1"/>
    <xf numFmtId="2" fontId="8" fillId="0" borderId="10" xfId="0" applyNumberFormat="1" applyFont="1" applyBorder="1"/>
    <xf numFmtId="2" fontId="8" fillId="0" borderId="12" xfId="0" applyNumberFormat="1" applyFont="1" applyBorder="1"/>
    <xf numFmtId="2" fontId="8" fillId="0" borderId="11" xfId="0" applyNumberFormat="1" applyFont="1" applyBorder="1"/>
    <xf numFmtId="0" fontId="9" fillId="0" borderId="3" xfId="0" applyFont="1" applyBorder="1"/>
    <xf numFmtId="0" fontId="8" fillId="0" borderId="4" xfId="0" applyFont="1" applyBorder="1"/>
    <xf numFmtId="2" fontId="8" fillId="0" borderId="3" xfId="0" applyNumberFormat="1" applyFont="1" applyBorder="1"/>
    <xf numFmtId="2" fontId="8" fillId="0" borderId="2" xfId="0" applyNumberFormat="1" applyFont="1" applyBorder="1"/>
    <xf numFmtId="2" fontId="8" fillId="0" borderId="4" xfId="0" applyNumberFormat="1" applyFont="1" applyBorder="1"/>
    <xf numFmtId="0" fontId="8" fillId="0" borderId="2" xfId="0" applyFont="1" applyBorder="1"/>
    <xf numFmtId="0" fontId="8" fillId="0" borderId="8" xfId="0" applyFont="1" applyBorder="1"/>
    <xf numFmtId="0" fontId="8" fillId="0" borderId="12" xfId="0" applyFont="1" applyBorder="1"/>
    <xf numFmtId="2" fontId="9" fillId="0" borderId="0" xfId="0" applyNumberFormat="1" applyFont="1"/>
    <xf numFmtId="2" fontId="9" fillId="0" borderId="3" xfId="0" applyNumberFormat="1" applyFont="1" applyBorder="1"/>
    <xf numFmtId="2" fontId="9" fillId="0" borderId="8" xfId="0" applyNumberFormat="1" applyFont="1" applyBorder="1"/>
    <xf numFmtId="2" fontId="9" fillId="0" borderId="9" xfId="0" applyNumberFormat="1" applyFont="1" applyBorder="1"/>
    <xf numFmtId="2" fontId="9" fillId="0" borderId="10" xfId="0" applyNumberFormat="1" applyFont="1" applyBorder="1"/>
    <xf numFmtId="0" fontId="5" fillId="0" borderId="2" xfId="0" applyFont="1" applyBorder="1"/>
    <xf numFmtId="0" fontId="5" fillId="0" borderId="3" xfId="0" applyFont="1" applyBorder="1"/>
    <xf numFmtId="0" fontId="5" fillId="0" borderId="10" xfId="0" applyFont="1" applyBorder="1"/>
    <xf numFmtId="2" fontId="5" fillId="0" borderId="8" xfId="0" applyNumberFormat="1" applyFont="1" applyBorder="1"/>
    <xf numFmtId="2" fontId="5" fillId="0" borderId="9" xfId="0" applyNumberFormat="1" applyFont="1" applyBorder="1"/>
    <xf numFmtId="2" fontId="9" fillId="0" borderId="12" xfId="0" applyNumberFormat="1" applyFont="1" applyBorder="1"/>
    <xf numFmtId="2" fontId="9" fillId="0" borderId="11" xfId="0" applyNumberFormat="1" applyFont="1" applyBorder="1"/>
    <xf numFmtId="0" fontId="9" fillId="0" borderId="8" xfId="0" applyFont="1" applyBorder="1"/>
    <xf numFmtId="0" fontId="9" fillId="0" borderId="2" xfId="0" applyFont="1" applyBorder="1"/>
    <xf numFmtId="2" fontId="5" fillId="0" borderId="2" xfId="0" applyNumberFormat="1" applyFont="1" applyBorder="1"/>
    <xf numFmtId="2" fontId="5" fillId="0" borderId="3" xfId="0" applyNumberFormat="1" applyFont="1" applyBorder="1"/>
    <xf numFmtId="2" fontId="5" fillId="0" borderId="4" xfId="0" applyNumberFormat="1" applyFont="1" applyBorder="1"/>
    <xf numFmtId="2" fontId="5" fillId="0" borderId="0" xfId="0" applyNumberFormat="1" applyFont="1"/>
    <xf numFmtId="2" fontId="5" fillId="0" borderId="12" xfId="0" applyNumberFormat="1" applyFont="1" applyBorder="1"/>
    <xf numFmtId="2" fontId="5" fillId="0" borderId="10" xfId="0" applyNumberFormat="1" applyFont="1" applyBorder="1"/>
    <xf numFmtId="2" fontId="5" fillId="0" borderId="11" xfId="0" applyNumberFormat="1" applyFont="1" applyBorder="1"/>
    <xf numFmtId="0" fontId="5" fillId="0" borderId="8" xfId="0" applyFont="1" applyBorder="1"/>
    <xf numFmtId="0" fontId="5" fillId="0" borderId="12" xfId="0" applyFont="1" applyBorder="1"/>
    <xf numFmtId="0" fontId="1" fillId="4" borderId="1" xfId="0" applyFont="1" applyFill="1" applyBorder="1" applyAlignment="1">
      <alignment horizontal="center" vertical="top"/>
    </xf>
    <xf numFmtId="0" fontId="0" fillId="4" borderId="0" xfId="0" applyFill="1"/>
    <xf numFmtId="0" fontId="12" fillId="0" borderId="0" xfId="0" applyFont="1"/>
    <xf numFmtId="0" fontId="3" fillId="4" borderId="0" xfId="0" applyFont="1" applyFill="1"/>
    <xf numFmtId="1" fontId="0" fillId="0" borderId="0" xfId="0" applyNumberFormat="1"/>
    <xf numFmtId="1" fontId="0" fillId="4" borderId="0" xfId="0" applyNumberFormat="1" applyFill="1"/>
    <xf numFmtId="1" fontId="13" fillId="0" borderId="0" xfId="0" applyNumberFormat="1" applyFont="1"/>
    <xf numFmtId="1" fontId="13" fillId="4" borderId="0" xfId="0" applyNumberFormat="1" applyFont="1" applyFill="1"/>
    <xf numFmtId="0" fontId="1" fillId="4" borderId="1" xfId="0" applyFont="1" applyFill="1" applyBorder="1" applyAlignment="1">
      <alignment horizontal="left" vertical="top"/>
    </xf>
    <xf numFmtId="2" fontId="5" fillId="0" borderId="10" xfId="1" applyNumberFormat="1" applyFont="1" applyBorder="1"/>
    <xf numFmtId="2" fontId="5" fillId="0" borderId="12" xfId="1" applyNumberFormat="1" applyFont="1" applyBorder="1"/>
    <xf numFmtId="2" fontId="5" fillId="0" borderId="8" xfId="1" applyNumberFormat="1" applyFont="1" applyBorder="1"/>
    <xf numFmtId="0" fontId="14" fillId="0" borderId="0" xfId="0" applyFont="1"/>
    <xf numFmtId="1" fontId="14" fillId="0" borderId="0" xfId="0" applyNumberFormat="1" applyFont="1"/>
    <xf numFmtId="0" fontId="1" fillId="5" borderId="1" xfId="0" applyFont="1" applyFill="1" applyBorder="1" applyAlignment="1">
      <alignment horizontal="center" vertical="top"/>
    </xf>
    <xf numFmtId="0" fontId="1" fillId="5" borderId="1" xfId="0" applyFont="1" applyFill="1" applyBorder="1" applyAlignment="1">
      <alignment horizontal="left" vertical="top"/>
    </xf>
    <xf numFmtId="0" fontId="0" fillId="5" borderId="0" xfId="0" applyFill="1"/>
    <xf numFmtId="0" fontId="16" fillId="6" borderId="0" xfId="0" applyFont="1" applyFill="1" applyAlignment="1">
      <alignment vertical="center"/>
    </xf>
    <xf numFmtId="0" fontId="17" fillId="0" borderId="0" xfId="0" applyFont="1"/>
    <xf numFmtId="0" fontId="18" fillId="0" borderId="0" xfId="0" applyFont="1"/>
    <xf numFmtId="0" fontId="16" fillId="0" borderId="0" xfId="0" applyFont="1" applyAlignment="1">
      <alignment vertical="center"/>
    </xf>
    <xf numFmtId="0" fontId="17" fillId="0" borderId="0" xfId="0" applyFont="1" applyAlignment="1">
      <alignment vertical="center"/>
    </xf>
    <xf numFmtId="0" fontId="17" fillId="0" borderId="0" xfId="0" applyFont="1" applyAlignment="1">
      <alignment horizontal="left" vertical="center" wrapText="1"/>
    </xf>
    <xf numFmtId="0" fontId="17" fillId="0" borderId="0" xfId="0" applyFont="1" applyAlignment="1">
      <alignment vertical="center" wrapText="1"/>
    </xf>
    <xf numFmtId="0" fontId="15" fillId="0" borderId="0" xfId="5"/>
    <xf numFmtId="0" fontId="20" fillId="0" borderId="0" xfId="3" applyFont="1"/>
    <xf numFmtId="0" fontId="20" fillId="0" borderId="14" xfId="3" applyFont="1" applyBorder="1"/>
    <xf numFmtId="0" fontId="20" fillId="0" borderId="13" xfId="3" applyFont="1" applyBorder="1"/>
    <xf numFmtId="0" fontId="20" fillId="0" borderId="15" xfId="3" applyFont="1" applyBorder="1"/>
    <xf numFmtId="0" fontId="21" fillId="0" borderId="0" xfId="2" applyFont="1" applyFill="1"/>
    <xf numFmtId="49" fontId="20" fillId="0" borderId="2" xfId="3" applyNumberFormat="1" applyFont="1" applyBorder="1"/>
    <xf numFmtId="49" fontId="20" fillId="0" borderId="3" xfId="3" applyNumberFormat="1" applyFont="1" applyBorder="1"/>
    <xf numFmtId="0" fontId="20" fillId="0" borderId="9" xfId="3" applyFont="1" applyBorder="1"/>
    <xf numFmtId="0" fontId="20" fillId="0" borderId="2" xfId="3" applyFont="1" applyBorder="1"/>
    <xf numFmtId="0" fontId="20" fillId="0" borderId="3" xfId="3" applyFont="1" applyBorder="1"/>
    <xf numFmtId="0" fontId="20" fillId="0" borderId="4" xfId="3" applyFont="1" applyBorder="1"/>
    <xf numFmtId="0" fontId="20" fillId="0" borderId="8" xfId="3" applyFont="1" applyBorder="1"/>
    <xf numFmtId="49" fontId="20" fillId="0" borderId="8" xfId="3" applyNumberFormat="1" applyFont="1" applyBorder="1"/>
    <xf numFmtId="49" fontId="20" fillId="0" borderId="0" xfId="3" applyNumberFormat="1" applyFont="1"/>
    <xf numFmtId="0" fontId="20" fillId="0" borderId="12" xfId="3" applyFont="1" applyBorder="1"/>
    <xf numFmtId="0" fontId="20" fillId="0" borderId="10" xfId="3" applyFont="1" applyBorder="1"/>
    <xf numFmtId="0" fontId="20" fillId="0" borderId="11" xfId="3" applyFont="1" applyBorder="1"/>
    <xf numFmtId="0" fontId="20" fillId="0" borderId="5" xfId="3" applyFont="1" applyBorder="1"/>
    <xf numFmtId="0" fontId="20" fillId="0" borderId="6" xfId="3" applyFont="1" applyBorder="1"/>
    <xf numFmtId="0" fontId="20" fillId="0" borderId="7" xfId="3" applyFont="1" applyBorder="1"/>
    <xf numFmtId="0" fontId="20" fillId="0" borderId="1" xfId="3" applyFont="1" applyBorder="1"/>
    <xf numFmtId="0" fontId="17" fillId="0" borderId="14" xfId="0" applyFont="1" applyBorder="1"/>
    <xf numFmtId="0" fontId="17" fillId="0" borderId="9" xfId="0" applyFont="1" applyBorder="1"/>
    <xf numFmtId="0" fontId="17" fillId="0" borderId="13" xfId="0" applyFont="1" applyBorder="1"/>
    <xf numFmtId="0" fontId="17" fillId="0" borderId="12" xfId="0" applyFont="1" applyBorder="1"/>
    <xf numFmtId="0" fontId="17" fillId="0" borderId="10" xfId="0" applyFont="1" applyBorder="1"/>
    <xf numFmtId="0" fontId="17" fillId="0" borderId="11" xfId="0" applyFont="1" applyBorder="1"/>
    <xf numFmtId="0" fontId="17" fillId="0" borderId="15" xfId="0" applyFont="1" applyBorder="1"/>
    <xf numFmtId="0" fontId="17" fillId="0" borderId="5" xfId="0" applyFont="1" applyBorder="1"/>
    <xf numFmtId="0" fontId="17" fillId="0" borderId="6" xfId="0" applyFont="1" applyBorder="1"/>
    <xf numFmtId="0" fontId="17" fillId="0" borderId="7" xfId="0" applyFont="1" applyBorder="1"/>
    <xf numFmtId="0" fontId="17" fillId="0" borderId="1" xfId="0" applyFont="1" applyBorder="1"/>
    <xf numFmtId="0" fontId="16" fillId="7" borderId="0" xfId="0" applyFont="1" applyFill="1" applyAlignment="1">
      <alignment vertical="center"/>
    </xf>
    <xf numFmtId="0" fontId="16" fillId="0" borderId="0" xfId="0" applyFont="1" applyAlignment="1">
      <alignment horizontal="left" vertical="center"/>
    </xf>
    <xf numFmtId="0" fontId="22" fillId="0" borderId="0" xfId="0" applyFont="1"/>
    <xf numFmtId="0" fontId="22" fillId="0" borderId="0" xfId="0" applyFont="1" applyAlignment="1">
      <alignment vertical="center"/>
    </xf>
    <xf numFmtId="0" fontId="12" fillId="0" borderId="0" xfId="0" applyFont="1" applyAlignment="1">
      <alignment vertical="top"/>
    </xf>
    <xf numFmtId="2" fontId="14" fillId="0" borderId="0" xfId="0" applyNumberFormat="1" applyFont="1"/>
    <xf numFmtId="9" fontId="0" fillId="0" borderId="0" xfId="1" applyFont="1"/>
    <xf numFmtId="1" fontId="3" fillId="0" borderId="0" xfId="0" applyNumberFormat="1" applyFont="1"/>
    <xf numFmtId="2" fontId="5" fillId="0" borderId="0" xfId="1" applyNumberFormat="1" applyFont="1" applyBorder="1"/>
    <xf numFmtId="2" fontId="5" fillId="0" borderId="3" xfId="1" applyNumberFormat="1" applyFont="1" applyBorder="1"/>
    <xf numFmtId="2" fontId="5" fillId="0" borderId="2" xfId="1" applyNumberFormat="1" applyFont="1" applyBorder="1"/>
    <xf numFmtId="2" fontId="5" fillId="0" borderId="4" xfId="1" applyNumberFormat="1" applyFont="1" applyBorder="1"/>
    <xf numFmtId="2" fontId="5" fillId="0" borderId="9" xfId="1" applyNumberFormat="1" applyFont="1" applyBorder="1"/>
    <xf numFmtId="2" fontId="5" fillId="0" borderId="11" xfId="1" applyNumberFormat="1" applyFont="1" applyBorder="1"/>
    <xf numFmtId="0" fontId="24" fillId="8" borderId="0" xfId="0" applyFont="1" applyFill="1" applyAlignment="1">
      <alignment horizontal="left" vertical="center" wrapText="1"/>
    </xf>
    <xf numFmtId="0" fontId="25" fillId="8" borderId="0" xfId="0" applyFont="1" applyFill="1" applyAlignment="1">
      <alignment horizontal="center" vertical="center" wrapText="1"/>
    </xf>
    <xf numFmtId="0" fontId="25" fillId="0" borderId="0" xfId="0" applyFont="1" applyAlignment="1">
      <alignment horizontal="left" vertical="center" wrapText="1"/>
    </xf>
    <xf numFmtId="0" fontId="26" fillId="0" borderId="0" xfId="0" applyFont="1" applyAlignment="1">
      <alignment horizontal="left" vertical="center" wrapText="1"/>
    </xf>
    <xf numFmtId="0" fontId="26" fillId="0" borderId="0" xfId="0" applyFont="1" applyAlignment="1">
      <alignment horizontal="left" vertical="center" wrapText="1"/>
    </xf>
    <xf numFmtId="0" fontId="25" fillId="0" borderId="0" xfId="0" applyFont="1" applyAlignment="1">
      <alignment horizontal="left" vertical="center" wrapText="1"/>
    </xf>
    <xf numFmtId="0" fontId="17" fillId="0" borderId="0" xfId="0" applyFont="1" applyAlignment="1">
      <alignment horizontal="left" vertical="top" wrapText="1"/>
    </xf>
    <xf numFmtId="0" fontId="26" fillId="8" borderId="0" xfId="0" applyFont="1" applyFill="1" applyAlignment="1">
      <alignment horizontal="center" vertical="center" wrapText="1"/>
    </xf>
    <xf numFmtId="0" fontId="17" fillId="0" borderId="0" xfId="0" applyFont="1" applyAlignment="1">
      <alignment horizontal="left" vertical="center" wrapText="1"/>
    </xf>
    <xf numFmtId="0" fontId="29" fillId="0" borderId="0" xfId="0" applyFont="1" applyAlignment="1">
      <alignment horizontal="left" vertical="center" wrapText="1"/>
    </xf>
    <xf numFmtId="0" fontId="17" fillId="0" borderId="0" xfId="0" applyFont="1" applyAlignment="1">
      <alignment horizontal="left"/>
    </xf>
    <xf numFmtId="0" fontId="26" fillId="0" borderId="0" xfId="0" quotePrefix="1" applyFont="1" applyAlignment="1">
      <alignment horizontal="left" vertical="center" wrapText="1"/>
    </xf>
    <xf numFmtId="0" fontId="1" fillId="0" borderId="1" xfId="0" applyFont="1" applyBorder="1" applyAlignment="1">
      <alignment horizontal="center" vertical="top"/>
    </xf>
    <xf numFmtId="0" fontId="11" fillId="3" borderId="0" xfId="3" applyFont="1" applyFill="1" applyAlignment="1">
      <alignment horizontal="left" vertical="top" wrapText="1"/>
    </xf>
    <xf numFmtId="0" fontId="11" fillId="3" borderId="9" xfId="3" applyFont="1" applyFill="1" applyBorder="1" applyAlignment="1">
      <alignment horizontal="left" vertical="top" wrapText="1"/>
    </xf>
    <xf numFmtId="0" fontId="11" fillId="3" borderId="10" xfId="3" applyFont="1" applyFill="1" applyBorder="1" applyAlignment="1">
      <alignment horizontal="left" vertical="top" wrapText="1"/>
    </xf>
    <xf numFmtId="0" fontId="11" fillId="3" borderId="11" xfId="3" applyFont="1" applyFill="1" applyBorder="1" applyAlignment="1">
      <alignment horizontal="left" vertical="top" wrapText="1"/>
    </xf>
    <xf numFmtId="0" fontId="17" fillId="0" borderId="5" xfId="0" applyFont="1" applyBorder="1" applyAlignment="1">
      <alignment horizontal="center" vertical="center"/>
    </xf>
    <xf numFmtId="0" fontId="17" fillId="0" borderId="14"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0" xfId="0" applyFont="1" applyAlignment="1">
      <alignment horizontal="center"/>
    </xf>
    <xf numFmtId="0" fontId="17" fillId="0" borderId="0" xfId="0" applyFont="1" applyAlignment="1">
      <alignment horizontal="center" vertical="center"/>
    </xf>
    <xf numFmtId="2" fontId="7" fillId="0" borderId="2" xfId="2" applyNumberFormat="1" applyFont="1" applyFill="1" applyBorder="1" applyAlignment="1">
      <alignment horizontal="center"/>
    </xf>
    <xf numFmtId="2" fontId="7" fillId="0" borderId="3" xfId="2" applyNumberFormat="1" applyFont="1" applyFill="1" applyBorder="1" applyAlignment="1">
      <alignment horizontal="center"/>
    </xf>
    <xf numFmtId="2" fontId="7" fillId="0" borderId="4" xfId="2" applyNumberFormat="1" applyFont="1" applyFill="1" applyBorder="1" applyAlignment="1">
      <alignment horizontal="center"/>
    </xf>
  </cellXfs>
  <cellStyles count="6">
    <cellStyle name="Lien hypertexte" xfId="5" builtinId="8"/>
    <cellStyle name="Milliers 2" xfId="4" xr:uid="{CFDA2F24-946C-4A5B-8FCF-FFC59E1E2F9D}"/>
    <cellStyle name="Normal" xfId="0" builtinId="0"/>
    <cellStyle name="Normal 2" xfId="3" xr:uid="{5892EB09-FC73-4524-A3E5-7C933F3C675F}"/>
    <cellStyle name="Normal GHG-Shade 3" xfId="2" xr:uid="{B8DFB89B-A0F0-4EED-838F-4FDBD49F002F}"/>
    <cellStyle name="Pourcentage" xfId="1" builtinId="5"/>
  </cellStyles>
  <dxfs count="17">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ill>
        <patternFill>
          <bgColor rgb="FFDEEBF7"/>
        </patternFill>
      </fill>
    </dxf>
    <dxf>
      <font>
        <name val="Arial"/>
        <charset val="1"/>
      </font>
      <fill>
        <patternFill>
          <bgColor rgb="FFFFFF99"/>
        </patternFill>
      </fill>
    </dxf>
    <dxf>
      <font>
        <name val="Arial"/>
        <charset val="1"/>
      </font>
      <fill>
        <patternFill>
          <bgColor rgb="FF66FFFF"/>
        </patternFill>
      </fill>
    </dxf>
    <dxf>
      <font>
        <name val="Arial"/>
        <charset val="1"/>
      </font>
      <fill>
        <patternFill>
          <bgColor rgb="FF66FFFF"/>
        </patternFill>
      </fill>
    </dxf>
    <dxf>
      <font>
        <name val="Arial"/>
        <charset val="1"/>
      </font>
      <fill>
        <patternFill>
          <bgColor rgb="FF66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PROJETS\Vision_2030-2050\2%20-%20Projet%20Energie-Ressources%202019\1-%20Ressources\1-%20Autres%20sc&#233;narios\1-%20SNBC-PPE%202019%20&amp;%202020\Synth&#232;se%20AMS\Sc&#233;narios%20AME-AMS2018%20v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demebox.ademe.fr/SERVICES/STM/ECHANGES/PROSPECTIVE/0_Exercice%20Energie%20Ressource%202020/Production%20STM/Sc&#233;narios/Run%203/S4%20205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vicardf\GitHub\MatMat-thesis\MatMat\data\parametrization\sfec_run2\250417-materials_param-run3.xlsx" TargetMode="External"/><Relationship Id="rId1" Type="http://schemas.openxmlformats.org/officeDocument/2006/relationships/externalLinkPath" Target="/Users/vicardf/GitHub/MatMat-thesis/MatMat/data/parametrization/sfec_run2/250417-materials_param-run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Notes"/>
      <sheetName val="Orga"/>
      <sheetName val="M-1"/>
      <sheetName val="M-2"/>
      <sheetName val="M-3"/>
      <sheetName val="M-4"/>
      <sheetName val="M-5"/>
      <sheetName val="I-1"/>
      <sheetName val="I-2"/>
      <sheetName val="I-3"/>
      <sheetName val="I-4"/>
      <sheetName val="I-5"/>
      <sheetName val="R-1"/>
      <sheetName val="R-2"/>
      <sheetName val="R-3"/>
      <sheetName val="R-4"/>
      <sheetName val="R-5"/>
      <sheetName val="S-1"/>
      <sheetName val="S-2"/>
      <sheetName val="S-3"/>
      <sheetName val="S-4"/>
      <sheetName val="S-5"/>
      <sheetName val="T-1"/>
      <sheetName val="T-2"/>
      <sheetName val="T-3"/>
      <sheetName val="T-4 AME"/>
      <sheetName val="T-4 AMS"/>
      <sheetName val="T-5"/>
      <sheetName val="A-3"/>
      <sheetName val="A-4"/>
      <sheetName val="O-3 Offre"/>
      <sheetName val="O-3 Mix électrique"/>
      <sheetName val="O-4 AME"/>
      <sheetName val="O-4 AMS"/>
      <sheetName val="RDC AME"/>
      <sheetName val="RDC AMS"/>
      <sheetName val="FE"/>
      <sheetName val="Début Rés"/>
      <sheetName val="Résultats Demande finale AME"/>
      <sheetName val="Résultats Demande finale AMS"/>
      <sheetName val="ENRth AME"/>
      <sheetName val="ENRth AMS"/>
      <sheetName val="Bilan Energie Format SDES AME"/>
      <sheetName val="Bilan Energie Format SDES AMS"/>
      <sheetName val="Emissions AMS"/>
      <sheetName val="Emissions AME"/>
      <sheetName val="Fin Rés"/>
      <sheetName val="Calage bilan"/>
      <sheetName val="Bilan SDES 2015"/>
      <sheetName val="Outils"/>
    </sheetNames>
    <sheetDataSet>
      <sheetData sheetId="0"/>
      <sheetData sheetId="1"/>
      <sheetData sheetId="2"/>
      <sheetData sheetId="3"/>
      <sheetData sheetId="4">
        <row r="4">
          <cell r="B4" t="str">
            <v>Code série</v>
          </cell>
          <cell r="C4" t="str">
            <v>Pays</v>
          </cell>
          <cell r="D4" t="str">
            <v>Source</v>
          </cell>
          <cell r="E4" t="str">
            <v>Unité</v>
          </cell>
          <cell r="F4">
            <v>1990</v>
          </cell>
          <cell r="G4">
            <v>1991</v>
          </cell>
          <cell r="H4">
            <v>1992</v>
          </cell>
          <cell r="I4">
            <v>1993</v>
          </cell>
          <cell r="J4">
            <v>1994</v>
          </cell>
          <cell r="K4">
            <v>1995</v>
          </cell>
          <cell r="L4">
            <v>1996</v>
          </cell>
          <cell r="M4">
            <v>1997</v>
          </cell>
          <cell r="N4">
            <v>1998</v>
          </cell>
          <cell r="O4">
            <v>1999</v>
          </cell>
          <cell r="P4">
            <v>2000</v>
          </cell>
          <cell r="Q4">
            <v>2001</v>
          </cell>
          <cell r="R4">
            <v>2002</v>
          </cell>
          <cell r="S4">
            <v>2003</v>
          </cell>
          <cell r="T4">
            <v>2004</v>
          </cell>
          <cell r="U4">
            <v>2005</v>
          </cell>
          <cell r="V4">
            <v>2006</v>
          </cell>
          <cell r="W4">
            <v>2007</v>
          </cell>
          <cell r="X4">
            <v>2008</v>
          </cell>
          <cell r="Y4">
            <v>2009</v>
          </cell>
          <cell r="Z4">
            <v>2010</v>
          </cell>
          <cell r="AA4">
            <v>2011</v>
          </cell>
          <cell r="AB4">
            <v>2012</v>
          </cell>
          <cell r="AC4">
            <v>2013</v>
          </cell>
          <cell r="AD4">
            <v>2014</v>
          </cell>
          <cell r="AE4">
            <v>2015</v>
          </cell>
        </row>
        <row r="6">
          <cell r="A6" t="str">
            <v>DATAMED</v>
          </cell>
        </row>
        <row r="7">
          <cell r="A7" t="str">
            <v>Bilan total</v>
          </cell>
        </row>
        <row r="8">
          <cell r="A8" t="str">
            <v>Consommation finale de combustibles mineraux solides</v>
          </cell>
          <cell r="B8" t="str">
            <v>cmscfcc</v>
          </cell>
          <cell r="C8" t="str">
            <v>fra</v>
          </cell>
          <cell r="D8" t="str">
            <v>SOeS Bilan</v>
          </cell>
          <cell r="E8" t="str">
            <v>Mtep</v>
          </cell>
          <cell r="F8">
            <v>10.220000000000001</v>
          </cell>
          <cell r="G8">
            <v>9.9700000000000006</v>
          </cell>
          <cell r="H8">
            <v>9.34</v>
          </cell>
          <cell r="I8">
            <v>8.1300000000000008</v>
          </cell>
          <cell r="J8">
            <v>8.74</v>
          </cell>
          <cell r="K8">
            <v>8.18</v>
          </cell>
          <cell r="L8">
            <v>7.76</v>
          </cell>
          <cell r="M8">
            <v>7.89</v>
          </cell>
          <cell r="N8">
            <v>7.76</v>
          </cell>
          <cell r="O8">
            <v>7.36</v>
          </cell>
          <cell r="P8">
            <v>7.4501099999999996</v>
          </cell>
          <cell r="Q8">
            <v>6.6082999999999998</v>
          </cell>
          <cell r="R8">
            <v>6.5420999999999996</v>
          </cell>
          <cell r="S8">
            <v>6.6067200000000001</v>
          </cell>
          <cell r="T8">
            <v>6.6634900000000004</v>
          </cell>
          <cell r="U8">
            <v>6.6043500000000002</v>
          </cell>
          <cell r="V8">
            <v>6.8027100000000003</v>
          </cell>
          <cell r="W8">
            <v>6.8491299999999997</v>
          </cell>
          <cell r="X8">
            <v>6.4784199999999998</v>
          </cell>
          <cell r="Y8">
            <v>4.8152600000000003</v>
          </cell>
          <cell r="Z8">
            <v>5.6616200000000001</v>
          </cell>
          <cell r="AA8">
            <v>5.3937200000000001</v>
          </cell>
          <cell r="AB8">
            <v>5.2207600000000003</v>
          </cell>
          <cell r="AC8">
            <v>5.2</v>
          </cell>
          <cell r="AD8">
            <v>5.55</v>
          </cell>
          <cell r="AE8">
            <v>5.21</v>
          </cell>
        </row>
        <row r="9">
          <cell r="A9" t="str">
            <v>Consommation finale de produits pétroliers</v>
          </cell>
          <cell r="B9" t="str">
            <v>petcfcc</v>
          </cell>
          <cell r="C9" t="str">
            <v>fra</v>
          </cell>
          <cell r="D9" t="str">
            <v>SOeS Bilan</v>
          </cell>
          <cell r="E9" t="str">
            <v>Mtep</v>
          </cell>
          <cell r="F9">
            <v>70.760000000000005</v>
          </cell>
          <cell r="G9">
            <v>70.67</v>
          </cell>
          <cell r="H9">
            <v>72.44</v>
          </cell>
          <cell r="I9">
            <v>71.680000000000007</v>
          </cell>
          <cell r="J9">
            <v>72.319999999999993</v>
          </cell>
          <cell r="K9">
            <v>72.180000000000007</v>
          </cell>
          <cell r="L9">
            <v>72.22</v>
          </cell>
          <cell r="M9">
            <v>73.27</v>
          </cell>
          <cell r="N9">
            <v>74.319999999999993</v>
          </cell>
          <cell r="O9">
            <v>74.92</v>
          </cell>
          <cell r="P9">
            <v>73.317930000000004</v>
          </cell>
          <cell r="Q9">
            <v>75.124160000000003</v>
          </cell>
          <cell r="R9">
            <v>73.587000000000003</v>
          </cell>
          <cell r="S9">
            <v>71.798000000000002</v>
          </cell>
          <cell r="T9">
            <v>71.813999999999993</v>
          </cell>
          <cell r="U9">
            <v>70.165999999999997</v>
          </cell>
          <cell r="V9">
            <v>69.739999999999995</v>
          </cell>
          <cell r="W9">
            <v>68.522710000000004</v>
          </cell>
          <cell r="X9">
            <v>67.184709999999995</v>
          </cell>
          <cell r="Y9">
            <v>65.130719999999997</v>
          </cell>
          <cell r="Z9">
            <v>63.059780000000003</v>
          </cell>
          <cell r="AA9">
            <v>64.033000000000001</v>
          </cell>
          <cell r="AB9">
            <v>61.895000000000003</v>
          </cell>
          <cell r="AC9">
            <v>60.84</v>
          </cell>
          <cell r="AD9">
            <v>60.82</v>
          </cell>
          <cell r="AE9">
            <v>60.78</v>
          </cell>
        </row>
        <row r="10">
          <cell r="A10" t="str">
            <v>Consommation finale de gaz</v>
          </cell>
          <cell r="B10" t="str">
            <v>gazcfcc</v>
          </cell>
          <cell r="C10" t="str">
            <v>fra</v>
          </cell>
          <cell r="D10" t="str">
            <v>SOeS Bilan</v>
          </cell>
          <cell r="E10" t="str">
            <v>Mtep</v>
          </cell>
          <cell r="F10">
            <v>23.28</v>
          </cell>
          <cell r="G10">
            <v>24.46</v>
          </cell>
          <cell r="H10">
            <v>25.19</v>
          </cell>
          <cell r="I10">
            <v>25.57</v>
          </cell>
          <cell r="J10">
            <v>26.81</v>
          </cell>
          <cell r="K10">
            <v>26.36</v>
          </cell>
          <cell r="L10">
            <v>28</v>
          </cell>
          <cell r="M10">
            <v>29.16</v>
          </cell>
          <cell r="N10">
            <v>30.25</v>
          </cell>
          <cell r="O10">
            <v>30.02</v>
          </cell>
          <cell r="P10">
            <v>32.848590000000002</v>
          </cell>
          <cell r="Q10">
            <v>33.44303</v>
          </cell>
          <cell r="R10">
            <v>34.727400000000003</v>
          </cell>
          <cell r="S10">
            <v>33.735190000000003</v>
          </cell>
          <cell r="T10">
            <v>34.106200000000001</v>
          </cell>
          <cell r="U10">
            <v>35.106969999999997</v>
          </cell>
          <cell r="V10">
            <v>34.647120000000001</v>
          </cell>
          <cell r="W10">
            <v>34.578499999999998</v>
          </cell>
          <cell r="X10">
            <v>34.439169999999997</v>
          </cell>
          <cell r="Y10">
            <v>33.036830000000002</v>
          </cell>
          <cell r="Z10">
            <v>32.407209999999999</v>
          </cell>
          <cell r="AA10">
            <v>32.589750000000002</v>
          </cell>
          <cell r="AB10">
            <v>32.94697</v>
          </cell>
          <cell r="AC10">
            <v>31.63</v>
          </cell>
          <cell r="AD10">
            <v>30.63</v>
          </cell>
          <cell r="AE10">
            <v>30.48</v>
          </cell>
        </row>
        <row r="11">
          <cell r="A11" t="str">
            <v>Consommation finale d'énergies renouvelables</v>
          </cell>
          <cell r="B11" t="str">
            <v>enrcfcc</v>
          </cell>
          <cell r="C11" t="str">
            <v>fra</v>
          </cell>
          <cell r="D11" t="str">
            <v>SOeS Bilan</v>
          </cell>
          <cell r="E11" t="str">
            <v>Mtep</v>
          </cell>
          <cell r="F11">
            <v>10.46</v>
          </cell>
          <cell r="G11">
            <v>11.45</v>
          </cell>
          <cell r="H11">
            <v>11.66</v>
          </cell>
          <cell r="I11">
            <v>11.24</v>
          </cell>
          <cell r="J11">
            <v>11.04</v>
          </cell>
          <cell r="K11">
            <v>10.050000000000001</v>
          </cell>
          <cell r="L11">
            <v>10.02</v>
          </cell>
          <cell r="M11">
            <v>10.35</v>
          </cell>
          <cell r="N11">
            <v>10.08</v>
          </cell>
          <cell r="O11">
            <v>9.82</v>
          </cell>
          <cell r="P11">
            <v>10.05659</v>
          </cell>
          <cell r="Q11">
            <v>9.9698899999999995</v>
          </cell>
          <cell r="R11">
            <v>9.9178499999999996</v>
          </cell>
          <cell r="S11">
            <v>9.9102700000000006</v>
          </cell>
          <cell r="T11">
            <v>9.8864099999999997</v>
          </cell>
          <cell r="U11">
            <v>9.9420699999999993</v>
          </cell>
          <cell r="V11">
            <v>10.464729999999999</v>
          </cell>
          <cell r="W11">
            <v>11.139699999999999</v>
          </cell>
          <cell r="X11">
            <v>12.44073</v>
          </cell>
          <cell r="Y11">
            <v>13.19727</v>
          </cell>
          <cell r="Z11">
            <v>13.31906</v>
          </cell>
          <cell r="AA11">
            <v>14.18085</v>
          </cell>
          <cell r="AB11">
            <v>14.29</v>
          </cell>
          <cell r="AC11">
            <v>14.91</v>
          </cell>
          <cell r="AD11">
            <v>15.39</v>
          </cell>
          <cell r="AE11">
            <v>15.51</v>
          </cell>
        </row>
        <row r="12">
          <cell r="A12" t="str">
            <v>Consommation finale d'électricité</v>
          </cell>
          <cell r="B12" t="str">
            <v>elccfcc</v>
          </cell>
          <cell r="C12" t="str">
            <v>fra</v>
          </cell>
          <cell r="D12" t="str">
            <v>SOeS Bilan</v>
          </cell>
          <cell r="E12" t="str">
            <v>Mtep</v>
          </cell>
          <cell r="F12">
            <v>25.94</v>
          </cell>
          <cell r="G12">
            <v>27.63</v>
          </cell>
          <cell r="H12">
            <v>28.41</v>
          </cell>
          <cell r="I12">
            <v>28.61</v>
          </cell>
          <cell r="J12">
            <v>28.82</v>
          </cell>
          <cell r="K12">
            <v>29.58</v>
          </cell>
          <cell r="L12">
            <v>30.72</v>
          </cell>
          <cell r="M12">
            <v>30.69</v>
          </cell>
          <cell r="N12">
            <v>31.89</v>
          </cell>
          <cell r="O12">
            <v>32.5</v>
          </cell>
          <cell r="P12">
            <v>33.665819999999997</v>
          </cell>
          <cell r="Q12">
            <v>34.362589999999997</v>
          </cell>
          <cell r="R12">
            <v>34.399830000000001</v>
          </cell>
          <cell r="S12">
            <v>35.282879999999999</v>
          </cell>
          <cell r="T12">
            <v>36.162309999999998</v>
          </cell>
          <cell r="U12">
            <v>36.393090000000001</v>
          </cell>
          <cell r="V12">
            <v>36.931550000000001</v>
          </cell>
          <cell r="W12">
            <v>37.066960000000002</v>
          </cell>
          <cell r="X12">
            <v>37.828130000000002</v>
          </cell>
          <cell r="Y12">
            <v>36.573770000000003</v>
          </cell>
          <cell r="Z12">
            <v>38.100859999999997</v>
          </cell>
          <cell r="AA12">
            <v>37.025759999999998</v>
          </cell>
          <cell r="AB12">
            <v>37.739620000000002</v>
          </cell>
          <cell r="AC12">
            <v>38.01</v>
          </cell>
          <cell r="AD12">
            <v>36.869999999999997</v>
          </cell>
          <cell r="AE12">
            <v>37.229999999999997</v>
          </cell>
        </row>
        <row r="13">
          <cell r="A13" t="str">
            <v>Consommation finale</v>
          </cell>
          <cell r="B13" t="str">
            <v>toccfcc</v>
          </cell>
          <cell r="C13" t="str">
            <v>fra</v>
          </cell>
          <cell r="D13" t="str">
            <v>SOeS Bilan</v>
          </cell>
          <cell r="E13" t="str">
            <v>Mtep</v>
          </cell>
          <cell r="F13">
            <v>140.66</v>
          </cell>
          <cell r="G13">
            <v>144.18</v>
          </cell>
          <cell r="H13">
            <v>147.04</v>
          </cell>
          <cell r="I13">
            <v>145.22999999999999</v>
          </cell>
          <cell r="J13">
            <v>147.72999999999999</v>
          </cell>
          <cell r="K13">
            <v>146.35</v>
          </cell>
          <cell r="L13">
            <v>148.72</v>
          </cell>
          <cell r="M13">
            <v>151.36000000000001</v>
          </cell>
          <cell r="N13">
            <v>154.30000000000001</v>
          </cell>
          <cell r="O13">
            <v>154.62</v>
          </cell>
          <cell r="P13">
            <v>157.339</v>
          </cell>
          <cell r="Q13">
            <v>159.50800000000001</v>
          </cell>
          <cell r="R13">
            <v>159.17420000000001</v>
          </cell>
          <cell r="S13">
            <v>157.3331</v>
          </cell>
          <cell r="T13">
            <v>158.63239999999999</v>
          </cell>
          <cell r="U13">
            <v>158.21250000000001</v>
          </cell>
          <cell r="V13">
            <v>158.58609999999999</v>
          </cell>
          <cell r="W13">
            <v>158.15700000000001</v>
          </cell>
          <cell r="X13">
            <v>158.37119999999999</v>
          </cell>
          <cell r="Y13">
            <v>152.75380000000001</v>
          </cell>
          <cell r="Z13">
            <v>152.54849999999999</v>
          </cell>
          <cell r="AA13">
            <v>153.22309999999999</v>
          </cell>
          <cell r="AB13">
            <v>152.0924</v>
          </cell>
          <cell r="AC13">
            <v>150.59</v>
          </cell>
          <cell r="AD13">
            <v>149.26</v>
          </cell>
          <cell r="AE13">
            <v>149.21</v>
          </cell>
        </row>
        <row r="14">
          <cell r="A14" t="str">
            <v>Consommation  de combustibles  mineraux solides industrie (yc btp yc sid)</v>
          </cell>
          <cell r="B14" t="str">
            <v>cmscfind</v>
          </cell>
          <cell r="C14" t="str">
            <v>fra</v>
          </cell>
          <cell r="D14" t="str">
            <v>SOeS Bilan</v>
          </cell>
          <cell r="E14" t="str">
            <v>Mtep</v>
          </cell>
          <cell r="F14">
            <v>8.41</v>
          </cell>
          <cell r="G14">
            <v>8.2200000000000006</v>
          </cell>
          <cell r="H14">
            <v>7.88</v>
          </cell>
          <cell r="I14">
            <v>6.79</v>
          </cell>
          <cell r="J14">
            <v>7.61</v>
          </cell>
          <cell r="K14">
            <v>6.95</v>
          </cell>
          <cell r="L14">
            <v>6.59</v>
          </cell>
          <cell r="M14">
            <v>6.91</v>
          </cell>
          <cell r="N14">
            <v>6.9</v>
          </cell>
          <cell r="O14">
            <v>6.59</v>
          </cell>
          <cell r="P14">
            <v>6.7641</v>
          </cell>
          <cell r="Q14">
            <v>5.9682899999999997</v>
          </cell>
          <cell r="R14">
            <v>6.0616000000000003</v>
          </cell>
          <cell r="S14">
            <v>6.1822999999999997</v>
          </cell>
          <cell r="T14">
            <v>6.2604100000000003</v>
          </cell>
          <cell r="U14">
            <v>6.2424499999999998</v>
          </cell>
          <cell r="V14">
            <v>6.4482499999999998</v>
          </cell>
          <cell r="W14">
            <v>6.5030000000000001</v>
          </cell>
          <cell r="X14">
            <v>6.1305800000000001</v>
          </cell>
          <cell r="Y14">
            <v>4.5053200000000002</v>
          </cell>
          <cell r="Z14">
            <v>5.3404400000000001</v>
          </cell>
          <cell r="AA14">
            <v>5.0876900000000003</v>
          </cell>
          <cell r="AB14">
            <v>4.9404199999999996</v>
          </cell>
          <cell r="AC14">
            <v>4.93</v>
          </cell>
          <cell r="AD14">
            <v>5.21</v>
          </cell>
          <cell r="AE14">
            <v>4.8899999999999997</v>
          </cell>
        </row>
        <row r="15">
          <cell r="A15" t="str">
            <v>Consommation  de produits pétroliers de l'industrie (yc btp yc sid)</v>
          </cell>
          <cell r="B15" t="str">
            <v>petcfind</v>
          </cell>
          <cell r="C15" t="str">
            <v>fra</v>
          </cell>
          <cell r="D15" t="str">
            <v>SOeS Bilan</v>
          </cell>
          <cell r="E15" t="str">
            <v>Mtep</v>
          </cell>
          <cell r="F15">
            <v>9.32</v>
          </cell>
          <cell r="G15">
            <v>8.84</v>
          </cell>
          <cell r="H15">
            <v>8.42</v>
          </cell>
          <cell r="I15">
            <v>8.17</v>
          </cell>
          <cell r="J15">
            <v>8.51</v>
          </cell>
          <cell r="K15">
            <v>8.33</v>
          </cell>
          <cell r="L15">
            <v>8.25</v>
          </cell>
          <cell r="M15">
            <v>8.33</v>
          </cell>
          <cell r="N15">
            <v>8.2799999999999994</v>
          </cell>
          <cell r="O15">
            <v>7.53</v>
          </cell>
          <cell r="P15">
            <v>7.03</v>
          </cell>
          <cell r="Q15">
            <v>6.81</v>
          </cell>
          <cell r="R15">
            <v>5.6660000000000004</v>
          </cell>
          <cell r="S15">
            <v>4.9610000000000003</v>
          </cell>
          <cell r="T15">
            <v>4.774</v>
          </cell>
          <cell r="U15">
            <v>4.351</v>
          </cell>
          <cell r="V15">
            <v>4.4800000000000004</v>
          </cell>
          <cell r="W15">
            <v>4.2837100000000001</v>
          </cell>
          <cell r="X15">
            <v>3.7587600000000001</v>
          </cell>
          <cell r="Y15">
            <v>3.3357700000000001</v>
          </cell>
          <cell r="Z15">
            <v>3.0517799999999999</v>
          </cell>
          <cell r="AA15">
            <v>3.3</v>
          </cell>
          <cell r="AB15">
            <v>2.919</v>
          </cell>
          <cell r="AC15">
            <v>2.5299999999999998</v>
          </cell>
          <cell r="AD15">
            <v>2.2799999999999998</v>
          </cell>
          <cell r="AE15">
            <v>2.12</v>
          </cell>
        </row>
        <row r="16">
          <cell r="A16" t="str">
            <v>Consommation de gaz de l'industrie (yc btp yc sid)</v>
          </cell>
          <cell r="B16" t="str">
            <v>gazcfind</v>
          </cell>
          <cell r="C16" t="str">
            <v>fra</v>
          </cell>
          <cell r="D16" t="str">
            <v>SOeS Bilan</v>
          </cell>
          <cell r="E16" t="str">
            <v>Mtep</v>
          </cell>
          <cell r="F16">
            <v>9.3000000000000007</v>
          </cell>
          <cell r="G16">
            <v>9.56</v>
          </cell>
          <cell r="H16">
            <v>9.43</v>
          </cell>
          <cell r="I16">
            <v>9.58</v>
          </cell>
          <cell r="J16">
            <v>9.6300000000000008</v>
          </cell>
          <cell r="K16">
            <v>10.28</v>
          </cell>
          <cell r="L16">
            <v>10.65</v>
          </cell>
          <cell r="M16">
            <v>11.07</v>
          </cell>
          <cell r="N16">
            <v>11.48</v>
          </cell>
          <cell r="O16">
            <v>10.93</v>
          </cell>
          <cell r="P16">
            <v>12.519130000000001</v>
          </cell>
          <cell r="Q16">
            <v>10.96369</v>
          </cell>
          <cell r="R16">
            <v>11.43737</v>
          </cell>
          <cell r="S16">
            <v>12.224220000000001</v>
          </cell>
          <cell r="T16">
            <v>11.64133</v>
          </cell>
          <cell r="U16">
            <v>12.05184</v>
          </cell>
          <cell r="V16">
            <v>11.90028</v>
          </cell>
          <cell r="W16">
            <v>11.784789999999999</v>
          </cell>
          <cell r="X16">
            <v>11.85336</v>
          </cell>
          <cell r="Y16">
            <v>10.63527</v>
          </cell>
          <cell r="Z16">
            <v>10.879189999999999</v>
          </cell>
          <cell r="AA16">
            <v>10.64409</v>
          </cell>
          <cell r="AB16">
            <v>10.250690000000001</v>
          </cell>
          <cell r="AC16">
            <v>10.210000000000001</v>
          </cell>
          <cell r="AD16">
            <v>9.86</v>
          </cell>
          <cell r="AE16">
            <v>9.7200000000000006</v>
          </cell>
        </row>
        <row r="17">
          <cell r="A17" t="str">
            <v>Consommation  énergie  renouvelable de l'industrie (yc btp yc sid)</v>
          </cell>
          <cell r="B17" t="str">
            <v>enrcfind</v>
          </cell>
          <cell r="C17" t="str">
            <v>fra</v>
          </cell>
          <cell r="D17" t="str">
            <v>SOeS Bilan</v>
          </cell>
          <cell r="E17" t="str">
            <v>Mtep</v>
          </cell>
          <cell r="F17">
            <v>1.21</v>
          </cell>
          <cell r="G17">
            <v>1.64</v>
          </cell>
          <cell r="H17">
            <v>1.67</v>
          </cell>
          <cell r="I17">
            <v>1.58</v>
          </cell>
          <cell r="J17">
            <v>1.68</v>
          </cell>
          <cell r="K17">
            <v>1.25</v>
          </cell>
          <cell r="L17">
            <v>1.22</v>
          </cell>
          <cell r="M17">
            <v>1.34</v>
          </cell>
          <cell r="N17">
            <v>1.33</v>
          </cell>
          <cell r="O17">
            <v>1.27</v>
          </cell>
          <cell r="P17">
            <v>1.6100699999999999</v>
          </cell>
          <cell r="Q17">
            <v>1.5930500000000001</v>
          </cell>
          <cell r="R17">
            <v>1.6189800000000001</v>
          </cell>
          <cell r="S17">
            <v>1.6557599999999999</v>
          </cell>
          <cell r="T17">
            <v>1.6896</v>
          </cell>
          <cell r="U17">
            <v>1.2705599999999999</v>
          </cell>
          <cell r="V17">
            <v>1.26393</v>
          </cell>
          <cell r="W17">
            <v>1.46485</v>
          </cell>
          <cell r="X17">
            <v>1.5307200000000001</v>
          </cell>
          <cell r="Y17">
            <v>1.63565</v>
          </cell>
          <cell r="Z17">
            <v>1.54678</v>
          </cell>
          <cell r="AA17">
            <v>1.4478899999999999</v>
          </cell>
          <cell r="AB17">
            <v>1.5699099999999999</v>
          </cell>
          <cell r="AC17">
            <v>1.86</v>
          </cell>
          <cell r="AD17">
            <v>1.7</v>
          </cell>
          <cell r="AE17">
            <v>1.7</v>
          </cell>
        </row>
        <row r="18">
          <cell r="A18" t="str">
            <v>Consommation de combustibles industrie (yc btp yc sid)</v>
          </cell>
          <cell r="B18" t="str">
            <v>cmbcfind</v>
          </cell>
          <cell r="C18" t="str">
            <v>fra</v>
          </cell>
          <cell r="D18" t="str">
            <v>SOeS Bilan</v>
          </cell>
          <cell r="E18" t="str">
            <v>Mtep</v>
          </cell>
          <cell r="F18">
            <v>28.24</v>
          </cell>
          <cell r="G18">
            <v>28.26</v>
          </cell>
          <cell r="H18">
            <v>27.4</v>
          </cell>
          <cell r="I18">
            <v>26.12</v>
          </cell>
          <cell r="J18">
            <v>27.43</v>
          </cell>
          <cell r="K18">
            <v>26.81</v>
          </cell>
          <cell r="L18">
            <v>26.71</v>
          </cell>
          <cell r="M18">
            <v>27.65</v>
          </cell>
          <cell r="N18">
            <v>27.99</v>
          </cell>
          <cell r="O18">
            <v>26.32</v>
          </cell>
          <cell r="P18">
            <v>27.923300000000001</v>
          </cell>
          <cell r="Q18">
            <v>25.335039999999999</v>
          </cell>
          <cell r="R18">
            <v>24.783940000000001</v>
          </cell>
          <cell r="S18">
            <v>25.02328</v>
          </cell>
          <cell r="T18">
            <v>24.36534</v>
          </cell>
          <cell r="U18">
            <v>23.915849999999999</v>
          </cell>
          <cell r="V18">
            <v>24.092469999999999</v>
          </cell>
          <cell r="W18">
            <v>24.036339999999999</v>
          </cell>
          <cell r="X18">
            <v>23.273420000000002</v>
          </cell>
          <cell r="Y18">
            <v>20.112010000000001</v>
          </cell>
          <cell r="Z18">
            <v>20.818200000000001</v>
          </cell>
          <cell r="AA18">
            <v>20.479659999999999</v>
          </cell>
          <cell r="AB18">
            <v>19.680019999999999</v>
          </cell>
          <cell r="AC18">
            <v>19.53</v>
          </cell>
          <cell r="AD18">
            <v>19.05</v>
          </cell>
          <cell r="AE18">
            <v>18.43</v>
          </cell>
        </row>
        <row r="19">
          <cell r="A19" t="str">
            <v>Consommation d'électricité industrie (yc btp yc sid)</v>
          </cell>
          <cell r="B19" t="str">
            <v>elccfind</v>
          </cell>
          <cell r="C19" t="str">
            <v>fra</v>
          </cell>
          <cell r="D19" t="str">
            <v>SOeS Bilan</v>
          </cell>
          <cell r="E19" t="str">
            <v>Mtep</v>
          </cell>
          <cell r="F19">
            <v>9.93</v>
          </cell>
          <cell r="G19">
            <v>10.14</v>
          </cell>
          <cell r="H19">
            <v>10.45</v>
          </cell>
          <cell r="I19">
            <v>10.29</v>
          </cell>
          <cell r="J19">
            <v>10.48</v>
          </cell>
          <cell r="K19">
            <v>10.71</v>
          </cell>
          <cell r="L19">
            <v>10.84</v>
          </cell>
          <cell r="M19">
            <v>11.26</v>
          </cell>
          <cell r="N19">
            <v>11.4</v>
          </cell>
          <cell r="O19">
            <v>11.59</v>
          </cell>
          <cell r="P19">
            <v>11.91427</v>
          </cell>
          <cell r="Q19">
            <v>12.04224</v>
          </cell>
          <cell r="R19">
            <v>11.974550000000001</v>
          </cell>
          <cell r="S19">
            <v>11.85957</v>
          </cell>
          <cell r="T19">
            <v>11.98556</v>
          </cell>
          <cell r="U19">
            <v>11.80359</v>
          </cell>
          <cell r="V19">
            <v>11.68792</v>
          </cell>
          <cell r="W19">
            <v>11.64208</v>
          </cell>
          <cell r="X19">
            <v>11.41057</v>
          </cell>
          <cell r="Y19">
            <v>10.054</v>
          </cell>
          <cell r="Z19">
            <v>10.401680000000001</v>
          </cell>
          <cell r="AA19">
            <v>10.249000000000001</v>
          </cell>
          <cell r="AB19">
            <v>10.18159</v>
          </cell>
          <cell r="AC19">
            <v>10.08784</v>
          </cell>
          <cell r="AD19">
            <v>10.029999999999999</v>
          </cell>
          <cell r="AE19">
            <v>9.98</v>
          </cell>
        </row>
        <row r="20">
          <cell r="A20" t="str">
            <v>Consommation finale de l' industrie (yc btp yc sid)</v>
          </cell>
          <cell r="B20" t="str">
            <v>toccfind</v>
          </cell>
          <cell r="C20" t="str">
            <v>fra</v>
          </cell>
          <cell r="D20" t="str">
            <v>SOeS Bilan</v>
          </cell>
          <cell r="E20" t="str">
            <v>Mtep</v>
          </cell>
          <cell r="F20">
            <v>38.17</v>
          </cell>
          <cell r="G20">
            <v>38.4</v>
          </cell>
          <cell r="H20">
            <v>37.85</v>
          </cell>
          <cell r="I20">
            <v>36.409999999999997</v>
          </cell>
          <cell r="J20">
            <v>37.909999999999997</v>
          </cell>
          <cell r="K20">
            <v>37.520000000000003</v>
          </cell>
          <cell r="L20">
            <v>37.549999999999997</v>
          </cell>
          <cell r="M20">
            <v>38.909999999999997</v>
          </cell>
          <cell r="N20">
            <v>39.39</v>
          </cell>
          <cell r="O20">
            <v>37.909999999999997</v>
          </cell>
          <cell r="P20">
            <v>39.837560000000003</v>
          </cell>
          <cell r="Q20">
            <v>37.377270000000003</v>
          </cell>
          <cell r="R20">
            <v>36.758499999999998</v>
          </cell>
          <cell r="S20">
            <v>36.882849999999998</v>
          </cell>
          <cell r="T20">
            <v>36.350900000000003</v>
          </cell>
          <cell r="U20">
            <v>35.719430000000003</v>
          </cell>
          <cell r="V20">
            <v>35.780380000000001</v>
          </cell>
          <cell r="W20">
            <v>35.678420000000003</v>
          </cell>
          <cell r="X20">
            <v>34.683979999999998</v>
          </cell>
          <cell r="Y20">
            <v>30.16602</v>
          </cell>
          <cell r="Z20">
            <v>31.21988</v>
          </cell>
          <cell r="AA20">
            <v>30.728660000000001</v>
          </cell>
          <cell r="AB20">
            <v>29.861609999999999</v>
          </cell>
          <cell r="AC20">
            <v>29.617840000000001</v>
          </cell>
          <cell r="AD20">
            <v>29.08</v>
          </cell>
          <cell r="AE20">
            <v>28.41</v>
          </cell>
        </row>
        <row r="21">
          <cell r="A21" t="str">
            <v>Consommation de combustibles minéraux solides de la siderurgie (NCE 16)</v>
          </cell>
          <cell r="B21" t="str">
            <v>cmscfsid</v>
          </cell>
          <cell r="C21" t="str">
            <v>fra</v>
          </cell>
          <cell r="D21" t="str">
            <v>CEREN</v>
          </cell>
          <cell r="E21" t="str">
            <v>Mtep</v>
          </cell>
          <cell r="F21">
            <v>4.9500299999999999</v>
          </cell>
          <cell r="G21">
            <v>4.77379</v>
          </cell>
          <cell r="H21">
            <v>4.6845800000000004</v>
          </cell>
          <cell r="I21">
            <v>4.5678700000000001</v>
          </cell>
          <cell r="J21">
            <v>4.7264900000000001</v>
          </cell>
          <cell r="K21">
            <v>4.6392499999999997</v>
          </cell>
          <cell r="L21">
            <v>4.4980500000000001</v>
          </cell>
          <cell r="M21">
            <v>4.7666199999999996</v>
          </cell>
          <cell r="N21">
            <v>4.7494199999999998</v>
          </cell>
          <cell r="O21">
            <v>4.8141499999999997</v>
          </cell>
          <cell r="P21">
            <v>4.8292099999999998</v>
          </cell>
          <cell r="Q21">
            <v>4.2429300000000003</v>
          </cell>
          <cell r="R21">
            <v>4.6548800000000004</v>
          </cell>
          <cell r="S21">
            <v>4.5824600000000002</v>
          </cell>
          <cell r="T21">
            <v>4.6039099999999999</v>
          </cell>
          <cell r="U21">
            <v>4.4219799999999996</v>
          </cell>
          <cell r="V21">
            <v>4.50908</v>
          </cell>
          <cell r="W21">
            <v>4.2487300000000001</v>
          </cell>
          <cell r="X21">
            <v>3.9065099999999999</v>
          </cell>
          <cell r="Y21">
            <v>3.0344699999999998</v>
          </cell>
          <cell r="Z21">
            <v>3.6440800000000002</v>
          </cell>
          <cell r="AA21">
            <v>3.4864799999999998</v>
          </cell>
          <cell r="AB21">
            <v>3.3525999999999998</v>
          </cell>
          <cell r="AC21">
            <v>3.5098600000000002</v>
          </cell>
          <cell r="AD21">
            <v>3.7098399999999998</v>
          </cell>
          <cell r="AE21">
            <v>3.01416</v>
          </cell>
        </row>
        <row r="22">
          <cell r="A22" t="str">
            <v>Consommation de produits pétroliers  de la siderurgie (NCE 16)</v>
          </cell>
          <cell r="B22" t="str">
            <v>petcfsid</v>
          </cell>
          <cell r="C22" t="str">
            <v>fra</v>
          </cell>
          <cell r="D22" t="str">
            <v>CEREN</v>
          </cell>
          <cell r="E22" t="str">
            <v>Mtep</v>
          </cell>
          <cell r="F22">
            <v>0.13602</v>
          </cell>
          <cell r="G22">
            <v>0.15112</v>
          </cell>
          <cell r="H22">
            <v>0.126</v>
          </cell>
          <cell r="I22">
            <v>7.9320000000000002E-2</v>
          </cell>
          <cell r="J22">
            <v>8.7099999999999997E-2</v>
          </cell>
          <cell r="K22">
            <v>9.1850000000000001E-2</v>
          </cell>
          <cell r="L22">
            <v>8.1610000000000002E-2</v>
          </cell>
          <cell r="M22">
            <v>0.10564999999999999</v>
          </cell>
          <cell r="N22">
            <v>0.16400000000000001</v>
          </cell>
          <cell r="O22">
            <v>9.7000000000000003E-2</v>
          </cell>
          <cell r="P22">
            <v>5.6559999999999999E-2</v>
          </cell>
          <cell r="Q22">
            <v>6.9070000000000006E-2</v>
          </cell>
          <cell r="R22">
            <v>5.5300000000000002E-2</v>
          </cell>
          <cell r="S22">
            <v>5.0869999999999999E-2</v>
          </cell>
          <cell r="T22">
            <v>3.526E-2</v>
          </cell>
          <cell r="U22">
            <v>3.6389999999999999E-2</v>
          </cell>
          <cell r="V22">
            <v>3.526E-2</v>
          </cell>
          <cell r="W22">
            <v>3.4770000000000002E-2</v>
          </cell>
          <cell r="X22">
            <v>4.172E-2</v>
          </cell>
          <cell r="Y22">
            <v>2.8230000000000002E-2</v>
          </cell>
          <cell r="Z22">
            <v>4.3869999999999999E-2</v>
          </cell>
          <cell r="AA22">
            <v>4.5420000000000002E-2</v>
          </cell>
          <cell r="AB22">
            <v>5.3010000000000002E-2</v>
          </cell>
          <cell r="AC22">
            <v>5.568E-2</v>
          </cell>
          <cell r="AD22">
            <v>1.549E-2</v>
          </cell>
          <cell r="AE22">
            <v>1.259E-2</v>
          </cell>
        </row>
        <row r="23">
          <cell r="A23" t="str">
            <v>Consommation de gaz de la siderurgie (NCE 16)</v>
          </cell>
          <cell r="B23" t="str">
            <v>gazcfsid</v>
          </cell>
          <cell r="C23" t="str">
            <v>fra</v>
          </cell>
          <cell r="D23" t="str">
            <v>CEREN</v>
          </cell>
          <cell r="E23" t="str">
            <v>Mtep</v>
          </cell>
          <cell r="F23">
            <v>0.64285000000000003</v>
          </cell>
          <cell r="G23">
            <v>0.62185000000000001</v>
          </cell>
          <cell r="H23">
            <v>0.60485</v>
          </cell>
          <cell r="I23">
            <v>0.60885</v>
          </cell>
          <cell r="J23">
            <v>0.63785000000000003</v>
          </cell>
          <cell r="K23">
            <v>0.67464999999999997</v>
          </cell>
          <cell r="L23">
            <v>0.64705000000000001</v>
          </cell>
          <cell r="M23">
            <v>0.69820000000000004</v>
          </cell>
          <cell r="N23">
            <v>0.73080000000000001</v>
          </cell>
          <cell r="O23">
            <v>0.68325999999999998</v>
          </cell>
          <cell r="P23">
            <v>0.74456999999999995</v>
          </cell>
          <cell r="Q23">
            <v>0.78034000000000003</v>
          </cell>
          <cell r="R23">
            <v>0.79810999999999999</v>
          </cell>
          <cell r="S23">
            <v>0.73614999999999997</v>
          </cell>
          <cell r="T23">
            <v>0.75134999999999996</v>
          </cell>
          <cell r="U23">
            <v>0.74446999999999997</v>
          </cell>
          <cell r="V23">
            <v>0.76644000000000001</v>
          </cell>
          <cell r="W23">
            <v>0.75222999999999995</v>
          </cell>
          <cell r="X23">
            <v>0.71516999999999997</v>
          </cell>
          <cell r="Y23">
            <v>0.52649999999999997</v>
          </cell>
          <cell r="Z23">
            <v>0.59406999999999999</v>
          </cell>
          <cell r="AA23">
            <v>0.55903999999999998</v>
          </cell>
          <cell r="AB23">
            <v>0.59716000000000002</v>
          </cell>
          <cell r="AC23">
            <v>0.62644</v>
          </cell>
          <cell r="AD23">
            <v>0.63565000000000005</v>
          </cell>
          <cell r="AE23">
            <v>0.51644999999999996</v>
          </cell>
        </row>
        <row r="24">
          <cell r="A24" t="str">
            <v>Consommation de combustibles de la sidérurgie</v>
          </cell>
          <cell r="B24" t="str">
            <v>cmbcfsid</v>
          </cell>
          <cell r="C24" t="str">
            <v>fra</v>
          </cell>
          <cell r="D24" t="str">
            <v>CEREN</v>
          </cell>
          <cell r="E24" t="str">
            <v>Mtep</v>
          </cell>
          <cell r="F24">
            <v>5.7308899999999996</v>
          </cell>
          <cell r="G24">
            <v>5.5477699999999999</v>
          </cell>
          <cell r="H24">
            <v>5.4164300000000001</v>
          </cell>
          <cell r="I24">
            <v>5.2580400000000003</v>
          </cell>
          <cell r="J24">
            <v>5.4564399999999997</v>
          </cell>
          <cell r="K24">
            <v>5.4117499999999996</v>
          </cell>
          <cell r="L24">
            <v>5.23271</v>
          </cell>
          <cell r="M24">
            <v>5.5784700000000003</v>
          </cell>
          <cell r="N24">
            <v>5.6512200000000004</v>
          </cell>
          <cell r="O24">
            <v>5.6024099999999999</v>
          </cell>
          <cell r="P24">
            <v>5.6370399999999998</v>
          </cell>
          <cell r="Q24">
            <v>5.0986799999999999</v>
          </cell>
          <cell r="R24">
            <v>5.5141400000000003</v>
          </cell>
          <cell r="S24">
            <v>5.3776299999999999</v>
          </cell>
          <cell r="T24">
            <v>5.41967</v>
          </cell>
          <cell r="U24">
            <v>5.2364300000000004</v>
          </cell>
          <cell r="V24">
            <v>5.3455300000000001</v>
          </cell>
          <cell r="W24">
            <v>5.0742099999999999</v>
          </cell>
          <cell r="X24">
            <v>4.7001600000000003</v>
          </cell>
          <cell r="Y24">
            <v>3.60798</v>
          </cell>
          <cell r="Z24">
            <v>4.2996999999999996</v>
          </cell>
          <cell r="AA24">
            <v>4.1097599999999996</v>
          </cell>
          <cell r="AB24">
            <v>4.0197700000000003</v>
          </cell>
          <cell r="AC24">
            <v>4.2082300000000004</v>
          </cell>
          <cell r="AD24">
            <v>4.3781800000000004</v>
          </cell>
          <cell r="AE24">
            <v>3.5571799999999998</v>
          </cell>
        </row>
        <row r="25">
          <cell r="A25" t="str">
            <v>Consommation d'électricité  de la siderurgie (NCE 16)</v>
          </cell>
          <cell r="B25" t="str">
            <v>elccfsid</v>
          </cell>
          <cell r="C25" t="str">
            <v>fra</v>
          </cell>
          <cell r="D25" t="str">
            <v>CEREN</v>
          </cell>
          <cell r="E25" t="str">
            <v>Mtep</v>
          </cell>
          <cell r="F25">
            <v>1.0669200000000001</v>
          </cell>
          <cell r="G25">
            <v>1.01437</v>
          </cell>
          <cell r="H25">
            <v>0.97550000000000003</v>
          </cell>
          <cell r="I25">
            <v>0.92544999999999999</v>
          </cell>
          <cell r="J25">
            <v>0.96716000000000002</v>
          </cell>
          <cell r="K25">
            <v>0.95657999999999999</v>
          </cell>
          <cell r="L25">
            <v>0.94152999999999998</v>
          </cell>
          <cell r="M25">
            <v>1.05281</v>
          </cell>
          <cell r="N25">
            <v>1.0633900000000001</v>
          </cell>
          <cell r="O25">
            <v>1.0596099999999999</v>
          </cell>
          <cell r="P25">
            <v>1.09351</v>
          </cell>
          <cell r="Q25">
            <v>1.0202500000000001</v>
          </cell>
          <cell r="R25">
            <v>1.1274200000000001</v>
          </cell>
          <cell r="S25">
            <v>1.1086800000000001</v>
          </cell>
          <cell r="T25">
            <v>1.1383700000000001</v>
          </cell>
          <cell r="U25">
            <v>1.08728</v>
          </cell>
          <cell r="V25">
            <v>1.1152200000000001</v>
          </cell>
          <cell r="W25">
            <v>1.0802700000000001</v>
          </cell>
          <cell r="X25">
            <v>1.03216</v>
          </cell>
          <cell r="Y25">
            <v>0.83248</v>
          </cell>
          <cell r="Z25">
            <v>0.91517999999999999</v>
          </cell>
          <cell r="AA25">
            <v>0.91735999999999995</v>
          </cell>
          <cell r="AB25">
            <v>0.88136000000000003</v>
          </cell>
          <cell r="AC25">
            <v>0.92532000000000003</v>
          </cell>
          <cell r="AD25">
            <v>0.94252000000000002</v>
          </cell>
          <cell r="AE25">
            <v>0.76578000000000002</v>
          </cell>
        </row>
        <row r="26">
          <cell r="A26" t="str">
            <v>Consommation finale de la siderurgie (NCE 16)</v>
          </cell>
          <cell r="B26" t="str">
            <v>toccfsid</v>
          </cell>
          <cell r="C26" t="str">
            <v>fra</v>
          </cell>
          <cell r="D26" t="str">
            <v>CEREN</v>
          </cell>
          <cell r="E26" t="str">
            <v>Mtep</v>
          </cell>
          <cell r="F26">
            <v>6.7978100000000001</v>
          </cell>
          <cell r="G26">
            <v>6.5621400000000003</v>
          </cell>
          <cell r="H26">
            <v>6.3919300000000003</v>
          </cell>
          <cell r="I26">
            <v>6.1834899999999999</v>
          </cell>
          <cell r="J26">
            <v>6.4235899999999999</v>
          </cell>
          <cell r="K26">
            <v>6.3683300000000003</v>
          </cell>
          <cell r="L26">
            <v>6.1742400000000002</v>
          </cell>
          <cell r="M26">
            <v>6.6312800000000003</v>
          </cell>
          <cell r="N26">
            <v>6.7146100000000004</v>
          </cell>
          <cell r="O26">
            <v>6.6620100000000004</v>
          </cell>
          <cell r="P26">
            <v>6.73055</v>
          </cell>
          <cell r="Q26">
            <v>6.1189299999999998</v>
          </cell>
          <cell r="R26">
            <v>6.6415499999999996</v>
          </cell>
          <cell r="S26">
            <v>6.4863099999999996</v>
          </cell>
          <cell r="T26">
            <v>6.5580499999999997</v>
          </cell>
          <cell r="U26">
            <v>6.3237100000000002</v>
          </cell>
          <cell r="V26">
            <v>6.46075</v>
          </cell>
          <cell r="W26">
            <v>6.1544800000000004</v>
          </cell>
          <cell r="X26">
            <v>5.7323199999999996</v>
          </cell>
          <cell r="Y26">
            <v>4.4404500000000002</v>
          </cell>
          <cell r="Z26">
            <v>5.21488</v>
          </cell>
          <cell r="AA26">
            <v>5.0271299999999997</v>
          </cell>
          <cell r="AB26">
            <v>4.9011399999999998</v>
          </cell>
          <cell r="AC26">
            <v>5.13354</v>
          </cell>
          <cell r="AD26">
            <v>5.3207000000000004</v>
          </cell>
          <cell r="AE26">
            <v>4.3229499999999996</v>
          </cell>
        </row>
        <row r="27">
          <cell r="A27" t="str">
            <v>Consommation  de combustibles  mineraux solides industrie (yc btp hors sid)</v>
          </cell>
          <cell r="B27" t="str">
            <v>cmscfihc</v>
          </cell>
          <cell r="C27" t="str">
            <v>fra</v>
          </cell>
          <cell r="D27" t="str">
            <v>SOeS Bilan</v>
          </cell>
          <cell r="E27" t="str">
            <v>Mtep</v>
          </cell>
          <cell r="F27">
            <v>2.9</v>
          </cell>
          <cell r="G27">
            <v>2.85</v>
          </cell>
          <cell r="H27">
            <v>2.93</v>
          </cell>
          <cell r="I27">
            <v>2.2000000000000002</v>
          </cell>
          <cell r="J27">
            <v>2.2799999999999998</v>
          </cell>
          <cell r="K27">
            <v>1.96</v>
          </cell>
          <cell r="L27">
            <v>1.93</v>
          </cell>
          <cell r="M27">
            <v>1.86</v>
          </cell>
          <cell r="N27">
            <v>1.73</v>
          </cell>
          <cell r="O27">
            <v>1.6</v>
          </cell>
          <cell r="P27">
            <v>1.6870099999999999</v>
          </cell>
          <cell r="Q27">
            <v>1.4860500000000001</v>
          </cell>
          <cell r="R27">
            <v>1.24075</v>
          </cell>
          <cell r="S27">
            <v>1.3188299999999999</v>
          </cell>
          <cell r="T27">
            <v>1.36524</v>
          </cell>
          <cell r="U27">
            <v>1.57698</v>
          </cell>
          <cell r="V27">
            <v>1.5109699999999999</v>
          </cell>
          <cell r="W27">
            <v>1.73115</v>
          </cell>
          <cell r="X27">
            <v>1.6288</v>
          </cell>
          <cell r="Y27">
            <v>1.2707999999999999</v>
          </cell>
          <cell r="Z27">
            <v>1.3540700000000001</v>
          </cell>
          <cell r="AA27">
            <v>1.2899</v>
          </cell>
          <cell r="AB27">
            <v>1.28884</v>
          </cell>
          <cell r="AC27">
            <v>1.02</v>
          </cell>
          <cell r="AD27">
            <v>1.1200000000000001</v>
          </cell>
          <cell r="AE27">
            <v>1.08</v>
          </cell>
        </row>
        <row r="28">
          <cell r="A28" t="str">
            <v>Consommation  de produits pétroliers de l'industrie (yc btp hors sid)</v>
          </cell>
          <cell r="B28" t="str">
            <v>petcfihc</v>
          </cell>
          <cell r="C28" t="str">
            <v>fra</v>
          </cell>
          <cell r="D28" t="str">
            <v>SOeS Bilan</v>
          </cell>
          <cell r="E28" t="str">
            <v>Mtep</v>
          </cell>
          <cell r="F28">
            <v>9.02</v>
          </cell>
          <cell r="G28">
            <v>8.66</v>
          </cell>
          <cell r="H28">
            <v>8.23</v>
          </cell>
          <cell r="I28">
            <v>8.02</v>
          </cell>
          <cell r="J28">
            <v>8.36</v>
          </cell>
          <cell r="K28">
            <v>8.2100000000000009</v>
          </cell>
          <cell r="L28">
            <v>8.14</v>
          </cell>
          <cell r="M28">
            <v>8.19</v>
          </cell>
          <cell r="N28">
            <v>8.09</v>
          </cell>
          <cell r="O28">
            <v>7.36</v>
          </cell>
          <cell r="P28">
            <v>6.95</v>
          </cell>
          <cell r="Q28">
            <v>6.72</v>
          </cell>
          <cell r="R28">
            <v>5.5339999999999998</v>
          </cell>
          <cell r="S28">
            <v>4.9340000000000002</v>
          </cell>
          <cell r="T28">
            <v>4.7560000000000002</v>
          </cell>
          <cell r="U28">
            <v>4.3369999999999997</v>
          </cell>
          <cell r="V28">
            <v>4.4320000000000004</v>
          </cell>
          <cell r="W28">
            <v>4.2397099999999996</v>
          </cell>
          <cell r="X28">
            <v>3.72376</v>
          </cell>
          <cell r="Y28">
            <v>3.30877</v>
          </cell>
          <cell r="Z28">
            <v>3.0277799999999999</v>
          </cell>
          <cell r="AA28">
            <v>3.26</v>
          </cell>
          <cell r="AB28">
            <v>2.89</v>
          </cell>
          <cell r="AC28">
            <v>2.5099999999999998</v>
          </cell>
          <cell r="AD28">
            <v>2.2400000000000002</v>
          </cell>
          <cell r="AE28">
            <v>2.09</v>
          </cell>
        </row>
        <row r="29">
          <cell r="A29" t="str">
            <v>Consommation de gaz de l'industrie (yc btp hors sid)</v>
          </cell>
          <cell r="B29" t="str">
            <v>gazcfihc</v>
          </cell>
          <cell r="C29" t="str">
            <v>fra</v>
          </cell>
          <cell r="D29" t="str">
            <v>SOeS Bilan</v>
          </cell>
          <cell r="E29" t="str">
            <v>Mtep</v>
          </cell>
          <cell r="F29">
            <v>9.0500000000000007</v>
          </cell>
          <cell r="G29">
            <v>9.31</v>
          </cell>
          <cell r="H29">
            <v>9.31</v>
          </cell>
          <cell r="I29">
            <v>9.57</v>
          </cell>
          <cell r="J29">
            <v>9.57</v>
          </cell>
          <cell r="K29">
            <v>10.15</v>
          </cell>
          <cell r="L29">
            <v>10.5</v>
          </cell>
          <cell r="M29">
            <v>11.01</v>
          </cell>
          <cell r="N29">
            <v>11.24</v>
          </cell>
          <cell r="O29">
            <v>10.82</v>
          </cell>
          <cell r="P29">
            <v>12.38391</v>
          </cell>
          <cell r="Q29">
            <v>10.720330000000001</v>
          </cell>
          <cell r="R29">
            <v>11.23115</v>
          </cell>
          <cell r="S29">
            <v>11.992850000000001</v>
          </cell>
          <cell r="T29">
            <v>11.36242</v>
          </cell>
          <cell r="U29">
            <v>11.81643</v>
          </cell>
          <cell r="V29">
            <v>11.717549999999999</v>
          </cell>
          <cell r="W29">
            <v>11.562709999999999</v>
          </cell>
          <cell r="X29">
            <v>11.662739999999999</v>
          </cell>
          <cell r="Y29">
            <v>10.50273</v>
          </cell>
          <cell r="Z29">
            <v>10.74104</v>
          </cell>
          <cell r="AA29">
            <v>10.453010000000001</v>
          </cell>
          <cell r="AB29">
            <v>10.035159999999999</v>
          </cell>
          <cell r="AC29">
            <v>10.14</v>
          </cell>
          <cell r="AD29">
            <v>9.7200000000000006</v>
          </cell>
          <cell r="AE29">
            <v>9.61</v>
          </cell>
        </row>
        <row r="30">
          <cell r="A30" t="str">
            <v>Consommation de combustibles de l'industrie (yc btp hors sid)</v>
          </cell>
          <cell r="B30" t="str">
            <v>cmbcfihc</v>
          </cell>
          <cell r="C30" t="str">
            <v>fra</v>
          </cell>
          <cell r="D30" t="str">
            <v>SOeS Bilan</v>
          </cell>
          <cell r="E30" t="str">
            <v>Mtep</v>
          </cell>
          <cell r="F30">
            <v>22.18</v>
          </cell>
          <cell r="G30">
            <v>22.46</v>
          </cell>
          <cell r="H30">
            <v>22.14</v>
          </cell>
          <cell r="I30">
            <v>21.37</v>
          </cell>
          <cell r="J30">
            <v>21.89</v>
          </cell>
          <cell r="K30">
            <v>21.57</v>
          </cell>
          <cell r="L30">
            <v>21.79</v>
          </cell>
          <cell r="M30">
            <v>22.4</v>
          </cell>
          <cell r="N30">
            <v>22.39</v>
          </cell>
          <cell r="O30">
            <v>21.05</v>
          </cell>
          <cell r="P30">
            <v>22.630990000000001</v>
          </cell>
          <cell r="Q30">
            <v>20.51943</v>
          </cell>
          <cell r="R30">
            <v>19.624870000000001</v>
          </cell>
          <cell r="S30">
            <v>19.901440000000001</v>
          </cell>
          <cell r="T30">
            <v>19.173259999999999</v>
          </cell>
          <cell r="U30">
            <v>19.000959999999999</v>
          </cell>
          <cell r="V30">
            <v>18.92445</v>
          </cell>
          <cell r="W30">
            <v>18.998419999999999</v>
          </cell>
          <cell r="X30">
            <v>18.546009999999999</v>
          </cell>
          <cell r="Y30">
            <v>16.717960000000001</v>
          </cell>
          <cell r="Z30">
            <v>16.66967</v>
          </cell>
          <cell r="AA30">
            <v>16.450790000000001</v>
          </cell>
          <cell r="AB30">
            <v>15.78392</v>
          </cell>
          <cell r="AC30">
            <v>15.53</v>
          </cell>
          <cell r="AD30">
            <v>14.78</v>
          </cell>
          <cell r="AE30">
            <v>14.48</v>
          </cell>
        </row>
        <row r="31">
          <cell r="A31" t="str">
            <v>Consommation  d'énergies  renouvelable de l'industrie (yc btp hors sid)</v>
          </cell>
          <cell r="B31" t="str">
            <v>enrcfihc</v>
          </cell>
          <cell r="C31" t="str">
            <v>fra</v>
          </cell>
          <cell r="D31" t="str">
            <v>SOeS Bilan</v>
          </cell>
          <cell r="E31" t="str">
            <v>Mtep</v>
          </cell>
          <cell r="F31">
            <v>1.21</v>
          </cell>
          <cell r="G31">
            <v>1.64</v>
          </cell>
          <cell r="H31">
            <v>1.67</v>
          </cell>
          <cell r="I31">
            <v>1.58</v>
          </cell>
          <cell r="J31">
            <v>1.68</v>
          </cell>
          <cell r="K31">
            <v>1.25</v>
          </cell>
          <cell r="L31">
            <v>1.22</v>
          </cell>
          <cell r="M31">
            <v>1.34</v>
          </cell>
          <cell r="N31">
            <v>1.33</v>
          </cell>
          <cell r="O31">
            <v>1.27</v>
          </cell>
          <cell r="P31">
            <v>1.6100699999999999</v>
          </cell>
          <cell r="Q31">
            <v>1.5930500000000001</v>
          </cell>
          <cell r="R31">
            <v>1.6189800000000001</v>
          </cell>
          <cell r="S31">
            <v>1.6557599999999999</v>
          </cell>
          <cell r="T31">
            <v>1.6896</v>
          </cell>
          <cell r="U31">
            <v>1.2705599999999999</v>
          </cell>
          <cell r="V31">
            <v>1.26393</v>
          </cell>
          <cell r="W31">
            <v>1.46485</v>
          </cell>
          <cell r="X31">
            <v>1.5307200000000001</v>
          </cell>
          <cell r="Y31">
            <v>1.63565</v>
          </cell>
          <cell r="Z31">
            <v>1.54678</v>
          </cell>
          <cell r="AA31">
            <v>1.4478899999999999</v>
          </cell>
          <cell r="AB31">
            <v>1.5699099999999999</v>
          </cell>
          <cell r="AC31">
            <v>1.86</v>
          </cell>
          <cell r="AD31">
            <v>1.7</v>
          </cell>
          <cell r="AE31">
            <v>1.7</v>
          </cell>
        </row>
        <row r="32">
          <cell r="A32" t="str">
            <v>Consommation d'électricité industrie (yc btp hors sid)</v>
          </cell>
          <cell r="B32" t="str">
            <v>elccfihc</v>
          </cell>
          <cell r="C32" t="str">
            <v>fra</v>
          </cell>
          <cell r="D32" t="str">
            <v>SOeS Bilan</v>
          </cell>
          <cell r="E32" t="str">
            <v>Mtep</v>
          </cell>
          <cell r="F32">
            <v>9.0299999999999994</v>
          </cell>
          <cell r="G32">
            <v>9.26</v>
          </cell>
          <cell r="H32">
            <v>9.58</v>
          </cell>
          <cell r="I32">
            <v>9.4499999999999993</v>
          </cell>
          <cell r="J32">
            <v>9.59</v>
          </cell>
          <cell r="K32">
            <v>9.81</v>
          </cell>
          <cell r="L32">
            <v>9.9700000000000006</v>
          </cell>
          <cell r="M32">
            <v>10.3</v>
          </cell>
          <cell r="N32">
            <v>10.42</v>
          </cell>
          <cell r="O32">
            <v>10.67</v>
          </cell>
          <cell r="P32">
            <v>10.95614</v>
          </cell>
          <cell r="Q32">
            <v>11.1241</v>
          </cell>
          <cell r="R32">
            <v>11.00783</v>
          </cell>
          <cell r="S32">
            <v>10.856640000000001</v>
          </cell>
          <cell r="T32">
            <v>10.98306</v>
          </cell>
          <cell r="U32">
            <v>10.85948</v>
          </cell>
          <cell r="V32">
            <v>10.66039</v>
          </cell>
          <cell r="W32">
            <v>10.64551</v>
          </cell>
          <cell r="X32">
            <v>10.393190000000001</v>
          </cell>
          <cell r="Y32">
            <v>9.2987500000000001</v>
          </cell>
          <cell r="Z32">
            <v>9.5018200000000004</v>
          </cell>
          <cell r="AA32">
            <v>9.2896400000000003</v>
          </cell>
          <cell r="AB32">
            <v>9.2713999999999999</v>
          </cell>
          <cell r="AC32">
            <v>9.19238</v>
          </cell>
          <cell r="AD32">
            <v>9.1199999999999992</v>
          </cell>
          <cell r="AE32">
            <v>9.09</v>
          </cell>
        </row>
        <row r="33">
          <cell r="A33" t="str">
            <v>Consommation finale industrie (yc btp hors sid)</v>
          </cell>
          <cell r="B33" t="str">
            <v>toccfihc</v>
          </cell>
          <cell r="C33" t="str">
            <v>fra</v>
          </cell>
          <cell r="D33" t="str">
            <v>SOeS Bilan</v>
          </cell>
          <cell r="E33" t="str">
            <v>Mtep</v>
          </cell>
          <cell r="F33">
            <v>31.21</v>
          </cell>
          <cell r="G33">
            <v>31.72</v>
          </cell>
          <cell r="H33">
            <v>31.72</v>
          </cell>
          <cell r="I33">
            <v>30.82</v>
          </cell>
          <cell r="J33">
            <v>31.48</v>
          </cell>
          <cell r="K33">
            <v>31.38</v>
          </cell>
          <cell r="L33">
            <v>31.76</v>
          </cell>
          <cell r="M33">
            <v>32.700000000000003</v>
          </cell>
          <cell r="N33">
            <v>32.81</v>
          </cell>
          <cell r="O33">
            <v>31.72</v>
          </cell>
          <cell r="P33">
            <v>33.587130000000002</v>
          </cell>
          <cell r="Q33">
            <v>31.643529999999998</v>
          </cell>
          <cell r="R33">
            <v>30.6327</v>
          </cell>
          <cell r="S33">
            <v>30.75808</v>
          </cell>
          <cell r="T33">
            <v>30.156320000000001</v>
          </cell>
          <cell r="U33">
            <v>29.860440000000001</v>
          </cell>
          <cell r="V33">
            <v>29.58484</v>
          </cell>
          <cell r="W33">
            <v>29.643930000000001</v>
          </cell>
          <cell r="X33">
            <v>28.9392</v>
          </cell>
          <cell r="Y33">
            <v>26.01671</v>
          </cell>
          <cell r="Z33">
            <v>26.171489999999999</v>
          </cell>
          <cell r="AA33">
            <v>25.74043</v>
          </cell>
          <cell r="AB33">
            <v>25.055319999999998</v>
          </cell>
          <cell r="AC33">
            <v>24.722380000000001</v>
          </cell>
          <cell r="AD33">
            <v>23.9</v>
          </cell>
          <cell r="AE33">
            <v>23.57</v>
          </cell>
        </row>
        <row r="34">
          <cell r="A34" t="str">
            <v>Consommation de combustibles mineraux solides des transports</v>
          </cell>
          <cell r="B34" t="str">
            <v>cmscftra</v>
          </cell>
          <cell r="C34" t="str">
            <v>fra</v>
          </cell>
          <cell r="D34" t="str">
            <v>SOeS Bilan</v>
          </cell>
          <cell r="E34" t="str">
            <v>Mtep</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row>
        <row r="35">
          <cell r="A35" t="str">
            <v>Consommation de produits pétroliers des transports</v>
          </cell>
          <cell r="B35" t="str">
            <v>petcftra</v>
          </cell>
          <cell r="C35" t="str">
            <v>fra</v>
          </cell>
          <cell r="D35" t="str">
            <v>SOeS Bilan</v>
          </cell>
          <cell r="E35" t="str">
            <v>Mtep</v>
          </cell>
          <cell r="F35">
            <v>40.119999999999997</v>
          </cell>
          <cell r="G35">
            <v>40.93</v>
          </cell>
          <cell r="H35">
            <v>42.24</v>
          </cell>
          <cell r="I35">
            <v>42.61</v>
          </cell>
          <cell r="J35">
            <v>43.16</v>
          </cell>
          <cell r="K35">
            <v>43.49</v>
          </cell>
          <cell r="L35">
            <v>43.7</v>
          </cell>
          <cell r="M35">
            <v>44.53</v>
          </cell>
          <cell r="N35">
            <v>45.97</v>
          </cell>
          <cell r="O35">
            <v>47.41</v>
          </cell>
          <cell r="P35">
            <v>47.317929999999997</v>
          </cell>
          <cell r="Q35">
            <v>48.264159999999997</v>
          </cell>
          <cell r="R35">
            <v>48.83</v>
          </cell>
          <cell r="S35">
            <v>48.305</v>
          </cell>
          <cell r="T35">
            <v>48.680999999999997</v>
          </cell>
          <cell r="U35">
            <v>47.991</v>
          </cell>
          <cell r="V35">
            <v>48.302</v>
          </cell>
          <cell r="W35">
            <v>48.267000000000003</v>
          </cell>
          <cell r="X35">
            <v>46.414999999999999</v>
          </cell>
          <cell r="Y35">
            <v>45.433</v>
          </cell>
          <cell r="Z35">
            <v>45.585999999999999</v>
          </cell>
          <cell r="AA35">
            <v>45.697000000000003</v>
          </cell>
          <cell r="AB35">
            <v>45.213999999999999</v>
          </cell>
          <cell r="AC35">
            <v>44.88</v>
          </cell>
          <cell r="AD35">
            <v>44.98</v>
          </cell>
          <cell r="AE35">
            <v>45.42</v>
          </cell>
        </row>
        <row r="36">
          <cell r="A36" t="str">
            <v>Consmmation de gaz des transports</v>
          </cell>
          <cell r="B36" t="str">
            <v>gazcftra</v>
          </cell>
          <cell r="C36" t="str">
            <v>fra</v>
          </cell>
          <cell r="D36" t="str">
            <v>SOeS Bilan</v>
          </cell>
          <cell r="E36" t="str">
            <v>Mtep</v>
          </cell>
          <cell r="F36">
            <v>0</v>
          </cell>
          <cell r="G36">
            <v>0</v>
          </cell>
          <cell r="H36">
            <v>0</v>
          </cell>
          <cell r="I36">
            <v>0</v>
          </cell>
          <cell r="J36">
            <v>0</v>
          </cell>
          <cell r="K36">
            <v>0</v>
          </cell>
          <cell r="L36">
            <v>0</v>
          </cell>
          <cell r="M36">
            <v>0</v>
          </cell>
          <cell r="N36">
            <v>0</v>
          </cell>
          <cell r="O36">
            <v>0.01</v>
          </cell>
          <cell r="P36">
            <v>1.8500000000000001E-3</v>
          </cell>
          <cell r="Q36">
            <v>2.3099999999999999E-2</v>
          </cell>
          <cell r="R36">
            <v>2.6950000000000002E-2</v>
          </cell>
          <cell r="S36">
            <v>3.773E-2</v>
          </cell>
          <cell r="T36">
            <v>4.2349999999999999E-2</v>
          </cell>
          <cell r="U36">
            <v>4.6589999999999999E-2</v>
          </cell>
          <cell r="V36">
            <v>6.1600000000000002E-2</v>
          </cell>
          <cell r="W36">
            <v>6.93E-2</v>
          </cell>
          <cell r="X36">
            <v>8.4699999999999998E-2</v>
          </cell>
          <cell r="Y36">
            <v>8.4699999999999998E-2</v>
          </cell>
          <cell r="Z36">
            <v>8.8550000000000004E-2</v>
          </cell>
          <cell r="AA36">
            <v>9.0480000000000005E-2</v>
          </cell>
          <cell r="AB36">
            <v>9.1630000000000003E-2</v>
          </cell>
          <cell r="AC36">
            <v>0.09</v>
          </cell>
          <cell r="AD36">
            <v>0.1</v>
          </cell>
          <cell r="AE36">
            <v>0.1</v>
          </cell>
        </row>
        <row r="37">
          <cell r="A37" t="str">
            <v>Consommation de combustibles des transports</v>
          </cell>
          <cell r="B37" t="str">
            <v>cmbcftra</v>
          </cell>
          <cell r="C37" t="str">
            <v>fra</v>
          </cell>
          <cell r="D37" t="str">
            <v>SOeS Bilan</v>
          </cell>
          <cell r="E37" t="str">
            <v>Mtep</v>
          </cell>
          <cell r="F37">
            <v>40.119999999999997</v>
          </cell>
          <cell r="G37">
            <v>40.93</v>
          </cell>
          <cell r="H37">
            <v>42.24</v>
          </cell>
          <cell r="I37">
            <v>42.63</v>
          </cell>
          <cell r="J37">
            <v>43.24</v>
          </cell>
          <cell r="K37">
            <v>43.66</v>
          </cell>
          <cell r="L37">
            <v>43.93</v>
          </cell>
          <cell r="M37">
            <v>44.81</v>
          </cell>
          <cell r="N37">
            <v>46.23</v>
          </cell>
          <cell r="O37">
            <v>47.7</v>
          </cell>
          <cell r="P37">
            <v>47.653390000000002</v>
          </cell>
          <cell r="Q37">
            <v>48.621420000000001</v>
          </cell>
          <cell r="R37">
            <v>49.189390000000003</v>
          </cell>
          <cell r="S37">
            <v>48.678980000000003</v>
          </cell>
          <cell r="T37">
            <v>49.063220000000001</v>
          </cell>
          <cell r="U37">
            <v>48.44061</v>
          </cell>
          <cell r="V37">
            <v>49.07338</v>
          </cell>
          <cell r="W37">
            <v>49.765990000000002</v>
          </cell>
          <cell r="X37">
            <v>48.783540000000002</v>
          </cell>
          <cell r="Y37">
            <v>47.980840000000001</v>
          </cell>
          <cell r="Z37">
            <v>48.09207</v>
          </cell>
          <cell r="AA37">
            <v>48.213520000000003</v>
          </cell>
          <cell r="AB37">
            <v>47.98563</v>
          </cell>
          <cell r="AC37">
            <v>47.66</v>
          </cell>
          <cell r="AD37">
            <v>48.04</v>
          </cell>
          <cell r="AE37">
            <v>48.52</v>
          </cell>
        </row>
        <row r="38">
          <cell r="A38" t="str">
            <v>Consommation d'électricité du transport</v>
          </cell>
          <cell r="B38" t="str">
            <v>elccftra</v>
          </cell>
          <cell r="C38" t="str">
            <v>fra</v>
          </cell>
          <cell r="D38" t="str">
            <v>SOeS Bilan</v>
          </cell>
          <cell r="E38" t="str">
            <v>Mtep</v>
          </cell>
          <cell r="F38">
            <v>0.71</v>
          </cell>
          <cell r="G38">
            <v>0.72</v>
          </cell>
          <cell r="H38">
            <v>0.73</v>
          </cell>
          <cell r="I38">
            <v>0.72</v>
          </cell>
          <cell r="J38">
            <v>0.74</v>
          </cell>
          <cell r="K38">
            <v>0.74</v>
          </cell>
          <cell r="L38">
            <v>0.82</v>
          </cell>
          <cell r="M38">
            <v>0.84</v>
          </cell>
          <cell r="N38">
            <v>0.86</v>
          </cell>
          <cell r="O38">
            <v>0.87</v>
          </cell>
          <cell r="P38">
            <v>0.89817999999999998</v>
          </cell>
          <cell r="Q38">
            <v>0.91417999999999999</v>
          </cell>
          <cell r="R38">
            <v>0.92552999999999996</v>
          </cell>
          <cell r="S38">
            <v>1.0166900000000001</v>
          </cell>
          <cell r="T38">
            <v>1.04593</v>
          </cell>
          <cell r="U38">
            <v>1.02718</v>
          </cell>
          <cell r="V38">
            <v>1.0418000000000001</v>
          </cell>
          <cell r="W38">
            <v>1.0488599999999999</v>
          </cell>
          <cell r="X38">
            <v>1.09263</v>
          </cell>
          <cell r="Y38">
            <v>1.0566</v>
          </cell>
          <cell r="Z38">
            <v>1.0512699999999999</v>
          </cell>
          <cell r="AA38">
            <v>1.0416799999999999</v>
          </cell>
          <cell r="AB38">
            <v>1.0703400000000001</v>
          </cell>
          <cell r="AC38">
            <v>0.88</v>
          </cell>
          <cell r="AD38">
            <v>0.86</v>
          </cell>
          <cell r="AE38">
            <v>0.88</v>
          </cell>
        </row>
        <row r="39">
          <cell r="A39" t="str">
            <v>Consommation finale du transport</v>
          </cell>
          <cell r="B39" t="str">
            <v>toccftra</v>
          </cell>
          <cell r="C39" t="str">
            <v>fra</v>
          </cell>
          <cell r="D39" t="str">
            <v>SOeS Bilan</v>
          </cell>
          <cell r="E39" t="str">
            <v>Mtep</v>
          </cell>
          <cell r="F39">
            <v>40.83</v>
          </cell>
          <cell r="G39">
            <v>41.65</v>
          </cell>
          <cell r="H39">
            <v>42.97</v>
          </cell>
          <cell r="I39">
            <v>43.35</v>
          </cell>
          <cell r="J39">
            <v>43.98</v>
          </cell>
          <cell r="K39">
            <v>44.4</v>
          </cell>
          <cell r="L39">
            <v>44.75</v>
          </cell>
          <cell r="M39">
            <v>45.65</v>
          </cell>
          <cell r="N39">
            <v>47.09</v>
          </cell>
          <cell r="O39">
            <v>48.57</v>
          </cell>
          <cell r="P39">
            <v>48.551569999999998</v>
          </cell>
          <cell r="Q39">
            <v>49.535600000000002</v>
          </cell>
          <cell r="R39">
            <v>50.114919999999998</v>
          </cell>
          <cell r="S39">
            <v>49.69567</v>
          </cell>
          <cell r="T39">
            <v>50.10915</v>
          </cell>
          <cell r="U39">
            <v>49.467799999999997</v>
          </cell>
          <cell r="V39">
            <v>50.115189999999998</v>
          </cell>
          <cell r="W39">
            <v>50.81485</v>
          </cell>
          <cell r="X39">
            <v>49.876170000000002</v>
          </cell>
          <cell r="Y39">
            <v>49.037430000000001</v>
          </cell>
          <cell r="Z39">
            <v>49.143349999999998</v>
          </cell>
          <cell r="AA39">
            <v>49.255200000000002</v>
          </cell>
          <cell r="AB39">
            <v>49.055970000000002</v>
          </cell>
          <cell r="AC39">
            <v>48.54</v>
          </cell>
          <cell r="AD39">
            <v>48.9</v>
          </cell>
          <cell r="AE39">
            <v>49.4</v>
          </cell>
        </row>
        <row r="40">
          <cell r="A40" t="str">
            <v>Consommation  de combustibles mineraux solides residentiel-tertiaire</v>
          </cell>
          <cell r="B40" t="str">
            <v>cmscfretcc</v>
          </cell>
          <cell r="C40" t="str">
            <v>fra</v>
          </cell>
          <cell r="D40" t="str">
            <v>SOeS Bilan</v>
          </cell>
          <cell r="E40" t="str">
            <v>Mtep</v>
          </cell>
          <cell r="F40">
            <v>1.81</v>
          </cell>
          <cell r="G40">
            <v>1.75</v>
          </cell>
          <cell r="H40">
            <v>1.46</v>
          </cell>
          <cell r="I40">
            <v>1.34</v>
          </cell>
          <cell r="J40">
            <v>1.1299999999999999</v>
          </cell>
          <cell r="K40">
            <v>1.23</v>
          </cell>
          <cell r="L40">
            <v>1.17</v>
          </cell>
          <cell r="M40">
            <v>0.98</v>
          </cell>
          <cell r="N40">
            <v>0.86</v>
          </cell>
          <cell r="O40">
            <v>0.77</v>
          </cell>
          <cell r="P40">
            <v>0.68601000000000001</v>
          </cell>
          <cell r="Q40">
            <v>0.64000999999999997</v>
          </cell>
          <cell r="R40">
            <v>0.48050999999999999</v>
          </cell>
          <cell r="S40">
            <v>0.42442000000000002</v>
          </cell>
          <cell r="T40">
            <v>0.40307999999999999</v>
          </cell>
          <cell r="U40">
            <v>0.36188999999999999</v>
          </cell>
          <cell r="V40">
            <v>0.35446</v>
          </cell>
          <cell r="W40">
            <v>0.34612999999999999</v>
          </cell>
          <cell r="X40">
            <v>0.34783999999999998</v>
          </cell>
          <cell r="Y40">
            <v>0.30993999999999999</v>
          </cell>
          <cell r="Z40">
            <v>0.32117000000000001</v>
          </cell>
          <cell r="AA40">
            <v>0.30603000000000002</v>
          </cell>
          <cell r="AB40">
            <v>0.28000000000000003</v>
          </cell>
          <cell r="AC40">
            <v>0.28000000000000003</v>
          </cell>
          <cell r="AD40">
            <v>0.33</v>
          </cell>
          <cell r="AE40">
            <v>0.33</v>
          </cell>
        </row>
        <row r="41">
          <cell r="A41" t="str">
            <v>Consommation de produits pétroliers du residentiel-tertiaire</v>
          </cell>
          <cell r="B41" t="str">
            <v>petcfretcc</v>
          </cell>
          <cell r="C41" t="str">
            <v>fra</v>
          </cell>
          <cell r="D41" t="str">
            <v>SOeS Bilan</v>
          </cell>
          <cell r="E41" t="str">
            <v>Mtep</v>
          </cell>
          <cell r="F41">
            <v>17.989999999999998</v>
          </cell>
          <cell r="G41">
            <v>17.52</v>
          </cell>
          <cell r="H41">
            <v>18.39</v>
          </cell>
          <cell r="I41">
            <v>17.43</v>
          </cell>
          <cell r="J41">
            <v>17.239999999999998</v>
          </cell>
          <cell r="K41">
            <v>16.920000000000002</v>
          </cell>
          <cell r="L41">
            <v>16.8</v>
          </cell>
          <cell r="M41">
            <v>16.95</v>
          </cell>
          <cell r="N41">
            <v>16.57</v>
          </cell>
          <cell r="O41">
            <v>16.489999999999998</v>
          </cell>
          <cell r="P41">
            <v>15.49</v>
          </cell>
          <cell r="Q41">
            <v>16.54</v>
          </cell>
          <cell r="R41">
            <v>15.58</v>
          </cell>
          <cell r="S41">
            <v>15.058</v>
          </cell>
          <cell r="T41">
            <v>14.705</v>
          </cell>
          <cell r="U41">
            <v>14.250999999999999</v>
          </cell>
          <cell r="V41">
            <v>13.483000000000001</v>
          </cell>
          <cell r="W41">
            <v>12.568</v>
          </cell>
          <cell r="X41">
            <v>13.529949999999999</v>
          </cell>
          <cell r="Y41">
            <v>12.892950000000001</v>
          </cell>
          <cell r="Z41">
            <v>10.984999999999999</v>
          </cell>
          <cell r="AA41">
            <v>11.585000000000001</v>
          </cell>
          <cell r="AB41">
            <v>10.46</v>
          </cell>
          <cell r="AC41">
            <v>10.050000000000001</v>
          </cell>
          <cell r="AD41">
            <v>10.210000000000001</v>
          </cell>
          <cell r="AE41">
            <v>9.92</v>
          </cell>
        </row>
        <row r="42">
          <cell r="A42" t="str">
            <v>Consommation de gaz du residentiel-tertiaire</v>
          </cell>
          <cell r="B42" t="str">
            <v>gazcfretcc</v>
          </cell>
          <cell r="C42" t="str">
            <v>fra</v>
          </cell>
          <cell r="D42" t="str">
            <v>SOeS Bilan</v>
          </cell>
          <cell r="E42" t="str">
            <v>Mtep</v>
          </cell>
          <cell r="F42">
            <v>13.82</v>
          </cell>
          <cell r="G42">
            <v>14.7</v>
          </cell>
          <cell r="H42">
            <v>15.53</v>
          </cell>
          <cell r="I42">
            <v>15.78</v>
          </cell>
          <cell r="J42">
            <v>16.989999999999998</v>
          </cell>
          <cell r="K42">
            <v>15.88</v>
          </cell>
          <cell r="L42">
            <v>17.14</v>
          </cell>
          <cell r="M42">
            <v>17.88</v>
          </cell>
          <cell r="N42">
            <v>18.53</v>
          </cell>
          <cell r="O42">
            <v>18.809999999999999</v>
          </cell>
          <cell r="P42">
            <v>20.032520000000002</v>
          </cell>
          <cell r="Q42">
            <v>22.095759999999999</v>
          </cell>
          <cell r="R42">
            <v>22.94453</v>
          </cell>
          <cell r="S42">
            <v>21.175249999999998</v>
          </cell>
          <cell r="T42">
            <v>22.073080000000001</v>
          </cell>
          <cell r="U42">
            <v>22.691030000000001</v>
          </cell>
          <cell r="V42">
            <v>22.394880000000001</v>
          </cell>
          <cell r="W42">
            <v>22.452249999999999</v>
          </cell>
          <cell r="X42">
            <v>22.264320000000001</v>
          </cell>
          <cell r="Y42">
            <v>22.09741</v>
          </cell>
          <cell r="Z42">
            <v>21.406040000000001</v>
          </cell>
          <cell r="AA42">
            <v>22.341740000000001</v>
          </cell>
          <cell r="AB42">
            <v>22.287559999999999</v>
          </cell>
          <cell r="AC42">
            <v>20.96</v>
          </cell>
          <cell r="AD42">
            <v>20.38</v>
          </cell>
          <cell r="AE42">
            <v>20.38</v>
          </cell>
        </row>
        <row r="43">
          <cell r="A43" t="str">
            <v>Consommation de combustibles du residentiel-tertiaire</v>
          </cell>
          <cell r="B43" t="str">
            <v>cmbcfretcc</v>
          </cell>
          <cell r="C43" t="str">
            <v>fra</v>
          </cell>
          <cell r="D43" t="str">
            <v>SOeS Bilan</v>
          </cell>
          <cell r="E43" t="str">
            <v>Mtep</v>
          </cell>
          <cell r="F43">
            <v>42.82</v>
          </cell>
          <cell r="G43">
            <v>43.74</v>
          </cell>
          <cell r="H43">
            <v>45.32</v>
          </cell>
          <cell r="I43">
            <v>44.14</v>
          </cell>
          <cell r="J43">
            <v>44.59</v>
          </cell>
          <cell r="K43">
            <v>42.61</v>
          </cell>
          <cell r="L43">
            <v>43.63</v>
          </cell>
          <cell r="M43">
            <v>44.49</v>
          </cell>
          <cell r="N43">
            <v>44.4</v>
          </cell>
          <cell r="O43">
            <v>44.29</v>
          </cell>
          <cell r="P43">
            <v>44.25056</v>
          </cell>
          <cell r="Q43">
            <v>47.239409999999999</v>
          </cell>
          <cell r="R43">
            <v>46.88794</v>
          </cell>
          <cell r="S43">
            <v>44.487520000000004</v>
          </cell>
          <cell r="T43">
            <v>44.94453</v>
          </cell>
          <cell r="U43">
            <v>45.106299999999997</v>
          </cell>
          <cell r="V43">
            <v>43.828620000000001</v>
          </cell>
          <cell r="W43">
            <v>43.438160000000003</v>
          </cell>
          <cell r="X43">
            <v>44.660150000000002</v>
          </cell>
          <cell r="Y43">
            <v>44.279940000000003</v>
          </cell>
          <cell r="Z43">
            <v>41.816549999999999</v>
          </cell>
          <cell r="AA43">
            <v>43.599789999999999</v>
          </cell>
          <cell r="AB43">
            <v>42.9221</v>
          </cell>
          <cell r="AC43">
            <v>41.5</v>
          </cell>
          <cell r="AD43">
            <v>41.5</v>
          </cell>
          <cell r="AE43">
            <v>41.29</v>
          </cell>
        </row>
        <row r="44">
          <cell r="A44" t="str">
            <v>Consommation d'énergies renouvelables du residentiel-tertiaire</v>
          </cell>
          <cell r="B44" t="str">
            <v>enrcfretcc</v>
          </cell>
          <cell r="C44" t="str">
            <v>fra</v>
          </cell>
          <cell r="D44" t="str">
            <v>SOeS Bilan</v>
          </cell>
          <cell r="E44" t="str">
            <v>Mtep</v>
          </cell>
          <cell r="F44">
            <v>9.1999999999999993</v>
          </cell>
          <cell r="G44">
            <v>9.77</v>
          </cell>
          <cell r="H44">
            <v>9.94</v>
          </cell>
          <cell r="I44">
            <v>9.59</v>
          </cell>
          <cell r="J44">
            <v>9.23</v>
          </cell>
          <cell r="K44">
            <v>8.58</v>
          </cell>
          <cell r="L44">
            <v>8.52</v>
          </cell>
          <cell r="M44">
            <v>8.68</v>
          </cell>
          <cell r="N44">
            <v>8.44</v>
          </cell>
          <cell r="O44">
            <v>8.2200000000000006</v>
          </cell>
          <cell r="P44">
            <v>8.0420300000000005</v>
          </cell>
          <cell r="Q44">
            <v>7.9636500000000003</v>
          </cell>
          <cell r="R44">
            <v>7.8829000000000002</v>
          </cell>
          <cell r="S44">
            <v>7.82986</v>
          </cell>
          <cell r="T44">
            <v>7.7633700000000001</v>
          </cell>
          <cell r="U44">
            <v>7.8023800000000003</v>
          </cell>
          <cell r="V44">
            <v>7.5962899999999998</v>
          </cell>
          <cell r="W44">
            <v>8.0717800000000004</v>
          </cell>
          <cell r="X44">
            <v>8.5180399999999992</v>
          </cell>
          <cell r="Y44">
            <v>8.9796399999999998</v>
          </cell>
          <cell r="Z44">
            <v>9.1043299999999991</v>
          </cell>
          <cell r="AA44">
            <v>9.3670200000000001</v>
          </cell>
          <cell r="AB44">
            <v>9.8945399999999992</v>
          </cell>
          <cell r="AC44">
            <v>10.210000000000001</v>
          </cell>
          <cell r="AD44">
            <v>10.58</v>
          </cell>
          <cell r="AE44">
            <v>10.66</v>
          </cell>
        </row>
        <row r="45">
          <cell r="A45" t="str">
            <v>Consommation d'électricité du resdentiel-tertiaire</v>
          </cell>
          <cell r="B45" t="str">
            <v>elccfretcc</v>
          </cell>
          <cell r="C45" t="str">
            <v>fra</v>
          </cell>
          <cell r="D45" t="str">
            <v>SOeS Bilan</v>
          </cell>
          <cell r="E45" t="str">
            <v>Mtep</v>
          </cell>
          <cell r="F45">
            <v>14.87378</v>
          </cell>
          <cell r="G45">
            <v>16.310390000000002</v>
          </cell>
          <cell r="H45">
            <v>16.768370000000001</v>
          </cell>
          <cell r="I45">
            <v>17.147449999999999</v>
          </cell>
          <cell r="J45">
            <v>17.134730000000001</v>
          </cell>
          <cell r="K45">
            <v>17.635929999999998</v>
          </cell>
          <cell r="L45">
            <v>18.526810000000001</v>
          </cell>
          <cell r="M45">
            <v>18.087520000000001</v>
          </cell>
          <cell r="N45">
            <v>19.121839999999999</v>
          </cell>
          <cell r="O45">
            <v>19.545819999999999</v>
          </cell>
          <cell r="P45">
            <v>20.34158</v>
          </cell>
          <cell r="Q45">
            <v>20.904019999999999</v>
          </cell>
          <cell r="R45">
            <v>20.940049999999999</v>
          </cell>
          <cell r="S45">
            <v>21.78819</v>
          </cell>
          <cell r="T45">
            <v>22.537500000000001</v>
          </cell>
          <cell r="U45">
            <v>22.93224</v>
          </cell>
          <cell r="V45">
            <v>23.558150000000001</v>
          </cell>
          <cell r="W45">
            <v>23.78201</v>
          </cell>
          <cell r="X45">
            <v>24.756820000000001</v>
          </cell>
          <cell r="Y45">
            <v>24.821570000000001</v>
          </cell>
          <cell r="Z45">
            <v>25.992909999999998</v>
          </cell>
          <cell r="AA45">
            <v>25.04673</v>
          </cell>
          <cell r="AB45">
            <v>25.76099</v>
          </cell>
          <cell r="AC45">
            <v>26.29</v>
          </cell>
          <cell r="AD45">
            <v>25.28</v>
          </cell>
          <cell r="AE45">
            <v>25.68</v>
          </cell>
        </row>
        <row r="46">
          <cell r="A46" t="str">
            <v>Consommation finale du residentiel-tertiaire</v>
          </cell>
          <cell r="B46" t="str">
            <v>toccfretcc</v>
          </cell>
          <cell r="C46" t="str">
            <v>fra</v>
          </cell>
          <cell r="D46" t="str">
            <v>SOeS Bilan</v>
          </cell>
          <cell r="E46" t="str">
            <v>Mtep</v>
          </cell>
          <cell r="F46">
            <v>57.693779999999997</v>
          </cell>
          <cell r="G46">
            <v>60.05039</v>
          </cell>
          <cell r="H46">
            <v>62.088369999999998</v>
          </cell>
          <cell r="I46">
            <v>61.28745</v>
          </cell>
          <cell r="J46">
            <v>61.724730000000001</v>
          </cell>
          <cell r="K46">
            <v>60.245930000000001</v>
          </cell>
          <cell r="L46">
            <v>62.15681</v>
          </cell>
          <cell r="M46">
            <v>62.57752</v>
          </cell>
          <cell r="N46">
            <v>63.521839999999997</v>
          </cell>
          <cell r="O46">
            <v>63.835819999999998</v>
          </cell>
          <cell r="P46">
            <v>64.592140000000001</v>
          </cell>
          <cell r="Q46">
            <v>68.143429999999995</v>
          </cell>
          <cell r="R46">
            <v>67.82799</v>
          </cell>
          <cell r="S46">
            <v>66.275710000000004</v>
          </cell>
          <cell r="T46">
            <v>67.482039999999998</v>
          </cell>
          <cell r="U46">
            <v>68.038550000000001</v>
          </cell>
          <cell r="V46">
            <v>67.386780000000002</v>
          </cell>
          <cell r="W46">
            <v>67.220169999999996</v>
          </cell>
          <cell r="X46">
            <v>69.416970000000006</v>
          </cell>
          <cell r="Y46">
            <v>69.101510000000005</v>
          </cell>
          <cell r="Z46">
            <v>67.809460000000001</v>
          </cell>
          <cell r="AA46">
            <v>68.646519999999995</v>
          </cell>
          <cell r="AB46">
            <v>68.683090000000007</v>
          </cell>
          <cell r="AC46">
            <v>67.790000000000006</v>
          </cell>
          <cell r="AD46">
            <v>66.78</v>
          </cell>
          <cell r="AE46">
            <v>66.97</v>
          </cell>
        </row>
        <row r="47">
          <cell r="A47" t="str">
            <v>Consommation combustibles mineraux solides de l'agriculture</v>
          </cell>
          <cell r="B47" t="str">
            <v>cmscfagr</v>
          </cell>
          <cell r="C47" t="str">
            <v>fra</v>
          </cell>
          <cell r="D47" t="str">
            <v>SOeS Bilan</v>
          </cell>
          <cell r="E47" t="str">
            <v>Mtep</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row>
        <row r="48">
          <cell r="A48" t="str">
            <v>Consommation de produits pétroliers de l'agriculture</v>
          </cell>
          <cell r="B48" t="str">
            <v>petcfagr</v>
          </cell>
          <cell r="C48" t="str">
            <v>fra</v>
          </cell>
          <cell r="D48" t="str">
            <v>SOeS Bilan</v>
          </cell>
          <cell r="E48" t="str">
            <v>Mtep</v>
          </cell>
          <cell r="F48">
            <v>3.33</v>
          </cell>
          <cell r="G48">
            <v>3.38</v>
          </cell>
          <cell r="H48">
            <v>3.39</v>
          </cell>
          <cell r="I48">
            <v>3.47</v>
          </cell>
          <cell r="J48">
            <v>3.41</v>
          </cell>
          <cell r="K48">
            <v>3.44</v>
          </cell>
          <cell r="L48">
            <v>3.47</v>
          </cell>
          <cell r="M48">
            <v>3.46</v>
          </cell>
          <cell r="N48">
            <v>3.5</v>
          </cell>
          <cell r="O48">
            <v>3.49</v>
          </cell>
          <cell r="P48">
            <v>3.48</v>
          </cell>
          <cell r="Q48">
            <v>3.51</v>
          </cell>
          <cell r="R48">
            <v>3.5110000000000001</v>
          </cell>
          <cell r="S48">
            <v>3.4740000000000002</v>
          </cell>
          <cell r="T48">
            <v>3.6539999999999999</v>
          </cell>
          <cell r="U48">
            <v>3.573</v>
          </cell>
          <cell r="V48">
            <v>3.4750000000000001</v>
          </cell>
          <cell r="W48">
            <v>3.4039999999999999</v>
          </cell>
          <cell r="X48">
            <v>3.4809999999999999</v>
          </cell>
          <cell r="Y48">
            <v>3.4689999999999999</v>
          </cell>
          <cell r="Z48">
            <v>3.4369999999999998</v>
          </cell>
          <cell r="AA48">
            <v>3.4510000000000001</v>
          </cell>
          <cell r="AB48">
            <v>3.302</v>
          </cell>
          <cell r="AC48">
            <v>3.38</v>
          </cell>
          <cell r="AD48">
            <v>3.35</v>
          </cell>
          <cell r="AE48">
            <v>3.32</v>
          </cell>
        </row>
        <row r="49">
          <cell r="A49" t="str">
            <v>Consommation de gaz de l'agriculture</v>
          </cell>
          <cell r="B49" t="str">
            <v>gazcfagr</v>
          </cell>
          <cell r="C49" t="str">
            <v>fra</v>
          </cell>
          <cell r="D49" t="str">
            <v>SOeS Bilan</v>
          </cell>
          <cell r="E49" t="str">
            <v>Mtep</v>
          </cell>
          <cell r="F49">
            <v>0.16</v>
          </cell>
          <cell r="G49">
            <v>0.2</v>
          </cell>
          <cell r="H49">
            <v>0.23</v>
          </cell>
          <cell r="I49">
            <v>0.21</v>
          </cell>
          <cell r="J49">
            <v>0.19</v>
          </cell>
          <cell r="K49">
            <v>0.2</v>
          </cell>
          <cell r="L49">
            <v>0.21</v>
          </cell>
          <cell r="M49">
            <v>0.21</v>
          </cell>
          <cell r="N49">
            <v>0.24</v>
          </cell>
          <cell r="O49">
            <v>0.27</v>
          </cell>
          <cell r="P49">
            <v>0.29509000000000002</v>
          </cell>
          <cell r="Q49">
            <v>0.36048000000000002</v>
          </cell>
          <cell r="R49">
            <v>0.31855</v>
          </cell>
          <cell r="S49">
            <v>0.29798999999999998</v>
          </cell>
          <cell r="T49">
            <v>0.34943999999999997</v>
          </cell>
          <cell r="U49">
            <v>0.31751000000000001</v>
          </cell>
          <cell r="V49">
            <v>0.29036000000000001</v>
          </cell>
          <cell r="W49">
            <v>0.27217000000000002</v>
          </cell>
          <cell r="X49">
            <v>0.23680000000000001</v>
          </cell>
          <cell r="Y49">
            <v>0.21945000000000001</v>
          </cell>
          <cell r="Z49">
            <v>0.22908000000000001</v>
          </cell>
          <cell r="AA49">
            <v>0.32740000000000002</v>
          </cell>
          <cell r="AB49">
            <v>0.31592999999999999</v>
          </cell>
          <cell r="AC49">
            <v>0.36</v>
          </cell>
          <cell r="AD49">
            <v>0.3</v>
          </cell>
          <cell r="AE49">
            <v>0.28999999999999998</v>
          </cell>
        </row>
        <row r="50">
          <cell r="A50" t="str">
            <v>Consommation de combustibles de l'agriculture</v>
          </cell>
          <cell r="B50" t="str">
            <v>cmbcfagr</v>
          </cell>
          <cell r="C50" t="str">
            <v>fra</v>
          </cell>
          <cell r="D50" t="str">
            <v>SOeS Bilan</v>
          </cell>
          <cell r="E50" t="str">
            <v>Mtep</v>
          </cell>
          <cell r="F50">
            <v>3.54</v>
          </cell>
          <cell r="G50">
            <v>3.62</v>
          </cell>
          <cell r="H50">
            <v>3.67</v>
          </cell>
          <cell r="I50">
            <v>3.73</v>
          </cell>
          <cell r="J50">
            <v>3.65</v>
          </cell>
          <cell r="K50">
            <v>3.69</v>
          </cell>
          <cell r="L50">
            <v>3.73</v>
          </cell>
          <cell r="M50">
            <v>3.72</v>
          </cell>
          <cell r="N50">
            <v>3.79</v>
          </cell>
          <cell r="O50">
            <v>3.81</v>
          </cell>
          <cell r="P50">
            <v>3.8459699999999999</v>
          </cell>
          <cell r="Q50">
            <v>3.9495100000000001</v>
          </cell>
          <cell r="R50">
            <v>3.91309</v>
          </cell>
          <cell r="S50">
            <v>3.8603999999999998</v>
          </cell>
          <cell r="T50">
            <v>4.09701</v>
          </cell>
          <cell r="U50">
            <v>3.9878300000000002</v>
          </cell>
          <cell r="V50">
            <v>3.8684500000000002</v>
          </cell>
          <cell r="W50">
            <v>3.7854199999999998</v>
          </cell>
          <cell r="X50">
            <v>3.8336199999999998</v>
          </cell>
          <cell r="Y50">
            <v>3.8112499999999998</v>
          </cell>
          <cell r="Z50">
            <v>3.7963</v>
          </cell>
          <cell r="AA50">
            <v>3.9220299999999999</v>
          </cell>
          <cell r="AB50">
            <v>3.7624300000000002</v>
          </cell>
          <cell r="AC50">
            <v>3.88</v>
          </cell>
          <cell r="AD50">
            <v>3.8</v>
          </cell>
          <cell r="AE50">
            <v>3.76</v>
          </cell>
        </row>
        <row r="51">
          <cell r="A51" t="str">
            <v>Consommation d'énergie s renouvelables de l'agriculture</v>
          </cell>
          <cell r="B51" t="str">
            <v>enrcfagr</v>
          </cell>
          <cell r="C51" t="str">
            <v>fra</v>
          </cell>
          <cell r="D51" t="str">
            <v>SOeS Bilan</v>
          </cell>
          <cell r="E51" t="str">
            <v>Mtep</v>
          </cell>
          <cell r="F51">
            <v>0.05</v>
          </cell>
          <cell r="G51">
            <v>0.04</v>
          </cell>
          <cell r="H51">
            <v>0.05</v>
          </cell>
          <cell r="I51">
            <v>0.05</v>
          </cell>
          <cell r="J51">
            <v>0.05</v>
          </cell>
          <cell r="K51">
            <v>0.05</v>
          </cell>
          <cell r="L51">
            <v>0.05</v>
          </cell>
          <cell r="M51">
            <v>0.05</v>
          </cell>
          <cell r="N51">
            <v>0.05</v>
          </cell>
          <cell r="O51">
            <v>0.05</v>
          </cell>
          <cell r="P51">
            <v>7.0879999999999999E-2</v>
          </cell>
          <cell r="Q51">
            <v>7.9030000000000003E-2</v>
          </cell>
          <cell r="R51">
            <v>8.3540000000000003E-2</v>
          </cell>
          <cell r="S51">
            <v>8.8400000000000006E-2</v>
          </cell>
          <cell r="T51">
            <v>9.357E-2</v>
          </cell>
          <cell r="U51">
            <v>9.7320000000000004E-2</v>
          </cell>
          <cell r="V51">
            <v>0.1031</v>
          </cell>
          <cell r="W51">
            <v>0.10926</v>
          </cell>
          <cell r="X51">
            <v>0.11582000000000001</v>
          </cell>
          <cell r="Y51">
            <v>0.12280000000000001</v>
          </cell>
          <cell r="Z51">
            <v>0.13023000000000001</v>
          </cell>
          <cell r="AA51">
            <v>0.14363000000000001</v>
          </cell>
          <cell r="AB51">
            <v>0.14449999999999999</v>
          </cell>
          <cell r="AC51">
            <v>0.14000000000000001</v>
          </cell>
          <cell r="AD51">
            <v>0.15</v>
          </cell>
          <cell r="AE51">
            <v>0.15</v>
          </cell>
        </row>
        <row r="52">
          <cell r="A52" t="str">
            <v>Consommation d'électricité de l'agriculture</v>
          </cell>
          <cell r="B52" t="str">
            <v>elccfagr</v>
          </cell>
          <cell r="C52" t="str">
            <v>fra</v>
          </cell>
          <cell r="D52" t="str">
            <v>SOeS Bilan</v>
          </cell>
          <cell r="E52" t="str">
            <v>Mtep</v>
          </cell>
          <cell r="F52">
            <v>0.42769000000000001</v>
          </cell>
          <cell r="G52">
            <v>0.45728999999999997</v>
          </cell>
          <cell r="H52">
            <v>0.46200000000000002</v>
          </cell>
          <cell r="I52">
            <v>0.45090000000000002</v>
          </cell>
          <cell r="J52">
            <v>0.46672000000000002</v>
          </cell>
          <cell r="K52">
            <v>0.49243999999999999</v>
          </cell>
          <cell r="L52">
            <v>0.53673000000000004</v>
          </cell>
          <cell r="M52">
            <v>0.50482000000000005</v>
          </cell>
          <cell r="N52">
            <v>0.51256000000000002</v>
          </cell>
          <cell r="O52">
            <v>0.49441000000000002</v>
          </cell>
          <cell r="P52">
            <v>0.51178999999999997</v>
          </cell>
          <cell r="Q52">
            <v>0.50214999999999999</v>
          </cell>
          <cell r="R52">
            <v>0.55969000000000002</v>
          </cell>
          <cell r="S52">
            <v>0.61843000000000004</v>
          </cell>
          <cell r="T52">
            <v>0.59331</v>
          </cell>
          <cell r="U52">
            <v>0.63007000000000002</v>
          </cell>
          <cell r="V52">
            <v>0.64368000000000003</v>
          </cell>
          <cell r="W52">
            <v>0.59401000000000004</v>
          </cell>
          <cell r="X52">
            <v>0.56811</v>
          </cell>
          <cell r="Y52">
            <v>0.64159999999999995</v>
          </cell>
          <cell r="Z52">
            <v>0.65500000000000003</v>
          </cell>
          <cell r="AA52">
            <v>0.68833999999999995</v>
          </cell>
          <cell r="AB52">
            <v>0.72670000000000001</v>
          </cell>
          <cell r="AC52">
            <v>0.75</v>
          </cell>
          <cell r="AD52">
            <v>0.71</v>
          </cell>
          <cell r="AE52">
            <v>0.7</v>
          </cell>
        </row>
        <row r="53">
          <cell r="A53" t="str">
            <v>Consommation finale de l'agriculture</v>
          </cell>
          <cell r="B53" t="str">
            <v>toccfagr</v>
          </cell>
          <cell r="C53" t="str">
            <v>fra</v>
          </cell>
          <cell r="D53" t="str">
            <v>SOeS Bilan</v>
          </cell>
          <cell r="E53" t="str">
            <v>Mtep</v>
          </cell>
          <cell r="F53">
            <v>3.9676900000000002</v>
          </cell>
          <cell r="G53">
            <v>4.0772899999999996</v>
          </cell>
          <cell r="H53">
            <v>4.1319999999999997</v>
          </cell>
          <cell r="I53">
            <v>4.1809000000000003</v>
          </cell>
          <cell r="J53">
            <v>4.1167199999999999</v>
          </cell>
          <cell r="K53">
            <v>4.1824399999999997</v>
          </cell>
          <cell r="L53">
            <v>4.2667299999999999</v>
          </cell>
          <cell r="M53">
            <v>4.2248200000000002</v>
          </cell>
          <cell r="N53">
            <v>4.3025599999999997</v>
          </cell>
          <cell r="O53">
            <v>4.3044099999999998</v>
          </cell>
          <cell r="P53">
            <v>4.3577599999999999</v>
          </cell>
          <cell r="Q53">
            <v>4.45167</v>
          </cell>
          <cell r="R53">
            <v>4.4727699999999997</v>
          </cell>
          <cell r="S53">
            <v>4.4788199999999998</v>
          </cell>
          <cell r="T53">
            <v>4.6903300000000003</v>
          </cell>
          <cell r="U53">
            <v>4.6178999999999997</v>
          </cell>
          <cell r="V53">
            <v>4.5121399999999996</v>
          </cell>
          <cell r="W53">
            <v>4.3794399999999998</v>
          </cell>
          <cell r="X53">
            <v>4.4017299999999997</v>
          </cell>
          <cell r="Y53">
            <v>4.4528499999999998</v>
          </cell>
          <cell r="Z53">
            <v>4.4513100000000003</v>
          </cell>
          <cell r="AA53">
            <v>4.6103699999999996</v>
          </cell>
          <cell r="AB53">
            <v>4.4891300000000003</v>
          </cell>
          <cell r="AC53">
            <v>4.63</v>
          </cell>
          <cell r="AD53">
            <v>4.51</v>
          </cell>
          <cell r="AE53">
            <v>4.46</v>
          </cell>
        </row>
        <row r="54">
          <cell r="A54" t="str">
            <v>Export - 16/10/2017 - 10:58:34</v>
          </cell>
        </row>
        <row r="55">
          <cell r="A55" t="str">
            <v>cmscfcc,petcfcc,gazcfcc,enrcfcc,elccfcc,toccfcc,cmscfind,petcfind,gazcfind,enrcfind,cmbcfind,elccfind,toccfind,cmscfsid,petcfsid,gazcfsid,cmbcfsid,elccfsid,toccfsid,cmscfihc,petcfihc,gazcfihc,cmbcfihc,enrcfihc,elccfihc,toccfihc,cmscftra,petcftra,gazcftra,cmbcftra,elccftra,toccftra,cmscfretcc,petcfretcc,gazcfretcc,cmbcfretcc,enrcfretcc,elccfretcc,toccfretcc,cmscfagr,petcfagr,gazcfagr,cmbcfagr,enrcfagr,elccfagr,toccfagr</v>
          </cell>
        </row>
        <row r="57">
          <cell r="A57" t="str">
            <v>Données macro-économiques</v>
          </cell>
        </row>
        <row r="58">
          <cell r="A58" t="str">
            <v>Produit interieur brut</v>
          </cell>
          <cell r="B58" t="str">
            <v>pib</v>
          </cell>
          <cell r="C58" t="str">
            <v>fra</v>
          </cell>
          <cell r="D58" t="str">
            <v>INSEE</v>
          </cell>
          <cell r="E58" t="str">
            <v>G€</v>
          </cell>
          <cell r="F58">
            <v>1058.627</v>
          </cell>
          <cell r="G58">
            <v>1097.1120000000001</v>
          </cell>
          <cell r="H58">
            <v>1136.8409999999999</v>
          </cell>
          <cell r="I58">
            <v>1148.404</v>
          </cell>
          <cell r="J58">
            <v>1186.345</v>
          </cell>
          <cell r="K58">
            <v>1224.9670000000001</v>
          </cell>
          <cell r="L58">
            <v>1258.95</v>
          </cell>
          <cell r="M58">
            <v>1299.739</v>
          </cell>
          <cell r="N58">
            <v>1358.7760000000001</v>
          </cell>
          <cell r="O58">
            <v>1408.1590000000001</v>
          </cell>
          <cell r="P58">
            <v>1485.3030000000001</v>
          </cell>
          <cell r="Q58">
            <v>1544.6289999999999</v>
          </cell>
          <cell r="R58">
            <v>1594.259</v>
          </cell>
          <cell r="S58">
            <v>1637.4380000000001</v>
          </cell>
          <cell r="T58">
            <v>1710.76</v>
          </cell>
          <cell r="U58">
            <v>1771.9780000000001</v>
          </cell>
          <cell r="V58">
            <v>1853.2670000000001</v>
          </cell>
          <cell r="W58">
            <v>1945.67</v>
          </cell>
          <cell r="X58">
            <v>1995.85</v>
          </cell>
          <cell r="Y58">
            <v>1939.0170000000001</v>
          </cell>
          <cell r="Z58">
            <v>1998.481</v>
          </cell>
          <cell r="AA58">
            <v>2059.2840000000001</v>
          </cell>
          <cell r="AB58">
            <v>2086.9290000000001</v>
          </cell>
          <cell r="AC58">
            <v>2115.2559999999999</v>
          </cell>
          <cell r="AD58">
            <v>2139.9639999999999</v>
          </cell>
          <cell r="AE58">
            <v>2181.0639999999999</v>
          </cell>
        </row>
        <row r="59">
          <cell r="A59" t="str">
            <v>Produit interieur brut € 2005</v>
          </cell>
          <cell r="B59" t="str">
            <v>pibxx</v>
          </cell>
          <cell r="C59" t="str">
            <v>fra</v>
          </cell>
          <cell r="D59" t="str">
            <v>INSEE</v>
          </cell>
          <cell r="E59" t="str">
            <v>G€2010</v>
          </cell>
          <cell r="F59">
            <v>1440.085</v>
          </cell>
          <cell r="G59">
            <v>1455.049</v>
          </cell>
          <cell r="H59">
            <v>1478.325</v>
          </cell>
          <cell r="I59">
            <v>1469.268</v>
          </cell>
          <cell r="J59">
            <v>1503.7280000000001</v>
          </cell>
          <cell r="K59">
            <v>1535.0820000000001</v>
          </cell>
          <cell r="L59">
            <v>1556.3889999999999</v>
          </cell>
          <cell r="M59">
            <v>1592.7670000000001</v>
          </cell>
          <cell r="N59">
            <v>1649.4090000000001</v>
          </cell>
          <cell r="O59">
            <v>1705.606</v>
          </cell>
          <cell r="P59">
            <v>1771.701</v>
          </cell>
          <cell r="Q59">
            <v>1806.328</v>
          </cell>
          <cell r="R59">
            <v>1826.5309999999999</v>
          </cell>
          <cell r="S59">
            <v>1841.5</v>
          </cell>
          <cell r="T59">
            <v>1892.8119999999999</v>
          </cell>
          <cell r="U59">
            <v>1923.2429999999999</v>
          </cell>
          <cell r="V59">
            <v>1968.9190000000001</v>
          </cell>
          <cell r="W59">
            <v>2015.415</v>
          </cell>
          <cell r="X59">
            <v>2019.3510000000001</v>
          </cell>
          <cell r="Y59">
            <v>1959.9549999999999</v>
          </cell>
          <cell r="Z59">
            <v>1998.481</v>
          </cell>
          <cell r="AA59">
            <v>2040.0340000000001</v>
          </cell>
          <cell r="AB59">
            <v>2043.761</v>
          </cell>
          <cell r="AC59">
            <v>2055.538</v>
          </cell>
          <cell r="AD59">
            <v>2068.6239999999998</v>
          </cell>
          <cell r="AE59">
            <v>2094.982</v>
          </cell>
        </row>
        <row r="60">
          <cell r="A60" t="str">
            <v>Population</v>
          </cell>
          <cell r="B60" t="str">
            <v>pop</v>
          </cell>
          <cell r="C60" t="str">
            <v>fra</v>
          </cell>
          <cell r="D60" t="str">
            <v>INSEE</v>
          </cell>
          <cell r="E60" t="str">
            <v>M</v>
          </cell>
          <cell r="F60">
            <v>56.576999999999998</v>
          </cell>
          <cell r="G60">
            <v>56.84066</v>
          </cell>
          <cell r="H60">
            <v>57.110529999999997</v>
          </cell>
          <cell r="I60">
            <v>57.369160000000001</v>
          </cell>
          <cell r="J60">
            <v>57.565010000000001</v>
          </cell>
          <cell r="K60">
            <v>57.752540000000003</v>
          </cell>
          <cell r="L60">
            <v>57.935960000000001</v>
          </cell>
          <cell r="M60">
            <v>58.116019999999999</v>
          </cell>
          <cell r="N60">
            <v>58.298960000000001</v>
          </cell>
          <cell r="O60">
            <v>58.496609999999997</v>
          </cell>
          <cell r="P60">
            <v>58.858199999999997</v>
          </cell>
          <cell r="Q60">
            <v>59.266570000000002</v>
          </cell>
          <cell r="R60">
            <v>59.685899999999997</v>
          </cell>
          <cell r="S60">
            <v>60.101840000000003</v>
          </cell>
          <cell r="T60">
            <v>60.505420000000001</v>
          </cell>
          <cell r="U60">
            <v>60.963259999999998</v>
          </cell>
          <cell r="V60">
            <v>61.399729999999998</v>
          </cell>
          <cell r="W60">
            <v>61.79524</v>
          </cell>
          <cell r="X60">
            <v>62.134869999999999</v>
          </cell>
          <cell r="Y60">
            <v>62.465710000000001</v>
          </cell>
          <cell r="Z60">
            <v>62.765239999999999</v>
          </cell>
          <cell r="AA60">
            <v>63.070340000000002</v>
          </cell>
          <cell r="AB60">
            <v>63.375970000000002</v>
          </cell>
          <cell r="AC60">
            <v>63.697870000000002</v>
          </cell>
          <cell r="AD60">
            <v>63.982080000000003</v>
          </cell>
          <cell r="AE60">
            <v>64.293000000000006</v>
          </cell>
        </row>
        <row r="61">
          <cell r="A61" t="str">
            <v>Nombre de ménages</v>
          </cell>
          <cell r="B61" t="str">
            <v>men</v>
          </cell>
          <cell r="C61" t="str">
            <v>fra</v>
          </cell>
          <cell r="D61" t="str">
            <v>INSEE</v>
          </cell>
          <cell r="E61" t="str">
            <v>M</v>
          </cell>
          <cell r="F61">
            <v>21.64</v>
          </cell>
          <cell r="G61">
            <v>21.907</v>
          </cell>
          <cell r="H61">
            <v>22.16</v>
          </cell>
          <cell r="I61">
            <v>22.398</v>
          </cell>
          <cell r="J61">
            <v>22.632000000000001</v>
          </cell>
          <cell r="K61">
            <v>22.856999999999999</v>
          </cell>
          <cell r="L61">
            <v>23.071000000000002</v>
          </cell>
          <cell r="M61">
            <v>23.35</v>
          </cell>
          <cell r="N61">
            <v>23.44</v>
          </cell>
          <cell r="O61">
            <v>23.81</v>
          </cell>
          <cell r="P61">
            <v>24.02</v>
          </cell>
          <cell r="Q61">
            <v>24.24</v>
          </cell>
          <cell r="R61">
            <v>24.45</v>
          </cell>
          <cell r="S61">
            <v>24.75</v>
          </cell>
          <cell r="T61">
            <v>25.07</v>
          </cell>
          <cell r="U61">
            <v>25.68892</v>
          </cell>
          <cell r="V61">
            <v>25.960509999999999</v>
          </cell>
          <cell r="W61">
            <v>26.233820000000001</v>
          </cell>
          <cell r="X61">
            <v>26.504930000000002</v>
          </cell>
          <cell r="Y61">
            <v>26.774059999999999</v>
          </cell>
          <cell r="Z61">
            <v>26.913340000000002</v>
          </cell>
          <cell r="AA61">
            <v>27.152619999999999</v>
          </cell>
          <cell r="AB61">
            <v>27.370049999999999</v>
          </cell>
          <cell r="AC61">
            <v>27.606349999999999</v>
          </cell>
          <cell r="AD61">
            <v>27.83173</v>
          </cell>
          <cell r="AE61">
            <v>28.029309999999999</v>
          </cell>
        </row>
        <row r="62">
          <cell r="A62" t="str">
            <v>Valeur ajoutée de l'industrie (yc sid yc btp) (€2005)</v>
          </cell>
          <cell r="B62" t="str">
            <v>vadindxx</v>
          </cell>
          <cell r="C62" t="str">
            <v>fra</v>
          </cell>
          <cell r="D62" t="str">
            <v>INSEE</v>
          </cell>
          <cell r="E62" t="str">
            <v>G€2010</v>
          </cell>
          <cell r="F62">
            <v>294.16730000000001</v>
          </cell>
          <cell r="G62">
            <v>296.10340000000002</v>
          </cell>
          <cell r="H62">
            <v>300.03019999999998</v>
          </cell>
          <cell r="I62">
            <v>287.69330000000002</v>
          </cell>
          <cell r="J62">
            <v>289.86270000000002</v>
          </cell>
          <cell r="K62">
            <v>298.4778</v>
          </cell>
          <cell r="L62">
            <v>297.3272</v>
          </cell>
          <cell r="M62">
            <v>300.22890000000001</v>
          </cell>
          <cell r="N62">
            <v>312.05259999999998</v>
          </cell>
          <cell r="O62">
            <v>323.90660000000003</v>
          </cell>
          <cell r="P62">
            <v>340.59480000000002</v>
          </cell>
          <cell r="Q62">
            <v>349.00020000000001</v>
          </cell>
          <cell r="R62">
            <v>350.55119999999999</v>
          </cell>
          <cell r="S62">
            <v>354.93020000000001</v>
          </cell>
          <cell r="T62">
            <v>362.97730000000001</v>
          </cell>
          <cell r="U62">
            <v>367.74180000000001</v>
          </cell>
          <cell r="V62">
            <v>374.8014</v>
          </cell>
          <cell r="W62">
            <v>384.98500000000001</v>
          </cell>
          <cell r="X62">
            <v>373.52170000000001</v>
          </cell>
          <cell r="Y62">
            <v>351.00670000000002</v>
          </cell>
          <cell r="Z62">
            <v>353.02719999999999</v>
          </cell>
          <cell r="AA62">
            <v>357.55020000000002</v>
          </cell>
          <cell r="AB62">
            <v>353.3143</v>
          </cell>
          <cell r="AC62">
            <v>356.2672</v>
          </cell>
          <cell r="AD62">
            <v>352.95030000000003</v>
          </cell>
          <cell r="AE62">
            <v>356.18990000000002</v>
          </cell>
        </row>
        <row r="63">
          <cell r="A63" t="str">
            <v>Valeur ajoutee tertiaire (€2005)</v>
          </cell>
          <cell r="B63" t="str">
            <v>vadterxx</v>
          </cell>
          <cell r="C63" t="str">
            <v>fra</v>
          </cell>
          <cell r="D63" t="str">
            <v>INSEE</v>
          </cell>
          <cell r="E63" t="str">
            <v>G€2010</v>
          </cell>
          <cell r="F63">
            <v>995.83510000000001</v>
          </cell>
          <cell r="G63">
            <v>1010.5359999999999</v>
          </cell>
          <cell r="H63">
            <v>1026.73</v>
          </cell>
          <cell r="I63">
            <v>1033.8330000000001</v>
          </cell>
          <cell r="J63">
            <v>1055.557</v>
          </cell>
          <cell r="K63">
            <v>1074.3979999999999</v>
          </cell>
          <cell r="L63">
            <v>1088.202</v>
          </cell>
          <cell r="M63">
            <v>1113.125</v>
          </cell>
          <cell r="N63">
            <v>1147.7539999999999</v>
          </cell>
          <cell r="O63">
            <v>1182.2660000000001</v>
          </cell>
          <cell r="P63">
            <v>1224.172</v>
          </cell>
          <cell r="Q63">
            <v>1246.9179999999999</v>
          </cell>
          <cell r="R63">
            <v>1258.4190000000001</v>
          </cell>
          <cell r="S63">
            <v>1269.6990000000001</v>
          </cell>
          <cell r="T63">
            <v>1303.03</v>
          </cell>
          <cell r="U63">
            <v>1324.9190000000001</v>
          </cell>
          <cell r="V63">
            <v>1358.1659999999999</v>
          </cell>
          <cell r="W63">
            <v>1392.221</v>
          </cell>
          <cell r="X63">
            <v>1410.1020000000001</v>
          </cell>
          <cell r="Y63">
            <v>1382.4</v>
          </cell>
          <cell r="Z63">
            <v>1411.873</v>
          </cell>
          <cell r="AA63">
            <v>1444.249</v>
          </cell>
          <cell r="AB63">
            <v>1459.8389999999999</v>
          </cell>
          <cell r="AC63">
            <v>1468.873</v>
          </cell>
          <cell r="AD63">
            <v>1484.174</v>
          </cell>
          <cell r="AE63">
            <v>1504.1679999999999</v>
          </cell>
        </row>
        <row r="64">
          <cell r="A64" t="str">
            <v>Valeur ajoutée de l'agriculture € 2005</v>
          </cell>
          <cell r="B64" t="str">
            <v>vadagrxx</v>
          </cell>
          <cell r="C64" t="str">
            <v>fra</v>
          </cell>
          <cell r="D64" t="str">
            <v>INSEE</v>
          </cell>
          <cell r="E64" t="str">
            <v>G€2010</v>
          </cell>
          <cell r="F64">
            <v>25.87829</v>
          </cell>
          <cell r="G64">
            <v>23.475729999999999</v>
          </cell>
          <cell r="H64">
            <v>26.910509999999999</v>
          </cell>
          <cell r="I64">
            <v>25.3171</v>
          </cell>
          <cell r="J64">
            <v>25.451059999999998</v>
          </cell>
          <cell r="K64">
            <v>26.522570000000002</v>
          </cell>
          <cell r="L64">
            <v>28.274519999999999</v>
          </cell>
          <cell r="M64">
            <v>28.26763</v>
          </cell>
          <cell r="N64">
            <v>29.14189</v>
          </cell>
          <cell r="O64">
            <v>30.630050000000001</v>
          </cell>
          <cell r="P64">
            <v>30.345269999999999</v>
          </cell>
          <cell r="Q64">
            <v>29.440989999999999</v>
          </cell>
          <cell r="R64">
            <v>31.103809999999999</v>
          </cell>
          <cell r="S64">
            <v>26.37529</v>
          </cell>
          <cell r="T64">
            <v>31.992290000000001</v>
          </cell>
          <cell r="U64">
            <v>30.121549999999999</v>
          </cell>
          <cell r="V64">
            <v>30.17023</v>
          </cell>
          <cell r="W64">
            <v>29.9253</v>
          </cell>
          <cell r="X64">
            <v>31.238479999999999</v>
          </cell>
          <cell r="Y64">
            <v>33.209090000000003</v>
          </cell>
          <cell r="Z64">
            <v>32.092219999999998</v>
          </cell>
          <cell r="AA64">
            <v>33.342269999999999</v>
          </cell>
          <cell r="AB64">
            <v>30.467479999999998</v>
          </cell>
          <cell r="AC64">
            <v>29.88402</v>
          </cell>
          <cell r="AD64">
            <v>33.836889999999997</v>
          </cell>
          <cell r="AE64">
            <v>32.346600000000002</v>
          </cell>
        </row>
        <row r="65">
          <cell r="A65" t="str">
            <v>Consommation finale privée des ménages (€ courant)</v>
          </cell>
          <cell r="B65" t="str">
            <v>cpr</v>
          </cell>
          <cell r="C65" t="str">
            <v>fra</v>
          </cell>
          <cell r="D65" t="str">
            <v>INSEE</v>
          </cell>
          <cell r="E65" t="str">
            <v>G€</v>
          </cell>
          <cell r="F65">
            <v>573.40899999999999</v>
          </cell>
          <cell r="G65">
            <v>592.51089999999999</v>
          </cell>
          <cell r="H65">
            <v>613.68100000000004</v>
          </cell>
          <cell r="I65">
            <v>622.64440000000002</v>
          </cell>
          <cell r="J65">
            <v>638.77670000000001</v>
          </cell>
          <cell r="K65">
            <v>655.09479999999996</v>
          </cell>
          <cell r="L65">
            <v>677.6508</v>
          </cell>
          <cell r="M65">
            <v>687.27760000000001</v>
          </cell>
          <cell r="N65">
            <v>716.17219999999998</v>
          </cell>
          <cell r="O65">
            <v>737.46630000000005</v>
          </cell>
          <cell r="P65">
            <v>781.70399999999995</v>
          </cell>
          <cell r="Q65">
            <v>816.54840000000002</v>
          </cell>
          <cell r="R65">
            <v>840.25210000000004</v>
          </cell>
          <cell r="S65">
            <v>868.5213</v>
          </cell>
          <cell r="T65">
            <v>905.53700000000003</v>
          </cell>
          <cell r="U65">
            <v>945.81240000000003</v>
          </cell>
          <cell r="V65">
            <v>987.16409999999996</v>
          </cell>
          <cell r="W65">
            <v>1032.73</v>
          </cell>
          <cell r="X65">
            <v>1066.598</v>
          </cell>
          <cell r="Y65">
            <v>1051.463</v>
          </cell>
          <cell r="Z65">
            <v>1082.394</v>
          </cell>
          <cell r="AA65">
            <v>1106.8810000000001</v>
          </cell>
          <cell r="AB65">
            <v>1119.646</v>
          </cell>
          <cell r="AC65">
            <v>1132.231</v>
          </cell>
          <cell r="AD65">
            <v>1140.8720000000001</v>
          </cell>
          <cell r="AE65">
            <v>1155.9870000000001</v>
          </cell>
        </row>
        <row r="66">
          <cell r="A66" t="str">
            <v>Consommation finale privée des ménages (€ 2005)</v>
          </cell>
          <cell r="B66" t="str">
            <v>cprxx</v>
          </cell>
          <cell r="C66" t="str">
            <v>fra</v>
          </cell>
          <cell r="D66" t="str">
            <v>INSEE</v>
          </cell>
          <cell r="E66" t="str">
            <v>G€2010</v>
          </cell>
          <cell r="F66">
            <v>757.90170000000001</v>
          </cell>
          <cell r="G66">
            <v>762.32889999999998</v>
          </cell>
          <cell r="H66">
            <v>769.75519999999995</v>
          </cell>
          <cell r="I66">
            <v>769.44399999999996</v>
          </cell>
          <cell r="J66">
            <v>782.12070000000006</v>
          </cell>
          <cell r="K66">
            <v>794.80169999999998</v>
          </cell>
          <cell r="L66">
            <v>809.60889999999995</v>
          </cell>
          <cell r="M66">
            <v>814.81849999999997</v>
          </cell>
          <cell r="N66">
            <v>847.4171</v>
          </cell>
          <cell r="O66">
            <v>877.10500000000002</v>
          </cell>
          <cell r="P66">
            <v>909.00530000000003</v>
          </cell>
          <cell r="Q66">
            <v>931.64610000000005</v>
          </cell>
          <cell r="R66">
            <v>948.7595</v>
          </cell>
          <cell r="S66">
            <v>964.72180000000003</v>
          </cell>
          <cell r="T66">
            <v>985.18269999999995</v>
          </cell>
          <cell r="U66">
            <v>1010.6559999999999</v>
          </cell>
          <cell r="V66">
            <v>1032.9760000000001</v>
          </cell>
          <cell r="W66">
            <v>1058.175</v>
          </cell>
          <cell r="X66">
            <v>1063.1310000000001</v>
          </cell>
          <cell r="Y66">
            <v>1063.9169999999999</v>
          </cell>
          <cell r="Z66">
            <v>1082.394</v>
          </cell>
          <cell r="AA66">
            <v>1087.1300000000001</v>
          </cell>
          <cell r="AB66">
            <v>1084.402</v>
          </cell>
          <cell r="AC66">
            <v>1089.5309999999999</v>
          </cell>
          <cell r="AD66">
            <v>1096.6489999999999</v>
          </cell>
          <cell r="AE66">
            <v>1113.3720000000001</v>
          </cell>
        </row>
        <row r="67">
          <cell r="A67" t="str">
            <v>Valeur ajoutée de l'industrie (yc sid hors btp) (€2005)</v>
          </cell>
          <cell r="B67" t="str">
            <v>vadimaxx</v>
          </cell>
          <cell r="C67" t="str">
            <v>fra</v>
          </cell>
          <cell r="D67" t="str">
            <v>INSEE</v>
          </cell>
          <cell r="E67" t="str">
            <v>G€2010</v>
          </cell>
          <cell r="F67">
            <v>150</v>
          </cell>
          <cell r="G67">
            <v>149.39959999999999</v>
          </cell>
          <cell r="H67">
            <v>150.36160000000001</v>
          </cell>
          <cell r="I67">
            <v>147.34299999999999</v>
          </cell>
          <cell r="J67">
            <v>152.46299999999999</v>
          </cell>
          <cell r="K67">
            <v>158.84039999999999</v>
          </cell>
          <cell r="L67">
            <v>160.2878</v>
          </cell>
          <cell r="M67">
            <v>167.56370000000001</v>
          </cell>
          <cell r="N67">
            <v>176.0112</v>
          </cell>
          <cell r="O67">
            <v>182.5231</v>
          </cell>
          <cell r="P67">
            <v>191.68539999999999</v>
          </cell>
          <cell r="Q67">
            <v>193.77160000000001</v>
          </cell>
          <cell r="R67">
            <v>192.76990000000001</v>
          </cell>
          <cell r="S67">
            <v>197.77539999999999</v>
          </cell>
          <cell r="T67">
            <v>202.24809999999999</v>
          </cell>
          <cell r="U67">
            <v>206.15969999999999</v>
          </cell>
          <cell r="V67">
            <v>211.9992</v>
          </cell>
          <cell r="W67">
            <v>216.50980000000001</v>
          </cell>
          <cell r="X67">
            <v>209.8134</v>
          </cell>
          <cell r="Y67">
            <v>197.7116</v>
          </cell>
          <cell r="Z67">
            <v>202.6198</v>
          </cell>
          <cell r="AA67">
            <v>210.60159999999999</v>
          </cell>
          <cell r="AB67">
            <v>209.9348</v>
          </cell>
          <cell r="AC67">
            <v>210.38749999999999</v>
          </cell>
          <cell r="AD67">
            <v>209.87569999999999</v>
          </cell>
          <cell r="AE67">
            <v>215.32759999999999</v>
          </cell>
        </row>
        <row r="68">
          <cell r="A68" t="str">
            <v>Valeur ajoutée de la construction (€2005)</v>
          </cell>
          <cell r="B68" t="str">
            <v>vadconxx</v>
          </cell>
          <cell r="C68" t="str">
            <v>fra</v>
          </cell>
          <cell r="D68" t="str">
            <v>INSEE</v>
          </cell>
          <cell r="E68" t="str">
            <v>G€2010</v>
          </cell>
          <cell r="F68">
            <v>109.2833</v>
          </cell>
          <cell r="G68">
            <v>109.5994</v>
          </cell>
          <cell r="H68">
            <v>111.9896</v>
          </cell>
          <cell r="I68">
            <v>103.59569999999999</v>
          </cell>
          <cell r="J68">
            <v>101.1606</v>
          </cell>
          <cell r="K68">
            <v>102.2068</v>
          </cell>
          <cell r="L68">
            <v>97.821280000000002</v>
          </cell>
          <cell r="M68">
            <v>94.611850000000004</v>
          </cell>
          <cell r="N68">
            <v>94.664950000000005</v>
          </cell>
          <cell r="O68">
            <v>98.555289999999999</v>
          </cell>
          <cell r="P68">
            <v>104.87430000000001</v>
          </cell>
          <cell r="Q68">
            <v>108.8377</v>
          </cell>
          <cell r="R68">
            <v>108.28579999999999</v>
          </cell>
          <cell r="S68">
            <v>107.988</v>
          </cell>
          <cell r="T68">
            <v>110.0442</v>
          </cell>
          <cell r="U68">
            <v>113.0061</v>
          </cell>
          <cell r="V68">
            <v>115.68989999999999</v>
          </cell>
          <cell r="W68">
            <v>120.9315</v>
          </cell>
          <cell r="X68">
            <v>118.9781</v>
          </cell>
          <cell r="Y68">
            <v>111.8492</v>
          </cell>
          <cell r="Z68">
            <v>109.2469</v>
          </cell>
          <cell r="AA68">
            <v>107.0985</v>
          </cell>
          <cell r="AB68">
            <v>101.4529</v>
          </cell>
          <cell r="AC68">
            <v>101.9128</v>
          </cell>
          <cell r="AD68">
            <v>99.521090000000001</v>
          </cell>
          <cell r="AE68">
            <v>96.676910000000007</v>
          </cell>
        </row>
        <row r="69">
          <cell r="A69" t="str">
            <v>Nombre de résidences principales</v>
          </cell>
          <cell r="B69" t="str">
            <v>nbrlpr</v>
          </cell>
          <cell r="C69" t="str">
            <v>fra</v>
          </cell>
          <cell r="D69" t="str">
            <v>CEREN</v>
          </cell>
          <cell r="E69" t="str">
            <v>k</v>
          </cell>
          <cell r="F69">
            <v>21609.4</v>
          </cell>
          <cell r="G69">
            <v>21806.03</v>
          </cell>
          <cell r="H69">
            <v>22007</v>
          </cell>
          <cell r="I69">
            <v>22233.7</v>
          </cell>
          <cell r="J69">
            <v>22440.9</v>
          </cell>
          <cell r="K69">
            <v>22671.7</v>
          </cell>
          <cell r="L69">
            <v>22944.1</v>
          </cell>
          <cell r="M69">
            <v>23252.7</v>
          </cell>
          <cell r="N69">
            <v>23597</v>
          </cell>
          <cell r="O69">
            <v>23993.4</v>
          </cell>
          <cell r="P69">
            <v>24333.200000000001</v>
          </cell>
          <cell r="Q69">
            <v>24642.3</v>
          </cell>
          <cell r="R69">
            <v>24915.200000000001</v>
          </cell>
          <cell r="S69">
            <v>25190.3</v>
          </cell>
          <cell r="T69">
            <v>25520.7</v>
          </cell>
          <cell r="U69">
            <v>25849.4</v>
          </cell>
          <cell r="V69">
            <v>26202.1</v>
          </cell>
          <cell r="W69">
            <v>26471.5</v>
          </cell>
          <cell r="X69">
            <v>26736</v>
          </cell>
          <cell r="Y69">
            <v>26983.1</v>
          </cell>
          <cell r="Z69">
            <v>27241.7</v>
          </cell>
          <cell r="AA69">
            <v>27450.799999999999</v>
          </cell>
          <cell r="AB69">
            <v>27686.5</v>
          </cell>
          <cell r="AC69">
            <v>27940.76</v>
          </cell>
          <cell r="AD69">
            <v>28190.14</v>
          </cell>
          <cell r="AE69">
            <v>28341.579000000002</v>
          </cell>
        </row>
        <row r="70">
          <cell r="A70" t="str">
            <v>Export - 16/10/2017 - 10:58:58</v>
          </cell>
        </row>
        <row r="71">
          <cell r="A71" t="str">
            <v>pib,pibxx,pop,men,vadindxx,vadterxx,vadagrxx,cpr,cprxx,vadimaxx,vadconxx,nbrlpr</v>
          </cell>
        </row>
      </sheetData>
      <sheetData sheetId="5"/>
      <sheetData sheetId="6"/>
      <sheetData sheetId="7">
        <row r="10">
          <cell r="A10" t="str">
            <v>totcf</v>
          </cell>
          <cell r="C10">
            <v>149.46624060906811</v>
          </cell>
          <cell r="D10">
            <v>140.24132756836801</v>
          </cell>
          <cell r="E10">
            <v>138.66948790112264</v>
          </cell>
          <cell r="F10">
            <v>135.64852651468874</v>
          </cell>
          <cell r="G10">
            <v>133.10671297375427</v>
          </cell>
          <cell r="H10">
            <v>131.95034443462171</v>
          </cell>
        </row>
        <row r="12">
          <cell r="C12" t="str">
            <v>Ratio energy expenses paid by the consumers / GDP (1)</v>
          </cell>
        </row>
        <row r="13">
          <cell r="C13">
            <v>2.3447355356646365E-2</v>
          </cell>
          <cell r="D13">
            <v>2.2373074850118285E-2</v>
          </cell>
          <cell r="E13">
            <v>2.476227637798711E-2</v>
          </cell>
          <cell r="F13">
            <v>2.334983620628206E-2</v>
          </cell>
          <cell r="G13">
            <v>2.2105111452148028E-2</v>
          </cell>
          <cell r="H13">
            <v>1.6557796163996587E-2</v>
          </cell>
        </row>
        <row r="15">
          <cell r="C15" t="str">
            <v>Energy consumption per unit of total GDP,energy intensity of the GDP (EBU/M$)</v>
          </cell>
        </row>
        <row r="16">
          <cell r="C16">
            <v>843.63129336760608</v>
          </cell>
          <cell r="D16">
            <v>669.77613638522951</v>
          </cell>
          <cell r="E16">
            <v>611.73880110493087</v>
          </cell>
          <cell r="F16">
            <v>560.98722269001371</v>
          </cell>
          <cell r="G16">
            <v>513.50901567584731</v>
          </cell>
          <cell r="H16">
            <v>363.36206404563876</v>
          </cell>
        </row>
        <row r="19">
          <cell r="C19" t="str">
            <v>Final energy consumption of manufacturing industry (Mtoe)</v>
          </cell>
        </row>
        <row r="20">
          <cell r="A20" t="str">
            <v>totcfind</v>
          </cell>
          <cell r="C20">
            <v>38.915607932952412</v>
          </cell>
          <cell r="D20">
            <v>31.843964919505282</v>
          </cell>
          <cell r="E20">
            <v>32.69700855069604</v>
          </cell>
          <cell r="F20">
            <v>33.206980358539603</v>
          </cell>
          <cell r="G20">
            <v>33.65116256944129</v>
          </cell>
          <cell r="H20">
            <v>36.496623822772037</v>
          </cell>
        </row>
        <row r="22">
          <cell r="C22" t="str">
            <v>Final energy consumption of construction and mines (Mtoe)</v>
          </cell>
        </row>
        <row r="23">
          <cell r="A23" t="str">
            <v>totcfcon</v>
          </cell>
          <cell r="C23">
            <v>0</v>
          </cell>
          <cell r="D23">
            <v>0</v>
          </cell>
          <cell r="E23">
            <v>0</v>
          </cell>
          <cell r="F23">
            <v>0</v>
          </cell>
          <cell r="G23">
            <v>0</v>
          </cell>
          <cell r="H23">
            <v>0</v>
          </cell>
        </row>
        <row r="25">
          <cell r="C25" t="str">
            <v>Final energy consumption of households (Mtoe)</v>
          </cell>
        </row>
        <row r="26">
          <cell r="A26" t="str">
            <v>totcfres</v>
          </cell>
          <cell r="C26">
            <v>42.776609585056121</v>
          </cell>
          <cell r="D26">
            <v>40.349901477225778</v>
          </cell>
          <cell r="E26">
            <v>38.428527855910708</v>
          </cell>
          <cell r="F26">
            <v>36.349539422746112</v>
          </cell>
          <cell r="G26">
            <v>34.769361261926022</v>
          </cell>
          <cell r="H26">
            <v>31.030584169761067</v>
          </cell>
        </row>
        <row r="28">
          <cell r="C28" t="str">
            <v>Final energy consumption of services (Mtoe)</v>
          </cell>
        </row>
        <row r="29">
          <cell r="A29" t="str">
            <v>totcfser</v>
          </cell>
          <cell r="C29">
            <v>20.017227804139999</v>
          </cell>
          <cell r="D29">
            <v>21.476533881127583</v>
          </cell>
          <cell r="E29">
            <v>20.715850804673167</v>
          </cell>
          <cell r="F29">
            <v>19.906760897732692</v>
          </cell>
          <cell r="G29">
            <v>18.920598613005055</v>
          </cell>
          <cell r="H29">
            <v>17.490863443007168</v>
          </cell>
        </row>
        <row r="31">
          <cell r="C31" t="str">
            <v>Final energy consumption of domestic transport (Mtoe)</v>
          </cell>
        </row>
        <row r="32">
          <cell r="A32" t="str">
            <v>totcftra</v>
          </cell>
          <cell r="C32">
            <v>43.327995286919581</v>
          </cell>
          <cell r="D32">
            <v>42.108127290509358</v>
          </cell>
          <cell r="E32">
            <v>42.271500689842703</v>
          </cell>
          <cell r="F32">
            <v>41.611145835670335</v>
          </cell>
          <cell r="G32">
            <v>41.133890529381887</v>
          </cell>
          <cell r="H32">
            <v>41.862772999081422</v>
          </cell>
        </row>
        <row r="34">
          <cell r="C34" t="str">
            <v>Final energy consumption of agriculture (Mtoe)</v>
          </cell>
        </row>
        <row r="35">
          <cell r="A35" t="str">
            <v>totcfagr</v>
          </cell>
          <cell r="C35">
            <v>4.4287999999999998</v>
          </cell>
          <cell r="D35">
            <v>4.4627999999999997</v>
          </cell>
          <cell r="E35">
            <v>4.5565999999999995</v>
          </cell>
          <cell r="F35">
            <v>4.5741000000000005</v>
          </cell>
          <cell r="G35">
            <v>4.6316999999999995</v>
          </cell>
          <cell r="H35">
            <v>5.0695000000000006</v>
          </cell>
        </row>
        <row r="38">
          <cell r="C38" t="str">
            <v>Total consumption of motor fuels (EBU)</v>
          </cell>
        </row>
        <row r="39">
          <cell r="C39">
            <v>46.001295286919579</v>
          </cell>
          <cell r="D39">
            <v>44.669203076038002</v>
          </cell>
          <cell r="E39">
            <v>44.569645731047459</v>
          </cell>
          <cell r="F39">
            <v>43.615574943520933</v>
          </cell>
          <cell r="G39">
            <v>42.652898477912743</v>
          </cell>
          <cell r="H39">
            <v>40.991203767730951</v>
          </cell>
        </row>
        <row r="41">
          <cell r="C41" t="str">
            <v>Total consumption of conventional fossil fuels (EBU)</v>
          </cell>
        </row>
        <row r="42">
          <cell r="C42">
            <v>64.148803958201285</v>
          </cell>
          <cell r="D42">
            <v>52.561034482660666</v>
          </cell>
          <cell r="E42">
            <v>50.248505791671001</v>
          </cell>
          <cell r="F42">
            <v>47.545745981195076</v>
          </cell>
          <cell r="G42">
            <v>44.961607765086981</v>
          </cell>
          <cell r="H42">
            <v>39.708804307938408</v>
          </cell>
        </row>
        <row r="44">
          <cell r="C44" t="str">
            <v>Total consumption of purchased electricity (EBU)</v>
          </cell>
        </row>
        <row r="45">
          <cell r="C45">
            <v>32.607720643980223</v>
          </cell>
          <cell r="D45">
            <v>35.902555712513475</v>
          </cell>
          <cell r="E45">
            <v>36.923449751825494</v>
          </cell>
          <cell r="F45">
            <v>37.812331298409894</v>
          </cell>
          <cell r="G45">
            <v>38.981102257529571</v>
          </cell>
          <cell r="H45">
            <v>45.002322041159488</v>
          </cell>
        </row>
        <row r="48">
          <cell r="C48" t="str">
            <v>population (millions)</v>
          </cell>
        </row>
        <row r="49">
          <cell r="A49" t="str">
            <v>pop</v>
          </cell>
          <cell r="C49">
            <v>58.857999999999997</v>
          </cell>
          <cell r="D49">
            <v>64.287660691067174</v>
          </cell>
          <cell r="E49">
            <v>65.681783407565149</v>
          </cell>
          <cell r="F49">
            <v>66.905921568142034</v>
          </cell>
          <cell r="G49">
            <v>68.051082900771959</v>
          </cell>
          <cell r="H49">
            <v>71.67852273055594</v>
          </cell>
        </row>
        <row r="51">
          <cell r="C51" t="str">
            <v xml:space="preserve">Annual rate of growth of total population (1)     </v>
          </cell>
        </row>
        <row r="52">
          <cell r="C52">
            <v>0</v>
          </cell>
          <cell r="D52">
            <v>5.8999999999999999E-3</v>
          </cell>
          <cell r="E52">
            <v>4.3E-3</v>
          </cell>
          <cell r="F52">
            <v>3.7000000000000002E-3</v>
          </cell>
          <cell r="G52">
            <v>3.3999999999999998E-3</v>
          </cell>
          <cell r="H52">
            <v>2.5999999999999999E-3</v>
          </cell>
        </row>
        <row r="54">
          <cell r="C54" t="str">
            <v>Gross Domestic product (GDP) (billions €05)</v>
          </cell>
        </row>
        <row r="55">
          <cell r="A55" t="str">
            <v>pibxx</v>
          </cell>
          <cell r="C55">
            <v>1771.701</v>
          </cell>
          <cell r="D55">
            <v>2093.8537512734938</v>
          </cell>
          <cell r="E55">
            <v>2266.8087695378476</v>
          </cell>
          <cell r="F55">
            <v>2418.0323727202685</v>
          </cell>
          <cell r="G55">
            <v>2592.1007988256611</v>
          </cell>
          <cell r="H55">
            <v>3631.3737038341064</v>
          </cell>
        </row>
        <row r="57">
          <cell r="C57" t="str">
            <v xml:space="preserve">Annual rate of growth of the Gross Domestic Product (GDP)       </v>
          </cell>
        </row>
        <row r="58">
          <cell r="C58">
            <v>0</v>
          </cell>
          <cell r="D58">
            <v>1.1200000000000099E-2</v>
          </cell>
          <cell r="E58">
            <v>1.6000000000000014E-2</v>
          </cell>
          <cell r="F58">
            <v>1.2999999999999901E-2</v>
          </cell>
          <cell r="G58">
            <v>1.4000000000000012E-2</v>
          </cell>
          <cell r="H58">
            <v>1.6999999999999904E-2</v>
          </cell>
        </row>
        <row r="60">
          <cell r="C60" t="str">
            <v>Value added of agriculture (billions $)</v>
          </cell>
        </row>
        <row r="61">
          <cell r="A61" t="str">
            <v>vadagrixx</v>
          </cell>
          <cell r="C61">
            <v>33.662318999999997</v>
          </cell>
          <cell r="D61">
            <v>35.804899146776748</v>
          </cell>
          <cell r="E61">
            <v>39.215791713004762</v>
          </cell>
          <cell r="F61">
            <v>39.897534149884436</v>
          </cell>
          <cell r="G61">
            <v>41.992032940975704</v>
          </cell>
          <cell r="H61">
            <v>57.738841890962298</v>
          </cell>
        </row>
        <row r="63">
          <cell r="C63" t="str">
            <v>Value added of construction and mines (billions $)</v>
          </cell>
        </row>
        <row r="64">
          <cell r="A64" t="str">
            <v>vadconxx</v>
          </cell>
          <cell r="C64">
            <v>116.40075569999999</v>
          </cell>
          <cell r="D64">
            <v>106.99592669007554</v>
          </cell>
          <cell r="E64">
            <v>114.24716198470752</v>
          </cell>
          <cell r="F64">
            <v>130.57374812689449</v>
          </cell>
          <cell r="G64">
            <v>145.15764473423701</v>
          </cell>
          <cell r="H64">
            <v>214.25104852621226</v>
          </cell>
        </row>
        <row r="67">
          <cell r="C67" t="str">
            <v>Total consumption of energy of agriculture,per energy (EBU)</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0</v>
          </cell>
          <cell r="D73">
            <v>0</v>
          </cell>
          <cell r="E73">
            <v>0</v>
          </cell>
          <cell r="F73">
            <v>0</v>
          </cell>
          <cell r="G73">
            <v>0</v>
          </cell>
          <cell r="H73">
            <v>0</v>
          </cell>
        </row>
        <row r="74">
          <cell r="C74">
            <v>0</v>
          </cell>
          <cell r="D74">
            <v>0</v>
          </cell>
          <cell r="E74">
            <v>0</v>
          </cell>
          <cell r="F74">
            <v>0</v>
          </cell>
          <cell r="G74">
            <v>0</v>
          </cell>
          <cell r="H74">
            <v>0</v>
          </cell>
        </row>
        <row r="75">
          <cell r="C75">
            <v>0</v>
          </cell>
          <cell r="D75">
            <v>0</v>
          </cell>
          <cell r="E75">
            <v>0</v>
          </cell>
          <cell r="F75">
            <v>0</v>
          </cell>
          <cell r="G75">
            <v>0</v>
          </cell>
          <cell r="H75">
            <v>0</v>
          </cell>
        </row>
        <row r="76">
          <cell r="C76">
            <v>0</v>
          </cell>
          <cell r="D76">
            <v>0</v>
          </cell>
          <cell r="E76">
            <v>0</v>
          </cell>
          <cell r="F76">
            <v>0</v>
          </cell>
          <cell r="G76">
            <v>0</v>
          </cell>
          <cell r="H76">
            <v>0</v>
          </cell>
        </row>
        <row r="77">
          <cell r="C77">
            <v>0</v>
          </cell>
          <cell r="D77">
            <v>0</v>
          </cell>
          <cell r="E77">
            <v>0</v>
          </cell>
          <cell r="F77">
            <v>0</v>
          </cell>
          <cell r="G77">
            <v>0</v>
          </cell>
          <cell r="H77">
            <v>0</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3">
          <cell r="C83" t="str">
            <v xml:space="preserve">Price of crude oil on the international market(US$/bbl)    </v>
          </cell>
        </row>
        <row r="84">
          <cell r="C84">
            <v>0</v>
          </cell>
          <cell r="D84">
            <v>0</v>
          </cell>
          <cell r="E84">
            <v>0</v>
          </cell>
          <cell r="F84">
            <v>0</v>
          </cell>
          <cell r="G84">
            <v>0</v>
          </cell>
          <cell r="H84">
            <v>0</v>
          </cell>
        </row>
        <row r="86">
          <cell r="C86" t="str">
            <v xml:space="preserve">Price of natural gas on the international market (US$/Million BTU)    </v>
          </cell>
        </row>
        <row r="87">
          <cell r="C87">
            <v>0</v>
          </cell>
          <cell r="D87">
            <v>0</v>
          </cell>
          <cell r="E87">
            <v>0</v>
          </cell>
          <cell r="F87">
            <v>0</v>
          </cell>
          <cell r="G87">
            <v>0</v>
          </cell>
          <cell r="H87">
            <v>0</v>
          </cell>
        </row>
        <row r="90">
          <cell r="C90" t="str">
            <v>Total energy consumption for energy purposes, without solar and construction (Mtoe)</v>
          </cell>
        </row>
        <row r="91">
          <cell r="C91">
            <v>0</v>
          </cell>
          <cell r="D91">
            <v>0</v>
          </cell>
          <cell r="E91">
            <v>0</v>
          </cell>
          <cell r="F91">
            <v>0</v>
          </cell>
          <cell r="G91">
            <v>0</v>
          </cell>
          <cell r="H91">
            <v>0</v>
          </cell>
        </row>
        <row r="92">
          <cell r="A92" t="str">
            <v>totuenpet</v>
          </cell>
          <cell r="C92">
            <v>61.841480259629563</v>
          </cell>
          <cell r="D92">
            <v>53.370110893066887</v>
          </cell>
          <cell r="E92">
            <v>51.505598582565241</v>
          </cell>
          <cell r="F92">
            <v>48.884883257124315</v>
          </cell>
          <cell r="G92">
            <v>46.140006830984802</v>
          </cell>
          <cell r="H92">
            <v>41.616792963894675</v>
          </cell>
        </row>
        <row r="93">
          <cell r="A93" t="str">
            <v>totuencms</v>
          </cell>
          <cell r="C93">
            <v>6.7202884229845354</v>
          </cell>
          <cell r="D93">
            <v>4.5023645155142642</v>
          </cell>
          <cell r="E93">
            <v>3.9881989015733521</v>
          </cell>
          <cell r="F93">
            <v>3.3767938335169534</v>
          </cell>
          <cell r="G93">
            <v>2.9011098631694576</v>
          </cell>
          <cell r="H93">
            <v>2.3022728779678139</v>
          </cell>
        </row>
        <row r="94">
          <cell r="A94" t="str">
            <v>totuengaz</v>
          </cell>
          <cell r="C94">
            <v>32.552781707905282</v>
          </cell>
          <cell r="D94">
            <v>29.886671083769077</v>
          </cell>
          <cell r="E94">
            <v>29.011104024938867</v>
          </cell>
          <cell r="F94">
            <v>28.048875898660974</v>
          </cell>
          <cell r="G94">
            <v>27.150330416449034</v>
          </cell>
          <cell r="H94">
            <v>24.510201298218245</v>
          </cell>
        </row>
        <row r="95">
          <cell r="A95" t="str">
            <v>totuenele</v>
          </cell>
          <cell r="C95">
            <v>32.095920643980222</v>
          </cell>
          <cell r="D95">
            <v>35.358155712513472</v>
          </cell>
          <cell r="E95">
            <v>36.327249751825491</v>
          </cell>
          <cell r="F95">
            <v>37.205731298409894</v>
          </cell>
          <cell r="G95">
            <v>38.342702257529581</v>
          </cell>
          <cell r="H95">
            <v>44.124422041159491</v>
          </cell>
        </row>
        <row r="96">
          <cell r="C96">
            <v>0</v>
          </cell>
          <cell r="D96">
            <v>0</v>
          </cell>
          <cell r="E96">
            <v>0</v>
          </cell>
          <cell r="F96">
            <v>0</v>
          </cell>
          <cell r="G96">
            <v>0</v>
          </cell>
          <cell r="H96">
            <v>0</v>
          </cell>
        </row>
        <row r="97">
          <cell r="C97">
            <v>0</v>
          </cell>
          <cell r="D97">
            <v>0</v>
          </cell>
          <cell r="E97">
            <v>0</v>
          </cell>
          <cell r="F97">
            <v>0</v>
          </cell>
          <cell r="G97">
            <v>0</v>
          </cell>
          <cell r="H97">
            <v>0</v>
          </cell>
        </row>
        <row r="98">
          <cell r="A98" t="str">
            <v>totuenbio</v>
          </cell>
          <cell r="C98">
            <v>8.1927279446488779</v>
          </cell>
          <cell r="D98">
            <v>8.73072907429842</v>
          </cell>
          <cell r="E98">
            <v>9.3572578877938462</v>
          </cell>
          <cell r="F98">
            <v>9.6647774585101711</v>
          </cell>
          <cell r="G98">
            <v>10.041906523398367</v>
          </cell>
          <cell r="H98">
            <v>10.201477008282495</v>
          </cell>
        </row>
        <row r="99">
          <cell r="A99" t="str">
            <v>totuencha</v>
          </cell>
          <cell r="C99">
            <v>3.6136348261106628</v>
          </cell>
          <cell r="D99">
            <v>3.7785217929991788</v>
          </cell>
          <cell r="E99">
            <v>3.7680113443966863</v>
          </cell>
          <cell r="F99">
            <v>3.739839003663338</v>
          </cell>
          <cell r="G99">
            <v>3.7566992739952614</v>
          </cell>
          <cell r="H99">
            <v>3.9969205380063539</v>
          </cell>
        </row>
        <row r="100">
          <cell r="A100" t="str">
            <v>totuen</v>
          </cell>
          <cell r="C100">
            <v>145.01683380525915</v>
          </cell>
          <cell r="D100">
            <v>135.6265530721613</v>
          </cell>
          <cell r="E100">
            <v>133.95742049309348</v>
          </cell>
          <cell r="F100">
            <v>130.92090074988567</v>
          </cell>
          <cell r="G100">
            <v>128.33275516552652</v>
          </cell>
          <cell r="H100">
            <v>126.75208672752908</v>
          </cell>
        </row>
        <row r="102">
          <cell r="C102" t="str">
            <v>Total consumption of solar energy of households (Mtoe)</v>
          </cell>
        </row>
        <row r="103">
          <cell r="C103">
            <v>2.0606803808999999E-2</v>
          </cell>
          <cell r="D103">
            <v>6.290775863531986E-2</v>
          </cell>
          <cell r="E103">
            <v>7.5519549726743296E-2</v>
          </cell>
          <cell r="F103">
            <v>8.8384256823963947E-2</v>
          </cell>
          <cell r="G103">
            <v>8.9897041207704212E-2</v>
          </cell>
          <cell r="H103">
            <v>9.4688972415206851E-2</v>
          </cell>
        </row>
        <row r="105">
          <cell r="C105" t="str">
            <v>Total energy consumption for non energy purposes</v>
          </cell>
        </row>
        <row r="106">
          <cell r="C106">
            <v>0</v>
          </cell>
          <cell r="D106">
            <v>0</v>
          </cell>
          <cell r="E106">
            <v>0</v>
          </cell>
          <cell r="F106">
            <v>0</v>
          </cell>
          <cell r="G106">
            <v>0</v>
          </cell>
          <cell r="H106">
            <v>0</v>
          </cell>
        </row>
        <row r="107">
          <cell r="C107">
            <v>0</v>
          </cell>
          <cell r="D107">
            <v>0</v>
          </cell>
          <cell r="E107">
            <v>0</v>
          </cell>
          <cell r="F107">
            <v>0</v>
          </cell>
          <cell r="G107">
            <v>0</v>
          </cell>
          <cell r="H107">
            <v>0</v>
          </cell>
        </row>
        <row r="108">
          <cell r="C108">
            <v>0</v>
          </cell>
          <cell r="D108">
            <v>0</v>
          </cell>
          <cell r="E108">
            <v>0</v>
          </cell>
          <cell r="F108">
            <v>0</v>
          </cell>
          <cell r="G108">
            <v>0</v>
          </cell>
          <cell r="H108">
            <v>0</v>
          </cell>
        </row>
        <row r="109">
          <cell r="C109">
            <v>0</v>
          </cell>
          <cell r="D109">
            <v>0</v>
          </cell>
          <cell r="E109">
            <v>0</v>
          </cell>
          <cell r="F109">
            <v>0</v>
          </cell>
          <cell r="G109">
            <v>0</v>
          </cell>
          <cell r="H109">
            <v>0</v>
          </cell>
        </row>
        <row r="110">
          <cell r="C110">
            <v>0</v>
          </cell>
          <cell r="D110">
            <v>0</v>
          </cell>
          <cell r="E110">
            <v>0</v>
          </cell>
          <cell r="F110">
            <v>0</v>
          </cell>
          <cell r="G110">
            <v>0</v>
          </cell>
          <cell r="H110">
            <v>0</v>
          </cell>
        </row>
        <row r="111">
          <cell r="C111">
            <v>0</v>
          </cell>
          <cell r="D111">
            <v>0</v>
          </cell>
          <cell r="E111">
            <v>0</v>
          </cell>
          <cell r="F111">
            <v>0</v>
          </cell>
          <cell r="G111">
            <v>0</v>
          </cell>
          <cell r="H111">
            <v>0</v>
          </cell>
        </row>
        <row r="112">
          <cell r="C112">
            <v>0</v>
          </cell>
          <cell r="D112">
            <v>0</v>
          </cell>
          <cell r="E112">
            <v>0</v>
          </cell>
          <cell r="F112">
            <v>0</v>
          </cell>
          <cell r="G112">
            <v>0</v>
          </cell>
          <cell r="H112">
            <v>0</v>
          </cell>
        </row>
        <row r="113">
          <cell r="C113">
            <v>0</v>
          </cell>
          <cell r="D113">
            <v>0</v>
          </cell>
          <cell r="E113">
            <v>0</v>
          </cell>
          <cell r="F113">
            <v>0</v>
          </cell>
          <cell r="G113">
            <v>0</v>
          </cell>
          <cell r="H113">
            <v>0</v>
          </cell>
        </row>
        <row r="114">
          <cell r="C114">
            <v>0</v>
          </cell>
          <cell r="D114">
            <v>0</v>
          </cell>
          <cell r="E114">
            <v>0</v>
          </cell>
          <cell r="F114">
            <v>0</v>
          </cell>
          <cell r="G114">
            <v>0</v>
          </cell>
          <cell r="H114">
            <v>0</v>
          </cell>
        </row>
        <row r="115">
          <cell r="A115" t="str">
            <v>totunonen</v>
          </cell>
          <cell r="C115">
            <v>14.7434891814352</v>
          </cell>
          <cell r="D115">
            <v>13.854480273631651</v>
          </cell>
          <cell r="E115">
            <v>14.439728970348746</v>
          </cell>
          <cell r="F115">
            <v>14.882220604721528</v>
          </cell>
          <cell r="G115">
            <v>15.39252444385054</v>
          </cell>
          <cell r="H115">
            <v>18.229594422879043</v>
          </cell>
        </row>
        <row r="117">
          <cell r="C117" t="str">
            <v>Consumption of motor fuel  of construction and mines sector (EBU)</v>
          </cell>
        </row>
        <row r="118">
          <cell r="C118">
            <v>0</v>
          </cell>
          <cell r="D118">
            <v>0</v>
          </cell>
          <cell r="E118">
            <v>0</v>
          </cell>
          <cell r="F118">
            <v>0</v>
          </cell>
          <cell r="G118">
            <v>0</v>
          </cell>
          <cell r="H118">
            <v>0</v>
          </cell>
        </row>
        <row r="120">
          <cell r="C120" t="str">
            <v>Electricity consumption of the construction and mines sector (TWh)</v>
          </cell>
        </row>
        <row r="121">
          <cell r="C121">
            <v>0</v>
          </cell>
          <cell r="D121">
            <v>0</v>
          </cell>
          <cell r="E121">
            <v>0</v>
          </cell>
          <cell r="F121">
            <v>0</v>
          </cell>
          <cell r="G121">
            <v>0</v>
          </cell>
          <cell r="H121">
            <v>0</v>
          </cell>
        </row>
        <row r="123">
          <cell r="C123" t="str">
            <v>Total consumption of purchased electricity (EBU)</v>
          </cell>
        </row>
        <row r="124">
          <cell r="C124">
            <v>32.607720643980223</v>
          </cell>
          <cell r="D124">
            <v>35.902555712513475</v>
          </cell>
          <cell r="E124">
            <v>36.923449751825494</v>
          </cell>
          <cell r="F124">
            <v>37.812331298409894</v>
          </cell>
          <cell r="G124">
            <v>38.981102257529571</v>
          </cell>
          <cell r="H124">
            <v>45.002322041159488</v>
          </cell>
        </row>
      </sheetData>
      <sheetData sheetId="8"/>
      <sheetData sheetId="9">
        <row r="4">
          <cell r="B4" t="str">
            <v>Code série</v>
          </cell>
          <cell r="C4" t="str">
            <v>Pays</v>
          </cell>
          <cell r="D4" t="str">
            <v>Source</v>
          </cell>
          <cell r="E4" t="str">
            <v>Unité</v>
          </cell>
          <cell r="F4">
            <v>1990</v>
          </cell>
          <cell r="G4">
            <v>1991</v>
          </cell>
          <cell r="H4">
            <v>1992</v>
          </cell>
          <cell r="I4">
            <v>1993</v>
          </cell>
          <cell r="J4">
            <v>1994</v>
          </cell>
          <cell r="K4">
            <v>1995</v>
          </cell>
          <cell r="L4">
            <v>1996</v>
          </cell>
          <cell r="M4">
            <v>1997</v>
          </cell>
          <cell r="N4">
            <v>1998</v>
          </cell>
          <cell r="O4">
            <v>1999</v>
          </cell>
          <cell r="P4">
            <v>2000</v>
          </cell>
          <cell r="Q4">
            <v>2001</v>
          </cell>
          <cell r="R4">
            <v>2002</v>
          </cell>
          <cell r="S4">
            <v>2003</v>
          </cell>
          <cell r="T4">
            <v>2004</v>
          </cell>
          <cell r="U4">
            <v>2005</v>
          </cell>
          <cell r="V4">
            <v>2006</v>
          </cell>
          <cell r="W4">
            <v>2007</v>
          </cell>
          <cell r="X4">
            <v>2008</v>
          </cell>
          <cell r="Y4">
            <v>2009</v>
          </cell>
          <cell r="Z4">
            <v>2010</v>
          </cell>
          <cell r="AA4">
            <v>2011</v>
          </cell>
          <cell r="AB4">
            <v>2012</v>
          </cell>
          <cell r="AC4">
            <v>2013</v>
          </cell>
          <cell r="AD4">
            <v>2014</v>
          </cell>
          <cell r="AE4">
            <v>2015</v>
          </cell>
        </row>
        <row r="6">
          <cell r="A6" t="str">
            <v>DATAMED</v>
          </cell>
        </row>
        <row r="7">
          <cell r="A7" t="str">
            <v>Bilan total industrie</v>
          </cell>
        </row>
        <row r="8">
          <cell r="A8" t="str">
            <v>Consommation  de combustibles  mineraux solides industrie (yc btp yc sid)</v>
          </cell>
          <cell r="B8" t="str">
            <v>cmscfind</v>
          </cell>
          <cell r="C8" t="str">
            <v>fra</v>
          </cell>
          <cell r="D8" t="str">
            <v>SOeS Bilan</v>
          </cell>
          <cell r="E8" t="str">
            <v>Mtep</v>
          </cell>
          <cell r="F8">
            <v>8.41</v>
          </cell>
          <cell r="G8">
            <v>8.2200000000000006</v>
          </cell>
          <cell r="H8">
            <v>7.88</v>
          </cell>
          <cell r="I8">
            <v>6.79</v>
          </cell>
          <cell r="J8">
            <v>7.61</v>
          </cell>
          <cell r="K8">
            <v>6.95</v>
          </cell>
          <cell r="L8">
            <v>6.59</v>
          </cell>
          <cell r="M8">
            <v>6.91</v>
          </cell>
          <cell r="N8">
            <v>6.9</v>
          </cell>
          <cell r="O8">
            <v>6.59</v>
          </cell>
          <cell r="P8">
            <v>6.7641</v>
          </cell>
          <cell r="Q8">
            <v>5.9682899999999997</v>
          </cell>
          <cell r="R8">
            <v>6.0616000000000003</v>
          </cell>
          <cell r="S8">
            <v>6.1822999999999997</v>
          </cell>
          <cell r="T8">
            <v>6.2604100000000003</v>
          </cell>
          <cell r="U8">
            <v>6.2424499999999998</v>
          </cell>
          <cell r="V8">
            <v>6.4482499999999998</v>
          </cell>
          <cell r="W8">
            <v>6.5030000000000001</v>
          </cell>
          <cell r="X8">
            <v>6.1305800000000001</v>
          </cell>
          <cell r="Y8">
            <v>4.5053200000000002</v>
          </cell>
          <cell r="Z8">
            <v>5.3404400000000001</v>
          </cell>
          <cell r="AA8">
            <v>5.0876900000000003</v>
          </cell>
          <cell r="AB8">
            <v>4.9404199999999996</v>
          </cell>
          <cell r="AC8">
            <v>4.93</v>
          </cell>
          <cell r="AD8">
            <v>5.21</v>
          </cell>
          <cell r="AE8">
            <v>4.8899999999999997</v>
          </cell>
        </row>
        <row r="9">
          <cell r="A9" t="str">
            <v>Consommation  de produits pétroliers de l'industrie (yc btp yc sid)</v>
          </cell>
          <cell r="B9" t="str">
            <v>petcfind</v>
          </cell>
          <cell r="C9" t="str">
            <v>fra</v>
          </cell>
          <cell r="D9" t="str">
            <v>SOeS Bilan</v>
          </cell>
          <cell r="E9" t="str">
            <v>Mtep</v>
          </cell>
          <cell r="F9">
            <v>9.32</v>
          </cell>
          <cell r="G9">
            <v>8.84</v>
          </cell>
          <cell r="H9">
            <v>8.42</v>
          </cell>
          <cell r="I9">
            <v>8.17</v>
          </cell>
          <cell r="J9">
            <v>8.51</v>
          </cell>
          <cell r="K9">
            <v>8.33</v>
          </cell>
          <cell r="L9">
            <v>8.25</v>
          </cell>
          <cell r="M9">
            <v>8.33</v>
          </cell>
          <cell r="N9">
            <v>8.2799999999999994</v>
          </cell>
          <cell r="O9">
            <v>7.53</v>
          </cell>
          <cell r="P9">
            <v>7.03</v>
          </cell>
          <cell r="Q9">
            <v>6.81</v>
          </cell>
          <cell r="R9">
            <v>5.6660000000000004</v>
          </cell>
          <cell r="S9">
            <v>4.9610000000000003</v>
          </cell>
          <cell r="T9">
            <v>4.774</v>
          </cell>
          <cell r="U9">
            <v>4.351</v>
          </cell>
          <cell r="V9">
            <v>4.4800000000000004</v>
          </cell>
          <cell r="W9">
            <v>4.2837100000000001</v>
          </cell>
          <cell r="X9">
            <v>3.7587600000000001</v>
          </cell>
          <cell r="Y9">
            <v>3.3357700000000001</v>
          </cell>
          <cell r="Z9">
            <v>3.0517799999999999</v>
          </cell>
          <cell r="AA9">
            <v>3.3</v>
          </cell>
          <cell r="AB9">
            <v>2.919</v>
          </cell>
          <cell r="AC9">
            <v>2.5299999999999998</v>
          </cell>
          <cell r="AD9">
            <v>2.2799999999999998</v>
          </cell>
          <cell r="AE9">
            <v>2.12</v>
          </cell>
        </row>
        <row r="10">
          <cell r="A10" t="str">
            <v>Consommation de gaz de l'industrie (yc btp yc sid)</v>
          </cell>
          <cell r="B10" t="str">
            <v>gazcfind</v>
          </cell>
          <cell r="C10" t="str">
            <v>fra</v>
          </cell>
          <cell r="D10" t="str">
            <v>SOeS Bilan</v>
          </cell>
          <cell r="E10" t="str">
            <v>Mtep</v>
          </cell>
          <cell r="F10">
            <v>9.3000000000000007</v>
          </cell>
          <cell r="G10">
            <v>9.56</v>
          </cell>
          <cell r="H10">
            <v>9.43</v>
          </cell>
          <cell r="I10">
            <v>9.58</v>
          </cell>
          <cell r="J10">
            <v>9.6300000000000008</v>
          </cell>
          <cell r="K10">
            <v>10.28</v>
          </cell>
          <cell r="L10">
            <v>10.65</v>
          </cell>
          <cell r="M10">
            <v>11.07</v>
          </cell>
          <cell r="N10">
            <v>11.48</v>
          </cell>
          <cell r="O10">
            <v>10.93</v>
          </cell>
          <cell r="P10">
            <v>12.519130000000001</v>
          </cell>
          <cell r="Q10">
            <v>10.96369</v>
          </cell>
          <cell r="R10">
            <v>11.43737</v>
          </cell>
          <cell r="S10">
            <v>12.224220000000001</v>
          </cell>
          <cell r="T10">
            <v>11.64133</v>
          </cell>
          <cell r="U10">
            <v>12.05184</v>
          </cell>
          <cell r="V10">
            <v>11.90028</v>
          </cell>
          <cell r="W10">
            <v>11.784789999999999</v>
          </cell>
          <cell r="X10">
            <v>11.85336</v>
          </cell>
          <cell r="Y10">
            <v>10.63527</v>
          </cell>
          <cell r="Z10">
            <v>10.879189999999999</v>
          </cell>
          <cell r="AA10">
            <v>10.64409</v>
          </cell>
          <cell r="AB10">
            <v>10.250690000000001</v>
          </cell>
          <cell r="AC10">
            <v>10.210000000000001</v>
          </cell>
          <cell r="AD10">
            <v>9.86</v>
          </cell>
          <cell r="AE10">
            <v>9.7200000000000006</v>
          </cell>
        </row>
        <row r="11">
          <cell r="A11" t="str">
            <v>Consommation  énergie  renouvelable de l'industrie (yc btp yc sid)</v>
          </cell>
          <cell r="B11" t="str">
            <v>enrcfind</v>
          </cell>
          <cell r="C11" t="str">
            <v>fra</v>
          </cell>
          <cell r="D11" t="str">
            <v>SOeS Bilan</v>
          </cell>
          <cell r="E11" t="str">
            <v>Mtep</v>
          </cell>
          <cell r="F11">
            <v>1.21</v>
          </cell>
          <cell r="G11">
            <v>1.64</v>
          </cell>
          <cell r="H11">
            <v>1.67</v>
          </cell>
          <cell r="I11">
            <v>1.58</v>
          </cell>
          <cell r="J11">
            <v>1.68</v>
          </cell>
          <cell r="K11">
            <v>1.25</v>
          </cell>
          <cell r="L11">
            <v>1.22</v>
          </cell>
          <cell r="M11">
            <v>1.34</v>
          </cell>
          <cell r="N11">
            <v>1.33</v>
          </cell>
          <cell r="O11">
            <v>1.27</v>
          </cell>
          <cell r="P11">
            <v>1.6100699999999999</v>
          </cell>
          <cell r="Q11">
            <v>1.5930500000000001</v>
          </cell>
          <cell r="R11">
            <v>1.6189800000000001</v>
          </cell>
          <cell r="S11">
            <v>1.6557599999999999</v>
          </cell>
          <cell r="T11">
            <v>1.6896</v>
          </cell>
          <cell r="U11">
            <v>1.2705599999999999</v>
          </cell>
          <cell r="V11">
            <v>1.26393</v>
          </cell>
          <cell r="W11">
            <v>1.46485</v>
          </cell>
          <cell r="X11">
            <v>1.5307200000000001</v>
          </cell>
          <cell r="Y11">
            <v>1.63565</v>
          </cell>
          <cell r="Z11">
            <v>1.54678</v>
          </cell>
          <cell r="AA11">
            <v>1.4478899999999999</v>
          </cell>
          <cell r="AB11">
            <v>1.5699099999999999</v>
          </cell>
          <cell r="AC11">
            <v>1.86</v>
          </cell>
          <cell r="AD11">
            <v>1.7</v>
          </cell>
          <cell r="AE11">
            <v>1.7</v>
          </cell>
        </row>
        <row r="12">
          <cell r="A12" t="str">
            <v>Consommation de combustibles industrie (yc btp yc sid)</v>
          </cell>
          <cell r="B12" t="str">
            <v>cmbcfind</v>
          </cell>
          <cell r="C12" t="str">
            <v>fra</v>
          </cell>
          <cell r="D12" t="str">
            <v>SOeS Bilan</v>
          </cell>
          <cell r="E12" t="str">
            <v>Mtep</v>
          </cell>
          <cell r="F12">
            <v>28.24</v>
          </cell>
          <cell r="G12">
            <v>28.26</v>
          </cell>
          <cell r="H12">
            <v>27.4</v>
          </cell>
          <cell r="I12">
            <v>26.12</v>
          </cell>
          <cell r="J12">
            <v>27.43</v>
          </cell>
          <cell r="K12">
            <v>26.81</v>
          </cell>
          <cell r="L12">
            <v>26.71</v>
          </cell>
          <cell r="M12">
            <v>27.65</v>
          </cell>
          <cell r="N12">
            <v>27.99</v>
          </cell>
          <cell r="O12">
            <v>26.32</v>
          </cell>
          <cell r="P12">
            <v>27.923300000000001</v>
          </cell>
          <cell r="Q12">
            <v>25.335039999999999</v>
          </cell>
          <cell r="R12">
            <v>24.783940000000001</v>
          </cell>
          <cell r="S12">
            <v>25.02328</v>
          </cell>
          <cell r="T12">
            <v>24.36534</v>
          </cell>
          <cell r="U12">
            <v>23.915849999999999</v>
          </cell>
          <cell r="V12">
            <v>24.092469999999999</v>
          </cell>
          <cell r="W12">
            <v>24.036339999999999</v>
          </cell>
          <cell r="X12">
            <v>23.273420000000002</v>
          </cell>
          <cell r="Y12">
            <v>20.112010000000001</v>
          </cell>
          <cell r="Z12">
            <v>20.818200000000001</v>
          </cell>
          <cell r="AA12">
            <v>20.479659999999999</v>
          </cell>
          <cell r="AB12">
            <v>19.680019999999999</v>
          </cell>
          <cell r="AC12">
            <v>19.53</v>
          </cell>
          <cell r="AD12">
            <v>19.05</v>
          </cell>
          <cell r="AE12">
            <v>18.43</v>
          </cell>
        </row>
        <row r="13">
          <cell r="A13" t="str">
            <v>Consommation d'électricité industrie (yc btp yc sid)</v>
          </cell>
          <cell r="B13" t="str">
            <v>elccfind</v>
          </cell>
          <cell r="C13" t="str">
            <v>fra</v>
          </cell>
          <cell r="D13" t="str">
            <v>SOeS Bilan</v>
          </cell>
          <cell r="E13" t="str">
            <v>Mtep</v>
          </cell>
          <cell r="F13">
            <v>9.93</v>
          </cell>
          <cell r="G13">
            <v>10.14</v>
          </cell>
          <cell r="H13">
            <v>10.45</v>
          </cell>
          <cell r="I13">
            <v>10.29</v>
          </cell>
          <cell r="J13">
            <v>10.48</v>
          </cell>
          <cell r="K13">
            <v>10.71</v>
          </cell>
          <cell r="L13">
            <v>10.84</v>
          </cell>
          <cell r="M13">
            <v>11.26</v>
          </cell>
          <cell r="N13">
            <v>11.4</v>
          </cell>
          <cell r="O13">
            <v>11.59</v>
          </cell>
          <cell r="P13">
            <v>11.91427</v>
          </cell>
          <cell r="Q13">
            <v>12.04224</v>
          </cell>
          <cell r="R13">
            <v>11.974550000000001</v>
          </cell>
          <cell r="S13">
            <v>11.85957</v>
          </cell>
          <cell r="T13">
            <v>11.98556</v>
          </cell>
          <cell r="U13">
            <v>11.80359</v>
          </cell>
          <cell r="V13">
            <v>11.68792</v>
          </cell>
          <cell r="W13">
            <v>11.64208</v>
          </cell>
          <cell r="X13">
            <v>11.41057</v>
          </cell>
          <cell r="Y13">
            <v>10.054</v>
          </cell>
          <cell r="Z13">
            <v>10.401680000000001</v>
          </cell>
          <cell r="AA13">
            <v>10.249000000000001</v>
          </cell>
          <cell r="AB13">
            <v>10.18159</v>
          </cell>
          <cell r="AC13">
            <v>10.08784</v>
          </cell>
          <cell r="AD13">
            <v>10.029999999999999</v>
          </cell>
          <cell r="AE13">
            <v>9.98</v>
          </cell>
        </row>
        <row r="14">
          <cell r="A14" t="str">
            <v>Consommation finale de l' industrie (yc btp yc sid)</v>
          </cell>
          <cell r="B14" t="str">
            <v>toccfind</v>
          </cell>
          <cell r="C14" t="str">
            <v>fra</v>
          </cell>
          <cell r="D14" t="str">
            <v>SOeS Bilan</v>
          </cell>
          <cell r="E14" t="str">
            <v>Mtep</v>
          </cell>
          <cell r="F14">
            <v>38.17</v>
          </cell>
          <cell r="G14">
            <v>38.4</v>
          </cell>
          <cell r="H14">
            <v>37.85</v>
          </cell>
          <cell r="I14">
            <v>36.409999999999997</v>
          </cell>
          <cell r="J14">
            <v>37.909999999999997</v>
          </cell>
          <cell r="K14">
            <v>37.520000000000003</v>
          </cell>
          <cell r="L14">
            <v>37.549999999999997</v>
          </cell>
          <cell r="M14">
            <v>38.909999999999997</v>
          </cell>
          <cell r="N14">
            <v>39.39</v>
          </cell>
          <cell r="O14">
            <v>37.909999999999997</v>
          </cell>
          <cell r="P14">
            <v>39.837560000000003</v>
          </cell>
          <cell r="Q14">
            <v>37.377270000000003</v>
          </cell>
          <cell r="R14">
            <v>36.758499999999998</v>
          </cell>
          <cell r="S14">
            <v>36.882849999999998</v>
          </cell>
          <cell r="T14">
            <v>36.350900000000003</v>
          </cell>
          <cell r="U14">
            <v>35.719430000000003</v>
          </cell>
          <cell r="V14">
            <v>35.780380000000001</v>
          </cell>
          <cell r="W14">
            <v>35.678420000000003</v>
          </cell>
          <cell r="X14">
            <v>34.683979999999998</v>
          </cell>
          <cell r="Y14">
            <v>30.16602</v>
          </cell>
          <cell r="Z14">
            <v>31.21988</v>
          </cell>
          <cell r="AA14">
            <v>30.728660000000001</v>
          </cell>
          <cell r="AB14">
            <v>29.861609999999999</v>
          </cell>
          <cell r="AC14">
            <v>29.617840000000001</v>
          </cell>
          <cell r="AD14">
            <v>29.08</v>
          </cell>
          <cell r="AE14">
            <v>28.41</v>
          </cell>
        </row>
        <row r="15">
          <cell r="A15" t="str">
            <v>Consommation de combustibles minéraux solides de la siderurgie (NCE 16)</v>
          </cell>
          <cell r="B15" t="str">
            <v>cmscfsid</v>
          </cell>
          <cell r="C15" t="str">
            <v>fra</v>
          </cell>
          <cell r="D15" t="str">
            <v>CEREN</v>
          </cell>
          <cell r="E15" t="str">
            <v>Mtep</v>
          </cell>
          <cell r="F15">
            <v>4.9500299999999999</v>
          </cell>
          <cell r="G15">
            <v>4.77379</v>
          </cell>
          <cell r="H15">
            <v>4.6845800000000004</v>
          </cell>
          <cell r="I15">
            <v>4.5678700000000001</v>
          </cell>
          <cell r="J15">
            <v>4.7264900000000001</v>
          </cell>
          <cell r="K15">
            <v>4.6392499999999997</v>
          </cell>
          <cell r="L15">
            <v>4.4980500000000001</v>
          </cell>
          <cell r="M15">
            <v>4.7666199999999996</v>
          </cell>
          <cell r="N15">
            <v>4.7494199999999998</v>
          </cell>
          <cell r="O15">
            <v>4.8141499999999997</v>
          </cell>
          <cell r="P15">
            <v>4.8292099999999998</v>
          </cell>
          <cell r="Q15">
            <v>4.2429300000000003</v>
          </cell>
          <cell r="R15">
            <v>4.6548800000000004</v>
          </cell>
          <cell r="S15">
            <v>4.5824600000000002</v>
          </cell>
          <cell r="T15">
            <v>4.6039099999999999</v>
          </cell>
          <cell r="U15">
            <v>4.4219799999999996</v>
          </cell>
          <cell r="V15">
            <v>4.50908</v>
          </cell>
          <cell r="W15">
            <v>4.2487300000000001</v>
          </cell>
          <cell r="X15">
            <v>3.9065099999999999</v>
          </cell>
          <cell r="Y15">
            <v>3.0344699999999998</v>
          </cell>
          <cell r="Z15">
            <v>3.6440800000000002</v>
          </cell>
          <cell r="AA15">
            <v>3.4864799999999998</v>
          </cell>
          <cell r="AB15">
            <v>3.3525999999999998</v>
          </cell>
          <cell r="AC15">
            <v>3.5098600000000002</v>
          </cell>
          <cell r="AD15">
            <v>3.7098399999999998</v>
          </cell>
          <cell r="AE15">
            <v>3.01416</v>
          </cell>
        </row>
        <row r="16">
          <cell r="A16" t="str">
            <v>Consommation de produits pétroliers  de la siderurgie (NCE 16)</v>
          </cell>
          <cell r="B16" t="str">
            <v>petcfsid</v>
          </cell>
          <cell r="C16" t="str">
            <v>fra</v>
          </cell>
          <cell r="D16" t="str">
            <v>CEREN</v>
          </cell>
          <cell r="E16" t="str">
            <v>Mtep</v>
          </cell>
          <cell r="F16">
            <v>0.13602</v>
          </cell>
          <cell r="G16">
            <v>0.15112</v>
          </cell>
          <cell r="H16">
            <v>0.126</v>
          </cell>
          <cell r="I16">
            <v>7.9320000000000002E-2</v>
          </cell>
          <cell r="J16">
            <v>8.7099999999999997E-2</v>
          </cell>
          <cell r="K16">
            <v>9.1850000000000001E-2</v>
          </cell>
          <cell r="L16">
            <v>8.1610000000000002E-2</v>
          </cell>
          <cell r="M16">
            <v>0.10564999999999999</v>
          </cell>
          <cell r="N16">
            <v>0.16400000000000001</v>
          </cell>
          <cell r="O16">
            <v>9.7000000000000003E-2</v>
          </cell>
          <cell r="P16">
            <v>5.6559999999999999E-2</v>
          </cell>
          <cell r="Q16">
            <v>6.9070000000000006E-2</v>
          </cell>
          <cell r="R16">
            <v>5.5300000000000002E-2</v>
          </cell>
          <cell r="S16">
            <v>5.0869999999999999E-2</v>
          </cell>
          <cell r="T16">
            <v>3.526E-2</v>
          </cell>
          <cell r="U16">
            <v>3.6389999999999999E-2</v>
          </cell>
          <cell r="V16">
            <v>3.526E-2</v>
          </cell>
          <cell r="W16">
            <v>3.4770000000000002E-2</v>
          </cell>
          <cell r="X16">
            <v>4.172E-2</v>
          </cell>
          <cell r="Y16">
            <v>2.8230000000000002E-2</v>
          </cell>
          <cell r="Z16">
            <v>4.3869999999999999E-2</v>
          </cell>
          <cell r="AA16">
            <v>4.5420000000000002E-2</v>
          </cell>
          <cell r="AB16">
            <v>5.3010000000000002E-2</v>
          </cell>
          <cell r="AC16">
            <v>5.568E-2</v>
          </cell>
          <cell r="AD16">
            <v>1.549E-2</v>
          </cell>
          <cell r="AE16">
            <v>1.259E-2</v>
          </cell>
        </row>
        <row r="17">
          <cell r="A17" t="str">
            <v>Consommation de gaz de la siderurgie (NCE 16)</v>
          </cell>
          <cell r="B17" t="str">
            <v>gazcfsid</v>
          </cell>
          <cell r="C17" t="str">
            <v>fra</v>
          </cell>
          <cell r="D17" t="str">
            <v>CEREN</v>
          </cell>
          <cell r="E17" t="str">
            <v>Mtep</v>
          </cell>
          <cell r="F17">
            <v>0.64285000000000003</v>
          </cell>
          <cell r="G17">
            <v>0.62185000000000001</v>
          </cell>
          <cell r="H17">
            <v>0.60485</v>
          </cell>
          <cell r="I17">
            <v>0.60885</v>
          </cell>
          <cell r="J17">
            <v>0.63785000000000003</v>
          </cell>
          <cell r="K17">
            <v>0.67464999999999997</v>
          </cell>
          <cell r="L17">
            <v>0.64705000000000001</v>
          </cell>
          <cell r="M17">
            <v>0.69820000000000004</v>
          </cell>
          <cell r="N17">
            <v>0.73080000000000001</v>
          </cell>
          <cell r="O17">
            <v>0.68325999999999998</v>
          </cell>
          <cell r="P17">
            <v>0.74456999999999995</v>
          </cell>
          <cell r="Q17">
            <v>0.78034000000000003</v>
          </cell>
          <cell r="R17">
            <v>0.79810999999999999</v>
          </cell>
          <cell r="S17">
            <v>0.73614999999999997</v>
          </cell>
          <cell r="T17">
            <v>0.75134999999999996</v>
          </cell>
          <cell r="U17">
            <v>0.74446999999999997</v>
          </cell>
          <cell r="V17">
            <v>0.76644000000000001</v>
          </cell>
          <cell r="W17">
            <v>0.75222999999999995</v>
          </cell>
          <cell r="X17">
            <v>0.71516999999999997</v>
          </cell>
          <cell r="Y17">
            <v>0.52649999999999997</v>
          </cell>
          <cell r="Z17">
            <v>0.59406999999999999</v>
          </cell>
          <cell r="AA17">
            <v>0.55903999999999998</v>
          </cell>
          <cell r="AB17">
            <v>0.59716000000000002</v>
          </cell>
          <cell r="AC17">
            <v>0.62644</v>
          </cell>
          <cell r="AD17">
            <v>0.63565000000000005</v>
          </cell>
          <cell r="AE17">
            <v>0.51644999999999996</v>
          </cell>
        </row>
        <row r="18">
          <cell r="A18" t="str">
            <v>Consommation de combustibles de la sidérurgie</v>
          </cell>
          <cell r="B18" t="str">
            <v>cmbcfsid</v>
          </cell>
          <cell r="C18" t="str">
            <v>fra</v>
          </cell>
          <cell r="D18" t="str">
            <v>CEREN</v>
          </cell>
          <cell r="E18" t="str">
            <v>Mtep</v>
          </cell>
          <cell r="F18">
            <v>5.7308899999999996</v>
          </cell>
          <cell r="G18">
            <v>5.5477699999999999</v>
          </cell>
          <cell r="H18">
            <v>5.4164300000000001</v>
          </cell>
          <cell r="I18">
            <v>5.2580400000000003</v>
          </cell>
          <cell r="J18">
            <v>5.4564399999999997</v>
          </cell>
          <cell r="K18">
            <v>5.4117499999999996</v>
          </cell>
          <cell r="L18">
            <v>5.23271</v>
          </cell>
          <cell r="M18">
            <v>5.5784700000000003</v>
          </cell>
          <cell r="N18">
            <v>5.6512200000000004</v>
          </cell>
          <cell r="O18">
            <v>5.6024099999999999</v>
          </cell>
          <cell r="P18">
            <v>5.6370399999999998</v>
          </cell>
          <cell r="Q18">
            <v>5.0986799999999999</v>
          </cell>
          <cell r="R18">
            <v>5.5141400000000003</v>
          </cell>
          <cell r="S18">
            <v>5.3776299999999999</v>
          </cell>
          <cell r="T18">
            <v>5.41967</v>
          </cell>
          <cell r="U18">
            <v>5.2364300000000004</v>
          </cell>
          <cell r="V18">
            <v>5.3455300000000001</v>
          </cell>
          <cell r="W18">
            <v>5.0742099999999999</v>
          </cell>
          <cell r="X18">
            <v>4.7001600000000003</v>
          </cell>
          <cell r="Y18">
            <v>3.60798</v>
          </cell>
          <cell r="Z18">
            <v>4.2996999999999996</v>
          </cell>
          <cell r="AA18">
            <v>4.1097599999999996</v>
          </cell>
          <cell r="AB18">
            <v>4.0197700000000003</v>
          </cell>
          <cell r="AC18">
            <v>4.2082300000000004</v>
          </cell>
          <cell r="AD18">
            <v>4.3781800000000004</v>
          </cell>
          <cell r="AE18">
            <v>3.5571799999999998</v>
          </cell>
        </row>
        <row r="19">
          <cell r="A19" t="str">
            <v>Consommation d'électricité  de la siderurgie (NCE 16)</v>
          </cell>
          <cell r="B19" t="str">
            <v>elccfsid</v>
          </cell>
          <cell r="C19" t="str">
            <v>fra</v>
          </cell>
          <cell r="D19" t="str">
            <v>CEREN</v>
          </cell>
          <cell r="E19" t="str">
            <v>Mtep</v>
          </cell>
          <cell r="F19">
            <v>1.0669200000000001</v>
          </cell>
          <cell r="G19">
            <v>1.01437</v>
          </cell>
          <cell r="H19">
            <v>0.97550000000000003</v>
          </cell>
          <cell r="I19">
            <v>0.92544999999999999</v>
          </cell>
          <cell r="J19">
            <v>0.96716000000000002</v>
          </cell>
          <cell r="K19">
            <v>0.95657999999999999</v>
          </cell>
          <cell r="L19">
            <v>0.94152999999999998</v>
          </cell>
          <cell r="M19">
            <v>1.05281</v>
          </cell>
          <cell r="N19">
            <v>1.0633900000000001</v>
          </cell>
          <cell r="O19">
            <v>1.0596099999999999</v>
          </cell>
          <cell r="P19">
            <v>1.09351</v>
          </cell>
          <cell r="Q19">
            <v>1.0202500000000001</v>
          </cell>
          <cell r="R19">
            <v>1.1274200000000001</v>
          </cell>
          <cell r="S19">
            <v>1.1086800000000001</v>
          </cell>
          <cell r="T19">
            <v>1.1383700000000001</v>
          </cell>
          <cell r="U19">
            <v>1.08728</v>
          </cell>
          <cell r="V19">
            <v>1.1152200000000001</v>
          </cell>
          <cell r="W19">
            <v>1.0802700000000001</v>
          </cell>
          <cell r="X19">
            <v>1.03216</v>
          </cell>
          <cell r="Y19">
            <v>0.83248</v>
          </cell>
          <cell r="Z19">
            <v>0.91517999999999999</v>
          </cell>
          <cell r="AA19">
            <v>0.91735999999999995</v>
          </cell>
          <cell r="AB19">
            <v>0.88136000000000003</v>
          </cell>
          <cell r="AC19">
            <v>0.92532000000000003</v>
          </cell>
          <cell r="AD19">
            <v>0.94252000000000002</v>
          </cell>
          <cell r="AE19">
            <v>0.76578000000000002</v>
          </cell>
        </row>
        <row r="20">
          <cell r="A20" t="str">
            <v>Consommation finale de la siderurgie (NCE 16)</v>
          </cell>
          <cell r="B20" t="str">
            <v>toccfsid</v>
          </cell>
          <cell r="C20" t="str">
            <v>fra</v>
          </cell>
          <cell r="D20" t="str">
            <v>CEREN</v>
          </cell>
          <cell r="E20" t="str">
            <v>Mtep</v>
          </cell>
          <cell r="F20">
            <v>6.7978100000000001</v>
          </cell>
          <cell r="G20">
            <v>6.5621400000000003</v>
          </cell>
          <cell r="H20">
            <v>6.3919300000000003</v>
          </cell>
          <cell r="I20">
            <v>6.1834899999999999</v>
          </cell>
          <cell r="J20">
            <v>6.4235899999999999</v>
          </cell>
          <cell r="K20">
            <v>6.3683300000000003</v>
          </cell>
          <cell r="L20">
            <v>6.1742400000000002</v>
          </cell>
          <cell r="M20">
            <v>6.6312800000000003</v>
          </cell>
          <cell r="N20">
            <v>6.7146100000000004</v>
          </cell>
          <cell r="O20">
            <v>6.6620100000000004</v>
          </cell>
          <cell r="P20">
            <v>6.73055</v>
          </cell>
          <cell r="Q20">
            <v>6.1189299999999998</v>
          </cell>
          <cell r="R20">
            <v>6.6415499999999996</v>
          </cell>
          <cell r="S20">
            <v>6.4863099999999996</v>
          </cell>
          <cell r="T20">
            <v>6.5580499999999997</v>
          </cell>
          <cell r="U20">
            <v>6.3237100000000002</v>
          </cell>
          <cell r="V20">
            <v>6.46075</v>
          </cell>
          <cell r="W20">
            <v>6.1544800000000004</v>
          </cell>
          <cell r="X20">
            <v>5.7323199999999996</v>
          </cell>
          <cell r="Y20">
            <v>4.4404500000000002</v>
          </cell>
          <cell r="Z20">
            <v>5.21488</v>
          </cell>
          <cell r="AA20">
            <v>5.0271299999999997</v>
          </cell>
          <cell r="AB20">
            <v>4.9011399999999998</v>
          </cell>
          <cell r="AC20">
            <v>5.13354</v>
          </cell>
          <cell r="AD20">
            <v>5.3207000000000004</v>
          </cell>
          <cell r="AE20">
            <v>4.3229499999999996</v>
          </cell>
        </row>
        <row r="21">
          <cell r="A21" t="str">
            <v>Consommation  de combustibles  mineraux solides industrie (yc btp hors sid)</v>
          </cell>
          <cell r="B21" t="str">
            <v>cmscfihc</v>
          </cell>
          <cell r="C21" t="str">
            <v>fra</v>
          </cell>
          <cell r="D21" t="str">
            <v>SOeS Bilan</v>
          </cell>
          <cell r="E21" t="str">
            <v>Mtep</v>
          </cell>
          <cell r="F21">
            <v>2.9</v>
          </cell>
          <cell r="G21">
            <v>2.85</v>
          </cell>
          <cell r="H21">
            <v>2.93</v>
          </cell>
          <cell r="I21">
            <v>2.2000000000000002</v>
          </cell>
          <cell r="J21">
            <v>2.2799999999999998</v>
          </cell>
          <cell r="K21">
            <v>1.96</v>
          </cell>
          <cell r="L21">
            <v>1.93</v>
          </cell>
          <cell r="M21">
            <v>1.86</v>
          </cell>
          <cell r="N21">
            <v>1.73</v>
          </cell>
          <cell r="O21">
            <v>1.6</v>
          </cell>
          <cell r="P21">
            <v>1.6870099999999999</v>
          </cell>
          <cell r="Q21">
            <v>1.4860500000000001</v>
          </cell>
          <cell r="R21">
            <v>1.24075</v>
          </cell>
          <cell r="S21">
            <v>1.3188299999999999</v>
          </cell>
          <cell r="T21">
            <v>1.36524</v>
          </cell>
          <cell r="U21">
            <v>1.57698</v>
          </cell>
          <cell r="V21">
            <v>1.5109699999999999</v>
          </cell>
          <cell r="W21">
            <v>1.73115</v>
          </cell>
          <cell r="X21">
            <v>1.6288</v>
          </cell>
          <cell r="Y21">
            <v>1.2707999999999999</v>
          </cell>
          <cell r="Z21">
            <v>1.3540700000000001</v>
          </cell>
          <cell r="AA21">
            <v>1.2899</v>
          </cell>
          <cell r="AB21">
            <v>1.28884</v>
          </cell>
          <cell r="AC21">
            <v>1.02</v>
          </cell>
          <cell r="AD21">
            <v>1.1200000000000001</v>
          </cell>
          <cell r="AE21">
            <v>1.08</v>
          </cell>
        </row>
        <row r="22">
          <cell r="A22" t="str">
            <v>Consommation  de produits pétroliers de l'industrie (yc btp hors sid)</v>
          </cell>
          <cell r="B22" t="str">
            <v>petcfihc</v>
          </cell>
          <cell r="C22" t="str">
            <v>fra</v>
          </cell>
          <cell r="D22" t="str">
            <v>SOeS Bilan</v>
          </cell>
          <cell r="E22" t="str">
            <v>Mtep</v>
          </cell>
          <cell r="F22">
            <v>9.02</v>
          </cell>
          <cell r="G22">
            <v>8.66</v>
          </cell>
          <cell r="H22">
            <v>8.23</v>
          </cell>
          <cell r="I22">
            <v>8.02</v>
          </cell>
          <cell r="J22">
            <v>8.36</v>
          </cell>
          <cell r="K22">
            <v>8.2100000000000009</v>
          </cell>
          <cell r="L22">
            <v>8.14</v>
          </cell>
          <cell r="M22">
            <v>8.19</v>
          </cell>
          <cell r="N22">
            <v>8.09</v>
          </cell>
          <cell r="O22">
            <v>7.36</v>
          </cell>
          <cell r="P22">
            <v>6.95</v>
          </cell>
          <cell r="Q22">
            <v>6.72</v>
          </cell>
          <cell r="R22">
            <v>5.5339999999999998</v>
          </cell>
          <cell r="S22">
            <v>4.9340000000000002</v>
          </cell>
          <cell r="T22">
            <v>4.7560000000000002</v>
          </cell>
          <cell r="U22">
            <v>4.3369999999999997</v>
          </cell>
          <cell r="V22">
            <v>4.4320000000000004</v>
          </cell>
          <cell r="W22">
            <v>4.2397099999999996</v>
          </cell>
          <cell r="X22">
            <v>3.72376</v>
          </cell>
          <cell r="Y22">
            <v>3.30877</v>
          </cell>
          <cell r="Z22">
            <v>3.0277799999999999</v>
          </cell>
          <cell r="AA22">
            <v>3.26</v>
          </cell>
          <cell r="AB22">
            <v>2.89</v>
          </cell>
          <cell r="AC22">
            <v>2.5099999999999998</v>
          </cell>
          <cell r="AD22">
            <v>2.2400000000000002</v>
          </cell>
          <cell r="AE22">
            <v>2.09</v>
          </cell>
        </row>
        <row r="23">
          <cell r="A23" t="str">
            <v>Consommation de gaz de l'industrie (yc btp hors sid)</v>
          </cell>
          <cell r="B23" t="str">
            <v>gazcfihc</v>
          </cell>
          <cell r="C23" t="str">
            <v>fra</v>
          </cell>
          <cell r="D23" t="str">
            <v>SOeS Bilan</v>
          </cell>
          <cell r="E23" t="str">
            <v>Mtep</v>
          </cell>
          <cell r="F23">
            <v>9.0500000000000007</v>
          </cell>
          <cell r="G23">
            <v>9.31</v>
          </cell>
          <cell r="H23">
            <v>9.31</v>
          </cell>
          <cell r="I23">
            <v>9.57</v>
          </cell>
          <cell r="J23">
            <v>9.57</v>
          </cell>
          <cell r="K23">
            <v>10.15</v>
          </cell>
          <cell r="L23">
            <v>10.5</v>
          </cell>
          <cell r="M23">
            <v>11.01</v>
          </cell>
          <cell r="N23">
            <v>11.24</v>
          </cell>
          <cell r="O23">
            <v>10.82</v>
          </cell>
          <cell r="P23">
            <v>12.38391</v>
          </cell>
          <cell r="Q23">
            <v>10.720330000000001</v>
          </cell>
          <cell r="R23">
            <v>11.23115</v>
          </cell>
          <cell r="S23">
            <v>11.992850000000001</v>
          </cell>
          <cell r="T23">
            <v>11.36242</v>
          </cell>
          <cell r="U23">
            <v>11.81643</v>
          </cell>
          <cell r="V23">
            <v>11.717549999999999</v>
          </cell>
          <cell r="W23">
            <v>11.562709999999999</v>
          </cell>
          <cell r="X23">
            <v>11.662739999999999</v>
          </cell>
          <cell r="Y23">
            <v>10.50273</v>
          </cell>
          <cell r="Z23">
            <v>10.74104</v>
          </cell>
          <cell r="AA23">
            <v>10.453010000000001</v>
          </cell>
          <cell r="AB23">
            <v>10.035159999999999</v>
          </cell>
          <cell r="AC23">
            <v>10.14</v>
          </cell>
          <cell r="AD23">
            <v>9.7200000000000006</v>
          </cell>
          <cell r="AE23">
            <v>9.61</v>
          </cell>
        </row>
        <row r="24">
          <cell r="A24" t="str">
            <v>Consommation de combustibles de l'industrie (yc btp hors sid)</v>
          </cell>
          <cell r="B24" t="str">
            <v>cmbcfihc</v>
          </cell>
          <cell r="C24" t="str">
            <v>fra</v>
          </cell>
          <cell r="D24" t="str">
            <v>SOeS Bilan</v>
          </cell>
          <cell r="E24" t="str">
            <v>Mtep</v>
          </cell>
          <cell r="F24">
            <v>22.18</v>
          </cell>
          <cell r="G24">
            <v>22.46</v>
          </cell>
          <cell r="H24">
            <v>22.14</v>
          </cell>
          <cell r="I24">
            <v>21.37</v>
          </cell>
          <cell r="J24">
            <v>21.89</v>
          </cell>
          <cell r="K24">
            <v>21.57</v>
          </cell>
          <cell r="L24">
            <v>21.79</v>
          </cell>
          <cell r="M24">
            <v>22.4</v>
          </cell>
          <cell r="N24">
            <v>22.39</v>
          </cell>
          <cell r="O24">
            <v>21.05</v>
          </cell>
          <cell r="P24">
            <v>22.630990000000001</v>
          </cell>
          <cell r="Q24">
            <v>20.51943</v>
          </cell>
          <cell r="R24">
            <v>19.624870000000001</v>
          </cell>
          <cell r="S24">
            <v>19.901440000000001</v>
          </cell>
          <cell r="T24">
            <v>19.173259999999999</v>
          </cell>
          <cell r="U24">
            <v>19.000959999999999</v>
          </cell>
          <cell r="V24">
            <v>18.92445</v>
          </cell>
          <cell r="W24">
            <v>18.998419999999999</v>
          </cell>
          <cell r="X24">
            <v>18.546009999999999</v>
          </cell>
          <cell r="Y24">
            <v>16.717960000000001</v>
          </cell>
          <cell r="Z24">
            <v>16.66967</v>
          </cell>
          <cell r="AA24">
            <v>16.450790000000001</v>
          </cell>
          <cell r="AB24">
            <v>15.78392</v>
          </cell>
          <cell r="AC24">
            <v>15.53</v>
          </cell>
          <cell r="AD24">
            <v>14.78</v>
          </cell>
          <cell r="AE24">
            <v>14.48</v>
          </cell>
        </row>
        <row r="25">
          <cell r="A25" t="str">
            <v>Consommation  d'énergies  renouvelable de l'industrie (yc btp hors sid)</v>
          </cell>
          <cell r="B25" t="str">
            <v>enrcfihc</v>
          </cell>
          <cell r="C25" t="str">
            <v>fra</v>
          </cell>
          <cell r="D25" t="str">
            <v>SOeS Bilan</v>
          </cell>
          <cell r="E25" t="str">
            <v>Mtep</v>
          </cell>
          <cell r="F25">
            <v>1.21</v>
          </cell>
          <cell r="G25">
            <v>1.64</v>
          </cell>
          <cell r="H25">
            <v>1.67</v>
          </cell>
          <cell r="I25">
            <v>1.58</v>
          </cell>
          <cell r="J25">
            <v>1.68</v>
          </cell>
          <cell r="K25">
            <v>1.25</v>
          </cell>
          <cell r="L25">
            <v>1.22</v>
          </cell>
          <cell r="M25">
            <v>1.34</v>
          </cell>
          <cell r="N25">
            <v>1.33</v>
          </cell>
          <cell r="O25">
            <v>1.27</v>
          </cell>
          <cell r="P25">
            <v>1.6100699999999999</v>
          </cell>
          <cell r="Q25">
            <v>1.5930500000000001</v>
          </cell>
          <cell r="R25">
            <v>1.6189800000000001</v>
          </cell>
          <cell r="S25">
            <v>1.6557599999999999</v>
          </cell>
          <cell r="T25">
            <v>1.6896</v>
          </cell>
          <cell r="U25">
            <v>1.2705599999999999</v>
          </cell>
          <cell r="V25">
            <v>1.26393</v>
          </cell>
          <cell r="W25">
            <v>1.46485</v>
          </cell>
          <cell r="X25">
            <v>1.5307200000000001</v>
          </cell>
          <cell r="Y25">
            <v>1.63565</v>
          </cell>
          <cell r="Z25">
            <v>1.54678</v>
          </cell>
          <cell r="AA25">
            <v>1.4478899999999999</v>
          </cell>
          <cell r="AB25">
            <v>1.5699099999999999</v>
          </cell>
          <cell r="AC25">
            <v>1.86</v>
          </cell>
          <cell r="AD25">
            <v>1.7</v>
          </cell>
          <cell r="AE25">
            <v>1.7</v>
          </cell>
        </row>
        <row r="26">
          <cell r="A26" t="str">
            <v>Consommation d'électricité industrie (yc btp hors sid)</v>
          </cell>
          <cell r="B26" t="str">
            <v>elccfihc</v>
          </cell>
          <cell r="C26" t="str">
            <v>fra</v>
          </cell>
          <cell r="D26" t="str">
            <v>SOeS Bilan</v>
          </cell>
          <cell r="E26" t="str">
            <v>Mtep</v>
          </cell>
          <cell r="F26">
            <v>9.0299999999999994</v>
          </cell>
          <cell r="G26">
            <v>9.26</v>
          </cell>
          <cell r="H26">
            <v>9.58</v>
          </cell>
          <cell r="I26">
            <v>9.4499999999999993</v>
          </cell>
          <cell r="J26">
            <v>9.59</v>
          </cell>
          <cell r="K26">
            <v>9.81</v>
          </cell>
          <cell r="L26">
            <v>9.9700000000000006</v>
          </cell>
          <cell r="M26">
            <v>10.3</v>
          </cell>
          <cell r="N26">
            <v>10.42</v>
          </cell>
          <cell r="O26">
            <v>10.67</v>
          </cell>
          <cell r="P26">
            <v>10.95614</v>
          </cell>
          <cell r="Q26">
            <v>11.1241</v>
          </cell>
          <cell r="R26">
            <v>11.00783</v>
          </cell>
          <cell r="S26">
            <v>10.856640000000001</v>
          </cell>
          <cell r="T26">
            <v>10.98306</v>
          </cell>
          <cell r="U26">
            <v>10.85948</v>
          </cell>
          <cell r="V26">
            <v>10.66039</v>
          </cell>
          <cell r="W26">
            <v>10.64551</v>
          </cell>
          <cell r="X26">
            <v>10.393190000000001</v>
          </cell>
          <cell r="Y26">
            <v>9.2987500000000001</v>
          </cell>
          <cell r="Z26">
            <v>9.5018200000000004</v>
          </cell>
          <cell r="AA26">
            <v>9.2896400000000003</v>
          </cell>
          <cell r="AB26">
            <v>9.2713999999999999</v>
          </cell>
          <cell r="AC26">
            <v>9.19238</v>
          </cell>
          <cell r="AD26">
            <v>9.1199999999999992</v>
          </cell>
          <cell r="AE26">
            <v>9.09</v>
          </cell>
        </row>
        <row r="27">
          <cell r="A27" t="str">
            <v>Consommation finale industrie (yc btp hors sid)</v>
          </cell>
          <cell r="B27" t="str">
            <v>toccfihc</v>
          </cell>
          <cell r="C27" t="str">
            <v>fra</v>
          </cell>
          <cell r="D27" t="str">
            <v>SOeS Bilan</v>
          </cell>
          <cell r="E27" t="str">
            <v>Mtep</v>
          </cell>
          <cell r="F27">
            <v>31.21</v>
          </cell>
          <cell r="G27">
            <v>31.72</v>
          </cell>
          <cell r="H27">
            <v>31.72</v>
          </cell>
          <cell r="I27">
            <v>30.82</v>
          </cell>
          <cell r="J27">
            <v>31.48</v>
          </cell>
          <cell r="K27">
            <v>31.38</v>
          </cell>
          <cell r="L27">
            <v>31.76</v>
          </cell>
          <cell r="M27">
            <v>32.700000000000003</v>
          </cell>
          <cell r="N27">
            <v>32.81</v>
          </cell>
          <cell r="O27">
            <v>31.72</v>
          </cell>
          <cell r="P27">
            <v>33.587130000000002</v>
          </cell>
          <cell r="Q27">
            <v>31.643529999999998</v>
          </cell>
          <cell r="R27">
            <v>30.6327</v>
          </cell>
          <cell r="S27">
            <v>30.75808</v>
          </cell>
          <cell r="T27">
            <v>30.156320000000001</v>
          </cell>
          <cell r="U27">
            <v>29.860440000000001</v>
          </cell>
          <cell r="V27">
            <v>29.58484</v>
          </cell>
          <cell r="W27">
            <v>29.643930000000001</v>
          </cell>
          <cell r="X27">
            <v>28.9392</v>
          </cell>
          <cell r="Y27">
            <v>26.01671</v>
          </cell>
          <cell r="Z27">
            <v>26.171489999999999</v>
          </cell>
          <cell r="AA27">
            <v>25.74043</v>
          </cell>
          <cell r="AB27">
            <v>25.055319999999998</v>
          </cell>
          <cell r="AC27">
            <v>24.722380000000001</v>
          </cell>
          <cell r="AD27">
            <v>23.9</v>
          </cell>
          <cell r="AE27">
            <v>23.57</v>
          </cell>
        </row>
        <row r="28">
          <cell r="A28" t="str">
            <v>Source Base France ADEME (Datamed)</v>
          </cell>
        </row>
        <row r="29">
          <cell r="A29" t="str">
            <v>cmscfind,petcfind,gazcfind,enrcfind,cmbcfind,elccfind,toccfind,cmscfsid,petcfsid,gazcfsid,cmbcfsid,elccfsid,toccfsid,cmscfihc,petcfihc,gazcfihc,cmbcfihc,enrcfihc,elccfihc,toccfihc</v>
          </cell>
        </row>
        <row r="31">
          <cell r="A31" t="str">
            <v>Bilan industrie par branche</v>
          </cell>
        </row>
        <row r="32">
          <cell r="A32" t="str">
            <v>Consommation de combustibles minéraux solides de l'industrie (yc sid hors btp)</v>
          </cell>
          <cell r="B32" t="str">
            <v>cmscfima</v>
          </cell>
          <cell r="C32" t="str">
            <v>fra</v>
          </cell>
          <cell r="D32" t="str">
            <v>CEREN</v>
          </cell>
          <cell r="E32" t="str">
            <v>Mtep</v>
          </cell>
          <cell r="F32">
            <v>7.6827199999999998</v>
          </cell>
          <cell r="G32">
            <v>7.1373300000000004</v>
          </cell>
          <cell r="H32">
            <v>6.77034</v>
          </cell>
          <cell r="I32">
            <v>6.4683000000000002</v>
          </cell>
          <cell r="J32">
            <v>6.6422999999999996</v>
          </cell>
          <cell r="K32">
            <v>6.5434700000000001</v>
          </cell>
          <cell r="L32">
            <v>6.3344300000000002</v>
          </cell>
          <cell r="M32">
            <v>6.5099</v>
          </cell>
          <cell r="N32">
            <v>6.4708600000000001</v>
          </cell>
          <cell r="O32">
            <v>6.4697100000000001</v>
          </cell>
          <cell r="P32">
            <v>6.4939600000000004</v>
          </cell>
          <cell r="Q32">
            <v>5.7996600000000003</v>
          </cell>
          <cell r="R32">
            <v>6.2681500000000003</v>
          </cell>
          <cell r="S32">
            <v>6.2709400000000004</v>
          </cell>
          <cell r="T32">
            <v>6.2233000000000001</v>
          </cell>
          <cell r="U32">
            <v>5.8895200000000001</v>
          </cell>
          <cell r="V32">
            <v>5.9577600000000004</v>
          </cell>
          <cell r="W32">
            <v>5.8988300000000002</v>
          </cell>
          <cell r="X32">
            <v>5.4357899999999999</v>
          </cell>
          <cell r="Y32">
            <v>4.3868499999999999</v>
          </cell>
          <cell r="Z32">
            <v>5.0210999999999997</v>
          </cell>
          <cell r="AA32">
            <v>4.8338000000000001</v>
          </cell>
          <cell r="AB32">
            <v>4.6527200000000004</v>
          </cell>
          <cell r="AC32">
            <v>4.72194</v>
          </cell>
          <cell r="AD32">
            <v>4.9381199999999996</v>
          </cell>
          <cell r="AE32">
            <v>4.3962300000000001</v>
          </cell>
        </row>
        <row r="33">
          <cell r="A33" t="str">
            <v>Consommation de produits pétroliers  de l'industrie (yc sid hors btp)</v>
          </cell>
          <cell r="B33" t="str">
            <v>petcfima</v>
          </cell>
          <cell r="C33" t="str">
            <v>fra</v>
          </cell>
          <cell r="D33" t="str">
            <v>CEREN</v>
          </cell>
          <cell r="E33" t="str">
            <v>Mtep</v>
          </cell>
          <cell r="F33">
            <v>7.8974799999999998</v>
          </cell>
          <cell r="G33">
            <v>7.9299299999999997</v>
          </cell>
          <cell r="H33">
            <v>7.8079400000000003</v>
          </cell>
          <cell r="I33">
            <v>7.2724399999999996</v>
          </cell>
          <cell r="J33">
            <v>7.1957899999999997</v>
          </cell>
          <cell r="K33">
            <v>7.3332600000000001</v>
          </cell>
          <cell r="L33">
            <v>7.2325100000000004</v>
          </cell>
          <cell r="M33">
            <v>7.1991100000000001</v>
          </cell>
          <cell r="N33">
            <v>7.3060799999999997</v>
          </cell>
          <cell r="O33">
            <v>7.0196100000000001</v>
          </cell>
          <cell r="P33">
            <v>6.4875400000000001</v>
          </cell>
          <cell r="Q33">
            <v>6.3696599999999997</v>
          </cell>
          <cell r="R33">
            <v>6.3043300000000002</v>
          </cell>
          <cell r="S33">
            <v>6.1957800000000001</v>
          </cell>
          <cell r="T33">
            <v>6.1586400000000001</v>
          </cell>
          <cell r="U33">
            <v>5.9840799999999996</v>
          </cell>
          <cell r="V33">
            <v>6.0737399999999999</v>
          </cell>
          <cell r="W33">
            <v>6.0181699999999996</v>
          </cell>
          <cell r="X33">
            <v>5.6651600000000002</v>
          </cell>
          <cell r="Y33">
            <v>5.02827</v>
          </cell>
          <cell r="Z33">
            <v>4.8768200000000004</v>
          </cell>
          <cell r="AA33">
            <v>4.5413500000000004</v>
          </cell>
          <cell r="AB33">
            <v>4.3689799999999996</v>
          </cell>
          <cell r="AC33">
            <v>4.0869299999999997</v>
          </cell>
          <cell r="AD33">
            <v>3.8543099999999999</v>
          </cell>
          <cell r="AE33">
            <v>3.24485</v>
          </cell>
        </row>
        <row r="34">
          <cell r="A34" t="str">
            <v>Consommation de gaz de l'industrie (yc sid hors btp)</v>
          </cell>
          <cell r="B34" t="str">
            <v>gazcfima</v>
          </cell>
          <cell r="C34" t="str">
            <v>fra</v>
          </cell>
          <cell r="D34" t="str">
            <v>CEREN</v>
          </cell>
          <cell r="E34" t="str">
            <v>Mtep</v>
          </cell>
          <cell r="F34">
            <v>9.3417200000000005</v>
          </cell>
          <cell r="G34">
            <v>9.7328299999999999</v>
          </cell>
          <cell r="H34">
            <v>9.8746399999999994</v>
          </cell>
          <cell r="I34">
            <v>9.8964099999999995</v>
          </cell>
          <cell r="J34">
            <v>10.218680000000001</v>
          </cell>
          <cell r="K34">
            <v>10.616899999999999</v>
          </cell>
          <cell r="L34">
            <v>10.85</v>
          </cell>
          <cell r="M34">
            <v>11.31743</v>
          </cell>
          <cell r="N34">
            <v>11.56391</v>
          </cell>
          <cell r="O34">
            <v>11.61669</v>
          </cell>
          <cell r="P34">
            <v>11.9498</v>
          </cell>
          <cell r="Q34">
            <v>11.615930000000001</v>
          </cell>
          <cell r="R34">
            <v>11.45675</v>
          </cell>
          <cell r="S34">
            <v>11.44173</v>
          </cell>
          <cell r="T34">
            <v>11.536250000000001</v>
          </cell>
          <cell r="U34">
            <v>11.684530000000001</v>
          </cell>
          <cell r="V34">
            <v>11.414389999999999</v>
          </cell>
          <cell r="W34">
            <v>11.313040000000001</v>
          </cell>
          <cell r="X34">
            <v>11.014010000000001</v>
          </cell>
          <cell r="Y34">
            <v>9.6896299999999993</v>
          </cell>
          <cell r="Z34">
            <v>10.099130000000001</v>
          </cell>
          <cell r="AA34">
            <v>10.003220000000001</v>
          </cell>
          <cell r="AB34">
            <v>10.12805</v>
          </cell>
          <cell r="AC34">
            <v>10.241250000000001</v>
          </cell>
          <cell r="AD34">
            <v>10.19294</v>
          </cell>
          <cell r="AE34">
            <v>10.454269999999999</v>
          </cell>
        </row>
        <row r="35">
          <cell r="A35" t="str">
            <v>Consommation de chaleur de l'industrie (yc sid hors btp)</v>
          </cell>
          <cell r="B35" t="str">
            <v>vapcfima</v>
          </cell>
          <cell r="C35" t="str">
            <v>fra</v>
          </cell>
          <cell r="D35" t="str">
            <v>CEREN</v>
          </cell>
          <cell r="E35" t="str">
            <v>Mtep</v>
          </cell>
          <cell r="F35">
            <v>0.52429999999999999</v>
          </cell>
          <cell r="G35">
            <v>0.54720000000000002</v>
          </cell>
          <cell r="H35">
            <v>0.57940000000000003</v>
          </cell>
          <cell r="I35">
            <v>0.55720000000000003</v>
          </cell>
          <cell r="J35">
            <v>0.56589999999999996</v>
          </cell>
          <cell r="K35">
            <v>0.58099999999999996</v>
          </cell>
          <cell r="L35">
            <v>0.59928999999999999</v>
          </cell>
          <cell r="M35">
            <v>0.59819999999999995</v>
          </cell>
          <cell r="N35">
            <v>0.58391999999999999</v>
          </cell>
          <cell r="O35">
            <v>0.68106</v>
          </cell>
          <cell r="P35">
            <v>1.0129300000000001</v>
          </cell>
          <cell r="Q35">
            <v>1.3607</v>
          </cell>
          <cell r="R35">
            <v>1.4877100000000001</v>
          </cell>
          <cell r="S35">
            <v>1.5671200000000001</v>
          </cell>
          <cell r="T35">
            <v>1.7014499999999999</v>
          </cell>
          <cell r="U35">
            <v>1.93224</v>
          </cell>
          <cell r="V35">
            <v>1.9123300000000001</v>
          </cell>
          <cell r="W35">
            <v>1.9394400000000001</v>
          </cell>
          <cell r="X35">
            <v>2.0211999999999999</v>
          </cell>
          <cell r="Y35">
            <v>1.8723799999999999</v>
          </cell>
          <cell r="Z35">
            <v>1.9583299999999999</v>
          </cell>
          <cell r="AA35">
            <v>1.8392900000000001</v>
          </cell>
          <cell r="AB35">
            <v>1.8319099999999999</v>
          </cell>
          <cell r="AC35">
            <v>1.74508</v>
          </cell>
          <cell r="AD35">
            <v>1.7943100000000001</v>
          </cell>
          <cell r="AE35">
            <v>1.7850900000000001</v>
          </cell>
        </row>
        <row r="36">
          <cell r="A36" t="str">
            <v>Consommation d'électricité  de l'industrie (yc sid hors btp)</v>
          </cell>
          <cell r="B36" t="str">
            <v>elccfima</v>
          </cell>
          <cell r="C36" t="str">
            <v>fra</v>
          </cell>
          <cell r="D36" t="str">
            <v>CEREN</v>
          </cell>
          <cell r="E36" t="str">
            <v>Mtep</v>
          </cell>
          <cell r="F36">
            <v>9.6429600000000004</v>
          </cell>
          <cell r="G36">
            <v>9.6361600000000003</v>
          </cell>
          <cell r="H36">
            <v>9.9196500000000007</v>
          </cell>
          <cell r="I36">
            <v>9.6714599999999997</v>
          </cell>
          <cell r="J36">
            <v>10.104039999999999</v>
          </cell>
          <cell r="K36">
            <v>10.23887</v>
          </cell>
          <cell r="L36">
            <v>10.24793</v>
          </cell>
          <cell r="M36">
            <v>10.710100000000001</v>
          </cell>
          <cell r="N36">
            <v>11.028980000000001</v>
          </cell>
          <cell r="O36">
            <v>11.15024</v>
          </cell>
          <cell r="P36">
            <v>11.392390000000001</v>
          </cell>
          <cell r="Q36">
            <v>11.209479999999999</v>
          </cell>
          <cell r="R36">
            <v>11.27276</v>
          </cell>
          <cell r="S36">
            <v>11.26609</v>
          </cell>
          <cell r="T36">
            <v>11.432840000000001</v>
          </cell>
          <cell r="U36">
            <v>11.538349999999999</v>
          </cell>
          <cell r="V36">
            <v>11.477399999999999</v>
          </cell>
          <cell r="W36">
            <v>11.529590000000001</v>
          </cell>
          <cell r="X36">
            <v>11.17562</v>
          </cell>
          <cell r="Y36">
            <v>9.7472200000000004</v>
          </cell>
          <cell r="Z36">
            <v>10.25826</v>
          </cell>
          <cell r="AA36">
            <v>10.36965</v>
          </cell>
          <cell r="AB36">
            <v>10.10521</v>
          </cell>
          <cell r="AC36">
            <v>10.065110000000001</v>
          </cell>
          <cell r="AD36">
            <v>10.151400000000001</v>
          </cell>
          <cell r="AE36">
            <v>9.9440399999999993</v>
          </cell>
        </row>
        <row r="37">
          <cell r="A37" t="str">
            <v>Consommation de biomasse, déchets de l'industrie (yc sid hors btp)</v>
          </cell>
          <cell r="B37" t="str">
            <v>enccfima</v>
          </cell>
          <cell r="C37" t="str">
            <v>fra</v>
          </cell>
          <cell r="D37" t="str">
            <v>CEREN</v>
          </cell>
          <cell r="E37" t="str">
            <v>Mtep</v>
          </cell>
          <cell r="F37">
            <v>1.4121300000000001</v>
          </cell>
          <cell r="G37">
            <v>1.37365</v>
          </cell>
          <cell r="H37">
            <v>1.37565</v>
          </cell>
          <cell r="I37">
            <v>1.3600099999999999</v>
          </cell>
          <cell r="J37">
            <v>1.4359900000000001</v>
          </cell>
          <cell r="K37">
            <v>1.4185000000000001</v>
          </cell>
          <cell r="L37">
            <v>1.43096</v>
          </cell>
          <cell r="M37">
            <v>1.5242199999999999</v>
          </cell>
          <cell r="N37">
            <v>1.5421499999999999</v>
          </cell>
          <cell r="O37">
            <v>1.5446800000000001</v>
          </cell>
          <cell r="P37">
            <v>1.57585</v>
          </cell>
          <cell r="Q37">
            <v>1.6887000000000001</v>
          </cell>
          <cell r="R37">
            <v>1.6536599999999999</v>
          </cell>
          <cell r="S37">
            <v>1.66517</v>
          </cell>
          <cell r="T37">
            <v>1.71278</v>
          </cell>
          <cell r="U37">
            <v>1.8034699999999999</v>
          </cell>
          <cell r="V37">
            <v>1.7362299999999999</v>
          </cell>
          <cell r="W37">
            <v>1.8414699999999999</v>
          </cell>
          <cell r="X37">
            <v>1.8794299999999999</v>
          </cell>
          <cell r="Y37">
            <v>1.80508</v>
          </cell>
          <cell r="Z37">
            <v>1.8662000000000001</v>
          </cell>
          <cell r="AA37">
            <v>1.8720300000000001</v>
          </cell>
          <cell r="AB37">
            <v>1.8355999999999999</v>
          </cell>
          <cell r="AC37">
            <v>1.8335399999999999</v>
          </cell>
          <cell r="AD37">
            <v>1.7889900000000001</v>
          </cell>
          <cell r="AE37">
            <v>1.84389</v>
          </cell>
        </row>
        <row r="38">
          <cell r="A38" t="str">
            <v>Consommation finale  de l'industrie (yc sid hors btp)</v>
          </cell>
          <cell r="B38" t="str">
            <v>toccfima</v>
          </cell>
          <cell r="C38" t="str">
            <v>fra</v>
          </cell>
          <cell r="D38" t="str">
            <v>CEREN</v>
          </cell>
          <cell r="E38" t="str">
            <v>Mtep</v>
          </cell>
          <cell r="F38">
            <v>36.501309999999997</v>
          </cell>
          <cell r="G38">
            <v>36.357100000000003</v>
          </cell>
          <cell r="H38">
            <v>36.327620000000003</v>
          </cell>
          <cell r="I38">
            <v>35.225819999999999</v>
          </cell>
          <cell r="J38">
            <v>36.162699999999994</v>
          </cell>
          <cell r="K38">
            <v>36.731999999999999</v>
          </cell>
          <cell r="L38">
            <v>36.695120000000003</v>
          </cell>
          <cell r="M38">
            <v>37.858959999999996</v>
          </cell>
          <cell r="N38">
            <v>38.495899999999999</v>
          </cell>
          <cell r="O38">
            <v>38.481989999999996</v>
          </cell>
          <cell r="P38">
            <v>38.912470000000006</v>
          </cell>
          <cell r="Q38">
            <v>38.044129999999996</v>
          </cell>
          <cell r="R38">
            <v>38.443359999999998</v>
          </cell>
          <cell r="S38">
            <v>38.406830000000006</v>
          </cell>
          <cell r="T38">
            <v>38.765260000000005</v>
          </cell>
          <cell r="U38">
            <v>38.832189999999997</v>
          </cell>
          <cell r="V38">
            <v>38.571849999999998</v>
          </cell>
          <cell r="W38">
            <v>38.540540000000007</v>
          </cell>
          <cell r="X38">
            <v>37.191210000000005</v>
          </cell>
          <cell r="Y38">
            <v>32.529429999999998</v>
          </cell>
          <cell r="Z38">
            <v>34.079839999999997</v>
          </cell>
          <cell r="AA38">
            <v>33.459340000000005</v>
          </cell>
          <cell r="AB38">
            <v>32.922469999999997</v>
          </cell>
          <cell r="AC38">
            <v>32.693850000000005</v>
          </cell>
          <cell r="AD38">
            <v>32.72007</v>
          </cell>
          <cell r="AE38">
            <v>31.668370000000003</v>
          </cell>
        </row>
        <row r="39">
          <cell r="A39" t="str">
            <v>Consommation de combustibles minéraux solides de la chimie (NCE 24,26,</v>
          </cell>
          <cell r="B39" t="str">
            <v>cmscfchi</v>
          </cell>
          <cell r="C39" t="str">
            <v>fra</v>
          </cell>
          <cell r="D39" t="str">
            <v>CEREN</v>
          </cell>
          <cell r="E39" t="str">
            <v>Mtep</v>
          </cell>
          <cell r="F39">
            <v>0.59357000000000004</v>
          </cell>
          <cell r="G39">
            <v>0.57425999999999999</v>
          </cell>
          <cell r="H39">
            <v>0.55950999999999995</v>
          </cell>
          <cell r="I39">
            <v>0.56588000000000005</v>
          </cell>
          <cell r="J39">
            <v>0.61424000000000001</v>
          </cell>
          <cell r="K39">
            <v>0.62666999999999995</v>
          </cell>
          <cell r="L39">
            <v>0.59813000000000005</v>
          </cell>
          <cell r="M39">
            <v>0.56738</v>
          </cell>
          <cell r="N39">
            <v>0.61077000000000004</v>
          </cell>
          <cell r="O39">
            <v>0.61961999999999995</v>
          </cell>
          <cell r="P39">
            <v>0.67844000000000004</v>
          </cell>
          <cell r="Q39">
            <v>0.68635999999999997</v>
          </cell>
          <cell r="R39">
            <v>0.68186999999999998</v>
          </cell>
          <cell r="S39">
            <v>0.70286000000000004</v>
          </cell>
          <cell r="T39">
            <v>0.69804999999999995</v>
          </cell>
          <cell r="U39">
            <v>0.54674999999999996</v>
          </cell>
          <cell r="V39">
            <v>0.49381999999999998</v>
          </cell>
          <cell r="W39">
            <v>0.58038999999999996</v>
          </cell>
          <cell r="X39">
            <v>0.56147999999999998</v>
          </cell>
          <cell r="Y39">
            <v>0.47466999999999998</v>
          </cell>
          <cell r="Z39">
            <v>0.49077999999999999</v>
          </cell>
          <cell r="AA39">
            <v>0.51041000000000003</v>
          </cell>
          <cell r="AB39">
            <v>0.50249999999999995</v>
          </cell>
          <cell r="AC39">
            <v>0.50524999999999998</v>
          </cell>
          <cell r="AD39">
            <v>0.53491999999999995</v>
          </cell>
          <cell r="AE39">
            <v>0.45839999999999997</v>
          </cell>
        </row>
        <row r="40">
          <cell r="A40" t="str">
            <v>Consommation de produits pétroliers  de la chimie</v>
          </cell>
          <cell r="B40" t="str">
            <v>petcfchi</v>
          </cell>
          <cell r="C40" t="str">
            <v>fra</v>
          </cell>
          <cell r="D40" t="str">
            <v>CEREN</v>
          </cell>
          <cell r="E40" t="str">
            <v>Mtep</v>
          </cell>
          <cell r="F40">
            <v>3.20309</v>
          </cell>
          <cell r="G40">
            <v>3.3187199999999999</v>
          </cell>
          <cell r="H40">
            <v>3.34796</v>
          </cell>
          <cell r="I40">
            <v>3.1838600000000001</v>
          </cell>
          <cell r="J40">
            <v>3.2203499999999998</v>
          </cell>
          <cell r="K40">
            <v>3.28579</v>
          </cell>
          <cell r="L40">
            <v>3.2876699999999999</v>
          </cell>
          <cell r="M40">
            <v>3.3509799999999998</v>
          </cell>
          <cell r="N40">
            <v>3.3844400000000001</v>
          </cell>
          <cell r="O40">
            <v>3.3250299999999999</v>
          </cell>
          <cell r="P40">
            <v>3.1791399999999999</v>
          </cell>
          <cell r="Q40">
            <v>3.1619000000000002</v>
          </cell>
          <cell r="R40">
            <v>3.3087599999999999</v>
          </cell>
          <cell r="S40">
            <v>3.31351</v>
          </cell>
          <cell r="T40">
            <v>3.2334200000000002</v>
          </cell>
          <cell r="U40">
            <v>3.1478299999999999</v>
          </cell>
          <cell r="V40">
            <v>3.28586</v>
          </cell>
          <cell r="W40">
            <v>3.2425799999999998</v>
          </cell>
          <cell r="X40">
            <v>3.0480200000000002</v>
          </cell>
          <cell r="Y40">
            <v>2.7601900000000001</v>
          </cell>
          <cell r="Z40">
            <v>2.68276</v>
          </cell>
          <cell r="AA40">
            <v>2.3864899999999998</v>
          </cell>
          <cell r="AB40">
            <v>2.4270399999999999</v>
          </cell>
          <cell r="AC40">
            <v>2.3090299999999999</v>
          </cell>
          <cell r="AD40">
            <v>2.2873899999999998</v>
          </cell>
          <cell r="AE40">
            <v>1.61069</v>
          </cell>
        </row>
        <row r="41">
          <cell r="A41" t="str">
            <v>Consommation de gaz de la chimie</v>
          </cell>
          <cell r="B41" t="str">
            <v>gazcfchi</v>
          </cell>
          <cell r="C41" t="str">
            <v>fra</v>
          </cell>
          <cell r="D41" t="str">
            <v>CEREN</v>
          </cell>
          <cell r="E41" t="str">
            <v>Mtep</v>
          </cell>
          <cell r="F41">
            <v>2.6522000000000001</v>
          </cell>
          <cell r="G41">
            <v>2.6928899999999998</v>
          </cell>
          <cell r="H41">
            <v>2.7395900000000002</v>
          </cell>
          <cell r="I41">
            <v>2.71991</v>
          </cell>
          <cell r="J41">
            <v>2.8572500000000001</v>
          </cell>
          <cell r="K41">
            <v>2.7417199999999999</v>
          </cell>
          <cell r="L41">
            <v>2.8757000000000001</v>
          </cell>
          <cell r="M41">
            <v>2.9912899999999998</v>
          </cell>
          <cell r="N41">
            <v>3.0490599999999999</v>
          </cell>
          <cell r="O41">
            <v>3.0021</v>
          </cell>
          <cell r="P41">
            <v>2.9983300000000002</v>
          </cell>
          <cell r="Q41">
            <v>2.8970799999999999</v>
          </cell>
          <cell r="R41">
            <v>2.7534200000000002</v>
          </cell>
          <cell r="S41">
            <v>2.8048000000000002</v>
          </cell>
          <cell r="T41">
            <v>2.7723599999999999</v>
          </cell>
          <cell r="U41">
            <v>2.8153999999999999</v>
          </cell>
          <cell r="V41">
            <v>2.6892900000000002</v>
          </cell>
          <cell r="W41">
            <v>2.6196999999999999</v>
          </cell>
          <cell r="X41">
            <v>2.59578</v>
          </cell>
          <cell r="Y41">
            <v>2.3542000000000001</v>
          </cell>
          <cell r="Z41">
            <v>2.28627</v>
          </cell>
          <cell r="AA41">
            <v>2.2296</v>
          </cell>
          <cell r="AB41">
            <v>2.3886400000000001</v>
          </cell>
          <cell r="AC41">
            <v>2.3864000000000001</v>
          </cell>
          <cell r="AD41">
            <v>2.4504600000000001</v>
          </cell>
          <cell r="AE41">
            <v>2.7747899999999999</v>
          </cell>
        </row>
        <row r="42">
          <cell r="A42" t="str">
            <v>Consommation de chaleur de la chimie</v>
          </cell>
          <cell r="B42" t="str">
            <v>vapcfchi</v>
          </cell>
          <cell r="C42" t="str">
            <v>fra</v>
          </cell>
          <cell r="D42" t="str">
            <v>CEREN</v>
          </cell>
          <cell r="E42" t="str">
            <v>Mtep</v>
          </cell>
          <cell r="F42">
            <v>0.3533</v>
          </cell>
          <cell r="G42">
            <v>0.36820000000000003</v>
          </cell>
          <cell r="H42">
            <v>0.39040000000000002</v>
          </cell>
          <cell r="I42">
            <v>0.3982</v>
          </cell>
          <cell r="J42">
            <v>0.40289999999999998</v>
          </cell>
          <cell r="K42">
            <v>0.42699999999999999</v>
          </cell>
          <cell r="L42">
            <v>0.42629</v>
          </cell>
          <cell r="M42">
            <v>0.44519999999999998</v>
          </cell>
          <cell r="N42">
            <v>0.42492000000000002</v>
          </cell>
          <cell r="O42">
            <v>0.47813</v>
          </cell>
          <cell r="P42">
            <v>0.59813000000000005</v>
          </cell>
          <cell r="Q42">
            <v>0.70355000000000001</v>
          </cell>
          <cell r="R42">
            <v>0.73789000000000005</v>
          </cell>
          <cell r="S42">
            <v>0.74972000000000005</v>
          </cell>
          <cell r="T42">
            <v>0.78588000000000002</v>
          </cell>
          <cell r="U42">
            <v>1.0163599999999999</v>
          </cell>
          <cell r="V42">
            <v>0.98677999999999999</v>
          </cell>
          <cell r="W42">
            <v>1.0537799999999999</v>
          </cell>
          <cell r="X42">
            <v>1.1404099999999999</v>
          </cell>
          <cell r="Y42">
            <v>1.08534</v>
          </cell>
          <cell r="Z42">
            <v>1.1529</v>
          </cell>
          <cell r="AA42">
            <v>1.0507899999999999</v>
          </cell>
          <cell r="AB42">
            <v>1.0646</v>
          </cell>
          <cell r="AC42">
            <v>0.95991000000000004</v>
          </cell>
          <cell r="AD42">
            <v>1.0207299999999999</v>
          </cell>
          <cell r="AE42">
            <v>1.0207299999999999</v>
          </cell>
        </row>
        <row r="43">
          <cell r="A43" t="str">
            <v>Consommation d'électricité  de la chimie</v>
          </cell>
          <cell r="B43" t="str">
            <v>elccfchi</v>
          </cell>
          <cell r="C43" t="str">
            <v>fra</v>
          </cell>
          <cell r="D43" t="str">
            <v>CEREN</v>
          </cell>
          <cell r="E43" t="str">
            <v>Mtep</v>
          </cell>
          <cell r="F43">
            <v>2.4540500000000001</v>
          </cell>
          <cell r="G43">
            <v>2.47167</v>
          </cell>
          <cell r="H43">
            <v>2.5612300000000001</v>
          </cell>
          <cell r="I43">
            <v>2.5314800000000002</v>
          </cell>
          <cell r="J43">
            <v>2.6216900000000001</v>
          </cell>
          <cell r="K43">
            <v>2.6250300000000002</v>
          </cell>
          <cell r="L43">
            <v>2.6659999999999999</v>
          </cell>
          <cell r="M43">
            <v>2.7833899999999998</v>
          </cell>
          <cell r="N43">
            <v>2.8938999999999999</v>
          </cell>
          <cell r="O43">
            <v>2.91248</v>
          </cell>
          <cell r="P43">
            <v>2.9510399999999999</v>
          </cell>
          <cell r="Q43">
            <v>2.89499</v>
          </cell>
          <cell r="R43">
            <v>2.8960599999999999</v>
          </cell>
          <cell r="S43">
            <v>2.9184600000000001</v>
          </cell>
          <cell r="T43">
            <v>2.9450400000000001</v>
          </cell>
          <cell r="U43">
            <v>2.93438</v>
          </cell>
          <cell r="V43">
            <v>2.8677199999999998</v>
          </cell>
          <cell r="W43">
            <v>2.9157600000000001</v>
          </cell>
          <cell r="X43">
            <v>2.8307799999999999</v>
          </cell>
          <cell r="Y43">
            <v>2.46068</v>
          </cell>
          <cell r="Z43">
            <v>2.60853</v>
          </cell>
          <cell r="AA43">
            <v>2.5808800000000001</v>
          </cell>
          <cell r="AB43">
            <v>2.5437099999999999</v>
          </cell>
          <cell r="AC43">
            <v>2.5591900000000001</v>
          </cell>
          <cell r="AD43">
            <v>2.6660900000000001</v>
          </cell>
          <cell r="AE43">
            <v>2.61944</v>
          </cell>
        </row>
        <row r="44">
          <cell r="A44" t="str">
            <v>Consommation de biomasse, déchets  de la chimie</v>
          </cell>
          <cell r="B44" t="str">
            <v>enccfchi</v>
          </cell>
          <cell r="C44" t="str">
            <v>fra</v>
          </cell>
          <cell r="D44" t="str">
            <v>CEREN</v>
          </cell>
          <cell r="E44" t="str">
            <v>Mtep</v>
          </cell>
          <cell r="F44">
            <v>1.6E-2</v>
          </cell>
          <cell r="G44">
            <v>1.2999999999999999E-2</v>
          </cell>
          <cell r="H44">
            <v>0.01</v>
          </cell>
          <cell r="I44">
            <v>1.2E-2</v>
          </cell>
          <cell r="J44">
            <v>8.9999999999999993E-3</v>
          </cell>
          <cell r="K44">
            <v>2E-3</v>
          </cell>
          <cell r="L44">
            <v>2E-3</v>
          </cell>
          <cell r="M44">
            <v>2E-3</v>
          </cell>
          <cell r="N44">
            <v>2E-3</v>
          </cell>
          <cell r="O44">
            <v>2E-3</v>
          </cell>
          <cell r="P44">
            <v>0</v>
          </cell>
          <cell r="Q44">
            <v>9.0000000000000006E-5</v>
          </cell>
          <cell r="R44">
            <v>0</v>
          </cell>
          <cell r="S44">
            <v>4.2999999999999999E-4</v>
          </cell>
          <cell r="T44">
            <v>9.0299999999999998E-3</v>
          </cell>
          <cell r="U44">
            <v>1.7860000000000001E-2</v>
          </cell>
          <cell r="V44">
            <v>1.7999999999999999E-2</v>
          </cell>
          <cell r="W44">
            <v>2.9909999999999999E-2</v>
          </cell>
          <cell r="X44">
            <v>3.2259999999999997E-2</v>
          </cell>
          <cell r="Y44">
            <v>7.5560000000000002E-2</v>
          </cell>
          <cell r="Z44">
            <v>8.0170000000000005E-2</v>
          </cell>
          <cell r="AA44">
            <v>8.788E-2</v>
          </cell>
          <cell r="AB44">
            <v>0.11183</v>
          </cell>
          <cell r="AC44">
            <v>0.12049</v>
          </cell>
          <cell r="AD44">
            <v>0.12522</v>
          </cell>
          <cell r="AE44">
            <v>9.665E-2</v>
          </cell>
        </row>
        <row r="45">
          <cell r="A45" t="str">
            <v>Consommation finale de la chimie</v>
          </cell>
          <cell r="B45" t="str">
            <v>toccfchi</v>
          </cell>
          <cell r="C45" t="str">
            <v>fra</v>
          </cell>
          <cell r="D45" t="str">
            <v>CEREN</v>
          </cell>
          <cell r="E45" t="str">
            <v>Mtep</v>
          </cell>
          <cell r="F45">
            <v>9.2722099999999994</v>
          </cell>
          <cell r="G45">
            <v>9.4387299999999996</v>
          </cell>
          <cell r="H45">
            <v>9.6086899999999993</v>
          </cell>
          <cell r="I45">
            <v>9.4113199999999999</v>
          </cell>
          <cell r="J45">
            <v>9.7254299999999994</v>
          </cell>
          <cell r="K45">
            <v>9.7082200000000007</v>
          </cell>
          <cell r="L45">
            <v>9.8557900000000007</v>
          </cell>
          <cell r="M45">
            <v>10.14024</v>
          </cell>
          <cell r="N45">
            <v>10.3651</v>
          </cell>
          <cell r="O45">
            <v>10.339359999999999</v>
          </cell>
          <cell r="P45">
            <v>10.40508</v>
          </cell>
          <cell r="Q45">
            <v>10.343959999999999</v>
          </cell>
          <cell r="R45">
            <v>10.378</v>
          </cell>
          <cell r="S45">
            <v>10.48978</v>
          </cell>
          <cell r="T45">
            <v>10.443770000000001</v>
          </cell>
          <cell r="U45">
            <v>10.478569999999999</v>
          </cell>
          <cell r="V45">
            <v>10.341469999999999</v>
          </cell>
          <cell r="W45">
            <v>10.44211</v>
          </cell>
          <cell r="X45">
            <v>10.20872</v>
          </cell>
          <cell r="Y45">
            <v>9.2106300000000001</v>
          </cell>
          <cell r="Z45">
            <v>9.3014100000000006</v>
          </cell>
          <cell r="AA45">
            <v>8.84605</v>
          </cell>
          <cell r="AB45">
            <v>9.0383200000000006</v>
          </cell>
          <cell r="AC45">
            <v>8.8402700000000003</v>
          </cell>
          <cell r="AD45">
            <v>9.0847999999999995</v>
          </cell>
          <cell r="AE45">
            <v>8.5807099999999998</v>
          </cell>
        </row>
        <row r="46">
          <cell r="A46" t="str">
            <v>Consommation de combustibles minéraux solides de la chimie de base (NCE 23, 24, 26)</v>
          </cell>
          <cell r="B46" t="str">
            <v>cmscfchb</v>
          </cell>
          <cell r="C46" t="str">
            <v>fra</v>
          </cell>
          <cell r="D46" t="str">
            <v>CEREN</v>
          </cell>
          <cell r="E46" t="str">
            <v>Mtep</v>
          </cell>
          <cell r="F46">
            <v>0.48831000000000002</v>
          </cell>
          <cell r="G46">
            <v>0.47408</v>
          </cell>
          <cell r="H46">
            <v>0.45554</v>
          </cell>
          <cell r="I46">
            <v>0.46010000000000001</v>
          </cell>
          <cell r="J46">
            <v>0.49514000000000002</v>
          </cell>
          <cell r="K46">
            <v>0.51380999999999999</v>
          </cell>
          <cell r="L46">
            <v>0.49796000000000001</v>
          </cell>
          <cell r="M46">
            <v>0.46977999999999998</v>
          </cell>
          <cell r="N46">
            <v>0.50778000000000001</v>
          </cell>
          <cell r="O46">
            <v>0.52680000000000005</v>
          </cell>
          <cell r="P46">
            <v>0.61473999999999995</v>
          </cell>
          <cell r="Q46">
            <v>0.61897999999999997</v>
          </cell>
          <cell r="R46">
            <v>0.61411000000000004</v>
          </cell>
          <cell r="S46">
            <v>0.63110999999999995</v>
          </cell>
          <cell r="T46">
            <v>0.63153999999999999</v>
          </cell>
          <cell r="U46">
            <v>0.47514000000000001</v>
          </cell>
          <cell r="V46">
            <v>0.41171000000000002</v>
          </cell>
          <cell r="W46">
            <v>0.49473</v>
          </cell>
          <cell r="X46">
            <v>0.47855999999999999</v>
          </cell>
          <cell r="Y46">
            <v>0.41105999999999998</v>
          </cell>
          <cell r="Z46">
            <v>0.42119000000000001</v>
          </cell>
          <cell r="AA46">
            <v>0.44033</v>
          </cell>
          <cell r="AB46">
            <v>0.44349</v>
          </cell>
          <cell r="AC46">
            <v>0.43670999999999999</v>
          </cell>
          <cell r="AD46">
            <v>0.46878999999999998</v>
          </cell>
          <cell r="AE46">
            <v>0.47655463768115947</v>
          </cell>
        </row>
        <row r="47">
          <cell r="A47" t="str">
            <v>Consommation de produits pétroliers  de la chimie de base (NCE 23, 24, 26)</v>
          </cell>
          <cell r="B47" t="str">
            <v>petcfchb</v>
          </cell>
          <cell r="C47" t="str">
            <v>fra</v>
          </cell>
          <cell r="D47" t="str">
            <v>CEREN</v>
          </cell>
          <cell r="E47" t="str">
            <v>Mtep</v>
          </cell>
          <cell r="F47">
            <v>2.9443000000000001</v>
          </cell>
          <cell r="G47">
            <v>3.0661100000000001</v>
          </cell>
          <cell r="H47">
            <v>3.10988</v>
          </cell>
          <cell r="I47">
            <v>2.9703599999999999</v>
          </cell>
          <cell r="J47">
            <v>3.02223</v>
          </cell>
          <cell r="K47">
            <v>3.0768399999999998</v>
          </cell>
          <cell r="L47">
            <v>3.1090200000000001</v>
          </cell>
          <cell r="M47">
            <v>3.1930000000000001</v>
          </cell>
          <cell r="N47">
            <v>3.22776</v>
          </cell>
          <cell r="O47">
            <v>3.1800600000000001</v>
          </cell>
          <cell r="P47">
            <v>3.04298</v>
          </cell>
          <cell r="Q47">
            <v>3.0305399999999998</v>
          </cell>
          <cell r="R47">
            <v>3.1924600000000001</v>
          </cell>
          <cell r="S47">
            <v>3.2060399999999998</v>
          </cell>
          <cell r="T47">
            <v>3.1293299999999999</v>
          </cell>
          <cell r="U47">
            <v>3.0426799999999998</v>
          </cell>
          <cell r="V47">
            <v>3.2004800000000002</v>
          </cell>
          <cell r="W47">
            <v>3.1459800000000002</v>
          </cell>
          <cell r="X47">
            <v>2.9286799999999999</v>
          </cell>
          <cell r="Y47">
            <v>2.6921499999999998</v>
          </cell>
          <cell r="Z47">
            <v>2.59843</v>
          </cell>
          <cell r="AA47">
            <v>2.3122099999999999</v>
          </cell>
          <cell r="AB47">
            <v>2.3602699999999999</v>
          </cell>
          <cell r="AC47">
            <v>2.2362799999999998</v>
          </cell>
          <cell r="AD47">
            <v>2.2283900000000001</v>
          </cell>
          <cell r="AE47">
            <v>2.2652991511387168</v>
          </cell>
        </row>
        <row r="48">
          <cell r="A48" t="str">
            <v>Consommation de gaz de la chimie de base (NCE 23, 24, 26)</v>
          </cell>
          <cell r="B48" t="str">
            <v>gazcfchb</v>
          </cell>
          <cell r="C48" t="str">
            <v>fra</v>
          </cell>
          <cell r="D48" t="str">
            <v>CEREN</v>
          </cell>
          <cell r="E48" t="str">
            <v>Mtep</v>
          </cell>
          <cell r="F48">
            <v>2.11829</v>
          </cell>
          <cell r="G48">
            <v>2.1396899999999999</v>
          </cell>
          <cell r="H48">
            <v>2.1802700000000002</v>
          </cell>
          <cell r="I48">
            <v>2.1558199999999998</v>
          </cell>
          <cell r="J48">
            <v>2.2698299999999998</v>
          </cell>
          <cell r="K48">
            <v>2.12704</v>
          </cell>
          <cell r="L48">
            <v>2.1763300000000001</v>
          </cell>
          <cell r="M48">
            <v>2.2519100000000001</v>
          </cell>
          <cell r="N48">
            <v>2.28762</v>
          </cell>
          <cell r="O48">
            <v>2.1956000000000002</v>
          </cell>
          <cell r="P48">
            <v>2.1214300000000001</v>
          </cell>
          <cell r="Q48">
            <v>2.0515099999999999</v>
          </cell>
          <cell r="R48">
            <v>1.9665699999999999</v>
          </cell>
          <cell r="S48">
            <v>1.97061</v>
          </cell>
          <cell r="T48">
            <v>1.95092</v>
          </cell>
          <cell r="U48">
            <v>1.98448</v>
          </cell>
          <cell r="V48">
            <v>1.8594999999999999</v>
          </cell>
          <cell r="W48">
            <v>1.84674</v>
          </cell>
          <cell r="X48">
            <v>1.88507</v>
          </cell>
          <cell r="Y48">
            <v>1.7165999999999999</v>
          </cell>
          <cell r="Z48">
            <v>1.6198999999999999</v>
          </cell>
          <cell r="AA48">
            <v>1.59331</v>
          </cell>
          <cell r="AB48">
            <v>1.7427999999999999</v>
          </cell>
          <cell r="AC48">
            <v>1.746</v>
          </cell>
          <cell r="AD48">
            <v>1.8345499999999999</v>
          </cell>
          <cell r="AE48">
            <v>1.864935921325052</v>
          </cell>
        </row>
        <row r="49">
          <cell r="A49" t="str">
            <v>Consommation de chaleur de la chimie de base (NCE 23, 24, 26)</v>
          </cell>
          <cell r="B49" t="str">
            <v>vapcfchb</v>
          </cell>
          <cell r="C49" t="str">
            <v>fra</v>
          </cell>
          <cell r="D49" t="str">
            <v>CEREN</v>
          </cell>
          <cell r="E49" t="str">
            <v>Mtep</v>
          </cell>
          <cell r="F49">
            <v>0.24379999999999999</v>
          </cell>
          <cell r="G49">
            <v>0.25480000000000003</v>
          </cell>
          <cell r="H49">
            <v>0.27179999999999999</v>
          </cell>
          <cell r="I49">
            <v>0.27579999999999999</v>
          </cell>
          <cell r="J49">
            <v>0.27879999999999999</v>
          </cell>
          <cell r="K49">
            <v>0.30480000000000002</v>
          </cell>
          <cell r="L49">
            <v>0.30579000000000001</v>
          </cell>
          <cell r="M49">
            <v>0.30757000000000001</v>
          </cell>
          <cell r="N49">
            <v>0.27706999999999998</v>
          </cell>
          <cell r="O49">
            <v>0.32502999999999999</v>
          </cell>
          <cell r="P49">
            <v>0.43931999999999999</v>
          </cell>
          <cell r="Q49">
            <v>0.57806000000000002</v>
          </cell>
          <cell r="R49">
            <v>0.57542000000000004</v>
          </cell>
          <cell r="S49">
            <v>0.56715000000000004</v>
          </cell>
          <cell r="T49">
            <v>0.60265999999999997</v>
          </cell>
          <cell r="U49">
            <v>0.83143999999999996</v>
          </cell>
          <cell r="V49">
            <v>0.80173000000000005</v>
          </cell>
          <cell r="W49">
            <v>0.84260000000000002</v>
          </cell>
          <cell r="X49">
            <v>0.93457999999999997</v>
          </cell>
          <cell r="Y49">
            <v>0.89</v>
          </cell>
          <cell r="Z49">
            <v>0.95672000000000001</v>
          </cell>
          <cell r="AA49">
            <v>0.87146999999999997</v>
          </cell>
          <cell r="AB49">
            <v>0.86521000000000003</v>
          </cell>
          <cell r="AC49">
            <v>0.74682999999999999</v>
          </cell>
          <cell r="AD49">
            <v>0.84650000000000003</v>
          </cell>
          <cell r="AE49">
            <v>0.86052070393374747</v>
          </cell>
        </row>
        <row r="50">
          <cell r="A50" t="str">
            <v>Consommation d'électricité de la chimie de base (NCE 23, 24, 26)</v>
          </cell>
          <cell r="B50" t="str">
            <v>elccfchb</v>
          </cell>
          <cell r="C50" t="str">
            <v>fra</v>
          </cell>
          <cell r="D50" t="str">
            <v>CEREN</v>
          </cell>
          <cell r="E50" t="str">
            <v>Mtep</v>
          </cell>
          <cell r="F50">
            <v>1.70461</v>
          </cell>
          <cell r="G50">
            <v>1.7039200000000001</v>
          </cell>
          <cell r="H50">
            <v>1.75535</v>
          </cell>
          <cell r="I50">
            <v>1.7237800000000001</v>
          </cell>
          <cell r="J50">
            <v>1.77538</v>
          </cell>
          <cell r="K50">
            <v>1.75268</v>
          </cell>
          <cell r="L50">
            <v>1.7806299999999999</v>
          </cell>
          <cell r="M50">
            <v>1.8514900000000001</v>
          </cell>
          <cell r="N50">
            <v>1.8771199999999999</v>
          </cell>
          <cell r="O50">
            <v>1.8908</v>
          </cell>
          <cell r="P50">
            <v>1.8903399999999999</v>
          </cell>
          <cell r="Q50">
            <v>1.8326899999999999</v>
          </cell>
          <cell r="R50">
            <v>1.8246500000000001</v>
          </cell>
          <cell r="S50">
            <v>1.8323400000000001</v>
          </cell>
          <cell r="T50">
            <v>1.81504</v>
          </cell>
          <cell r="U50">
            <v>1.7654000000000001</v>
          </cell>
          <cell r="V50">
            <v>1.6953100000000001</v>
          </cell>
          <cell r="W50">
            <v>1.7225200000000001</v>
          </cell>
          <cell r="X50">
            <v>1.69754</v>
          </cell>
          <cell r="Y50">
            <v>1.47488</v>
          </cell>
          <cell r="Z50">
            <v>1.57379</v>
          </cell>
          <cell r="AA50">
            <v>1.5262</v>
          </cell>
          <cell r="AB50">
            <v>1.5389699999999999</v>
          </cell>
          <cell r="AC50">
            <v>1.55067</v>
          </cell>
          <cell r="AD50">
            <v>1.6496500000000001</v>
          </cell>
          <cell r="AE50">
            <v>1.6769733954451349</v>
          </cell>
        </row>
        <row r="51">
          <cell r="A51" t="str">
            <v>Consommation de biomasse, déchets de la chimie de base (NCE 23, 24, 26)</v>
          </cell>
          <cell r="B51" t="str">
            <v>enccfchb</v>
          </cell>
          <cell r="C51" t="str">
            <v>fra</v>
          </cell>
          <cell r="D51" t="str">
            <v>CEREN</v>
          </cell>
          <cell r="E51" t="str">
            <v>Mtep</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-1.0000000000000001E-5</v>
          </cell>
          <cell r="W51">
            <v>8.3999999999999995E-3</v>
          </cell>
          <cell r="X51">
            <v>2.1600000000000001E-2</v>
          </cell>
          <cell r="Y51">
            <v>6.4850000000000005E-2</v>
          </cell>
          <cell r="Z51">
            <v>7.7829999999999996E-2</v>
          </cell>
          <cell r="AA51">
            <v>8.3460000000000006E-2</v>
          </cell>
          <cell r="AB51">
            <v>0.10717</v>
          </cell>
          <cell r="AC51">
            <v>0.11025</v>
          </cell>
          <cell r="AD51">
            <v>0.11154</v>
          </cell>
          <cell r="AE51">
            <v>0.11338745341614909</v>
          </cell>
        </row>
        <row r="52">
          <cell r="A52" t="str">
            <v>Consommation finale de la chimie de base (NCE 23, 24, 26)</v>
          </cell>
          <cell r="B52" t="str">
            <v>toccfchb</v>
          </cell>
          <cell r="C52" t="str">
            <v>fra</v>
          </cell>
          <cell r="D52" t="str">
            <v>CEREN</v>
          </cell>
          <cell r="E52" t="str">
            <v>Mtep</v>
          </cell>
          <cell r="F52">
            <v>7.4993100000000004</v>
          </cell>
          <cell r="G52">
            <v>7.6386000000000003</v>
          </cell>
          <cell r="H52">
            <v>7.7728299999999999</v>
          </cell>
          <cell r="I52">
            <v>7.5858600000000003</v>
          </cell>
          <cell r="J52">
            <v>7.8413899999999996</v>
          </cell>
          <cell r="K52">
            <v>7.7751700000000001</v>
          </cell>
          <cell r="L52">
            <v>7.8697299999999997</v>
          </cell>
          <cell r="M52">
            <v>8.0737500000000004</v>
          </cell>
          <cell r="N52">
            <v>8.1773500000000006</v>
          </cell>
          <cell r="O52">
            <v>8.11829</v>
          </cell>
          <cell r="P52">
            <v>8.1088100000000001</v>
          </cell>
          <cell r="Q52">
            <v>8.1117799999999995</v>
          </cell>
          <cell r="R52">
            <v>8.1732200000000006</v>
          </cell>
          <cell r="S52">
            <v>8.2072400000000005</v>
          </cell>
          <cell r="T52">
            <v>8.1294900000000005</v>
          </cell>
          <cell r="U52">
            <v>8.0991400000000002</v>
          </cell>
          <cell r="V52">
            <v>7.9687099999999997</v>
          </cell>
          <cell r="W52">
            <v>8.0609800000000007</v>
          </cell>
          <cell r="X52">
            <v>7.9460199999999999</v>
          </cell>
          <cell r="Y52">
            <v>7.2495399999999997</v>
          </cell>
          <cell r="Z52">
            <v>7.2478499999999997</v>
          </cell>
          <cell r="AA52">
            <v>6.8269799999999998</v>
          </cell>
          <cell r="AB52">
            <v>7.0579099999999997</v>
          </cell>
          <cell r="AC52">
            <v>6.8267300000000004</v>
          </cell>
          <cell r="AD52">
            <v>7.1394200000000003</v>
          </cell>
          <cell r="AE52">
            <v>7.2576712629399589</v>
          </cell>
        </row>
        <row r="53">
          <cell r="A53" t="str">
            <v>Consommation de combustibles minéraux solides de la chimie  minérale de base (NCE 24)</v>
          </cell>
          <cell r="B53" t="str">
            <v>cmscfcmd</v>
          </cell>
          <cell r="C53" t="str">
            <v>fra</v>
          </cell>
          <cell r="D53" t="str">
            <v>CEREN</v>
          </cell>
          <cell r="E53" t="str">
            <v>Mtep</v>
          </cell>
          <cell r="F53">
            <v>0.42903999999999998</v>
          </cell>
          <cell r="G53">
            <v>0.41837999999999997</v>
          </cell>
          <cell r="H53">
            <v>0.39212999999999998</v>
          </cell>
          <cell r="I53">
            <v>0.39106999999999997</v>
          </cell>
          <cell r="J53">
            <v>0.40681</v>
          </cell>
          <cell r="K53">
            <v>0.4269</v>
          </cell>
          <cell r="L53">
            <v>0.41994999999999999</v>
          </cell>
          <cell r="M53">
            <v>0.39276</v>
          </cell>
          <cell r="N53">
            <v>0.43275999999999998</v>
          </cell>
          <cell r="O53">
            <v>0.43378</v>
          </cell>
          <cell r="P53">
            <v>0.43740000000000001</v>
          </cell>
          <cell r="Q53">
            <v>0.44385000000000002</v>
          </cell>
          <cell r="R53">
            <v>0.43764999999999998</v>
          </cell>
          <cell r="S53">
            <v>0.45118000000000003</v>
          </cell>
          <cell r="T53">
            <v>0.44996999999999998</v>
          </cell>
          <cell r="U53">
            <v>0.45396999999999998</v>
          </cell>
          <cell r="V53">
            <v>0.41171000000000002</v>
          </cell>
          <cell r="W53">
            <v>0.49473</v>
          </cell>
          <cell r="X53">
            <v>0.47772999999999999</v>
          </cell>
          <cell r="Y53">
            <v>0.40448000000000001</v>
          </cell>
          <cell r="Z53">
            <v>0.41382999999999998</v>
          </cell>
          <cell r="AA53">
            <v>0.43940000000000001</v>
          </cell>
          <cell r="AB53">
            <v>0.44350000000000001</v>
          </cell>
          <cell r="AC53">
            <v>0.43670999999999999</v>
          </cell>
          <cell r="AD53">
            <v>0.46878999999999998</v>
          </cell>
          <cell r="AE53">
            <v>0.47655463768115935</v>
          </cell>
        </row>
        <row r="54">
          <cell r="A54" t="str">
            <v>Consommation de produits pétroliers  de la chimie  minérale de base (NCE 24)</v>
          </cell>
          <cell r="B54" t="str">
            <v>petcfcmd</v>
          </cell>
          <cell r="C54" t="str">
            <v>fra</v>
          </cell>
          <cell r="D54" t="str">
            <v>CEREN</v>
          </cell>
          <cell r="E54" t="str">
            <v>Mtep</v>
          </cell>
          <cell r="F54">
            <v>0.37358999999999998</v>
          </cell>
          <cell r="G54">
            <v>0.35819000000000001</v>
          </cell>
          <cell r="H54">
            <v>0.35852000000000001</v>
          </cell>
          <cell r="I54">
            <v>0.35532999999999998</v>
          </cell>
          <cell r="J54">
            <v>0.34794999999999998</v>
          </cell>
          <cell r="K54">
            <v>0.33793000000000001</v>
          </cell>
          <cell r="L54">
            <v>0.32927000000000001</v>
          </cell>
          <cell r="M54">
            <v>0.31738</v>
          </cell>
          <cell r="N54">
            <v>0.31356000000000001</v>
          </cell>
          <cell r="O54">
            <v>0.30413000000000001</v>
          </cell>
          <cell r="P54">
            <v>0.26457000000000003</v>
          </cell>
          <cell r="Q54">
            <v>0.22317999999999999</v>
          </cell>
          <cell r="R54">
            <v>0.20684</v>
          </cell>
          <cell r="S54">
            <v>0.18023</v>
          </cell>
          <cell r="T54">
            <v>0.24875</v>
          </cell>
          <cell r="U54">
            <v>0.23105999999999999</v>
          </cell>
          <cell r="V54">
            <v>0.23041</v>
          </cell>
          <cell r="W54">
            <v>0.1532</v>
          </cell>
          <cell r="X54">
            <v>9.8169999999999993E-2</v>
          </cell>
          <cell r="Y54">
            <v>5.5280000000000003E-2</v>
          </cell>
          <cell r="Z54">
            <v>0.11089</v>
          </cell>
          <cell r="AA54">
            <v>9.0840000000000004E-2</v>
          </cell>
          <cell r="AB54">
            <v>6.1420000000000002E-2</v>
          </cell>
          <cell r="AC54">
            <v>6.4949999999999994E-2</v>
          </cell>
          <cell r="AD54">
            <v>5.2420000000000001E-2</v>
          </cell>
          <cell r="AE54">
            <v>5.3288240165631467E-2</v>
          </cell>
        </row>
        <row r="55">
          <cell r="A55" t="str">
            <v>Consommation de gaz de la chimie  minérale de base (NCE 24)</v>
          </cell>
          <cell r="B55" t="str">
            <v>gazcfcmd</v>
          </cell>
          <cell r="C55" t="str">
            <v>fra</v>
          </cell>
          <cell r="D55" t="str">
            <v>CEREN</v>
          </cell>
          <cell r="E55" t="str">
            <v>Mtep</v>
          </cell>
          <cell r="F55">
            <v>0.50351999999999997</v>
          </cell>
          <cell r="G55">
            <v>0.49891000000000002</v>
          </cell>
          <cell r="H55">
            <v>0.54264999999999997</v>
          </cell>
          <cell r="I55">
            <v>0.51102000000000003</v>
          </cell>
          <cell r="J55">
            <v>0.50119000000000002</v>
          </cell>
          <cell r="K55">
            <v>0.49684</v>
          </cell>
          <cell r="L55">
            <v>0.50383999999999995</v>
          </cell>
          <cell r="M55">
            <v>0.53329000000000004</v>
          </cell>
          <cell r="N55">
            <v>0.52863000000000004</v>
          </cell>
          <cell r="O55">
            <v>0.48784</v>
          </cell>
          <cell r="P55">
            <v>0.55032999999999999</v>
          </cell>
          <cell r="Q55">
            <v>0.52642999999999995</v>
          </cell>
          <cell r="R55">
            <v>0.50131999999999999</v>
          </cell>
          <cell r="S55">
            <v>0.49480000000000002</v>
          </cell>
          <cell r="T55">
            <v>0.47827999999999998</v>
          </cell>
          <cell r="U55">
            <v>0.50570999999999999</v>
          </cell>
          <cell r="V55">
            <v>0.4864</v>
          </cell>
          <cell r="W55">
            <v>0.49519999999999997</v>
          </cell>
          <cell r="X55">
            <v>0.51688000000000001</v>
          </cell>
          <cell r="Y55">
            <v>0.46899000000000002</v>
          </cell>
          <cell r="Z55">
            <v>0.33539000000000002</v>
          </cell>
          <cell r="AA55">
            <v>0.32016</v>
          </cell>
          <cell r="AB55">
            <v>0.37002000000000002</v>
          </cell>
          <cell r="AC55">
            <v>0.36723</v>
          </cell>
          <cell r="AD55">
            <v>0.37048999999999999</v>
          </cell>
          <cell r="AE55">
            <v>0.37662648033126289</v>
          </cell>
        </row>
        <row r="56">
          <cell r="A56" t="str">
            <v>Consommation de chaleur de la chimie  minérale de base (NCE 24)</v>
          </cell>
          <cell r="B56" t="str">
            <v>vapcfcmd</v>
          </cell>
          <cell r="C56" t="str">
            <v>fra</v>
          </cell>
          <cell r="D56" t="str">
            <v>CEREN</v>
          </cell>
          <cell r="E56" t="str">
            <v>Mtep</v>
          </cell>
          <cell r="F56">
            <v>0.1168</v>
          </cell>
          <cell r="G56">
            <v>0.1158</v>
          </cell>
          <cell r="H56">
            <v>0.1148</v>
          </cell>
          <cell r="I56">
            <v>0.1158</v>
          </cell>
          <cell r="J56">
            <v>0.1168</v>
          </cell>
          <cell r="K56">
            <v>0.1168</v>
          </cell>
          <cell r="L56">
            <v>0.1178</v>
          </cell>
          <cell r="M56">
            <v>0.1188</v>
          </cell>
          <cell r="N56">
            <v>0.11817999999999999</v>
          </cell>
          <cell r="O56">
            <v>0.11648</v>
          </cell>
          <cell r="P56">
            <v>9.5250000000000001E-2</v>
          </cell>
          <cell r="Q56">
            <v>0.13320000000000001</v>
          </cell>
          <cell r="R56">
            <v>0.14903</v>
          </cell>
          <cell r="S56">
            <v>0.14022999999999999</v>
          </cell>
          <cell r="T56">
            <v>0.16264000000000001</v>
          </cell>
          <cell r="U56">
            <v>0.17862</v>
          </cell>
          <cell r="V56">
            <v>0.19591</v>
          </cell>
          <cell r="W56">
            <v>0.20487</v>
          </cell>
          <cell r="X56">
            <v>0.27651999999999999</v>
          </cell>
          <cell r="Y56">
            <v>0.22395000000000001</v>
          </cell>
          <cell r="Z56">
            <v>0.30009999999999998</v>
          </cell>
          <cell r="AA56">
            <v>0.26984999999999998</v>
          </cell>
          <cell r="AB56">
            <v>0.26578000000000002</v>
          </cell>
          <cell r="AC56">
            <v>0.26850000000000002</v>
          </cell>
          <cell r="AD56">
            <v>0.25386999999999998</v>
          </cell>
          <cell r="AE56">
            <v>0.25807488612836438</v>
          </cell>
        </row>
        <row r="57">
          <cell r="A57" t="str">
            <v>Consommation d'électricité  de la chimie  minérale de base (NCE 24)</v>
          </cell>
          <cell r="B57" t="str">
            <v>elccfcmd</v>
          </cell>
          <cell r="C57" t="str">
            <v>fra</v>
          </cell>
          <cell r="D57" t="str">
            <v>CEREN</v>
          </cell>
          <cell r="E57" t="str">
            <v>Mtep</v>
          </cell>
          <cell r="F57">
            <v>0.77400000000000002</v>
          </cell>
          <cell r="G57">
            <v>0.77400000000000002</v>
          </cell>
          <cell r="H57">
            <v>0.83420000000000005</v>
          </cell>
          <cell r="I57">
            <v>0.8256</v>
          </cell>
          <cell r="J57">
            <v>0.86756999999999995</v>
          </cell>
          <cell r="K57">
            <v>0.85655999999999999</v>
          </cell>
          <cell r="L57">
            <v>0.87719999999999998</v>
          </cell>
          <cell r="M57">
            <v>0.92020000000000002</v>
          </cell>
          <cell r="N57">
            <v>0.93740000000000001</v>
          </cell>
          <cell r="O57">
            <v>0.95382999999999996</v>
          </cell>
          <cell r="P57">
            <v>0.97062000000000004</v>
          </cell>
          <cell r="Q57">
            <v>0.93030000000000002</v>
          </cell>
          <cell r="R57">
            <v>0.92530000000000001</v>
          </cell>
          <cell r="S57">
            <v>0.91420999999999997</v>
          </cell>
          <cell r="T57">
            <v>0.93813999999999997</v>
          </cell>
          <cell r="U57">
            <v>0.89675000000000005</v>
          </cell>
          <cell r="V57">
            <v>0.86228000000000005</v>
          </cell>
          <cell r="W57">
            <v>0.86892000000000003</v>
          </cell>
          <cell r="X57">
            <v>0.86822999999999995</v>
          </cell>
          <cell r="Y57">
            <v>0.73765000000000003</v>
          </cell>
          <cell r="Z57">
            <v>0.84745000000000004</v>
          </cell>
          <cell r="AA57">
            <v>0.82715000000000005</v>
          </cell>
          <cell r="AB57">
            <v>0.80935000000000001</v>
          </cell>
          <cell r="AC57">
            <v>0.82035000000000002</v>
          </cell>
          <cell r="AD57">
            <v>0.86704999999999999</v>
          </cell>
          <cell r="AE57">
            <v>0.88141107660455487</v>
          </cell>
        </row>
        <row r="58">
          <cell r="A58" t="str">
            <v>Consommation de biomasse, déchets  de la chimie  minérale de base (NCE 24)</v>
          </cell>
          <cell r="B58" t="str">
            <v>enccfcmd</v>
          </cell>
          <cell r="C58" t="str">
            <v>fra</v>
          </cell>
          <cell r="D58" t="str">
            <v>CEREN</v>
          </cell>
          <cell r="E58" t="str">
            <v>Mtep</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8.3999999999999995E-3</v>
          </cell>
          <cell r="X58">
            <v>2.1600000000000001E-2</v>
          </cell>
          <cell r="Y58">
            <v>5.9080000000000001E-2</v>
          </cell>
          <cell r="Z58">
            <v>5.3350000000000002E-2</v>
          </cell>
          <cell r="AA58">
            <v>4.9020000000000001E-2</v>
          </cell>
          <cell r="AB58">
            <v>4.5839999999999999E-2</v>
          </cell>
          <cell r="AC58">
            <v>4.5749999999999999E-2</v>
          </cell>
          <cell r="AD58">
            <v>4.5749999999999999E-2</v>
          </cell>
          <cell r="AE58">
            <v>4.6507763975155277E-2</v>
          </cell>
        </row>
        <row r="59">
          <cell r="A59" t="str">
            <v>Consommation finale  de la chimie  minérale de base (NCE 24)</v>
          </cell>
          <cell r="B59" t="str">
            <v>toccfcmd</v>
          </cell>
          <cell r="C59" t="str">
            <v>fra</v>
          </cell>
          <cell r="D59" t="str">
            <v>CEREN</v>
          </cell>
          <cell r="E59" t="str">
            <v>Mtep</v>
          </cell>
          <cell r="F59">
            <v>2.1969500000000002</v>
          </cell>
          <cell r="G59">
            <v>2.1652900000000002</v>
          </cell>
          <cell r="H59">
            <v>2.2422900000000001</v>
          </cell>
          <cell r="I59">
            <v>2.19882</v>
          </cell>
          <cell r="J59">
            <v>2.2403300000000002</v>
          </cell>
          <cell r="K59">
            <v>2.2350300000000001</v>
          </cell>
          <cell r="L59">
            <v>2.2480699999999998</v>
          </cell>
          <cell r="M59">
            <v>2.2824300000000002</v>
          </cell>
          <cell r="N59">
            <v>2.33053</v>
          </cell>
          <cell r="O59">
            <v>2.2960600000000002</v>
          </cell>
          <cell r="P59">
            <v>2.3181799999999999</v>
          </cell>
          <cell r="Q59">
            <v>2.2569499999999998</v>
          </cell>
          <cell r="R59">
            <v>2.2201399999999998</v>
          </cell>
          <cell r="S59">
            <v>2.18065</v>
          </cell>
          <cell r="T59">
            <v>2.2777699999999999</v>
          </cell>
          <cell r="U59">
            <v>2.2661099999999998</v>
          </cell>
          <cell r="V59">
            <v>2.1867100000000002</v>
          </cell>
          <cell r="W59">
            <v>2.2253099999999999</v>
          </cell>
          <cell r="X59">
            <v>2.2591199999999998</v>
          </cell>
          <cell r="Y59">
            <v>1.9494199999999999</v>
          </cell>
          <cell r="Z59">
            <v>2.0609999999999999</v>
          </cell>
          <cell r="AA59">
            <v>1.9964299999999999</v>
          </cell>
          <cell r="AB59">
            <v>1.9959100000000001</v>
          </cell>
          <cell r="AC59">
            <v>2.0034999999999998</v>
          </cell>
          <cell r="AD59">
            <v>2.05837</v>
          </cell>
          <cell r="AE59">
            <v>2.0924630848861283</v>
          </cell>
        </row>
        <row r="60">
          <cell r="A60" t="str">
            <v>Consommation de combustibles minéraux solides de la chimie  organique de base (NCE 26)</v>
          </cell>
          <cell r="B60" t="str">
            <v>cmscfcod</v>
          </cell>
          <cell r="C60" t="str">
            <v>fra</v>
          </cell>
          <cell r="D60" t="str">
            <v>CEREN</v>
          </cell>
          <cell r="E60" t="str">
            <v>Mtep</v>
          </cell>
          <cell r="F60">
            <v>5.7270000000000001E-2</v>
          </cell>
          <cell r="G60">
            <v>5.57E-2</v>
          </cell>
          <cell r="H60">
            <v>6.3409999999999994E-2</v>
          </cell>
          <cell r="I60">
            <v>6.9029999999999994E-2</v>
          </cell>
          <cell r="J60">
            <v>8.8330000000000006E-2</v>
          </cell>
          <cell r="K60">
            <v>8.6910000000000001E-2</v>
          </cell>
          <cell r="L60">
            <v>7.8009999999999996E-2</v>
          </cell>
          <cell r="M60">
            <v>7.7020000000000005E-2</v>
          </cell>
          <cell r="N60">
            <v>7.5020000000000003E-2</v>
          </cell>
          <cell r="O60">
            <v>9.3020000000000005E-2</v>
          </cell>
          <cell r="P60">
            <v>0.17734</v>
          </cell>
          <cell r="Q60">
            <v>0.17513000000000001</v>
          </cell>
          <cell r="R60">
            <v>0.17646000000000001</v>
          </cell>
          <cell r="S60">
            <v>0.17993000000000001</v>
          </cell>
          <cell r="T60">
            <v>0.18157000000000001</v>
          </cell>
          <cell r="U60">
            <v>2.1170000000000001E-2</v>
          </cell>
          <cell r="V60">
            <v>0</v>
          </cell>
          <cell r="W60">
            <v>0</v>
          </cell>
          <cell r="X60">
            <v>8.4000000000000003E-4</v>
          </cell>
          <cell r="Y60">
            <v>6.5799999999999999E-3</v>
          </cell>
          <cell r="Z60">
            <v>7.3600000000000002E-3</v>
          </cell>
          <cell r="AA60">
            <v>9.3000000000000005E-4</v>
          </cell>
          <cell r="AB60">
            <v>-1.0000000000000001E-5</v>
          </cell>
          <cell r="AC60">
            <v>0</v>
          </cell>
          <cell r="AD60">
            <v>0</v>
          </cell>
          <cell r="AE60">
            <v>0</v>
          </cell>
        </row>
        <row r="61">
          <cell r="A61" t="str">
            <v>Consommation de produits pétroliers  de la chimie  organique de base (NCE 26)</v>
          </cell>
          <cell r="B61" t="str">
            <v>petcfcod</v>
          </cell>
          <cell r="C61" t="str">
            <v>fra</v>
          </cell>
          <cell r="D61" t="str">
            <v>CEREN</v>
          </cell>
          <cell r="E61" t="str">
            <v>Mtep</v>
          </cell>
          <cell r="F61">
            <v>2.46828</v>
          </cell>
          <cell r="G61">
            <v>2.6077699999999999</v>
          </cell>
          <cell r="H61">
            <v>2.66635</v>
          </cell>
          <cell r="I61">
            <v>2.5520700000000001</v>
          </cell>
          <cell r="J61">
            <v>2.6202100000000002</v>
          </cell>
          <cell r="K61">
            <v>2.6770499999999999</v>
          </cell>
          <cell r="L61">
            <v>2.7269299999999999</v>
          </cell>
          <cell r="M61">
            <v>2.8329</v>
          </cell>
          <cell r="N61">
            <v>2.8765200000000002</v>
          </cell>
          <cell r="O61">
            <v>2.8412500000000001</v>
          </cell>
          <cell r="P61">
            <v>2.7480799999999999</v>
          </cell>
          <cell r="Q61">
            <v>2.7756599999999998</v>
          </cell>
          <cell r="R61">
            <v>2.9599799999999998</v>
          </cell>
          <cell r="S61">
            <v>3.00251</v>
          </cell>
          <cell r="T61">
            <v>2.8611599999999999</v>
          </cell>
          <cell r="U61">
            <v>2.7952499999999998</v>
          </cell>
          <cell r="V61">
            <v>2.9559600000000001</v>
          </cell>
          <cell r="W61">
            <v>2.9809700000000001</v>
          </cell>
          <cell r="X61">
            <v>2.8188200000000001</v>
          </cell>
          <cell r="Y61">
            <v>2.6280700000000001</v>
          </cell>
          <cell r="Z61">
            <v>2.4783499999999998</v>
          </cell>
          <cell r="AA61">
            <v>2.21523</v>
          </cell>
          <cell r="AB61">
            <v>2.2916799999999999</v>
          </cell>
          <cell r="AC61">
            <v>2.1642800000000002</v>
          </cell>
          <cell r="AD61">
            <v>2.1694399999999998</v>
          </cell>
          <cell r="AE61">
            <v>1.5276342528383879</v>
          </cell>
        </row>
        <row r="62">
          <cell r="A62" t="str">
            <v>Consommation de gaz de la chimie  organique de base (NCE 26)</v>
          </cell>
          <cell r="B62" t="str">
            <v>gazcfcod</v>
          </cell>
          <cell r="C62" t="str">
            <v>fra</v>
          </cell>
          <cell r="D62" t="str">
            <v>CEREN</v>
          </cell>
          <cell r="E62" t="str">
            <v>Mtep</v>
          </cell>
          <cell r="F62">
            <v>1.08569</v>
          </cell>
          <cell r="G62">
            <v>1.13439</v>
          </cell>
          <cell r="H62">
            <v>1.1660999999999999</v>
          </cell>
          <cell r="I62">
            <v>1.1389199999999999</v>
          </cell>
          <cell r="J62">
            <v>1.27783</v>
          </cell>
          <cell r="K62">
            <v>1.1395299999999999</v>
          </cell>
          <cell r="L62">
            <v>1.1665000000000001</v>
          </cell>
          <cell r="M62">
            <v>1.2090799999999999</v>
          </cell>
          <cell r="N62">
            <v>1.24265</v>
          </cell>
          <cell r="O62">
            <v>1.2078100000000001</v>
          </cell>
          <cell r="P62">
            <v>1.04173</v>
          </cell>
          <cell r="Q62">
            <v>1.0888100000000001</v>
          </cell>
          <cell r="R62">
            <v>1.04308</v>
          </cell>
          <cell r="S62">
            <v>1.03047</v>
          </cell>
          <cell r="T62">
            <v>1.0127999999999999</v>
          </cell>
          <cell r="U62">
            <v>1.02918</v>
          </cell>
          <cell r="V62">
            <v>1.0974999999999999</v>
          </cell>
          <cell r="W62">
            <v>1.0708899999999999</v>
          </cell>
          <cell r="X62">
            <v>0.97202</v>
          </cell>
          <cell r="Y62">
            <v>0.86697999999999997</v>
          </cell>
          <cell r="Z62">
            <v>0.90629999999999999</v>
          </cell>
          <cell r="AA62">
            <v>0.95459000000000005</v>
          </cell>
          <cell r="AB62">
            <v>1.00928</v>
          </cell>
          <cell r="AC62">
            <v>0.99777000000000005</v>
          </cell>
          <cell r="AD62">
            <v>1.1029500000000001</v>
          </cell>
          <cell r="AE62">
            <v>1.2489306622021989</v>
          </cell>
        </row>
        <row r="63">
          <cell r="A63" t="str">
            <v>Consommation de chaleur de la chimie  organique de base (NCE 26)</v>
          </cell>
          <cell r="B63" t="str">
            <v>vapcfcod</v>
          </cell>
          <cell r="C63" t="str">
            <v>fra</v>
          </cell>
          <cell r="D63" t="str">
            <v>CEREN</v>
          </cell>
          <cell r="E63" t="str">
            <v>Mtep</v>
          </cell>
          <cell r="F63">
            <v>0.125</v>
          </cell>
          <cell r="G63">
            <v>0.13800000000000001</v>
          </cell>
          <cell r="H63">
            <v>0.157</v>
          </cell>
          <cell r="I63">
            <v>0.16</v>
          </cell>
          <cell r="J63">
            <v>0.16200000000000001</v>
          </cell>
          <cell r="K63">
            <v>0.188</v>
          </cell>
          <cell r="L63">
            <v>0.18798999999999999</v>
          </cell>
          <cell r="M63">
            <v>0.18876999999999999</v>
          </cell>
          <cell r="N63">
            <v>0.15889</v>
          </cell>
          <cell r="O63">
            <v>0.20855000000000001</v>
          </cell>
          <cell r="P63">
            <v>0.34366000000000002</v>
          </cell>
          <cell r="Q63">
            <v>0.44480999999999998</v>
          </cell>
          <cell r="R63">
            <v>0.42638999999999999</v>
          </cell>
          <cell r="S63">
            <v>0.42691000000000001</v>
          </cell>
          <cell r="T63">
            <v>0.44002000000000002</v>
          </cell>
          <cell r="U63">
            <v>0.65454000000000001</v>
          </cell>
          <cell r="V63">
            <v>0.60753999999999997</v>
          </cell>
          <cell r="W63">
            <v>0.63954</v>
          </cell>
          <cell r="X63">
            <v>0.65986999999999996</v>
          </cell>
          <cell r="Y63">
            <v>0.66786000000000001</v>
          </cell>
          <cell r="Z63">
            <v>0.65661999999999998</v>
          </cell>
          <cell r="AA63">
            <v>0.60162000000000004</v>
          </cell>
          <cell r="AB63">
            <v>0.59943000000000002</v>
          </cell>
          <cell r="AC63">
            <v>0.47832999999999998</v>
          </cell>
          <cell r="AD63">
            <v>0.59262999999999999</v>
          </cell>
          <cell r="AE63">
            <v>0.59262999999999999</v>
          </cell>
        </row>
        <row r="64">
          <cell r="A64" t="str">
            <v>Consommation d'électricité  de la chimie  organique de base (NCE 26)</v>
          </cell>
          <cell r="B64" t="str">
            <v>elccfcod</v>
          </cell>
          <cell r="C64" t="str">
            <v>fra</v>
          </cell>
          <cell r="D64" t="str">
            <v>CEREN</v>
          </cell>
          <cell r="E64" t="str">
            <v>Mtep</v>
          </cell>
          <cell r="F64">
            <v>0.77373999999999998</v>
          </cell>
          <cell r="G64">
            <v>0.77915999999999996</v>
          </cell>
          <cell r="H64">
            <v>0.78234000000000004</v>
          </cell>
          <cell r="I64">
            <v>0.77244999999999997</v>
          </cell>
          <cell r="J64">
            <v>0.78398000000000001</v>
          </cell>
          <cell r="K64">
            <v>0.77632000000000001</v>
          </cell>
          <cell r="L64">
            <v>0.77581</v>
          </cell>
          <cell r="M64">
            <v>0.80264000000000002</v>
          </cell>
          <cell r="N64">
            <v>0.81081000000000003</v>
          </cell>
          <cell r="O64">
            <v>0.81347000000000003</v>
          </cell>
          <cell r="P64">
            <v>0.79669999999999996</v>
          </cell>
          <cell r="Q64">
            <v>0.79659000000000002</v>
          </cell>
          <cell r="R64">
            <v>0.79927999999999999</v>
          </cell>
          <cell r="S64">
            <v>0.82021999999999995</v>
          </cell>
          <cell r="T64">
            <v>0.78085000000000004</v>
          </cell>
          <cell r="U64">
            <v>0.77419000000000004</v>
          </cell>
          <cell r="V64">
            <v>0.77244000000000002</v>
          </cell>
          <cell r="W64">
            <v>0.77546000000000004</v>
          </cell>
          <cell r="X64">
            <v>0.75131000000000003</v>
          </cell>
          <cell r="Y64">
            <v>0.66768000000000005</v>
          </cell>
          <cell r="Z64">
            <v>0.66052999999999995</v>
          </cell>
          <cell r="AA64">
            <v>0.63961000000000001</v>
          </cell>
          <cell r="AB64">
            <v>0.66649999999999998</v>
          </cell>
          <cell r="AC64">
            <v>0.66478000000000004</v>
          </cell>
          <cell r="AD64">
            <v>0.71870000000000001</v>
          </cell>
          <cell r="AE64">
            <v>0.70612452242797497</v>
          </cell>
        </row>
        <row r="65">
          <cell r="A65" t="str">
            <v>Consommation de biomasse, déchets  de la chimie  organique de base (NCE 26)</v>
          </cell>
          <cell r="B65" t="str">
            <v>enccfcod</v>
          </cell>
          <cell r="C65" t="str">
            <v>fra</v>
          </cell>
          <cell r="D65" t="str">
            <v>CEREN</v>
          </cell>
          <cell r="E65" t="str">
            <v>Mtep</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1.6240000000000001E-2</v>
          </cell>
          <cell r="AA65">
            <v>2.6169999999999999E-2</v>
          </cell>
          <cell r="AB65">
            <v>5.901E-2</v>
          </cell>
          <cell r="AC65">
            <v>5.8999999999999997E-2</v>
          </cell>
          <cell r="AD65">
            <v>5.951E-2</v>
          </cell>
          <cell r="AE65">
            <v>4.5932291167545124E-2</v>
          </cell>
        </row>
        <row r="66">
          <cell r="A66" t="str">
            <v>Consommation finale de la chimie  organique de base (NCE 26)</v>
          </cell>
          <cell r="B66" t="str">
            <v>toccfcod</v>
          </cell>
          <cell r="C66" t="str">
            <v>fra</v>
          </cell>
          <cell r="D66" t="str">
            <v>CEREN</v>
          </cell>
          <cell r="E66" t="str">
            <v>Mtep</v>
          </cell>
          <cell r="F66">
            <v>4.5099799999999997</v>
          </cell>
          <cell r="G66">
            <v>4.71502</v>
          </cell>
          <cell r="H66">
            <v>4.8352000000000004</v>
          </cell>
          <cell r="I66">
            <v>4.6924700000000001</v>
          </cell>
          <cell r="J66">
            <v>4.9323399999999999</v>
          </cell>
          <cell r="K66">
            <v>4.8678100000000004</v>
          </cell>
          <cell r="L66">
            <v>4.9352299999999998</v>
          </cell>
          <cell r="M66">
            <v>5.1104099999999999</v>
          </cell>
          <cell r="N66">
            <v>5.1638799999999998</v>
          </cell>
          <cell r="O66">
            <v>5.16411</v>
          </cell>
          <cell r="P66">
            <v>5.1075100000000004</v>
          </cell>
          <cell r="Q66">
            <v>5.2809999999999997</v>
          </cell>
          <cell r="R66">
            <v>5.4051900000000002</v>
          </cell>
          <cell r="S66">
            <v>5.4600400000000002</v>
          </cell>
          <cell r="T66">
            <v>5.2763999999999998</v>
          </cell>
          <cell r="U66">
            <v>5.2743200000000003</v>
          </cell>
          <cell r="V66">
            <v>5.4334300000000004</v>
          </cell>
          <cell r="W66">
            <v>5.46685</v>
          </cell>
          <cell r="X66">
            <v>5.2028400000000001</v>
          </cell>
          <cell r="Y66">
            <v>4.8371599999999999</v>
          </cell>
          <cell r="Z66">
            <v>4.7254100000000001</v>
          </cell>
          <cell r="AA66">
            <v>4.4381399999999998</v>
          </cell>
          <cell r="AB66">
            <v>4.6258800000000004</v>
          </cell>
          <cell r="AC66">
            <v>4.36416</v>
          </cell>
          <cell r="AD66">
            <v>4.64323</v>
          </cell>
          <cell r="AE66">
            <v>4.1212517286361061</v>
          </cell>
        </row>
        <row r="67">
          <cell r="A67" t="str">
            <v>Consommation de combustibles minéraux solides de la fabrication d'engrais (NCE 23)</v>
          </cell>
          <cell r="B67" t="str">
            <v>cmscfeng</v>
          </cell>
          <cell r="C67" t="str">
            <v>fra</v>
          </cell>
          <cell r="D67" t="str">
            <v>CEREN</v>
          </cell>
          <cell r="E67" t="str">
            <v>Mtep</v>
          </cell>
          <cell r="F67">
            <v>2E-3</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row>
        <row r="68">
          <cell r="A68" t="str">
            <v>Consommation de produits pétroliers  de la fabrication d'engrais (NCE 23)</v>
          </cell>
          <cell r="B68" t="str">
            <v>petcfeng</v>
          </cell>
          <cell r="C68" t="str">
            <v>fra</v>
          </cell>
          <cell r="D68" t="str">
            <v>CEREN</v>
          </cell>
          <cell r="E68" t="str">
            <v>Mtep</v>
          </cell>
          <cell r="F68">
            <v>0.10242999999999999</v>
          </cell>
          <cell r="G68">
            <v>0.10014000000000001</v>
          </cell>
          <cell r="H68">
            <v>8.5010000000000002E-2</v>
          </cell>
          <cell r="I68">
            <v>6.2960000000000002E-2</v>
          </cell>
          <cell r="J68">
            <v>5.407E-2</v>
          </cell>
          <cell r="K68">
            <v>6.1859999999999998E-2</v>
          </cell>
          <cell r="L68">
            <v>5.2810000000000003E-2</v>
          </cell>
          <cell r="M68">
            <v>4.2720000000000001E-2</v>
          </cell>
          <cell r="N68">
            <v>3.7690000000000001E-2</v>
          </cell>
          <cell r="O68">
            <v>3.4680000000000002E-2</v>
          </cell>
          <cell r="P68">
            <v>3.032E-2</v>
          </cell>
          <cell r="Q68">
            <v>3.1710000000000002E-2</v>
          </cell>
          <cell r="R68">
            <v>2.564E-2</v>
          </cell>
          <cell r="S68">
            <v>2.3290000000000002E-2</v>
          </cell>
          <cell r="T68">
            <v>1.942E-2</v>
          </cell>
          <cell r="U68">
            <v>1.6369999999999999E-2</v>
          </cell>
          <cell r="V68">
            <v>1.41E-2</v>
          </cell>
          <cell r="W68">
            <v>1.1820000000000001E-2</v>
          </cell>
          <cell r="X68">
            <v>1.1690000000000001E-2</v>
          </cell>
          <cell r="Y68">
            <v>8.8100000000000001E-3</v>
          </cell>
          <cell r="Z68">
            <v>9.1800000000000007E-3</v>
          </cell>
          <cell r="AA68">
            <v>6.1399999999999996E-3</v>
          </cell>
          <cell r="AB68">
            <v>7.1700000000000002E-3</v>
          </cell>
          <cell r="AC68">
            <v>7.0499999999999998E-3</v>
          </cell>
          <cell r="AD68">
            <v>6.5399999999999998E-3</v>
          </cell>
          <cell r="AE68">
            <v>4.6052105675026996E-3</v>
          </cell>
        </row>
        <row r="69">
          <cell r="A69" t="str">
            <v>Consommation de gaz de la fabrication d'engrais (NCE 23)</v>
          </cell>
          <cell r="B69" t="str">
            <v>gazcfeng</v>
          </cell>
          <cell r="C69" t="str">
            <v>fra</v>
          </cell>
          <cell r="D69" t="str">
            <v>CEREN</v>
          </cell>
          <cell r="E69" t="str">
            <v>Mtep</v>
          </cell>
          <cell r="F69">
            <v>0.52907999999999999</v>
          </cell>
          <cell r="G69">
            <v>0.50639000000000001</v>
          </cell>
          <cell r="H69">
            <v>0.47153</v>
          </cell>
          <cell r="I69">
            <v>0.50588999999999995</v>
          </cell>
          <cell r="J69">
            <v>0.49081000000000002</v>
          </cell>
          <cell r="K69">
            <v>0.49067</v>
          </cell>
          <cell r="L69">
            <v>0.50599000000000005</v>
          </cell>
          <cell r="M69">
            <v>0.50953999999999999</v>
          </cell>
          <cell r="N69">
            <v>0.51634000000000002</v>
          </cell>
          <cell r="O69">
            <v>0.49994</v>
          </cell>
          <cell r="P69">
            <v>0.52937999999999996</v>
          </cell>
          <cell r="Q69">
            <v>0.43626999999999999</v>
          </cell>
          <cell r="R69">
            <v>0.42218</v>
          </cell>
          <cell r="S69">
            <v>0.44534000000000001</v>
          </cell>
          <cell r="T69">
            <v>0.45984000000000003</v>
          </cell>
          <cell r="U69">
            <v>0.4496</v>
          </cell>
          <cell r="V69">
            <v>0.27561000000000002</v>
          </cell>
          <cell r="W69">
            <v>0.28066000000000002</v>
          </cell>
          <cell r="X69">
            <v>0.39617999999999998</v>
          </cell>
          <cell r="Y69">
            <v>0.38063000000000002</v>
          </cell>
          <cell r="Z69">
            <v>0.37819999999999998</v>
          </cell>
          <cell r="AA69">
            <v>0.31855</v>
          </cell>
          <cell r="AB69">
            <v>0.36348999999999998</v>
          </cell>
          <cell r="AC69">
            <v>0.38099</v>
          </cell>
          <cell r="AD69">
            <v>0.36110999999999999</v>
          </cell>
          <cell r="AE69">
            <v>0.40890462072427214</v>
          </cell>
        </row>
        <row r="70">
          <cell r="A70" t="str">
            <v>Consommation de chaleur de la fabrication d'engrais (NCE 23)</v>
          </cell>
          <cell r="B70" t="str">
            <v>vapcfeng</v>
          </cell>
          <cell r="C70" t="str">
            <v>fra</v>
          </cell>
          <cell r="D70" t="str">
            <v>CEREN</v>
          </cell>
          <cell r="E70" t="str">
            <v>Mtep</v>
          </cell>
          <cell r="F70">
            <v>2E-3</v>
          </cell>
          <cell r="G70">
            <v>1E-3</v>
          </cell>
          <cell r="H70">
            <v>0</v>
          </cell>
          <cell r="I70">
            <v>0</v>
          </cell>
          <cell r="J70">
            <v>0</v>
          </cell>
          <cell r="K70">
            <v>0</v>
          </cell>
          <cell r="L70">
            <v>0</v>
          </cell>
          <cell r="M70">
            <v>0</v>
          </cell>
          <cell r="N70">
            <v>0</v>
          </cell>
          <cell r="O70">
            <v>0</v>
          </cell>
          <cell r="P70">
            <v>4.0999999999999999E-4</v>
          </cell>
          <cell r="Q70">
            <v>6.0000000000000002E-5</v>
          </cell>
          <cell r="R70">
            <v>0</v>
          </cell>
          <cell r="S70">
            <v>0</v>
          </cell>
          <cell r="T70">
            <v>0</v>
          </cell>
          <cell r="U70">
            <v>-1.72E-3</v>
          </cell>
          <cell r="V70">
            <v>-1.72E-3</v>
          </cell>
          <cell r="W70">
            <v>-1.81E-3</v>
          </cell>
          <cell r="X70">
            <v>-1.81E-3</v>
          </cell>
          <cell r="Y70">
            <v>-1.81E-3</v>
          </cell>
          <cell r="Z70">
            <v>0</v>
          </cell>
          <cell r="AA70">
            <v>0</v>
          </cell>
          <cell r="AB70">
            <v>0</v>
          </cell>
          <cell r="AC70">
            <v>0</v>
          </cell>
          <cell r="AD70">
            <v>0</v>
          </cell>
          <cell r="AE70">
            <v>0</v>
          </cell>
        </row>
        <row r="71">
          <cell r="A71" t="str">
            <v>Consommation d'électricité  de la fabrication d'engrais (NCE 23)</v>
          </cell>
          <cell r="B71" t="str">
            <v>elccfeng</v>
          </cell>
          <cell r="C71" t="str">
            <v>fra</v>
          </cell>
          <cell r="D71" t="str">
            <v>CEREN</v>
          </cell>
          <cell r="E71" t="str">
            <v>Mtep</v>
          </cell>
          <cell r="F71">
            <v>0.15686</v>
          </cell>
          <cell r="G71">
            <v>0.15076000000000001</v>
          </cell>
          <cell r="H71">
            <v>0.13880000000000001</v>
          </cell>
          <cell r="I71">
            <v>0.12573000000000001</v>
          </cell>
          <cell r="J71">
            <v>0.12384000000000001</v>
          </cell>
          <cell r="K71">
            <v>0.1198</v>
          </cell>
          <cell r="L71">
            <v>0.12762000000000001</v>
          </cell>
          <cell r="M71">
            <v>0.12866</v>
          </cell>
          <cell r="N71">
            <v>0.12891</v>
          </cell>
          <cell r="O71">
            <v>0.1235</v>
          </cell>
          <cell r="P71">
            <v>0.12300999999999999</v>
          </cell>
          <cell r="Q71">
            <v>0.10580000000000001</v>
          </cell>
          <cell r="R71">
            <v>0.10008</v>
          </cell>
          <cell r="S71">
            <v>9.7909999999999997E-2</v>
          </cell>
          <cell r="T71">
            <v>9.6049999999999996E-2</v>
          </cell>
          <cell r="U71">
            <v>9.4460000000000002E-2</v>
          </cell>
          <cell r="V71">
            <v>6.0589999999999998E-2</v>
          </cell>
          <cell r="W71">
            <v>7.8140000000000001E-2</v>
          </cell>
          <cell r="X71">
            <v>7.8E-2</v>
          </cell>
          <cell r="Y71">
            <v>6.9559999999999997E-2</v>
          </cell>
          <cell r="Z71">
            <v>6.5809999999999994E-2</v>
          </cell>
          <cell r="AA71">
            <v>5.9450000000000003E-2</v>
          </cell>
          <cell r="AB71">
            <v>6.3119999999999996E-2</v>
          </cell>
          <cell r="AC71">
            <v>6.5530000000000005E-2</v>
          </cell>
          <cell r="AD71">
            <v>6.3899999999999998E-2</v>
          </cell>
          <cell r="AE71">
            <v>6.2781907587515798E-2</v>
          </cell>
        </row>
        <row r="72">
          <cell r="A72" t="str">
            <v>Consommation de biomasse, déchets  de la fabrication d'engrais (NCE 23)</v>
          </cell>
          <cell r="B72" t="str">
            <v>enccfeng</v>
          </cell>
          <cell r="C72" t="str">
            <v>fra</v>
          </cell>
          <cell r="D72" t="str">
            <v>CEREN</v>
          </cell>
          <cell r="E72" t="str">
            <v>Mtep</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-1.0000000000000001E-5</v>
          </cell>
          <cell r="W72">
            <v>0</v>
          </cell>
          <cell r="X72">
            <v>0</v>
          </cell>
          <cell r="Y72">
            <v>5.77E-3</v>
          </cell>
          <cell r="Z72">
            <v>8.2400000000000008E-3</v>
          </cell>
          <cell r="AA72">
            <v>8.2699999999999996E-3</v>
          </cell>
          <cell r="AB72">
            <v>2.32E-3</v>
          </cell>
          <cell r="AC72">
            <v>5.4999999999999997E-3</v>
          </cell>
          <cell r="AD72">
            <v>6.28E-3</v>
          </cell>
          <cell r="AE72">
            <v>4.847164989618272E-3</v>
          </cell>
        </row>
        <row r="73">
          <cell r="A73" t="str">
            <v>Consommation finale de la fabrication d'engrais (NCE 23)</v>
          </cell>
          <cell r="B73" t="str">
            <v>toccfeng</v>
          </cell>
          <cell r="C73" t="str">
            <v>fra</v>
          </cell>
          <cell r="D73" t="str">
            <v>CEREN</v>
          </cell>
          <cell r="E73" t="str">
            <v>Mtep</v>
          </cell>
          <cell r="F73">
            <v>0.79237999999999997</v>
          </cell>
          <cell r="G73">
            <v>0.75829000000000002</v>
          </cell>
          <cell r="H73">
            <v>0.69533999999999996</v>
          </cell>
          <cell r="I73">
            <v>0.69457999999999998</v>
          </cell>
          <cell r="J73">
            <v>0.66871999999999998</v>
          </cell>
          <cell r="K73">
            <v>0.67232999999999998</v>
          </cell>
          <cell r="L73">
            <v>0.68642999999999998</v>
          </cell>
          <cell r="M73">
            <v>0.68091999999999997</v>
          </cell>
          <cell r="N73">
            <v>0.68293999999999999</v>
          </cell>
          <cell r="O73">
            <v>0.65812000000000004</v>
          </cell>
          <cell r="P73">
            <v>0.68311999999999995</v>
          </cell>
          <cell r="Q73">
            <v>0.57384000000000002</v>
          </cell>
          <cell r="R73">
            <v>0.54788999999999999</v>
          </cell>
          <cell r="S73">
            <v>0.56655</v>
          </cell>
          <cell r="T73">
            <v>0.57532000000000005</v>
          </cell>
          <cell r="U73">
            <v>0.55871000000000004</v>
          </cell>
          <cell r="V73">
            <v>0.34858</v>
          </cell>
          <cell r="W73">
            <v>0.36881000000000003</v>
          </cell>
          <cell r="X73">
            <v>0.48407</v>
          </cell>
          <cell r="Y73">
            <v>0.46294999999999997</v>
          </cell>
          <cell r="Z73">
            <v>0.46144000000000002</v>
          </cell>
          <cell r="AA73">
            <v>0.39240999999999998</v>
          </cell>
          <cell r="AB73">
            <v>0.43611</v>
          </cell>
          <cell r="AC73">
            <v>0.45907999999999999</v>
          </cell>
          <cell r="AD73">
            <v>0.43783</v>
          </cell>
          <cell r="AE73">
            <v>0.4811389038689089</v>
          </cell>
        </row>
        <row r="74">
          <cell r="A74" t="str">
            <v>Consommation de combustibles minéraux solides parachimie et ind. pharma. (NCE 28)</v>
          </cell>
          <cell r="B74" t="str">
            <v>cmscfpha</v>
          </cell>
          <cell r="C74" t="str">
            <v>fra</v>
          </cell>
          <cell r="D74" t="str">
            <v>CEREN</v>
          </cell>
          <cell r="E74" t="str">
            <v>Mtep</v>
          </cell>
          <cell r="F74">
            <v>0</v>
          </cell>
          <cell r="G74">
            <v>0</v>
          </cell>
          <cell r="H74">
            <v>0</v>
          </cell>
          <cell r="I74">
            <v>1E-3</v>
          </cell>
          <cell r="J74">
            <v>1E-3</v>
          </cell>
          <cell r="K74">
            <v>1E-3</v>
          </cell>
          <cell r="L74">
            <v>1E-3</v>
          </cell>
          <cell r="M74">
            <v>1E-3</v>
          </cell>
          <cell r="N74">
            <v>1E-3</v>
          </cell>
          <cell r="O74">
            <v>1E-3</v>
          </cell>
          <cell r="P74">
            <v>8.3000000000000001E-4</v>
          </cell>
          <cell r="Q74">
            <v>7.1000000000000002E-4</v>
          </cell>
          <cell r="R74">
            <v>7.2000000000000005E-4</v>
          </cell>
          <cell r="S74">
            <v>0</v>
          </cell>
          <cell r="T74">
            <v>0</v>
          </cell>
          <cell r="U74">
            <v>0</v>
          </cell>
          <cell r="V74">
            <v>0</v>
          </cell>
          <cell r="W74">
            <v>0</v>
          </cell>
          <cell r="X74">
            <v>0</v>
          </cell>
          <cell r="Y74">
            <v>0</v>
          </cell>
          <cell r="Z74">
            <v>0</v>
          </cell>
          <cell r="AA74">
            <v>0</v>
          </cell>
          <cell r="AB74">
            <v>0</v>
          </cell>
          <cell r="AC74">
            <v>0</v>
          </cell>
          <cell r="AD74">
            <v>0</v>
          </cell>
          <cell r="AE74">
            <v>0</v>
          </cell>
        </row>
        <row r="75">
          <cell r="A75" t="str">
            <v>Consommation de produits pétroliers  parachimie et ind. pharma. (NCE 28)</v>
          </cell>
          <cell r="B75" t="str">
            <v>petcfpha</v>
          </cell>
          <cell r="C75" t="str">
            <v>fra</v>
          </cell>
          <cell r="D75" t="str">
            <v>CEREN</v>
          </cell>
          <cell r="E75" t="str">
            <v>Mtep</v>
          </cell>
          <cell r="F75">
            <v>9.2100000000000001E-2</v>
          </cell>
          <cell r="G75">
            <v>9.3729999999999994E-2</v>
          </cell>
          <cell r="H75">
            <v>8.3949999999999997E-2</v>
          </cell>
          <cell r="I75">
            <v>7.4329999999999993E-2</v>
          </cell>
          <cell r="J75">
            <v>7.349E-2</v>
          </cell>
          <cell r="K75">
            <v>7.6100000000000001E-2</v>
          </cell>
          <cell r="L75">
            <v>6.5000000000000002E-2</v>
          </cell>
          <cell r="M75">
            <v>6.0999999999999999E-2</v>
          </cell>
          <cell r="N75">
            <v>6.2E-2</v>
          </cell>
          <cell r="O75">
            <v>5.5E-2</v>
          </cell>
          <cell r="P75">
            <v>5.2359999999999997E-2</v>
          </cell>
          <cell r="Q75">
            <v>4.7050000000000002E-2</v>
          </cell>
          <cell r="R75">
            <v>2.937E-2</v>
          </cell>
          <cell r="S75">
            <v>2.845E-2</v>
          </cell>
          <cell r="T75">
            <v>2.7060000000000001E-2</v>
          </cell>
          <cell r="U75">
            <v>3.0960000000000001E-2</v>
          </cell>
          <cell r="V75">
            <v>3.2989999999999998E-2</v>
          </cell>
          <cell r="W75">
            <v>2.802E-2</v>
          </cell>
          <cell r="X75">
            <v>2.6579999999999999E-2</v>
          </cell>
          <cell r="Y75">
            <v>2.0080000000000001E-2</v>
          </cell>
          <cell r="Z75">
            <v>1.5299999999999999E-2</v>
          </cell>
          <cell r="AA75">
            <v>9.9699999999999997E-3</v>
          </cell>
          <cell r="AB75">
            <v>9.3399999999999993E-3</v>
          </cell>
          <cell r="AC75">
            <v>1.8319999999999999E-2</v>
          </cell>
          <cell r="AD75">
            <v>1.1950000000000001E-2</v>
          </cell>
          <cell r="AE75">
            <v>1.2436479838166221E-2</v>
          </cell>
        </row>
        <row r="76">
          <cell r="A76" t="str">
            <v>Consommation de gaz parachimie et ind. pharma. (NCE 28)</v>
          </cell>
          <cell r="B76" t="str">
            <v>gazcfpha</v>
          </cell>
          <cell r="C76" t="str">
            <v>fra</v>
          </cell>
          <cell r="D76" t="str">
            <v>CEREN</v>
          </cell>
          <cell r="E76" t="str">
            <v>Mtep</v>
          </cell>
          <cell r="F76">
            <v>0.15719</v>
          </cell>
          <cell r="G76">
            <v>0.16824</v>
          </cell>
          <cell r="H76">
            <v>0.17025000000000001</v>
          </cell>
          <cell r="I76">
            <v>0.18126999999999999</v>
          </cell>
          <cell r="J76">
            <v>0.17197999999999999</v>
          </cell>
          <cell r="K76">
            <v>0.19350999999999999</v>
          </cell>
          <cell r="L76">
            <v>0.21826999999999999</v>
          </cell>
          <cell r="M76">
            <v>0.21582000000000001</v>
          </cell>
          <cell r="N76">
            <v>0.22720000000000001</v>
          </cell>
          <cell r="O76">
            <v>0.23954</v>
          </cell>
          <cell r="P76">
            <v>0.23899000000000001</v>
          </cell>
          <cell r="Q76">
            <v>0.25089</v>
          </cell>
          <cell r="R76">
            <v>0.24512</v>
          </cell>
          <cell r="S76">
            <v>0.25701000000000002</v>
          </cell>
          <cell r="T76">
            <v>0.246</v>
          </cell>
          <cell r="U76">
            <v>0.23719999999999999</v>
          </cell>
          <cell r="V76">
            <v>0.22744</v>
          </cell>
          <cell r="W76">
            <v>0.23296</v>
          </cell>
          <cell r="X76">
            <v>0.25076999999999999</v>
          </cell>
          <cell r="Y76">
            <v>0.23380999999999999</v>
          </cell>
          <cell r="Z76">
            <v>0.23216999999999999</v>
          </cell>
          <cell r="AA76">
            <v>0.21790000000000001</v>
          </cell>
          <cell r="AB76">
            <v>0.22595999999999999</v>
          </cell>
          <cell r="AC76">
            <v>0.21173</v>
          </cell>
          <cell r="AD76">
            <v>0.19152</v>
          </cell>
          <cell r="AE76">
            <v>0.19931670448582381</v>
          </cell>
        </row>
        <row r="77">
          <cell r="A77" t="str">
            <v>Consommation de chaleur parachimie et ind. pharma. (NCE 28)</v>
          </cell>
          <cell r="B77" t="str">
            <v>vapcfpha</v>
          </cell>
          <cell r="C77" t="str">
            <v>fra</v>
          </cell>
          <cell r="D77" t="str">
            <v>CEREN</v>
          </cell>
          <cell r="E77" t="str">
            <v>Mtep</v>
          </cell>
          <cell r="F77">
            <v>7.0000000000000001E-3</v>
          </cell>
          <cell r="G77">
            <v>6.0000000000000001E-3</v>
          </cell>
          <cell r="H77">
            <v>0.01</v>
          </cell>
          <cell r="I77">
            <v>1.2E-2</v>
          </cell>
          <cell r="J77">
            <v>1.6E-2</v>
          </cell>
          <cell r="K77">
            <v>1.4E-2</v>
          </cell>
          <cell r="L77">
            <v>1.6E-2</v>
          </cell>
          <cell r="M77">
            <v>1.6750000000000001E-2</v>
          </cell>
          <cell r="N77">
            <v>1.6E-2</v>
          </cell>
          <cell r="O77">
            <v>1.4999999999999999E-2</v>
          </cell>
          <cell r="P77">
            <v>2.2540000000000001E-2</v>
          </cell>
          <cell r="Q77">
            <v>1.942E-2</v>
          </cell>
          <cell r="R77">
            <v>2.6429999999999999E-2</v>
          </cell>
          <cell r="S77">
            <v>2.9559999999999999E-2</v>
          </cell>
          <cell r="T77">
            <v>2.4160000000000001E-2</v>
          </cell>
          <cell r="U77">
            <v>2.5440000000000001E-2</v>
          </cell>
          <cell r="V77">
            <v>2.911E-2</v>
          </cell>
          <cell r="W77">
            <v>2.836E-2</v>
          </cell>
          <cell r="X77">
            <v>1.83E-2</v>
          </cell>
          <cell r="Y77">
            <v>1.5570000000000001E-2</v>
          </cell>
          <cell r="Z77">
            <v>2.0150000000000001E-2</v>
          </cell>
          <cell r="AA77">
            <v>1.405E-2</v>
          </cell>
          <cell r="AB77">
            <v>1.7049999999999999E-2</v>
          </cell>
          <cell r="AC77">
            <v>2.4309999999999998E-2</v>
          </cell>
          <cell r="AD77">
            <v>1.677E-2</v>
          </cell>
          <cell r="AE77">
            <v>1.7452700157828245E-2</v>
          </cell>
        </row>
        <row r="78">
          <cell r="A78" t="str">
            <v>Consommation d'électricité  parachimie et ind. pharma. (NCE 28)</v>
          </cell>
          <cell r="B78" t="str">
            <v>elccfpha</v>
          </cell>
          <cell r="C78" t="str">
            <v>fra</v>
          </cell>
          <cell r="D78" t="str">
            <v>CEREN</v>
          </cell>
          <cell r="E78" t="str">
            <v>Mtep</v>
          </cell>
          <cell r="F78">
            <v>0.12986</v>
          </cell>
          <cell r="G78">
            <v>0.13639999999999999</v>
          </cell>
          <cell r="H78">
            <v>0.14319000000000001</v>
          </cell>
          <cell r="I78">
            <v>0.14868999999999999</v>
          </cell>
          <cell r="J78">
            <v>0.1542</v>
          </cell>
          <cell r="K78">
            <v>0.16220000000000001</v>
          </cell>
          <cell r="L78">
            <v>0.16908000000000001</v>
          </cell>
          <cell r="M78">
            <v>0.17501</v>
          </cell>
          <cell r="N78">
            <v>0.18773999999999999</v>
          </cell>
          <cell r="O78">
            <v>0.19023000000000001</v>
          </cell>
          <cell r="P78">
            <v>0.19509000000000001</v>
          </cell>
          <cell r="Q78">
            <v>0.20121</v>
          </cell>
          <cell r="R78">
            <v>0.20996999999999999</v>
          </cell>
          <cell r="S78">
            <v>0.21179000000000001</v>
          </cell>
          <cell r="T78">
            <v>0.21545</v>
          </cell>
          <cell r="U78">
            <v>0.21948000000000001</v>
          </cell>
          <cell r="V78">
            <v>0.22308</v>
          </cell>
          <cell r="W78">
            <v>0.23330000000000001</v>
          </cell>
          <cell r="X78">
            <v>0.23000999999999999</v>
          </cell>
          <cell r="Y78">
            <v>0.22045000000000001</v>
          </cell>
          <cell r="Z78">
            <v>0.23086000000000001</v>
          </cell>
          <cell r="AA78">
            <v>0.23061000000000001</v>
          </cell>
          <cell r="AB78">
            <v>0.23064999999999999</v>
          </cell>
          <cell r="AC78">
            <v>0.22772999999999999</v>
          </cell>
          <cell r="AD78">
            <v>0.23229</v>
          </cell>
          <cell r="AE78">
            <v>0.24174643528097334</v>
          </cell>
        </row>
        <row r="79">
          <cell r="A79" t="str">
            <v>Consommation de biomasse, déchets de la parachimie et ind. pharma. (NCE 28)</v>
          </cell>
          <cell r="B79" t="str">
            <v>enccfpha</v>
          </cell>
          <cell r="C79" t="str">
            <v>fra</v>
          </cell>
          <cell r="D79" t="str">
            <v>CEREN</v>
          </cell>
          <cell r="E79" t="str">
            <v>Mtep</v>
          </cell>
          <cell r="F79">
            <v>1.4E-2</v>
          </cell>
          <cell r="G79">
            <v>1.0999999999999999E-2</v>
          </cell>
          <cell r="H79">
            <v>8.9999999999999993E-3</v>
          </cell>
          <cell r="I79">
            <v>1.2E-2</v>
          </cell>
          <cell r="J79">
            <v>8.9999999999999993E-3</v>
          </cell>
          <cell r="K79">
            <v>2E-3</v>
          </cell>
          <cell r="L79">
            <v>2E-3</v>
          </cell>
          <cell r="M79">
            <v>2E-3</v>
          </cell>
          <cell r="N79">
            <v>2E-3</v>
          </cell>
          <cell r="O79">
            <v>2E-3</v>
          </cell>
          <cell r="P79">
            <v>0</v>
          </cell>
          <cell r="Q79">
            <v>0</v>
          </cell>
          <cell r="R79">
            <v>0</v>
          </cell>
          <cell r="S79">
            <v>0</v>
          </cell>
          <cell r="T79">
            <v>8.6E-3</v>
          </cell>
          <cell r="U79">
            <v>1.129E-2</v>
          </cell>
          <cell r="V79">
            <v>1.12E-2</v>
          </cell>
          <cell r="W79">
            <v>1.0529999999999999E-2</v>
          </cell>
          <cell r="X79">
            <v>0</v>
          </cell>
          <cell r="Y79">
            <v>6.0000000000000002E-5</v>
          </cell>
          <cell r="Z79">
            <v>1.39E-3</v>
          </cell>
          <cell r="AA79">
            <v>3.0000000000000001E-3</v>
          </cell>
          <cell r="AB79">
            <v>3.0000000000000001E-3</v>
          </cell>
          <cell r="AC79">
            <v>7.2199999999999999E-3</v>
          </cell>
          <cell r="AD79">
            <v>9.9799999999999993E-3</v>
          </cell>
          <cell r="AE79">
            <v>1.0386281906686097E-2</v>
          </cell>
        </row>
        <row r="80">
          <cell r="A80" t="str">
            <v>Consommation finale parachimie et ind. pharma. (NCE 28)</v>
          </cell>
          <cell r="B80" t="str">
            <v>toccfpha</v>
          </cell>
          <cell r="C80" t="str">
            <v>fra</v>
          </cell>
          <cell r="D80" t="str">
            <v>CEREN</v>
          </cell>
          <cell r="E80" t="str">
            <v>Mtep</v>
          </cell>
          <cell r="F80">
            <v>0.40015000000000001</v>
          </cell>
          <cell r="G80">
            <v>0.41536000000000001</v>
          </cell>
          <cell r="H80">
            <v>0.41637999999999997</v>
          </cell>
          <cell r="I80">
            <v>0.42930000000000001</v>
          </cell>
          <cell r="J80">
            <v>0.42566999999999999</v>
          </cell>
          <cell r="K80">
            <v>0.44880999999999999</v>
          </cell>
          <cell r="L80">
            <v>0.47134999999999999</v>
          </cell>
          <cell r="M80">
            <v>0.47158</v>
          </cell>
          <cell r="N80">
            <v>0.49593999999999999</v>
          </cell>
          <cell r="O80">
            <v>0.50277000000000005</v>
          </cell>
          <cell r="P80">
            <v>0.50980999999999999</v>
          </cell>
          <cell r="Q80">
            <v>0.51929000000000003</v>
          </cell>
          <cell r="R80">
            <v>0.51160000000000005</v>
          </cell>
          <cell r="S80">
            <v>0.52681</v>
          </cell>
          <cell r="T80">
            <v>0.52127999999999997</v>
          </cell>
          <cell r="U80">
            <v>0.52437</v>
          </cell>
          <cell r="V80">
            <v>0.52381</v>
          </cell>
          <cell r="W80">
            <v>0.53317000000000003</v>
          </cell>
          <cell r="X80">
            <v>0.52566000000000002</v>
          </cell>
          <cell r="Y80">
            <v>0.48997000000000002</v>
          </cell>
          <cell r="Z80">
            <v>0.49986999999999998</v>
          </cell>
          <cell r="AA80">
            <v>0.47552</v>
          </cell>
          <cell r="AB80">
            <v>0.48601</v>
          </cell>
          <cell r="AC80">
            <v>0.48931000000000002</v>
          </cell>
          <cell r="AD80">
            <v>0.46250999999999998</v>
          </cell>
          <cell r="AE80">
            <v>0.48133860166947767</v>
          </cell>
        </row>
        <row r="81">
          <cell r="A81" t="str">
            <v>Consommation de combustibles minéraux solides caoutchouc matieres plastiques (NCE 25)</v>
          </cell>
          <cell r="B81" t="str">
            <v>cmscfcmp</v>
          </cell>
          <cell r="C81" t="str">
            <v>fra</v>
          </cell>
          <cell r="D81" t="str">
            <v>CEREN</v>
          </cell>
          <cell r="E81" t="str">
            <v>Mtep</v>
          </cell>
          <cell r="F81">
            <v>0.10526000000000001</v>
          </cell>
          <cell r="G81">
            <v>0.10017</v>
          </cell>
          <cell r="H81">
            <v>0.10398</v>
          </cell>
          <cell r="I81">
            <v>0.10478</v>
          </cell>
          <cell r="J81">
            <v>0.11809</v>
          </cell>
          <cell r="K81">
            <v>0.11186</v>
          </cell>
          <cell r="L81">
            <v>9.9169999999999994E-2</v>
          </cell>
          <cell r="M81">
            <v>9.6600000000000005E-2</v>
          </cell>
          <cell r="N81">
            <v>0.10199</v>
          </cell>
          <cell r="O81">
            <v>9.1819999999999999E-2</v>
          </cell>
          <cell r="P81">
            <v>6.2859999999999999E-2</v>
          </cell>
          <cell r="Q81">
            <v>6.6669999999999993E-2</v>
          </cell>
          <cell r="R81">
            <v>6.7049999999999998E-2</v>
          </cell>
          <cell r="S81">
            <v>7.1749999999999994E-2</v>
          </cell>
          <cell r="T81">
            <v>6.651E-2</v>
          </cell>
          <cell r="U81">
            <v>7.1609999999999993E-2</v>
          </cell>
          <cell r="V81">
            <v>8.2110000000000002E-2</v>
          </cell>
          <cell r="W81">
            <v>8.566E-2</v>
          </cell>
          <cell r="X81">
            <v>8.2909999999999998E-2</v>
          </cell>
          <cell r="Y81">
            <v>6.361E-2</v>
          </cell>
          <cell r="Z81">
            <v>6.9589999999999999E-2</v>
          </cell>
          <cell r="AA81">
            <v>7.0080000000000003E-2</v>
          </cell>
          <cell r="AB81">
            <v>5.901E-2</v>
          </cell>
          <cell r="AC81">
            <v>6.8540000000000004E-2</v>
          </cell>
          <cell r="AD81">
            <v>6.6129999999999994E-2</v>
          </cell>
          <cell r="AE81">
            <v>6.8769365612855793E-2</v>
          </cell>
        </row>
        <row r="82">
          <cell r="A82" t="str">
            <v>Consommation de produits pétroliers  caoutchouc matieres plastiques (NCE 25)</v>
          </cell>
          <cell r="B82" t="str">
            <v>petcfcmp</v>
          </cell>
          <cell r="C82" t="str">
            <v>fra</v>
          </cell>
          <cell r="D82" t="str">
            <v>CEREN</v>
          </cell>
          <cell r="E82" t="str">
            <v>Mtep</v>
          </cell>
          <cell r="F82">
            <v>0.16669</v>
          </cell>
          <cell r="G82">
            <v>0.15887999999999999</v>
          </cell>
          <cell r="H82">
            <v>0.15412999999999999</v>
          </cell>
          <cell r="I82">
            <v>0.13916999999999999</v>
          </cell>
          <cell r="J82">
            <v>0.12461999999999999</v>
          </cell>
          <cell r="K82">
            <v>0.13285</v>
          </cell>
          <cell r="L82">
            <v>0.11366</v>
          </cell>
          <cell r="M82">
            <v>9.6979999999999997E-2</v>
          </cell>
          <cell r="N82">
            <v>9.468E-2</v>
          </cell>
          <cell r="O82">
            <v>8.9969999999999994E-2</v>
          </cell>
          <cell r="P82">
            <v>8.3809999999999996E-2</v>
          </cell>
          <cell r="Q82">
            <v>8.4320000000000006E-2</v>
          </cell>
          <cell r="R82">
            <v>8.6929999999999993E-2</v>
          </cell>
          <cell r="S82">
            <v>7.9020000000000007E-2</v>
          </cell>
          <cell r="T82">
            <v>7.7030000000000001E-2</v>
          </cell>
          <cell r="U82">
            <v>7.4190000000000006E-2</v>
          </cell>
          <cell r="V82">
            <v>5.2400000000000002E-2</v>
          </cell>
          <cell r="W82">
            <v>6.8580000000000002E-2</v>
          </cell>
          <cell r="X82">
            <v>9.2759999999999995E-2</v>
          </cell>
          <cell r="Y82">
            <v>4.7960000000000003E-2</v>
          </cell>
          <cell r="Z82">
            <v>6.9029999999999994E-2</v>
          </cell>
          <cell r="AA82">
            <v>6.4320000000000002E-2</v>
          </cell>
          <cell r="AB82">
            <v>5.7430000000000002E-2</v>
          </cell>
          <cell r="AC82">
            <v>5.4440000000000002E-2</v>
          </cell>
          <cell r="AD82">
            <v>4.7039999999999998E-2</v>
          </cell>
          <cell r="AE82">
            <v>4.8917449847705081E-2</v>
          </cell>
        </row>
        <row r="83">
          <cell r="A83" t="str">
            <v>Consommation de gaz caoutchouc matieres plastiques (NCE 25)</v>
          </cell>
          <cell r="B83" t="str">
            <v>gazcfcmp</v>
          </cell>
          <cell r="C83" t="str">
            <v>fra</v>
          </cell>
          <cell r="D83" t="str">
            <v>CEREN</v>
          </cell>
          <cell r="E83" t="str">
            <v>Mtep</v>
          </cell>
          <cell r="F83">
            <v>0.37672</v>
          </cell>
          <cell r="G83">
            <v>0.38496000000000002</v>
          </cell>
          <cell r="H83">
            <v>0.38907000000000003</v>
          </cell>
          <cell r="I83">
            <v>0.38280999999999998</v>
          </cell>
          <cell r="J83">
            <v>0.41543999999999998</v>
          </cell>
          <cell r="K83">
            <v>0.42116999999999999</v>
          </cell>
          <cell r="L83">
            <v>0.48110000000000003</v>
          </cell>
          <cell r="M83">
            <v>0.52356000000000003</v>
          </cell>
          <cell r="N83">
            <v>0.53424000000000005</v>
          </cell>
          <cell r="O83">
            <v>0.56696000000000002</v>
          </cell>
          <cell r="P83">
            <v>0.63790999999999998</v>
          </cell>
          <cell r="Q83">
            <v>0.59467000000000003</v>
          </cell>
          <cell r="R83">
            <v>0.54171999999999998</v>
          </cell>
          <cell r="S83">
            <v>0.57718000000000003</v>
          </cell>
          <cell r="T83">
            <v>0.57543999999999995</v>
          </cell>
          <cell r="U83">
            <v>0.59372999999999998</v>
          </cell>
          <cell r="V83">
            <v>0.60235000000000005</v>
          </cell>
          <cell r="W83">
            <v>0.53998999999999997</v>
          </cell>
          <cell r="X83">
            <v>0.45994000000000002</v>
          </cell>
          <cell r="Y83">
            <v>0.40378999999999998</v>
          </cell>
          <cell r="Z83">
            <v>0.43420999999999998</v>
          </cell>
          <cell r="AA83">
            <v>0.41839999999999999</v>
          </cell>
          <cell r="AB83">
            <v>0.41987999999999998</v>
          </cell>
          <cell r="AC83">
            <v>0.42867</v>
          </cell>
          <cell r="AD83">
            <v>0.42437999999999998</v>
          </cell>
          <cell r="AE83">
            <v>0.44131775863879846</v>
          </cell>
        </row>
        <row r="84">
          <cell r="A84" t="str">
            <v>Consommation de chaleur caoutchouc matieres plastiques (NCE 25)</v>
          </cell>
          <cell r="B84" t="str">
            <v>vapcfcmp</v>
          </cell>
          <cell r="C84" t="str">
            <v>fra</v>
          </cell>
          <cell r="D84" t="str">
            <v>CEREN</v>
          </cell>
          <cell r="E84" t="str">
            <v>Mtep</v>
          </cell>
          <cell r="F84">
            <v>0.10249999999999999</v>
          </cell>
          <cell r="G84">
            <v>0.1074</v>
          </cell>
          <cell r="H84">
            <v>0.1086</v>
          </cell>
          <cell r="I84">
            <v>0.1104</v>
          </cell>
          <cell r="J84">
            <v>0.1081</v>
          </cell>
          <cell r="K84">
            <v>0.1082</v>
          </cell>
          <cell r="L84">
            <v>0.1045</v>
          </cell>
          <cell r="M84">
            <v>0.12088</v>
          </cell>
          <cell r="N84">
            <v>0.13184999999999999</v>
          </cell>
          <cell r="O84">
            <v>0.1381</v>
          </cell>
          <cell r="P84">
            <v>0.13627</v>
          </cell>
          <cell r="Q84">
            <v>0.10607</v>
          </cell>
          <cell r="R84">
            <v>0.13603999999999999</v>
          </cell>
          <cell r="S84">
            <v>0.15301000000000001</v>
          </cell>
          <cell r="T84">
            <v>0.15905</v>
          </cell>
          <cell r="U84">
            <v>0.15948000000000001</v>
          </cell>
          <cell r="V84">
            <v>0.15595000000000001</v>
          </cell>
          <cell r="W84">
            <v>0.18281</v>
          </cell>
          <cell r="X84">
            <v>0.18754000000000001</v>
          </cell>
          <cell r="Y84">
            <v>0.17976</v>
          </cell>
          <cell r="Z84">
            <v>0.17602999999999999</v>
          </cell>
          <cell r="AA84">
            <v>0.16527</v>
          </cell>
          <cell r="AB84">
            <v>0.18232999999999999</v>
          </cell>
          <cell r="AC84">
            <v>0.18876999999999999</v>
          </cell>
          <cell r="AD84">
            <v>0.15747</v>
          </cell>
          <cell r="AE84">
            <v>0.16375490704757906</v>
          </cell>
        </row>
        <row r="85">
          <cell r="A85" t="str">
            <v>Consommation d'électricité  caoutchouc matieres plastiques (NCE 25)</v>
          </cell>
          <cell r="B85" t="str">
            <v>elccfcmp</v>
          </cell>
          <cell r="C85" t="str">
            <v>fra</v>
          </cell>
          <cell r="D85" t="str">
            <v>CEREN</v>
          </cell>
          <cell r="E85" t="str">
            <v>Mtep</v>
          </cell>
          <cell r="F85">
            <v>0.61958000000000002</v>
          </cell>
          <cell r="G85">
            <v>0.63136000000000003</v>
          </cell>
          <cell r="H85">
            <v>0.66269</v>
          </cell>
          <cell r="I85">
            <v>0.65900000000000003</v>
          </cell>
          <cell r="J85">
            <v>0.69211</v>
          </cell>
          <cell r="K85">
            <v>0.71016000000000001</v>
          </cell>
          <cell r="L85">
            <v>0.71628999999999998</v>
          </cell>
          <cell r="M85">
            <v>0.75688999999999995</v>
          </cell>
          <cell r="N85">
            <v>0.82904</v>
          </cell>
          <cell r="O85">
            <v>0.83145000000000002</v>
          </cell>
          <cell r="P85">
            <v>0.86560000000000004</v>
          </cell>
          <cell r="Q85">
            <v>0.86107999999999996</v>
          </cell>
          <cell r="R85">
            <v>0.86143999999999998</v>
          </cell>
          <cell r="S85">
            <v>0.87434000000000001</v>
          </cell>
          <cell r="T85">
            <v>0.91454999999999997</v>
          </cell>
          <cell r="U85">
            <v>0.94950000000000001</v>
          </cell>
          <cell r="V85">
            <v>0.94933999999999996</v>
          </cell>
          <cell r="W85">
            <v>0.95994000000000002</v>
          </cell>
          <cell r="X85">
            <v>0.90322999999999998</v>
          </cell>
          <cell r="Y85">
            <v>0.76534999999999997</v>
          </cell>
          <cell r="Z85">
            <v>0.80388999999999999</v>
          </cell>
          <cell r="AA85">
            <v>0.82406000000000001</v>
          </cell>
          <cell r="AB85">
            <v>0.77408999999999994</v>
          </cell>
          <cell r="AC85">
            <v>0.78078999999999998</v>
          </cell>
          <cell r="AD85">
            <v>0.78415000000000001</v>
          </cell>
          <cell r="AE85">
            <v>0.81544681756118065</v>
          </cell>
        </row>
        <row r="86">
          <cell r="A86" t="str">
            <v>Consommation de biomasse, déchets des caoutchouc matieres plastiques (NCE 25)</v>
          </cell>
          <cell r="B86" t="str">
            <v>enccfcmp</v>
          </cell>
          <cell r="C86" t="str">
            <v>fra</v>
          </cell>
          <cell r="D86" t="str">
            <v>CEREN</v>
          </cell>
          <cell r="E86" t="str">
            <v>Mtep</v>
          </cell>
          <cell r="F86">
            <v>2E-3</v>
          </cell>
          <cell r="G86">
            <v>2E-3</v>
          </cell>
          <cell r="H86">
            <v>1E-3</v>
          </cell>
          <cell r="I86">
            <v>0</v>
          </cell>
          <cell r="J86">
            <v>0</v>
          </cell>
          <cell r="K86">
            <v>0</v>
          </cell>
          <cell r="L86">
            <v>0</v>
          </cell>
          <cell r="M86">
            <v>0</v>
          </cell>
          <cell r="N86">
            <v>0</v>
          </cell>
          <cell r="O86">
            <v>0</v>
          </cell>
          <cell r="P86">
            <v>0</v>
          </cell>
          <cell r="Q86">
            <v>9.0000000000000006E-5</v>
          </cell>
          <cell r="R86">
            <v>0</v>
          </cell>
          <cell r="S86">
            <v>4.2999999999999999E-4</v>
          </cell>
          <cell r="T86">
            <v>4.2999999999999999E-4</v>
          </cell>
          <cell r="U86">
            <v>6.5700000000000003E-3</v>
          </cell>
          <cell r="V86">
            <v>6.8100000000000001E-3</v>
          </cell>
          <cell r="W86">
            <v>1.098E-2</v>
          </cell>
          <cell r="X86">
            <v>1.0659999999999999E-2</v>
          </cell>
          <cell r="Y86">
            <v>1.065E-2</v>
          </cell>
          <cell r="Z86">
            <v>9.5E-4</v>
          </cell>
          <cell r="AA86">
            <v>1.42E-3</v>
          </cell>
          <cell r="AB86">
            <v>1.66E-3</v>
          </cell>
          <cell r="AC86">
            <v>3.0100000000000001E-3</v>
          </cell>
          <cell r="AD86">
            <v>3.7000000000000002E-3</v>
          </cell>
          <cell r="AE86">
            <v>3.8476735637012925E-3</v>
          </cell>
        </row>
        <row r="87">
          <cell r="A87" t="str">
            <v>Consommation finale caoutchouc matieres plastiques (NCE 25)</v>
          </cell>
          <cell r="B87" t="str">
            <v>toccfcmp</v>
          </cell>
          <cell r="C87" t="str">
            <v>fra</v>
          </cell>
          <cell r="D87" t="str">
            <v>CEREN</v>
          </cell>
          <cell r="E87" t="str">
            <v>Mtep</v>
          </cell>
          <cell r="F87">
            <v>1.3727499999999999</v>
          </cell>
          <cell r="G87">
            <v>1.3847700000000001</v>
          </cell>
          <cell r="H87">
            <v>1.41947</v>
          </cell>
          <cell r="I87">
            <v>1.3961600000000001</v>
          </cell>
          <cell r="J87">
            <v>1.4583699999999999</v>
          </cell>
          <cell r="K87">
            <v>1.48424</v>
          </cell>
          <cell r="L87">
            <v>1.5147200000000001</v>
          </cell>
          <cell r="M87">
            <v>1.59491</v>
          </cell>
          <cell r="N87">
            <v>1.6918</v>
          </cell>
          <cell r="O87">
            <v>1.7182999999999999</v>
          </cell>
          <cell r="P87">
            <v>1.7864500000000001</v>
          </cell>
          <cell r="Q87">
            <v>1.7129000000000001</v>
          </cell>
          <cell r="R87">
            <v>1.6931799999999999</v>
          </cell>
          <cell r="S87">
            <v>1.75573</v>
          </cell>
          <cell r="T87">
            <v>1.79301</v>
          </cell>
          <cell r="U87">
            <v>1.8550599999999999</v>
          </cell>
          <cell r="V87">
            <v>1.8489500000000001</v>
          </cell>
          <cell r="W87">
            <v>1.84796</v>
          </cell>
          <cell r="X87">
            <v>1.7370399999999999</v>
          </cell>
          <cell r="Y87">
            <v>1.47113</v>
          </cell>
          <cell r="Z87">
            <v>1.55369</v>
          </cell>
          <cell r="AA87">
            <v>1.54355</v>
          </cell>
          <cell r="AB87">
            <v>1.49441</v>
          </cell>
          <cell r="AC87">
            <v>1.52423</v>
          </cell>
          <cell r="AD87">
            <v>1.4828699999999999</v>
          </cell>
          <cell r="AE87">
            <v>1.5420539722718203</v>
          </cell>
        </row>
        <row r="88">
          <cell r="A88" t="str">
            <v>Consommation de combustibles minéraux solides des métaux primaires (NCE 16,18)</v>
          </cell>
          <cell r="B88" t="str">
            <v>cmscfmpr</v>
          </cell>
          <cell r="C88" t="str">
            <v>fra</v>
          </cell>
          <cell r="D88" t="str">
            <v>CEREN</v>
          </cell>
          <cell r="E88" t="str">
            <v>Mtep</v>
          </cell>
          <cell r="F88">
            <v>5.0768800000000001</v>
          </cell>
          <cell r="G88">
            <v>4.9182699999999997</v>
          </cell>
          <cell r="H88">
            <v>4.8202800000000003</v>
          </cell>
          <cell r="I88">
            <v>4.7165699999999999</v>
          </cell>
          <cell r="J88">
            <v>4.8611899999999997</v>
          </cell>
          <cell r="K88">
            <v>4.8123800000000001</v>
          </cell>
          <cell r="L88">
            <v>4.6959200000000001</v>
          </cell>
          <cell r="M88">
            <v>4.9206200000000004</v>
          </cell>
          <cell r="N88">
            <v>4.8854199999999999</v>
          </cell>
          <cell r="O88">
            <v>4.93215</v>
          </cell>
          <cell r="P88">
            <v>4.8369600000000004</v>
          </cell>
          <cell r="Q88">
            <v>4.2489400000000002</v>
          </cell>
          <cell r="R88">
            <v>4.6577700000000002</v>
          </cell>
          <cell r="S88">
            <v>4.5883099999999999</v>
          </cell>
          <cell r="T88">
            <v>4.6139200000000002</v>
          </cell>
          <cell r="U88">
            <v>4.4280900000000001</v>
          </cell>
          <cell r="V88">
            <v>4.5151700000000003</v>
          </cell>
          <cell r="W88">
            <v>4.2548899999999996</v>
          </cell>
          <cell r="X88">
            <v>3.9114900000000001</v>
          </cell>
          <cell r="Y88">
            <v>3.0387200000000001</v>
          </cell>
          <cell r="Z88">
            <v>3.6485500000000002</v>
          </cell>
          <cell r="AA88">
            <v>3.49099</v>
          </cell>
          <cell r="AB88">
            <v>3.35704</v>
          </cell>
          <cell r="AC88">
            <v>3.5143300000000002</v>
          </cell>
          <cell r="AD88">
            <v>3.71414</v>
          </cell>
          <cell r="AE88">
            <v>3.0194100000000001</v>
          </cell>
        </row>
        <row r="89">
          <cell r="A89" t="str">
            <v>Consommation de produits pétroliers  des métaux primaires (NCE 16,18)</v>
          </cell>
          <cell r="B89" t="str">
            <v>petcfmpr</v>
          </cell>
          <cell r="C89" t="str">
            <v>fra</v>
          </cell>
          <cell r="D89" t="str">
            <v>CEREN</v>
          </cell>
          <cell r="E89" t="str">
            <v>Mtep</v>
          </cell>
          <cell r="F89">
            <v>0.20877000000000001</v>
          </cell>
          <cell r="G89">
            <v>0.22736000000000001</v>
          </cell>
          <cell r="H89">
            <v>0.19023000000000001</v>
          </cell>
          <cell r="I89">
            <v>0.14355000000000001</v>
          </cell>
          <cell r="J89">
            <v>0.1656</v>
          </cell>
          <cell r="K89">
            <v>0.16735</v>
          </cell>
          <cell r="L89">
            <v>0.13911000000000001</v>
          </cell>
          <cell r="M89">
            <v>0.18615000000000001</v>
          </cell>
          <cell r="N89">
            <v>0.26750000000000002</v>
          </cell>
          <cell r="O89">
            <v>0.17199999999999999</v>
          </cell>
          <cell r="P89">
            <v>0.10879</v>
          </cell>
          <cell r="Q89">
            <v>0.1431</v>
          </cell>
          <cell r="R89">
            <v>0.11472</v>
          </cell>
          <cell r="S89">
            <v>0.10765</v>
          </cell>
          <cell r="T89">
            <v>9.2109999999999997E-2</v>
          </cell>
          <cell r="U89">
            <v>9.7210000000000005E-2</v>
          </cell>
          <cell r="V89">
            <v>9.2829999999999996E-2</v>
          </cell>
          <cell r="W89">
            <v>8.6720000000000005E-2</v>
          </cell>
          <cell r="X89">
            <v>8.9940000000000006E-2</v>
          </cell>
          <cell r="Y89">
            <v>6.5710000000000005E-2</v>
          </cell>
          <cell r="Z89">
            <v>6.5430000000000002E-2</v>
          </cell>
          <cell r="AA89">
            <v>6.114E-2</v>
          </cell>
          <cell r="AB89">
            <v>7.2169999999999998E-2</v>
          </cell>
          <cell r="AC89">
            <v>7.2599999999999998E-2</v>
          </cell>
          <cell r="AD89">
            <v>2.7E-2</v>
          </cell>
          <cell r="AE89">
            <v>2.0959999999999999E-2</v>
          </cell>
        </row>
        <row r="90">
          <cell r="A90" t="str">
            <v>Consommation de gaz des métaux primaires  (NCE 16,18)</v>
          </cell>
          <cell r="B90" t="str">
            <v>gazcfmpr</v>
          </cell>
          <cell r="C90" t="str">
            <v>fra</v>
          </cell>
          <cell r="D90" t="str">
            <v>CEREN</v>
          </cell>
          <cell r="E90" t="str">
            <v>Mtep</v>
          </cell>
          <cell r="F90">
            <v>0.93084</v>
          </cell>
          <cell r="G90">
            <v>0.90415999999999996</v>
          </cell>
          <cell r="H90">
            <v>0.89812000000000003</v>
          </cell>
          <cell r="I90">
            <v>0.89712999999999998</v>
          </cell>
          <cell r="J90">
            <v>0.92784</v>
          </cell>
          <cell r="K90">
            <v>0.98148999999999997</v>
          </cell>
          <cell r="L90">
            <v>0.95884999999999998</v>
          </cell>
          <cell r="M90">
            <v>1.0125</v>
          </cell>
          <cell r="N90">
            <v>1.0435399999999999</v>
          </cell>
          <cell r="O90">
            <v>1.0206500000000001</v>
          </cell>
          <cell r="P90">
            <v>1.0854299999999999</v>
          </cell>
          <cell r="Q90">
            <v>1.1151500000000001</v>
          </cell>
          <cell r="R90">
            <v>1.11293</v>
          </cell>
          <cell r="S90">
            <v>1.02779</v>
          </cell>
          <cell r="T90">
            <v>1.03186</v>
          </cell>
          <cell r="U90">
            <v>1.022</v>
          </cell>
          <cell r="V90">
            <v>1.02762</v>
          </cell>
          <cell r="W90">
            <v>1.0297499999999999</v>
          </cell>
          <cell r="X90">
            <v>0.98245000000000005</v>
          </cell>
          <cell r="Y90">
            <v>0.74417</v>
          </cell>
          <cell r="Z90">
            <v>0.85019999999999996</v>
          </cell>
          <cell r="AA90">
            <v>0.82016999999999995</v>
          </cell>
          <cell r="AB90">
            <v>0.87831000000000004</v>
          </cell>
          <cell r="AC90">
            <v>0.88721000000000005</v>
          </cell>
          <cell r="AD90">
            <v>0.89954999999999996</v>
          </cell>
          <cell r="AE90">
            <v>0.67857000000000001</v>
          </cell>
        </row>
        <row r="91">
          <cell r="A91" t="str">
            <v>Consommation de chaleur des métaux primaires  (NCE 16,18)</v>
          </cell>
          <cell r="B91" t="str">
            <v>vapcfmpr</v>
          </cell>
          <cell r="C91" t="str">
            <v>fra</v>
          </cell>
          <cell r="D91" t="str">
            <v>CEREN</v>
          </cell>
          <cell r="E91" t="str">
            <v>Mtep</v>
          </cell>
          <cell r="F91">
            <v>5.0000000000000001E-3</v>
          </cell>
          <cell r="G91">
            <v>5.0000000000000001E-3</v>
          </cell>
          <cell r="H91">
            <v>4.0000000000000001E-3</v>
          </cell>
          <cell r="I91">
            <v>5.0000000000000001E-3</v>
          </cell>
          <cell r="J91">
            <v>8.9999999999999993E-3</v>
          </cell>
          <cell r="K91">
            <v>0.01</v>
          </cell>
          <cell r="L91">
            <v>1.0999999999999999E-2</v>
          </cell>
          <cell r="M91">
            <v>1.2999999999999999E-2</v>
          </cell>
          <cell r="N91">
            <v>1.2999999999999999E-2</v>
          </cell>
          <cell r="O91">
            <v>3.5999999999999997E-2</v>
          </cell>
          <cell r="P91">
            <v>6.9040000000000004E-2</v>
          </cell>
          <cell r="Q91">
            <v>4.564E-2</v>
          </cell>
          <cell r="R91">
            <v>4.8410000000000002E-2</v>
          </cell>
          <cell r="S91">
            <v>5.0810000000000001E-2</v>
          </cell>
          <cell r="T91">
            <v>7.5509999999999994E-2</v>
          </cell>
          <cell r="U91">
            <v>7.1429999999999993E-2</v>
          </cell>
          <cell r="V91">
            <v>7.7420000000000003E-2</v>
          </cell>
          <cell r="W91">
            <v>8.0909999999999996E-2</v>
          </cell>
          <cell r="X91">
            <v>6.8820000000000006E-2</v>
          </cell>
          <cell r="Y91">
            <v>4.6580000000000003E-2</v>
          </cell>
          <cell r="Z91">
            <v>4.6050000000000001E-2</v>
          </cell>
          <cell r="AA91">
            <v>4.5560000000000003E-2</v>
          </cell>
          <cell r="AB91">
            <v>2.9000000000000001E-2</v>
          </cell>
          <cell r="AC91">
            <v>2.7519999999999999E-2</v>
          </cell>
          <cell r="AD91">
            <v>2.4199999999999999E-2</v>
          </cell>
          <cell r="AE91">
            <v>2.0979999999999999E-2</v>
          </cell>
        </row>
        <row r="92">
          <cell r="A92" t="str">
            <v>Consommation d'électricité  des métaux primaires  (NCE 16,18)</v>
          </cell>
          <cell r="B92" t="str">
            <v>elccfmpr</v>
          </cell>
          <cell r="C92" t="str">
            <v>fra</v>
          </cell>
          <cell r="D92" t="str">
            <v>CEREN</v>
          </cell>
          <cell r="E92" t="str">
            <v>Mtep</v>
          </cell>
          <cell r="F92">
            <v>1.7096800000000001</v>
          </cell>
          <cell r="G92">
            <v>1.61757</v>
          </cell>
          <cell r="H92">
            <v>1.75474</v>
          </cell>
          <cell r="I92">
            <v>1.7023699999999999</v>
          </cell>
          <cell r="J92">
            <v>1.728</v>
          </cell>
          <cell r="K92">
            <v>1.6988399999999999</v>
          </cell>
          <cell r="L92">
            <v>1.69661</v>
          </cell>
          <cell r="M92">
            <v>1.82036</v>
          </cell>
          <cell r="N92">
            <v>1.8643099999999999</v>
          </cell>
          <cell r="O92">
            <v>1.8793599999999999</v>
          </cell>
          <cell r="P92">
            <v>1.93635</v>
          </cell>
          <cell r="Q92">
            <v>1.8610500000000001</v>
          </cell>
          <cell r="R92">
            <v>1.9705299999999999</v>
          </cell>
          <cell r="S92">
            <v>1.91469</v>
          </cell>
          <cell r="T92">
            <v>1.94424</v>
          </cell>
          <cell r="U92">
            <v>1.86887</v>
          </cell>
          <cell r="V92">
            <v>1.8708100000000001</v>
          </cell>
          <cell r="W92">
            <v>1.8190500000000001</v>
          </cell>
          <cell r="X92">
            <v>1.75824</v>
          </cell>
          <cell r="Y92">
            <v>1.45035</v>
          </cell>
          <cell r="Z92">
            <v>1.53982</v>
          </cell>
          <cell r="AA92">
            <v>1.52902</v>
          </cell>
          <cell r="AB92">
            <v>1.50142</v>
          </cell>
          <cell r="AC92">
            <v>1.54451</v>
          </cell>
          <cell r="AD92">
            <v>1.56996</v>
          </cell>
          <cell r="AE92">
            <v>1.4266799999999999</v>
          </cell>
        </row>
        <row r="93">
          <cell r="A93" t="str">
            <v>Consommation de biomasse, déchets des métaux primaires  (NCE 16,18)</v>
          </cell>
          <cell r="B93" t="str">
            <v>enccfmpr</v>
          </cell>
          <cell r="C93" t="str">
            <v>fra</v>
          </cell>
          <cell r="D93" t="str">
            <v>CEREN</v>
          </cell>
          <cell r="E93" t="str">
            <v>Mtep</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row>
        <row r="94">
          <cell r="A94" t="str">
            <v>Consommation finale des métaux primaires  (NCE 16,18)</v>
          </cell>
          <cell r="B94" t="str">
            <v>toccfmpr</v>
          </cell>
          <cell r="C94" t="str">
            <v>fra</v>
          </cell>
          <cell r="D94" t="str">
            <v>CEREN</v>
          </cell>
          <cell r="E94" t="str">
            <v>Mtep</v>
          </cell>
          <cell r="F94">
            <v>7.9311699999999998</v>
          </cell>
          <cell r="G94">
            <v>7.6723600000000003</v>
          </cell>
          <cell r="H94">
            <v>7.6673799999999996</v>
          </cell>
          <cell r="I94">
            <v>7.46462</v>
          </cell>
          <cell r="J94">
            <v>7.6916200000000003</v>
          </cell>
          <cell r="K94">
            <v>7.6700699999999999</v>
          </cell>
          <cell r="L94">
            <v>7.5014900000000004</v>
          </cell>
          <cell r="M94">
            <v>7.9526300000000001</v>
          </cell>
          <cell r="N94">
            <v>8.07376</v>
          </cell>
          <cell r="O94">
            <v>8.0401600000000002</v>
          </cell>
          <cell r="P94">
            <v>8.0365699999999993</v>
          </cell>
          <cell r="Q94">
            <v>7.4138900000000003</v>
          </cell>
          <cell r="R94">
            <v>7.9043599999999996</v>
          </cell>
          <cell r="S94">
            <v>7.6892399999999999</v>
          </cell>
          <cell r="T94">
            <v>7.7576499999999999</v>
          </cell>
          <cell r="U94">
            <v>7.4875999999999996</v>
          </cell>
          <cell r="V94">
            <v>7.58385</v>
          </cell>
          <cell r="W94">
            <v>7.2713099999999997</v>
          </cell>
          <cell r="X94">
            <v>6.8109400000000004</v>
          </cell>
          <cell r="Y94">
            <v>5.3455300000000001</v>
          </cell>
          <cell r="Z94">
            <v>6.1500500000000002</v>
          </cell>
          <cell r="AA94">
            <v>5.9468699999999997</v>
          </cell>
          <cell r="AB94">
            <v>5.8379399999999997</v>
          </cell>
          <cell r="AC94">
            <v>6.04617</v>
          </cell>
          <cell r="AD94">
            <v>6.2348499999999998</v>
          </cell>
          <cell r="AE94">
            <v>5.1659300000000004</v>
          </cell>
        </row>
        <row r="95">
          <cell r="A95" t="str">
            <v>Consommation de combustibles minéraux solides de la siderurgie (NCE 16)</v>
          </cell>
          <cell r="B95" t="str">
            <v>cmscfsid</v>
          </cell>
          <cell r="C95" t="str">
            <v>fra</v>
          </cell>
          <cell r="D95" t="str">
            <v>CEREN</v>
          </cell>
          <cell r="E95" t="str">
            <v>Mtep</v>
          </cell>
          <cell r="F95">
            <v>4.9500299999999999</v>
          </cell>
          <cell r="G95">
            <v>4.77379</v>
          </cell>
          <cell r="H95">
            <v>4.6845800000000004</v>
          </cell>
          <cell r="I95">
            <v>4.5678700000000001</v>
          </cell>
          <cell r="J95">
            <v>4.7264900000000001</v>
          </cell>
          <cell r="K95">
            <v>4.6392499999999997</v>
          </cell>
          <cell r="L95">
            <v>4.4980500000000001</v>
          </cell>
          <cell r="M95">
            <v>4.7666199999999996</v>
          </cell>
          <cell r="N95">
            <v>4.7494199999999998</v>
          </cell>
          <cell r="O95">
            <v>4.8141499999999997</v>
          </cell>
          <cell r="P95">
            <v>4.8292099999999998</v>
          </cell>
          <cell r="Q95">
            <v>4.2429300000000003</v>
          </cell>
          <cell r="R95">
            <v>4.6548800000000004</v>
          </cell>
          <cell r="S95">
            <v>4.5824600000000002</v>
          </cell>
          <cell r="T95">
            <v>4.6039099999999999</v>
          </cell>
          <cell r="U95">
            <v>4.4219799999999996</v>
          </cell>
          <cell r="V95">
            <v>4.50908</v>
          </cell>
          <cell r="W95">
            <v>4.2487300000000001</v>
          </cell>
          <cell r="X95">
            <v>3.9065099999999999</v>
          </cell>
          <cell r="Y95">
            <v>3.0344699999999998</v>
          </cell>
          <cell r="Z95">
            <v>3.6440800000000002</v>
          </cell>
          <cell r="AA95">
            <v>3.4864799999999998</v>
          </cell>
          <cell r="AB95">
            <v>3.3525999999999998</v>
          </cell>
          <cell r="AC95">
            <v>3.5098600000000002</v>
          </cell>
          <cell r="AD95">
            <v>3.7098399999999998</v>
          </cell>
          <cell r="AE95">
            <v>3.01416</v>
          </cell>
        </row>
        <row r="96">
          <cell r="A96" t="str">
            <v>Consommation de produits pétroliers  de la siderurgie (NCE 16)</v>
          </cell>
          <cell r="B96" t="str">
            <v>petcfsid</v>
          </cell>
          <cell r="C96" t="str">
            <v>fra</v>
          </cell>
          <cell r="D96" t="str">
            <v>CEREN</v>
          </cell>
          <cell r="E96" t="str">
            <v>Mtep</v>
          </cell>
          <cell r="F96">
            <v>0.13602</v>
          </cell>
          <cell r="G96">
            <v>0.15112</v>
          </cell>
          <cell r="H96">
            <v>0.126</v>
          </cell>
          <cell r="I96">
            <v>7.9320000000000002E-2</v>
          </cell>
          <cell r="J96">
            <v>8.7099999999999997E-2</v>
          </cell>
          <cell r="K96">
            <v>9.1850000000000001E-2</v>
          </cell>
          <cell r="L96">
            <v>8.1610000000000002E-2</v>
          </cell>
          <cell r="M96">
            <v>0.10564999999999999</v>
          </cell>
          <cell r="N96">
            <v>0.16400000000000001</v>
          </cell>
          <cell r="O96">
            <v>9.7000000000000003E-2</v>
          </cell>
          <cell r="P96">
            <v>5.6559999999999999E-2</v>
          </cell>
          <cell r="Q96">
            <v>6.9070000000000006E-2</v>
          </cell>
          <cell r="R96">
            <v>5.5300000000000002E-2</v>
          </cell>
          <cell r="S96">
            <v>5.0869999999999999E-2</v>
          </cell>
          <cell r="T96">
            <v>3.526E-2</v>
          </cell>
          <cell r="U96">
            <v>3.6389999999999999E-2</v>
          </cell>
          <cell r="V96">
            <v>3.526E-2</v>
          </cell>
          <cell r="W96">
            <v>3.4770000000000002E-2</v>
          </cell>
          <cell r="X96">
            <v>4.172E-2</v>
          </cell>
          <cell r="Y96">
            <v>2.8230000000000002E-2</v>
          </cell>
          <cell r="Z96">
            <v>4.3869999999999999E-2</v>
          </cell>
          <cell r="AA96">
            <v>4.5420000000000002E-2</v>
          </cell>
          <cell r="AB96">
            <v>5.3010000000000002E-2</v>
          </cell>
          <cell r="AC96">
            <v>5.568E-2</v>
          </cell>
          <cell r="AD96">
            <v>1.549E-2</v>
          </cell>
          <cell r="AE96">
            <v>1.259E-2</v>
          </cell>
        </row>
        <row r="97">
          <cell r="A97" t="str">
            <v>Consommation de gaz de la siderurgie (NCE 16)</v>
          </cell>
          <cell r="B97" t="str">
            <v>gazcfsid</v>
          </cell>
          <cell r="C97" t="str">
            <v>fra</v>
          </cell>
          <cell r="D97" t="str">
            <v>CEREN</v>
          </cell>
          <cell r="E97" t="str">
            <v>Mtep</v>
          </cell>
          <cell r="F97">
            <v>0.64285000000000003</v>
          </cell>
          <cell r="G97">
            <v>0.62185000000000001</v>
          </cell>
          <cell r="H97">
            <v>0.60485</v>
          </cell>
          <cell r="I97">
            <v>0.60885</v>
          </cell>
          <cell r="J97">
            <v>0.63785000000000003</v>
          </cell>
          <cell r="K97">
            <v>0.67464999999999997</v>
          </cell>
          <cell r="L97">
            <v>0.64705000000000001</v>
          </cell>
          <cell r="M97">
            <v>0.69820000000000004</v>
          </cell>
          <cell r="N97">
            <v>0.73080000000000001</v>
          </cell>
          <cell r="O97">
            <v>0.68325999999999998</v>
          </cell>
          <cell r="P97">
            <v>0.74456999999999995</v>
          </cell>
          <cell r="Q97">
            <v>0.78034000000000003</v>
          </cell>
          <cell r="R97">
            <v>0.79810999999999999</v>
          </cell>
          <cell r="S97">
            <v>0.73614999999999997</v>
          </cell>
          <cell r="T97">
            <v>0.75134999999999996</v>
          </cell>
          <cell r="U97">
            <v>0.74446999999999997</v>
          </cell>
          <cell r="V97">
            <v>0.76644000000000001</v>
          </cell>
          <cell r="W97">
            <v>0.75222999999999995</v>
          </cell>
          <cell r="X97">
            <v>0.71516999999999997</v>
          </cell>
          <cell r="Y97">
            <v>0.52649999999999997</v>
          </cell>
          <cell r="Z97">
            <v>0.59406999999999999</v>
          </cell>
          <cell r="AA97">
            <v>0.55903999999999998</v>
          </cell>
          <cell r="AB97">
            <v>0.59716000000000002</v>
          </cell>
          <cell r="AC97">
            <v>0.62644</v>
          </cell>
          <cell r="AD97">
            <v>0.63565000000000005</v>
          </cell>
          <cell r="AE97">
            <v>0.51644999999999996</v>
          </cell>
        </row>
        <row r="98">
          <cell r="A98" t="str">
            <v>Consommation de chaleur de la siderurgie (NCE 16)</v>
          </cell>
          <cell r="B98" t="str">
            <v>vapcfsid</v>
          </cell>
          <cell r="C98" t="str">
            <v>fra</v>
          </cell>
          <cell r="D98" t="str">
            <v>CEREN</v>
          </cell>
          <cell r="E98" t="str">
            <v>Mtep</v>
          </cell>
          <cell r="F98">
            <v>2E-3</v>
          </cell>
          <cell r="G98">
            <v>1E-3</v>
          </cell>
          <cell r="H98">
            <v>1E-3</v>
          </cell>
          <cell r="I98">
            <v>2E-3</v>
          </cell>
          <cell r="J98">
            <v>5.0000000000000001E-3</v>
          </cell>
          <cell r="K98">
            <v>6.0000000000000001E-3</v>
          </cell>
          <cell r="L98">
            <v>6.0000000000000001E-3</v>
          </cell>
          <cell r="M98">
            <v>8.0000000000000002E-3</v>
          </cell>
          <cell r="N98">
            <v>7.0000000000000001E-3</v>
          </cell>
          <cell r="O98">
            <v>8.0000000000000002E-3</v>
          </cell>
          <cell r="P98">
            <v>6.7099999999999998E-3</v>
          </cell>
          <cell r="Q98">
            <v>6.3299999999999997E-3</v>
          </cell>
          <cell r="R98">
            <v>5.8500000000000002E-3</v>
          </cell>
          <cell r="S98">
            <v>8.1399999999999997E-3</v>
          </cell>
          <cell r="T98">
            <v>2.9159999999999998E-2</v>
          </cell>
          <cell r="U98">
            <v>3.3599999999999998E-2</v>
          </cell>
          <cell r="V98">
            <v>3.4750000000000003E-2</v>
          </cell>
          <cell r="W98">
            <v>3.848E-2</v>
          </cell>
          <cell r="X98">
            <v>3.6760000000000001E-2</v>
          </cell>
          <cell r="Y98">
            <v>1.8790000000000001E-2</v>
          </cell>
          <cell r="Z98">
            <v>1.7670000000000002E-2</v>
          </cell>
          <cell r="AA98">
            <v>1.883E-2</v>
          </cell>
          <cell r="AB98">
            <v>1.7000000000000001E-2</v>
          </cell>
          <cell r="AC98">
            <v>1.6250000000000001E-2</v>
          </cell>
          <cell r="AD98">
            <v>1.72E-2</v>
          </cell>
          <cell r="AE98">
            <v>1.3979999999999999E-2</v>
          </cell>
        </row>
        <row r="99">
          <cell r="A99" t="str">
            <v>Consommation d'électricité  de la siderurgie (NCE 16)</v>
          </cell>
          <cell r="B99" t="str">
            <v>elccfsid</v>
          </cell>
          <cell r="C99" t="str">
            <v>fra</v>
          </cell>
          <cell r="D99" t="str">
            <v>CEREN</v>
          </cell>
          <cell r="E99" t="str">
            <v>Mtep</v>
          </cell>
          <cell r="F99">
            <v>1.0669200000000001</v>
          </cell>
          <cell r="G99">
            <v>1.01437</v>
          </cell>
          <cell r="H99">
            <v>0.97550000000000003</v>
          </cell>
          <cell r="I99">
            <v>0.92544999999999999</v>
          </cell>
          <cell r="J99">
            <v>0.96716000000000002</v>
          </cell>
          <cell r="K99">
            <v>0.95657999999999999</v>
          </cell>
          <cell r="L99">
            <v>0.94152999999999998</v>
          </cell>
          <cell r="M99">
            <v>1.05281</v>
          </cell>
          <cell r="N99">
            <v>1.0633900000000001</v>
          </cell>
          <cell r="O99">
            <v>1.0596099999999999</v>
          </cell>
          <cell r="P99">
            <v>1.09351</v>
          </cell>
          <cell r="Q99">
            <v>1.0202500000000001</v>
          </cell>
          <cell r="R99">
            <v>1.1274200000000001</v>
          </cell>
          <cell r="S99">
            <v>1.1086800000000001</v>
          </cell>
          <cell r="T99">
            <v>1.1383700000000001</v>
          </cell>
          <cell r="U99">
            <v>1.08728</v>
          </cell>
          <cell r="V99">
            <v>1.1152200000000001</v>
          </cell>
          <cell r="W99">
            <v>1.0802700000000001</v>
          </cell>
          <cell r="X99">
            <v>1.03216</v>
          </cell>
          <cell r="Y99">
            <v>0.83248</v>
          </cell>
          <cell r="Z99">
            <v>0.91517999999999999</v>
          </cell>
          <cell r="AA99">
            <v>0.91735999999999995</v>
          </cell>
          <cell r="AB99">
            <v>0.88136000000000003</v>
          </cell>
          <cell r="AC99">
            <v>0.92532000000000003</v>
          </cell>
          <cell r="AD99">
            <v>0.94252000000000002</v>
          </cell>
          <cell r="AE99">
            <v>0.76578000000000002</v>
          </cell>
        </row>
        <row r="100">
          <cell r="A100" t="str">
            <v>Consommation de biomasse, déchets  de la siderurgie (NCE 16)</v>
          </cell>
          <cell r="B100" t="str">
            <v>enccfsid</v>
          </cell>
          <cell r="C100" t="str">
            <v>fra</v>
          </cell>
          <cell r="D100" t="str">
            <v>CEREN</v>
          </cell>
          <cell r="E100" t="str">
            <v>Mtep</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row>
        <row r="101">
          <cell r="A101" t="str">
            <v>Consommation finale de la siderurgie (NCE 16)</v>
          </cell>
          <cell r="B101" t="str">
            <v>toccfsid</v>
          </cell>
          <cell r="C101" t="str">
            <v>fra</v>
          </cell>
          <cell r="D101" t="str">
            <v>CEREN</v>
          </cell>
          <cell r="E101" t="str">
            <v>Mtep</v>
          </cell>
          <cell r="F101">
            <v>6.7978199999999998</v>
          </cell>
          <cell r="G101">
            <v>6.5621299999999998</v>
          </cell>
          <cell r="H101">
            <v>6.3919300000000012</v>
          </cell>
          <cell r="I101">
            <v>6.1834899999999999</v>
          </cell>
          <cell r="J101">
            <v>6.4236000000000004</v>
          </cell>
          <cell r="K101">
            <v>6.3683299999999994</v>
          </cell>
          <cell r="L101">
            <v>6.1742400000000011</v>
          </cell>
          <cell r="M101">
            <v>6.6312799999999994</v>
          </cell>
          <cell r="N101">
            <v>6.7146099999999995</v>
          </cell>
          <cell r="O101">
            <v>6.6620200000000001</v>
          </cell>
          <cell r="P101">
            <v>6.7305600000000005</v>
          </cell>
          <cell r="Q101">
            <v>6.1189200000000001</v>
          </cell>
          <cell r="R101">
            <v>6.6415600000000001</v>
          </cell>
          <cell r="S101">
            <v>6.4863</v>
          </cell>
          <cell r="T101">
            <v>6.5580500000000006</v>
          </cell>
          <cell r="U101">
            <v>6.3237199999999989</v>
          </cell>
          <cell r="V101">
            <v>6.46075</v>
          </cell>
          <cell r="W101">
            <v>6.1544799999999995</v>
          </cell>
          <cell r="X101">
            <v>5.7323200000000005</v>
          </cell>
          <cell r="Y101">
            <v>4.4404700000000004</v>
          </cell>
          <cell r="Z101">
            <v>5.2148700000000003</v>
          </cell>
          <cell r="AA101">
            <v>5.0271299999999997</v>
          </cell>
          <cell r="AB101">
            <v>4.9011300000000002</v>
          </cell>
          <cell r="AC101">
            <v>5.1335500000000005</v>
          </cell>
          <cell r="AD101">
            <v>5.3206999999999995</v>
          </cell>
          <cell r="AE101">
            <v>4.3229600000000001</v>
          </cell>
        </row>
        <row r="102">
          <cell r="A102" t="str">
            <v>Consommation de combustibles minéraux solides des minerais et métaux non ferreux (NCE 18)</v>
          </cell>
          <cell r="B102" t="str">
            <v>cmscfmnf</v>
          </cell>
          <cell r="C102" t="str">
            <v>fra</v>
          </cell>
          <cell r="D102" t="str">
            <v>CEREN</v>
          </cell>
          <cell r="E102" t="str">
            <v>Mtep</v>
          </cell>
          <cell r="F102">
            <v>0.12684999999999999</v>
          </cell>
          <cell r="G102">
            <v>0.14446999999999999</v>
          </cell>
          <cell r="H102">
            <v>0.13569999999999999</v>
          </cell>
          <cell r="I102">
            <v>0.1487</v>
          </cell>
          <cell r="J102">
            <v>0.13469999999999999</v>
          </cell>
          <cell r="K102">
            <v>0.17313000000000001</v>
          </cell>
          <cell r="L102">
            <v>0.19786999999999999</v>
          </cell>
          <cell r="M102">
            <v>0.154</v>
          </cell>
          <cell r="N102">
            <v>0.13600000000000001</v>
          </cell>
          <cell r="O102">
            <v>0.11799999999999999</v>
          </cell>
          <cell r="P102">
            <v>7.7600000000000004E-3</v>
          </cell>
          <cell r="Q102">
            <v>6.0099999999999997E-3</v>
          </cell>
          <cell r="R102">
            <v>2.8999999999999998E-3</v>
          </cell>
          <cell r="S102">
            <v>5.8500000000000002E-3</v>
          </cell>
          <cell r="T102">
            <v>1.001E-2</v>
          </cell>
          <cell r="U102">
            <v>6.11E-3</v>
          </cell>
          <cell r="V102">
            <v>6.0899999999999999E-3</v>
          </cell>
          <cell r="W102">
            <v>6.1599999999999997E-3</v>
          </cell>
          <cell r="X102">
            <v>4.9800000000000001E-3</v>
          </cell>
          <cell r="Y102">
            <v>4.2500000000000003E-3</v>
          </cell>
          <cell r="Z102">
            <v>4.4799999999999996E-3</v>
          </cell>
          <cell r="AA102">
            <v>4.5100000000000001E-3</v>
          </cell>
          <cell r="AB102">
            <v>4.4400000000000004E-3</v>
          </cell>
          <cell r="AC102">
            <v>4.47E-3</v>
          </cell>
          <cell r="AD102">
            <v>4.3E-3</v>
          </cell>
          <cell r="AE102">
            <v>5.2500000000000003E-3</v>
          </cell>
        </row>
        <row r="103">
          <cell r="A103" t="str">
            <v>Consommation de produits pétroliers  des minerais et métaux non ferreux (NCE 18)</v>
          </cell>
          <cell r="B103" t="str">
            <v>petcfmnf</v>
          </cell>
          <cell r="C103" t="str">
            <v>fra</v>
          </cell>
          <cell r="D103" t="str">
            <v>CEREN</v>
          </cell>
          <cell r="E103" t="str">
            <v>Mtep</v>
          </cell>
          <cell r="F103">
            <v>7.2760000000000005E-2</v>
          </cell>
          <cell r="G103">
            <v>7.6240000000000002E-2</v>
          </cell>
          <cell r="H103">
            <v>6.4229999999999995E-2</v>
          </cell>
          <cell r="I103">
            <v>6.4229999999999995E-2</v>
          </cell>
          <cell r="J103">
            <v>7.85E-2</v>
          </cell>
          <cell r="K103">
            <v>7.5499999999999998E-2</v>
          </cell>
          <cell r="L103">
            <v>5.7500000000000002E-2</v>
          </cell>
          <cell r="M103">
            <v>8.0500000000000002E-2</v>
          </cell>
          <cell r="N103">
            <v>0.10349999999999999</v>
          </cell>
          <cell r="O103">
            <v>7.4999999999999997E-2</v>
          </cell>
          <cell r="P103">
            <v>5.2229999999999999E-2</v>
          </cell>
          <cell r="Q103">
            <v>7.4020000000000002E-2</v>
          </cell>
          <cell r="R103">
            <v>5.9420000000000001E-2</v>
          </cell>
          <cell r="S103">
            <v>5.6770000000000001E-2</v>
          </cell>
          <cell r="T103">
            <v>5.6860000000000001E-2</v>
          </cell>
          <cell r="U103">
            <v>6.0819999999999999E-2</v>
          </cell>
          <cell r="V103">
            <v>5.7570000000000003E-2</v>
          </cell>
          <cell r="W103">
            <v>5.1950000000000003E-2</v>
          </cell>
          <cell r="X103">
            <v>4.8210000000000003E-2</v>
          </cell>
          <cell r="Y103">
            <v>3.7479999999999999E-2</v>
          </cell>
          <cell r="Z103">
            <v>2.155E-2</v>
          </cell>
          <cell r="AA103">
            <v>1.5720000000000001E-2</v>
          </cell>
          <cell r="AB103">
            <v>1.916E-2</v>
          </cell>
          <cell r="AC103">
            <v>1.6920000000000001E-2</v>
          </cell>
          <cell r="AD103">
            <v>1.1509999999999999E-2</v>
          </cell>
          <cell r="AE103">
            <v>8.3700000000000007E-3</v>
          </cell>
        </row>
        <row r="104">
          <cell r="A104" t="str">
            <v>Consommation de gaz des minerais et métaux non ferreux (NCE 18)</v>
          </cell>
          <cell r="B104" t="str">
            <v>gazcfmnf</v>
          </cell>
          <cell r="C104" t="str">
            <v>fra</v>
          </cell>
          <cell r="D104" t="str">
            <v>CEREN</v>
          </cell>
          <cell r="E104" t="str">
            <v>Mtep</v>
          </cell>
          <cell r="F104">
            <v>0.28799000000000002</v>
          </cell>
          <cell r="G104">
            <v>0.28231000000000001</v>
          </cell>
          <cell r="H104">
            <v>0.29326999999999998</v>
          </cell>
          <cell r="I104">
            <v>0.28827999999999998</v>
          </cell>
          <cell r="J104">
            <v>0.28999000000000003</v>
          </cell>
          <cell r="K104">
            <v>0.30685000000000001</v>
          </cell>
          <cell r="L104">
            <v>0.31180000000000002</v>
          </cell>
          <cell r="M104">
            <v>0.31430000000000002</v>
          </cell>
          <cell r="N104">
            <v>0.31274000000000002</v>
          </cell>
          <cell r="O104">
            <v>0.33739999999999998</v>
          </cell>
          <cell r="P104">
            <v>0.34086</v>
          </cell>
          <cell r="Q104">
            <v>0.33482000000000001</v>
          </cell>
          <cell r="R104">
            <v>0.31481999999999999</v>
          </cell>
          <cell r="S104">
            <v>0.29164000000000001</v>
          </cell>
          <cell r="T104">
            <v>0.28050999999999998</v>
          </cell>
          <cell r="U104">
            <v>0.27753</v>
          </cell>
          <cell r="V104">
            <v>0.26118000000000002</v>
          </cell>
          <cell r="W104">
            <v>0.27751999999999999</v>
          </cell>
          <cell r="X104">
            <v>0.26729000000000003</v>
          </cell>
          <cell r="Y104">
            <v>0.21767</v>
          </cell>
          <cell r="Z104">
            <v>0.25613000000000002</v>
          </cell>
          <cell r="AA104">
            <v>0.26113999999999998</v>
          </cell>
          <cell r="AB104">
            <v>0.28115000000000001</v>
          </cell>
          <cell r="AC104">
            <v>0.26077</v>
          </cell>
          <cell r="AD104">
            <v>0.26390000000000002</v>
          </cell>
          <cell r="AE104">
            <v>0.16211</v>
          </cell>
        </row>
        <row r="105">
          <cell r="A105" t="str">
            <v>Consommation de chaleur des minerais et métaux non ferreux (NCE 18)</v>
          </cell>
          <cell r="B105" t="str">
            <v>vapcfmnf</v>
          </cell>
          <cell r="C105" t="str">
            <v>fra</v>
          </cell>
          <cell r="D105" t="str">
            <v>CEREN</v>
          </cell>
          <cell r="E105" t="str">
            <v>Mtep</v>
          </cell>
          <cell r="F105">
            <v>3.0000000000000001E-3</v>
          </cell>
          <cell r="G105">
            <v>4.0000000000000001E-3</v>
          </cell>
          <cell r="H105">
            <v>3.0000000000000001E-3</v>
          </cell>
          <cell r="I105">
            <v>3.0000000000000001E-3</v>
          </cell>
          <cell r="J105">
            <v>4.0000000000000001E-3</v>
          </cell>
          <cell r="K105">
            <v>4.0000000000000001E-3</v>
          </cell>
          <cell r="L105">
            <v>5.0000000000000001E-3</v>
          </cell>
          <cell r="M105">
            <v>5.0000000000000001E-3</v>
          </cell>
          <cell r="N105">
            <v>6.0000000000000001E-3</v>
          </cell>
          <cell r="O105">
            <v>2.8000000000000001E-2</v>
          </cell>
          <cell r="P105">
            <v>6.234E-2</v>
          </cell>
          <cell r="Q105">
            <v>3.9300000000000002E-2</v>
          </cell>
          <cell r="R105">
            <v>4.2560000000000001E-2</v>
          </cell>
          <cell r="S105">
            <v>4.267E-2</v>
          </cell>
          <cell r="T105">
            <v>4.6350000000000002E-2</v>
          </cell>
          <cell r="U105">
            <v>3.7830000000000003E-2</v>
          </cell>
          <cell r="V105">
            <v>4.267E-2</v>
          </cell>
          <cell r="W105">
            <v>4.2419999999999999E-2</v>
          </cell>
          <cell r="X105">
            <v>3.2059999999999998E-2</v>
          </cell>
          <cell r="Y105">
            <v>2.7799999999999998E-2</v>
          </cell>
          <cell r="Z105">
            <v>2.8379999999999999E-2</v>
          </cell>
          <cell r="AA105">
            <v>2.673E-2</v>
          </cell>
          <cell r="AB105">
            <v>1.2E-2</v>
          </cell>
          <cell r="AC105">
            <v>1.1270000000000001E-2</v>
          </cell>
          <cell r="AD105">
            <v>7.0000000000000001E-3</v>
          </cell>
          <cell r="AE105">
            <v>7.0000000000000001E-3</v>
          </cell>
        </row>
        <row r="106">
          <cell r="A106" t="str">
            <v>Consommation d'électricité  des minerais et métaux non ferreux (NCE 18)</v>
          </cell>
          <cell r="B106" t="str">
            <v>elccfmnf</v>
          </cell>
          <cell r="C106" t="str">
            <v>fra</v>
          </cell>
          <cell r="D106" t="str">
            <v>CEREN</v>
          </cell>
          <cell r="E106" t="str">
            <v>Mtep</v>
          </cell>
          <cell r="F106">
            <v>0.64276</v>
          </cell>
          <cell r="G106">
            <v>0.60319999999999996</v>
          </cell>
          <cell r="H106">
            <v>0.77925</v>
          </cell>
          <cell r="I106">
            <v>0.77692000000000005</v>
          </cell>
          <cell r="J106">
            <v>0.76083999999999996</v>
          </cell>
          <cell r="K106">
            <v>0.74226999999999999</v>
          </cell>
          <cell r="L106">
            <v>0.75507999999999997</v>
          </cell>
          <cell r="M106">
            <v>0.76754999999999995</v>
          </cell>
          <cell r="N106">
            <v>0.80091999999999997</v>
          </cell>
          <cell r="O106">
            <v>0.81974999999999998</v>
          </cell>
          <cell r="P106">
            <v>0.84284000000000003</v>
          </cell>
          <cell r="Q106">
            <v>0.84079999999999999</v>
          </cell>
          <cell r="R106">
            <v>0.84311999999999998</v>
          </cell>
          <cell r="S106">
            <v>0.80600000000000005</v>
          </cell>
          <cell r="T106">
            <v>0.80586999999999998</v>
          </cell>
          <cell r="U106">
            <v>0.78159000000000001</v>
          </cell>
          <cell r="V106">
            <v>0.75558999999999998</v>
          </cell>
          <cell r="W106">
            <v>0.73878999999999995</v>
          </cell>
          <cell r="X106">
            <v>0.72607999999999995</v>
          </cell>
          <cell r="Y106">
            <v>0.61787999999999998</v>
          </cell>
          <cell r="Z106">
            <v>0.62463999999999997</v>
          </cell>
          <cell r="AA106">
            <v>0.61165000000000003</v>
          </cell>
          <cell r="AB106">
            <v>0.62005999999999994</v>
          </cell>
          <cell r="AC106">
            <v>0.61919999999999997</v>
          </cell>
          <cell r="AD106">
            <v>0.62744</v>
          </cell>
          <cell r="AE106">
            <v>0.66090000000000004</v>
          </cell>
        </row>
        <row r="107">
          <cell r="A107" t="str">
            <v>Consommation de biomasse, déchets des minerais et métaux non ferreux (NCE 18)</v>
          </cell>
          <cell r="B107" t="str">
            <v>enccfmnf</v>
          </cell>
          <cell r="C107" t="str">
            <v>fra</v>
          </cell>
          <cell r="D107" t="str">
            <v>CEREN</v>
          </cell>
          <cell r="E107" t="str">
            <v>Mtep</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row>
        <row r="108">
          <cell r="A108" t="str">
            <v>Consommation finale  des minerais et métaux non ferreux (NCE 18)</v>
          </cell>
          <cell r="B108" t="str">
            <v>toccfmnf</v>
          </cell>
          <cell r="C108" t="str">
            <v>fra</v>
          </cell>
          <cell r="D108" t="str">
            <v>CEREN</v>
          </cell>
          <cell r="E108" t="str">
            <v>Mtep</v>
          </cell>
          <cell r="F108">
            <v>1.1333599999999999</v>
          </cell>
          <cell r="G108">
            <v>1.11022</v>
          </cell>
          <cell r="H108">
            <v>1.27545</v>
          </cell>
          <cell r="I108">
            <v>1.2811300000000001</v>
          </cell>
          <cell r="J108">
            <v>1.26803</v>
          </cell>
          <cell r="K108">
            <v>1.3017399999999999</v>
          </cell>
          <cell r="L108">
            <v>1.32725</v>
          </cell>
          <cell r="M108">
            <v>1.32135</v>
          </cell>
          <cell r="N108">
            <v>1.3591599999999999</v>
          </cell>
          <cell r="O108">
            <v>1.37815</v>
          </cell>
          <cell r="P108">
            <v>1.30602</v>
          </cell>
          <cell r="Q108">
            <v>1.2949600000000001</v>
          </cell>
          <cell r="R108">
            <v>1.2627999999999999</v>
          </cell>
          <cell r="S108">
            <v>1.2029300000000001</v>
          </cell>
          <cell r="T108">
            <v>1.1996</v>
          </cell>
          <cell r="U108">
            <v>1.16388</v>
          </cell>
          <cell r="V108">
            <v>1.1231</v>
          </cell>
          <cell r="W108">
            <v>1.1168400000000001</v>
          </cell>
          <cell r="X108">
            <v>1.0786199999999999</v>
          </cell>
          <cell r="Y108">
            <v>0.90507000000000004</v>
          </cell>
          <cell r="Z108">
            <v>0.93516999999999995</v>
          </cell>
          <cell r="AA108">
            <v>0.91974999999999996</v>
          </cell>
          <cell r="AB108">
            <v>0.93679999999999997</v>
          </cell>
          <cell r="AC108">
            <v>0.91261999999999999</v>
          </cell>
          <cell r="AD108">
            <v>0.91415000000000002</v>
          </cell>
          <cell r="AE108">
            <v>0.84297</v>
          </cell>
        </row>
        <row r="109">
          <cell r="A109" t="str">
            <v>Consommation de combustibles des minéraux solides des minéraux non metalliques</v>
          </cell>
          <cell r="B109" t="str">
            <v>cmscfmnm</v>
          </cell>
          <cell r="C109" t="str">
            <v>fra</v>
          </cell>
          <cell r="D109" t="str">
            <v>CEREN</v>
          </cell>
          <cell r="E109" t="str">
            <v>Mtep</v>
          </cell>
          <cell r="F109">
            <v>1.05159</v>
          </cell>
          <cell r="G109">
            <v>0.82108999999999999</v>
          </cell>
          <cell r="H109">
            <v>0.56298000000000004</v>
          </cell>
          <cell r="I109">
            <v>0.3836</v>
          </cell>
          <cell r="J109">
            <v>0.37397000000000002</v>
          </cell>
          <cell r="K109">
            <v>0.29137999999999997</v>
          </cell>
          <cell r="L109">
            <v>0.25802999999999998</v>
          </cell>
          <cell r="M109">
            <v>0.22523000000000001</v>
          </cell>
          <cell r="N109">
            <v>0.21629999999999999</v>
          </cell>
          <cell r="O109">
            <v>0.15495999999999999</v>
          </cell>
          <cell r="P109">
            <v>0.19561000000000001</v>
          </cell>
          <cell r="Q109">
            <v>0.16134999999999999</v>
          </cell>
          <cell r="R109">
            <v>0.17871999999999999</v>
          </cell>
          <cell r="S109">
            <v>0.20898</v>
          </cell>
          <cell r="T109">
            <v>0.21171000000000001</v>
          </cell>
          <cell r="U109">
            <v>0.20005000000000001</v>
          </cell>
          <cell r="V109">
            <v>0.21984999999999999</v>
          </cell>
          <cell r="W109">
            <v>0.31485999999999997</v>
          </cell>
          <cell r="X109">
            <v>0.28500999999999999</v>
          </cell>
          <cell r="Y109">
            <v>0.26168000000000002</v>
          </cell>
          <cell r="Z109">
            <v>0.26593</v>
          </cell>
          <cell r="AA109">
            <v>0.31026999999999999</v>
          </cell>
          <cell r="AB109">
            <v>0.29377999999999999</v>
          </cell>
          <cell r="AC109">
            <v>0.25902999999999998</v>
          </cell>
          <cell r="AD109">
            <v>0.22309999999999999</v>
          </cell>
          <cell r="AE109">
            <v>0.22958999999999999</v>
          </cell>
        </row>
        <row r="110">
          <cell r="A110" t="str">
            <v>Consommation de produits pétroliers  des minéraux non metalliques</v>
          </cell>
          <cell r="B110" t="str">
            <v>petcfmnm</v>
          </cell>
          <cell r="C110" t="str">
            <v>fra</v>
          </cell>
          <cell r="D110" t="str">
            <v>CEREN</v>
          </cell>
          <cell r="E110" t="str">
            <v>Mtep</v>
          </cell>
          <cell r="F110">
            <v>1.6344399999999999</v>
          </cell>
          <cell r="G110">
            <v>1.51267</v>
          </cell>
          <cell r="H110">
            <v>1.5160899999999999</v>
          </cell>
          <cell r="I110">
            <v>1.38487</v>
          </cell>
          <cell r="J110">
            <v>1.44882</v>
          </cell>
          <cell r="K110">
            <v>1.52522</v>
          </cell>
          <cell r="L110">
            <v>1.53474</v>
          </cell>
          <cell r="M110">
            <v>1.5273399999999999</v>
          </cell>
          <cell r="N110">
            <v>1.5131699999999999</v>
          </cell>
          <cell r="O110">
            <v>1.50743</v>
          </cell>
          <cell r="P110">
            <v>1.5271399999999999</v>
          </cell>
          <cell r="Q110">
            <v>1.4276</v>
          </cell>
          <cell r="R110">
            <v>1.4152100000000001</v>
          </cell>
          <cell r="S110">
            <v>1.38575</v>
          </cell>
          <cell r="T110">
            <v>1.4904299999999999</v>
          </cell>
          <cell r="U110">
            <v>1.5703400000000001</v>
          </cell>
          <cell r="V110">
            <v>1.6165400000000001</v>
          </cell>
          <cell r="W110">
            <v>1.67502</v>
          </cell>
          <cell r="X110">
            <v>1.5676399999999999</v>
          </cell>
          <cell r="Y110">
            <v>1.3907799999999999</v>
          </cell>
          <cell r="Z110">
            <v>1.34643</v>
          </cell>
          <cell r="AA110">
            <v>1.34863</v>
          </cell>
          <cell r="AB110">
            <v>1.17442</v>
          </cell>
          <cell r="AC110">
            <v>1.0626199999999999</v>
          </cell>
          <cell r="AD110">
            <v>0.97277000000000002</v>
          </cell>
          <cell r="AE110">
            <v>0.94726999999999995</v>
          </cell>
        </row>
        <row r="111">
          <cell r="A111" t="str">
            <v>Consommation de gaz des minéraux non metalliques</v>
          </cell>
          <cell r="B111" t="str">
            <v>gazcfmnm</v>
          </cell>
          <cell r="C111" t="str">
            <v>fra</v>
          </cell>
          <cell r="D111" t="str">
            <v>CEREN</v>
          </cell>
          <cell r="E111" t="str">
            <v>Mtep</v>
          </cell>
          <cell r="F111">
            <v>1.59172</v>
          </cell>
          <cell r="G111">
            <v>1.5826100000000001</v>
          </cell>
          <cell r="H111">
            <v>1.5436700000000001</v>
          </cell>
          <cell r="I111">
            <v>1.50746</v>
          </cell>
          <cell r="J111">
            <v>1.5064500000000001</v>
          </cell>
          <cell r="K111">
            <v>1.63093</v>
          </cell>
          <cell r="L111">
            <v>1.6371500000000001</v>
          </cell>
          <cell r="M111">
            <v>1.7152499999999999</v>
          </cell>
          <cell r="N111">
            <v>1.76413</v>
          </cell>
          <cell r="O111">
            <v>1.7364999999999999</v>
          </cell>
          <cell r="P111">
            <v>1.7830600000000001</v>
          </cell>
          <cell r="Q111">
            <v>1.7354700000000001</v>
          </cell>
          <cell r="R111">
            <v>1.78522</v>
          </cell>
          <cell r="S111">
            <v>1.7259100000000001</v>
          </cell>
          <cell r="T111">
            <v>1.80321</v>
          </cell>
          <cell r="U111">
            <v>1.7881100000000001</v>
          </cell>
          <cell r="V111">
            <v>1.7397</v>
          </cell>
          <cell r="W111">
            <v>1.7215</v>
          </cell>
          <cell r="X111">
            <v>1.6594199999999999</v>
          </cell>
          <cell r="Y111">
            <v>1.3825000000000001</v>
          </cell>
          <cell r="Z111">
            <v>1.51993</v>
          </cell>
          <cell r="AA111">
            <v>1.5801400000000001</v>
          </cell>
          <cell r="AB111">
            <v>1.5698399999999999</v>
          </cell>
          <cell r="AC111">
            <v>1.62626</v>
          </cell>
          <cell r="AD111">
            <v>1.5960099999999999</v>
          </cell>
          <cell r="AE111">
            <v>1.31759</v>
          </cell>
        </row>
        <row r="112">
          <cell r="A112" t="str">
            <v>Consommation d'électricité  des minéraux non metalliques</v>
          </cell>
          <cell r="B112" t="str">
            <v>elccfmnm</v>
          </cell>
          <cell r="C112" t="str">
            <v>fra</v>
          </cell>
          <cell r="D112" t="str">
            <v>CEREN</v>
          </cell>
          <cell r="E112" t="str">
            <v>Mtep</v>
          </cell>
          <cell r="F112">
            <v>0.84133999999999998</v>
          </cell>
          <cell r="G112">
            <v>0.84580999999999995</v>
          </cell>
          <cell r="H112">
            <v>0.81691000000000003</v>
          </cell>
          <cell r="I112">
            <v>0.75560000000000005</v>
          </cell>
          <cell r="J112">
            <v>0.78449000000000002</v>
          </cell>
          <cell r="K112">
            <v>0.82121</v>
          </cell>
          <cell r="L112">
            <v>0.81252999999999997</v>
          </cell>
          <cell r="M112">
            <v>0.81838</v>
          </cell>
          <cell r="N112">
            <v>0.84804999999999997</v>
          </cell>
          <cell r="O112">
            <v>0.84984999999999999</v>
          </cell>
          <cell r="P112">
            <v>0.86772000000000005</v>
          </cell>
          <cell r="Q112">
            <v>0.87478</v>
          </cell>
          <cell r="R112">
            <v>0.88580000000000003</v>
          </cell>
          <cell r="S112">
            <v>0.87905999999999995</v>
          </cell>
          <cell r="T112">
            <v>0.91213</v>
          </cell>
          <cell r="U112">
            <v>0.90466999999999997</v>
          </cell>
          <cell r="V112">
            <v>0.92203000000000002</v>
          </cell>
          <cell r="W112">
            <v>0.93269000000000002</v>
          </cell>
          <cell r="X112">
            <v>0.90941000000000005</v>
          </cell>
          <cell r="Y112">
            <v>0.80406</v>
          </cell>
          <cell r="Z112">
            <v>0.82774000000000003</v>
          </cell>
          <cell r="AA112">
            <v>0.87324999999999997</v>
          </cell>
          <cell r="AB112">
            <v>0.83687</v>
          </cell>
          <cell r="AC112">
            <v>0.83789999999999998</v>
          </cell>
          <cell r="AD112">
            <v>0.81140999999999996</v>
          </cell>
          <cell r="AE112">
            <v>0.80406</v>
          </cell>
        </row>
        <row r="113">
          <cell r="A113" t="str">
            <v>Consommation de biomasse, déchets  des minéraux non metalliques</v>
          </cell>
          <cell r="B113" t="str">
            <v>enccfmnm</v>
          </cell>
          <cell r="C113" t="str">
            <v>fra</v>
          </cell>
          <cell r="D113" t="str">
            <v>CEREN</v>
          </cell>
          <cell r="E113" t="str">
            <v>Mtep</v>
          </cell>
          <cell r="F113">
            <v>0.11759</v>
          </cell>
          <cell r="G113">
            <v>0.10584</v>
          </cell>
          <cell r="H113">
            <v>9.4380000000000006E-2</v>
          </cell>
          <cell r="I113">
            <v>8.6120000000000002E-2</v>
          </cell>
          <cell r="J113">
            <v>8.7840000000000001E-2</v>
          </cell>
          <cell r="K113">
            <v>8.8840000000000002E-2</v>
          </cell>
          <cell r="L113">
            <v>8.5209999999999994E-2</v>
          </cell>
          <cell r="M113">
            <v>8.473E-2</v>
          </cell>
          <cell r="N113">
            <v>8.9630000000000001E-2</v>
          </cell>
          <cell r="O113">
            <v>9.307E-2</v>
          </cell>
          <cell r="P113">
            <v>0.14627000000000001</v>
          </cell>
          <cell r="Q113">
            <v>0.29807</v>
          </cell>
          <cell r="R113">
            <v>0.24621999999999999</v>
          </cell>
          <cell r="S113">
            <v>0.21772</v>
          </cell>
          <cell r="T113">
            <v>0.20813999999999999</v>
          </cell>
          <cell r="U113">
            <v>0.21160999999999999</v>
          </cell>
          <cell r="V113">
            <v>0.14049</v>
          </cell>
          <cell r="W113">
            <v>0.21934000000000001</v>
          </cell>
          <cell r="X113">
            <v>0.22978999999999999</v>
          </cell>
          <cell r="Y113">
            <v>0.17821000000000001</v>
          </cell>
          <cell r="Z113">
            <v>0.16592000000000001</v>
          </cell>
          <cell r="AA113">
            <v>0.14055000000000001</v>
          </cell>
          <cell r="AB113">
            <v>0.16503000000000001</v>
          </cell>
          <cell r="AC113">
            <v>0.18953999999999999</v>
          </cell>
          <cell r="AD113">
            <v>0.19536999999999999</v>
          </cell>
          <cell r="AE113">
            <v>0.17463999999999999</v>
          </cell>
        </row>
        <row r="114">
          <cell r="A114" t="str">
            <v>Consommation finale des minéraux non metalliques</v>
          </cell>
          <cell r="B114" t="str">
            <v>toccfmnm</v>
          </cell>
          <cell r="C114" t="str">
            <v>fra</v>
          </cell>
          <cell r="D114" t="str">
            <v>CEREN</v>
          </cell>
          <cell r="E114" t="str">
            <v>Mtep</v>
          </cell>
          <cell r="F114">
            <v>5.2366799999999989</v>
          </cell>
          <cell r="G114">
            <v>4.8680199999999996</v>
          </cell>
          <cell r="H114">
            <v>4.5340300000000004</v>
          </cell>
          <cell r="I114">
            <v>4.1176500000000003</v>
          </cell>
          <cell r="J114">
            <v>4.2015700000000002</v>
          </cell>
          <cell r="K114">
            <v>4.3575800000000005</v>
          </cell>
          <cell r="L114">
            <v>4.3276599999999998</v>
          </cell>
          <cell r="M114">
            <v>4.3709300000000004</v>
          </cell>
          <cell r="N114">
            <v>4.4312799999999992</v>
          </cell>
          <cell r="O114">
            <v>4.3418099999999997</v>
          </cell>
          <cell r="P114">
            <v>4.5198000000000009</v>
          </cell>
          <cell r="Q114">
            <v>4.4972700000000003</v>
          </cell>
          <cell r="R114">
            <v>4.5111699999999999</v>
          </cell>
          <cell r="S114">
            <v>4.4174199999999999</v>
          </cell>
          <cell r="T114">
            <v>4.6256200000000005</v>
          </cell>
          <cell r="U114">
            <v>4.674780000000001</v>
          </cell>
          <cell r="V114">
            <v>4.6386099999999999</v>
          </cell>
          <cell r="W114">
            <v>4.86341</v>
          </cell>
          <cell r="X114">
            <v>4.6512700000000002</v>
          </cell>
          <cell r="Y114">
            <v>4.0172299999999996</v>
          </cell>
          <cell r="Z114">
            <v>4.1259500000000005</v>
          </cell>
          <cell r="AA114">
            <v>4.25284</v>
          </cell>
          <cell r="AB114">
            <v>4.0399399999999996</v>
          </cell>
          <cell r="AC114">
            <v>3.9753500000000002</v>
          </cell>
          <cell r="AD114">
            <v>3.7986599999999999</v>
          </cell>
          <cell r="AE114">
            <v>3.4731500000000004</v>
          </cell>
        </row>
        <row r="115">
          <cell r="A115" t="str">
            <v>Consommation de combustibles minéraux solides des matériaux de construction</v>
          </cell>
          <cell r="B115" t="str">
            <v>cmscfmct</v>
          </cell>
          <cell r="C115" t="str">
            <v>fra</v>
          </cell>
          <cell r="D115" t="str">
            <v>CEREN</v>
          </cell>
          <cell r="E115" t="str">
            <v>Mtep</v>
          </cell>
          <cell r="F115">
            <v>1.05159</v>
          </cell>
          <cell r="G115">
            <v>0.82108999999999999</v>
          </cell>
          <cell r="H115">
            <v>0.56298000000000004</v>
          </cell>
          <cell r="I115">
            <v>0.3836</v>
          </cell>
          <cell r="J115">
            <v>0.37397000000000002</v>
          </cell>
          <cell r="K115">
            <v>0.29137999999999997</v>
          </cell>
          <cell r="L115">
            <v>0.25802999999999998</v>
          </cell>
          <cell r="M115">
            <v>0.22523000000000001</v>
          </cell>
          <cell r="N115">
            <v>0.21629999999999999</v>
          </cell>
          <cell r="O115">
            <v>0.15495999999999999</v>
          </cell>
          <cell r="P115">
            <v>0.19561000000000001</v>
          </cell>
          <cell r="Q115">
            <v>0.16134999999999999</v>
          </cell>
          <cell r="R115">
            <v>0.17266000000000001</v>
          </cell>
          <cell r="S115">
            <v>0.20407</v>
          </cell>
          <cell r="T115">
            <v>0.20851</v>
          </cell>
          <cell r="U115">
            <v>0.19997999999999999</v>
          </cell>
          <cell r="V115">
            <v>0.21976999999999999</v>
          </cell>
          <cell r="W115">
            <v>0.31476999999999999</v>
          </cell>
          <cell r="X115">
            <v>0.28494000000000003</v>
          </cell>
          <cell r="Y115">
            <v>0.2616</v>
          </cell>
          <cell r="Z115">
            <v>0.26584999999999998</v>
          </cell>
          <cell r="AA115">
            <v>0.31019000000000002</v>
          </cell>
          <cell r="AB115">
            <v>0.29369000000000001</v>
          </cell>
          <cell r="AC115">
            <v>0.25895000000000001</v>
          </cell>
          <cell r="AD115">
            <v>0.223</v>
          </cell>
          <cell r="AE115">
            <v>0.21706506084434532</v>
          </cell>
        </row>
        <row r="116">
          <cell r="A116" t="str">
            <v>Consommation de produits pétroliers  des matériaux de construction</v>
          </cell>
          <cell r="B116" t="str">
            <v>petcfmct</v>
          </cell>
          <cell r="C116" t="str">
            <v>fra</v>
          </cell>
          <cell r="D116" t="str">
            <v>CEREN</v>
          </cell>
          <cell r="E116" t="str">
            <v>Mtep</v>
          </cell>
          <cell r="F116">
            <v>1.11785</v>
          </cell>
          <cell r="G116">
            <v>0.99609999999999999</v>
          </cell>
          <cell r="H116">
            <v>0.98155000000000003</v>
          </cell>
          <cell r="I116">
            <v>0.89234000000000002</v>
          </cell>
          <cell r="J116">
            <v>0.89868000000000003</v>
          </cell>
          <cell r="K116">
            <v>1.00851</v>
          </cell>
          <cell r="L116">
            <v>1.03203</v>
          </cell>
          <cell r="M116">
            <v>1.02966</v>
          </cell>
          <cell r="N116">
            <v>1.0241800000000001</v>
          </cell>
          <cell r="O116">
            <v>1.03318</v>
          </cell>
          <cell r="P116">
            <v>1.0598399999999999</v>
          </cell>
          <cell r="Q116">
            <v>1.0007699999999999</v>
          </cell>
          <cell r="R116">
            <v>1.00485</v>
          </cell>
          <cell r="S116">
            <v>0.99626999999999999</v>
          </cell>
          <cell r="T116">
            <v>1.09215</v>
          </cell>
          <cell r="U116">
            <v>1.1722900000000001</v>
          </cell>
          <cell r="V116">
            <v>1.2115899999999999</v>
          </cell>
          <cell r="W116">
            <v>1.27329</v>
          </cell>
          <cell r="X116">
            <v>1.1693199999999999</v>
          </cell>
          <cell r="Y116">
            <v>1.0541100000000001</v>
          </cell>
          <cell r="Z116">
            <v>1.0757000000000001</v>
          </cell>
          <cell r="AA116">
            <v>1.07874</v>
          </cell>
          <cell r="AB116">
            <v>0.97953999999999997</v>
          </cell>
          <cell r="AC116">
            <v>0.93869000000000002</v>
          </cell>
          <cell r="AD116">
            <v>0.88190000000000002</v>
          </cell>
          <cell r="AE116">
            <v>0.85842904555438637</v>
          </cell>
        </row>
        <row r="117">
          <cell r="A117" t="str">
            <v>Consommation de gaz des matériaux de construction</v>
          </cell>
          <cell r="B117" t="str">
            <v>gazcfmct</v>
          </cell>
          <cell r="C117" t="str">
            <v>fra</v>
          </cell>
          <cell r="D117" t="str">
            <v>CEREN</v>
          </cell>
          <cell r="E117" t="str">
            <v>Mtep</v>
          </cell>
          <cell r="F117">
            <v>1.04772</v>
          </cell>
          <cell r="G117">
            <v>1.0496099999999999</v>
          </cell>
          <cell r="H117">
            <v>1.0316700000000001</v>
          </cell>
          <cell r="I117">
            <v>0.97746</v>
          </cell>
          <cell r="J117">
            <v>0.99345000000000006</v>
          </cell>
          <cell r="K117">
            <v>1.0429299999999999</v>
          </cell>
          <cell r="L117">
            <v>1.04115</v>
          </cell>
          <cell r="M117">
            <v>1.0662499999999999</v>
          </cell>
          <cell r="N117">
            <v>1.08613</v>
          </cell>
          <cell r="O117">
            <v>1.0565</v>
          </cell>
          <cell r="P117">
            <v>1.0776399999999999</v>
          </cell>
          <cell r="Q117">
            <v>1.04223</v>
          </cell>
          <cell r="R117">
            <v>1.05541</v>
          </cell>
          <cell r="S117">
            <v>1.0409299999999999</v>
          </cell>
          <cell r="T117">
            <v>1.09097</v>
          </cell>
          <cell r="U117">
            <v>1.0866</v>
          </cell>
          <cell r="V117">
            <v>1.0707500000000001</v>
          </cell>
          <cell r="W117">
            <v>1.0595600000000001</v>
          </cell>
          <cell r="X117">
            <v>1.0142800000000001</v>
          </cell>
          <cell r="Y117">
            <v>0.80117000000000005</v>
          </cell>
          <cell r="Z117">
            <v>0.85626999999999998</v>
          </cell>
          <cell r="AA117">
            <v>0.87916000000000005</v>
          </cell>
          <cell r="AB117">
            <v>0.81742999999999999</v>
          </cell>
          <cell r="AC117">
            <v>0.80720000000000003</v>
          </cell>
          <cell r="AD117">
            <v>0.75280000000000002</v>
          </cell>
          <cell r="AE117">
            <v>0.73276492288620243</v>
          </cell>
        </row>
        <row r="118">
          <cell r="A118" t="str">
            <v>Consommation d'électricité des matériaux de construction</v>
          </cell>
          <cell r="B118" t="str">
            <v>elccfmct</v>
          </cell>
          <cell r="C118" t="str">
            <v>fra</v>
          </cell>
          <cell r="D118" t="str">
            <v>CEREN</v>
          </cell>
          <cell r="E118" t="str">
            <v>Mtep</v>
          </cell>
          <cell r="F118">
            <v>0.61463999999999996</v>
          </cell>
          <cell r="G118">
            <v>0.61885999999999997</v>
          </cell>
          <cell r="H118">
            <v>0.57930000000000004</v>
          </cell>
          <cell r="I118">
            <v>0.52434000000000003</v>
          </cell>
          <cell r="J118">
            <v>0.54283000000000003</v>
          </cell>
          <cell r="K118">
            <v>0.56330000000000002</v>
          </cell>
          <cell r="L118">
            <v>0.55384</v>
          </cell>
          <cell r="M118">
            <v>0.55186000000000002</v>
          </cell>
          <cell r="N118">
            <v>0.57018000000000002</v>
          </cell>
          <cell r="O118">
            <v>0.56879999999999997</v>
          </cell>
          <cell r="P118">
            <v>0.56677999999999995</v>
          </cell>
          <cell r="Q118">
            <v>0.57791999999999999</v>
          </cell>
          <cell r="R118">
            <v>0.57637000000000005</v>
          </cell>
          <cell r="S118">
            <v>0.57599</v>
          </cell>
          <cell r="T118">
            <v>0.60146999999999995</v>
          </cell>
          <cell r="U118">
            <v>0.60113000000000005</v>
          </cell>
          <cell r="V118">
            <v>0.62483</v>
          </cell>
          <cell r="W118">
            <v>0.63376999999999994</v>
          </cell>
          <cell r="X118">
            <v>0.61277000000000004</v>
          </cell>
          <cell r="Y118">
            <v>0.53078999999999998</v>
          </cell>
          <cell r="Z118">
            <v>0.54486000000000001</v>
          </cell>
          <cell r="AA118">
            <v>0.57584999999999997</v>
          </cell>
          <cell r="AB118">
            <v>0.55925999999999998</v>
          </cell>
          <cell r="AC118">
            <v>0.54361000000000004</v>
          </cell>
          <cell r="AD118">
            <v>0.51815</v>
          </cell>
          <cell r="AE118">
            <v>0.50435991603810548</v>
          </cell>
        </row>
        <row r="119">
          <cell r="A119" t="str">
            <v>Consommation de biomasse, déchets des matériaux de construction</v>
          </cell>
          <cell r="B119" t="str">
            <v>enccfmct</v>
          </cell>
          <cell r="C119" t="str">
            <v>fra</v>
          </cell>
          <cell r="D119" t="str">
            <v>CEREN</v>
          </cell>
          <cell r="E119" t="str">
            <v>Mtep</v>
          </cell>
          <cell r="F119">
            <v>0.11759</v>
          </cell>
          <cell r="G119">
            <v>0.10584</v>
          </cell>
          <cell r="H119">
            <v>9.4380000000000006E-2</v>
          </cell>
          <cell r="I119">
            <v>8.6120000000000002E-2</v>
          </cell>
          <cell r="J119">
            <v>8.7840000000000001E-2</v>
          </cell>
          <cell r="K119">
            <v>8.8840000000000002E-2</v>
          </cell>
          <cell r="L119">
            <v>8.5209999999999994E-2</v>
          </cell>
          <cell r="M119">
            <v>8.473E-2</v>
          </cell>
          <cell r="N119">
            <v>8.9630000000000001E-2</v>
          </cell>
          <cell r="O119">
            <v>9.307E-2</v>
          </cell>
          <cell r="P119">
            <v>0.14627000000000001</v>
          </cell>
          <cell r="Q119">
            <v>0.29807</v>
          </cell>
          <cell r="R119">
            <v>0.24621999999999999</v>
          </cell>
          <cell r="S119">
            <v>0.21772</v>
          </cell>
          <cell r="T119">
            <v>0.20813999999999999</v>
          </cell>
          <cell r="U119">
            <v>0.21160999999999999</v>
          </cell>
          <cell r="V119">
            <v>0.14049</v>
          </cell>
          <cell r="W119">
            <v>0.21934000000000001</v>
          </cell>
          <cell r="X119">
            <v>0.22978999999999999</v>
          </cell>
          <cell r="Y119">
            <v>0.17821000000000001</v>
          </cell>
          <cell r="Z119">
            <v>0.16592000000000001</v>
          </cell>
          <cell r="AA119">
            <v>0.14055000000000001</v>
          </cell>
          <cell r="AB119">
            <v>0.16503000000000001</v>
          </cell>
          <cell r="AC119">
            <v>0.18953999999999999</v>
          </cell>
          <cell r="AD119">
            <v>0.19536999999999999</v>
          </cell>
          <cell r="AE119">
            <v>0.19017040778995398</v>
          </cell>
        </row>
        <row r="120">
          <cell r="A120" t="str">
            <v>Consommation finale des matériaux de construction</v>
          </cell>
          <cell r="B120" t="str">
            <v>toccfmct</v>
          </cell>
          <cell r="C120" t="str">
            <v>fra</v>
          </cell>
          <cell r="D120" t="str">
            <v>CEREN</v>
          </cell>
          <cell r="E120" t="str">
            <v>Mtep</v>
          </cell>
          <cell r="F120">
            <v>3.9493900000000002</v>
          </cell>
          <cell r="G120">
            <v>3.5914899999999998</v>
          </cell>
          <cell r="H120">
            <v>3.24987</v>
          </cell>
          <cell r="I120">
            <v>2.8638599999999999</v>
          </cell>
          <cell r="J120">
            <v>2.8967800000000001</v>
          </cell>
          <cell r="K120">
            <v>2.9949599999999998</v>
          </cell>
          <cell r="L120">
            <v>2.9702600000000001</v>
          </cell>
          <cell r="M120">
            <v>2.9577300000000002</v>
          </cell>
          <cell r="N120">
            <v>2.9864199999999999</v>
          </cell>
          <cell r="O120">
            <v>2.9065099999999999</v>
          </cell>
          <cell r="P120">
            <v>3.0461100000000001</v>
          </cell>
          <cell r="Q120">
            <v>3.0803400000000001</v>
          </cell>
          <cell r="R120">
            <v>3.0555099999999999</v>
          </cell>
          <cell r="S120">
            <v>3.0352000000000001</v>
          </cell>
          <cell r="T120">
            <v>3.2013500000000001</v>
          </cell>
          <cell r="U120">
            <v>3.2715999999999998</v>
          </cell>
          <cell r="V120">
            <v>3.2674300000000001</v>
          </cell>
          <cell r="W120">
            <v>3.5007299999999999</v>
          </cell>
          <cell r="X120">
            <v>3.3111100000000002</v>
          </cell>
          <cell r="Y120">
            <v>2.8258899999999998</v>
          </cell>
          <cell r="Z120">
            <v>2.9085999999999999</v>
          </cell>
          <cell r="AA120">
            <v>2.9861499999999999</v>
          </cell>
          <cell r="AB120">
            <v>2.8149500000000001</v>
          </cell>
          <cell r="AC120">
            <v>2.7379799999999999</v>
          </cell>
          <cell r="AD120">
            <v>2.5764200000000002</v>
          </cell>
          <cell r="AE120">
            <v>2.5027893531129934</v>
          </cell>
        </row>
        <row r="121">
          <cell r="A121" t="str">
            <v>Consommation de combustibles minéraux solides platres, chaux et ciments (NCE 20)</v>
          </cell>
          <cell r="B121" t="str">
            <v>cmscfpcc</v>
          </cell>
          <cell r="C121" t="str">
            <v>fra</v>
          </cell>
          <cell r="D121" t="str">
            <v>CEREN</v>
          </cell>
          <cell r="E121" t="str">
            <v>Mtep</v>
          </cell>
          <cell r="F121">
            <v>0.98751999999999995</v>
          </cell>
          <cell r="G121">
            <v>0.76100000000000001</v>
          </cell>
          <cell r="H121">
            <v>0.501</v>
          </cell>
          <cell r="I121">
            <v>0.32900000000000001</v>
          </cell>
          <cell r="J121">
            <v>0.313</v>
          </cell>
          <cell r="K121">
            <v>0.22800000000000001</v>
          </cell>
          <cell r="L121">
            <v>0.20100000000000001</v>
          </cell>
          <cell r="M121">
            <v>0.17499999999999999</v>
          </cell>
          <cell r="N121">
            <v>0.16700000000000001</v>
          </cell>
          <cell r="O121">
            <v>0.114</v>
          </cell>
          <cell r="P121">
            <v>0.15675</v>
          </cell>
          <cell r="Q121">
            <v>0.12180000000000001</v>
          </cell>
          <cell r="R121">
            <v>0.13642000000000001</v>
          </cell>
          <cell r="S121">
            <v>0.16564999999999999</v>
          </cell>
          <cell r="T121">
            <v>0.17394000000000001</v>
          </cell>
          <cell r="U121">
            <v>0.16353999999999999</v>
          </cell>
          <cell r="V121">
            <v>0.17760000000000001</v>
          </cell>
          <cell r="W121">
            <v>0.27159</v>
          </cell>
          <cell r="X121">
            <v>0.24656</v>
          </cell>
          <cell r="Y121">
            <v>0.22369</v>
          </cell>
          <cell r="Z121">
            <v>0.23032</v>
          </cell>
          <cell r="AA121">
            <v>0.27296999999999999</v>
          </cell>
          <cell r="AB121">
            <v>0.25670999999999999</v>
          </cell>
          <cell r="AC121">
            <v>0.22178999999999999</v>
          </cell>
          <cell r="AD121">
            <v>0.1923</v>
          </cell>
          <cell r="AE121">
            <v>0.19789402510085163</v>
          </cell>
        </row>
        <row r="122">
          <cell r="A122" t="str">
            <v>Consommation de produits pétroliers  platres, chaux et ciments (NCE 20)</v>
          </cell>
          <cell r="B122" t="str">
            <v>petcfpcc</v>
          </cell>
          <cell r="C122" t="str">
            <v>fra</v>
          </cell>
          <cell r="D122" t="str">
            <v>CEREN</v>
          </cell>
          <cell r="E122" t="str">
            <v>Mtep</v>
          </cell>
          <cell r="F122">
            <v>0.74726999999999999</v>
          </cell>
          <cell r="G122">
            <v>0.63251999999999997</v>
          </cell>
          <cell r="H122">
            <v>0.68854000000000004</v>
          </cell>
          <cell r="I122">
            <v>0.66849000000000003</v>
          </cell>
          <cell r="J122">
            <v>0.67971000000000004</v>
          </cell>
          <cell r="K122">
            <v>0.78724000000000005</v>
          </cell>
          <cell r="L122">
            <v>0.81637999999999999</v>
          </cell>
          <cell r="M122">
            <v>0.81416999999999995</v>
          </cell>
          <cell r="N122">
            <v>0.81161000000000005</v>
          </cell>
          <cell r="O122">
            <v>0.80581999999999998</v>
          </cell>
          <cell r="P122">
            <v>0.85343000000000002</v>
          </cell>
          <cell r="Q122">
            <v>0.78824000000000005</v>
          </cell>
          <cell r="R122">
            <v>0.80234000000000005</v>
          </cell>
          <cell r="S122">
            <v>0.80871000000000004</v>
          </cell>
          <cell r="T122">
            <v>0.90817999999999999</v>
          </cell>
          <cell r="U122">
            <v>0.98419000000000001</v>
          </cell>
          <cell r="V122">
            <v>1.0021899999999999</v>
          </cell>
          <cell r="W122">
            <v>1.07386</v>
          </cell>
          <cell r="X122">
            <v>0.95164000000000004</v>
          </cell>
          <cell r="Y122">
            <v>0.83350000000000002</v>
          </cell>
          <cell r="Z122">
            <v>0.84560999999999997</v>
          </cell>
          <cell r="AA122">
            <v>0.84443000000000001</v>
          </cell>
          <cell r="AB122">
            <v>0.75146999999999997</v>
          </cell>
          <cell r="AC122">
            <v>0.72704000000000002</v>
          </cell>
          <cell r="AD122">
            <v>0.70347999999999999</v>
          </cell>
          <cell r="AE122">
            <v>0.68503911469309287</v>
          </cell>
        </row>
        <row r="123">
          <cell r="A123" t="str">
            <v>Consommation de gaz platres, chaux et ciments (NCE 20)</v>
          </cell>
          <cell r="B123" t="str">
            <v>gazcfpcc</v>
          </cell>
          <cell r="C123" t="str">
            <v>fra</v>
          </cell>
          <cell r="D123" t="str">
            <v>CEREN</v>
          </cell>
          <cell r="E123" t="str">
            <v>Mtep</v>
          </cell>
          <cell r="F123">
            <v>0.36</v>
          </cell>
          <cell r="G123">
            <v>0.373</v>
          </cell>
          <cell r="H123">
            <v>0.34599999999999997</v>
          </cell>
          <cell r="I123">
            <v>0.33</v>
          </cell>
          <cell r="J123">
            <v>0.33300000000000002</v>
          </cell>
          <cell r="K123">
            <v>0.36599999999999999</v>
          </cell>
          <cell r="L123">
            <v>0.36099999999999999</v>
          </cell>
          <cell r="M123">
            <v>0.371</v>
          </cell>
          <cell r="N123">
            <v>0.371</v>
          </cell>
          <cell r="O123">
            <v>0.377</v>
          </cell>
          <cell r="P123">
            <v>0.37057000000000001</v>
          </cell>
          <cell r="Q123">
            <v>0.33393</v>
          </cell>
          <cell r="R123">
            <v>0.33382000000000001</v>
          </cell>
          <cell r="S123">
            <v>0.34087000000000001</v>
          </cell>
          <cell r="T123">
            <v>0.33922000000000002</v>
          </cell>
          <cell r="U123">
            <v>0.33413999999999999</v>
          </cell>
          <cell r="V123">
            <v>0.33543000000000001</v>
          </cell>
          <cell r="W123">
            <v>0.31505</v>
          </cell>
          <cell r="X123">
            <v>0.33539999999999998</v>
          </cell>
          <cell r="Y123">
            <v>0.25485000000000002</v>
          </cell>
          <cell r="Z123">
            <v>0.27997</v>
          </cell>
          <cell r="AA123">
            <v>0.26408999999999999</v>
          </cell>
          <cell r="AB123">
            <v>0.27675</v>
          </cell>
          <cell r="AC123">
            <v>0.27787000000000001</v>
          </cell>
          <cell r="AD123">
            <v>0.24665000000000001</v>
          </cell>
          <cell r="AE123">
            <v>0.20362251708949194</v>
          </cell>
        </row>
        <row r="124">
          <cell r="A124" t="str">
            <v>Consommation d'électricité   platres, chaux et ciments (NCE 20)</v>
          </cell>
          <cell r="B124" t="str">
            <v>elccfpcc</v>
          </cell>
          <cell r="C124" t="str">
            <v>fra</v>
          </cell>
          <cell r="D124" t="str">
            <v>CEREN</v>
          </cell>
          <cell r="E124" t="str">
            <v>Mtep</v>
          </cell>
          <cell r="F124">
            <v>0.27400000000000002</v>
          </cell>
          <cell r="G124">
            <v>0.27331</v>
          </cell>
          <cell r="H124">
            <v>0.24837000000000001</v>
          </cell>
          <cell r="I124">
            <v>0.23315</v>
          </cell>
          <cell r="J124">
            <v>0.23796</v>
          </cell>
          <cell r="K124">
            <v>0.23916999999999999</v>
          </cell>
          <cell r="L124">
            <v>0.22961999999999999</v>
          </cell>
          <cell r="M124">
            <v>0.22842000000000001</v>
          </cell>
          <cell r="N124">
            <v>0.23993999999999999</v>
          </cell>
          <cell r="O124">
            <v>0.24260999999999999</v>
          </cell>
          <cell r="P124">
            <v>0.24676999999999999</v>
          </cell>
          <cell r="Q124">
            <v>0.25341000000000002</v>
          </cell>
          <cell r="R124">
            <v>0.25891999999999998</v>
          </cell>
          <cell r="S124">
            <v>0.25312000000000001</v>
          </cell>
          <cell r="T124">
            <v>0.27016000000000001</v>
          </cell>
          <cell r="U124">
            <v>0.27245000000000003</v>
          </cell>
          <cell r="V124">
            <v>0.28073999999999999</v>
          </cell>
          <cell r="W124">
            <v>0.28403</v>
          </cell>
          <cell r="X124">
            <v>0.27013999999999999</v>
          </cell>
          <cell r="Y124">
            <v>0.23425000000000001</v>
          </cell>
          <cell r="Z124">
            <v>0.23691999999999999</v>
          </cell>
          <cell r="AA124">
            <v>0.24904999999999999</v>
          </cell>
          <cell r="AB124">
            <v>0.23830999999999999</v>
          </cell>
          <cell r="AC124">
            <v>0.23236999999999999</v>
          </cell>
          <cell r="AD124">
            <v>0.22033</v>
          </cell>
          <cell r="AE124">
            <v>0.21833418345842423</v>
          </cell>
        </row>
        <row r="125">
          <cell r="A125" t="str">
            <v>Consommation de biomasse, déchets des platres, chaux et ciments (NCE 20)</v>
          </cell>
          <cell r="B125" t="str">
            <v>enccfpcc</v>
          </cell>
          <cell r="C125" t="str">
            <v>fra</v>
          </cell>
          <cell r="D125" t="str">
            <v>CEREN</v>
          </cell>
          <cell r="E125" t="str">
            <v>Mtep</v>
          </cell>
          <cell r="F125">
            <v>9.1590000000000005E-2</v>
          </cell>
          <cell r="G125">
            <v>8.0839999999999995E-2</v>
          </cell>
          <cell r="H125">
            <v>7.1379999999999999E-2</v>
          </cell>
          <cell r="I125">
            <v>6.3119999999999996E-2</v>
          </cell>
          <cell r="J125">
            <v>6.4839999999999995E-2</v>
          </cell>
          <cell r="K125">
            <v>6.4839999999999995E-2</v>
          </cell>
          <cell r="L125">
            <v>6.3210000000000002E-2</v>
          </cell>
          <cell r="M125">
            <v>6.3729999999999995E-2</v>
          </cell>
          <cell r="N125">
            <v>6.8629999999999997E-2</v>
          </cell>
          <cell r="O125">
            <v>7.2069999999999995E-2</v>
          </cell>
          <cell r="P125">
            <v>0.10886</v>
          </cell>
          <cell r="Q125">
            <v>0.26161000000000001</v>
          </cell>
          <cell r="R125">
            <v>0.2107</v>
          </cell>
          <cell r="S125">
            <v>0.18443999999999999</v>
          </cell>
          <cell r="T125">
            <v>0.17365</v>
          </cell>
          <cell r="U125">
            <v>0.17574999999999999</v>
          </cell>
          <cell r="V125">
            <v>0.10058</v>
          </cell>
          <cell r="W125">
            <v>0.17368</v>
          </cell>
          <cell r="X125">
            <v>0.18</v>
          </cell>
          <cell r="Y125">
            <v>0.13705000000000001</v>
          </cell>
          <cell r="Z125">
            <v>0.1221</v>
          </cell>
          <cell r="AA125">
            <v>9.0889999999999999E-2</v>
          </cell>
          <cell r="AB125">
            <v>0.1173</v>
          </cell>
          <cell r="AC125">
            <v>0.14319000000000001</v>
          </cell>
          <cell r="AD125">
            <v>0.13949</v>
          </cell>
          <cell r="AE125">
            <v>0.12468922352459436</v>
          </cell>
        </row>
        <row r="126">
          <cell r="A126" t="str">
            <v>Consommation finale platres, chaux et ciments (NCE 20)</v>
          </cell>
          <cell r="B126" t="str">
            <v>toccfpcc</v>
          </cell>
          <cell r="C126" t="str">
            <v>fra</v>
          </cell>
          <cell r="D126" t="str">
            <v>CEREN</v>
          </cell>
          <cell r="E126" t="str">
            <v>Mtep</v>
          </cell>
          <cell r="F126">
            <v>2.4603799999999998</v>
          </cell>
          <cell r="G126">
            <v>2.1206700000000001</v>
          </cell>
          <cell r="H126">
            <v>1.8552900000000001</v>
          </cell>
          <cell r="I126">
            <v>1.6237600000000001</v>
          </cell>
          <cell r="J126">
            <v>1.6285099999999999</v>
          </cell>
          <cell r="K126">
            <v>1.6852499999999999</v>
          </cell>
          <cell r="L126">
            <v>1.6712100000000001</v>
          </cell>
          <cell r="M126">
            <v>1.6523099999999999</v>
          </cell>
          <cell r="N126">
            <v>1.65818</v>
          </cell>
          <cell r="O126">
            <v>1.6114999999999999</v>
          </cell>
          <cell r="P126">
            <v>1.7363900000000001</v>
          </cell>
          <cell r="Q126">
            <v>1.7589900000000001</v>
          </cell>
          <cell r="R126">
            <v>1.7422</v>
          </cell>
          <cell r="S126">
            <v>1.75278</v>
          </cell>
          <cell r="T126">
            <v>1.8651500000000001</v>
          </cell>
          <cell r="U126">
            <v>1.93007</v>
          </cell>
          <cell r="V126">
            <v>1.89653</v>
          </cell>
          <cell r="W126">
            <v>2.1182099999999999</v>
          </cell>
          <cell r="X126">
            <v>1.9837400000000001</v>
          </cell>
          <cell r="Y126">
            <v>1.68333</v>
          </cell>
          <cell r="Z126">
            <v>1.71492</v>
          </cell>
          <cell r="AA126">
            <v>1.72143</v>
          </cell>
          <cell r="AB126">
            <v>1.6405400000000001</v>
          </cell>
          <cell r="AC126">
            <v>1.6022700000000001</v>
          </cell>
          <cell r="AD126">
            <v>1.5022500000000001</v>
          </cell>
          <cell r="AE126">
            <v>1.4264332917326192</v>
          </cell>
        </row>
        <row r="127">
          <cell r="A127" t="str">
            <v>Consommation charbon de l'industrie cimentière</v>
          </cell>
          <cell r="B127" t="str">
            <v>cmscfcim</v>
          </cell>
          <cell r="C127" t="str">
            <v>fra</v>
          </cell>
          <cell r="D127" t="str">
            <v>INFOCIMENTS</v>
          </cell>
          <cell r="E127" t="str">
            <v>Mtep</v>
          </cell>
          <cell r="F127">
            <v>0.92778000000000005</v>
          </cell>
          <cell r="G127">
            <v>0.71853999999999996</v>
          </cell>
          <cell r="H127">
            <v>0.47572999999999999</v>
          </cell>
          <cell r="I127">
            <v>0.30991999999999997</v>
          </cell>
          <cell r="J127">
            <v>0.29938999999999999</v>
          </cell>
          <cell r="K127">
            <v>0.20859</v>
          </cell>
          <cell r="L127">
            <v>0.17371</v>
          </cell>
          <cell r="M127">
            <v>0.15397</v>
          </cell>
          <cell r="N127">
            <v>0.14410000000000001</v>
          </cell>
          <cell r="O127">
            <v>0.10791000000000001</v>
          </cell>
          <cell r="P127">
            <v>0.13950000000000001</v>
          </cell>
          <cell r="Q127">
            <v>0.10989</v>
          </cell>
          <cell r="R127">
            <v>0.13094</v>
          </cell>
          <cell r="S127">
            <v>0.14871000000000001</v>
          </cell>
          <cell r="T127">
            <v>0.14804999999999999</v>
          </cell>
          <cell r="U127">
            <v>0.14673</v>
          </cell>
          <cell r="V127">
            <v>0.17041999999999999</v>
          </cell>
          <cell r="W127">
            <v>0.29609999999999997</v>
          </cell>
          <cell r="X127">
            <v>0.23885000000000001</v>
          </cell>
          <cell r="Y127">
            <v>0.20530000000000001</v>
          </cell>
          <cell r="Z127">
            <v>0.24346000000000001</v>
          </cell>
          <cell r="AA127">
            <v>0.25003999999999998</v>
          </cell>
          <cell r="AB127">
            <v>0.24213999999999999</v>
          </cell>
          <cell r="AC127">
            <v>0.20266000000000001</v>
          </cell>
          <cell r="AD127">
            <v>0.17437</v>
          </cell>
          <cell r="AE127">
            <v>0.17944243971313312</v>
          </cell>
        </row>
        <row r="128">
          <cell r="A128" t="str">
            <v>Consommation produits petroliers de l'industrie cimentière</v>
          </cell>
          <cell r="B128" t="str">
            <v>petcfcim</v>
          </cell>
          <cell r="C128" t="str">
            <v>fra</v>
          </cell>
          <cell r="D128" t="str">
            <v>INFOCIMENTS</v>
          </cell>
          <cell r="E128" t="str">
            <v>Mtep</v>
          </cell>
          <cell r="F128">
            <v>0.60494000000000003</v>
          </cell>
          <cell r="G128">
            <v>0.48573</v>
          </cell>
          <cell r="H128">
            <v>0.46877999999999997</v>
          </cell>
          <cell r="I128">
            <v>0.44553999999999999</v>
          </cell>
          <cell r="J128">
            <v>0.42041000000000001</v>
          </cell>
          <cell r="K128">
            <v>0.55547999999999997</v>
          </cell>
          <cell r="L128">
            <v>0.59909999999999997</v>
          </cell>
          <cell r="M128">
            <v>0.65205999999999997</v>
          </cell>
          <cell r="N128">
            <v>0.62977000000000005</v>
          </cell>
          <cell r="O128">
            <v>0.64424000000000003</v>
          </cell>
          <cell r="P128">
            <v>0.70311000000000001</v>
          </cell>
          <cell r="Q128">
            <v>0.64710000000000001</v>
          </cell>
          <cell r="R128">
            <v>0.64958000000000005</v>
          </cell>
          <cell r="S128">
            <v>0.63834000000000002</v>
          </cell>
          <cell r="T128">
            <v>0.72616999999999998</v>
          </cell>
          <cell r="U128">
            <v>0.77322000000000002</v>
          </cell>
          <cell r="V128">
            <v>0.79951000000000005</v>
          </cell>
          <cell r="W128">
            <v>0.7077</v>
          </cell>
          <cell r="X128">
            <v>0.69303000000000003</v>
          </cell>
          <cell r="Y128">
            <v>0.59987999999999997</v>
          </cell>
          <cell r="Z128">
            <v>0.61550000000000005</v>
          </cell>
          <cell r="AA128">
            <v>0.61645000000000005</v>
          </cell>
          <cell r="AB128">
            <v>0.54215000000000002</v>
          </cell>
          <cell r="AC128">
            <v>0.64978999999999998</v>
          </cell>
          <cell r="AD128">
            <v>0.54691000000000001</v>
          </cell>
          <cell r="AE128">
            <v>0.53257340964462307</v>
          </cell>
        </row>
        <row r="129">
          <cell r="A129" t="str">
            <v>Consommation gaz de l'industrie cimentière</v>
          </cell>
          <cell r="B129" t="str">
            <v>gazcfcim</v>
          </cell>
          <cell r="C129" t="str">
            <v>fra</v>
          </cell>
          <cell r="D129" t="str">
            <v>INFOCIMENTS</v>
          </cell>
          <cell r="E129" t="str">
            <v>Mtep</v>
          </cell>
          <cell r="F129">
            <v>9.9900000000000006E-3</v>
          </cell>
          <cell r="G129">
            <v>1.035E-2</v>
          </cell>
          <cell r="H129">
            <v>9.5999999999999992E-3</v>
          </cell>
          <cell r="I129">
            <v>9.1599999999999997E-3</v>
          </cell>
          <cell r="J129">
            <v>9.2399999999999999E-3</v>
          </cell>
          <cell r="K129">
            <v>1.0149999999999999E-2</v>
          </cell>
          <cell r="L129">
            <v>1.0019999999999999E-2</v>
          </cell>
          <cell r="M129">
            <v>1.0290000000000001E-2</v>
          </cell>
          <cell r="N129">
            <v>1.0290000000000001E-2</v>
          </cell>
          <cell r="O129">
            <v>1.0460000000000001E-2</v>
          </cell>
          <cell r="P129">
            <v>1.0279999999999999E-2</v>
          </cell>
          <cell r="Q129">
            <v>9.2599999999999991E-3</v>
          </cell>
          <cell r="R129">
            <v>9.2599999999999991E-3</v>
          </cell>
          <cell r="S129">
            <v>9.4599999999999997E-3</v>
          </cell>
          <cell r="T129">
            <v>9.41E-3</v>
          </cell>
          <cell r="U129">
            <v>9.8600000000000007E-3</v>
          </cell>
          <cell r="V129">
            <v>9.3200000000000002E-3</v>
          </cell>
          <cell r="W129">
            <v>1.0200000000000001E-2</v>
          </cell>
          <cell r="X129">
            <v>7.9500000000000005E-3</v>
          </cell>
          <cell r="Y129">
            <v>5.6899999999999997E-3</v>
          </cell>
          <cell r="Z129">
            <v>6.6400000000000001E-3</v>
          </cell>
          <cell r="AA129">
            <v>5.9199999999999999E-3</v>
          </cell>
          <cell r="AB129">
            <v>6.4000000000000003E-3</v>
          </cell>
          <cell r="AC129">
            <v>2.632E-2</v>
          </cell>
          <cell r="AD129">
            <v>1.8440000000000002E-2</v>
          </cell>
          <cell r="AE129">
            <v>1.5223187574012696E-2</v>
          </cell>
        </row>
        <row r="130">
          <cell r="A130" t="str">
            <v>Consommation elect. de l'industrie cimentière</v>
          </cell>
          <cell r="B130" t="str">
            <v>elccfcim</v>
          </cell>
          <cell r="C130" t="str">
            <v>fra</v>
          </cell>
          <cell r="D130" t="str">
            <v>INFOCIMENTS</v>
          </cell>
          <cell r="E130" t="str">
            <v>Mtep</v>
          </cell>
          <cell r="F130">
            <v>0.25344</v>
          </cell>
          <cell r="G130">
            <v>0.24371999999999999</v>
          </cell>
          <cell r="H130">
            <v>0.21844</v>
          </cell>
          <cell r="I130">
            <v>0.20029</v>
          </cell>
          <cell r="J130">
            <v>0.20494000000000001</v>
          </cell>
          <cell r="K130">
            <v>0.20433999999999999</v>
          </cell>
          <cell r="L130">
            <v>0.19556000000000001</v>
          </cell>
          <cell r="M130">
            <v>0.19298000000000001</v>
          </cell>
          <cell r="N130">
            <v>0.20124</v>
          </cell>
          <cell r="O130">
            <v>0.20227000000000001</v>
          </cell>
          <cell r="P130">
            <v>0.20657</v>
          </cell>
          <cell r="Q130">
            <v>0.20769000000000001</v>
          </cell>
          <cell r="R130">
            <v>0.20993000000000001</v>
          </cell>
          <cell r="S130">
            <v>0.21207999999999999</v>
          </cell>
          <cell r="T130">
            <v>0.22514999999999999</v>
          </cell>
          <cell r="U130">
            <v>0.22489000000000001</v>
          </cell>
          <cell r="V130">
            <v>0.23358000000000001</v>
          </cell>
          <cell r="W130">
            <v>0.23091</v>
          </cell>
          <cell r="X130">
            <v>0.22022</v>
          </cell>
          <cell r="Y130">
            <v>0.19203999999999999</v>
          </cell>
          <cell r="Z130">
            <v>0.19564999999999999</v>
          </cell>
          <cell r="AA130">
            <v>0.20338999999999999</v>
          </cell>
          <cell r="AB130">
            <v>0.19333</v>
          </cell>
          <cell r="AC130">
            <v>0.18576000000000001</v>
          </cell>
          <cell r="AD130">
            <v>0.17405999999999999</v>
          </cell>
          <cell r="AE130">
            <v>0.17248331127296929</v>
          </cell>
        </row>
        <row r="131">
          <cell r="A131" t="str">
            <v>Consommation autres combustibles solides et liquides de l'industrie cimentière</v>
          </cell>
          <cell r="B131" t="str">
            <v>enccfcim</v>
          </cell>
          <cell r="C131" t="str">
            <v>fra</v>
          </cell>
          <cell r="D131" t="str">
            <v>INFOCIMENTS</v>
          </cell>
          <cell r="E131" t="str">
            <v>Mtep</v>
          </cell>
          <cell r="F131">
            <v>0.52490999999999999</v>
          </cell>
          <cell r="G131">
            <v>0.46329999999999999</v>
          </cell>
          <cell r="H131">
            <v>0.40909000000000001</v>
          </cell>
          <cell r="I131">
            <v>0.36176999999999998</v>
          </cell>
          <cell r="J131">
            <v>0.37163000000000002</v>
          </cell>
          <cell r="K131">
            <v>0.37163000000000002</v>
          </cell>
          <cell r="L131">
            <v>0.36226000000000003</v>
          </cell>
          <cell r="M131">
            <v>0.36521999999999999</v>
          </cell>
          <cell r="N131">
            <v>0.39330999999999999</v>
          </cell>
          <cell r="O131">
            <v>0.41303000000000001</v>
          </cell>
          <cell r="P131">
            <v>0.62387999999999999</v>
          </cell>
          <cell r="Q131">
            <v>1.4993099999999999</v>
          </cell>
          <cell r="R131">
            <v>1.2075400000000001</v>
          </cell>
          <cell r="S131">
            <v>1.0570200000000001</v>
          </cell>
          <cell r="T131">
            <v>0.99521999999999999</v>
          </cell>
          <cell r="U131">
            <v>1.0072099999999999</v>
          </cell>
          <cell r="V131">
            <v>0.57645999999999997</v>
          </cell>
          <cell r="W131">
            <v>0.63426000000000005</v>
          </cell>
          <cell r="X131">
            <v>0.64251999999999998</v>
          </cell>
          <cell r="Y131">
            <v>0.58170999999999995</v>
          </cell>
          <cell r="Z131">
            <v>0.57047999999999999</v>
          </cell>
          <cell r="AA131">
            <v>0.56398999999999999</v>
          </cell>
          <cell r="AB131">
            <v>0.49613000000000002</v>
          </cell>
          <cell r="AC131">
            <v>0.39789000000000002</v>
          </cell>
          <cell r="AD131">
            <v>0.44191000000000003</v>
          </cell>
          <cell r="AE131">
            <v>0.40404240350544673</v>
          </cell>
        </row>
        <row r="132">
          <cell r="A132" t="str">
            <v>Consommation totale de l'industrie cimentière</v>
          </cell>
          <cell r="B132" t="str">
            <v>toccfcim</v>
          </cell>
          <cell r="C132" t="str">
            <v>fra</v>
          </cell>
          <cell r="D132" t="str">
            <v>INFOCIMENTS</v>
          </cell>
          <cell r="E132" t="str">
            <v>Mtep</v>
          </cell>
          <cell r="F132">
            <v>2.3210600000000001</v>
          </cell>
          <cell r="G132">
            <v>1.92164</v>
          </cell>
          <cell r="H132">
            <v>1.5816399999999999</v>
          </cell>
          <cell r="I132">
            <v>1.3266800000000001</v>
          </cell>
          <cell r="J132">
            <v>1.3056099999999999</v>
          </cell>
          <cell r="K132">
            <v>1.3501799999999999</v>
          </cell>
          <cell r="L132">
            <v>1.34066</v>
          </cell>
          <cell r="M132">
            <v>1.37452</v>
          </cell>
          <cell r="N132">
            <v>1.3787100000000001</v>
          </cell>
          <cell r="O132">
            <v>1.37792</v>
          </cell>
          <cell r="P132">
            <v>1.68333</v>
          </cell>
          <cell r="Q132">
            <v>2.4732500000000002</v>
          </cell>
          <cell r="R132">
            <v>2.2072500000000002</v>
          </cell>
          <cell r="S132">
            <v>2.0655999999999999</v>
          </cell>
          <cell r="T132">
            <v>2.1040000000000001</v>
          </cell>
          <cell r="U132">
            <v>2.1619199999999998</v>
          </cell>
          <cell r="V132">
            <v>1.78928</v>
          </cell>
          <cell r="W132">
            <v>1.8791599999999999</v>
          </cell>
          <cell r="X132">
            <v>1.8025800000000001</v>
          </cell>
          <cell r="Y132">
            <v>1.5846100000000001</v>
          </cell>
          <cell r="Z132">
            <v>1.6317299999999999</v>
          </cell>
          <cell r="AA132">
            <v>1.6397900000000001</v>
          </cell>
          <cell r="AB132">
            <v>1.4801500000000001</v>
          </cell>
          <cell r="AC132">
            <v>1.4624299999999999</v>
          </cell>
          <cell r="AD132">
            <v>1.3556999999999999</v>
          </cell>
          <cell r="AE132">
            <v>1.3037647517101849</v>
          </cell>
        </row>
        <row r="133">
          <cell r="A133" t="str">
            <v>Consommation de produits pétroliers  des industries du verre (NCE 22)</v>
          </cell>
          <cell r="B133" t="str">
            <v>petcfver</v>
          </cell>
          <cell r="C133" t="str">
            <v>fra</v>
          </cell>
          <cell r="D133" t="str">
            <v>CEREN</v>
          </cell>
          <cell r="E133" t="str">
            <v>Mtep</v>
          </cell>
          <cell r="F133">
            <v>0.51658999999999999</v>
          </cell>
          <cell r="G133">
            <v>0.51656999999999997</v>
          </cell>
          <cell r="H133">
            <v>0.53454000000000002</v>
          </cell>
          <cell r="I133">
            <v>0.49253000000000002</v>
          </cell>
          <cell r="J133">
            <v>0.55013999999999996</v>
          </cell>
          <cell r="K133">
            <v>0.51671</v>
          </cell>
          <cell r="L133">
            <v>0.50270999999999999</v>
          </cell>
          <cell r="M133">
            <v>0.49768000000000001</v>
          </cell>
          <cell r="N133">
            <v>0.48898999999999998</v>
          </cell>
          <cell r="O133">
            <v>0.47425</v>
          </cell>
          <cell r="P133">
            <v>0.46731</v>
          </cell>
          <cell r="Q133">
            <v>0.42684</v>
          </cell>
          <cell r="R133">
            <v>0.41037000000000001</v>
          </cell>
          <cell r="S133">
            <v>0.38949</v>
          </cell>
          <cell r="T133">
            <v>0.39828000000000002</v>
          </cell>
          <cell r="U133">
            <v>0.39804</v>
          </cell>
          <cell r="V133">
            <v>0.40494999999999998</v>
          </cell>
          <cell r="W133">
            <v>0.40172999999999998</v>
          </cell>
          <cell r="X133">
            <v>0.39832000000000001</v>
          </cell>
          <cell r="Y133">
            <v>0.33666000000000001</v>
          </cell>
          <cell r="Z133">
            <v>0.27073000000000003</v>
          </cell>
          <cell r="AA133">
            <v>0.26989000000000002</v>
          </cell>
          <cell r="AB133">
            <v>0.19488</v>
          </cell>
          <cell r="AC133">
            <v>0.12393</v>
          </cell>
          <cell r="AD133">
            <v>9.0870000000000006E-2</v>
          </cell>
          <cell r="AE133">
            <v>9.3858140216244543E-2</v>
          </cell>
        </row>
        <row r="134">
          <cell r="A134" t="str">
            <v>Consommation de gaz des industries du verre (NCE 22)</v>
          </cell>
          <cell r="B134" t="str">
            <v>gazcfver</v>
          </cell>
          <cell r="C134" t="str">
            <v>fra</v>
          </cell>
          <cell r="D134" t="str">
            <v>CEREN</v>
          </cell>
          <cell r="E134" t="str">
            <v>Mtep</v>
          </cell>
          <cell r="F134">
            <v>0.54400000000000004</v>
          </cell>
          <cell r="G134">
            <v>0.53300000000000003</v>
          </cell>
          <cell r="H134">
            <v>0.51200000000000001</v>
          </cell>
          <cell r="I134">
            <v>0.53</v>
          </cell>
          <cell r="J134">
            <v>0.51300000000000001</v>
          </cell>
          <cell r="K134">
            <v>0.58799999999999997</v>
          </cell>
          <cell r="L134">
            <v>0.59599999999999997</v>
          </cell>
          <cell r="M134">
            <v>0.64900000000000002</v>
          </cell>
          <cell r="N134">
            <v>0.67800000000000005</v>
          </cell>
          <cell r="O134">
            <v>0.68</v>
          </cell>
          <cell r="P134">
            <v>0.70542000000000005</v>
          </cell>
          <cell r="Q134">
            <v>0.69325000000000003</v>
          </cell>
          <cell r="R134">
            <v>0.72980999999999996</v>
          </cell>
          <cell r="S134">
            <v>0.68496999999999997</v>
          </cell>
          <cell r="T134">
            <v>0.71225000000000005</v>
          </cell>
          <cell r="U134">
            <v>0.70150999999999997</v>
          </cell>
          <cell r="V134">
            <v>0.66895000000000004</v>
          </cell>
          <cell r="W134">
            <v>0.66195000000000004</v>
          </cell>
          <cell r="X134">
            <v>0.64512999999999998</v>
          </cell>
          <cell r="Y134">
            <v>0.58133000000000001</v>
          </cell>
          <cell r="Z134">
            <v>0.66366000000000003</v>
          </cell>
          <cell r="AA134">
            <v>0.70096999999999998</v>
          </cell>
          <cell r="AB134">
            <v>0.75241000000000002</v>
          </cell>
          <cell r="AC134">
            <v>0.81906000000000001</v>
          </cell>
          <cell r="AD134">
            <v>0.84319999999999995</v>
          </cell>
          <cell r="AE134">
            <v>0.87092752096772741</v>
          </cell>
        </row>
        <row r="135">
          <cell r="A135" t="str">
            <v>Consommation d'électricité  des industries du verre (NCE 22)</v>
          </cell>
          <cell r="B135" t="str">
            <v>elccfver</v>
          </cell>
          <cell r="C135" t="str">
            <v>fra</v>
          </cell>
          <cell r="D135" t="str">
            <v>CEREN</v>
          </cell>
          <cell r="E135" t="str">
            <v>Mtep</v>
          </cell>
          <cell r="F135">
            <v>0.22670000000000001</v>
          </cell>
          <cell r="G135">
            <v>0.22695000000000001</v>
          </cell>
          <cell r="H135">
            <v>0.23762</v>
          </cell>
          <cell r="I135">
            <v>0.23125000000000001</v>
          </cell>
          <cell r="J135">
            <v>0.24166000000000001</v>
          </cell>
          <cell r="K135">
            <v>0.25790999999999997</v>
          </cell>
          <cell r="L135">
            <v>0.25868999999999998</v>
          </cell>
          <cell r="M135">
            <v>0.26651000000000002</v>
          </cell>
          <cell r="N135">
            <v>0.27787000000000001</v>
          </cell>
          <cell r="O135">
            <v>0.28105000000000002</v>
          </cell>
          <cell r="P135">
            <v>0.30095</v>
          </cell>
          <cell r="Q135">
            <v>0.29686000000000001</v>
          </cell>
          <cell r="R135">
            <v>0.30942999999999998</v>
          </cell>
          <cell r="S135">
            <v>0.30307000000000001</v>
          </cell>
          <cell r="T135">
            <v>0.31065999999999999</v>
          </cell>
          <cell r="U135">
            <v>0.30353999999999998</v>
          </cell>
          <cell r="V135">
            <v>0.29720999999999997</v>
          </cell>
          <cell r="W135">
            <v>0.29892999999999997</v>
          </cell>
          <cell r="X135">
            <v>0.29664000000000001</v>
          </cell>
          <cell r="Y135">
            <v>0.27327000000000001</v>
          </cell>
          <cell r="Z135">
            <v>0.28288000000000002</v>
          </cell>
          <cell r="AA135">
            <v>0.2974</v>
          </cell>
          <cell r="AB135">
            <v>0.27761000000000002</v>
          </cell>
          <cell r="AC135">
            <v>0.29429</v>
          </cell>
          <cell r="AD135">
            <v>0.29326000000000002</v>
          </cell>
          <cell r="AE135">
            <v>0.30290346868951112</v>
          </cell>
        </row>
        <row r="136">
          <cell r="A136" t="str">
            <v>Consommation de biomasse, déchets  des industries du verre (NCE 22)</v>
          </cell>
          <cell r="B136" t="str">
            <v>enccfver</v>
          </cell>
          <cell r="C136" t="str">
            <v>fra</v>
          </cell>
          <cell r="D136" t="str">
            <v>CEREN</v>
          </cell>
          <cell r="E136" t="str">
            <v>Mtep</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row>
        <row r="137">
          <cell r="A137" t="str">
            <v>Consommation finale  des industries du verre (NCE 22)</v>
          </cell>
          <cell r="B137" t="str">
            <v>toccfver</v>
          </cell>
          <cell r="C137" t="str">
            <v>fra</v>
          </cell>
          <cell r="D137" t="str">
            <v>CEREN</v>
          </cell>
          <cell r="E137" t="str">
            <v>Mtep</v>
          </cell>
          <cell r="F137">
            <v>1.28729</v>
          </cell>
          <cell r="G137">
            <v>1.2765200000000001</v>
          </cell>
          <cell r="H137">
            <v>1.28416</v>
          </cell>
          <cell r="I137">
            <v>1.25379</v>
          </cell>
          <cell r="J137">
            <v>1.3048</v>
          </cell>
          <cell r="K137">
            <v>1.3626199999999999</v>
          </cell>
          <cell r="L137">
            <v>1.3573999999999999</v>
          </cell>
          <cell r="M137">
            <v>1.4131899999999999</v>
          </cell>
          <cell r="N137">
            <v>1.44486</v>
          </cell>
          <cell r="O137">
            <v>1.4353</v>
          </cell>
          <cell r="P137">
            <v>1.47367</v>
          </cell>
          <cell r="Q137">
            <v>1.4169400000000001</v>
          </cell>
          <cell r="R137">
            <v>1.45567</v>
          </cell>
          <cell r="S137">
            <v>1.3824399999999999</v>
          </cell>
          <cell r="T137">
            <v>1.42439</v>
          </cell>
          <cell r="U137">
            <v>1.40317</v>
          </cell>
          <cell r="V137">
            <v>1.3711800000000001</v>
          </cell>
          <cell r="W137">
            <v>1.36269</v>
          </cell>
          <cell r="X137">
            <v>1.34015</v>
          </cell>
          <cell r="Y137">
            <v>1.1913400000000001</v>
          </cell>
          <cell r="Z137">
            <v>1.21736</v>
          </cell>
          <cell r="AA137">
            <v>1.2683500000000001</v>
          </cell>
          <cell r="AB137">
            <v>1.22498</v>
          </cell>
          <cell r="AC137">
            <v>1.2373700000000001</v>
          </cell>
          <cell r="AD137">
            <v>1.2274400000000001</v>
          </cell>
          <cell r="AE137">
            <v>1.2676891298734831</v>
          </cell>
        </row>
        <row r="138">
          <cell r="A138" t="str">
            <v>Consommation charbon des autres matériaux de construction (NCE 21)</v>
          </cell>
          <cell r="B138" t="str">
            <v>cmscfmcd</v>
          </cell>
          <cell r="C138" t="str">
            <v>fra</v>
          </cell>
          <cell r="D138" t="str">
            <v>CEREN</v>
          </cell>
          <cell r="E138" t="str">
            <v>Mtep</v>
          </cell>
          <cell r="F138">
            <v>4.2000000000000003E-2</v>
          </cell>
          <cell r="G138">
            <v>4.2000000000000003E-2</v>
          </cell>
          <cell r="H138">
            <v>4.2000000000000003E-2</v>
          </cell>
          <cell r="I138">
            <v>0.03</v>
          </cell>
          <cell r="J138">
            <v>3.6999999999999998E-2</v>
          </cell>
          <cell r="K138">
            <v>3.5999999999999997E-2</v>
          </cell>
          <cell r="L138">
            <v>3.6999999999999998E-2</v>
          </cell>
          <cell r="M138">
            <v>0.04</v>
          </cell>
          <cell r="N138">
            <v>0.04</v>
          </cell>
          <cell r="O138">
            <v>3.6999999999999998E-2</v>
          </cell>
          <cell r="P138">
            <v>3.8739999999999997E-2</v>
          </cell>
          <cell r="Q138">
            <v>3.9559999999999998E-2</v>
          </cell>
          <cell r="R138">
            <v>3.6240000000000001E-2</v>
          </cell>
          <cell r="S138">
            <v>3.7330000000000002E-2</v>
          </cell>
          <cell r="T138">
            <v>3.4569999999999997E-2</v>
          </cell>
          <cell r="U138">
            <v>3.6429999999999997E-2</v>
          </cell>
          <cell r="V138">
            <v>4.2169999999999999E-2</v>
          </cell>
          <cell r="W138">
            <v>4.3180000000000003E-2</v>
          </cell>
          <cell r="X138">
            <v>3.8379999999999997E-2</v>
          </cell>
          <cell r="Y138">
            <v>3.7920000000000002E-2</v>
          </cell>
          <cell r="Z138">
            <v>3.5529999999999999E-2</v>
          </cell>
          <cell r="AA138">
            <v>3.721E-2</v>
          </cell>
          <cell r="AB138">
            <v>3.6979999999999999E-2</v>
          </cell>
          <cell r="AC138">
            <v>3.7150000000000002E-2</v>
          </cell>
          <cell r="AD138">
            <v>3.0700000000000002E-2</v>
          </cell>
          <cell r="AE138">
            <v>2.982263495104405E-2</v>
          </cell>
        </row>
        <row r="139">
          <cell r="A139" t="str">
            <v>Consommation produits petroliers des autres matériaux de construction  (NCE 21)</v>
          </cell>
          <cell r="B139" t="str">
            <v>petcfmcd</v>
          </cell>
          <cell r="C139" t="str">
            <v>fra</v>
          </cell>
          <cell r="D139" t="str">
            <v>CEREN</v>
          </cell>
          <cell r="E139" t="str">
            <v>Mtep</v>
          </cell>
          <cell r="F139">
            <v>0.32085000000000002</v>
          </cell>
          <cell r="G139">
            <v>0.30756</v>
          </cell>
          <cell r="H139">
            <v>0.24018999999999999</v>
          </cell>
          <cell r="I139">
            <v>0.188</v>
          </cell>
          <cell r="J139">
            <v>0.18496000000000001</v>
          </cell>
          <cell r="K139">
            <v>0.18306</v>
          </cell>
          <cell r="L139">
            <v>0.17882000000000001</v>
          </cell>
          <cell r="M139">
            <v>0.18067</v>
          </cell>
          <cell r="N139">
            <v>0.18359</v>
          </cell>
          <cell r="O139">
            <v>0.19542000000000001</v>
          </cell>
          <cell r="P139">
            <v>0.17595</v>
          </cell>
          <cell r="Q139">
            <v>0.18017</v>
          </cell>
          <cell r="R139">
            <v>0.17655000000000001</v>
          </cell>
          <cell r="S139">
            <v>0.17143</v>
          </cell>
          <cell r="T139">
            <v>0.16395000000000001</v>
          </cell>
          <cell r="U139">
            <v>0.16619</v>
          </cell>
          <cell r="V139">
            <v>0.18778</v>
          </cell>
          <cell r="W139">
            <v>0.18031</v>
          </cell>
          <cell r="X139">
            <v>0.18854000000000001</v>
          </cell>
          <cell r="Y139">
            <v>0.19256000000000001</v>
          </cell>
          <cell r="Z139">
            <v>0.20502000000000001</v>
          </cell>
          <cell r="AA139">
            <v>0.20582</v>
          </cell>
          <cell r="AB139">
            <v>0.19461999999999999</v>
          </cell>
          <cell r="AC139">
            <v>0.18756999999999999</v>
          </cell>
          <cell r="AD139">
            <v>0.16150999999999999</v>
          </cell>
          <cell r="AE139">
            <v>0.15689425963984119</v>
          </cell>
        </row>
        <row r="140">
          <cell r="A140" t="str">
            <v>Consommation gaz des autres matériaux de construction  (NCE 21)</v>
          </cell>
          <cell r="B140" t="str">
            <v>gazcfmcd</v>
          </cell>
          <cell r="C140" t="str">
            <v>fra</v>
          </cell>
          <cell r="D140" t="str">
            <v>CEREN</v>
          </cell>
          <cell r="E140" t="str">
            <v>Mtep</v>
          </cell>
          <cell r="F140">
            <v>0.56191000000000002</v>
          </cell>
          <cell r="G140">
            <v>0.56801000000000001</v>
          </cell>
          <cell r="H140">
            <v>0.58099999999999996</v>
          </cell>
          <cell r="I140">
            <v>0.56208000000000002</v>
          </cell>
          <cell r="J140">
            <v>0.57967000000000002</v>
          </cell>
          <cell r="K140">
            <v>0.59575999999999996</v>
          </cell>
          <cell r="L140">
            <v>0.59823000000000004</v>
          </cell>
          <cell r="M140">
            <v>0.60767000000000004</v>
          </cell>
          <cell r="N140">
            <v>0.63436999999999999</v>
          </cell>
          <cell r="O140">
            <v>0.62548999999999999</v>
          </cell>
          <cell r="P140">
            <v>0.65310999999999997</v>
          </cell>
          <cell r="Q140">
            <v>0.66257999999999995</v>
          </cell>
          <cell r="R140">
            <v>0.67530999999999997</v>
          </cell>
          <cell r="S140">
            <v>0.64724999999999999</v>
          </cell>
          <cell r="T140">
            <v>0.70647000000000004</v>
          </cell>
          <cell r="U140">
            <v>0.70606999999999998</v>
          </cell>
          <cell r="V140">
            <v>0.68964000000000003</v>
          </cell>
          <cell r="W140">
            <v>0.70794000000000001</v>
          </cell>
          <cell r="X140">
            <v>0.65230999999999995</v>
          </cell>
          <cell r="Y140">
            <v>0.52603999999999995</v>
          </cell>
          <cell r="Z140">
            <v>0.54249999999999998</v>
          </cell>
          <cell r="AA140">
            <v>0.57496999999999998</v>
          </cell>
          <cell r="AB140">
            <v>0.50233000000000005</v>
          </cell>
          <cell r="AC140">
            <v>0.49381000000000003</v>
          </cell>
          <cell r="AD140">
            <v>0.47143000000000002</v>
          </cell>
          <cell r="AE140">
            <v>0.45795715944529958</v>
          </cell>
        </row>
        <row r="141">
          <cell r="A141" t="str">
            <v>Consommation elect. des autres matériaux de construction  (NCE 21)</v>
          </cell>
          <cell r="B141" t="str">
            <v>elccfmcd</v>
          </cell>
          <cell r="C141" t="str">
            <v>fra</v>
          </cell>
          <cell r="D141" t="str">
            <v>CEREN</v>
          </cell>
          <cell r="E141" t="str">
            <v>Mtep</v>
          </cell>
          <cell r="F141">
            <v>0.24656</v>
          </cell>
          <cell r="G141">
            <v>0.25059999999999999</v>
          </cell>
          <cell r="H141">
            <v>0.23985000000000001</v>
          </cell>
          <cell r="I141">
            <v>0.21276</v>
          </cell>
          <cell r="J141">
            <v>0.22644</v>
          </cell>
          <cell r="K141">
            <v>0.24543999999999999</v>
          </cell>
          <cell r="L141">
            <v>0.24698999999999999</v>
          </cell>
          <cell r="M141">
            <v>0.24879999999999999</v>
          </cell>
          <cell r="N141">
            <v>0.2611</v>
          </cell>
          <cell r="O141">
            <v>0.25868999999999998</v>
          </cell>
          <cell r="P141">
            <v>0.26147999999999999</v>
          </cell>
          <cell r="Q141">
            <v>0.26622000000000001</v>
          </cell>
          <cell r="R141">
            <v>0.26712999999999998</v>
          </cell>
          <cell r="S141">
            <v>0.26808999999999999</v>
          </cell>
          <cell r="T141">
            <v>0.27799000000000001</v>
          </cell>
          <cell r="U141">
            <v>0.28194999999999998</v>
          </cell>
          <cell r="V141">
            <v>0.29020000000000001</v>
          </cell>
          <cell r="W141">
            <v>0.29831999999999997</v>
          </cell>
          <cell r="X141">
            <v>0.29171999999999998</v>
          </cell>
          <cell r="Y141">
            <v>0.25083</v>
          </cell>
          <cell r="Z141">
            <v>0.25929000000000002</v>
          </cell>
          <cell r="AA141">
            <v>0.27503</v>
          </cell>
          <cell r="AB141">
            <v>0.26823000000000002</v>
          </cell>
          <cell r="AC141">
            <v>0.2666</v>
          </cell>
          <cell r="AD141">
            <v>0.25558999999999998</v>
          </cell>
          <cell r="AE141">
            <v>0.24828557873411558</v>
          </cell>
        </row>
        <row r="142">
          <cell r="A142" t="str">
            <v>Consommation de chaleur des autres matériaux de construction (NCE 21)</v>
          </cell>
          <cell r="B142" t="str">
            <v>vapcfmcd</v>
          </cell>
          <cell r="C142" t="str">
            <v>fra</v>
          </cell>
          <cell r="D142" t="str">
            <v>CEREN</v>
          </cell>
          <cell r="E142" t="str">
            <v>Mtep</v>
          </cell>
          <cell r="F142">
            <v>0</v>
          </cell>
          <cell r="G142">
            <v>0</v>
          </cell>
          <cell r="H142">
            <v>0</v>
          </cell>
          <cell r="I142">
            <v>0</v>
          </cell>
          <cell r="J142">
            <v>0</v>
          </cell>
          <cell r="K142">
            <v>0</v>
          </cell>
          <cell r="L142">
            <v>0</v>
          </cell>
          <cell r="M142">
            <v>0</v>
          </cell>
          <cell r="N142">
            <v>0</v>
          </cell>
          <cell r="O142">
            <v>0</v>
          </cell>
          <cell r="P142">
            <v>-1.0000000000000001E-5</v>
          </cell>
          <cell r="Q142">
            <v>0</v>
          </cell>
          <cell r="R142">
            <v>0</v>
          </cell>
          <cell r="S142">
            <v>2.2000000000000001E-4</v>
          </cell>
          <cell r="T142">
            <v>1.2999999999999999E-4</v>
          </cell>
          <cell r="U142">
            <v>0</v>
          </cell>
          <cell r="V142">
            <v>0</v>
          </cell>
          <cell r="W142">
            <v>0</v>
          </cell>
          <cell r="X142">
            <v>0</v>
          </cell>
          <cell r="Y142">
            <v>0</v>
          </cell>
          <cell r="Z142">
            <v>0</v>
          </cell>
          <cell r="AA142">
            <v>1.65E-3</v>
          </cell>
          <cell r="AB142">
            <v>0</v>
          </cell>
          <cell r="AC142">
            <v>0</v>
          </cell>
          <cell r="AD142">
            <v>5.1999999999999998E-3</v>
          </cell>
          <cell r="AE142">
            <v>5.0513909363331935E-3</v>
          </cell>
        </row>
        <row r="143">
          <cell r="A143" t="str">
            <v>Consommation de biomasse, déchets des autres matériaux de construction (NCE 21)</v>
          </cell>
          <cell r="B143" t="str">
            <v>enccfmcd</v>
          </cell>
          <cell r="C143" t="str">
            <v>fra</v>
          </cell>
          <cell r="D143" t="str">
            <v>CEREN</v>
          </cell>
          <cell r="E143" t="str">
            <v>Mtep</v>
          </cell>
          <cell r="F143">
            <v>2.5999999999999999E-2</v>
          </cell>
          <cell r="G143">
            <v>2.5000000000000001E-2</v>
          </cell>
          <cell r="H143">
            <v>2.3E-2</v>
          </cell>
          <cell r="I143">
            <v>2.3E-2</v>
          </cell>
          <cell r="J143">
            <v>2.3E-2</v>
          </cell>
          <cell r="K143">
            <v>2.4E-2</v>
          </cell>
          <cell r="L143">
            <v>2.1999999999999999E-2</v>
          </cell>
          <cell r="M143">
            <v>2.1000000000000001E-2</v>
          </cell>
          <cell r="N143">
            <v>2.1000000000000001E-2</v>
          </cell>
          <cell r="O143">
            <v>2.1000000000000001E-2</v>
          </cell>
          <cell r="P143">
            <v>3.7409999999999999E-2</v>
          </cell>
          <cell r="Q143">
            <v>3.6459999999999999E-2</v>
          </cell>
          <cell r="R143">
            <v>3.5520000000000003E-2</v>
          </cell>
          <cell r="S143">
            <v>3.3279999999999997E-2</v>
          </cell>
          <cell r="T143">
            <v>3.449E-2</v>
          </cell>
          <cell r="U143">
            <v>3.5860000000000003E-2</v>
          </cell>
          <cell r="V143">
            <v>3.9899999999999998E-2</v>
          </cell>
          <cell r="W143">
            <v>4.5670000000000002E-2</v>
          </cell>
          <cell r="X143">
            <v>4.9790000000000001E-2</v>
          </cell>
          <cell r="Y143">
            <v>4.1160000000000002E-2</v>
          </cell>
          <cell r="Z143">
            <v>4.3819999999999998E-2</v>
          </cell>
          <cell r="AA143">
            <v>4.9669999999999999E-2</v>
          </cell>
          <cell r="AB143">
            <v>4.7730000000000002E-2</v>
          </cell>
          <cell r="AC143">
            <v>4.6350000000000002E-2</v>
          </cell>
          <cell r="AD143">
            <v>5.5879999999999999E-2</v>
          </cell>
          <cell r="AE143">
            <v>5.4283024138903624E-2</v>
          </cell>
        </row>
        <row r="144">
          <cell r="A144" t="str">
            <v>Consommation des autres matériaux de construction  (NCE 21)</v>
          </cell>
          <cell r="B144" t="str">
            <v>toccfmcd</v>
          </cell>
          <cell r="C144" t="str">
            <v>fra</v>
          </cell>
          <cell r="D144" t="str">
            <v>CEREN</v>
          </cell>
          <cell r="E144" t="str">
            <v>Mtep</v>
          </cell>
          <cell r="F144">
            <v>1.1973199999999999</v>
          </cell>
          <cell r="G144">
            <v>1.1931700000000001</v>
          </cell>
          <cell r="H144">
            <v>1.12605</v>
          </cell>
          <cell r="I144">
            <v>1.0158499999999999</v>
          </cell>
          <cell r="J144">
            <v>1.0510600000000001</v>
          </cell>
          <cell r="K144">
            <v>1.0842700000000001</v>
          </cell>
          <cell r="L144">
            <v>1.08304</v>
          </cell>
          <cell r="M144">
            <v>1.0981399999999999</v>
          </cell>
          <cell r="N144">
            <v>1.14005</v>
          </cell>
          <cell r="O144">
            <v>1.1375999999999999</v>
          </cell>
          <cell r="P144">
            <v>1.1666700000000001</v>
          </cell>
          <cell r="Q144">
            <v>1.1850000000000001</v>
          </cell>
          <cell r="R144">
            <v>1.19075</v>
          </cell>
          <cell r="S144">
            <v>1.15761</v>
          </cell>
          <cell r="T144">
            <v>1.21759</v>
          </cell>
          <cell r="U144">
            <v>1.2264999999999999</v>
          </cell>
          <cell r="V144">
            <v>1.24969</v>
          </cell>
          <cell r="W144">
            <v>1.27542</v>
          </cell>
          <cell r="X144">
            <v>1.2207399999999999</v>
          </cell>
          <cell r="Y144">
            <v>1.0485</v>
          </cell>
          <cell r="Z144">
            <v>1.0861499999999999</v>
          </cell>
          <cell r="AA144">
            <v>1.14435</v>
          </cell>
          <cell r="AB144">
            <v>1.04989</v>
          </cell>
          <cell r="AC144">
            <v>1.03148</v>
          </cell>
          <cell r="AD144">
            <v>0.98031000000000001</v>
          </cell>
          <cell r="AE144">
            <v>0.95229404784553717</v>
          </cell>
        </row>
        <row r="145">
          <cell r="A145" t="str">
            <v>Consommation de combustibles minéraux solides des industries du papier et du carton (NCE 35)</v>
          </cell>
          <cell r="B145" t="str">
            <v>cmscfpap</v>
          </cell>
          <cell r="C145" t="str">
            <v>fra</v>
          </cell>
          <cell r="D145" t="str">
            <v>CEREN</v>
          </cell>
          <cell r="E145" t="str">
            <v>Mtep</v>
          </cell>
          <cell r="F145">
            <v>0.18379000000000001</v>
          </cell>
          <cell r="G145">
            <v>0.16489999999999999</v>
          </cell>
          <cell r="H145">
            <v>0.15809999999999999</v>
          </cell>
          <cell r="I145">
            <v>0.15895000000000001</v>
          </cell>
          <cell r="J145">
            <v>0.1666</v>
          </cell>
          <cell r="K145">
            <v>0.15384999999999999</v>
          </cell>
          <cell r="L145">
            <v>0.16489999999999999</v>
          </cell>
          <cell r="M145">
            <v>0.1666</v>
          </cell>
          <cell r="N145">
            <v>0.16944000000000001</v>
          </cell>
          <cell r="O145">
            <v>0.16833999999999999</v>
          </cell>
          <cell r="P145">
            <v>0.15024000000000001</v>
          </cell>
          <cell r="Q145">
            <v>0.11199000000000001</v>
          </cell>
          <cell r="R145">
            <v>0.11465</v>
          </cell>
          <cell r="S145">
            <v>0.11215</v>
          </cell>
          <cell r="T145">
            <v>0.10953</v>
          </cell>
          <cell r="U145">
            <v>0.11995</v>
          </cell>
          <cell r="V145">
            <v>8.3309999999999995E-2</v>
          </cell>
          <cell r="W145">
            <v>6.6040000000000001E-2</v>
          </cell>
          <cell r="X145">
            <v>3.2289999999999999E-2</v>
          </cell>
          <cell r="Y145">
            <v>1.703E-2</v>
          </cell>
          <cell r="Z145">
            <v>1.9539999999999998E-2</v>
          </cell>
          <cell r="AA145">
            <v>1.4540000000000001E-2</v>
          </cell>
          <cell r="AB145">
            <v>1.8259999999999998E-2</v>
          </cell>
          <cell r="AC145">
            <v>1.1259999999999999E-2</v>
          </cell>
          <cell r="AD145">
            <v>1.2160000000000001E-2</v>
          </cell>
          <cell r="AE145">
            <v>1.4250000000000001E-2</v>
          </cell>
        </row>
        <row r="146">
          <cell r="A146" t="str">
            <v>Consommation de produits pétroliers  des industries du papier et du carton (NCE 35)</v>
          </cell>
          <cell r="B146" t="str">
            <v>petcfpap</v>
          </cell>
          <cell r="C146" t="str">
            <v>fra</v>
          </cell>
          <cell r="D146" t="str">
            <v>CEREN</v>
          </cell>
          <cell r="E146" t="str">
            <v>Mtep</v>
          </cell>
          <cell r="F146">
            <v>0.39090000000000003</v>
          </cell>
          <cell r="G146">
            <v>0.43472</v>
          </cell>
          <cell r="H146">
            <v>0.44475999999999999</v>
          </cell>
          <cell r="I146">
            <v>0.39489999999999997</v>
          </cell>
          <cell r="J146">
            <v>0.38997999999999999</v>
          </cell>
          <cell r="K146">
            <v>0.35086000000000001</v>
          </cell>
          <cell r="L146">
            <v>0.33689999999999998</v>
          </cell>
          <cell r="M146">
            <v>0.31251000000000001</v>
          </cell>
          <cell r="N146">
            <v>0.31329000000000001</v>
          </cell>
          <cell r="O146">
            <v>0.30657000000000001</v>
          </cell>
          <cell r="P146">
            <v>0.24973000000000001</v>
          </cell>
          <cell r="Q146">
            <v>0.20902000000000001</v>
          </cell>
          <cell r="R146">
            <v>0.19871</v>
          </cell>
          <cell r="S146">
            <v>0.18898999999999999</v>
          </cell>
          <cell r="T146">
            <v>0.17502000000000001</v>
          </cell>
          <cell r="U146">
            <v>0.14047999999999999</v>
          </cell>
          <cell r="V146">
            <v>0.12171</v>
          </cell>
          <cell r="W146">
            <v>0.12805</v>
          </cell>
          <cell r="X146">
            <v>0.10764</v>
          </cell>
          <cell r="Y146">
            <v>9.2359999999999998E-2</v>
          </cell>
          <cell r="Z146">
            <v>7.8880000000000006E-2</v>
          </cell>
          <cell r="AA146">
            <v>7.1080000000000004E-2</v>
          </cell>
          <cell r="AB146">
            <v>7.0029999999999995E-2</v>
          </cell>
          <cell r="AC146">
            <v>6.3920000000000005E-2</v>
          </cell>
          <cell r="AD146">
            <v>5.1429999999999997E-2</v>
          </cell>
          <cell r="AE146">
            <v>6.4369999999999997E-2</v>
          </cell>
        </row>
        <row r="147">
          <cell r="A147" t="str">
            <v>Consommation de gaz des industries du papier et du carton (NCE 35)</v>
          </cell>
          <cell r="B147" t="str">
            <v>gazcfpap</v>
          </cell>
          <cell r="C147" t="str">
            <v>fra</v>
          </cell>
          <cell r="D147" t="str">
            <v>CEREN</v>
          </cell>
          <cell r="E147" t="str">
            <v>Mtep</v>
          </cell>
          <cell r="F147">
            <v>0.67171999999999998</v>
          </cell>
          <cell r="G147">
            <v>0.79576999999999998</v>
          </cell>
          <cell r="H147">
            <v>0.87880000000000003</v>
          </cell>
          <cell r="I147">
            <v>0.94354000000000005</v>
          </cell>
          <cell r="J147">
            <v>1.04566</v>
          </cell>
          <cell r="K147">
            <v>1.1023400000000001</v>
          </cell>
          <cell r="L147">
            <v>1.01837</v>
          </cell>
          <cell r="M147">
            <v>1.16882</v>
          </cell>
          <cell r="N147">
            <v>1.11609</v>
          </cell>
          <cell r="O147">
            <v>1.1515299999999999</v>
          </cell>
          <cell r="P147">
            <v>1.2293499999999999</v>
          </cell>
          <cell r="Q147">
            <v>1.1375500000000001</v>
          </cell>
          <cell r="R147">
            <v>1.06159</v>
          </cell>
          <cell r="S147">
            <v>1.0991299999999999</v>
          </cell>
          <cell r="T147">
            <v>1.0965499999999999</v>
          </cell>
          <cell r="U147">
            <v>1.07599</v>
          </cell>
          <cell r="V147">
            <v>1.0501799999999999</v>
          </cell>
          <cell r="W147">
            <v>1.0218</v>
          </cell>
          <cell r="X147">
            <v>0.97924999999999995</v>
          </cell>
          <cell r="Y147">
            <v>0.77297000000000005</v>
          </cell>
          <cell r="Z147">
            <v>0.82038999999999995</v>
          </cell>
          <cell r="AA147">
            <v>0.79452</v>
          </cell>
          <cell r="AB147">
            <v>0.79386000000000001</v>
          </cell>
          <cell r="AC147">
            <v>0.88092999999999999</v>
          </cell>
          <cell r="AD147">
            <v>0.85458000000000001</v>
          </cell>
          <cell r="AE147">
            <v>0.90595000000000003</v>
          </cell>
        </row>
        <row r="148">
          <cell r="A148" t="str">
            <v>Consommation de chaleur des industries du papier et du carton (NCE 35)</v>
          </cell>
          <cell r="B148" t="str">
            <v>vapcfpap</v>
          </cell>
          <cell r="C148" t="str">
            <v>fra</v>
          </cell>
          <cell r="D148" t="str">
            <v>CEREN</v>
          </cell>
          <cell r="E148" t="str">
            <v>Mtep</v>
          </cell>
          <cell r="F148">
            <v>6.5000000000000002E-2</v>
          </cell>
          <cell r="G148">
            <v>6.4000000000000001E-2</v>
          </cell>
          <cell r="H148">
            <v>6.4000000000000001E-2</v>
          </cell>
          <cell r="I148">
            <v>4.2000000000000003E-2</v>
          </cell>
          <cell r="J148">
            <v>4.8000000000000001E-2</v>
          </cell>
          <cell r="K148">
            <v>4.9000000000000002E-2</v>
          </cell>
          <cell r="L148">
            <v>5.5E-2</v>
          </cell>
          <cell r="M148">
            <v>4.2999999999999997E-2</v>
          </cell>
          <cell r="N148">
            <v>4.2000000000000003E-2</v>
          </cell>
          <cell r="O148">
            <v>5.1999999999999998E-2</v>
          </cell>
          <cell r="P148">
            <v>0.16714000000000001</v>
          </cell>
          <cell r="Q148">
            <v>0.34210000000000002</v>
          </cell>
          <cell r="R148">
            <v>0.42</v>
          </cell>
          <cell r="S148">
            <v>0.45293</v>
          </cell>
          <cell r="T148">
            <v>0.48825000000000002</v>
          </cell>
          <cell r="U148">
            <v>0.49197999999999997</v>
          </cell>
          <cell r="V148">
            <v>0.47173999999999999</v>
          </cell>
          <cell r="W148">
            <v>0.46243000000000001</v>
          </cell>
          <cell r="X148">
            <v>0.47675000000000001</v>
          </cell>
          <cell r="Y148">
            <v>0.37848999999999999</v>
          </cell>
          <cell r="Z148">
            <v>0.38600000000000001</v>
          </cell>
          <cell r="AA148">
            <v>0.36799999999999999</v>
          </cell>
          <cell r="AB148">
            <v>0.36320000000000002</v>
          </cell>
          <cell r="AC148">
            <v>0.41182000000000002</v>
          </cell>
          <cell r="AD148">
            <v>0.42109999999999997</v>
          </cell>
          <cell r="AE148">
            <v>0.42109999999999997</v>
          </cell>
        </row>
        <row r="149">
          <cell r="A149" t="str">
            <v>Consommation d'électricité   des industries du papier et du carton (NCE 35)</v>
          </cell>
          <cell r="B149" t="str">
            <v>elccfpap</v>
          </cell>
          <cell r="C149" t="str">
            <v>fra</v>
          </cell>
          <cell r="D149" t="str">
            <v>CEREN</v>
          </cell>
          <cell r="E149" t="str">
            <v>Mtep</v>
          </cell>
          <cell r="F149">
            <v>0.83996000000000004</v>
          </cell>
          <cell r="G149">
            <v>0.88441999999999998</v>
          </cell>
          <cell r="H149">
            <v>0.94040999999999997</v>
          </cell>
          <cell r="I149">
            <v>0.95562999999999998</v>
          </cell>
          <cell r="J149">
            <v>1.03389</v>
          </cell>
          <cell r="K149">
            <v>1.00749</v>
          </cell>
          <cell r="L149">
            <v>0.94874999999999998</v>
          </cell>
          <cell r="M149">
            <v>1.0288999999999999</v>
          </cell>
          <cell r="N149">
            <v>1.0067999999999999</v>
          </cell>
          <cell r="O149">
            <v>1.0317400000000001</v>
          </cell>
          <cell r="P149">
            <v>1.0432900000000001</v>
          </cell>
          <cell r="Q149">
            <v>0.99404999999999999</v>
          </cell>
          <cell r="R149">
            <v>0.99958000000000002</v>
          </cell>
          <cell r="S149">
            <v>1.03145</v>
          </cell>
          <cell r="T149">
            <v>1.06463</v>
          </cell>
          <cell r="U149">
            <v>1.0701099999999999</v>
          </cell>
          <cell r="V149">
            <v>1.0492300000000001</v>
          </cell>
          <cell r="W149">
            <v>1.03108</v>
          </cell>
          <cell r="X149">
            <v>0.99453000000000003</v>
          </cell>
          <cell r="Y149">
            <v>0.85424</v>
          </cell>
          <cell r="Z149">
            <v>0.90919000000000005</v>
          </cell>
          <cell r="AA149">
            <v>0.87897000000000003</v>
          </cell>
          <cell r="AB149">
            <v>0.84375</v>
          </cell>
          <cell r="AC149">
            <v>0.81711</v>
          </cell>
          <cell r="AD149">
            <v>0.81425000000000003</v>
          </cell>
          <cell r="AE149">
            <v>0.77720999999999996</v>
          </cell>
        </row>
        <row r="150">
          <cell r="A150" t="str">
            <v>Consommation de biomasse, déchets des industries du papier et du carton (NCE 35)</v>
          </cell>
          <cell r="B150" t="str">
            <v>enccfpap</v>
          </cell>
          <cell r="C150" t="str">
            <v>fra</v>
          </cell>
          <cell r="D150" t="str">
            <v>CEREN</v>
          </cell>
          <cell r="E150" t="str">
            <v>Mtep</v>
          </cell>
          <cell r="F150">
            <v>0.89988000000000001</v>
          </cell>
          <cell r="G150">
            <v>0.86941000000000002</v>
          </cell>
          <cell r="H150">
            <v>0.89170000000000005</v>
          </cell>
          <cell r="I150">
            <v>0.87744999999999995</v>
          </cell>
          <cell r="J150">
            <v>0.93779999999999997</v>
          </cell>
          <cell r="K150">
            <v>0.92679999999999996</v>
          </cell>
          <cell r="L150">
            <v>0.93274999999999997</v>
          </cell>
          <cell r="M150">
            <v>1.0047999999999999</v>
          </cell>
          <cell r="N150">
            <v>0.99680000000000002</v>
          </cell>
          <cell r="O150">
            <v>1.0038</v>
          </cell>
          <cell r="P150">
            <v>0.94020000000000004</v>
          </cell>
          <cell r="Q150">
            <v>0.88912000000000002</v>
          </cell>
          <cell r="R150">
            <v>0.89732000000000001</v>
          </cell>
          <cell r="S150">
            <v>0.93059999999999998</v>
          </cell>
          <cell r="T150">
            <v>0.95640000000000003</v>
          </cell>
          <cell r="U150">
            <v>1.0306599999999999</v>
          </cell>
          <cell r="V150">
            <v>1.03451</v>
          </cell>
          <cell r="W150">
            <v>1.0413600000000001</v>
          </cell>
          <cell r="X150">
            <v>1.04671</v>
          </cell>
          <cell r="Y150">
            <v>0.98787999999999998</v>
          </cell>
          <cell r="Z150">
            <v>1.0360499999999999</v>
          </cell>
          <cell r="AA150">
            <v>1.0326900000000001</v>
          </cell>
          <cell r="AB150">
            <v>0.93864000000000003</v>
          </cell>
          <cell r="AC150">
            <v>0.90805999999999998</v>
          </cell>
          <cell r="AD150">
            <v>0.89234000000000002</v>
          </cell>
          <cell r="AE150">
            <v>0.98211999999999999</v>
          </cell>
        </row>
        <row r="151">
          <cell r="A151" t="str">
            <v>Consommation finale  des industries du papier et du carton (NCE 35)</v>
          </cell>
          <cell r="B151" t="str">
            <v>toccfpap</v>
          </cell>
          <cell r="C151" t="str">
            <v>fra</v>
          </cell>
          <cell r="D151" t="str">
            <v>CEREN</v>
          </cell>
          <cell r="E151" t="str">
            <v>Mtep</v>
          </cell>
          <cell r="F151">
            <v>3.05125</v>
          </cell>
          <cell r="G151">
            <v>3.2132200000000002</v>
          </cell>
          <cell r="H151">
            <v>3.3777699999999999</v>
          </cell>
          <cell r="I151">
            <v>3.3724699999999999</v>
          </cell>
          <cell r="J151">
            <v>3.6219299999999999</v>
          </cell>
          <cell r="K151">
            <v>3.5903299999999998</v>
          </cell>
          <cell r="L151">
            <v>3.45668</v>
          </cell>
          <cell r="M151">
            <v>3.7246299999999999</v>
          </cell>
          <cell r="N151">
            <v>3.6444299999999998</v>
          </cell>
          <cell r="O151">
            <v>3.7139899999999999</v>
          </cell>
          <cell r="P151">
            <v>3.7799399999999999</v>
          </cell>
          <cell r="Q151">
            <v>3.6838299999999999</v>
          </cell>
          <cell r="R151">
            <v>3.6918500000000001</v>
          </cell>
          <cell r="S151">
            <v>3.8152499999999998</v>
          </cell>
          <cell r="T151">
            <v>3.8903699999999999</v>
          </cell>
          <cell r="U151">
            <v>3.9291700000000001</v>
          </cell>
          <cell r="V151">
            <v>3.8106800000000001</v>
          </cell>
          <cell r="W151">
            <v>3.7507700000000002</v>
          </cell>
          <cell r="X151">
            <v>3.6371600000000002</v>
          </cell>
          <cell r="Y151">
            <v>3.10297</v>
          </cell>
          <cell r="Z151">
            <v>3.2500399999999998</v>
          </cell>
          <cell r="AA151">
            <v>3.1597900000000001</v>
          </cell>
          <cell r="AB151">
            <v>3.02773</v>
          </cell>
          <cell r="AC151">
            <v>3.0930900000000001</v>
          </cell>
          <cell r="AD151">
            <v>3.0458599999999998</v>
          </cell>
          <cell r="AE151">
            <v>3.165</v>
          </cell>
        </row>
        <row r="152">
          <cell r="A152" t="str">
            <v>Consommation de charbon des usines de papiers et cartons (données COPACEL)</v>
          </cell>
          <cell r="B152" t="str">
            <v>cmscfpac</v>
          </cell>
          <cell r="C152" t="str">
            <v>fra</v>
          </cell>
          <cell r="D152" t="str">
            <v>COPACEL</v>
          </cell>
          <cell r="E152" t="str">
            <v>Mtep</v>
          </cell>
          <cell r="F152">
            <v>0.21032000000000001</v>
          </cell>
          <cell r="G152">
            <v>0.20097999999999999</v>
          </cell>
          <cell r="H152">
            <v>0.19352</v>
          </cell>
          <cell r="I152">
            <v>0.20222999999999999</v>
          </cell>
          <cell r="J152">
            <v>0.20161000000000001</v>
          </cell>
          <cell r="K152">
            <v>0.19911999999999999</v>
          </cell>
          <cell r="L152">
            <v>0.19600999999999999</v>
          </cell>
          <cell r="M152">
            <v>0.19352</v>
          </cell>
          <cell r="N152">
            <v>0.17546999999999999</v>
          </cell>
          <cell r="O152">
            <v>0.19289000000000001</v>
          </cell>
          <cell r="P152">
            <v>0.17546999999999999</v>
          </cell>
          <cell r="Q152">
            <v>0.14124999999999999</v>
          </cell>
          <cell r="R152">
            <v>0.12383</v>
          </cell>
          <cell r="S152">
            <v>0.13378000000000001</v>
          </cell>
          <cell r="T152">
            <v>0.12942999999999999</v>
          </cell>
          <cell r="U152">
            <v>0.1288</v>
          </cell>
          <cell r="V152">
            <v>0.10205</v>
          </cell>
          <cell r="W152">
            <v>8.4000000000000005E-2</v>
          </cell>
          <cell r="X152">
            <v>3.8260000000000002E-2</v>
          </cell>
          <cell r="Y152">
            <v>3.7139999999999999E-2</v>
          </cell>
          <cell r="Z152">
            <v>3.7909999999999999E-2</v>
          </cell>
          <cell r="AA152">
            <v>2.47E-2</v>
          </cell>
          <cell r="AB152">
            <v>7.0029999999999995E-2</v>
          </cell>
          <cell r="AC152">
            <v>6.3920000000000005E-2</v>
          </cell>
          <cell r="AD152">
            <v>5.1429999999999997E-2</v>
          </cell>
          <cell r="AE152">
            <v>6.4369999999999997E-2</v>
          </cell>
        </row>
        <row r="153">
          <cell r="A153" t="str">
            <v>Consommation de produits petroliers des usines de papiers et cartons (données COPACEL)</v>
          </cell>
          <cell r="B153" t="str">
            <v>petcfpac</v>
          </cell>
          <cell r="C153" t="str">
            <v>fra</v>
          </cell>
          <cell r="D153" t="str">
            <v>COPACEL</v>
          </cell>
          <cell r="E153" t="str">
            <v>Mtep</v>
          </cell>
          <cell r="F153">
            <v>0.33056000000000002</v>
          </cell>
          <cell r="G153">
            <v>0.35063</v>
          </cell>
          <cell r="H153">
            <v>0.34011999999999998</v>
          </cell>
          <cell r="I153">
            <v>0.30763000000000001</v>
          </cell>
          <cell r="J153">
            <v>0.28566000000000003</v>
          </cell>
          <cell r="K153">
            <v>0.25030999999999998</v>
          </cell>
          <cell r="L153">
            <v>0.22356000000000001</v>
          </cell>
          <cell r="M153">
            <v>0.21783</v>
          </cell>
          <cell r="N153">
            <v>0.22259999999999999</v>
          </cell>
          <cell r="O153">
            <v>0.21973999999999999</v>
          </cell>
          <cell r="P153">
            <v>0.17579</v>
          </cell>
          <cell r="Q153">
            <v>0.1414</v>
          </cell>
          <cell r="R153">
            <v>0.12038</v>
          </cell>
          <cell r="S153">
            <v>0.10891000000000001</v>
          </cell>
          <cell r="T153">
            <v>9.1719999999999996E-2</v>
          </cell>
          <cell r="U153">
            <v>8.5029999999999994E-2</v>
          </cell>
          <cell r="V153">
            <v>7.2609999999999994E-2</v>
          </cell>
          <cell r="W153">
            <v>6.3060000000000005E-2</v>
          </cell>
          <cell r="X153">
            <v>4.9680000000000002E-2</v>
          </cell>
          <cell r="Y153">
            <v>4.8750000000000002E-2</v>
          </cell>
          <cell r="Z153">
            <v>4.3060000000000001E-2</v>
          </cell>
          <cell r="AA153">
            <v>4.5170000000000002E-2</v>
          </cell>
          <cell r="AB153">
            <v>0.53084613175425621</v>
          </cell>
          <cell r="AC153">
            <v>0.58906895780903035</v>
          </cell>
          <cell r="AD153">
            <v>0.57144898001480382</v>
          </cell>
          <cell r="AE153">
            <v>0.60579957809030349</v>
          </cell>
        </row>
        <row r="154">
          <cell r="A154" t="str">
            <v>Consommation de gaz des usines de papiers et cartons (données COPACEL)</v>
          </cell>
          <cell r="B154" t="str">
            <v>gazcfpac</v>
          </cell>
          <cell r="C154" t="str">
            <v>fra</v>
          </cell>
          <cell r="D154" t="str">
            <v>COPACEL</v>
          </cell>
          <cell r="E154" t="str">
            <v>Mtep</v>
          </cell>
          <cell r="F154">
            <v>0.53137999999999996</v>
          </cell>
          <cell r="G154">
            <v>0.59347000000000005</v>
          </cell>
          <cell r="H154">
            <v>0.65425</v>
          </cell>
          <cell r="I154">
            <v>0.68881999999999999</v>
          </cell>
          <cell r="J154">
            <v>0.71614999999999995</v>
          </cell>
          <cell r="K154">
            <v>0.73036999999999996</v>
          </cell>
          <cell r="L154">
            <v>0.78996</v>
          </cell>
          <cell r="M154">
            <v>0.82789000000000001</v>
          </cell>
          <cell r="N154">
            <v>0.87509999999999999</v>
          </cell>
          <cell r="O154">
            <v>0.89136000000000004</v>
          </cell>
          <cell r="P154">
            <v>0.92698999999999998</v>
          </cell>
          <cell r="Q154">
            <v>0.84045999999999998</v>
          </cell>
          <cell r="R154">
            <v>0.75914000000000004</v>
          </cell>
          <cell r="S154">
            <v>0.74907000000000001</v>
          </cell>
          <cell r="T154">
            <v>0.74716000000000005</v>
          </cell>
          <cell r="U154">
            <v>0.75743000000000005</v>
          </cell>
          <cell r="V154">
            <v>0.70857000000000003</v>
          </cell>
          <cell r="W154">
            <v>0.72470999999999997</v>
          </cell>
          <cell r="X154">
            <v>0.71065999999999996</v>
          </cell>
          <cell r="Y154">
            <v>0.71072999999999997</v>
          </cell>
          <cell r="Z154">
            <v>0.79008</v>
          </cell>
          <cell r="AA154">
            <v>0.70591000000000004</v>
          </cell>
          <cell r="AB154">
            <v>0.34297363619338095</v>
          </cell>
          <cell r="AC154">
            <v>0.38888602108248382</v>
          </cell>
          <cell r="AD154">
            <v>0.3976492241217861</v>
          </cell>
          <cell r="AE154">
            <v>0.3976492241217861</v>
          </cell>
        </row>
        <row r="155">
          <cell r="A155" t="str">
            <v>Consommation d'elect. des usines de papiers et cartons (données COPACEL)</v>
          </cell>
          <cell r="B155" t="str">
            <v>elccfpac</v>
          </cell>
          <cell r="C155" t="str">
            <v>fra</v>
          </cell>
          <cell r="D155" t="str">
            <v>COPACEL</v>
          </cell>
          <cell r="E155" t="str">
            <v>Mtep</v>
          </cell>
          <cell r="F155">
            <v>0.44144</v>
          </cell>
          <cell r="G155">
            <v>0.49793999999999999</v>
          </cell>
          <cell r="H155">
            <v>0.53147999999999995</v>
          </cell>
          <cell r="I155">
            <v>0.55245999999999995</v>
          </cell>
          <cell r="J155">
            <v>0.57250000000000001</v>
          </cell>
          <cell r="K155">
            <v>0.56657000000000002</v>
          </cell>
          <cell r="L155">
            <v>0.57069999999999999</v>
          </cell>
          <cell r="M155">
            <v>0.59374000000000005</v>
          </cell>
          <cell r="N155">
            <v>0.59469000000000005</v>
          </cell>
          <cell r="O155">
            <v>0.61834</v>
          </cell>
          <cell r="P155">
            <v>0.63907000000000003</v>
          </cell>
          <cell r="Q155">
            <v>0.61499000000000004</v>
          </cell>
          <cell r="R155">
            <v>0.64061000000000001</v>
          </cell>
          <cell r="S155">
            <v>0.65712999999999999</v>
          </cell>
          <cell r="T155">
            <v>0.66125</v>
          </cell>
          <cell r="U155">
            <v>0.66881999999999997</v>
          </cell>
          <cell r="V155">
            <v>0.64981999999999995</v>
          </cell>
          <cell r="W155">
            <v>0.63829000000000002</v>
          </cell>
          <cell r="X155">
            <v>0.62478999999999996</v>
          </cell>
          <cell r="Y155">
            <v>0.55840000000000001</v>
          </cell>
          <cell r="Z155">
            <v>0.62143999999999999</v>
          </cell>
          <cell r="AA155">
            <v>0.59743999999999997</v>
          </cell>
          <cell r="AB155">
            <v>0.59076046830503104</v>
          </cell>
          <cell r="AC155">
            <v>0.57210819111908029</v>
          </cell>
          <cell r="AD155">
            <v>0.57010573193169967</v>
          </cell>
          <cell r="AE155">
            <v>0.54417178497345564</v>
          </cell>
        </row>
        <row r="156">
          <cell r="A156" t="str">
            <v>Consommation de biomasse, déchets des usines de papiers et cartons (données COPACEL)</v>
          </cell>
          <cell r="B156" t="str">
            <v>enccfpac</v>
          </cell>
          <cell r="C156" t="str">
            <v>fra</v>
          </cell>
          <cell r="D156" t="str">
            <v>COPACEL</v>
          </cell>
          <cell r="E156" t="str">
            <v>Mtep</v>
          </cell>
          <cell r="F156">
            <v>5.0799999999999998E-2</v>
          </cell>
          <cell r="G156">
            <v>5.6169999999999998E-2</v>
          </cell>
          <cell r="H156">
            <v>6.3350000000000004E-2</v>
          </cell>
          <cell r="I156">
            <v>6.7030000000000006E-2</v>
          </cell>
          <cell r="J156">
            <v>6.5920000000000006E-2</v>
          </cell>
          <cell r="K156">
            <v>9.4700000000000006E-2</v>
          </cell>
          <cell r="L156">
            <v>0.10392999999999999</v>
          </cell>
          <cell r="M156">
            <v>0.11321000000000001</v>
          </cell>
          <cell r="N156">
            <v>0.10276</v>
          </cell>
          <cell r="O156">
            <v>0.11082</v>
          </cell>
          <cell r="P156">
            <v>0.19575000000000001</v>
          </cell>
          <cell r="Q156">
            <v>0.23974999999999999</v>
          </cell>
          <cell r="R156">
            <v>0.28373999999999999</v>
          </cell>
          <cell r="S156">
            <v>0.32773999999999998</v>
          </cell>
          <cell r="T156">
            <v>0.37174000000000001</v>
          </cell>
          <cell r="U156">
            <v>0.40083000000000002</v>
          </cell>
          <cell r="V156">
            <v>0.40595999999999999</v>
          </cell>
          <cell r="W156">
            <v>0.42657</v>
          </cell>
          <cell r="X156">
            <v>0.4259</v>
          </cell>
          <cell r="Y156">
            <v>0.43319000000000002</v>
          </cell>
          <cell r="Z156">
            <v>0.54271000000000003</v>
          </cell>
          <cell r="AA156">
            <v>0.62334999999999996</v>
          </cell>
          <cell r="AB156">
            <v>0.43043038827666363</v>
          </cell>
          <cell r="AC156">
            <v>0.41640737490252616</v>
          </cell>
          <cell r="AD156">
            <v>0.40919868392013775</v>
          </cell>
          <cell r="AE156">
            <v>0.45036893051039473</v>
          </cell>
        </row>
        <row r="157">
          <cell r="A157" t="str">
            <v>Consommation des usines de papiers et cartons  (données COPACEL)</v>
          </cell>
          <cell r="B157" t="str">
            <v>toccfpac</v>
          </cell>
          <cell r="C157" t="str">
            <v>fra</v>
          </cell>
          <cell r="D157" t="str">
            <v>COPACEL</v>
          </cell>
          <cell r="E157" t="str">
            <v>Mtep</v>
          </cell>
          <cell r="F157">
            <v>1.5644899999999999</v>
          </cell>
          <cell r="G157">
            <v>1.69919</v>
          </cell>
          <cell r="H157">
            <v>1.78271</v>
          </cell>
          <cell r="I157">
            <v>1.8181700000000001</v>
          </cell>
          <cell r="J157">
            <v>1.8418300000000001</v>
          </cell>
          <cell r="K157">
            <v>1.84107</v>
          </cell>
          <cell r="L157">
            <v>1.88415</v>
          </cell>
          <cell r="M157">
            <v>1.94618</v>
          </cell>
          <cell r="N157">
            <v>1.97062</v>
          </cell>
          <cell r="O157">
            <v>2.03315</v>
          </cell>
          <cell r="P157">
            <v>2.1130599999999999</v>
          </cell>
          <cell r="Q157">
            <v>1.97784</v>
          </cell>
          <cell r="R157">
            <v>1.92771</v>
          </cell>
          <cell r="S157">
            <v>1.9766300000000001</v>
          </cell>
          <cell r="T157">
            <v>2.0013000000000001</v>
          </cell>
          <cell r="U157">
            <v>2.0409199999999998</v>
          </cell>
          <cell r="V157">
            <v>1.9390000000000001</v>
          </cell>
          <cell r="W157">
            <v>1.93662</v>
          </cell>
          <cell r="X157">
            <v>1.8492999999999999</v>
          </cell>
          <cell r="Y157">
            <v>1.7882100000000001</v>
          </cell>
          <cell r="Z157">
            <v>2.0352000000000001</v>
          </cell>
          <cell r="AA157">
            <v>1.9965599999999999</v>
          </cell>
          <cell r="AB157">
            <v>1.9650406245293319</v>
          </cell>
          <cell r="AC157">
            <v>2.0303905449131205</v>
          </cell>
          <cell r="AD157">
            <v>1.9998326199884273</v>
          </cell>
          <cell r="AE157">
            <v>2.0623595176959397</v>
          </cell>
        </row>
        <row r="158">
          <cell r="A158" t="str">
            <v>Consommation de charbon des usines de pates à papier (données COPACEL)</v>
          </cell>
          <cell r="B158" t="str">
            <v>cmscfpat</v>
          </cell>
          <cell r="C158" t="str">
            <v>fra</v>
          </cell>
          <cell r="D158" t="str">
            <v>COPACEL</v>
          </cell>
          <cell r="E158" t="str">
            <v>Mtep</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row>
        <row r="159">
          <cell r="A159" t="str">
            <v>Consommation de produits petroliers des usines de pates à papier (données COPACEL)</v>
          </cell>
          <cell r="B159" t="str">
            <v>petcfpat</v>
          </cell>
          <cell r="C159" t="str">
            <v>fra</v>
          </cell>
          <cell r="D159" t="str">
            <v>COPACEL</v>
          </cell>
          <cell r="E159" t="str">
            <v>Mtep</v>
          </cell>
          <cell r="F159">
            <v>6.651E-2</v>
          </cell>
          <cell r="G159">
            <v>5.416E-2</v>
          </cell>
          <cell r="H159">
            <v>4.9410000000000003E-2</v>
          </cell>
          <cell r="I159">
            <v>3.4209999999999997E-2</v>
          </cell>
          <cell r="J159">
            <v>4.5609999999999998E-2</v>
          </cell>
          <cell r="K159">
            <v>3.8010000000000002E-2</v>
          </cell>
          <cell r="L159">
            <v>3.8010000000000002E-2</v>
          </cell>
          <cell r="M159">
            <v>3.8010000000000002E-2</v>
          </cell>
          <cell r="N159">
            <v>3.8010000000000002E-2</v>
          </cell>
          <cell r="O159">
            <v>3.8010000000000002E-2</v>
          </cell>
          <cell r="P159">
            <v>3.6110000000000003E-2</v>
          </cell>
          <cell r="Q159">
            <v>3.8960000000000002E-2</v>
          </cell>
          <cell r="R159">
            <v>4.181E-2</v>
          </cell>
          <cell r="S159">
            <v>3.8960000000000002E-2</v>
          </cell>
          <cell r="T159">
            <v>3.8010000000000002E-2</v>
          </cell>
          <cell r="U159">
            <v>2.8500000000000001E-2</v>
          </cell>
          <cell r="V159">
            <v>3.1359999999999999E-2</v>
          </cell>
          <cell r="W159">
            <v>3.8960000000000002E-2</v>
          </cell>
          <cell r="X159">
            <v>3.3340000000000002E-2</v>
          </cell>
          <cell r="Y159">
            <v>2.5870000000000001E-2</v>
          </cell>
          <cell r="Z159">
            <v>2.494E-2</v>
          </cell>
          <cell r="AA159">
            <v>2.2380000000000001E-2</v>
          </cell>
          <cell r="AB159">
            <v>0.26301386824574391</v>
          </cell>
          <cell r="AC159">
            <v>0.29186104219096964</v>
          </cell>
          <cell r="AD159">
            <v>0.28313101998519619</v>
          </cell>
          <cell r="AE159">
            <v>0.30015042190969654</v>
          </cell>
        </row>
        <row r="160">
          <cell r="A160" t="str">
            <v>Consommation de gaz des usines de pates à papier (données COPACEL)</v>
          </cell>
          <cell r="B160" t="str">
            <v>gazcfpat</v>
          </cell>
          <cell r="C160" t="str">
            <v>fra</v>
          </cell>
          <cell r="D160" t="str">
            <v>COPACEL</v>
          </cell>
          <cell r="E160" t="str">
            <v>Mtep</v>
          </cell>
          <cell r="F160">
            <v>7.9020000000000007E-2</v>
          </cell>
          <cell r="G160">
            <v>7.0360000000000006E-2</v>
          </cell>
          <cell r="H160">
            <v>7.2289999999999993E-2</v>
          </cell>
          <cell r="I160">
            <v>7.2599999999999998E-2</v>
          </cell>
          <cell r="J160">
            <v>6.2379999999999998E-2</v>
          </cell>
          <cell r="K160">
            <v>6.7030000000000006E-2</v>
          </cell>
          <cell r="L160">
            <v>6.4780000000000004E-2</v>
          </cell>
          <cell r="M160">
            <v>8.591E-2</v>
          </cell>
          <cell r="N160">
            <v>9.2799999999999994E-2</v>
          </cell>
          <cell r="O160">
            <v>8.2280000000000006E-2</v>
          </cell>
          <cell r="P160">
            <v>5.7889999999999997E-2</v>
          </cell>
          <cell r="Q160">
            <v>5.4019999999999999E-2</v>
          </cell>
          <cell r="R160">
            <v>5.9749999999999998E-2</v>
          </cell>
          <cell r="S160">
            <v>6.633E-2</v>
          </cell>
          <cell r="T160">
            <v>6.6100000000000006E-2</v>
          </cell>
          <cell r="U160">
            <v>6.4710000000000004E-2</v>
          </cell>
          <cell r="V160">
            <v>5.9209999999999999E-2</v>
          </cell>
          <cell r="W160">
            <v>5.9209999999999999E-2</v>
          </cell>
          <cell r="X160">
            <v>6.234E-2</v>
          </cell>
          <cell r="Y160">
            <v>2.3220000000000001E-2</v>
          </cell>
          <cell r="Z160">
            <v>4.861E-2</v>
          </cell>
          <cell r="AA160">
            <v>4.163E-2</v>
          </cell>
          <cell r="AB160">
            <v>2.0226363806619043E-2</v>
          </cell>
          <cell r="AC160">
            <v>2.2933978917516116E-2</v>
          </cell>
          <cell r="AD160">
            <v>2.345077587821387E-2</v>
          </cell>
          <cell r="AE160">
            <v>2.345077587821387E-2</v>
          </cell>
        </row>
        <row r="161">
          <cell r="A161" t="str">
            <v>Consommation d'elect. des usines de pates à papier  (données COPACEL)</v>
          </cell>
          <cell r="B161" t="str">
            <v>elccfpat</v>
          </cell>
          <cell r="C161" t="str">
            <v>fra</v>
          </cell>
          <cell r="D161" t="str">
            <v>COPACEL</v>
          </cell>
          <cell r="E161" t="str">
            <v>Mtep</v>
          </cell>
          <cell r="F161">
            <v>0.20047000000000001</v>
          </cell>
          <cell r="G161">
            <v>0.22919</v>
          </cell>
          <cell r="H161">
            <v>0.25946000000000002</v>
          </cell>
          <cell r="I161">
            <v>0.25551000000000001</v>
          </cell>
          <cell r="J161">
            <v>0.27940999999999999</v>
          </cell>
          <cell r="K161">
            <v>0.28456999999999999</v>
          </cell>
          <cell r="L161">
            <v>0.24784999999999999</v>
          </cell>
          <cell r="M161">
            <v>0.27252999999999999</v>
          </cell>
          <cell r="N161">
            <v>0.25129000000000001</v>
          </cell>
          <cell r="O161">
            <v>0.24793999999999999</v>
          </cell>
          <cell r="P161">
            <v>0.22703999999999999</v>
          </cell>
          <cell r="Q161">
            <v>0.21956000000000001</v>
          </cell>
          <cell r="R161">
            <v>0.22412000000000001</v>
          </cell>
          <cell r="S161">
            <v>0.22867000000000001</v>
          </cell>
          <cell r="T161">
            <v>0.25396000000000002</v>
          </cell>
          <cell r="U161">
            <v>0.25137999999999999</v>
          </cell>
          <cell r="V161">
            <v>0.24596000000000001</v>
          </cell>
          <cell r="W161">
            <v>0.25679999999999997</v>
          </cell>
          <cell r="X161">
            <v>0.2402</v>
          </cell>
          <cell r="Y161">
            <v>0.19427</v>
          </cell>
          <cell r="Z161">
            <v>0.27029999999999998</v>
          </cell>
          <cell r="AA161">
            <v>0.25585000000000002</v>
          </cell>
          <cell r="AB161">
            <v>0.25298953169496891</v>
          </cell>
          <cell r="AC161">
            <v>0.24500180888091977</v>
          </cell>
          <cell r="AD161">
            <v>0.24414426806830036</v>
          </cell>
          <cell r="AE161">
            <v>0.23303821502654432</v>
          </cell>
        </row>
        <row r="162">
          <cell r="A162" t="str">
            <v>Consommation de biomasse, déchets des usines de pates à papier  (données COPACEL)</v>
          </cell>
          <cell r="B162" t="str">
            <v>enccfpat</v>
          </cell>
          <cell r="C162" t="str">
            <v>fra</v>
          </cell>
          <cell r="D162" t="str">
            <v>COPACEL</v>
          </cell>
          <cell r="E162" t="str">
            <v>Mtep</v>
          </cell>
          <cell r="F162">
            <v>2.6280000000000001E-2</v>
          </cell>
          <cell r="G162">
            <v>5.2819999999999999E-2</v>
          </cell>
          <cell r="H162">
            <v>5.7189999999999998E-2</v>
          </cell>
          <cell r="I162">
            <v>6.5320000000000003E-2</v>
          </cell>
          <cell r="J162">
            <v>7.7399999999999997E-2</v>
          </cell>
          <cell r="K162">
            <v>8.0019999999999994E-2</v>
          </cell>
          <cell r="L162">
            <v>9.0260000000000007E-2</v>
          </cell>
          <cell r="M162">
            <v>0.10049</v>
          </cell>
          <cell r="N162">
            <v>0.10137</v>
          </cell>
          <cell r="O162">
            <v>7.2520000000000001E-2</v>
          </cell>
          <cell r="P162">
            <v>6.7049999999999998E-2</v>
          </cell>
          <cell r="Q162">
            <v>0.25275999999999998</v>
          </cell>
          <cell r="R162">
            <v>0.43847000000000003</v>
          </cell>
          <cell r="S162">
            <v>0.62417999999999996</v>
          </cell>
          <cell r="T162">
            <v>0.80988000000000004</v>
          </cell>
          <cell r="U162">
            <v>0.8407</v>
          </cell>
          <cell r="V162">
            <v>0.86321999999999999</v>
          </cell>
          <cell r="W162">
            <v>0.86734999999999995</v>
          </cell>
          <cell r="X162">
            <v>0.88788</v>
          </cell>
          <cell r="Y162">
            <v>0.73016000000000003</v>
          </cell>
          <cell r="Z162">
            <v>0.72677000000000003</v>
          </cell>
          <cell r="AA162">
            <v>0.73599000000000003</v>
          </cell>
          <cell r="AB162">
            <v>0.50820961172333634</v>
          </cell>
          <cell r="AC162">
            <v>0.49165262509747382</v>
          </cell>
          <cell r="AD162">
            <v>0.48314131607986233</v>
          </cell>
          <cell r="AE162">
            <v>0.53175106948960527</v>
          </cell>
        </row>
        <row r="163">
          <cell r="A163" t="str">
            <v>Consommation des usines de pates à papier  (données COPACEL)</v>
          </cell>
          <cell r="B163" t="str">
            <v>toccfpat</v>
          </cell>
          <cell r="C163" t="str">
            <v>fra</v>
          </cell>
          <cell r="D163" t="str">
            <v>COPACEL</v>
          </cell>
          <cell r="E163" t="str">
            <v>Mtep</v>
          </cell>
          <cell r="F163">
            <v>0.37228</v>
          </cell>
          <cell r="G163">
            <v>0.40651999999999999</v>
          </cell>
          <cell r="H163">
            <v>0.43835000000000002</v>
          </cell>
          <cell r="I163">
            <v>0.42763000000000001</v>
          </cell>
          <cell r="J163">
            <v>0.46481</v>
          </cell>
          <cell r="K163">
            <v>0.46962999999999999</v>
          </cell>
          <cell r="L163">
            <v>0.44090000000000001</v>
          </cell>
          <cell r="M163">
            <v>0.49695</v>
          </cell>
          <cell r="N163">
            <v>0.48347000000000001</v>
          </cell>
          <cell r="O163">
            <v>0.44073000000000001</v>
          </cell>
          <cell r="P163">
            <v>0.38808999999999999</v>
          </cell>
          <cell r="Q163">
            <v>0.56530000000000002</v>
          </cell>
          <cell r="R163">
            <v>0.76414000000000004</v>
          </cell>
          <cell r="S163">
            <v>0.95813999999999999</v>
          </cell>
          <cell r="T163">
            <v>1.16795</v>
          </cell>
          <cell r="U163">
            <v>1.1852799999999999</v>
          </cell>
          <cell r="V163">
            <v>1.19974</v>
          </cell>
          <cell r="W163">
            <v>1.22231</v>
          </cell>
          <cell r="X163">
            <v>1.22376</v>
          </cell>
          <cell r="Y163">
            <v>0.97350999999999999</v>
          </cell>
          <cell r="Z163">
            <v>1.0706100000000001</v>
          </cell>
          <cell r="AA163">
            <v>1.05585</v>
          </cell>
          <cell r="AB163">
            <v>1.047313015125753</v>
          </cell>
          <cell r="AC163">
            <v>1.0699214969483128</v>
          </cell>
          <cell r="AD163">
            <v>1.053584309119679</v>
          </cell>
          <cell r="AE163">
            <v>1.0947956696511936</v>
          </cell>
        </row>
        <row r="164">
          <cell r="A164" t="str">
            <v>Consommation de combustibles minéraux solides des industries agro-alimentaires</v>
          </cell>
          <cell r="B164" t="str">
            <v>cmscfiaa</v>
          </cell>
          <cell r="C164" t="str">
            <v>fra</v>
          </cell>
          <cell r="D164" t="str">
            <v>CEREN</v>
          </cell>
          <cell r="E164" t="str">
            <v>Mtep</v>
          </cell>
          <cell r="F164">
            <v>0.45563999999999999</v>
          </cell>
          <cell r="G164">
            <v>0.37136000000000002</v>
          </cell>
          <cell r="H164">
            <v>0.40732000000000002</v>
          </cell>
          <cell r="I164">
            <v>0.40394000000000002</v>
          </cell>
          <cell r="J164">
            <v>0.38102999999999998</v>
          </cell>
          <cell r="K164">
            <v>0.41546</v>
          </cell>
          <cell r="L164">
            <v>0.37728</v>
          </cell>
          <cell r="M164">
            <v>0.39692</v>
          </cell>
          <cell r="N164">
            <v>0.37578</v>
          </cell>
          <cell r="O164">
            <v>0.38095000000000001</v>
          </cell>
          <cell r="P164">
            <v>0.41775000000000001</v>
          </cell>
          <cell r="Q164">
            <v>0.34334999999999999</v>
          </cell>
          <cell r="R164">
            <v>0.371</v>
          </cell>
          <cell r="S164">
            <v>0.37375000000000003</v>
          </cell>
          <cell r="T164">
            <v>0.34340999999999999</v>
          </cell>
          <cell r="U164">
            <v>0.33487</v>
          </cell>
          <cell r="V164">
            <v>0.36459999999999998</v>
          </cell>
          <cell r="W164">
            <v>0.38993</v>
          </cell>
          <cell r="X164">
            <v>0.35610999999999998</v>
          </cell>
          <cell r="Y164">
            <v>0.36980000000000002</v>
          </cell>
          <cell r="Z164">
            <v>0.38433</v>
          </cell>
          <cell r="AA164">
            <v>0.37848999999999999</v>
          </cell>
          <cell r="AB164">
            <v>0.35489999999999999</v>
          </cell>
          <cell r="AC164">
            <v>0.3095</v>
          </cell>
          <cell r="AD164">
            <v>0.32356000000000001</v>
          </cell>
          <cell r="AE164">
            <v>0.57423999999999997</v>
          </cell>
        </row>
        <row r="165">
          <cell r="A165" t="str">
            <v>Consommation de produits pétroliers  des industries agro-alimentaires</v>
          </cell>
          <cell r="B165" t="str">
            <v>petcfiaa</v>
          </cell>
          <cell r="C165" t="str">
            <v>fra</v>
          </cell>
          <cell r="D165" t="str">
            <v>CEREN</v>
          </cell>
          <cell r="E165" t="str">
            <v>Mtep</v>
          </cell>
          <cell r="F165">
            <v>1.1692</v>
          </cell>
          <cell r="G165">
            <v>1.1916599999999999</v>
          </cell>
          <cell r="H165">
            <v>1.2098599999999999</v>
          </cell>
          <cell r="I165">
            <v>1.1623399999999999</v>
          </cell>
          <cell r="J165">
            <v>1.08596</v>
          </cell>
          <cell r="K165">
            <v>1.10389</v>
          </cell>
          <cell r="L165">
            <v>1.04016</v>
          </cell>
          <cell r="M165">
            <v>0.99309000000000003</v>
          </cell>
          <cell r="N165">
            <v>1.01746</v>
          </cell>
          <cell r="O165">
            <v>0.95716000000000001</v>
          </cell>
          <cell r="P165">
            <v>0.83969000000000005</v>
          </cell>
          <cell r="Q165">
            <v>0.81698999999999999</v>
          </cell>
          <cell r="R165">
            <v>0.76785000000000003</v>
          </cell>
          <cell r="S165">
            <v>0.71430000000000005</v>
          </cell>
          <cell r="T165">
            <v>0.70125000000000004</v>
          </cell>
          <cell r="U165">
            <v>0.56486999999999998</v>
          </cell>
          <cell r="V165">
            <v>0.54874000000000001</v>
          </cell>
          <cell r="W165">
            <v>0.54196</v>
          </cell>
          <cell r="X165">
            <v>0.48934</v>
          </cell>
          <cell r="Y165">
            <v>0.4546</v>
          </cell>
          <cell r="Z165">
            <v>0.44429999999999997</v>
          </cell>
          <cell r="AA165">
            <v>0.41254000000000002</v>
          </cell>
          <cell r="AB165">
            <v>0.36198000000000002</v>
          </cell>
          <cell r="AC165">
            <v>0.33189000000000002</v>
          </cell>
          <cell r="AD165">
            <v>0.30374000000000001</v>
          </cell>
          <cell r="AE165">
            <v>0.36497000000000002</v>
          </cell>
        </row>
        <row r="166">
          <cell r="A166" t="str">
            <v>Consommation de gaz des industries agro-alimentaires</v>
          </cell>
          <cell r="B166" t="str">
            <v>gazcfiaa</v>
          </cell>
          <cell r="C166" t="str">
            <v>fra</v>
          </cell>
          <cell r="D166" t="str">
            <v>CEREN</v>
          </cell>
          <cell r="E166" t="str">
            <v>Mtep</v>
          </cell>
          <cell r="F166">
            <v>1.5057100000000001</v>
          </cell>
          <cell r="G166">
            <v>1.6039699999999999</v>
          </cell>
          <cell r="H166">
            <v>1.65672</v>
          </cell>
          <cell r="I166">
            <v>1.74135</v>
          </cell>
          <cell r="J166">
            <v>1.7563899999999999</v>
          </cell>
          <cell r="K166">
            <v>1.82931</v>
          </cell>
          <cell r="L166">
            <v>1.9198500000000001</v>
          </cell>
          <cell r="M166">
            <v>1.9928600000000001</v>
          </cell>
          <cell r="N166">
            <v>2.0209199999999998</v>
          </cell>
          <cell r="O166">
            <v>2.1504500000000002</v>
          </cell>
          <cell r="P166">
            <v>2.2460800000000001</v>
          </cell>
          <cell r="Q166">
            <v>2.1769500000000002</v>
          </cell>
          <cell r="R166">
            <v>2.32748</v>
          </cell>
          <cell r="S166">
            <v>2.3261699999999998</v>
          </cell>
          <cell r="T166">
            <v>2.29101</v>
          </cell>
          <cell r="U166">
            <v>2.4148200000000002</v>
          </cell>
          <cell r="V166">
            <v>2.35765</v>
          </cell>
          <cell r="W166">
            <v>2.4229799999999999</v>
          </cell>
          <cell r="X166">
            <v>2.4304600000000001</v>
          </cell>
          <cell r="Y166">
            <v>2.4799799999999999</v>
          </cell>
          <cell r="Z166">
            <v>2.4873500000000002</v>
          </cell>
          <cell r="AA166">
            <v>2.4920200000000001</v>
          </cell>
          <cell r="AB166">
            <v>2.4980199999999999</v>
          </cell>
          <cell r="AC166">
            <v>2.5012099999999999</v>
          </cell>
          <cell r="AD166">
            <v>2.5657399999999999</v>
          </cell>
          <cell r="AE166">
            <v>2.6810900000000002</v>
          </cell>
        </row>
        <row r="167">
          <cell r="A167" t="str">
            <v>Consommation de chaleur des industries agro-alimentaires</v>
          </cell>
          <cell r="B167" t="str">
            <v>vapcfiaa</v>
          </cell>
          <cell r="C167" t="str">
            <v>fra</v>
          </cell>
          <cell r="D167" t="str">
            <v>CEREN</v>
          </cell>
          <cell r="E167" t="str">
            <v>Mtep</v>
          </cell>
          <cell r="F167">
            <v>6.5000000000000002E-2</v>
          </cell>
          <cell r="G167">
            <v>7.0000000000000007E-2</v>
          </cell>
          <cell r="H167">
            <v>0.08</v>
          </cell>
          <cell r="I167">
            <v>7.5999999999999998E-2</v>
          </cell>
          <cell r="J167">
            <v>7.3999999999999996E-2</v>
          </cell>
          <cell r="K167">
            <v>6.3E-2</v>
          </cell>
          <cell r="L167">
            <v>7.1999999999999995E-2</v>
          </cell>
          <cell r="M167">
            <v>6.9000000000000006E-2</v>
          </cell>
          <cell r="N167">
            <v>8.1000000000000003E-2</v>
          </cell>
          <cell r="O167">
            <v>8.8929999999999995E-2</v>
          </cell>
          <cell r="P167">
            <v>0.12413</v>
          </cell>
          <cell r="Q167">
            <v>0.20416000000000001</v>
          </cell>
          <cell r="R167">
            <v>0.20288</v>
          </cell>
          <cell r="S167">
            <v>0.23271</v>
          </cell>
          <cell r="T167">
            <v>0.26079999999999998</v>
          </cell>
          <cell r="U167">
            <v>0.27517000000000003</v>
          </cell>
          <cell r="V167">
            <v>0.30382999999999999</v>
          </cell>
          <cell r="W167">
            <v>0.26157000000000002</v>
          </cell>
          <cell r="X167">
            <v>0.24390999999999999</v>
          </cell>
          <cell r="Y167">
            <v>0.28320000000000001</v>
          </cell>
          <cell r="Z167">
            <v>0.28867999999999999</v>
          </cell>
          <cell r="AA167">
            <v>0.30460999999999999</v>
          </cell>
          <cell r="AB167">
            <v>0.30502000000000001</v>
          </cell>
          <cell r="AC167">
            <v>0.27972999999999998</v>
          </cell>
          <cell r="AD167">
            <v>0.27566000000000002</v>
          </cell>
          <cell r="AE167">
            <v>0.27566000000000002</v>
          </cell>
        </row>
        <row r="168">
          <cell r="A168" t="str">
            <v>Consommation d'électricité   des industries agro-alimentaires</v>
          </cell>
          <cell r="B168" t="str">
            <v>elccfiaa</v>
          </cell>
          <cell r="C168" t="str">
            <v>fra</v>
          </cell>
          <cell r="D168" t="str">
            <v>CEREN</v>
          </cell>
          <cell r="E168" t="str">
            <v>Mtep</v>
          </cell>
          <cell r="F168">
            <v>1.1359699999999999</v>
          </cell>
          <cell r="G168">
            <v>1.1646099999999999</v>
          </cell>
          <cell r="H168">
            <v>1.1854199999999999</v>
          </cell>
          <cell r="I168">
            <v>1.2027099999999999</v>
          </cell>
          <cell r="J168">
            <v>1.28338</v>
          </cell>
          <cell r="K168">
            <v>1.3169200000000001</v>
          </cell>
          <cell r="L168">
            <v>1.3431500000000001</v>
          </cell>
          <cell r="M168">
            <v>1.38503</v>
          </cell>
          <cell r="N168">
            <v>1.4087700000000001</v>
          </cell>
          <cell r="O168">
            <v>1.42984</v>
          </cell>
          <cell r="P168">
            <v>1.4729399999999999</v>
          </cell>
          <cell r="Q168">
            <v>1.4928600000000001</v>
          </cell>
          <cell r="R168">
            <v>1.54739</v>
          </cell>
          <cell r="S168">
            <v>1.5457099999999999</v>
          </cell>
          <cell r="T168">
            <v>1.5640799999999999</v>
          </cell>
          <cell r="U168">
            <v>1.5894900000000001</v>
          </cell>
          <cell r="V168">
            <v>1.6045799999999999</v>
          </cell>
          <cell r="W168">
            <v>1.65476</v>
          </cell>
          <cell r="X168">
            <v>1.65808</v>
          </cell>
          <cell r="Y168">
            <v>1.6775199999999999</v>
          </cell>
          <cell r="Z168">
            <v>1.7305200000000001</v>
          </cell>
          <cell r="AA168">
            <v>1.77068</v>
          </cell>
          <cell r="AB168">
            <v>1.7821100000000001</v>
          </cell>
          <cell r="AC168">
            <v>1.76928</v>
          </cell>
          <cell r="AD168">
            <v>1.7827599999999999</v>
          </cell>
          <cell r="AE168">
            <v>1.7851699999999999</v>
          </cell>
        </row>
        <row r="169">
          <cell r="A169" t="str">
            <v>Consommation de biomasse, déchets des industries agro-alimentaires</v>
          </cell>
          <cell r="B169" t="str">
            <v>enccfiaa</v>
          </cell>
          <cell r="C169" t="str">
            <v>fra</v>
          </cell>
          <cell r="D169" t="str">
            <v>CEREN</v>
          </cell>
          <cell r="E169" t="str">
            <v>Mtep</v>
          </cell>
          <cell r="F169">
            <v>4.2000000000000003E-2</v>
          </cell>
          <cell r="G169">
            <v>3.9E-2</v>
          </cell>
          <cell r="H169">
            <v>3.4000000000000002E-2</v>
          </cell>
          <cell r="I169">
            <v>3.7999999999999999E-2</v>
          </cell>
          <cell r="J169">
            <v>3.7999999999999999E-2</v>
          </cell>
          <cell r="K169">
            <v>3.3959999999999997E-2</v>
          </cell>
          <cell r="L169">
            <v>2.9000000000000001E-2</v>
          </cell>
          <cell r="M169">
            <v>3.7999999999999999E-2</v>
          </cell>
          <cell r="N169">
            <v>3.7999999999999999E-2</v>
          </cell>
          <cell r="O169">
            <v>3.7999999999999999E-2</v>
          </cell>
          <cell r="P169">
            <v>4.9020000000000001E-2</v>
          </cell>
          <cell r="Q169">
            <v>4.9880000000000001E-2</v>
          </cell>
          <cell r="R169">
            <v>4.9880000000000001E-2</v>
          </cell>
          <cell r="S169">
            <v>5.074E-2</v>
          </cell>
          <cell r="T169">
            <v>5.04E-2</v>
          </cell>
          <cell r="U169">
            <v>5.9520000000000003E-2</v>
          </cell>
          <cell r="V169">
            <v>6.9029999999999994E-2</v>
          </cell>
          <cell r="W169">
            <v>8.029E-2</v>
          </cell>
          <cell r="X169">
            <v>8.2650000000000001E-2</v>
          </cell>
          <cell r="Y169">
            <v>0.11575000000000001</v>
          </cell>
          <cell r="Z169">
            <v>0.12587999999999999</v>
          </cell>
          <cell r="AA169">
            <v>0.12737000000000001</v>
          </cell>
          <cell r="AB169">
            <v>0.14221</v>
          </cell>
          <cell r="AC169">
            <v>0.15010999999999999</v>
          </cell>
          <cell r="AD169">
            <v>0.15536</v>
          </cell>
          <cell r="AE169">
            <v>0.20745</v>
          </cell>
        </row>
        <row r="170">
          <cell r="A170" t="str">
            <v>Consommation finale  des industries agro-alimentaires</v>
          </cell>
          <cell r="B170" t="str">
            <v>toccfiaa</v>
          </cell>
          <cell r="C170" t="str">
            <v>fra</v>
          </cell>
          <cell r="D170" t="str">
            <v>CEREN</v>
          </cell>
          <cell r="E170" t="str">
            <v>Mtep</v>
          </cell>
          <cell r="F170">
            <v>4.3735299999999997</v>
          </cell>
          <cell r="G170">
            <v>4.4406100000000004</v>
          </cell>
          <cell r="H170">
            <v>4.5733199999999998</v>
          </cell>
          <cell r="I170">
            <v>4.6243499999999997</v>
          </cell>
          <cell r="J170">
            <v>4.6187500000000004</v>
          </cell>
          <cell r="K170">
            <v>4.7625299999999999</v>
          </cell>
          <cell r="L170">
            <v>4.7814399999999999</v>
          </cell>
          <cell r="M170">
            <v>4.8749000000000002</v>
          </cell>
          <cell r="N170">
            <v>4.9419199999999996</v>
          </cell>
          <cell r="O170">
            <v>5.0453299999999999</v>
          </cell>
          <cell r="P170">
            <v>5.14961</v>
          </cell>
          <cell r="Q170">
            <v>5.0841799999999999</v>
          </cell>
          <cell r="R170">
            <v>5.2664799999999996</v>
          </cell>
          <cell r="S170">
            <v>5.2433699999999996</v>
          </cell>
          <cell r="T170">
            <v>5.2109399999999999</v>
          </cell>
          <cell r="U170">
            <v>5.2387300000000003</v>
          </cell>
          <cell r="V170">
            <v>5.2484200000000003</v>
          </cell>
          <cell r="W170">
            <v>5.3514900000000001</v>
          </cell>
          <cell r="X170">
            <v>5.2605399999999998</v>
          </cell>
          <cell r="Y170">
            <v>5.3808400000000001</v>
          </cell>
          <cell r="Z170">
            <v>5.4610500000000002</v>
          </cell>
          <cell r="AA170">
            <v>5.4857100000000001</v>
          </cell>
          <cell r="AB170">
            <v>5.4442300000000001</v>
          </cell>
          <cell r="AC170">
            <v>5.3417199999999996</v>
          </cell>
          <cell r="AD170">
            <v>5.4068199999999997</v>
          </cell>
          <cell r="AE170">
            <v>5.8885800000000001</v>
          </cell>
        </row>
        <row r="171">
          <cell r="A171" t="str">
            <v>Consommation de combustibles minéraux solides des industries laitieres (NCE 12)</v>
          </cell>
          <cell r="B171" t="str">
            <v>cmscflai</v>
          </cell>
          <cell r="C171" t="str">
            <v>fra</v>
          </cell>
          <cell r="D171" t="str">
            <v>CEREN</v>
          </cell>
          <cell r="E171" t="str">
            <v>Mtep</v>
          </cell>
          <cell r="F171">
            <v>1.2E-2</v>
          </cell>
          <cell r="G171">
            <v>1.2E-2</v>
          </cell>
          <cell r="H171">
            <v>1.6E-2</v>
          </cell>
          <cell r="I171">
            <v>1.6E-2</v>
          </cell>
          <cell r="J171">
            <v>0.01</v>
          </cell>
          <cell r="K171">
            <v>1.7000000000000001E-2</v>
          </cell>
          <cell r="L171">
            <v>1.4999999999999999E-2</v>
          </cell>
          <cell r="M171">
            <v>1.9E-2</v>
          </cell>
          <cell r="N171">
            <v>1.6E-2</v>
          </cell>
          <cell r="O171">
            <v>1.6080000000000001E-2</v>
          </cell>
          <cell r="P171">
            <v>1.804E-2</v>
          </cell>
          <cell r="Q171">
            <v>1.5859999999999999E-2</v>
          </cell>
          <cell r="R171">
            <v>1.359E-2</v>
          </cell>
          <cell r="S171">
            <v>1.41E-2</v>
          </cell>
          <cell r="T171">
            <v>1.0580000000000001E-2</v>
          </cell>
          <cell r="U171">
            <v>1.333E-2</v>
          </cell>
          <cell r="V171">
            <v>1.4189999999999999E-2</v>
          </cell>
          <cell r="W171">
            <v>1.213E-2</v>
          </cell>
          <cell r="X171">
            <v>1.174E-2</v>
          </cell>
          <cell r="Y171">
            <v>1.23E-2</v>
          </cell>
          <cell r="Z171">
            <v>1.213E-2</v>
          </cell>
          <cell r="AA171">
            <v>1.221E-2</v>
          </cell>
          <cell r="AB171">
            <v>1.221E-2</v>
          </cell>
          <cell r="AC171">
            <v>1.3440000000000001E-2</v>
          </cell>
          <cell r="AD171">
            <v>1.342E-2</v>
          </cell>
          <cell r="AE171">
            <v>1.3564975291545838E-2</v>
          </cell>
        </row>
        <row r="172">
          <cell r="A172" t="str">
            <v>Consommation de produits pétroliers  des industries laitieres (NCE 12)</v>
          </cell>
          <cell r="B172" t="str">
            <v>petcflai</v>
          </cell>
          <cell r="C172" t="str">
            <v>fra</v>
          </cell>
          <cell r="D172" t="str">
            <v>CEREN</v>
          </cell>
          <cell r="E172" t="str">
            <v>Mtep</v>
          </cell>
          <cell r="F172">
            <v>0.33400000000000002</v>
          </cell>
          <cell r="G172">
            <v>0.309</v>
          </cell>
          <cell r="H172">
            <v>0.30299999999999999</v>
          </cell>
          <cell r="I172">
            <v>0.28699999999999998</v>
          </cell>
          <cell r="J172">
            <v>0.27</v>
          </cell>
          <cell r="K172">
            <v>0.29599999999999999</v>
          </cell>
          <cell r="L172">
            <v>0.28699999999999998</v>
          </cell>
          <cell r="M172">
            <v>0.26500000000000001</v>
          </cell>
          <cell r="N172">
            <v>0.27600000000000002</v>
          </cell>
          <cell r="O172">
            <v>0.26471</v>
          </cell>
          <cell r="P172">
            <v>0.22642000000000001</v>
          </cell>
          <cell r="Q172">
            <v>0.20685000000000001</v>
          </cell>
          <cell r="R172">
            <v>0.20322000000000001</v>
          </cell>
          <cell r="S172">
            <v>0.19200999999999999</v>
          </cell>
          <cell r="T172">
            <v>0.19167000000000001</v>
          </cell>
          <cell r="U172">
            <v>0.16327</v>
          </cell>
          <cell r="V172">
            <v>0.16047</v>
          </cell>
          <cell r="W172">
            <v>0.16900999999999999</v>
          </cell>
          <cell r="X172">
            <v>0.15740000000000001</v>
          </cell>
          <cell r="Y172">
            <v>0.14524999999999999</v>
          </cell>
          <cell r="Z172">
            <v>0.14557999999999999</v>
          </cell>
          <cell r="AA172">
            <v>0.12797</v>
          </cell>
          <cell r="AB172">
            <v>0.11108</v>
          </cell>
          <cell r="AC172">
            <v>9.0630000000000002E-2</v>
          </cell>
          <cell r="AD172">
            <v>7.9210000000000003E-2</v>
          </cell>
          <cell r="AE172">
            <v>8.006569991381117E-2</v>
          </cell>
        </row>
        <row r="173">
          <cell r="A173" t="str">
            <v>Consommation de gaz des industries laitieres (NCE 12)</v>
          </cell>
          <cell r="B173" t="str">
            <v>gazcflai</v>
          </cell>
          <cell r="C173" t="str">
            <v>fra</v>
          </cell>
          <cell r="D173" t="str">
            <v>CEREN</v>
          </cell>
          <cell r="E173" t="str">
            <v>Mtep</v>
          </cell>
          <cell r="F173">
            <v>0.27506000000000003</v>
          </cell>
          <cell r="G173">
            <v>0.30058000000000001</v>
          </cell>
          <cell r="H173">
            <v>0.31241999999999998</v>
          </cell>
          <cell r="I173">
            <v>0.33422000000000002</v>
          </cell>
          <cell r="J173">
            <v>0.37494</v>
          </cell>
          <cell r="K173">
            <v>0.34877999999999998</v>
          </cell>
          <cell r="L173">
            <v>0.34217999999999998</v>
          </cell>
          <cell r="M173">
            <v>0.36512</v>
          </cell>
          <cell r="N173">
            <v>0.37741999999999998</v>
          </cell>
          <cell r="O173">
            <v>0.38802999999999999</v>
          </cell>
          <cell r="P173">
            <v>0.41287000000000001</v>
          </cell>
          <cell r="Q173">
            <v>0.42925999999999997</v>
          </cell>
          <cell r="R173">
            <v>0.44684000000000001</v>
          </cell>
          <cell r="S173">
            <v>0.44352999999999998</v>
          </cell>
          <cell r="T173">
            <v>0.42857000000000001</v>
          </cell>
          <cell r="U173">
            <v>0.45876</v>
          </cell>
          <cell r="V173">
            <v>0.44945000000000002</v>
          </cell>
          <cell r="W173">
            <v>0.44130000000000003</v>
          </cell>
          <cell r="X173">
            <v>0.44184000000000001</v>
          </cell>
          <cell r="Y173">
            <v>0.44402000000000003</v>
          </cell>
          <cell r="Z173">
            <v>0.43996000000000002</v>
          </cell>
          <cell r="AA173">
            <v>0.44048999999999999</v>
          </cell>
          <cell r="AB173">
            <v>0.44700000000000001</v>
          </cell>
          <cell r="AC173">
            <v>0.46060000000000001</v>
          </cell>
          <cell r="AD173">
            <v>0.47403000000000001</v>
          </cell>
          <cell r="AE173">
            <v>0.47915091188163</v>
          </cell>
        </row>
        <row r="174">
          <cell r="A174" t="str">
            <v>Consommation de chaleur des industries laitieres (NCE 12)</v>
          </cell>
          <cell r="B174" t="str">
            <v>vapcflai</v>
          </cell>
          <cell r="C174" t="str">
            <v>fra</v>
          </cell>
          <cell r="D174" t="str">
            <v>CEREN</v>
          </cell>
          <cell r="E174" t="str">
            <v>Mtep</v>
          </cell>
          <cell r="F174">
            <v>7.0000000000000001E-3</v>
          </cell>
          <cell r="G174">
            <v>7.0000000000000001E-3</v>
          </cell>
          <cell r="H174">
            <v>7.0000000000000001E-3</v>
          </cell>
          <cell r="I174">
            <v>5.0000000000000001E-3</v>
          </cell>
          <cell r="J174">
            <v>4.0000000000000001E-3</v>
          </cell>
          <cell r="K174">
            <v>7.0000000000000001E-3</v>
          </cell>
          <cell r="L174">
            <v>1.2E-2</v>
          </cell>
          <cell r="M174">
            <v>8.9999999999999993E-3</v>
          </cell>
          <cell r="N174">
            <v>8.9999999999999993E-3</v>
          </cell>
          <cell r="O174">
            <v>1.393E-2</v>
          </cell>
          <cell r="P174">
            <v>1.8159999999999999E-2</v>
          </cell>
          <cell r="Q174">
            <v>1.8589999999999999E-2</v>
          </cell>
          <cell r="R174">
            <v>2.1610000000000001E-2</v>
          </cell>
          <cell r="S174">
            <v>2.1299999999999999E-2</v>
          </cell>
          <cell r="T174">
            <v>2.3730000000000001E-2</v>
          </cell>
          <cell r="U174">
            <v>2.4830000000000001E-2</v>
          </cell>
          <cell r="V174">
            <v>2.3970000000000002E-2</v>
          </cell>
          <cell r="W174">
            <v>2.605E-2</v>
          </cell>
          <cell r="X174">
            <v>2.9960000000000001E-2</v>
          </cell>
          <cell r="Y174">
            <v>2.3910000000000001E-2</v>
          </cell>
          <cell r="Z174">
            <v>2.2579999999999999E-2</v>
          </cell>
          <cell r="AA174">
            <v>2.46E-2</v>
          </cell>
          <cell r="AB174">
            <v>2.911E-2</v>
          </cell>
          <cell r="AC174">
            <v>3.0329999999999999E-2</v>
          </cell>
          <cell r="AD174">
            <v>2.3009999999999999E-2</v>
          </cell>
          <cell r="AE174">
            <v>2.325857536948359E-2</v>
          </cell>
        </row>
        <row r="175">
          <cell r="A175" t="str">
            <v>Consommation d'électricité  des industries laitieres (NCE 12)</v>
          </cell>
          <cell r="B175" t="str">
            <v>elccflai</v>
          </cell>
          <cell r="C175" t="str">
            <v>fra</v>
          </cell>
          <cell r="D175" t="str">
            <v>CEREN</v>
          </cell>
          <cell r="E175" t="str">
            <v>Mtep</v>
          </cell>
          <cell r="F175">
            <v>0.26057999999999998</v>
          </cell>
          <cell r="G175">
            <v>0.26178000000000001</v>
          </cell>
          <cell r="H175">
            <v>0.25498999999999999</v>
          </cell>
          <cell r="I175">
            <v>0.25102999999999998</v>
          </cell>
          <cell r="J175">
            <v>0.25980999999999999</v>
          </cell>
          <cell r="K175">
            <v>0.26101000000000002</v>
          </cell>
          <cell r="L175">
            <v>0.25439000000000001</v>
          </cell>
          <cell r="M175">
            <v>0.25636999999999999</v>
          </cell>
          <cell r="N175">
            <v>0.25834000000000001</v>
          </cell>
          <cell r="O175">
            <v>0.26694000000000001</v>
          </cell>
          <cell r="P175">
            <v>0.27488000000000001</v>
          </cell>
          <cell r="Q175">
            <v>0.28452</v>
          </cell>
          <cell r="R175">
            <v>0.28935</v>
          </cell>
          <cell r="S175">
            <v>0.29033999999999999</v>
          </cell>
          <cell r="T175">
            <v>0.29228999999999999</v>
          </cell>
          <cell r="U175">
            <v>0.29389999999999999</v>
          </cell>
          <cell r="V175">
            <v>0.2944</v>
          </cell>
          <cell r="W175">
            <v>0.30057</v>
          </cell>
          <cell r="X175">
            <v>0.30919000000000002</v>
          </cell>
          <cell r="Y175">
            <v>0.29755999999999999</v>
          </cell>
          <cell r="Z175">
            <v>0.30165999999999998</v>
          </cell>
          <cell r="AA175">
            <v>0.31117</v>
          </cell>
          <cell r="AB175">
            <v>0.31376999999999999</v>
          </cell>
          <cell r="AC175">
            <v>0.30625000000000002</v>
          </cell>
          <cell r="AD175">
            <v>0.30508000000000002</v>
          </cell>
          <cell r="AE175">
            <v>0.30837575722390498</v>
          </cell>
        </row>
        <row r="176">
          <cell r="A176" t="str">
            <v>Consommation de biomasse, déchets  des industries laitieres (NCE 12)</v>
          </cell>
          <cell r="B176" t="str">
            <v>enccflai</v>
          </cell>
          <cell r="C176" t="str">
            <v>fra</v>
          </cell>
          <cell r="D176" t="str">
            <v>CEREN</v>
          </cell>
          <cell r="E176" t="str">
            <v>Mtep</v>
          </cell>
          <cell r="F176">
            <v>4.0000000000000001E-3</v>
          </cell>
          <cell r="G176">
            <v>4.0000000000000001E-3</v>
          </cell>
          <cell r="H176">
            <v>2E-3</v>
          </cell>
          <cell r="I176">
            <v>3.0000000000000001E-3</v>
          </cell>
          <cell r="J176">
            <v>3.0000000000000001E-3</v>
          </cell>
          <cell r="K176">
            <v>3.0000000000000001E-3</v>
          </cell>
          <cell r="L176">
            <v>2E-3</v>
          </cell>
          <cell r="M176">
            <v>2E-3</v>
          </cell>
          <cell r="N176">
            <v>2E-3</v>
          </cell>
          <cell r="O176">
            <v>2E-3</v>
          </cell>
          <cell r="P176">
            <v>1.72E-3</v>
          </cell>
          <cell r="Q176">
            <v>1.72E-3</v>
          </cell>
          <cell r="R176">
            <v>1.72E-3</v>
          </cell>
          <cell r="S176">
            <v>1.72E-3</v>
          </cell>
          <cell r="T176">
            <v>1.3799999999999999E-3</v>
          </cell>
          <cell r="U176">
            <v>1.3500000000000001E-3</v>
          </cell>
          <cell r="V176">
            <v>1.33E-3</v>
          </cell>
          <cell r="W176">
            <v>1.3600000000000001E-3</v>
          </cell>
          <cell r="X176">
            <v>1.3799999999999999E-3</v>
          </cell>
          <cell r="Y176">
            <v>2.0549999999999999E-2</v>
          </cell>
          <cell r="Z176">
            <v>2.8039999999999999E-2</v>
          </cell>
          <cell r="AA176">
            <v>2.0809999999999999E-2</v>
          </cell>
          <cell r="AB176">
            <v>2.8639999999999999E-2</v>
          </cell>
          <cell r="AC176">
            <v>3.4779999999999998E-2</v>
          </cell>
          <cell r="AD176">
            <v>3.8800000000000001E-2</v>
          </cell>
          <cell r="AE176">
            <v>3.9219153599998405E-2</v>
          </cell>
        </row>
        <row r="177">
          <cell r="A177" t="str">
            <v>Consommation finale des industries laitieres (NCE 12)</v>
          </cell>
          <cell r="B177" t="str">
            <v>toccflai</v>
          </cell>
          <cell r="C177" t="str">
            <v>fra</v>
          </cell>
          <cell r="D177" t="str">
            <v>CEREN</v>
          </cell>
          <cell r="E177" t="str">
            <v>Mtep</v>
          </cell>
          <cell r="F177">
            <v>0.89263999999999999</v>
          </cell>
          <cell r="G177">
            <v>0.89436000000000004</v>
          </cell>
          <cell r="H177">
            <v>0.89541000000000004</v>
          </cell>
          <cell r="I177">
            <v>0.89624999999999999</v>
          </cell>
          <cell r="J177">
            <v>0.92174999999999996</v>
          </cell>
          <cell r="K177">
            <v>0.93279000000000001</v>
          </cell>
          <cell r="L177">
            <v>0.91256999999999999</v>
          </cell>
          <cell r="M177">
            <v>0.91649000000000003</v>
          </cell>
          <cell r="N177">
            <v>0.93876000000000004</v>
          </cell>
          <cell r="O177">
            <v>0.95169999999999999</v>
          </cell>
          <cell r="P177">
            <v>0.95209999999999995</v>
          </cell>
          <cell r="Q177">
            <v>0.95679000000000003</v>
          </cell>
          <cell r="R177">
            <v>0.97633000000000003</v>
          </cell>
          <cell r="S177">
            <v>0.96299999999999997</v>
          </cell>
          <cell r="T177">
            <v>0.94821</v>
          </cell>
          <cell r="U177">
            <v>0.95543</v>
          </cell>
          <cell r="V177">
            <v>0.94381000000000004</v>
          </cell>
          <cell r="W177">
            <v>0.95040999999999998</v>
          </cell>
          <cell r="X177">
            <v>0.95148999999999995</v>
          </cell>
          <cell r="Y177">
            <v>0.94359000000000004</v>
          </cell>
          <cell r="Z177">
            <v>0.94994000000000001</v>
          </cell>
          <cell r="AA177">
            <v>0.93725000000000003</v>
          </cell>
          <cell r="AB177">
            <v>0.94181999999999999</v>
          </cell>
          <cell r="AC177">
            <v>0.93603999999999998</v>
          </cell>
          <cell r="AD177">
            <v>0.93354999999999999</v>
          </cell>
          <cell r="AE177">
            <v>0.94363507328037399</v>
          </cell>
        </row>
        <row r="178">
          <cell r="A178" t="str">
            <v>Consommation de combustibles minéraux solides des raffineries de sucre (NCE 13)</v>
          </cell>
          <cell r="B178" t="str">
            <v>cmscfsuc</v>
          </cell>
          <cell r="C178" t="str">
            <v>fra</v>
          </cell>
          <cell r="D178" t="str">
            <v>CEREN</v>
          </cell>
          <cell r="E178" t="str">
            <v>Mtep</v>
          </cell>
          <cell r="F178">
            <v>0.26763999999999999</v>
          </cell>
          <cell r="G178">
            <v>0.23935999999999999</v>
          </cell>
          <cell r="H178">
            <v>0.27932000000000001</v>
          </cell>
          <cell r="I178">
            <v>0.27194000000000002</v>
          </cell>
          <cell r="J178">
            <v>0.24603</v>
          </cell>
          <cell r="K178">
            <v>0.26146000000000003</v>
          </cell>
          <cell r="L178">
            <v>0.24728</v>
          </cell>
          <cell r="M178">
            <v>0.23191999999999999</v>
          </cell>
          <cell r="N178">
            <v>0.22178</v>
          </cell>
          <cell r="O178">
            <v>0.21886</v>
          </cell>
          <cell r="P178">
            <v>0.20097000000000001</v>
          </cell>
          <cell r="Q178">
            <v>0.17205999999999999</v>
          </cell>
          <cell r="R178">
            <v>0.19134999999999999</v>
          </cell>
          <cell r="S178">
            <v>0.17218</v>
          </cell>
          <cell r="T178">
            <v>0.19366</v>
          </cell>
          <cell r="U178">
            <v>0.1827</v>
          </cell>
          <cell r="V178">
            <v>0.16192999999999999</v>
          </cell>
          <cell r="W178">
            <v>0.15403</v>
          </cell>
          <cell r="X178">
            <v>0.15406</v>
          </cell>
          <cell r="Y178">
            <v>0.14868999999999999</v>
          </cell>
          <cell r="Z178">
            <v>0.18817</v>
          </cell>
          <cell r="AA178">
            <v>0.17113999999999999</v>
          </cell>
          <cell r="AB178">
            <v>0.17416000000000001</v>
          </cell>
          <cell r="AC178">
            <v>0.15018000000000001</v>
          </cell>
          <cell r="AD178">
            <v>0.16153999999999999</v>
          </cell>
          <cell r="AE178">
            <v>0.16297778994757178</v>
          </cell>
        </row>
        <row r="179">
          <cell r="A179" t="str">
            <v>Consommation de produits pétroliers  des raffineries de sucre (NCE 13)</v>
          </cell>
          <cell r="B179" t="str">
            <v>petcfsuc</v>
          </cell>
          <cell r="C179" t="str">
            <v>fra</v>
          </cell>
          <cell r="D179" t="str">
            <v>CEREN</v>
          </cell>
          <cell r="E179" t="str">
            <v>Mtep</v>
          </cell>
          <cell r="F179">
            <v>0.20763999999999999</v>
          </cell>
          <cell r="G179">
            <v>0.27278999999999998</v>
          </cell>
          <cell r="H179">
            <v>0.29577999999999999</v>
          </cell>
          <cell r="I179">
            <v>0.25209999999999999</v>
          </cell>
          <cell r="J179">
            <v>0.24554999999999999</v>
          </cell>
          <cell r="K179">
            <v>0.20172000000000001</v>
          </cell>
          <cell r="L179">
            <v>0.16672000000000001</v>
          </cell>
          <cell r="M179">
            <v>0.17652000000000001</v>
          </cell>
          <cell r="N179">
            <v>0.18279999999999999</v>
          </cell>
          <cell r="O179">
            <v>0.17482</v>
          </cell>
          <cell r="P179">
            <v>0.16830999999999999</v>
          </cell>
          <cell r="Q179">
            <v>0.18981999999999999</v>
          </cell>
          <cell r="R179">
            <v>0.16027</v>
          </cell>
          <cell r="S179">
            <v>0.15112</v>
          </cell>
          <cell r="T179">
            <v>0.15487000000000001</v>
          </cell>
          <cell r="U179">
            <v>0.13547000000000001</v>
          </cell>
          <cell r="V179">
            <v>0.14205999999999999</v>
          </cell>
          <cell r="W179">
            <v>0.13728000000000001</v>
          </cell>
          <cell r="X179">
            <v>0.10729</v>
          </cell>
          <cell r="Y179">
            <v>9.2619999999999994E-2</v>
          </cell>
          <cell r="Z179">
            <v>8.4360000000000004E-2</v>
          </cell>
          <cell r="AA179">
            <v>8.9609999999999995E-2</v>
          </cell>
          <cell r="AB179">
            <v>7.8850000000000003E-2</v>
          </cell>
          <cell r="AC179">
            <v>8.4720000000000004E-2</v>
          </cell>
          <cell r="AD179">
            <v>7.5060000000000002E-2</v>
          </cell>
          <cell r="AE179">
            <v>7.5728073006467375E-2</v>
          </cell>
        </row>
        <row r="180">
          <cell r="A180" t="str">
            <v>Consommation de gaz des raffineries de sucre (NCE 13)</v>
          </cell>
          <cell r="B180" t="str">
            <v>gazcfsuc</v>
          </cell>
          <cell r="C180" t="str">
            <v>fra</v>
          </cell>
          <cell r="D180" t="str">
            <v>CEREN</v>
          </cell>
          <cell r="E180" t="str">
            <v>Mtep</v>
          </cell>
          <cell r="F180">
            <v>0.34595999999999999</v>
          </cell>
          <cell r="G180">
            <v>0.25719999999999998</v>
          </cell>
          <cell r="H180">
            <v>0.26578000000000002</v>
          </cell>
          <cell r="I180">
            <v>0.30715999999999999</v>
          </cell>
          <cell r="J180">
            <v>0.27988000000000002</v>
          </cell>
          <cell r="K180">
            <v>0.33916000000000002</v>
          </cell>
          <cell r="L180">
            <v>0.36858000000000002</v>
          </cell>
          <cell r="M180">
            <v>0.42455999999999999</v>
          </cell>
          <cell r="N180">
            <v>0.39839999999999998</v>
          </cell>
          <cell r="O180">
            <v>0.43184</v>
          </cell>
          <cell r="P180">
            <v>0.41870000000000002</v>
          </cell>
          <cell r="Q180">
            <v>0.31363000000000002</v>
          </cell>
          <cell r="R180">
            <v>0.42193000000000003</v>
          </cell>
          <cell r="S180">
            <v>0.43769000000000002</v>
          </cell>
          <cell r="T180">
            <v>0.41393999999999997</v>
          </cell>
          <cell r="U180">
            <v>0.46244000000000002</v>
          </cell>
          <cell r="V180">
            <v>0.44755</v>
          </cell>
          <cell r="W180">
            <v>0.46606999999999998</v>
          </cell>
          <cell r="X180">
            <v>0.48483999999999999</v>
          </cell>
          <cell r="Y180">
            <v>0.53422999999999998</v>
          </cell>
          <cell r="Z180">
            <v>0.50902999999999998</v>
          </cell>
          <cell r="AA180">
            <v>0.52932999999999997</v>
          </cell>
          <cell r="AB180">
            <v>0.49892999999999998</v>
          </cell>
          <cell r="AC180">
            <v>0.49562</v>
          </cell>
          <cell r="AD180">
            <v>0.53542999999999996</v>
          </cell>
          <cell r="AE180">
            <v>0.54019560524717314</v>
          </cell>
        </row>
        <row r="181">
          <cell r="A181" t="str">
            <v>Consommation de chaleur des raffineries de sucre (NCE 13)</v>
          </cell>
          <cell r="B181" t="str">
            <v>vapcfsuc</v>
          </cell>
          <cell r="C181" t="str">
            <v>fra</v>
          </cell>
          <cell r="D181" t="str">
            <v>CEREN</v>
          </cell>
          <cell r="E181" t="str">
            <v>Mtep</v>
          </cell>
          <cell r="F181">
            <v>0.01</v>
          </cell>
          <cell r="G181">
            <v>8.9999999999999993E-3</v>
          </cell>
          <cell r="H181">
            <v>8.9999999999999993E-3</v>
          </cell>
          <cell r="I181">
            <v>7.0000000000000001E-3</v>
          </cell>
          <cell r="J181">
            <v>1.0999999999999999E-2</v>
          </cell>
          <cell r="K181">
            <v>7.0000000000000001E-3</v>
          </cell>
          <cell r="L181">
            <v>1.4E-2</v>
          </cell>
          <cell r="M181">
            <v>1.0999999999999999E-2</v>
          </cell>
          <cell r="N181">
            <v>1.0999999999999999E-2</v>
          </cell>
          <cell r="O181">
            <v>1.4E-2</v>
          </cell>
          <cell r="P181">
            <v>1.1429999999999999E-2</v>
          </cell>
          <cell r="Q181">
            <v>1.034E-2</v>
          </cell>
          <cell r="R181">
            <v>0</v>
          </cell>
          <cell r="S181">
            <v>0</v>
          </cell>
          <cell r="T181">
            <v>0</v>
          </cell>
          <cell r="U181">
            <v>2.7999999999999998E-4</v>
          </cell>
          <cell r="V181">
            <v>0</v>
          </cell>
          <cell r="W181">
            <v>2.0000000000000001E-4</v>
          </cell>
          <cell r="X181">
            <v>0</v>
          </cell>
          <cell r="Y181">
            <v>0</v>
          </cell>
          <cell r="Z181">
            <v>0</v>
          </cell>
          <cell r="AA181">
            <v>0</v>
          </cell>
          <cell r="AB181">
            <v>0</v>
          </cell>
          <cell r="AC181">
            <v>2.2000000000000001E-4</v>
          </cell>
          <cell r="AD181">
            <v>7.2999999999999996E-4</v>
          </cell>
          <cell r="AE181">
            <v>7.3649737935946151E-4</v>
          </cell>
        </row>
        <row r="182">
          <cell r="A182" t="str">
            <v>Consommation d'électricité  des raffineries de sucre (NCE 13)</v>
          </cell>
          <cell r="B182" t="str">
            <v>elccfsuc</v>
          </cell>
          <cell r="C182" t="str">
            <v>fra</v>
          </cell>
          <cell r="D182" t="str">
            <v>CEREN</v>
          </cell>
          <cell r="E182" t="str">
            <v>Mtep</v>
          </cell>
          <cell r="F182">
            <v>8.2820000000000005E-2</v>
          </cell>
          <cell r="G182">
            <v>8.2900000000000001E-2</v>
          </cell>
          <cell r="H182">
            <v>8.7459999999999996E-2</v>
          </cell>
          <cell r="I182">
            <v>9.2539999999999997E-2</v>
          </cell>
          <cell r="J182">
            <v>8.6599999999999996E-2</v>
          </cell>
          <cell r="K182">
            <v>8.609E-2</v>
          </cell>
          <cell r="L182">
            <v>8.8319999999999996E-2</v>
          </cell>
          <cell r="M182">
            <v>9.3740000000000004E-2</v>
          </cell>
          <cell r="N182">
            <v>9.2789999999999997E-2</v>
          </cell>
          <cell r="O182">
            <v>9.1329999999999995E-2</v>
          </cell>
          <cell r="P182">
            <v>9.2499999999999999E-2</v>
          </cell>
          <cell r="Q182">
            <v>8.1619999999999998E-2</v>
          </cell>
          <cell r="R182">
            <v>8.7550000000000003E-2</v>
          </cell>
          <cell r="S182">
            <v>7.6090000000000005E-2</v>
          </cell>
          <cell r="T182">
            <v>8.3589999999999998E-2</v>
          </cell>
          <cell r="U182">
            <v>8.3030000000000007E-2</v>
          </cell>
          <cell r="V182">
            <v>8.2089999999999996E-2</v>
          </cell>
          <cell r="W182">
            <v>8.4180000000000005E-2</v>
          </cell>
          <cell r="X182">
            <v>7.8149999999999997E-2</v>
          </cell>
          <cell r="Y182">
            <v>7.9890000000000003E-2</v>
          </cell>
          <cell r="Z182">
            <v>8.022E-2</v>
          </cell>
          <cell r="AA182">
            <v>9.1329999999999995E-2</v>
          </cell>
          <cell r="AB182">
            <v>8.4190000000000001E-2</v>
          </cell>
          <cell r="AC182">
            <v>8.6860000000000007E-2</v>
          </cell>
          <cell r="AD182">
            <v>9.4670000000000004E-2</v>
          </cell>
          <cell r="AE182">
            <v>9.551261219720579E-2</v>
          </cell>
        </row>
        <row r="183">
          <cell r="A183" t="str">
            <v>Consommation de biomasse, déchets des raffineries de sucre (NCE 13)</v>
          </cell>
          <cell r="B183" t="str">
            <v>enccfsuc</v>
          </cell>
          <cell r="C183" t="str">
            <v>fra</v>
          </cell>
          <cell r="D183" t="str">
            <v>CEREN</v>
          </cell>
          <cell r="E183" t="str">
            <v>Mtep</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row>
        <row r="184">
          <cell r="A184" t="str">
            <v>Consommation finale des raffineries de sucre (NCE 13)</v>
          </cell>
          <cell r="B184" t="str">
            <v>toccfsuc</v>
          </cell>
          <cell r="C184" t="str">
            <v>fra</v>
          </cell>
          <cell r="D184" t="str">
            <v>CEREN</v>
          </cell>
          <cell r="E184" t="str">
            <v>Mtep</v>
          </cell>
          <cell r="F184">
            <v>0.91405999999999998</v>
          </cell>
          <cell r="G184">
            <v>0.86124999999999996</v>
          </cell>
          <cell r="H184">
            <v>0.93733999999999995</v>
          </cell>
          <cell r="I184">
            <v>0.93074000000000001</v>
          </cell>
          <cell r="J184">
            <v>0.86906000000000005</v>
          </cell>
          <cell r="K184">
            <v>0.89542999999999995</v>
          </cell>
          <cell r="L184">
            <v>0.88490999999999997</v>
          </cell>
          <cell r="M184">
            <v>0.93774000000000002</v>
          </cell>
          <cell r="N184">
            <v>0.90676999999999996</v>
          </cell>
          <cell r="O184">
            <v>0.93086000000000002</v>
          </cell>
          <cell r="P184">
            <v>0.89190999999999998</v>
          </cell>
          <cell r="Q184">
            <v>0.76746999999999999</v>
          </cell>
          <cell r="R184">
            <v>0.86111000000000004</v>
          </cell>
          <cell r="S184">
            <v>0.83708000000000005</v>
          </cell>
          <cell r="T184">
            <v>0.84604000000000001</v>
          </cell>
          <cell r="U184">
            <v>0.86392000000000002</v>
          </cell>
          <cell r="V184">
            <v>0.83362999999999998</v>
          </cell>
          <cell r="W184">
            <v>0.84175999999999995</v>
          </cell>
          <cell r="X184">
            <v>0.82433999999999996</v>
          </cell>
          <cell r="Y184">
            <v>0.85543999999999998</v>
          </cell>
          <cell r="Z184">
            <v>0.86177999999999999</v>
          </cell>
          <cell r="AA184">
            <v>0.88141000000000003</v>
          </cell>
          <cell r="AB184">
            <v>0.83613999999999999</v>
          </cell>
          <cell r="AC184">
            <v>0.81759999999999999</v>
          </cell>
          <cell r="AD184">
            <v>0.86743999999999999</v>
          </cell>
          <cell r="AE184">
            <v>0.87515057777777772</v>
          </cell>
        </row>
        <row r="185">
          <cell r="A185" t="str">
            <v>Consommation de combustibles minéraux solides des autres industries agro-alimen. (NCE 14)</v>
          </cell>
          <cell r="B185" t="str">
            <v>cmscfaia</v>
          </cell>
          <cell r="C185" t="str">
            <v>fra</v>
          </cell>
          <cell r="D185" t="str">
            <v>CEREN</v>
          </cell>
          <cell r="E185" t="str">
            <v>Mtep</v>
          </cell>
          <cell r="F185">
            <v>0.17599999999999999</v>
          </cell>
          <cell r="G185">
            <v>0.12</v>
          </cell>
          <cell r="H185">
            <v>0.112</v>
          </cell>
          <cell r="I185">
            <v>0.11600000000000001</v>
          </cell>
          <cell r="J185">
            <v>0.125</v>
          </cell>
          <cell r="K185">
            <v>0.13700000000000001</v>
          </cell>
          <cell r="L185">
            <v>0.115</v>
          </cell>
          <cell r="M185">
            <v>0.14599999999999999</v>
          </cell>
          <cell r="N185">
            <v>0.13800000000000001</v>
          </cell>
          <cell r="O185">
            <v>0.14599999999999999</v>
          </cell>
          <cell r="P185">
            <v>0.19874</v>
          </cell>
          <cell r="Q185">
            <v>0.15543000000000001</v>
          </cell>
          <cell r="R185">
            <v>0.16606000000000001</v>
          </cell>
          <cell r="S185">
            <v>0.18747</v>
          </cell>
          <cell r="T185">
            <v>0.13918</v>
          </cell>
          <cell r="U185">
            <v>0.13883999999999999</v>
          </cell>
          <cell r="V185">
            <v>0.18848000000000001</v>
          </cell>
          <cell r="W185">
            <v>0.22377</v>
          </cell>
          <cell r="X185">
            <v>0.19031000000000001</v>
          </cell>
          <cell r="Y185">
            <v>0.20881</v>
          </cell>
          <cell r="Z185">
            <v>0.18403</v>
          </cell>
          <cell r="AA185">
            <v>0.19513</v>
          </cell>
          <cell r="AB185">
            <v>0.16852</v>
          </cell>
          <cell r="AC185">
            <v>0.14588000000000001</v>
          </cell>
          <cell r="AD185">
            <v>0.14860000000000001</v>
          </cell>
          <cell r="AE185">
            <v>0.15020489851505112</v>
          </cell>
        </row>
        <row r="186">
          <cell r="A186" t="str">
            <v>Consommation de produits pétroliers  des autres industries agro-alimen. (NCE 14)</v>
          </cell>
          <cell r="B186" t="str">
            <v>petcfaia</v>
          </cell>
          <cell r="C186" t="str">
            <v>fra</v>
          </cell>
          <cell r="D186" t="str">
            <v>CEREN</v>
          </cell>
          <cell r="E186" t="str">
            <v>Mtep</v>
          </cell>
          <cell r="F186">
            <v>0.62756000000000001</v>
          </cell>
          <cell r="G186">
            <v>0.60987000000000002</v>
          </cell>
          <cell r="H186">
            <v>0.61107999999999996</v>
          </cell>
          <cell r="I186">
            <v>0.62324000000000002</v>
          </cell>
          <cell r="J186">
            <v>0.57040999999999997</v>
          </cell>
          <cell r="K186">
            <v>0.60616999999999999</v>
          </cell>
          <cell r="L186">
            <v>0.58643000000000001</v>
          </cell>
          <cell r="M186">
            <v>0.55157</v>
          </cell>
          <cell r="N186">
            <v>0.55866000000000005</v>
          </cell>
          <cell r="O186">
            <v>0.51763000000000003</v>
          </cell>
          <cell r="P186">
            <v>0.44496999999999998</v>
          </cell>
          <cell r="Q186">
            <v>0.42032999999999998</v>
          </cell>
          <cell r="R186">
            <v>0.40434999999999999</v>
          </cell>
          <cell r="S186">
            <v>0.37117</v>
          </cell>
          <cell r="T186">
            <v>0.35471000000000003</v>
          </cell>
          <cell r="U186">
            <v>0.26612999999999998</v>
          </cell>
          <cell r="V186">
            <v>0.24621000000000001</v>
          </cell>
          <cell r="W186">
            <v>0.23568</v>
          </cell>
          <cell r="X186">
            <v>0.22464999999999999</v>
          </cell>
          <cell r="Y186">
            <v>0.21672</v>
          </cell>
          <cell r="Z186">
            <v>0.21437</v>
          </cell>
          <cell r="AA186">
            <v>0.19495999999999999</v>
          </cell>
          <cell r="AB186">
            <v>0.17204</v>
          </cell>
          <cell r="AC186">
            <v>0.15654000000000001</v>
          </cell>
          <cell r="AD186">
            <v>0.14946999999999999</v>
          </cell>
          <cell r="AE186">
            <v>0.1510842946234501</v>
          </cell>
        </row>
        <row r="187">
          <cell r="A187" t="str">
            <v>Consommation de gaz des autres industries agro-alimen. (NCE 14)</v>
          </cell>
          <cell r="B187" t="str">
            <v>gazcfaia</v>
          </cell>
          <cell r="C187" t="str">
            <v>fra</v>
          </cell>
          <cell r="D187" t="str">
            <v>CEREN</v>
          </cell>
          <cell r="E187" t="str">
            <v>Mtep</v>
          </cell>
          <cell r="F187">
            <v>0.88468999999999998</v>
          </cell>
          <cell r="G187">
            <v>1.04619</v>
          </cell>
          <cell r="H187">
            <v>1.0785199999999999</v>
          </cell>
          <cell r="I187">
            <v>1.0999699999999999</v>
          </cell>
          <cell r="J187">
            <v>1.1015699999999999</v>
          </cell>
          <cell r="K187">
            <v>1.14137</v>
          </cell>
          <cell r="L187">
            <v>1.20909</v>
          </cell>
          <cell r="M187">
            <v>1.2031799999999999</v>
          </cell>
          <cell r="N187">
            <v>1.2451000000000001</v>
          </cell>
          <cell r="O187">
            <v>1.3305800000000001</v>
          </cell>
          <cell r="P187">
            <v>1.4145000000000001</v>
          </cell>
          <cell r="Q187">
            <v>1.4340599999999999</v>
          </cell>
          <cell r="R187">
            <v>1.45872</v>
          </cell>
          <cell r="S187">
            <v>1.44495</v>
          </cell>
          <cell r="T187">
            <v>1.4484999999999999</v>
          </cell>
          <cell r="U187">
            <v>1.4936199999999999</v>
          </cell>
          <cell r="V187">
            <v>1.46065</v>
          </cell>
          <cell r="W187">
            <v>1.5156099999999999</v>
          </cell>
          <cell r="X187">
            <v>1.5037799999999999</v>
          </cell>
          <cell r="Y187">
            <v>1.50173</v>
          </cell>
          <cell r="Z187">
            <v>1.5383599999999999</v>
          </cell>
          <cell r="AA187">
            <v>1.5222</v>
          </cell>
          <cell r="AB187">
            <v>1.55209</v>
          </cell>
          <cell r="AC187">
            <v>1.5449900000000001</v>
          </cell>
          <cell r="AD187">
            <v>1.5562800000000001</v>
          </cell>
          <cell r="AE187">
            <v>1.5730880179071585</v>
          </cell>
        </row>
        <row r="188">
          <cell r="A188" t="str">
            <v>Consommation de chaleur des autres industries agro-alimen. (NCE 14)</v>
          </cell>
          <cell r="B188" t="str">
            <v>vapcfaia</v>
          </cell>
          <cell r="C188" t="str">
            <v>fra</v>
          </cell>
          <cell r="D188" t="str">
            <v>CEREN</v>
          </cell>
          <cell r="E188" t="str">
            <v>Mtep</v>
          </cell>
          <cell r="F188">
            <v>4.8000000000000001E-2</v>
          </cell>
          <cell r="G188">
            <v>5.3999999999999999E-2</v>
          </cell>
          <cell r="H188">
            <v>6.4000000000000001E-2</v>
          </cell>
          <cell r="I188">
            <v>6.4000000000000001E-2</v>
          </cell>
          <cell r="J188">
            <v>5.8999999999999997E-2</v>
          </cell>
          <cell r="K188">
            <v>4.9000000000000002E-2</v>
          </cell>
          <cell r="L188">
            <v>4.5999999999999999E-2</v>
          </cell>
          <cell r="M188">
            <v>4.9000000000000002E-2</v>
          </cell>
          <cell r="N188">
            <v>6.0999999999999999E-2</v>
          </cell>
          <cell r="O188">
            <v>6.0999999999999999E-2</v>
          </cell>
          <cell r="P188">
            <v>9.4539999999999999E-2</v>
          </cell>
          <cell r="Q188">
            <v>0.17523</v>
          </cell>
          <cell r="R188">
            <v>0.18126999999999999</v>
          </cell>
          <cell r="S188">
            <v>0.2114</v>
          </cell>
          <cell r="T188">
            <v>0.23707</v>
          </cell>
          <cell r="U188">
            <v>0.25006</v>
          </cell>
          <cell r="V188">
            <v>0.27986</v>
          </cell>
          <cell r="W188">
            <v>0.23532</v>
          </cell>
          <cell r="X188">
            <v>0.21395</v>
          </cell>
          <cell r="Y188">
            <v>0.25929000000000002</v>
          </cell>
          <cell r="Z188">
            <v>0.2661</v>
          </cell>
          <cell r="AA188">
            <v>0.28001999999999999</v>
          </cell>
          <cell r="AB188">
            <v>0.27592</v>
          </cell>
          <cell r="AC188">
            <v>0.24918000000000001</v>
          </cell>
          <cell r="AD188">
            <v>0.25191999999999998</v>
          </cell>
          <cell r="AE188">
            <v>0.25464076738836922</v>
          </cell>
        </row>
        <row r="189">
          <cell r="A189" t="str">
            <v>Consommation d'électricité  des autres industries agro-alimen. (NCE 14)</v>
          </cell>
          <cell r="B189" t="str">
            <v>elccfaia</v>
          </cell>
          <cell r="C189" t="str">
            <v>fra</v>
          </cell>
          <cell r="D189" t="str">
            <v>CEREN</v>
          </cell>
          <cell r="E189" t="str">
            <v>Mtep</v>
          </cell>
          <cell r="F189">
            <v>0.79257999999999995</v>
          </cell>
          <cell r="G189">
            <v>0.81991999999999998</v>
          </cell>
          <cell r="H189">
            <v>0.84297</v>
          </cell>
          <cell r="I189">
            <v>0.85914000000000001</v>
          </cell>
          <cell r="J189">
            <v>0.93696999999999997</v>
          </cell>
          <cell r="K189">
            <v>0.96982000000000002</v>
          </cell>
          <cell r="L189">
            <v>1.00044</v>
          </cell>
          <cell r="M189">
            <v>1.0349200000000001</v>
          </cell>
          <cell r="N189">
            <v>1.0576300000000001</v>
          </cell>
          <cell r="O189">
            <v>1.0715600000000001</v>
          </cell>
          <cell r="P189">
            <v>1.10555</v>
          </cell>
          <cell r="Q189">
            <v>1.1267199999999999</v>
          </cell>
          <cell r="R189">
            <v>1.17049</v>
          </cell>
          <cell r="S189">
            <v>1.1792800000000001</v>
          </cell>
          <cell r="T189">
            <v>1.18821</v>
          </cell>
          <cell r="U189">
            <v>1.2125600000000001</v>
          </cell>
          <cell r="V189">
            <v>1.2280899999999999</v>
          </cell>
          <cell r="W189">
            <v>1.2700199999999999</v>
          </cell>
          <cell r="X189">
            <v>1.27074</v>
          </cell>
          <cell r="Y189">
            <v>1.30006</v>
          </cell>
          <cell r="Z189">
            <v>1.3486400000000001</v>
          </cell>
          <cell r="AA189">
            <v>1.3681700000000001</v>
          </cell>
          <cell r="AB189">
            <v>1.3841399999999999</v>
          </cell>
          <cell r="AC189">
            <v>1.3761699999999999</v>
          </cell>
          <cell r="AD189">
            <v>1.3830100000000001</v>
          </cell>
          <cell r="AE189">
            <v>1.3979466803183098</v>
          </cell>
        </row>
        <row r="190">
          <cell r="A190" t="str">
            <v>Consommation de biomasse, déchets des autres industries agro-alimen. (NCE 14)</v>
          </cell>
          <cell r="B190" t="str">
            <v>enccfaia</v>
          </cell>
          <cell r="C190" t="str">
            <v>fra</v>
          </cell>
          <cell r="D190" t="str">
            <v>CEREN</v>
          </cell>
          <cell r="E190" t="str">
            <v>Mtep</v>
          </cell>
          <cell r="F190">
            <v>3.7999999999999999E-2</v>
          </cell>
          <cell r="G190">
            <v>3.5000000000000003E-2</v>
          </cell>
          <cell r="H190">
            <v>3.2000000000000001E-2</v>
          </cell>
          <cell r="I190">
            <v>3.5000000000000003E-2</v>
          </cell>
          <cell r="J190">
            <v>3.5000000000000003E-2</v>
          </cell>
          <cell r="K190">
            <v>3.0960000000000001E-2</v>
          </cell>
          <cell r="L190">
            <v>2.7E-2</v>
          </cell>
          <cell r="M190">
            <v>3.5999999999999997E-2</v>
          </cell>
          <cell r="N190">
            <v>3.5999999999999997E-2</v>
          </cell>
          <cell r="O190">
            <v>3.5999999999999997E-2</v>
          </cell>
          <cell r="P190">
            <v>4.7300000000000002E-2</v>
          </cell>
          <cell r="Q190">
            <v>4.8160000000000001E-2</v>
          </cell>
          <cell r="R190">
            <v>4.8160000000000001E-2</v>
          </cell>
          <cell r="S190">
            <v>4.9020000000000001E-2</v>
          </cell>
          <cell r="T190">
            <v>4.9020000000000001E-2</v>
          </cell>
          <cell r="U190">
            <v>5.8169999999999999E-2</v>
          </cell>
          <cell r="V190">
            <v>6.7699999999999996E-2</v>
          </cell>
          <cell r="W190">
            <v>7.8920000000000004E-2</v>
          </cell>
          <cell r="X190">
            <v>8.1269999999999995E-2</v>
          </cell>
          <cell r="Y190">
            <v>9.5189999999999997E-2</v>
          </cell>
          <cell r="Z190">
            <v>9.7839999999999996E-2</v>
          </cell>
          <cell r="AA190">
            <v>0.10655000000000001</v>
          </cell>
          <cell r="AB190">
            <v>0.11357</v>
          </cell>
          <cell r="AC190">
            <v>0.11533</v>
          </cell>
          <cell r="AD190">
            <v>0.11656</v>
          </cell>
          <cell r="AE190">
            <v>0.11781886252297682</v>
          </cell>
        </row>
        <row r="191">
          <cell r="A191" t="str">
            <v>Consommation finale des autres industries agro-alimen. (NCE 14)</v>
          </cell>
          <cell r="B191" t="str">
            <v>toccfaia</v>
          </cell>
          <cell r="C191" t="str">
            <v>fra</v>
          </cell>
          <cell r="D191" t="str">
            <v>CEREN</v>
          </cell>
          <cell r="E191" t="str">
            <v>Mtep</v>
          </cell>
          <cell r="F191">
            <v>2.5668199999999999</v>
          </cell>
          <cell r="G191">
            <v>2.68499</v>
          </cell>
          <cell r="H191">
            <v>2.74057</v>
          </cell>
          <cell r="I191">
            <v>2.7973499999999998</v>
          </cell>
          <cell r="J191">
            <v>2.82795</v>
          </cell>
          <cell r="K191">
            <v>2.93431</v>
          </cell>
          <cell r="L191">
            <v>2.9839699999999998</v>
          </cell>
          <cell r="M191">
            <v>3.02068</v>
          </cell>
          <cell r="N191">
            <v>3.09639</v>
          </cell>
          <cell r="O191">
            <v>3.1627700000000001</v>
          </cell>
          <cell r="P191">
            <v>3.3056000000000001</v>
          </cell>
          <cell r="Q191">
            <v>3.3599199999999998</v>
          </cell>
          <cell r="R191">
            <v>3.4290400000000001</v>
          </cell>
          <cell r="S191">
            <v>3.4432900000000002</v>
          </cell>
          <cell r="T191">
            <v>3.4166799999999999</v>
          </cell>
          <cell r="U191">
            <v>3.4193799999999999</v>
          </cell>
          <cell r="V191">
            <v>3.47098</v>
          </cell>
          <cell r="W191">
            <v>3.55932</v>
          </cell>
          <cell r="X191">
            <v>3.4847100000000002</v>
          </cell>
          <cell r="Y191">
            <v>3.5818099999999999</v>
          </cell>
          <cell r="Z191">
            <v>3.64933</v>
          </cell>
          <cell r="AA191">
            <v>3.6670400000000001</v>
          </cell>
          <cell r="AB191">
            <v>3.66628</v>
          </cell>
          <cell r="AC191">
            <v>3.5880899999999998</v>
          </cell>
          <cell r="AD191">
            <v>3.6058300000000001</v>
          </cell>
          <cell r="AE191">
            <v>3.6447835212753157</v>
          </cell>
        </row>
        <row r="192">
          <cell r="A192" t="str">
            <v>Consommation de combustibles minéraux solides des industries textile, cuir, habillement (NCE 34)</v>
          </cell>
          <cell r="B192" t="str">
            <v>cmscftex</v>
          </cell>
          <cell r="C192" t="str">
            <v>fra</v>
          </cell>
          <cell r="D192" t="str">
            <v>CEREN</v>
          </cell>
          <cell r="E192" t="str">
            <v>Mtep</v>
          </cell>
          <cell r="F192">
            <v>3.2000000000000001E-2</v>
          </cell>
          <cell r="G192">
            <v>2.2360000000000001E-2</v>
          </cell>
          <cell r="H192">
            <v>1.7000000000000001E-2</v>
          </cell>
          <cell r="I192">
            <v>7.4999999999999997E-3</v>
          </cell>
          <cell r="J192">
            <v>3.8999999999999998E-3</v>
          </cell>
          <cell r="K192">
            <v>3.8899999999999998E-3</v>
          </cell>
          <cell r="L192">
            <v>2E-3</v>
          </cell>
          <cell r="M192">
            <v>2E-3</v>
          </cell>
          <cell r="N192">
            <v>2E-3</v>
          </cell>
          <cell r="O192">
            <v>2E-3</v>
          </cell>
          <cell r="P192">
            <v>1.14E-3</v>
          </cell>
          <cell r="Q192">
            <v>6.9999999999999999E-4</v>
          </cell>
          <cell r="R192">
            <v>6.9999999999999999E-4</v>
          </cell>
          <cell r="S192">
            <v>0</v>
          </cell>
          <cell r="T192">
            <v>0</v>
          </cell>
          <cell r="U192">
            <v>1.2899999999999999E-3</v>
          </cell>
          <cell r="V192">
            <v>2.0000000000000002E-5</v>
          </cell>
          <cell r="W192">
            <v>0</v>
          </cell>
          <cell r="X192">
            <v>0</v>
          </cell>
          <cell r="Y192">
            <v>0</v>
          </cell>
          <cell r="Z192">
            <v>0</v>
          </cell>
          <cell r="AA192">
            <v>0</v>
          </cell>
          <cell r="AB192">
            <v>9.0000000000000006E-5</v>
          </cell>
          <cell r="AC192">
            <v>9.0000000000000006E-5</v>
          </cell>
          <cell r="AD192">
            <v>9.0000000000000006E-5</v>
          </cell>
          <cell r="AE192">
            <v>0</v>
          </cell>
        </row>
        <row r="193">
          <cell r="A193" t="str">
            <v>Consommation de produits pétroliers  des industries textile, cuir, habillement (NCE 34)</v>
          </cell>
          <cell r="B193" t="str">
            <v>petcftex</v>
          </cell>
          <cell r="C193" t="str">
            <v>fra</v>
          </cell>
          <cell r="D193" t="str">
            <v>CEREN</v>
          </cell>
          <cell r="E193" t="str">
            <v>Mtep</v>
          </cell>
          <cell r="F193">
            <v>0.36801</v>
          </cell>
          <cell r="G193">
            <v>0.32956999999999997</v>
          </cell>
          <cell r="H193">
            <v>0.28382000000000002</v>
          </cell>
          <cell r="I193">
            <v>0.27</v>
          </cell>
          <cell r="J193">
            <v>0.25856000000000001</v>
          </cell>
          <cell r="K193">
            <v>0.24381</v>
          </cell>
          <cell r="L193">
            <v>0.23541999999999999</v>
          </cell>
          <cell r="M193">
            <v>0.22120999999999999</v>
          </cell>
          <cell r="N193">
            <v>0.18557000000000001</v>
          </cell>
          <cell r="O193">
            <v>0.1714</v>
          </cell>
          <cell r="P193">
            <v>0.13153000000000001</v>
          </cell>
          <cell r="Q193">
            <v>0.11666</v>
          </cell>
          <cell r="R193">
            <v>7.5569999999999998E-2</v>
          </cell>
          <cell r="S193">
            <v>7.7240000000000003E-2</v>
          </cell>
          <cell r="T193">
            <v>6.6780000000000006E-2</v>
          </cell>
          <cell r="U193">
            <v>5.604E-2</v>
          </cell>
          <cell r="V193">
            <v>4.6370000000000001E-2</v>
          </cell>
          <cell r="W193">
            <v>3.6429999999999997E-2</v>
          </cell>
          <cell r="X193">
            <v>3.9440000000000003E-2</v>
          </cell>
          <cell r="Y193">
            <v>2.4639999999999999E-2</v>
          </cell>
          <cell r="Z193">
            <v>2.5309999999999999E-2</v>
          </cell>
          <cell r="AA193">
            <v>2.1739999999999999E-2</v>
          </cell>
          <cell r="AB193">
            <v>2.0469999999999999E-2</v>
          </cell>
          <cell r="AC193">
            <v>1.5140000000000001E-2</v>
          </cell>
          <cell r="AD193">
            <v>1.3599999999999999E-2</v>
          </cell>
          <cell r="AE193">
            <v>1.418E-2</v>
          </cell>
        </row>
        <row r="194">
          <cell r="A194" t="str">
            <v>Consommation de gaz des industries textile, cuir, habillement (NCE 34)</v>
          </cell>
          <cell r="B194" t="str">
            <v>gazcftex</v>
          </cell>
          <cell r="C194" t="str">
            <v>fra</v>
          </cell>
          <cell r="D194" t="str">
            <v>CEREN</v>
          </cell>
          <cell r="E194" t="str">
            <v>Mtep</v>
          </cell>
          <cell r="F194">
            <v>0.29380000000000001</v>
          </cell>
          <cell r="G194">
            <v>0.35525000000000001</v>
          </cell>
          <cell r="H194">
            <v>0.38589000000000001</v>
          </cell>
          <cell r="I194">
            <v>0.39191999999999999</v>
          </cell>
          <cell r="J194">
            <v>0.39152999999999999</v>
          </cell>
          <cell r="K194">
            <v>0.42070999999999997</v>
          </cell>
          <cell r="L194">
            <v>0.40953000000000001</v>
          </cell>
          <cell r="M194">
            <v>0.41492000000000001</v>
          </cell>
          <cell r="N194">
            <v>0.41715999999999998</v>
          </cell>
          <cell r="O194">
            <v>0.41155999999999998</v>
          </cell>
          <cell r="P194">
            <v>0.42376999999999998</v>
          </cell>
          <cell r="Q194">
            <v>0.40544000000000002</v>
          </cell>
          <cell r="R194">
            <v>0.40126000000000001</v>
          </cell>
          <cell r="S194">
            <v>0.35232000000000002</v>
          </cell>
          <cell r="T194">
            <v>0.32654</v>
          </cell>
          <cell r="U194">
            <v>0.29958000000000001</v>
          </cell>
          <cell r="V194">
            <v>0.27675</v>
          </cell>
          <cell r="W194">
            <v>0.27200000000000002</v>
          </cell>
          <cell r="X194">
            <v>0.22525999999999999</v>
          </cell>
          <cell r="Y194">
            <v>0.18346000000000001</v>
          </cell>
          <cell r="Z194">
            <v>0.19597999999999999</v>
          </cell>
          <cell r="AA194">
            <v>0.18806</v>
          </cell>
          <cell r="AB194">
            <v>0.17990999999999999</v>
          </cell>
          <cell r="AC194">
            <v>0.17768</v>
          </cell>
          <cell r="AD194">
            <v>0.17621999999999999</v>
          </cell>
          <cell r="AE194">
            <v>0.27506000000000003</v>
          </cell>
        </row>
        <row r="195">
          <cell r="A195" t="str">
            <v>Consommation de chaleur des industries textile, cuir, habillement (NCE 34)</v>
          </cell>
          <cell r="B195" t="str">
            <v>vapcftex</v>
          </cell>
          <cell r="C195" t="str">
            <v>fra</v>
          </cell>
          <cell r="D195" t="str">
            <v>CEREN</v>
          </cell>
          <cell r="E195" t="str">
            <v>Mtep</v>
          </cell>
          <cell r="F195">
            <v>1.9E-2</v>
          </cell>
          <cell r="G195">
            <v>0.02</v>
          </cell>
          <cell r="H195">
            <v>1.7000000000000001E-2</v>
          </cell>
          <cell r="I195">
            <v>1.4999999999999999E-2</v>
          </cell>
          <cell r="J195">
            <v>1.2E-2</v>
          </cell>
          <cell r="K195">
            <v>1.2E-2</v>
          </cell>
          <cell r="L195">
            <v>1.4E-2</v>
          </cell>
          <cell r="M195">
            <v>1.2E-2</v>
          </cell>
          <cell r="N195">
            <v>8.0000000000000002E-3</v>
          </cell>
          <cell r="O195">
            <v>8.9999999999999993E-3</v>
          </cell>
          <cell r="P195">
            <v>5.6299999999999996E-3</v>
          </cell>
          <cell r="Q195">
            <v>7.6499999999999997E-3</v>
          </cell>
          <cell r="R195">
            <v>7.4700000000000001E-3</v>
          </cell>
          <cell r="S195">
            <v>7.9100000000000004E-3</v>
          </cell>
          <cell r="T195">
            <v>7.7499999999999999E-3</v>
          </cell>
          <cell r="U195">
            <v>7.1999999999999998E-3</v>
          </cell>
          <cell r="V195">
            <v>7.0000000000000001E-3</v>
          </cell>
          <cell r="W195">
            <v>6.9100000000000003E-3</v>
          </cell>
          <cell r="X195">
            <v>6.5100000000000002E-3</v>
          </cell>
          <cell r="Y195">
            <v>5.9800000000000001E-3</v>
          </cell>
          <cell r="Z195">
            <v>4.0000000000000001E-3</v>
          </cell>
          <cell r="AA195">
            <v>3.0000000000000001E-3</v>
          </cell>
          <cell r="AB195">
            <v>1.6299999999999999E-3</v>
          </cell>
          <cell r="AC195">
            <v>8.0000000000000002E-3</v>
          </cell>
          <cell r="AD195">
            <v>6.0000000000000001E-3</v>
          </cell>
          <cell r="AE195">
            <v>0</v>
          </cell>
        </row>
        <row r="196">
          <cell r="A196" t="str">
            <v>Consommation d'électricité  des industries textile, cuir, habillement (NCE 34)</v>
          </cell>
          <cell r="B196" t="str">
            <v>elccftex</v>
          </cell>
          <cell r="C196" t="str">
            <v>fra</v>
          </cell>
          <cell r="D196" t="str">
            <v>CEREN</v>
          </cell>
          <cell r="E196" t="str">
            <v>Mtep</v>
          </cell>
          <cell r="F196">
            <v>0.34847</v>
          </cell>
          <cell r="G196">
            <v>0.34039000000000003</v>
          </cell>
          <cell r="H196">
            <v>0.33539999999999998</v>
          </cell>
          <cell r="I196">
            <v>0.32018000000000002</v>
          </cell>
          <cell r="J196">
            <v>0.33040999999999998</v>
          </cell>
          <cell r="K196">
            <v>0.33685999999999999</v>
          </cell>
          <cell r="L196">
            <v>0.32998</v>
          </cell>
          <cell r="M196">
            <v>0.33806999999999998</v>
          </cell>
          <cell r="N196">
            <v>0.33367999999999998</v>
          </cell>
          <cell r="O196">
            <v>0.32662999999999998</v>
          </cell>
          <cell r="P196">
            <v>0.31539</v>
          </cell>
          <cell r="Q196">
            <v>0.30064999999999997</v>
          </cell>
          <cell r="R196">
            <v>0.25124000000000002</v>
          </cell>
          <cell r="S196">
            <v>0.26143</v>
          </cell>
          <cell r="T196">
            <v>0.23880999999999999</v>
          </cell>
          <cell r="U196">
            <v>0.22397</v>
          </cell>
          <cell r="V196">
            <v>0.20696000000000001</v>
          </cell>
          <cell r="W196">
            <v>0.19449</v>
          </cell>
          <cell r="X196">
            <v>0.17365</v>
          </cell>
          <cell r="Y196">
            <v>0.14463000000000001</v>
          </cell>
          <cell r="Z196">
            <v>0.15067</v>
          </cell>
          <cell r="AA196">
            <v>0.1492</v>
          </cell>
          <cell r="AB196">
            <v>0.14285</v>
          </cell>
          <cell r="AC196">
            <v>0.14258999999999999</v>
          </cell>
          <cell r="AD196">
            <v>0.1431</v>
          </cell>
          <cell r="AE196">
            <v>0.13747000000000001</v>
          </cell>
        </row>
        <row r="197">
          <cell r="A197" t="str">
            <v>Consommation de biomasse, déchets des industries textile, cuir, habillement (NCE 34)</v>
          </cell>
          <cell r="B197" t="str">
            <v>enccftex</v>
          </cell>
          <cell r="C197" t="str">
            <v>fra</v>
          </cell>
          <cell r="D197" t="str">
            <v>CEREN</v>
          </cell>
          <cell r="E197" t="str">
            <v>Mtep</v>
          </cell>
          <cell r="F197">
            <v>3.0000000000000001E-3</v>
          </cell>
          <cell r="G197">
            <v>2E-3</v>
          </cell>
          <cell r="H197">
            <v>2E-3</v>
          </cell>
          <cell r="I197">
            <v>1E-3</v>
          </cell>
          <cell r="J197">
            <v>1E-3</v>
          </cell>
          <cell r="K197">
            <v>1E-3</v>
          </cell>
          <cell r="L197">
            <v>1E-3</v>
          </cell>
          <cell r="M197">
            <v>1E-3</v>
          </cell>
          <cell r="N197">
            <v>1E-3</v>
          </cell>
          <cell r="O197">
            <v>1E-3</v>
          </cell>
          <cell r="P197">
            <v>0</v>
          </cell>
          <cell r="Q197">
            <v>0</v>
          </cell>
          <cell r="R197">
            <v>0</v>
          </cell>
          <cell r="S197">
            <v>0</v>
          </cell>
          <cell r="T197">
            <v>4.2999999999999999E-4</v>
          </cell>
          <cell r="U197">
            <v>-1.0000000000000001E-5</v>
          </cell>
          <cell r="V197">
            <v>4.2999999999999999E-4</v>
          </cell>
          <cell r="W197">
            <v>4.2999999999999999E-4</v>
          </cell>
          <cell r="X197">
            <v>0</v>
          </cell>
          <cell r="Y197">
            <v>3.0000000000000001E-5</v>
          </cell>
          <cell r="Z197">
            <v>0</v>
          </cell>
          <cell r="AA197">
            <v>0</v>
          </cell>
          <cell r="AB197">
            <v>0</v>
          </cell>
          <cell r="AC197">
            <v>9.0000000000000006E-5</v>
          </cell>
          <cell r="AD197">
            <v>1E-4</v>
          </cell>
          <cell r="AE197">
            <v>0</v>
          </cell>
        </row>
        <row r="198">
          <cell r="A198" t="str">
            <v>Consommation finale des industries textile, cuir, habillement (NCE 34)</v>
          </cell>
          <cell r="B198" t="str">
            <v>toccftex</v>
          </cell>
          <cell r="C198" t="str">
            <v>fra</v>
          </cell>
          <cell r="D198" t="str">
            <v>CEREN</v>
          </cell>
          <cell r="E198" t="str">
            <v>Mtep</v>
          </cell>
          <cell r="F198">
            <v>1.0642799999999999</v>
          </cell>
          <cell r="G198">
            <v>1.0695600000000001</v>
          </cell>
          <cell r="H198">
            <v>1.04111</v>
          </cell>
          <cell r="I198">
            <v>1.00559</v>
          </cell>
          <cell r="J198">
            <v>0.99739999999999995</v>
          </cell>
          <cell r="K198">
            <v>1.01827</v>
          </cell>
          <cell r="L198">
            <v>0.99192000000000002</v>
          </cell>
          <cell r="M198">
            <v>0.98919000000000001</v>
          </cell>
          <cell r="N198">
            <v>0.94740999999999997</v>
          </cell>
          <cell r="O198">
            <v>0.92157999999999995</v>
          </cell>
          <cell r="P198">
            <v>0.87746000000000002</v>
          </cell>
          <cell r="Q198">
            <v>0.83109999999999995</v>
          </cell>
          <cell r="R198">
            <v>0.73623000000000005</v>
          </cell>
          <cell r="S198">
            <v>0.69889000000000001</v>
          </cell>
          <cell r="T198">
            <v>0.64032</v>
          </cell>
          <cell r="U198">
            <v>0.58808000000000005</v>
          </cell>
          <cell r="V198">
            <v>0.53752999999999995</v>
          </cell>
          <cell r="W198">
            <v>0.51026000000000005</v>
          </cell>
          <cell r="X198">
            <v>0.44486999999999999</v>
          </cell>
          <cell r="Y198">
            <v>0.35872999999999999</v>
          </cell>
          <cell r="Z198">
            <v>0.37596000000000002</v>
          </cell>
          <cell r="AA198">
            <v>0.36198999999999998</v>
          </cell>
          <cell r="AB198">
            <v>0.34494999999999998</v>
          </cell>
          <cell r="AC198">
            <v>0.34356999999999999</v>
          </cell>
          <cell r="AD198">
            <v>0.33911000000000002</v>
          </cell>
          <cell r="AE198">
            <v>0.42670999999999998</v>
          </cell>
        </row>
        <row r="199">
          <cell r="A199" t="str">
            <v>Consommation de combustibles minéraux solides des industries mécaniques</v>
          </cell>
          <cell r="B199" t="str">
            <v>cmscfmac</v>
          </cell>
          <cell r="C199" t="str">
            <v>fra</v>
          </cell>
          <cell r="D199" t="str">
            <v>CEREN</v>
          </cell>
          <cell r="E199" t="str">
            <v>Mtep</v>
          </cell>
          <cell r="F199">
            <v>0.23039000000000001</v>
          </cell>
          <cell r="G199">
            <v>0.21135999999999999</v>
          </cell>
          <cell r="H199">
            <v>0.19689999999999999</v>
          </cell>
          <cell r="I199">
            <v>0.18683</v>
          </cell>
          <cell r="J199">
            <v>0.19938</v>
          </cell>
          <cell r="K199">
            <v>0.1996</v>
          </cell>
          <cell r="L199">
            <v>0.19816</v>
          </cell>
          <cell r="M199">
            <v>0.19414999999999999</v>
          </cell>
          <cell r="N199">
            <v>0.17815</v>
          </cell>
          <cell r="O199">
            <v>0.17569000000000001</v>
          </cell>
          <cell r="P199">
            <v>0.18504999999999999</v>
          </cell>
          <cell r="Q199">
            <v>0.22489000000000001</v>
          </cell>
          <cell r="R199">
            <v>0.25097999999999998</v>
          </cell>
          <cell r="S199">
            <v>0.27866999999999997</v>
          </cell>
          <cell r="T199">
            <v>0.23393</v>
          </cell>
          <cell r="U199">
            <v>0.25170999999999999</v>
          </cell>
          <cell r="V199">
            <v>0.26845999999999998</v>
          </cell>
          <cell r="W199">
            <v>0.28075</v>
          </cell>
          <cell r="X199">
            <v>0.27738000000000002</v>
          </cell>
          <cell r="Y199">
            <v>0.22495999999999999</v>
          </cell>
          <cell r="Z199">
            <v>0.21196000000000001</v>
          </cell>
          <cell r="AA199">
            <v>0.12401</v>
          </cell>
          <cell r="AB199">
            <v>0.12101000000000001</v>
          </cell>
          <cell r="AC199">
            <v>0.11733</v>
          </cell>
          <cell r="AD199">
            <v>0.125</v>
          </cell>
          <cell r="AE199">
            <v>9.7019999999999995E-2</v>
          </cell>
        </row>
        <row r="200">
          <cell r="A200" t="str">
            <v>Consommation de produits pétroliers  des industries mécaniques</v>
          </cell>
          <cell r="B200" t="str">
            <v>petcfmac</v>
          </cell>
          <cell r="C200" t="str">
            <v>fra</v>
          </cell>
          <cell r="D200" t="str">
            <v>CEREN</v>
          </cell>
          <cell r="E200" t="str">
            <v>Mtep</v>
          </cell>
          <cell r="F200">
            <v>0.53108</v>
          </cell>
          <cell r="G200">
            <v>0.51765000000000005</v>
          </cell>
          <cell r="H200">
            <v>0.47609000000000001</v>
          </cell>
          <cell r="I200">
            <v>0.39624999999999999</v>
          </cell>
          <cell r="J200">
            <v>0.34816999999999998</v>
          </cell>
          <cell r="K200">
            <v>0.36954999999999999</v>
          </cell>
          <cell r="L200">
            <v>0.36425000000000002</v>
          </cell>
          <cell r="M200">
            <v>0.34183000000000002</v>
          </cell>
          <cell r="N200">
            <v>0.34354000000000001</v>
          </cell>
          <cell r="O200">
            <v>0.31054999999999999</v>
          </cell>
          <cell r="P200">
            <v>0.22900999999999999</v>
          </cell>
          <cell r="Q200">
            <v>0.27100000000000002</v>
          </cell>
          <cell r="R200">
            <v>0.23122000000000001</v>
          </cell>
          <cell r="S200">
            <v>0.22058</v>
          </cell>
          <cell r="T200">
            <v>0.22317000000000001</v>
          </cell>
          <cell r="U200">
            <v>0.2555</v>
          </cell>
          <cell r="V200">
            <v>0.21490999999999999</v>
          </cell>
          <cell r="W200">
            <v>0.17663999999999999</v>
          </cell>
          <cell r="X200">
            <v>0.18371000000000001</v>
          </cell>
          <cell r="Y200">
            <v>0.13361999999999999</v>
          </cell>
          <cell r="Z200">
            <v>0.14299999999999999</v>
          </cell>
          <cell r="AA200">
            <v>0.14957000000000001</v>
          </cell>
          <cell r="AB200">
            <v>0.12758</v>
          </cell>
          <cell r="AC200">
            <v>0.12745000000000001</v>
          </cell>
          <cell r="AD200">
            <v>0.10435999999999999</v>
          </cell>
          <cell r="AE200">
            <v>0.12720999999999999</v>
          </cell>
        </row>
        <row r="201">
          <cell r="A201" t="str">
            <v>Consommation de gaz des industries mécaniques</v>
          </cell>
          <cell r="B201" t="str">
            <v>gazcfmac</v>
          </cell>
          <cell r="C201" t="str">
            <v>fra</v>
          </cell>
          <cell r="D201" t="str">
            <v>CEREN</v>
          </cell>
          <cell r="E201" t="str">
            <v>Mtep</v>
          </cell>
          <cell r="F201">
            <v>1.00692</v>
          </cell>
          <cell r="G201">
            <v>1.07806</v>
          </cell>
          <cell r="H201">
            <v>1.06192</v>
          </cell>
          <cell r="I201">
            <v>1.0188999999999999</v>
          </cell>
          <cell r="J201">
            <v>1.06376</v>
          </cell>
          <cell r="K201">
            <v>1.15835</v>
          </cell>
          <cell r="L201">
            <v>1.21753</v>
          </cell>
          <cell r="M201">
            <v>1.23204</v>
          </cell>
          <cell r="N201">
            <v>1.32063</v>
          </cell>
          <cell r="O201">
            <v>1.3014600000000001</v>
          </cell>
          <cell r="P201">
            <v>1.2745899999999999</v>
          </cell>
          <cell r="Q201">
            <v>1.2182500000000001</v>
          </cell>
          <cell r="R201">
            <v>1.13452</v>
          </cell>
          <cell r="S201">
            <v>1.1987300000000001</v>
          </cell>
          <cell r="T201">
            <v>1.25379</v>
          </cell>
          <cell r="U201">
            <v>1.2891699999999999</v>
          </cell>
          <cell r="V201">
            <v>1.353</v>
          </cell>
          <cell r="W201">
            <v>1.3543700000000001</v>
          </cell>
          <cell r="X201">
            <v>1.32379</v>
          </cell>
          <cell r="Y201">
            <v>1.0192000000000001</v>
          </cell>
          <cell r="Z201">
            <v>1.10934</v>
          </cell>
          <cell r="AA201">
            <v>1.1676599999999999</v>
          </cell>
          <cell r="AB201">
            <v>1.11591</v>
          </cell>
          <cell r="AC201">
            <v>1.07602</v>
          </cell>
          <cell r="AD201">
            <v>1.0038100000000001</v>
          </cell>
          <cell r="AE201">
            <v>1.0963000000000001</v>
          </cell>
        </row>
        <row r="202">
          <cell r="A202" t="str">
            <v>Consommation de chaleur des industries mécaniques</v>
          </cell>
          <cell r="B202" t="str">
            <v>vapcfmac</v>
          </cell>
          <cell r="C202" t="str">
            <v>fra</v>
          </cell>
          <cell r="D202" t="str">
            <v>CEREN</v>
          </cell>
          <cell r="E202" t="str">
            <v>Mtep</v>
          </cell>
          <cell r="F202">
            <v>8.0000000000000002E-3</v>
          </cell>
          <cell r="G202">
            <v>8.0000000000000002E-3</v>
          </cell>
          <cell r="H202">
            <v>1.2E-2</v>
          </cell>
          <cell r="I202">
            <v>8.9999999999999993E-3</v>
          </cell>
          <cell r="J202">
            <v>8.0000000000000002E-3</v>
          </cell>
          <cell r="K202">
            <v>8.0000000000000002E-3</v>
          </cell>
          <cell r="L202">
            <v>8.9999999999999993E-3</v>
          </cell>
          <cell r="M202">
            <v>6.0000000000000001E-3</v>
          </cell>
          <cell r="N202">
            <v>6.0000000000000001E-3</v>
          </cell>
          <cell r="O202">
            <v>6.0000000000000001E-3</v>
          </cell>
          <cell r="P202">
            <v>7.3400000000000002E-3</v>
          </cell>
          <cell r="Q202">
            <v>8.7799999999999996E-3</v>
          </cell>
          <cell r="R202">
            <v>1.1180000000000001E-2</v>
          </cell>
          <cell r="S202">
            <v>1.124E-2</v>
          </cell>
          <cell r="T202">
            <v>1.158E-2</v>
          </cell>
          <cell r="U202">
            <v>9.7400000000000004E-3</v>
          </cell>
          <cell r="V202">
            <v>9.5999999999999992E-3</v>
          </cell>
          <cell r="W202">
            <v>9.1000000000000004E-3</v>
          </cell>
          <cell r="X202">
            <v>1.078E-2</v>
          </cell>
          <cell r="Y202">
            <v>4.3299999999999996E-3</v>
          </cell>
          <cell r="Z202">
            <v>5.2399999999999999E-3</v>
          </cell>
          <cell r="AA202">
            <v>6.3600000000000002E-3</v>
          </cell>
          <cell r="AB202">
            <v>9.9900000000000006E-3</v>
          </cell>
          <cell r="AC202">
            <v>8.7399999999999995E-3</v>
          </cell>
          <cell r="AD202">
            <v>3.7599999999999999E-3</v>
          </cell>
          <cell r="AE202">
            <v>3.7599999999999999E-3</v>
          </cell>
        </row>
        <row r="203">
          <cell r="A203" t="str">
            <v>Consommation d'électricité  des industries mécaniques</v>
          </cell>
          <cell r="B203" t="str">
            <v>elccfmac</v>
          </cell>
          <cell r="C203" t="str">
            <v>fra</v>
          </cell>
          <cell r="D203" t="str">
            <v>CEREN</v>
          </cell>
          <cell r="E203" t="str">
            <v>Mtep</v>
          </cell>
          <cell r="F203">
            <v>1.2807999999999999</v>
          </cell>
          <cell r="G203">
            <v>1.2679</v>
          </cell>
          <cell r="H203">
            <v>1.2713399999999999</v>
          </cell>
          <cell r="I203">
            <v>1.1933400000000001</v>
          </cell>
          <cell r="J203">
            <v>1.2869900000000001</v>
          </cell>
          <cell r="K203">
            <v>1.37419</v>
          </cell>
          <cell r="L203">
            <v>1.3858900000000001</v>
          </cell>
          <cell r="M203">
            <v>1.4382600000000001</v>
          </cell>
          <cell r="N203">
            <v>1.52332</v>
          </cell>
          <cell r="O203">
            <v>1.54009</v>
          </cell>
          <cell r="P203">
            <v>1.5682499999999999</v>
          </cell>
          <cell r="Q203">
            <v>1.5527899999999999</v>
          </cell>
          <cell r="R203">
            <v>1.4954700000000001</v>
          </cell>
          <cell r="S203">
            <v>1.48424</v>
          </cell>
          <cell r="T203">
            <v>1.5006200000000001</v>
          </cell>
          <cell r="U203">
            <v>1.6588000000000001</v>
          </cell>
          <cell r="V203">
            <v>1.7034899999999999</v>
          </cell>
          <cell r="W203">
            <v>1.7399100000000001</v>
          </cell>
          <cell r="X203">
            <v>1.6609100000000001</v>
          </cell>
          <cell r="Y203">
            <v>1.28312</v>
          </cell>
          <cell r="Z203">
            <v>1.38974</v>
          </cell>
          <cell r="AA203">
            <v>1.4815799999999999</v>
          </cell>
          <cell r="AB203">
            <v>1.3851</v>
          </cell>
          <cell r="AC203">
            <v>1.3555200000000001</v>
          </cell>
          <cell r="AD203">
            <v>1.3184100000000001</v>
          </cell>
          <cell r="AE203">
            <v>1.31758</v>
          </cell>
        </row>
        <row r="204">
          <cell r="A204" t="str">
            <v>Consommation de biomasse, déchets des industries mécaniques</v>
          </cell>
          <cell r="B204" t="str">
            <v>enccfmac</v>
          </cell>
          <cell r="C204" t="str">
            <v>fra</v>
          </cell>
          <cell r="D204" t="str">
            <v>CEREN</v>
          </cell>
          <cell r="E204" t="str">
            <v>Mtep</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row>
        <row r="205">
          <cell r="A205" t="str">
            <v>Consommation finale  des industries mécaniques</v>
          </cell>
          <cell r="B205" t="str">
            <v>toccfmac</v>
          </cell>
          <cell r="C205" t="str">
            <v>fra</v>
          </cell>
          <cell r="D205" t="str">
            <v>CEREN</v>
          </cell>
          <cell r="E205" t="str">
            <v>Mtep</v>
          </cell>
          <cell r="F205">
            <v>3.0531999999999999</v>
          </cell>
          <cell r="G205">
            <v>3.07796</v>
          </cell>
          <cell r="H205">
            <v>3.0092500000000002</v>
          </cell>
          <cell r="I205">
            <v>2.79731</v>
          </cell>
          <cell r="J205">
            <v>2.9003000000000001</v>
          </cell>
          <cell r="K205">
            <v>3.1046900000000002</v>
          </cell>
          <cell r="L205">
            <v>3.1688200000000002</v>
          </cell>
          <cell r="M205">
            <v>3.2082799999999998</v>
          </cell>
          <cell r="N205">
            <v>3.3676400000000002</v>
          </cell>
          <cell r="O205">
            <v>3.32978</v>
          </cell>
          <cell r="P205">
            <v>3.2601800000000001</v>
          </cell>
          <cell r="Q205">
            <v>3.2711000000000001</v>
          </cell>
          <cell r="R205">
            <v>3.1178699999999999</v>
          </cell>
          <cell r="S205">
            <v>3.1882999999999999</v>
          </cell>
          <cell r="T205">
            <v>3.2174900000000002</v>
          </cell>
          <cell r="U205">
            <v>3.4607100000000002</v>
          </cell>
          <cell r="V205">
            <v>3.5460699999999998</v>
          </cell>
          <cell r="W205">
            <v>3.5571100000000002</v>
          </cell>
          <cell r="X205">
            <v>3.4499499999999999</v>
          </cell>
          <cell r="Y205">
            <v>2.6640999999999999</v>
          </cell>
          <cell r="Z205">
            <v>2.8571900000000001</v>
          </cell>
          <cell r="AA205">
            <v>2.92808</v>
          </cell>
          <cell r="AB205">
            <v>2.7536499999999999</v>
          </cell>
          <cell r="AC205">
            <v>2.6791200000000002</v>
          </cell>
          <cell r="AD205">
            <v>2.5542400000000001</v>
          </cell>
          <cell r="AE205">
            <v>2.6418699999999999</v>
          </cell>
        </row>
        <row r="206">
          <cell r="A206" t="str">
            <v>Consommation de combustibles minéraux solides de la construction mécanique (NCE 30)</v>
          </cell>
          <cell r="B206" t="str">
            <v>cmscfmec</v>
          </cell>
          <cell r="C206" t="str">
            <v>fra</v>
          </cell>
          <cell r="D206" t="str">
            <v>CEREN</v>
          </cell>
          <cell r="E206" t="str">
            <v>Mtep</v>
          </cell>
          <cell r="F206">
            <v>2E-3</v>
          </cell>
          <cell r="G206">
            <v>2E-3</v>
          </cell>
          <cell r="H206">
            <v>2E-3</v>
          </cell>
          <cell r="I206">
            <v>3.0000000000000001E-3</v>
          </cell>
          <cell r="J206">
            <v>3.0000000000000001E-3</v>
          </cell>
          <cell r="K206">
            <v>1E-3</v>
          </cell>
          <cell r="L206">
            <v>2E-3</v>
          </cell>
          <cell r="M206">
            <v>1E-3</v>
          </cell>
          <cell r="N206">
            <v>1E-3</v>
          </cell>
          <cell r="O206">
            <v>1E-3</v>
          </cell>
          <cell r="P206">
            <v>7.6000000000000004E-4</v>
          </cell>
          <cell r="Q206">
            <v>1.01E-3</v>
          </cell>
          <cell r="R206">
            <v>1.3799999999999999E-3</v>
          </cell>
          <cell r="S206">
            <v>1.8500000000000001E-3</v>
          </cell>
          <cell r="T206">
            <v>1.4499999999999999E-3</v>
          </cell>
          <cell r="U206">
            <v>1.7000000000000001E-4</v>
          </cell>
          <cell r="V206">
            <v>1.0000000000000001E-5</v>
          </cell>
          <cell r="W206">
            <v>1.0000000000000001E-5</v>
          </cell>
          <cell r="X206">
            <v>0</v>
          </cell>
          <cell r="Y206">
            <v>0</v>
          </cell>
          <cell r="Z206">
            <v>0</v>
          </cell>
          <cell r="AA206">
            <v>8.4999999999999995E-4</v>
          </cell>
          <cell r="AB206">
            <v>8.3000000000000001E-4</v>
          </cell>
          <cell r="AC206">
            <v>0</v>
          </cell>
          <cell r="AD206">
            <v>0</v>
          </cell>
          <cell r="AE206">
            <v>0</v>
          </cell>
        </row>
        <row r="207">
          <cell r="A207" t="str">
            <v>Consommation de produits pétroliers  de la construction mécanique (NCE 30)</v>
          </cell>
          <cell r="B207" t="str">
            <v>petcfmec</v>
          </cell>
          <cell r="C207" t="str">
            <v>fra</v>
          </cell>
          <cell r="D207" t="str">
            <v>CEREN</v>
          </cell>
          <cell r="E207" t="str">
            <v>Mtep</v>
          </cell>
          <cell r="F207">
            <v>0.15909999999999999</v>
          </cell>
          <cell r="G207">
            <v>0.14779</v>
          </cell>
          <cell r="H207">
            <v>0.14258999999999999</v>
          </cell>
          <cell r="I207">
            <v>0.11609</v>
          </cell>
          <cell r="J207">
            <v>9.7699999999999995E-2</v>
          </cell>
          <cell r="K207">
            <v>0.10553999999999999</v>
          </cell>
          <cell r="L207">
            <v>0.11187</v>
          </cell>
          <cell r="M207">
            <v>0.11169999999999999</v>
          </cell>
          <cell r="N207">
            <v>0.10827000000000001</v>
          </cell>
          <cell r="O207">
            <v>9.5519999999999994E-2</v>
          </cell>
          <cell r="P207">
            <v>3.9E-2</v>
          </cell>
          <cell r="Q207">
            <v>7.9769999999999994E-2</v>
          </cell>
          <cell r="R207">
            <v>6.1490000000000003E-2</v>
          </cell>
          <cell r="S207">
            <v>6.1830000000000003E-2</v>
          </cell>
          <cell r="T207">
            <v>6.3740000000000005E-2</v>
          </cell>
          <cell r="U207">
            <v>7.9990000000000006E-2</v>
          </cell>
          <cell r="V207">
            <v>5.4530000000000002E-2</v>
          </cell>
          <cell r="W207">
            <v>5.1029999999999999E-2</v>
          </cell>
          <cell r="X207">
            <v>5.3719999999999997E-2</v>
          </cell>
          <cell r="Y207">
            <v>3.6459999999999999E-2</v>
          </cell>
          <cell r="Z207">
            <v>3.8059999999999997E-2</v>
          </cell>
          <cell r="AA207">
            <v>3.959E-2</v>
          </cell>
          <cell r="AB207">
            <v>2.945E-2</v>
          </cell>
          <cell r="AC207">
            <v>2.7140000000000001E-2</v>
          </cell>
          <cell r="AD207">
            <v>1.9130000000000001E-2</v>
          </cell>
          <cell r="AE207">
            <v>1.9388083042498155E-2</v>
          </cell>
        </row>
        <row r="208">
          <cell r="A208" t="str">
            <v>Consommation de gaz de la construction mécanique (NCE 30)</v>
          </cell>
          <cell r="B208" t="str">
            <v>gazcfmec</v>
          </cell>
          <cell r="C208" t="str">
            <v>fra</v>
          </cell>
          <cell r="D208" t="str">
            <v>CEREN</v>
          </cell>
          <cell r="E208" t="str">
            <v>Mtep</v>
          </cell>
          <cell r="F208">
            <v>0.16813</v>
          </cell>
          <cell r="G208">
            <v>0.21870000000000001</v>
          </cell>
          <cell r="H208">
            <v>0.2248</v>
          </cell>
          <cell r="I208">
            <v>0.21265000000000001</v>
          </cell>
          <cell r="J208">
            <v>0.20166999999999999</v>
          </cell>
          <cell r="K208">
            <v>0.21451000000000001</v>
          </cell>
          <cell r="L208">
            <v>0.23968999999999999</v>
          </cell>
          <cell r="M208">
            <v>0.23335</v>
          </cell>
          <cell r="N208">
            <v>0.24335999999999999</v>
          </cell>
          <cell r="O208">
            <v>0.23773</v>
          </cell>
          <cell r="P208">
            <v>0.19827</v>
          </cell>
          <cell r="Q208">
            <v>0.18360000000000001</v>
          </cell>
          <cell r="R208">
            <v>0.18833</v>
          </cell>
          <cell r="S208">
            <v>0.20171</v>
          </cell>
          <cell r="T208">
            <v>0.21098</v>
          </cell>
          <cell r="U208">
            <v>0.20984</v>
          </cell>
          <cell r="V208">
            <v>0.24432000000000001</v>
          </cell>
          <cell r="W208">
            <v>0.24573999999999999</v>
          </cell>
          <cell r="X208">
            <v>0.25790999999999997</v>
          </cell>
          <cell r="Y208">
            <v>0.19600999999999999</v>
          </cell>
          <cell r="Z208">
            <v>0.19839000000000001</v>
          </cell>
          <cell r="AA208">
            <v>0.18384</v>
          </cell>
          <cell r="AB208">
            <v>0.20893</v>
          </cell>
          <cell r="AC208">
            <v>0.21870000000000001</v>
          </cell>
          <cell r="AD208">
            <v>0.18828</v>
          </cell>
          <cell r="AE208">
            <v>0.19082008757143507</v>
          </cell>
        </row>
        <row r="209">
          <cell r="A209" t="str">
            <v>Consommation de chaleur de la construction mécanique (NCE 30)</v>
          </cell>
          <cell r="B209" t="str">
            <v>vapcfmec</v>
          </cell>
          <cell r="C209" t="str">
            <v>fra</v>
          </cell>
          <cell r="D209" t="str">
            <v>CEREN</v>
          </cell>
          <cell r="E209" t="str">
            <v>Mtep</v>
          </cell>
          <cell r="F209">
            <v>2E-3</v>
          </cell>
          <cell r="G209">
            <v>2E-3</v>
          </cell>
          <cell r="H209">
            <v>2E-3</v>
          </cell>
          <cell r="I209">
            <v>1E-3</v>
          </cell>
          <cell r="J209">
            <v>1E-3</v>
          </cell>
          <cell r="K209">
            <v>1E-3</v>
          </cell>
          <cell r="L209">
            <v>2E-3</v>
          </cell>
          <cell r="M209">
            <v>1E-3</v>
          </cell>
          <cell r="N209">
            <v>1E-3</v>
          </cell>
          <cell r="O209">
            <v>1E-3</v>
          </cell>
          <cell r="P209">
            <v>1.97E-3</v>
          </cell>
          <cell r="Q209">
            <v>2.2399999999999998E-3</v>
          </cell>
          <cell r="R209">
            <v>2.7599999999999999E-3</v>
          </cell>
          <cell r="S209">
            <v>4.7400000000000003E-3</v>
          </cell>
          <cell r="T209">
            <v>3.98E-3</v>
          </cell>
          <cell r="U209">
            <v>3.5200000000000001E-3</v>
          </cell>
          <cell r="V209">
            <v>3.5599999999999998E-3</v>
          </cell>
          <cell r="W209">
            <v>3.1700000000000001E-3</v>
          </cell>
          <cell r="X209">
            <v>1.97E-3</v>
          </cell>
          <cell r="Y209">
            <v>1.07E-3</v>
          </cell>
          <cell r="Z209">
            <v>1.15E-3</v>
          </cell>
          <cell r="AA209">
            <v>2.9199999999999999E-3</v>
          </cell>
          <cell r="AB209">
            <v>2E-3</v>
          </cell>
          <cell r="AC209">
            <v>1.1199999999999999E-3</v>
          </cell>
          <cell r="AD209">
            <v>6.9999999999999999E-4</v>
          </cell>
          <cell r="AE209">
            <v>7.094437077756774E-4</v>
          </cell>
        </row>
        <row r="210">
          <cell r="A210" t="str">
            <v>Consommation d'électricité   de la construction mécanique (NCE 30)</v>
          </cell>
          <cell r="B210" t="str">
            <v>elccfmec</v>
          </cell>
          <cell r="C210" t="str">
            <v>fra</v>
          </cell>
          <cell r="D210" t="str">
            <v>CEREN</v>
          </cell>
          <cell r="E210" t="str">
            <v>Mtep</v>
          </cell>
          <cell r="F210">
            <v>0.22394</v>
          </cell>
          <cell r="G210">
            <v>0.23143</v>
          </cell>
          <cell r="H210">
            <v>0.24440999999999999</v>
          </cell>
          <cell r="I210">
            <v>0.24243000000000001</v>
          </cell>
          <cell r="J210">
            <v>0.24209</v>
          </cell>
          <cell r="K210">
            <v>0.25852000000000003</v>
          </cell>
          <cell r="L210">
            <v>0.26091999999999999</v>
          </cell>
          <cell r="M210">
            <v>0.27528999999999998</v>
          </cell>
          <cell r="N210">
            <v>0.28449000000000002</v>
          </cell>
          <cell r="O210">
            <v>0.28148000000000001</v>
          </cell>
          <cell r="P210">
            <v>0.26749000000000001</v>
          </cell>
          <cell r="Q210">
            <v>0.26190999999999998</v>
          </cell>
          <cell r="R210">
            <v>0.26235999999999998</v>
          </cell>
          <cell r="S210">
            <v>0.25419999999999998</v>
          </cell>
          <cell r="T210">
            <v>0.25547999999999998</v>
          </cell>
          <cell r="U210">
            <v>0.28064</v>
          </cell>
          <cell r="V210">
            <v>0.29661999999999999</v>
          </cell>
          <cell r="W210">
            <v>0.30651</v>
          </cell>
          <cell r="X210">
            <v>0.31130000000000002</v>
          </cell>
          <cell r="Y210">
            <v>0.23610999999999999</v>
          </cell>
          <cell r="Z210">
            <v>0.23702999999999999</v>
          </cell>
          <cell r="AA210">
            <v>0.25213999999999998</v>
          </cell>
          <cell r="AB210">
            <v>0.25039</v>
          </cell>
          <cell r="AC210">
            <v>0.24937999999999999</v>
          </cell>
          <cell r="AD210">
            <v>0.24129999999999999</v>
          </cell>
          <cell r="AE210">
            <v>0.24455538098038707</v>
          </cell>
        </row>
        <row r="211">
          <cell r="A211" t="str">
            <v>Consommation de biomasse, déchets de la construction mécanique (NCE 30)</v>
          </cell>
          <cell r="B211" t="str">
            <v>enccfmec</v>
          </cell>
          <cell r="C211" t="str">
            <v>fra</v>
          </cell>
          <cell r="D211" t="str">
            <v>CEREN</v>
          </cell>
          <cell r="E211" t="str">
            <v>Mtep</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row>
        <row r="212">
          <cell r="A212" t="str">
            <v>Consommation finale de la construction mécanique (NCE 30)</v>
          </cell>
          <cell r="B212" t="str">
            <v>toccfmec</v>
          </cell>
          <cell r="C212" t="str">
            <v>fra</v>
          </cell>
          <cell r="D212" t="str">
            <v>CEREN</v>
          </cell>
          <cell r="E212" t="str">
            <v>Mtep</v>
          </cell>
          <cell r="F212">
            <v>0.55518000000000001</v>
          </cell>
          <cell r="G212">
            <v>0.60192000000000001</v>
          </cell>
          <cell r="H212">
            <v>0.61580999999999997</v>
          </cell>
          <cell r="I212">
            <v>0.57516999999999996</v>
          </cell>
          <cell r="J212">
            <v>0.54545999999999994</v>
          </cell>
          <cell r="K212">
            <v>0.58055999999999996</v>
          </cell>
          <cell r="L212">
            <v>0.61648999999999998</v>
          </cell>
          <cell r="M212">
            <v>0.62233000000000005</v>
          </cell>
          <cell r="N212">
            <v>0.63812000000000002</v>
          </cell>
          <cell r="O212">
            <v>0.61673</v>
          </cell>
          <cell r="P212">
            <v>0.50748000000000004</v>
          </cell>
          <cell r="Q212">
            <v>0.52851999999999999</v>
          </cell>
          <cell r="R212">
            <v>0.51632</v>
          </cell>
          <cell r="S212">
            <v>0.52432999999999996</v>
          </cell>
          <cell r="T212">
            <v>0.53563000000000005</v>
          </cell>
          <cell r="U212">
            <v>0.57416</v>
          </cell>
          <cell r="V212">
            <v>0.59904000000000002</v>
          </cell>
          <cell r="W212">
            <v>0.60646</v>
          </cell>
          <cell r="X212">
            <v>0.62490000000000001</v>
          </cell>
          <cell r="Y212">
            <v>0.46965000000000001</v>
          </cell>
          <cell r="Z212">
            <v>0.47463</v>
          </cell>
          <cell r="AA212">
            <v>0.47933999999999999</v>
          </cell>
          <cell r="AB212">
            <v>0.49159999999999998</v>
          </cell>
          <cell r="AC212">
            <v>0.49634</v>
          </cell>
          <cell r="AD212">
            <v>0.44940999999999998</v>
          </cell>
          <cell r="AE212">
            <v>0.45547299530209595</v>
          </cell>
        </row>
        <row r="213">
          <cell r="A213" t="str">
            <v>Consommation de combustibles minéraux solides de la construction électrique et électronique (NCE 31)</v>
          </cell>
          <cell r="B213" t="str">
            <v>cmscfele</v>
          </cell>
          <cell r="C213" t="str">
            <v>fra</v>
          </cell>
          <cell r="D213" t="str">
            <v>CEREN</v>
          </cell>
          <cell r="E213" t="str">
            <v>Mtep</v>
          </cell>
          <cell r="F213">
            <v>1E-3</v>
          </cell>
          <cell r="G213">
            <v>3.0000000000000001E-3</v>
          </cell>
          <cell r="H213">
            <v>2E-3</v>
          </cell>
          <cell r="I213">
            <v>3.0000000000000001E-3</v>
          </cell>
          <cell r="J213">
            <v>4.0000000000000001E-3</v>
          </cell>
          <cell r="K213">
            <v>3.0000000000000001E-3</v>
          </cell>
          <cell r="L213">
            <v>3.0000000000000001E-3</v>
          </cell>
          <cell r="M213">
            <v>3.0000000000000001E-3</v>
          </cell>
          <cell r="N213">
            <v>3.0000000000000001E-3</v>
          </cell>
          <cell r="O213">
            <v>2E-3</v>
          </cell>
          <cell r="P213">
            <v>0</v>
          </cell>
          <cell r="Q213">
            <v>1.0000000000000001E-5</v>
          </cell>
          <cell r="R213">
            <v>-2.0000000000000002E-5</v>
          </cell>
          <cell r="S213">
            <v>3.0000000000000001E-5</v>
          </cell>
          <cell r="T213">
            <v>3.0000000000000001E-5</v>
          </cell>
          <cell r="U213">
            <v>0</v>
          </cell>
          <cell r="V213">
            <v>0</v>
          </cell>
          <cell r="W213">
            <v>0</v>
          </cell>
          <cell r="X213">
            <v>0</v>
          </cell>
          <cell r="Y213">
            <v>0</v>
          </cell>
          <cell r="Z213">
            <v>0</v>
          </cell>
          <cell r="AA213">
            <v>0</v>
          </cell>
          <cell r="AB213">
            <v>0</v>
          </cell>
          <cell r="AC213">
            <v>0</v>
          </cell>
          <cell r="AD213">
            <v>0</v>
          </cell>
          <cell r="AE213">
            <v>0</v>
          </cell>
        </row>
        <row r="214">
          <cell r="A214" t="str">
            <v>Consommation de produits pétroliers  de la construction électrique et électronique  (NCE 31)</v>
          </cell>
          <cell r="B214" t="str">
            <v>petcfele</v>
          </cell>
          <cell r="C214" t="str">
            <v>fra</v>
          </cell>
          <cell r="D214" t="str">
            <v>CEREN</v>
          </cell>
          <cell r="E214" t="str">
            <v>Mtep</v>
          </cell>
          <cell r="F214">
            <v>0.107</v>
          </cell>
          <cell r="G214">
            <v>0.10524</v>
          </cell>
          <cell r="H214">
            <v>9.0139999999999998E-2</v>
          </cell>
          <cell r="I214">
            <v>7.0999999999999994E-2</v>
          </cell>
          <cell r="J214">
            <v>6.1940000000000002E-2</v>
          </cell>
          <cell r="K214">
            <v>7.0830000000000004E-2</v>
          </cell>
          <cell r="L214">
            <v>6.8489999999999995E-2</v>
          </cell>
          <cell r="M214">
            <v>5.8310000000000001E-2</v>
          </cell>
          <cell r="N214">
            <v>6.0490000000000002E-2</v>
          </cell>
          <cell r="O214">
            <v>5.6570000000000002E-2</v>
          </cell>
          <cell r="P214">
            <v>4.4830000000000002E-2</v>
          </cell>
          <cell r="Q214">
            <v>4.7710000000000002E-2</v>
          </cell>
          <cell r="R214">
            <v>4.546E-2</v>
          </cell>
          <cell r="S214">
            <v>3.8739999999999997E-2</v>
          </cell>
          <cell r="T214">
            <v>3.6299999999999999E-2</v>
          </cell>
          <cell r="U214">
            <v>3.3050000000000003E-2</v>
          </cell>
          <cell r="V214">
            <v>2.9960000000000001E-2</v>
          </cell>
          <cell r="W214">
            <v>2.6030000000000001E-2</v>
          </cell>
          <cell r="X214">
            <v>2.6120000000000001E-2</v>
          </cell>
          <cell r="Y214">
            <v>2.0830000000000001E-2</v>
          </cell>
          <cell r="Z214">
            <v>1.7909999999999999E-2</v>
          </cell>
          <cell r="AA214">
            <v>1.933E-2</v>
          </cell>
          <cell r="AB214">
            <v>1.9439999999999999E-2</v>
          </cell>
          <cell r="AC214">
            <v>1.3509999999999999E-2</v>
          </cell>
          <cell r="AD214">
            <v>1.128E-2</v>
          </cell>
          <cell r="AE214">
            <v>8.5456585669028157E-3</v>
          </cell>
        </row>
        <row r="215">
          <cell r="A215" t="str">
            <v>Consommation de gaz de la construction électrique et électronique  (NCE 31)</v>
          </cell>
          <cell r="B215" t="str">
            <v>gazcfele</v>
          </cell>
          <cell r="C215" t="str">
            <v>fra</v>
          </cell>
          <cell r="D215" t="str">
            <v>CEREN</v>
          </cell>
          <cell r="E215" t="str">
            <v>Mtep</v>
          </cell>
          <cell r="F215">
            <v>0.23427000000000001</v>
          </cell>
          <cell r="G215">
            <v>0.24465999999999999</v>
          </cell>
          <cell r="H215">
            <v>0.23074</v>
          </cell>
          <cell r="I215">
            <v>0.24265999999999999</v>
          </cell>
          <cell r="J215">
            <v>0.22025</v>
          </cell>
          <cell r="K215">
            <v>0.24282000000000001</v>
          </cell>
          <cell r="L215">
            <v>0.26988000000000001</v>
          </cell>
          <cell r="M215">
            <v>0.26099</v>
          </cell>
          <cell r="N215">
            <v>0.27799000000000001</v>
          </cell>
          <cell r="O215">
            <v>0.27098</v>
          </cell>
          <cell r="P215">
            <v>0.2787</v>
          </cell>
          <cell r="Q215">
            <v>0.29532999999999998</v>
          </cell>
          <cell r="R215">
            <v>0.26517000000000002</v>
          </cell>
          <cell r="S215">
            <v>0.27672999999999998</v>
          </cell>
          <cell r="T215">
            <v>0.27100000000000002</v>
          </cell>
          <cell r="U215">
            <v>0.25951000000000002</v>
          </cell>
          <cell r="V215">
            <v>0.25317000000000001</v>
          </cell>
          <cell r="W215">
            <v>0.24074000000000001</v>
          </cell>
          <cell r="X215">
            <v>0.24354999999999999</v>
          </cell>
          <cell r="Y215">
            <v>0.21435000000000001</v>
          </cell>
          <cell r="Z215">
            <v>0.22502</v>
          </cell>
          <cell r="AA215">
            <v>0.21424000000000001</v>
          </cell>
          <cell r="AB215">
            <v>0.20269999999999999</v>
          </cell>
          <cell r="AC215">
            <v>0.20322000000000001</v>
          </cell>
          <cell r="AD215">
            <v>0.18365999999999999</v>
          </cell>
          <cell r="AE215">
            <v>0.13913968549622086</v>
          </cell>
        </row>
        <row r="216">
          <cell r="A216" t="str">
            <v>Consommation de chaleur de la construction électrique et électronique  (NCE 31)</v>
          </cell>
          <cell r="B216" t="str">
            <v>vapcfele</v>
          </cell>
          <cell r="C216" t="str">
            <v>fra</v>
          </cell>
          <cell r="D216" t="str">
            <v>CEREN</v>
          </cell>
          <cell r="E216" t="str">
            <v>Mtep</v>
          </cell>
          <cell r="F216">
            <v>4.0000000000000001E-3</v>
          </cell>
          <cell r="G216">
            <v>5.0000000000000001E-3</v>
          </cell>
          <cell r="H216">
            <v>8.9999999999999993E-3</v>
          </cell>
          <cell r="I216">
            <v>7.0000000000000001E-3</v>
          </cell>
          <cell r="J216">
            <v>6.0000000000000001E-3</v>
          </cell>
          <cell r="K216">
            <v>5.0000000000000001E-3</v>
          </cell>
          <cell r="L216">
            <v>6.0000000000000001E-3</v>
          </cell>
          <cell r="M216">
            <v>4.0000000000000001E-3</v>
          </cell>
          <cell r="N216">
            <v>4.0000000000000001E-3</v>
          </cell>
          <cell r="O216">
            <v>4.0000000000000001E-3</v>
          </cell>
          <cell r="P216">
            <v>4.0600000000000002E-3</v>
          </cell>
          <cell r="Q216">
            <v>4.6100000000000004E-3</v>
          </cell>
          <cell r="R216">
            <v>5.4900000000000001E-3</v>
          </cell>
          <cell r="S216">
            <v>5.1599999999999997E-3</v>
          </cell>
          <cell r="T216">
            <v>5.5900000000000004E-3</v>
          </cell>
          <cell r="U216">
            <v>4.1999999999999997E-3</v>
          </cell>
          <cell r="V216">
            <v>3.3899999999999998E-3</v>
          </cell>
          <cell r="W216">
            <v>3.6700000000000001E-3</v>
          </cell>
          <cell r="X216">
            <v>6.6E-3</v>
          </cell>
          <cell r="Y216">
            <v>1.1299999999999999E-3</v>
          </cell>
          <cell r="Z216">
            <v>2.0899999999999998E-3</v>
          </cell>
          <cell r="AA216">
            <v>1.09E-3</v>
          </cell>
          <cell r="AB216">
            <v>5.9300000000000004E-3</v>
          </cell>
          <cell r="AC216">
            <v>5.9300000000000004E-3</v>
          </cell>
          <cell r="AD216">
            <v>1.1000000000000001E-3</v>
          </cell>
          <cell r="AE216">
            <v>8.3335322904194134E-4</v>
          </cell>
        </row>
        <row r="217">
          <cell r="A217" t="str">
            <v>Consommation d'électricité  de la construction électrique et électronique  (NCE 31)</v>
          </cell>
          <cell r="B217" t="str">
            <v>elccfele</v>
          </cell>
          <cell r="C217" t="str">
            <v>fra</v>
          </cell>
          <cell r="D217" t="str">
            <v>CEREN</v>
          </cell>
          <cell r="E217" t="str">
            <v>Mtep</v>
          </cell>
          <cell r="F217">
            <v>0.39577000000000001</v>
          </cell>
          <cell r="G217">
            <v>0.39946999999999999</v>
          </cell>
          <cell r="H217">
            <v>0.41073999999999999</v>
          </cell>
          <cell r="I217">
            <v>0.40988000000000002</v>
          </cell>
          <cell r="J217">
            <v>0.42303000000000002</v>
          </cell>
          <cell r="K217">
            <v>0.44530999999999998</v>
          </cell>
          <cell r="L217">
            <v>0.47282999999999997</v>
          </cell>
          <cell r="M217">
            <v>0.47782000000000002</v>
          </cell>
          <cell r="N217">
            <v>0.50663000000000002</v>
          </cell>
          <cell r="O217">
            <v>0.49897000000000002</v>
          </cell>
          <cell r="P217">
            <v>0.48992999999999998</v>
          </cell>
          <cell r="Q217">
            <v>0.49258999999999997</v>
          </cell>
          <cell r="R217">
            <v>0.45376</v>
          </cell>
          <cell r="S217">
            <v>0.45988000000000001</v>
          </cell>
          <cell r="T217">
            <v>0.45438000000000001</v>
          </cell>
          <cell r="U217">
            <v>0.49933</v>
          </cell>
          <cell r="V217">
            <v>0.50680999999999998</v>
          </cell>
          <cell r="W217">
            <v>0.50233000000000005</v>
          </cell>
          <cell r="X217">
            <v>0.50148000000000004</v>
          </cell>
          <cell r="Y217">
            <v>0.43656</v>
          </cell>
          <cell r="Z217">
            <v>0.45537</v>
          </cell>
          <cell r="AA217">
            <v>0.45190000000000002</v>
          </cell>
          <cell r="AB217">
            <v>0.41683999999999999</v>
          </cell>
          <cell r="AC217">
            <v>0.42077999999999999</v>
          </cell>
          <cell r="AD217">
            <v>0.40516999999999997</v>
          </cell>
          <cell r="AE217">
            <v>0.30695429800993029</v>
          </cell>
        </row>
        <row r="218">
          <cell r="A218" t="str">
            <v>Consommation de biomasse, déchets de la construction électrique et électronique  (NCE 31)</v>
          </cell>
          <cell r="B218" t="str">
            <v>enccfele</v>
          </cell>
          <cell r="C218" t="str">
            <v>fra</v>
          </cell>
          <cell r="D218" t="str">
            <v>CEREN</v>
          </cell>
          <cell r="E218" t="str">
            <v>Mtep</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row>
        <row r="219">
          <cell r="A219" t="str">
            <v>Consommation finale  de la construction électrique et électronique (NCE 31)</v>
          </cell>
          <cell r="B219" t="str">
            <v>toccfele</v>
          </cell>
          <cell r="C219" t="str">
            <v>fra</v>
          </cell>
          <cell r="D219" t="str">
            <v>CEREN</v>
          </cell>
          <cell r="E219" t="str">
            <v>Mtep</v>
          </cell>
          <cell r="F219">
            <v>0.73804000000000003</v>
          </cell>
          <cell r="G219">
            <v>0.75236999999999998</v>
          </cell>
          <cell r="H219">
            <v>0.73360999999999998</v>
          </cell>
          <cell r="I219">
            <v>0.72653000000000001</v>
          </cell>
          <cell r="J219">
            <v>0.70923000000000003</v>
          </cell>
          <cell r="K219">
            <v>0.76195000000000002</v>
          </cell>
          <cell r="L219">
            <v>0.81420000000000003</v>
          </cell>
          <cell r="M219">
            <v>0.80012000000000005</v>
          </cell>
          <cell r="N219">
            <v>0.84809999999999997</v>
          </cell>
          <cell r="O219">
            <v>0.82852000000000003</v>
          </cell>
          <cell r="P219">
            <v>0.81345999999999996</v>
          </cell>
          <cell r="Q219">
            <v>0.83564000000000005</v>
          </cell>
          <cell r="R219">
            <v>0.76436000000000004</v>
          </cell>
          <cell r="S219">
            <v>0.77537999999999996</v>
          </cell>
          <cell r="T219">
            <v>0.76170000000000004</v>
          </cell>
          <cell r="U219">
            <v>0.79188999999999998</v>
          </cell>
          <cell r="V219">
            <v>0.78993999999999998</v>
          </cell>
          <cell r="W219">
            <v>0.76910000000000001</v>
          </cell>
          <cell r="X219">
            <v>0.77114000000000005</v>
          </cell>
          <cell r="Y219">
            <v>0.67173000000000005</v>
          </cell>
          <cell r="Z219">
            <v>0.69830999999999999</v>
          </cell>
          <cell r="AA219">
            <v>0.68547000000000002</v>
          </cell>
          <cell r="AB219">
            <v>0.63897999999999999</v>
          </cell>
          <cell r="AC219">
            <v>0.63751999999999998</v>
          </cell>
          <cell r="AD219">
            <v>0.60011999999999999</v>
          </cell>
          <cell r="AE219">
            <v>0.59543382242359966</v>
          </cell>
        </row>
        <row r="220">
          <cell r="A220" t="str">
            <v>Consommation de combustibles minéraux solides de l'industrie automobile</v>
          </cell>
          <cell r="B220" t="str">
            <v>cmscfveh1</v>
          </cell>
          <cell r="C220" t="str">
            <v>fra</v>
          </cell>
          <cell r="D220" t="str">
            <v>CEREN</v>
          </cell>
          <cell r="E220" t="str">
            <v>Mtep</v>
          </cell>
          <cell r="F220">
            <v>5.4890000000000001E-2</v>
          </cell>
          <cell r="G220">
            <v>5.074E-2</v>
          </cell>
          <cell r="H220">
            <v>4.5260000000000002E-2</v>
          </cell>
          <cell r="I220">
            <v>4.2040000000000001E-2</v>
          </cell>
          <cell r="J220">
            <v>3.9E-2</v>
          </cell>
          <cell r="K220">
            <v>3.7249999999999998E-2</v>
          </cell>
          <cell r="L220">
            <v>3.7999999999999999E-2</v>
          </cell>
          <cell r="M220">
            <v>3.5999999999999997E-2</v>
          </cell>
          <cell r="N220">
            <v>3.3000000000000002E-2</v>
          </cell>
          <cell r="O220">
            <v>3.5999999999999997E-2</v>
          </cell>
          <cell r="P220">
            <v>2.862E-2</v>
          </cell>
          <cell r="Q220">
            <v>2.1319999999999999E-2</v>
          </cell>
          <cell r="R220">
            <v>1.2449999999999999E-2</v>
          </cell>
          <cell r="S220">
            <v>6.2100000000000002E-3</v>
          </cell>
          <cell r="T220">
            <v>1.2760000000000001E-2</v>
          </cell>
          <cell r="U220">
            <v>6.8199999999999997E-3</v>
          </cell>
          <cell r="V220">
            <v>1.2529999999999999E-2</v>
          </cell>
          <cell r="W220">
            <v>1.197E-2</v>
          </cell>
          <cell r="X220">
            <v>1.204E-2</v>
          </cell>
          <cell r="Y220">
            <v>0</v>
          </cell>
          <cell r="Z220">
            <v>0</v>
          </cell>
          <cell r="AA220">
            <v>5.1000000000000004E-3</v>
          </cell>
          <cell r="AB220">
            <v>5.1399999999999996E-3</v>
          </cell>
          <cell r="AC220">
            <v>5.1599999999999997E-3</v>
          </cell>
          <cell r="AD220">
            <v>5.1599999999999997E-3</v>
          </cell>
          <cell r="AE220">
            <v>3.31E-3</v>
          </cell>
        </row>
        <row r="221">
          <cell r="A221" t="str">
            <v>Consommation de produits pétroliers  de l'industrie automobile</v>
          </cell>
          <cell r="B221" t="str">
            <v>petcfveh1</v>
          </cell>
          <cell r="C221" t="str">
            <v>fra</v>
          </cell>
          <cell r="D221" t="str">
            <v>CEREN</v>
          </cell>
          <cell r="E221" t="str">
            <v>Mtep</v>
          </cell>
          <cell r="F221">
            <v>0.23488000000000001</v>
          </cell>
          <cell r="G221">
            <v>0.24248</v>
          </cell>
          <cell r="H221">
            <v>0.20258000000000001</v>
          </cell>
          <cell r="I221">
            <v>0.19700000000000001</v>
          </cell>
          <cell r="J221">
            <v>0.14909</v>
          </cell>
          <cell r="K221">
            <v>0.17296</v>
          </cell>
          <cell r="L221">
            <v>0.17546999999999999</v>
          </cell>
          <cell r="M221">
            <v>0.15046000000000001</v>
          </cell>
          <cell r="N221">
            <v>0.15922</v>
          </cell>
          <cell r="O221">
            <v>0.14202999999999999</v>
          </cell>
          <cell r="P221">
            <v>0.11222</v>
          </cell>
          <cell r="Q221">
            <v>0.11837</v>
          </cell>
          <cell r="R221">
            <v>8.9560000000000001E-2</v>
          </cell>
          <cell r="S221">
            <v>8.8150000000000006E-2</v>
          </cell>
          <cell r="T221">
            <v>7.9339999999999994E-2</v>
          </cell>
          <cell r="U221">
            <v>6.0290000000000003E-2</v>
          </cell>
          <cell r="V221">
            <v>5.7029999999999997E-2</v>
          </cell>
          <cell r="W221">
            <v>3.9039999999999998E-2</v>
          </cell>
          <cell r="X221">
            <v>3.6459999999999999E-2</v>
          </cell>
          <cell r="Y221">
            <v>3.4889999999999997E-2</v>
          </cell>
          <cell r="Z221">
            <v>2.759E-2</v>
          </cell>
          <cell r="AA221">
            <v>3.1E-2</v>
          </cell>
          <cell r="AB221">
            <v>2.5999999999999999E-2</v>
          </cell>
          <cell r="AC221">
            <v>2.2380000000000001E-2</v>
          </cell>
          <cell r="AD221">
            <v>2.503E-2</v>
          </cell>
          <cell r="AE221">
            <v>2.1010000000000001E-2</v>
          </cell>
        </row>
        <row r="222">
          <cell r="A222" t="str">
            <v>Consommation de gaz de l'industrie automobile</v>
          </cell>
          <cell r="B222" t="str">
            <v>gazcfveh1</v>
          </cell>
          <cell r="C222" t="str">
            <v>fra</v>
          </cell>
          <cell r="D222" t="str">
            <v>CEREN</v>
          </cell>
          <cell r="E222" t="str">
            <v>Mtep</v>
          </cell>
          <cell r="F222">
            <v>0.44930999999999999</v>
          </cell>
          <cell r="G222">
            <v>0.48302</v>
          </cell>
          <cell r="H222">
            <v>0.47094000000000003</v>
          </cell>
          <cell r="I222">
            <v>0.44779000000000002</v>
          </cell>
          <cell r="J222">
            <v>0.43958000000000003</v>
          </cell>
          <cell r="K222">
            <v>0.49972</v>
          </cell>
          <cell r="L222">
            <v>0.55123999999999995</v>
          </cell>
          <cell r="M222">
            <v>0.53193000000000001</v>
          </cell>
          <cell r="N222">
            <v>0.55571000000000004</v>
          </cell>
          <cell r="O222">
            <v>0.56320000000000003</v>
          </cell>
          <cell r="P222">
            <v>0.60543999999999998</v>
          </cell>
          <cell r="Q222">
            <v>0.62265999999999999</v>
          </cell>
          <cell r="R222">
            <v>0.58738999999999997</v>
          </cell>
          <cell r="S222">
            <v>0.61090999999999995</v>
          </cell>
          <cell r="T222">
            <v>0.62653000000000003</v>
          </cell>
          <cell r="U222">
            <v>0.65024000000000004</v>
          </cell>
          <cell r="V222">
            <v>0.59252000000000005</v>
          </cell>
          <cell r="W222">
            <v>0.56384000000000001</v>
          </cell>
          <cell r="X222">
            <v>0.54395000000000004</v>
          </cell>
          <cell r="Y222">
            <v>0.47570000000000001</v>
          </cell>
          <cell r="Z222">
            <v>0.53369999999999995</v>
          </cell>
          <cell r="AA222">
            <v>0.45849000000000001</v>
          </cell>
          <cell r="AB222">
            <v>0.48296</v>
          </cell>
          <cell r="AC222">
            <v>0.48848000000000003</v>
          </cell>
          <cell r="AD222">
            <v>0.43715999999999999</v>
          </cell>
          <cell r="AE222">
            <v>0.50078999999999996</v>
          </cell>
        </row>
        <row r="223">
          <cell r="A223" t="str">
            <v>Consommation de chaleur de l'industrie automobile</v>
          </cell>
          <cell r="B223" t="str">
            <v>vapcfveh1</v>
          </cell>
          <cell r="C223" t="str">
            <v>fra</v>
          </cell>
          <cell r="D223" t="str">
            <v>CEREN</v>
          </cell>
          <cell r="E223" t="str">
            <v>Mtep</v>
          </cell>
          <cell r="F223">
            <v>6.0000000000000001E-3</v>
          </cell>
          <cell r="G223">
            <v>8.9999999999999993E-3</v>
          </cell>
          <cell r="H223">
            <v>8.0000000000000002E-3</v>
          </cell>
          <cell r="I223">
            <v>8.9999999999999993E-3</v>
          </cell>
          <cell r="J223">
            <v>0.01</v>
          </cell>
          <cell r="K223">
            <v>8.9999999999999993E-3</v>
          </cell>
          <cell r="L223">
            <v>0.01</v>
          </cell>
          <cell r="M223">
            <v>8.0000000000000002E-3</v>
          </cell>
          <cell r="N223">
            <v>7.0000000000000001E-3</v>
          </cell>
          <cell r="O223">
            <v>7.0000000000000001E-3</v>
          </cell>
          <cell r="P223">
            <v>3.8920000000000003E-2</v>
          </cell>
          <cell r="Q223">
            <v>4.5269999999999998E-2</v>
          </cell>
          <cell r="R223">
            <v>5.604E-2</v>
          </cell>
          <cell r="S223">
            <v>5.8040000000000001E-2</v>
          </cell>
          <cell r="T223">
            <v>6.7239999999999994E-2</v>
          </cell>
          <cell r="U223">
            <v>5.6070000000000002E-2</v>
          </cell>
          <cell r="V223">
            <v>5.1869999999999999E-2</v>
          </cell>
          <cell r="W223">
            <v>6.0490000000000002E-2</v>
          </cell>
          <cell r="X223">
            <v>5.7750000000000003E-2</v>
          </cell>
          <cell r="Y223">
            <v>5.33E-2</v>
          </cell>
          <cell r="Z223">
            <v>5.6689999999999997E-2</v>
          </cell>
          <cell r="AA223">
            <v>5.2949999999999997E-2</v>
          </cell>
          <cell r="AB223">
            <v>3.8600000000000002E-2</v>
          </cell>
          <cell r="AC223">
            <v>2.7519999999999999E-2</v>
          </cell>
          <cell r="AD223">
            <v>2.1999999999999999E-2</v>
          </cell>
          <cell r="AE223">
            <v>2.1999999999999999E-2</v>
          </cell>
        </row>
        <row r="224">
          <cell r="A224" t="str">
            <v>Consommation d'électricité  de l'industrie automobile</v>
          </cell>
          <cell r="B224" t="str">
            <v>elccfveh1</v>
          </cell>
          <cell r="C224" t="str">
            <v>fra</v>
          </cell>
          <cell r="D224" t="str">
            <v>CEREN</v>
          </cell>
          <cell r="E224" t="str">
            <v>Mtep</v>
          </cell>
          <cell r="F224">
            <v>0.57603000000000004</v>
          </cell>
          <cell r="G224">
            <v>0.57645999999999997</v>
          </cell>
          <cell r="H224">
            <v>0.59555000000000002</v>
          </cell>
          <cell r="I224">
            <v>0.55942999999999998</v>
          </cell>
          <cell r="J224">
            <v>0.58006999999999997</v>
          </cell>
          <cell r="K224">
            <v>0.59443000000000001</v>
          </cell>
          <cell r="L224">
            <v>0.59589000000000003</v>
          </cell>
          <cell r="M224">
            <v>0.61868000000000001</v>
          </cell>
          <cell r="N224">
            <v>0.64886999999999995</v>
          </cell>
          <cell r="O224">
            <v>0.66864999999999997</v>
          </cell>
          <cell r="P224">
            <v>0.71901999999999999</v>
          </cell>
          <cell r="Q224">
            <v>0.71823000000000004</v>
          </cell>
          <cell r="R224">
            <v>0.71984999999999999</v>
          </cell>
          <cell r="S224">
            <v>0.73046</v>
          </cell>
          <cell r="T224">
            <v>0.76078999999999997</v>
          </cell>
          <cell r="U224">
            <v>0.76515</v>
          </cell>
          <cell r="V224">
            <v>0.73053000000000001</v>
          </cell>
          <cell r="W224">
            <v>0.73494000000000004</v>
          </cell>
          <cell r="X224">
            <v>0.68815000000000004</v>
          </cell>
          <cell r="Y224">
            <v>0.60390999999999995</v>
          </cell>
          <cell r="Z224">
            <v>0.63356999999999997</v>
          </cell>
          <cell r="AA224">
            <v>0.63444999999999996</v>
          </cell>
          <cell r="AB224">
            <v>0.59770999999999996</v>
          </cell>
          <cell r="AC224">
            <v>0.57496999999999998</v>
          </cell>
          <cell r="AD224">
            <v>0.60148999999999997</v>
          </cell>
          <cell r="AE224">
            <v>0.62583999999999995</v>
          </cell>
        </row>
        <row r="225">
          <cell r="A225" t="str">
            <v>Consommation de biomasse, déchets de l'industrie automobile</v>
          </cell>
          <cell r="B225" t="str">
            <v>enccfveh1</v>
          </cell>
          <cell r="E225" t="str">
            <v>n.d.</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row>
        <row r="226">
          <cell r="A226" t="str">
            <v>Consommation finale  de l'industrie automobile</v>
          </cell>
          <cell r="B226" t="str">
            <v>toccfveh1</v>
          </cell>
          <cell r="C226" t="str">
            <v>fra</v>
          </cell>
          <cell r="D226" t="str">
            <v>CEREN</v>
          </cell>
          <cell r="E226" t="str">
            <v>Mtep</v>
          </cell>
          <cell r="F226">
            <v>1.3210999999999999</v>
          </cell>
          <cell r="G226">
            <v>1.3616999999999999</v>
          </cell>
          <cell r="H226">
            <v>1.32233</v>
          </cell>
          <cell r="I226">
            <v>1.25526</v>
          </cell>
          <cell r="J226">
            <v>1.21774</v>
          </cell>
          <cell r="K226">
            <v>1.3133600000000001</v>
          </cell>
          <cell r="L226">
            <v>1.3706100000000001</v>
          </cell>
          <cell r="M226">
            <v>1.3450800000000001</v>
          </cell>
          <cell r="N226">
            <v>1.4037999999999999</v>
          </cell>
          <cell r="O226">
            <v>1.4168799999999999</v>
          </cell>
          <cell r="P226">
            <v>1.5042</v>
          </cell>
          <cell r="Q226">
            <v>1.52586</v>
          </cell>
          <cell r="R226">
            <v>1.46529</v>
          </cell>
          <cell r="S226">
            <v>1.49377</v>
          </cell>
          <cell r="T226">
            <v>1.5466599999999999</v>
          </cell>
          <cell r="U226">
            <v>1.5385599999999999</v>
          </cell>
          <cell r="V226">
            <v>1.44448</v>
          </cell>
          <cell r="W226">
            <v>1.41029</v>
          </cell>
          <cell r="X226">
            <v>1.3383400000000001</v>
          </cell>
          <cell r="Y226">
            <v>1.1677900000000001</v>
          </cell>
          <cell r="Z226">
            <v>1.2515400000000001</v>
          </cell>
          <cell r="AA226">
            <v>1.1819900000000001</v>
          </cell>
          <cell r="AB226">
            <v>1.15042</v>
          </cell>
          <cell r="AC226">
            <v>1.1185099999999999</v>
          </cell>
          <cell r="AD226">
            <v>1.09084</v>
          </cell>
          <cell r="AE226">
            <v>1.17296</v>
          </cell>
        </row>
        <row r="227">
          <cell r="A227" t="str">
            <v>Consommation de combustibles minéraux solides des industries automobiles et autres (NCE32)</v>
          </cell>
          <cell r="B227" t="str">
            <v>cmscfveh</v>
          </cell>
          <cell r="C227" t="str">
            <v>fra</v>
          </cell>
          <cell r="D227" t="str">
            <v>CEREN</v>
          </cell>
          <cell r="E227" t="str">
            <v>Mtep</v>
          </cell>
          <cell r="F227">
            <v>5.4890000000000001E-2</v>
          </cell>
          <cell r="G227">
            <v>5.074E-2</v>
          </cell>
          <cell r="H227">
            <v>4.5260000000000002E-2</v>
          </cell>
          <cell r="I227">
            <v>4.2040000000000001E-2</v>
          </cell>
          <cell r="J227">
            <v>3.9E-2</v>
          </cell>
          <cell r="K227">
            <v>3.7249999999999998E-2</v>
          </cell>
          <cell r="L227">
            <v>3.7999999999999999E-2</v>
          </cell>
          <cell r="M227">
            <v>3.5999999999999997E-2</v>
          </cell>
          <cell r="N227">
            <v>3.3000000000000002E-2</v>
          </cell>
          <cell r="O227">
            <v>3.5999999999999997E-2</v>
          </cell>
          <cell r="P227">
            <v>2.862E-2</v>
          </cell>
          <cell r="Q227">
            <v>2.1319999999999999E-2</v>
          </cell>
          <cell r="R227">
            <v>1.2449999999999999E-2</v>
          </cell>
          <cell r="S227">
            <v>6.2100000000000002E-3</v>
          </cell>
          <cell r="T227">
            <v>1.2760000000000001E-2</v>
          </cell>
          <cell r="U227">
            <v>6.8199999999999997E-3</v>
          </cell>
          <cell r="V227">
            <v>1.2529999999999999E-2</v>
          </cell>
          <cell r="W227">
            <v>1.197E-2</v>
          </cell>
          <cell r="X227">
            <v>1.204E-2</v>
          </cell>
          <cell r="Y227">
            <v>0</v>
          </cell>
          <cell r="Z227">
            <v>0</v>
          </cell>
          <cell r="AA227">
            <v>5.1000000000000004E-3</v>
          </cell>
          <cell r="AB227">
            <v>5.1399999999999996E-3</v>
          </cell>
          <cell r="AC227">
            <v>5.1599999999999997E-3</v>
          </cell>
          <cell r="AD227">
            <v>5.1599999999999997E-3</v>
          </cell>
          <cell r="AE227">
            <v>5.2748764987372932E-3</v>
          </cell>
        </row>
        <row r="228">
          <cell r="A228" t="str">
            <v>Consommation de produits pétroliers  des industries automobiles et autres (NCE32)</v>
          </cell>
          <cell r="B228" t="str">
            <v>petcfveh</v>
          </cell>
          <cell r="C228" t="str">
            <v>fra</v>
          </cell>
          <cell r="D228" t="str">
            <v>CEREN</v>
          </cell>
          <cell r="E228" t="str">
            <v>Mtep</v>
          </cell>
          <cell r="F228">
            <v>0.19782</v>
          </cell>
          <cell r="G228">
            <v>0.20405999999999999</v>
          </cell>
          <cell r="H228">
            <v>0.1719</v>
          </cell>
          <cell r="I228">
            <v>0.16625999999999999</v>
          </cell>
          <cell r="J228">
            <v>0.12529000000000001</v>
          </cell>
          <cell r="K228">
            <v>0.14706</v>
          </cell>
          <cell r="L228">
            <v>0.14784</v>
          </cell>
          <cell r="M228">
            <v>0.1231</v>
          </cell>
          <cell r="N228">
            <v>0.13392999999999999</v>
          </cell>
          <cell r="O228">
            <v>0.11527</v>
          </cell>
          <cell r="P228">
            <v>9.1079999999999994E-2</v>
          </cell>
          <cell r="Q228">
            <v>9.9070000000000005E-2</v>
          </cell>
          <cell r="R228">
            <v>7.8049999999999994E-2</v>
          </cell>
          <cell r="S228">
            <v>7.5880000000000003E-2</v>
          </cell>
          <cell r="T228">
            <v>6.7739999999999995E-2</v>
          </cell>
          <cell r="U228">
            <v>4.8559999999999999E-2</v>
          </cell>
          <cell r="V228">
            <v>4.1540000000000001E-2</v>
          </cell>
          <cell r="W228">
            <v>2.7890000000000002E-2</v>
          </cell>
          <cell r="X228">
            <v>2.6970000000000001E-2</v>
          </cell>
          <cell r="Y228">
            <v>2.7E-2</v>
          </cell>
          <cell r="Z228">
            <v>2.248E-2</v>
          </cell>
          <cell r="AA228">
            <v>2.656E-2</v>
          </cell>
          <cell r="AB228">
            <v>2.121E-2</v>
          </cell>
          <cell r="AC228">
            <v>1.8880000000000001E-2</v>
          </cell>
          <cell r="AD228">
            <v>2.0459999999999999E-2</v>
          </cell>
          <cell r="AE228">
            <v>2.0915498675225776E-2</v>
          </cell>
        </row>
        <row r="229">
          <cell r="A229" t="str">
            <v>Consommation de gaz des industries automobiles et autres (NCE32)</v>
          </cell>
          <cell r="B229" t="str">
            <v>gazcfveh</v>
          </cell>
          <cell r="C229" t="str">
            <v>fra</v>
          </cell>
          <cell r="D229" t="str">
            <v>CEREN</v>
          </cell>
          <cell r="E229" t="str">
            <v>Mtep</v>
          </cell>
          <cell r="F229">
            <v>0.36155999999999999</v>
          </cell>
          <cell r="G229">
            <v>0.38879000000000002</v>
          </cell>
          <cell r="H229">
            <v>0.37291000000000002</v>
          </cell>
          <cell r="I229">
            <v>0.34595999999999999</v>
          </cell>
          <cell r="J229">
            <v>0.35285</v>
          </cell>
          <cell r="K229">
            <v>0.39611000000000002</v>
          </cell>
          <cell r="L229">
            <v>0.44252999999999998</v>
          </cell>
          <cell r="M229">
            <v>0.42135</v>
          </cell>
          <cell r="N229">
            <v>0.43576999999999999</v>
          </cell>
          <cell r="O229">
            <v>0.45405000000000001</v>
          </cell>
          <cell r="P229">
            <v>0.46623999999999999</v>
          </cell>
          <cell r="Q229">
            <v>0.47831000000000001</v>
          </cell>
          <cell r="R229">
            <v>0.45682</v>
          </cell>
          <cell r="S229">
            <v>0.47454000000000002</v>
          </cell>
          <cell r="T229">
            <v>0.48920000000000002</v>
          </cell>
          <cell r="U229">
            <v>0.50499000000000005</v>
          </cell>
          <cell r="V229">
            <v>0.45024999999999998</v>
          </cell>
          <cell r="W229">
            <v>0.43763999999999997</v>
          </cell>
          <cell r="X229">
            <v>0.40838999999999998</v>
          </cell>
          <cell r="Y229">
            <v>0.34648000000000001</v>
          </cell>
          <cell r="Z229">
            <v>0.39500000000000002</v>
          </cell>
          <cell r="AA229">
            <v>0.33515</v>
          </cell>
          <cell r="AB229">
            <v>0.34460000000000002</v>
          </cell>
          <cell r="AC229">
            <v>0.33894000000000002</v>
          </cell>
          <cell r="AD229">
            <v>0.31001000000000001</v>
          </cell>
          <cell r="AE229">
            <v>0.31691171770805199</v>
          </cell>
        </row>
        <row r="230">
          <cell r="A230" t="str">
            <v>Consommation de chaleur des industries automobiles et autres (NCE32)</v>
          </cell>
          <cell r="B230" t="str">
            <v>vapcfveh</v>
          </cell>
          <cell r="C230" t="str">
            <v>fra</v>
          </cell>
          <cell r="D230" t="str">
            <v>CEREN</v>
          </cell>
          <cell r="E230" t="str">
            <v>Mtep</v>
          </cell>
          <cell r="F230">
            <v>6.0000000000000001E-3</v>
          </cell>
          <cell r="G230">
            <v>8.9999999999999993E-3</v>
          </cell>
          <cell r="H230">
            <v>8.0000000000000002E-3</v>
          </cell>
          <cell r="I230">
            <v>8.0000000000000002E-3</v>
          </cell>
          <cell r="J230">
            <v>8.9999999999999993E-3</v>
          </cell>
          <cell r="K230">
            <v>8.9999999999999993E-3</v>
          </cell>
          <cell r="L230">
            <v>0.01</v>
          </cell>
          <cell r="M230">
            <v>8.0000000000000002E-3</v>
          </cell>
          <cell r="N230">
            <v>7.0000000000000001E-3</v>
          </cell>
          <cell r="O230">
            <v>7.0000000000000001E-3</v>
          </cell>
          <cell r="P230">
            <v>3.7220000000000003E-2</v>
          </cell>
          <cell r="Q230">
            <v>4.3249999999999997E-2</v>
          </cell>
          <cell r="R230">
            <v>5.287E-2</v>
          </cell>
          <cell r="S230">
            <v>5.3969999999999997E-2</v>
          </cell>
          <cell r="T230">
            <v>5.6349999999999997E-2</v>
          </cell>
          <cell r="U230">
            <v>4.5379999999999997E-2</v>
          </cell>
          <cell r="V230">
            <v>4.1029999999999997E-2</v>
          </cell>
          <cell r="W230">
            <v>4.9590000000000002E-2</v>
          </cell>
          <cell r="X230">
            <v>4.6149999999999997E-2</v>
          </cell>
          <cell r="Y230">
            <v>4.2410000000000003E-2</v>
          </cell>
          <cell r="Z230">
            <v>4.4249999999999998E-2</v>
          </cell>
          <cell r="AA230">
            <v>4.2540000000000001E-2</v>
          </cell>
          <cell r="AB230">
            <v>0.03</v>
          </cell>
          <cell r="AC230">
            <v>1.806E-2</v>
          </cell>
          <cell r="AD230">
            <v>1.38E-2</v>
          </cell>
          <cell r="AE230">
            <v>1.4107227845460204E-2</v>
          </cell>
        </row>
        <row r="231">
          <cell r="A231" t="str">
            <v>Consommation d'électricité  des industries automobiles et autres (NCE32)</v>
          </cell>
          <cell r="B231" t="str">
            <v>elccfveh</v>
          </cell>
          <cell r="C231" t="str">
            <v>fra</v>
          </cell>
          <cell r="D231" t="str">
            <v>CEREN</v>
          </cell>
          <cell r="E231" t="str">
            <v>Mtep</v>
          </cell>
          <cell r="F231">
            <v>0.46078999999999998</v>
          </cell>
          <cell r="G231">
            <v>0.45295999999999997</v>
          </cell>
          <cell r="H231">
            <v>0.46672000000000002</v>
          </cell>
          <cell r="I231">
            <v>0.43146000000000001</v>
          </cell>
          <cell r="J231">
            <v>0.46388000000000001</v>
          </cell>
          <cell r="K231">
            <v>0.47515000000000002</v>
          </cell>
          <cell r="L231">
            <v>0.47541</v>
          </cell>
          <cell r="M231">
            <v>0.49441000000000002</v>
          </cell>
          <cell r="N231">
            <v>0.52029999999999998</v>
          </cell>
          <cell r="O231">
            <v>0.54154000000000002</v>
          </cell>
          <cell r="P231">
            <v>0.57303000000000004</v>
          </cell>
          <cell r="Q231">
            <v>0.56928999999999996</v>
          </cell>
          <cell r="R231">
            <v>0.56701000000000001</v>
          </cell>
          <cell r="S231">
            <v>0.56510000000000005</v>
          </cell>
          <cell r="T231">
            <v>0.59004000000000001</v>
          </cell>
          <cell r="U231">
            <v>0.58409999999999995</v>
          </cell>
          <cell r="V231">
            <v>0.54515000000000002</v>
          </cell>
          <cell r="W231">
            <v>0.54913000000000001</v>
          </cell>
          <cell r="X231">
            <v>0.49917</v>
          </cell>
          <cell r="Y231">
            <v>0.41859000000000002</v>
          </cell>
          <cell r="Z231">
            <v>0.45023999999999997</v>
          </cell>
          <cell r="AA231">
            <v>0.45018000000000002</v>
          </cell>
          <cell r="AB231">
            <v>0.41355999999999998</v>
          </cell>
          <cell r="AC231">
            <v>0.38425999999999999</v>
          </cell>
          <cell r="AD231">
            <v>0.40938999999999998</v>
          </cell>
          <cell r="AE231">
            <v>0.41850420345311246</v>
          </cell>
        </row>
        <row r="232">
          <cell r="A232" t="str">
            <v>Consommation de biomasse, déchets des industries automobiles et autres (NCE32)</v>
          </cell>
          <cell r="B232" t="str">
            <v>enccfveh</v>
          </cell>
          <cell r="E232" t="str">
            <v>n.d.</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row>
        <row r="233">
          <cell r="A233" t="str">
            <v>Consommation finale  des industries automobiles et autres (NCE32)</v>
          </cell>
          <cell r="B233" t="str">
            <v>toccfveh</v>
          </cell>
          <cell r="C233" t="str">
            <v>fra</v>
          </cell>
          <cell r="D233" t="str">
            <v>CEREN</v>
          </cell>
          <cell r="E233" t="str">
            <v>Mtep</v>
          </cell>
          <cell r="F233">
            <v>1.0810500000000001</v>
          </cell>
          <cell r="G233">
            <v>1.10555</v>
          </cell>
          <cell r="H233">
            <v>1.0647899999999999</v>
          </cell>
          <cell r="I233">
            <v>0.99372000000000005</v>
          </cell>
          <cell r="J233">
            <v>0.99002999999999997</v>
          </cell>
          <cell r="K233">
            <v>1.06457</v>
          </cell>
          <cell r="L233">
            <v>1.1137699999999999</v>
          </cell>
          <cell r="M233">
            <v>1.08287</v>
          </cell>
          <cell r="N233">
            <v>1.1299999999999999</v>
          </cell>
          <cell r="O233">
            <v>1.1538600000000001</v>
          </cell>
          <cell r="P233">
            <v>1.1961900000000001</v>
          </cell>
          <cell r="Q233">
            <v>1.2112400000000001</v>
          </cell>
          <cell r="R233">
            <v>1.1672100000000001</v>
          </cell>
          <cell r="S233">
            <v>1.1756899999999999</v>
          </cell>
          <cell r="T233">
            <v>1.2160899999999999</v>
          </cell>
          <cell r="U233">
            <v>1.1898500000000001</v>
          </cell>
          <cell r="V233">
            <v>1.0905</v>
          </cell>
          <cell r="W233">
            <v>1.07623</v>
          </cell>
          <cell r="X233">
            <v>0.99270999999999998</v>
          </cell>
          <cell r="Y233">
            <v>0.83448</v>
          </cell>
          <cell r="Z233">
            <v>0.91196999999999995</v>
          </cell>
          <cell r="AA233">
            <v>0.85953999999999997</v>
          </cell>
          <cell r="AB233">
            <v>0.81452000000000002</v>
          </cell>
          <cell r="AC233">
            <v>0.76529999999999998</v>
          </cell>
          <cell r="AD233">
            <v>0.75880999999999998</v>
          </cell>
          <cell r="AE233">
            <v>0.7757135241805877</v>
          </cell>
        </row>
        <row r="234">
          <cell r="A234" t="str">
            <v>Consommation de produits pétroliers  des industries de la construction aéronautique (NCE33)</v>
          </cell>
          <cell r="B234" t="str">
            <v>petcfnae</v>
          </cell>
          <cell r="C234" t="str">
            <v>fra</v>
          </cell>
          <cell r="D234" t="str">
            <v>CEREN</v>
          </cell>
          <cell r="E234" t="str">
            <v>Mtep</v>
          </cell>
          <cell r="F234">
            <v>3.7060000000000003E-2</v>
          </cell>
          <cell r="G234">
            <v>3.8420000000000003E-2</v>
          </cell>
          <cell r="H234">
            <v>3.0679999999999999E-2</v>
          </cell>
          <cell r="I234">
            <v>3.074E-2</v>
          </cell>
          <cell r="J234">
            <v>2.3800000000000002E-2</v>
          </cell>
          <cell r="K234">
            <v>2.5899999999999999E-2</v>
          </cell>
          <cell r="L234">
            <v>2.7629999999999998E-2</v>
          </cell>
          <cell r="M234">
            <v>2.7369999999999998E-2</v>
          </cell>
          <cell r="N234">
            <v>2.53E-2</v>
          </cell>
          <cell r="O234">
            <v>2.6759999999999999E-2</v>
          </cell>
          <cell r="P234">
            <v>2.1129999999999999E-2</v>
          </cell>
          <cell r="Q234">
            <v>1.9310000000000001E-2</v>
          </cell>
          <cell r="R234">
            <v>1.1509999999999999E-2</v>
          </cell>
          <cell r="S234">
            <v>1.227E-2</v>
          </cell>
          <cell r="T234">
            <v>1.1610000000000001E-2</v>
          </cell>
          <cell r="U234">
            <v>1.172E-2</v>
          </cell>
          <cell r="V234">
            <v>1.549E-2</v>
          </cell>
          <cell r="W234">
            <v>1.116E-2</v>
          </cell>
          <cell r="X234">
            <v>9.4900000000000002E-3</v>
          </cell>
          <cell r="Y234">
            <v>7.8899999999999994E-3</v>
          </cell>
          <cell r="Z234">
            <v>5.11E-3</v>
          </cell>
          <cell r="AA234">
            <v>4.4400000000000004E-3</v>
          </cell>
          <cell r="AB234">
            <v>4.79E-3</v>
          </cell>
          <cell r="AC234">
            <v>3.5000000000000001E-3</v>
          </cell>
          <cell r="AD234">
            <v>4.5799999999999999E-3</v>
          </cell>
          <cell r="AE234">
            <v>4.5540882256477535E-3</v>
          </cell>
        </row>
        <row r="235">
          <cell r="A235" t="str">
            <v>Consommation de gaz des industries de la construction aéronautique (NCE33)</v>
          </cell>
          <cell r="B235" t="str">
            <v>gazcfnae</v>
          </cell>
          <cell r="C235" t="str">
            <v>fra</v>
          </cell>
          <cell r="D235" t="str">
            <v>CEREN</v>
          </cell>
          <cell r="E235" t="str">
            <v>Mtep</v>
          </cell>
          <cell r="F235">
            <v>8.7749999999999995E-2</v>
          </cell>
          <cell r="G235">
            <v>9.4240000000000004E-2</v>
          </cell>
          <cell r="H235">
            <v>9.8030000000000006E-2</v>
          </cell>
          <cell r="I235">
            <v>0.10183</v>
          </cell>
          <cell r="J235">
            <v>8.6730000000000002E-2</v>
          </cell>
          <cell r="K235">
            <v>0.10360999999999999</v>
          </cell>
          <cell r="L235">
            <v>0.10872</v>
          </cell>
          <cell r="M235">
            <v>0.11058</v>
          </cell>
          <cell r="N235">
            <v>0.11994</v>
          </cell>
          <cell r="O235">
            <v>0.10915</v>
          </cell>
          <cell r="P235">
            <v>0.13919000000000001</v>
          </cell>
          <cell r="Q235">
            <v>0.14435000000000001</v>
          </cell>
          <cell r="R235">
            <v>0.13056999999999999</v>
          </cell>
          <cell r="S235">
            <v>0.13636999999999999</v>
          </cell>
          <cell r="T235">
            <v>0.13733000000000001</v>
          </cell>
          <cell r="U235">
            <v>0.14524999999999999</v>
          </cell>
          <cell r="V235">
            <v>0.14227000000000001</v>
          </cell>
          <cell r="W235">
            <v>0.12620000000000001</v>
          </cell>
          <cell r="X235">
            <v>0.13556000000000001</v>
          </cell>
          <cell r="Y235">
            <v>0.12922</v>
          </cell>
          <cell r="Z235">
            <v>0.13869000000000001</v>
          </cell>
          <cell r="AA235">
            <v>0.12333</v>
          </cell>
          <cell r="AB235">
            <v>0.13836000000000001</v>
          </cell>
          <cell r="AC235">
            <v>0.14953</v>
          </cell>
          <cell r="AD235">
            <v>0.12714</v>
          </cell>
          <cell r="AE235">
            <v>0.12642069367005576</v>
          </cell>
        </row>
        <row r="236">
          <cell r="A236" t="str">
            <v>Consommation de chaleur des industries de la construction aéronautique (NCE33)</v>
          </cell>
          <cell r="B236" t="str">
            <v>vapcfnae</v>
          </cell>
          <cell r="C236" t="str">
            <v>fra</v>
          </cell>
          <cell r="D236" t="str">
            <v>CEREN</v>
          </cell>
          <cell r="E236" t="str">
            <v>Mtep</v>
          </cell>
          <cell r="F236">
            <v>0</v>
          </cell>
          <cell r="G236">
            <v>0</v>
          </cell>
          <cell r="H236">
            <v>0</v>
          </cell>
          <cell r="I236">
            <v>1E-3</v>
          </cell>
          <cell r="J236">
            <v>1E-3</v>
          </cell>
          <cell r="K236">
            <v>0</v>
          </cell>
          <cell r="L236">
            <v>0</v>
          </cell>
          <cell r="M236">
            <v>0</v>
          </cell>
          <cell r="N236">
            <v>0</v>
          </cell>
          <cell r="O236">
            <v>0</v>
          </cell>
          <cell r="P236">
            <v>1.6999999999999999E-3</v>
          </cell>
          <cell r="Q236">
            <v>2.0200000000000001E-3</v>
          </cell>
          <cell r="R236">
            <v>3.1700000000000001E-3</v>
          </cell>
          <cell r="S236">
            <v>4.0699999999999998E-3</v>
          </cell>
          <cell r="T236">
            <v>1.089E-2</v>
          </cell>
          <cell r="U236">
            <v>1.069E-2</v>
          </cell>
          <cell r="V236">
            <v>1.0840000000000001E-2</v>
          </cell>
          <cell r="W236">
            <v>1.09E-2</v>
          </cell>
          <cell r="X236">
            <v>1.1599999999999999E-2</v>
          </cell>
          <cell r="Y236">
            <v>1.089E-2</v>
          </cell>
          <cell r="Z236">
            <v>1.244E-2</v>
          </cell>
          <cell r="AA236">
            <v>1.0410000000000001E-2</v>
          </cell>
          <cell r="AB236">
            <v>8.6E-3</v>
          </cell>
          <cell r="AC236">
            <v>9.4599999999999997E-3</v>
          </cell>
          <cell r="AD236">
            <v>8.2000000000000007E-3</v>
          </cell>
          <cell r="AE236">
            <v>8.1536077402427024E-3</v>
          </cell>
        </row>
        <row r="237">
          <cell r="A237" t="str">
            <v>Consommation d'électricité   des industries de la construction aéronautique (NCE33)</v>
          </cell>
          <cell r="B237" t="str">
            <v>elccfnae</v>
          </cell>
          <cell r="C237" t="str">
            <v>fra</v>
          </cell>
          <cell r="D237" t="str">
            <v>CEREN</v>
          </cell>
          <cell r="E237" t="str">
            <v>Mtep</v>
          </cell>
          <cell r="F237">
            <v>0.11524</v>
          </cell>
          <cell r="G237">
            <v>0.1235</v>
          </cell>
          <cell r="H237">
            <v>0.12883</v>
          </cell>
          <cell r="I237">
            <v>0.12797</v>
          </cell>
          <cell r="J237">
            <v>0.11619</v>
          </cell>
          <cell r="K237">
            <v>0.11928</v>
          </cell>
          <cell r="L237">
            <v>0.12049</v>
          </cell>
          <cell r="M237">
            <v>0.12427000000000001</v>
          </cell>
          <cell r="N237">
            <v>0.12856999999999999</v>
          </cell>
          <cell r="O237">
            <v>0.12711</v>
          </cell>
          <cell r="P237">
            <v>0.14599000000000001</v>
          </cell>
          <cell r="Q237">
            <v>0.14895</v>
          </cell>
          <cell r="R237">
            <v>0.15284</v>
          </cell>
          <cell r="S237">
            <v>0.16536000000000001</v>
          </cell>
          <cell r="T237">
            <v>0.17075000000000001</v>
          </cell>
          <cell r="U237">
            <v>0.18106</v>
          </cell>
          <cell r="V237">
            <v>0.18537999999999999</v>
          </cell>
          <cell r="W237">
            <v>0.18581</v>
          </cell>
          <cell r="X237">
            <v>0.18898000000000001</v>
          </cell>
          <cell r="Y237">
            <v>0.18532000000000001</v>
          </cell>
          <cell r="Z237">
            <v>0.18332999999999999</v>
          </cell>
          <cell r="AA237">
            <v>0.18426999999999999</v>
          </cell>
          <cell r="AB237">
            <v>0.18415000000000001</v>
          </cell>
          <cell r="AC237">
            <v>0.19070999999999999</v>
          </cell>
          <cell r="AD237">
            <v>0.19209999999999999</v>
          </cell>
          <cell r="AE237">
            <v>0.19101317645129551</v>
          </cell>
        </row>
        <row r="238">
          <cell r="A238" t="str">
            <v>Consommation de biomasse, déchets des industries de la construction aéronautique (NCE33)</v>
          </cell>
          <cell r="B238" t="str">
            <v>enccfnae</v>
          </cell>
          <cell r="E238" t="str">
            <v>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row>
        <row r="239">
          <cell r="A239" t="str">
            <v>Consommation Finale des industries de la construction aéronautique (NCE33)</v>
          </cell>
          <cell r="B239" t="str">
            <v>toccfnae</v>
          </cell>
          <cell r="C239" t="str">
            <v>fra</v>
          </cell>
          <cell r="D239" t="str">
            <v>CEREN</v>
          </cell>
          <cell r="E239" t="str">
            <v>Mtep</v>
          </cell>
          <cell r="F239">
            <v>0.24006</v>
          </cell>
          <cell r="G239">
            <v>0.25614999999999999</v>
          </cell>
          <cell r="H239">
            <v>0.25753999999999999</v>
          </cell>
          <cell r="I239">
            <v>0.26153999999999999</v>
          </cell>
          <cell r="J239">
            <v>0.22771</v>
          </cell>
          <cell r="K239">
            <v>0.24879999999999999</v>
          </cell>
          <cell r="L239">
            <v>0.25683</v>
          </cell>
          <cell r="M239">
            <v>0.26221</v>
          </cell>
          <cell r="N239">
            <v>0.27379999999999999</v>
          </cell>
          <cell r="O239">
            <v>0.26302999999999999</v>
          </cell>
          <cell r="P239">
            <v>0.30802000000000002</v>
          </cell>
          <cell r="Q239">
            <v>0.31462000000000001</v>
          </cell>
          <cell r="R239">
            <v>0.29809000000000002</v>
          </cell>
          <cell r="S239">
            <v>0.31807999999999997</v>
          </cell>
          <cell r="T239">
            <v>0.33057999999999998</v>
          </cell>
          <cell r="U239">
            <v>0.34871000000000002</v>
          </cell>
          <cell r="V239">
            <v>0.35398000000000002</v>
          </cell>
          <cell r="W239">
            <v>0.33406000000000002</v>
          </cell>
          <cell r="X239">
            <v>0.34562999999999999</v>
          </cell>
          <cell r="Y239">
            <v>0.33331</v>
          </cell>
          <cell r="Z239">
            <v>0.33956999999999998</v>
          </cell>
          <cell r="AA239">
            <v>0.32245000000000001</v>
          </cell>
          <cell r="AB239">
            <v>0.33589999999999998</v>
          </cell>
          <cell r="AC239">
            <v>0.35321000000000002</v>
          </cell>
          <cell r="AD239">
            <v>0.33201999999999998</v>
          </cell>
          <cell r="AE239">
            <v>0.33014156608724171</v>
          </cell>
        </row>
        <row r="240">
          <cell r="A240" t="str">
            <v>Consommation de combustibles minéraux solides industries diverses (NCE 38)</v>
          </cell>
          <cell r="B240" t="str">
            <v>cmscfidv</v>
          </cell>
          <cell r="C240" t="str">
            <v>fra</v>
          </cell>
          <cell r="D240" t="str">
            <v>CEREN</v>
          </cell>
          <cell r="E240" t="str">
            <v>Mtep</v>
          </cell>
          <cell r="F240">
            <v>3.98E-3</v>
          </cell>
          <cell r="G240">
            <v>3.0000000000000001E-3</v>
          </cell>
          <cell r="H240">
            <v>3.0000000000000001E-3</v>
          </cell>
          <cell r="I240">
            <v>3.0000000000000001E-3</v>
          </cell>
          <cell r="J240">
            <v>3.0000000000000001E-3</v>
          </cell>
          <cell r="K240">
            <v>3.0000000000000001E-3</v>
          </cell>
          <cell r="L240">
            <v>2E-3</v>
          </cell>
          <cell r="M240">
            <v>1E-3</v>
          </cell>
          <cell r="N240">
            <v>0</v>
          </cell>
          <cell r="O240">
            <v>0</v>
          </cell>
          <cell r="P240">
            <v>1.4999999999999999E-4</v>
          </cell>
          <cell r="Q240">
            <v>7.6000000000000004E-4</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row>
        <row r="241">
          <cell r="A241" t="str">
            <v>Consommation de produits pétroliers  industries diverses (NCE 38)</v>
          </cell>
          <cell r="B241" t="str">
            <v>petcfidv</v>
          </cell>
          <cell r="C241" t="str">
            <v>fra</v>
          </cell>
          <cell r="D241" t="str">
            <v>CEREN</v>
          </cell>
          <cell r="E241" t="str">
            <v>Mtep</v>
          </cell>
          <cell r="F241">
            <v>0.15711</v>
          </cell>
          <cell r="G241">
            <v>0.15511</v>
          </cell>
          <cell r="H241">
            <v>0.13655999999999999</v>
          </cell>
          <cell r="I241">
            <v>0.13966999999999999</v>
          </cell>
          <cell r="J241">
            <v>0.12927</v>
          </cell>
          <cell r="K241">
            <v>0.11384</v>
          </cell>
          <cell r="L241">
            <v>0.1188</v>
          </cell>
          <cell r="M241">
            <v>0.11552999999999999</v>
          </cell>
          <cell r="N241">
            <v>0.12189</v>
          </cell>
          <cell r="O241">
            <v>0.12742999999999999</v>
          </cell>
          <cell r="P241">
            <v>0.11028</v>
          </cell>
          <cell r="Q241">
            <v>0.10502</v>
          </cell>
          <cell r="R241">
            <v>0.10274</v>
          </cell>
          <cell r="S241">
            <v>9.9629999999999996E-2</v>
          </cell>
          <cell r="T241">
            <v>9.7129999999999994E-2</v>
          </cell>
          <cell r="U241">
            <v>9.1539999999999996E-2</v>
          </cell>
          <cell r="V241">
            <v>8.9749999999999996E-2</v>
          </cell>
          <cell r="W241">
            <v>9.1719999999999996E-2</v>
          </cell>
          <cell r="X241">
            <v>0.10298</v>
          </cell>
          <cell r="Y241">
            <v>7.1489999999999998E-2</v>
          </cell>
          <cell r="Z241">
            <v>6.3130000000000006E-2</v>
          </cell>
          <cell r="AA241">
            <v>5.917E-2</v>
          </cell>
          <cell r="AB241">
            <v>8.931E-2</v>
          </cell>
          <cell r="AC241">
            <v>8.1920000000000007E-2</v>
          </cell>
          <cell r="AD241">
            <v>6.9000000000000006E-2</v>
          </cell>
          <cell r="AE241">
            <v>7.4200000000000002E-2</v>
          </cell>
        </row>
        <row r="242">
          <cell r="A242" t="str">
            <v>Consommation de gaz industries diverses (NCE 38)</v>
          </cell>
          <cell r="B242" t="str">
            <v>gazcfidv</v>
          </cell>
          <cell r="C242" t="str">
            <v>fra</v>
          </cell>
          <cell r="D242" t="str">
            <v>CEREN</v>
          </cell>
          <cell r="E242" t="str">
            <v>Mtep</v>
          </cell>
          <cell r="F242">
            <v>0.23951</v>
          </cell>
          <cell r="G242">
            <v>0.23710000000000001</v>
          </cell>
          <cell r="H242">
            <v>0.23899000000000001</v>
          </cell>
          <cell r="I242">
            <v>0.22842000000000001</v>
          </cell>
          <cell r="J242">
            <v>0.23022000000000001</v>
          </cell>
          <cell r="K242">
            <v>0.25231999999999999</v>
          </cell>
          <cell r="L242">
            <v>0.26178000000000001</v>
          </cell>
          <cell r="M242">
            <v>0.25783</v>
          </cell>
          <cell r="N242">
            <v>0.27666000000000002</v>
          </cell>
          <cell r="O242">
            <v>0.27923999999999999</v>
          </cell>
          <cell r="P242">
            <v>0.30375999999999997</v>
          </cell>
          <cell r="Q242">
            <v>0.30737999999999999</v>
          </cell>
          <cell r="R242">
            <v>0.29293999999999998</v>
          </cell>
          <cell r="S242">
            <v>0.29597000000000001</v>
          </cell>
          <cell r="T242">
            <v>0.33439000000000002</v>
          </cell>
          <cell r="U242">
            <v>0.32922000000000001</v>
          </cell>
          <cell r="V242">
            <v>0.32768999999999998</v>
          </cell>
          <cell r="W242">
            <v>0.30709999999999998</v>
          </cell>
          <cell r="X242">
            <v>0.27366000000000001</v>
          </cell>
          <cell r="Y242">
            <v>0.27744999999999997</v>
          </cell>
          <cell r="Z242">
            <v>0.29598000000000002</v>
          </cell>
          <cell r="AA242">
            <v>0.27256999999999998</v>
          </cell>
          <cell r="AB242">
            <v>0.22059000000000001</v>
          </cell>
          <cell r="AC242">
            <v>0.21706</v>
          </cell>
          <cell r="AD242">
            <v>0.2094</v>
          </cell>
          <cell r="AE242">
            <v>0.22413</v>
          </cell>
        </row>
        <row r="243">
          <cell r="A243" t="str">
            <v>Consommation de chaleur industries diverses (NCE 38)</v>
          </cell>
          <cell r="B243" t="str">
            <v>vapcfidv</v>
          </cell>
          <cell r="C243" t="str">
            <v>fra</v>
          </cell>
          <cell r="D243" t="str">
            <v>CEREN</v>
          </cell>
          <cell r="E243" t="str">
            <v>Mtep</v>
          </cell>
          <cell r="F243">
            <v>3.0000000000000001E-3</v>
          </cell>
          <cell r="G243">
            <v>3.0000000000000001E-3</v>
          </cell>
          <cell r="H243">
            <v>4.0000000000000001E-3</v>
          </cell>
          <cell r="I243">
            <v>3.0000000000000001E-3</v>
          </cell>
          <cell r="J243">
            <v>2E-3</v>
          </cell>
          <cell r="K243">
            <v>3.0000000000000001E-3</v>
          </cell>
          <cell r="L243">
            <v>2E-3</v>
          </cell>
          <cell r="M243">
            <v>2E-3</v>
          </cell>
          <cell r="N243">
            <v>2E-3</v>
          </cell>
          <cell r="O243">
            <v>4.0000000000000001E-3</v>
          </cell>
          <cell r="P243">
            <v>2.6099999999999999E-3</v>
          </cell>
          <cell r="Q243">
            <v>3.5599999999999998E-3</v>
          </cell>
          <cell r="R243">
            <v>3.8500000000000001E-3</v>
          </cell>
          <cell r="S243">
            <v>3.7699999999999999E-3</v>
          </cell>
          <cell r="T243">
            <v>4.45E-3</v>
          </cell>
          <cell r="U243">
            <v>4.3099999999999996E-3</v>
          </cell>
          <cell r="V243">
            <v>4.0899999999999999E-3</v>
          </cell>
          <cell r="W243">
            <v>4.2599999999999999E-3</v>
          </cell>
          <cell r="X243">
            <v>1.627E-2</v>
          </cell>
          <cell r="Y243">
            <v>1.5180000000000001E-2</v>
          </cell>
          <cell r="Z243">
            <v>1.8769999999999998E-2</v>
          </cell>
          <cell r="AA243">
            <v>8.0199999999999994E-3</v>
          </cell>
          <cell r="AB243">
            <v>1.9869999999999999E-2</v>
          </cell>
          <cell r="AC243">
            <v>2.1839999999999998E-2</v>
          </cell>
          <cell r="AD243">
            <v>2.086E-2</v>
          </cell>
          <cell r="AE243">
            <v>2.086E-2</v>
          </cell>
        </row>
        <row r="244">
          <cell r="A244" t="str">
            <v>Consommation d'électricité  industries diverses (NCE 38)</v>
          </cell>
          <cell r="B244" t="str">
            <v>elccfidv</v>
          </cell>
          <cell r="C244" t="str">
            <v>fra</v>
          </cell>
          <cell r="D244" t="str">
            <v>CEREN</v>
          </cell>
          <cell r="E244" t="str">
            <v>Mtep</v>
          </cell>
          <cell r="F244">
            <v>0.45666000000000001</v>
          </cell>
          <cell r="G244">
            <v>0.46732000000000001</v>
          </cell>
          <cell r="H244">
            <v>0.45863999999999999</v>
          </cell>
          <cell r="I244">
            <v>0.45073000000000002</v>
          </cell>
          <cell r="J244">
            <v>0.45511000000000001</v>
          </cell>
          <cell r="K244">
            <v>0.46388000000000001</v>
          </cell>
          <cell r="L244">
            <v>0.46912999999999999</v>
          </cell>
          <cell r="M244">
            <v>0.47902</v>
          </cell>
          <cell r="N244">
            <v>0.50129000000000001</v>
          </cell>
          <cell r="O244">
            <v>0.51161000000000001</v>
          </cell>
          <cell r="P244">
            <v>0.51839999999999997</v>
          </cell>
          <cell r="Q244">
            <v>0.52009000000000005</v>
          </cell>
          <cell r="R244">
            <v>0.50683999999999996</v>
          </cell>
          <cell r="S244">
            <v>0.50060000000000004</v>
          </cell>
          <cell r="T244">
            <v>0.50251000000000001</v>
          </cell>
          <cell r="U244">
            <v>0.52290999999999999</v>
          </cell>
          <cell r="V244">
            <v>0.52205999999999997</v>
          </cell>
          <cell r="W244">
            <v>0.50690999999999997</v>
          </cell>
          <cell r="X244">
            <v>0.50187999999999999</v>
          </cell>
          <cell r="Y244">
            <v>0.46872999999999998</v>
          </cell>
          <cell r="Z244">
            <v>0.46848000000000001</v>
          </cell>
          <cell r="AA244">
            <v>0.47164</v>
          </cell>
          <cell r="AB244">
            <v>0.47171000000000002</v>
          </cell>
          <cell r="AC244">
            <v>0.46405999999999997</v>
          </cell>
          <cell r="AD244">
            <v>0.44392999999999999</v>
          </cell>
          <cell r="AE244">
            <v>0.45058999999999999</v>
          </cell>
        </row>
        <row r="245">
          <cell r="A245" t="str">
            <v>Consommation de biomasse, déchets des  industries diverses (NCE 38)</v>
          </cell>
          <cell r="B245" t="str">
            <v>enccfidv</v>
          </cell>
          <cell r="C245" t="str">
            <v>fra</v>
          </cell>
          <cell r="D245" t="str">
            <v>CEREN</v>
          </cell>
          <cell r="E245" t="str">
            <v>Mtep</v>
          </cell>
          <cell r="F245">
            <v>0.32766000000000001</v>
          </cell>
          <cell r="G245">
            <v>0.33539999999999998</v>
          </cell>
          <cell r="H245">
            <v>0.33556999999999998</v>
          </cell>
          <cell r="I245">
            <v>0.33643000000000001</v>
          </cell>
          <cell r="J245">
            <v>0.35233999999999999</v>
          </cell>
          <cell r="K245">
            <v>0.3569</v>
          </cell>
          <cell r="L245">
            <v>0.371</v>
          </cell>
          <cell r="M245">
            <v>0.38569999999999999</v>
          </cell>
          <cell r="N245">
            <v>0.40772999999999998</v>
          </cell>
          <cell r="O245">
            <v>0.39981</v>
          </cell>
          <cell r="P245">
            <v>0.40144999999999997</v>
          </cell>
          <cell r="Q245">
            <v>0.40626000000000001</v>
          </cell>
          <cell r="R245">
            <v>0.4042</v>
          </cell>
          <cell r="S245">
            <v>0.40764</v>
          </cell>
          <cell r="T245">
            <v>0.42114000000000001</v>
          </cell>
          <cell r="U245">
            <v>0.42775999999999997</v>
          </cell>
          <cell r="V245">
            <v>0.42191000000000001</v>
          </cell>
          <cell r="W245">
            <v>0.40965000000000001</v>
          </cell>
          <cell r="X245">
            <v>0.43026999999999999</v>
          </cell>
          <cell r="Y245">
            <v>0.39435999999999999</v>
          </cell>
          <cell r="Z245">
            <v>0.40150000000000002</v>
          </cell>
          <cell r="AA245">
            <v>0.43058999999999997</v>
          </cell>
          <cell r="AB245">
            <v>0.43929000000000001</v>
          </cell>
          <cell r="AC245">
            <v>0.43774000000000002</v>
          </cell>
          <cell r="AD245">
            <v>0.39860000000000001</v>
          </cell>
          <cell r="AE245">
            <v>0.36103000000000002</v>
          </cell>
        </row>
        <row r="246">
          <cell r="A246" t="str">
            <v>Consommation finale  industries diverses (NCE 38)</v>
          </cell>
          <cell r="B246" t="str">
            <v>toccfidv</v>
          </cell>
          <cell r="C246" t="str">
            <v>fra</v>
          </cell>
          <cell r="D246" t="str">
            <v>CEREN</v>
          </cell>
          <cell r="E246" t="str">
            <v>Mtep</v>
          </cell>
          <cell r="F246">
            <v>1.1879200000000001</v>
          </cell>
          <cell r="G246">
            <v>1.2009300000000001</v>
          </cell>
          <cell r="H246">
            <v>1.17676</v>
          </cell>
          <cell r="I246">
            <v>1.16124</v>
          </cell>
          <cell r="J246">
            <v>1.17195</v>
          </cell>
          <cell r="K246">
            <v>1.19295</v>
          </cell>
          <cell r="L246">
            <v>1.22471</v>
          </cell>
          <cell r="M246">
            <v>1.2410699999999999</v>
          </cell>
          <cell r="N246">
            <v>1.30958</v>
          </cell>
          <cell r="O246">
            <v>1.3221000000000001</v>
          </cell>
          <cell r="P246">
            <v>1.3366499999999999</v>
          </cell>
          <cell r="Q246">
            <v>1.34307</v>
          </cell>
          <cell r="R246">
            <v>1.3105599999999999</v>
          </cell>
          <cell r="S246">
            <v>1.3076099999999999</v>
          </cell>
          <cell r="T246">
            <v>1.35961</v>
          </cell>
          <cell r="U246">
            <v>1.37574</v>
          </cell>
          <cell r="V246">
            <v>1.3654900000000001</v>
          </cell>
          <cell r="W246">
            <v>1.3196300000000001</v>
          </cell>
          <cell r="X246">
            <v>1.3250599999999999</v>
          </cell>
          <cell r="Y246">
            <v>1.2272000000000001</v>
          </cell>
          <cell r="Z246">
            <v>1.24787</v>
          </cell>
          <cell r="AA246">
            <v>1.2419899999999999</v>
          </cell>
          <cell r="AB246">
            <v>1.2407699999999999</v>
          </cell>
          <cell r="AC246">
            <v>1.22262</v>
          </cell>
          <cell r="AD246">
            <v>1.1417999999999999</v>
          </cell>
          <cell r="AE246">
            <v>1.1308100000000001</v>
          </cell>
        </row>
        <row r="247">
          <cell r="A247" t="str">
            <v>Source Base France ADEME (Datamed)</v>
          </cell>
        </row>
        <row r="248">
          <cell r="A248" t="str">
            <v>cmscfima,petcfima,gazcfima,vapcfima,elccfima,enccfima,toccfima,cmscfchi,petcfchi,gazcfchi,vapcfchi,elccfchi,enccfchi,toccfchi,cmscfchb,petcfchb,gazcfchb,vapcfchb,elccfchb,enccfchb,toccfchb,cmscfcmd,petcfcmd,gazcfcmd,vapcfcmd,elccfcmd,enccfcmd,toccfcmd,cmscfcod,petcfcod,gazcfcod,vapcfcod,elccfcod,enccfcod,toccfcod,cmscfeng,petcfeng,gazcfeng,vapcfeng,elccfeng,enccfeng,toccfeng,cmscfpha,petcfpha,gazcfpha,vapcfpha,elccfpha,enccfpha,toccfpha,cmscfcmp,petcfcmp,gazcfcmp,vapcfcmp,elccfcmp,enccfcmp,toccfcmp,cmscfmpr,petcfmpr,gazcfmpr,vapcfmpr,elccfmpr,enccfmpr,toccfmpr,cmscfsid,petcfsid,gazcfsid,vapcfsid,elccfsid,enccfsid,toccfsid,cmscfmnf,petcfmnf,gazcfmnf,vapcfmnf,elccfmnf,enccfmnf,toccfmnf,cmscfmnm,petcfmnm,gazcfmnm,elccfmnm,enccfmnm,toccfmnm,cmscfmct,petcfmct,gazcfmct,elccfmct,enccfmct,toccfmct,cmscfpcc,petcfpcc,gazcfpcc,elccfpcc,enccfpcc,toccfpcc,cmscfcim,petcfcim,gazcfcim,elccfcim,enccfcim,toccfcim,petcfver,gazcfver,elccfver,enccfver,toccfver,cmscfmcd,petcfmcd,gazcfmcd,elccfmcd,vapcfmcd,enccfmcd,toccfmcd,cmscfpap,petcfpap,gazcfpap,vapcfpap,elccfpap,enccfpap,toccfpap,cmscfpac,petcfpac,gazcfpac,elccfpac,enccfpac,toccfpac,cmscfpat,petcfpat,gazcfpat,elccfpat,enccfpat,toccfpat,cmscfiaa,petcfiaa,gazcfiaa,vapcfiaa,elccfiaa,enccfiaa,toccfiaa,cmscflai,petcflai,gazcflai,vapcflai,elccflai,enccflai,toccflai,cmscfsuc,petcfsuc,gazcfsuc,vapcfsuc,elccfsuc,enccfsuc,toccfsuc,cmscfaia,petcfaia,gazcfaia,vapcfaia,elccfaia,enccfaia,toccfaia,cmscftex,petcftex,gazcftex,vapcftex,elccftex,enccftex,toccftex,cmscfmac,petcfmac,gazcfmac,vapcfmac,elccfmac,enccfmac,toccfmac,cmscfmec,petcfmec,gazcfmec,vapcfmec,elccfmec,enccfmec,toccfmec,cmscfele,petcfele,gazcfele,vapcfele,elccfele,enccfele,toccfele,cmscfveh1,petcfveh1,gazcfveh1,vapcfveh1,elccfveh1,enccfveh1,toccfveh1,cmscfveh,petcfveh,gazcfveh,vapcfveh,elccfveh,enccfveh,toccfveh,petcfnae,gazcfnae,vapcfnae,elccfnae,enccfnae,toccfnae,cmscfidv,petcfidv,gazcfidv,vapcfidv,elccfidv,enccfidv,toccfidv</v>
          </cell>
        </row>
        <row r="250">
          <cell r="A250" t="str">
            <v>Productions physique</v>
          </cell>
        </row>
        <row r="251">
          <cell r="A251" t="str">
            <v>Production d'acier brut</v>
          </cell>
          <cell r="B251" t="str">
            <v>prdacb</v>
          </cell>
          <cell r="C251" t="str">
            <v>fra</v>
          </cell>
          <cell r="D251" t="str">
            <v>IISI</v>
          </cell>
          <cell r="E251" t="str">
            <v>Mt</v>
          </cell>
          <cell r="F251">
            <v>19.015000000000001</v>
          </cell>
          <cell r="G251">
            <v>18.434000000000001</v>
          </cell>
          <cell r="H251">
            <v>17.940000000000001</v>
          </cell>
          <cell r="I251">
            <v>17.177</v>
          </cell>
          <cell r="J251">
            <v>18.024000000000001</v>
          </cell>
          <cell r="K251">
            <v>18.096</v>
          </cell>
          <cell r="L251">
            <v>17.64</v>
          </cell>
          <cell r="M251">
            <v>19.768999999999998</v>
          </cell>
          <cell r="N251">
            <v>20.126000000000001</v>
          </cell>
          <cell r="O251">
            <v>20.2</v>
          </cell>
          <cell r="P251">
            <v>20.954000000000001</v>
          </cell>
          <cell r="Q251">
            <v>19.343</v>
          </cell>
          <cell r="R251">
            <v>20.257999999999999</v>
          </cell>
          <cell r="S251">
            <v>19.757999999999999</v>
          </cell>
          <cell r="T251">
            <v>20.77</v>
          </cell>
          <cell r="U251">
            <v>19.481000000000002</v>
          </cell>
          <cell r="V251">
            <v>19.852</v>
          </cell>
          <cell r="W251">
            <v>19.25</v>
          </cell>
          <cell r="X251">
            <v>17.879000000000001</v>
          </cell>
          <cell r="Y251">
            <v>12.84</v>
          </cell>
          <cell r="Z251">
            <v>15.414</v>
          </cell>
          <cell r="AA251">
            <v>15.78</v>
          </cell>
          <cell r="AB251">
            <v>15.609</v>
          </cell>
          <cell r="AC251">
            <v>15.685</v>
          </cell>
          <cell r="AD251">
            <v>16.143000000000001</v>
          </cell>
          <cell r="AE251">
            <v>15</v>
          </cell>
        </row>
        <row r="252">
          <cell r="A252" t="str">
            <v>Production d'acier brut (procédé electrique)</v>
          </cell>
          <cell r="B252" t="str">
            <v>prdacbele</v>
          </cell>
          <cell r="C252" t="str">
            <v>fra</v>
          </cell>
          <cell r="D252" t="str">
            <v>IISI</v>
          </cell>
          <cell r="E252" t="str">
            <v>Mt</v>
          </cell>
          <cell r="F252">
            <v>5.4009999999999998</v>
          </cell>
          <cell r="G252">
            <v>5.3220000000000001</v>
          </cell>
          <cell r="H252">
            <v>5.39</v>
          </cell>
          <cell r="I252">
            <v>5.2949999999999999</v>
          </cell>
          <cell r="J252">
            <v>6.1349999999999998</v>
          </cell>
          <cell r="K252">
            <v>6.54</v>
          </cell>
          <cell r="L252">
            <v>6.7080000000000002</v>
          </cell>
          <cell r="M252">
            <v>7.8739999999999997</v>
          </cell>
          <cell r="N252">
            <v>8.0589999999999993</v>
          </cell>
          <cell r="O252">
            <v>7.7359999999999998</v>
          </cell>
          <cell r="P252">
            <v>8.4429999999999996</v>
          </cell>
          <cell r="Q252">
            <v>8.2309999999999999</v>
          </cell>
          <cell r="R252">
            <v>7.8760000000000003</v>
          </cell>
          <cell r="S252">
            <v>7.77</v>
          </cell>
          <cell r="T252">
            <v>8.0190000000000001</v>
          </cell>
          <cell r="U252">
            <v>7.3</v>
          </cell>
          <cell r="V252">
            <v>7.61</v>
          </cell>
          <cell r="W252">
            <v>7.4420000000000002</v>
          </cell>
          <cell r="X252">
            <v>7.2130000000000001</v>
          </cell>
          <cell r="Y252">
            <v>5.1639999999999997</v>
          </cell>
          <cell r="Z252">
            <v>5.601</v>
          </cell>
          <cell r="AA252">
            <v>6.1280000000000001</v>
          </cell>
          <cell r="AB252">
            <v>6.1020000000000003</v>
          </cell>
          <cell r="AC252">
            <v>5.4909999999999997</v>
          </cell>
          <cell r="AD252">
            <v>5.4980000000000002</v>
          </cell>
          <cell r="AE252">
            <v>5.2</v>
          </cell>
        </row>
        <row r="253">
          <cell r="A253" t="str">
            <v>Production d'acier brut (procédé oxygene)</v>
          </cell>
          <cell r="B253" t="str">
            <v>prdacboxy</v>
          </cell>
          <cell r="C253" t="str">
            <v>fra</v>
          </cell>
          <cell r="D253" t="str">
            <v>IISI</v>
          </cell>
          <cell r="E253" t="str">
            <v>Mt</v>
          </cell>
          <cell r="F253">
            <v>13.614000000000001</v>
          </cell>
          <cell r="G253">
            <v>13.112</v>
          </cell>
          <cell r="H253">
            <v>12.55</v>
          </cell>
          <cell r="I253">
            <v>11.882</v>
          </cell>
          <cell r="J253">
            <v>11.888999999999999</v>
          </cell>
          <cell r="K253">
            <v>11.555999999999999</v>
          </cell>
          <cell r="L253">
            <v>10.932</v>
          </cell>
          <cell r="M253">
            <v>11.895</v>
          </cell>
          <cell r="N253">
            <v>12.067</v>
          </cell>
          <cell r="O253">
            <v>12.464</v>
          </cell>
          <cell r="P253">
            <v>12.513</v>
          </cell>
          <cell r="Q253">
            <v>11.167</v>
          </cell>
          <cell r="R253">
            <v>12.381</v>
          </cell>
          <cell r="S253">
            <v>11.988</v>
          </cell>
          <cell r="T253">
            <v>12.750999999999999</v>
          </cell>
          <cell r="U253">
            <v>12.180999999999999</v>
          </cell>
          <cell r="V253">
            <v>12.242000000000001</v>
          </cell>
          <cell r="W253">
            <v>11.808</v>
          </cell>
          <cell r="X253">
            <v>10.666</v>
          </cell>
          <cell r="Y253">
            <v>7.6760000000000002</v>
          </cell>
          <cell r="Z253">
            <v>9.8130000000000006</v>
          </cell>
          <cell r="AA253">
            <v>9.6519999999999992</v>
          </cell>
          <cell r="AB253">
            <v>9.5069999999999997</v>
          </cell>
          <cell r="AC253">
            <v>10.194000000000001</v>
          </cell>
          <cell r="AD253">
            <v>10.645</v>
          </cell>
          <cell r="AE253">
            <v>9.8249999999999993</v>
          </cell>
        </row>
        <row r="254">
          <cell r="A254" t="str">
            <v>Production d'ammoniac</v>
          </cell>
          <cell r="B254" t="str">
            <v>prdamm</v>
          </cell>
          <cell r="C254" t="str">
            <v>fra</v>
          </cell>
          <cell r="D254" t="str">
            <v>INSEE</v>
          </cell>
          <cell r="E254" t="str">
            <v>Mt</v>
          </cell>
          <cell r="F254">
            <v>1.5872999999999999</v>
          </cell>
          <cell r="G254">
            <v>1.6023000000000001</v>
          </cell>
          <cell r="H254">
            <v>1.4073</v>
          </cell>
          <cell r="I254">
            <v>1.4834000000000001</v>
          </cell>
          <cell r="J254">
            <v>1.4895</v>
          </cell>
          <cell r="K254">
            <v>1.4807999999999999</v>
          </cell>
          <cell r="L254">
            <v>1.5588</v>
          </cell>
          <cell r="M254">
            <v>1.5205</v>
          </cell>
          <cell r="N254">
            <v>1.508</v>
          </cell>
          <cell r="O254">
            <v>1.4379999999999999</v>
          </cell>
          <cell r="P254">
            <v>1.528</v>
          </cell>
          <cell r="Q254">
            <v>1.37</v>
          </cell>
          <cell r="R254">
            <v>1.1870000000000001</v>
          </cell>
          <cell r="S254">
            <v>1.1719999999999999</v>
          </cell>
          <cell r="T254">
            <v>1.1279999999999999</v>
          </cell>
          <cell r="U254">
            <v>1.1859999999999999</v>
          </cell>
          <cell r="V254">
            <v>0.64700000000000002</v>
          </cell>
          <cell r="W254">
            <v>1.032</v>
          </cell>
          <cell r="X254">
            <v>1.09131</v>
          </cell>
          <cell r="Y254">
            <v>1.0610900000000001</v>
          </cell>
          <cell r="Z254">
            <v>1.03087</v>
          </cell>
          <cell r="AA254">
            <v>1.0006600000000001</v>
          </cell>
          <cell r="AB254">
            <v>0.97043999999999997</v>
          </cell>
          <cell r="AC254">
            <v>0.94021999999999994</v>
          </cell>
          <cell r="AD254">
            <v>0.91</v>
          </cell>
          <cell r="AE254">
            <v>0.88</v>
          </cell>
        </row>
        <row r="255">
          <cell r="A255" t="str">
            <v>Production de chlore gazeux</v>
          </cell>
          <cell r="B255" t="str">
            <v>prdchl</v>
          </cell>
          <cell r="C255" t="str">
            <v>fra</v>
          </cell>
          <cell r="D255" t="str">
            <v>UIC</v>
          </cell>
          <cell r="E255" t="str">
            <v>Mt</v>
          </cell>
          <cell r="F255">
            <v>1.34087</v>
          </cell>
          <cell r="G255">
            <v>1.27016</v>
          </cell>
          <cell r="H255">
            <v>1.4069199999999999</v>
          </cell>
          <cell r="I255">
            <v>1.3879999999999999</v>
          </cell>
          <cell r="J255">
            <v>1.4756199999999999</v>
          </cell>
          <cell r="K255">
            <v>1.41953</v>
          </cell>
          <cell r="L255">
            <v>1.46997</v>
          </cell>
          <cell r="M255">
            <v>1.49034</v>
          </cell>
          <cell r="N255">
            <v>1.5029999999999999</v>
          </cell>
          <cell r="O255">
            <v>1.5189999999999999</v>
          </cell>
          <cell r="P255">
            <v>1.5960000000000001</v>
          </cell>
          <cell r="Q255">
            <v>1.506</v>
          </cell>
          <cell r="R255">
            <v>1.4590000000000001</v>
          </cell>
          <cell r="S255">
            <v>1.4279999999999999</v>
          </cell>
          <cell r="T255">
            <v>1.4530000000000001</v>
          </cell>
          <cell r="U255">
            <v>1.5309999999999999</v>
          </cell>
          <cell r="V255">
            <v>1.3240000000000001</v>
          </cell>
          <cell r="W255">
            <v>1.2210000000000001</v>
          </cell>
          <cell r="X255">
            <v>1.2210000000000001</v>
          </cell>
          <cell r="Y255">
            <v>1.0229999999999999</v>
          </cell>
          <cell r="Z255">
            <v>1.1319999999999999</v>
          </cell>
          <cell r="AA255">
            <v>1.081</v>
          </cell>
          <cell r="AB255">
            <v>0.97599999999999998</v>
          </cell>
          <cell r="AC255">
            <v>1.024</v>
          </cell>
          <cell r="AD255">
            <v>0.96079999999999999</v>
          </cell>
          <cell r="AE255">
            <v>1</v>
          </cell>
        </row>
        <row r="256">
          <cell r="A256" t="str">
            <v>Production de ciment</v>
          </cell>
          <cell r="B256" t="str">
            <v>prdcim</v>
          </cell>
          <cell r="C256" t="str">
            <v>fra</v>
          </cell>
          <cell r="D256" t="str">
            <v>INFOCIMENTS</v>
          </cell>
          <cell r="E256" t="str">
            <v>Mt</v>
          </cell>
          <cell r="F256">
            <v>26.507000000000001</v>
          </cell>
          <cell r="G256">
            <v>25.021999999999998</v>
          </cell>
          <cell r="H256">
            <v>21.599</v>
          </cell>
          <cell r="I256">
            <v>19.315000000000001</v>
          </cell>
          <cell r="J256">
            <v>20.189</v>
          </cell>
          <cell r="K256">
            <v>19.895</v>
          </cell>
          <cell r="L256">
            <v>18.337</v>
          </cell>
          <cell r="M256">
            <v>18.442</v>
          </cell>
          <cell r="N256">
            <v>18.701000000000001</v>
          </cell>
          <cell r="O256">
            <v>19.527000000000001</v>
          </cell>
          <cell r="P256">
            <v>19.72</v>
          </cell>
          <cell r="Q256">
            <v>19.838999999999999</v>
          </cell>
          <cell r="R256">
            <v>19.437000000000001</v>
          </cell>
          <cell r="S256">
            <v>19.655000000000001</v>
          </cell>
          <cell r="T256">
            <v>20.962</v>
          </cell>
          <cell r="U256">
            <v>21.277000000000001</v>
          </cell>
          <cell r="V256">
            <v>22.268000000000001</v>
          </cell>
          <cell r="W256">
            <v>22.268000000000001</v>
          </cell>
          <cell r="X256">
            <v>21.443000000000001</v>
          </cell>
          <cell r="Y256">
            <v>18.3</v>
          </cell>
          <cell r="Z256">
            <v>17.998000000000001</v>
          </cell>
          <cell r="AA256">
            <v>19.433</v>
          </cell>
          <cell r="AB256">
            <v>18.018000000000001</v>
          </cell>
          <cell r="AC256">
            <v>17.469000000000001</v>
          </cell>
          <cell r="AD256">
            <v>16.425999999999998</v>
          </cell>
          <cell r="AE256">
            <v>15.597</v>
          </cell>
        </row>
        <row r="257">
          <cell r="A257" t="str">
            <v>Production de clinker</v>
          </cell>
          <cell r="B257" t="str">
            <v>prdclk</v>
          </cell>
          <cell r="C257" t="str">
            <v>fra</v>
          </cell>
          <cell r="D257" t="str">
            <v>INFOCIMENTS</v>
          </cell>
          <cell r="E257" t="str">
            <v>Mt</v>
          </cell>
          <cell r="F257">
            <v>20.853999999999999</v>
          </cell>
          <cell r="G257">
            <v>19.803000000000001</v>
          </cell>
          <cell r="H257">
            <v>17.815000000000001</v>
          </cell>
          <cell r="I257">
            <v>16.382000000000001</v>
          </cell>
          <cell r="J257">
            <v>16.731999999999999</v>
          </cell>
          <cell r="K257">
            <v>16.465</v>
          </cell>
          <cell r="L257">
            <v>16.084</v>
          </cell>
          <cell r="M257">
            <v>15.465999999999999</v>
          </cell>
          <cell r="N257">
            <v>16.562000000000001</v>
          </cell>
          <cell r="O257">
            <v>15.99</v>
          </cell>
          <cell r="P257">
            <v>16.323</v>
          </cell>
          <cell r="Q257">
            <v>16.503</v>
          </cell>
          <cell r="R257">
            <v>16.478999999999999</v>
          </cell>
          <cell r="S257">
            <v>16.312999999999999</v>
          </cell>
          <cell r="T257">
            <v>17.157</v>
          </cell>
          <cell r="U257">
            <v>17.332000000000001</v>
          </cell>
          <cell r="V257">
            <v>17.731000000000002</v>
          </cell>
          <cell r="W257">
            <v>18.045999999999999</v>
          </cell>
          <cell r="X257">
            <v>16.885000000000002</v>
          </cell>
          <cell r="Y257">
            <v>14.568</v>
          </cell>
          <cell r="Z257">
            <v>14.901</v>
          </cell>
          <cell r="AA257">
            <v>15.228999999999999</v>
          </cell>
          <cell r="AB257">
            <v>14.178000000000001</v>
          </cell>
          <cell r="AC257">
            <v>13.778</v>
          </cell>
          <cell r="AD257">
            <v>13.146000000000001</v>
          </cell>
          <cell r="AE257">
            <v>12.51</v>
          </cell>
        </row>
        <row r="258">
          <cell r="A258" t="str">
            <v>Production d'ethylene</v>
          </cell>
          <cell r="B258" t="str">
            <v>prdety</v>
          </cell>
          <cell r="C258" t="str">
            <v>fra</v>
          </cell>
          <cell r="D258" t="str">
            <v>UIC</v>
          </cell>
          <cell r="E258" t="str">
            <v>Mt</v>
          </cell>
          <cell r="F258">
            <v>2.2549999999999999</v>
          </cell>
          <cell r="G258">
            <v>2.4209999999999998</v>
          </cell>
          <cell r="H258">
            <v>2.6539999999999999</v>
          </cell>
          <cell r="I258">
            <v>2.536</v>
          </cell>
          <cell r="J258">
            <v>2.7970000000000002</v>
          </cell>
          <cell r="K258">
            <v>2.6676000000000002</v>
          </cell>
          <cell r="L258">
            <v>2.7227999999999999</v>
          </cell>
          <cell r="M258">
            <v>2.8740999999999999</v>
          </cell>
          <cell r="N258">
            <v>2.9870000000000001</v>
          </cell>
          <cell r="O258">
            <v>3.0840000000000001</v>
          </cell>
          <cell r="P258">
            <v>3.0739999999999998</v>
          </cell>
          <cell r="Q258">
            <v>2.8719999999999999</v>
          </cell>
          <cell r="R258">
            <v>2.8540000000000001</v>
          </cell>
          <cell r="S258">
            <v>2.9889999999999999</v>
          </cell>
          <cell r="T258">
            <v>2.8879999999999999</v>
          </cell>
          <cell r="U258">
            <v>2.88</v>
          </cell>
          <cell r="V258">
            <v>3.298</v>
          </cell>
          <cell r="W258">
            <v>3.04</v>
          </cell>
          <cell r="X258">
            <v>2.742</v>
          </cell>
          <cell r="Y258">
            <v>2.3860000000000001</v>
          </cell>
          <cell r="Z258">
            <v>2.33</v>
          </cell>
          <cell r="AA258">
            <v>2.37</v>
          </cell>
          <cell r="AB258">
            <v>2.3620000000000001</v>
          </cell>
          <cell r="AC258">
            <v>2.2469999999999999</v>
          </cell>
          <cell r="AD258">
            <v>2.6539999999999999</v>
          </cell>
          <cell r="AE258">
            <v>2.5099999999999998</v>
          </cell>
        </row>
        <row r="259">
          <cell r="A259" t="str">
            <v>Production de fonte</v>
          </cell>
          <cell r="B259" t="str">
            <v>prdfon</v>
          </cell>
          <cell r="C259" t="str">
            <v>fra</v>
          </cell>
          <cell r="D259" t="str">
            <v>IISI</v>
          </cell>
          <cell r="E259" t="str">
            <v>Mt</v>
          </cell>
          <cell r="F259">
            <v>14.414</v>
          </cell>
          <cell r="G259">
            <v>13.646000000000001</v>
          </cell>
          <cell r="H259">
            <v>13.051</v>
          </cell>
          <cell r="I259">
            <v>12.664</v>
          </cell>
          <cell r="J259">
            <v>13.292999999999999</v>
          </cell>
          <cell r="K259">
            <v>13.154</v>
          </cell>
          <cell r="L259">
            <v>12.401999999999999</v>
          </cell>
          <cell r="M259">
            <v>13.423999999999999</v>
          </cell>
          <cell r="N259">
            <v>13.603</v>
          </cell>
          <cell r="O259">
            <v>13.558</v>
          </cell>
          <cell r="P259">
            <v>13.622</v>
          </cell>
          <cell r="Q259">
            <v>12.004</v>
          </cell>
          <cell r="R259">
            <v>13.215999999999999</v>
          </cell>
          <cell r="S259">
            <v>12.755000000000001</v>
          </cell>
          <cell r="T259">
            <v>13.198</v>
          </cell>
          <cell r="U259">
            <v>12.705</v>
          </cell>
          <cell r="V259">
            <v>13.013</v>
          </cell>
          <cell r="W259">
            <v>12.426</v>
          </cell>
          <cell r="X259">
            <v>11.372</v>
          </cell>
          <cell r="Y259">
            <v>8.1039999999999992</v>
          </cell>
          <cell r="Z259">
            <v>10.137</v>
          </cell>
          <cell r="AA259">
            <v>9.6980000000000004</v>
          </cell>
          <cell r="AB259">
            <v>9.532</v>
          </cell>
          <cell r="AC259">
            <v>10.276</v>
          </cell>
          <cell r="AD259">
            <v>10.866</v>
          </cell>
          <cell r="AE259">
            <v>10.097</v>
          </cell>
        </row>
        <row r="260">
          <cell r="A260" t="str">
            <v>Production de papiers et cartons</v>
          </cell>
          <cell r="B260" t="str">
            <v>prdpac</v>
          </cell>
          <cell r="C260" t="str">
            <v>fra</v>
          </cell>
          <cell r="D260" t="str">
            <v>COPACEL</v>
          </cell>
          <cell r="E260" t="str">
            <v>Mt</v>
          </cell>
          <cell r="F260">
            <v>7.0458999999999996</v>
          </cell>
          <cell r="G260">
            <v>7.3217999999999996</v>
          </cell>
          <cell r="H260">
            <v>7.6951999999999998</v>
          </cell>
          <cell r="I260">
            <v>7.9699</v>
          </cell>
          <cell r="J260">
            <v>8.6820000000000004</v>
          </cell>
          <cell r="K260">
            <v>8.6170000000000009</v>
          </cell>
          <cell r="L260">
            <v>8.5310000000000006</v>
          </cell>
          <cell r="M260">
            <v>9.1344999999999992</v>
          </cell>
          <cell r="N260">
            <v>9.1621000000000006</v>
          </cell>
          <cell r="O260">
            <v>9.6023999999999994</v>
          </cell>
          <cell r="P260">
            <v>10.005599999999999</v>
          </cell>
          <cell r="Q260">
            <v>9.6240000000000006</v>
          </cell>
          <cell r="R260">
            <v>9.8010000000000002</v>
          </cell>
          <cell r="S260">
            <v>9.9390000000000001</v>
          </cell>
          <cell r="T260">
            <v>10.254200000000001</v>
          </cell>
          <cell r="U260">
            <v>10.325979999999999</v>
          </cell>
          <cell r="V260">
            <v>10.015499999999999</v>
          </cell>
          <cell r="W260">
            <v>9.8710000000000004</v>
          </cell>
          <cell r="X260">
            <v>9.42</v>
          </cell>
          <cell r="Y260">
            <v>8.3309999999999995</v>
          </cell>
          <cell r="Z260">
            <v>8.8298000000000005</v>
          </cell>
          <cell r="AA260">
            <v>8.5272000000000006</v>
          </cell>
          <cell r="AB260">
            <v>8.0990000000000002</v>
          </cell>
          <cell r="AC260">
            <v>8.0429999999999993</v>
          </cell>
          <cell r="AD260">
            <v>8.0958000000000006</v>
          </cell>
          <cell r="AE260">
            <v>7.95</v>
          </cell>
        </row>
        <row r="261">
          <cell r="A261" t="str">
            <v>Production de pates a papier</v>
          </cell>
          <cell r="B261" t="str">
            <v>prdpat</v>
          </cell>
          <cell r="C261" t="str">
            <v>fra</v>
          </cell>
          <cell r="D261" t="str">
            <v>COPACEL</v>
          </cell>
          <cell r="E261" t="str">
            <v>Mt</v>
          </cell>
          <cell r="F261">
            <v>2.2004999999999999</v>
          </cell>
          <cell r="G261">
            <v>2.4323000000000001</v>
          </cell>
          <cell r="H261">
            <v>2.6093000000000002</v>
          </cell>
          <cell r="I261">
            <v>2.5394999999999999</v>
          </cell>
          <cell r="J261">
            <v>2.7869000000000002</v>
          </cell>
          <cell r="K261">
            <v>2.819</v>
          </cell>
          <cell r="L261">
            <v>2.516</v>
          </cell>
          <cell r="M261">
            <v>2.8313999999999999</v>
          </cell>
          <cell r="N261">
            <v>2.6772999999999998</v>
          </cell>
          <cell r="O261">
            <v>2.5912999999999999</v>
          </cell>
          <cell r="P261">
            <v>2.4689999999999999</v>
          </cell>
          <cell r="Q261">
            <v>2.3271999999999999</v>
          </cell>
          <cell r="R261">
            <v>2.4266000000000001</v>
          </cell>
          <cell r="S261">
            <v>2.4714</v>
          </cell>
          <cell r="T261">
            <v>2.5473400000000002</v>
          </cell>
          <cell r="U261">
            <v>2.5638000000000001</v>
          </cell>
          <cell r="V261">
            <v>2.4699399999999998</v>
          </cell>
          <cell r="W261">
            <v>2.3749400000000001</v>
          </cell>
          <cell r="X261">
            <v>2.34</v>
          </cell>
          <cell r="Y261">
            <v>1.7706</v>
          </cell>
          <cell r="Z261">
            <v>1.9192</v>
          </cell>
          <cell r="AA261">
            <v>1.9266000000000001</v>
          </cell>
          <cell r="AB261">
            <v>1.8149999999999999</v>
          </cell>
          <cell r="AC261">
            <v>1.6990000000000001</v>
          </cell>
          <cell r="AD261">
            <v>1.655</v>
          </cell>
          <cell r="AE261">
            <v>1.7250000000000001</v>
          </cell>
        </row>
        <row r="262">
          <cell r="A262" t="str">
            <v>Production de verre</v>
          </cell>
          <cell r="B262" t="str">
            <v>prdver</v>
          </cell>
          <cell r="C262" t="str">
            <v>fra</v>
          </cell>
          <cell r="D262" t="str">
            <v>FEDEVERRE</v>
          </cell>
          <cell r="E262" t="str">
            <v>Mt</v>
          </cell>
          <cell r="F262">
            <v>4.3200599999999998</v>
          </cell>
          <cell r="G262">
            <v>4.3646399999999996</v>
          </cell>
          <cell r="H262">
            <v>4.41303</v>
          </cell>
          <cell r="I262">
            <v>4.1646900000000002</v>
          </cell>
          <cell r="J262">
            <v>4.43499</v>
          </cell>
          <cell r="K262">
            <v>4.68018</v>
          </cell>
          <cell r="L262">
            <v>4.7317299999999998</v>
          </cell>
          <cell r="M262">
            <v>4.92659</v>
          </cell>
          <cell r="N262">
            <v>5.0831400000000002</v>
          </cell>
          <cell r="O262">
            <v>5.00068</v>
          </cell>
          <cell r="P262">
            <v>5.3352700000000004</v>
          </cell>
          <cell r="Q262">
            <v>5.2485299999999997</v>
          </cell>
          <cell r="R262">
            <v>5.4809999999999999</v>
          </cell>
          <cell r="S262">
            <v>5.5279999999999996</v>
          </cell>
          <cell r="T262">
            <v>5.6609999999999996</v>
          </cell>
          <cell r="U262">
            <v>5.5679999999999996</v>
          </cell>
          <cell r="V262">
            <v>5.6529999999999996</v>
          </cell>
          <cell r="W262">
            <v>5.5880000000000001</v>
          </cell>
          <cell r="X262">
            <v>5.2160000000000002</v>
          </cell>
          <cell r="Y262">
            <v>4.4539999999999997</v>
          </cell>
          <cell r="Z262">
            <v>4.6260000000000003</v>
          </cell>
          <cell r="AA262">
            <v>5.0250000000000004</v>
          </cell>
          <cell r="AB262">
            <v>4.5999999999999996</v>
          </cell>
          <cell r="AC262">
            <v>4.4950000000000001</v>
          </cell>
          <cell r="AD262">
            <v>4.4539499999999999</v>
          </cell>
          <cell r="AE262">
            <v>4.5999999999999996</v>
          </cell>
        </row>
        <row r="263">
          <cell r="A263" t="str">
            <v>Production de verre creux</v>
          </cell>
          <cell r="B263" t="str">
            <v>prdvercre</v>
          </cell>
          <cell r="C263" t="str">
            <v>fra</v>
          </cell>
          <cell r="D263" t="str">
            <v>FEDEVERRE</v>
          </cell>
          <cell r="E263" t="str">
            <v>Mt</v>
          </cell>
          <cell r="F263">
            <v>3.5674999999999999</v>
          </cell>
          <cell r="G263">
            <v>3.6358700000000002</v>
          </cell>
          <cell r="H263">
            <v>3.6871399999999999</v>
          </cell>
          <cell r="I263">
            <v>3.4611499999999999</v>
          </cell>
          <cell r="J263">
            <v>3.6795499999999999</v>
          </cell>
          <cell r="K263">
            <v>3.8685100000000001</v>
          </cell>
          <cell r="L263">
            <v>3.8969999999999998</v>
          </cell>
          <cell r="M263">
            <v>4.0356300000000003</v>
          </cell>
          <cell r="N263">
            <v>4.1828200000000004</v>
          </cell>
          <cell r="O263">
            <v>4.1666699999999999</v>
          </cell>
          <cell r="P263">
            <v>4.4335000000000004</v>
          </cell>
          <cell r="Q263">
            <v>4.31576</v>
          </cell>
          <cell r="R263">
            <v>4.3810000000000002</v>
          </cell>
          <cell r="S263">
            <v>4.3689999999999998</v>
          </cell>
          <cell r="T263">
            <v>4.2930000000000001</v>
          </cell>
          <cell r="U263">
            <v>4.2409999999999997</v>
          </cell>
          <cell r="V263">
            <v>4.2480000000000002</v>
          </cell>
          <cell r="W263">
            <v>4.16</v>
          </cell>
          <cell r="X263">
            <v>3.9390000000000001</v>
          </cell>
          <cell r="Y263">
            <v>3.403</v>
          </cell>
          <cell r="Z263">
            <v>3.464</v>
          </cell>
          <cell r="AA263">
            <v>3.6720000000000002</v>
          </cell>
          <cell r="AB263">
            <v>3.4529999999999998</v>
          </cell>
          <cell r="AC263">
            <v>3.335</v>
          </cell>
          <cell r="AD263" t="str">
            <v>n.d.</v>
          </cell>
          <cell r="AE263" t="str">
            <v>n.d.</v>
          </cell>
        </row>
        <row r="264">
          <cell r="A264" t="str">
            <v>Production de verre plat</v>
          </cell>
          <cell r="B264" t="str">
            <v>prdverpla</v>
          </cell>
          <cell r="C264" t="str">
            <v>fra</v>
          </cell>
          <cell r="D264" t="str">
            <v>FEDEVERRE</v>
          </cell>
          <cell r="E264" t="str">
            <v>Mt</v>
          </cell>
          <cell r="F264">
            <v>0.75256000000000001</v>
          </cell>
          <cell r="G264">
            <v>0.72877000000000003</v>
          </cell>
          <cell r="H264">
            <v>0.72589000000000004</v>
          </cell>
          <cell r="I264">
            <v>0.70354000000000005</v>
          </cell>
          <cell r="J264">
            <v>0.75544</v>
          </cell>
          <cell r="K264">
            <v>0.81166000000000005</v>
          </cell>
          <cell r="L264">
            <v>0.83472999999999997</v>
          </cell>
          <cell r="M264">
            <v>0.89095999999999997</v>
          </cell>
          <cell r="N264">
            <v>0.90032999999999996</v>
          </cell>
          <cell r="O264">
            <v>0.83401000000000003</v>
          </cell>
          <cell r="P264">
            <v>0.90176999999999996</v>
          </cell>
          <cell r="Q264">
            <v>0.93276999999999999</v>
          </cell>
          <cell r="R264">
            <v>1.1000000000000001</v>
          </cell>
          <cell r="S264">
            <v>1.159</v>
          </cell>
          <cell r="T264">
            <v>1.3680000000000001</v>
          </cell>
          <cell r="U264">
            <v>1.327</v>
          </cell>
          <cell r="V264">
            <v>1.405</v>
          </cell>
          <cell r="W264">
            <v>1.4279999999999999</v>
          </cell>
          <cell r="X264">
            <v>1.2769999999999999</v>
          </cell>
          <cell r="Y264">
            <v>1.0509999999999999</v>
          </cell>
          <cell r="Z264">
            <v>1.1619999999999999</v>
          </cell>
          <cell r="AA264">
            <v>1.353</v>
          </cell>
          <cell r="AB264">
            <v>1.147</v>
          </cell>
          <cell r="AC264">
            <v>1.1599999999999999</v>
          </cell>
          <cell r="AD264" t="str">
            <v>n.d.</v>
          </cell>
          <cell r="AE264" t="str">
            <v>n.d.</v>
          </cell>
        </row>
        <row r="265">
          <cell r="A265" t="str">
            <v>Production de sucre</v>
          </cell>
          <cell r="B265" t="str">
            <v>prdsug</v>
          </cell>
          <cell r="C265" t="str">
            <v>fra</v>
          </cell>
          <cell r="D265" t="str">
            <v>FAO</v>
          </cell>
          <cell r="E265" t="str">
            <v>Mt</v>
          </cell>
          <cell r="F265">
            <v>4.7359999999999998</v>
          </cell>
          <cell r="G265">
            <v>4.4131999999999998</v>
          </cell>
          <cell r="H265">
            <v>4.7229999999999999</v>
          </cell>
          <cell r="I265">
            <v>4.7240000000000002</v>
          </cell>
          <cell r="J265">
            <v>4.3643000000000001</v>
          </cell>
          <cell r="K265">
            <v>4.5643000000000002</v>
          </cell>
          <cell r="L265">
            <v>4.5426000000000002</v>
          </cell>
          <cell r="M265">
            <v>5.1340000000000003</v>
          </cell>
          <cell r="N265">
            <v>4.6369999999999996</v>
          </cell>
          <cell r="O265">
            <v>4.915</v>
          </cell>
          <cell r="P265">
            <v>4.59</v>
          </cell>
          <cell r="Q265">
            <v>3.9620000000000002</v>
          </cell>
          <cell r="R265">
            <v>5.1390000000000002</v>
          </cell>
          <cell r="S265">
            <v>4.2750000000000004</v>
          </cell>
          <cell r="T265">
            <v>4.6130000000000004</v>
          </cell>
          <cell r="U265">
            <v>4.55</v>
          </cell>
          <cell r="V265">
            <v>3.8140000000000001</v>
          </cell>
          <cell r="W265">
            <v>3.927</v>
          </cell>
          <cell r="X265">
            <v>3.8370000000000002</v>
          </cell>
          <cell r="Y265">
            <v>4.327</v>
          </cell>
          <cell r="Z265">
            <v>3.867</v>
          </cell>
          <cell r="AA265">
            <v>4</v>
          </cell>
          <cell r="AB265">
            <v>4.5</v>
          </cell>
          <cell r="AC265">
            <v>4.5</v>
          </cell>
          <cell r="AD265">
            <v>4.5</v>
          </cell>
          <cell r="AE265">
            <v>4.54</v>
          </cell>
        </row>
        <row r="266">
          <cell r="A266" t="str">
            <v>Production d'aluminium primaire</v>
          </cell>
          <cell r="B266" t="str">
            <v>prdalupre</v>
          </cell>
          <cell r="C266" t="str">
            <v>fra</v>
          </cell>
          <cell r="D266" t="str">
            <v>INSEE</v>
          </cell>
          <cell r="E266" t="str">
            <v>Mt</v>
          </cell>
          <cell r="F266">
            <v>0.32590000000000002</v>
          </cell>
          <cell r="G266">
            <v>0.28605000000000003</v>
          </cell>
          <cell r="H266">
            <v>0.41767500000000002</v>
          </cell>
          <cell r="I266">
            <v>0.42624000000000001</v>
          </cell>
          <cell r="J266">
            <v>0.3841</v>
          </cell>
          <cell r="K266">
            <v>0.36449999999999999</v>
          </cell>
          <cell r="L266">
            <v>0.38250000000000001</v>
          </cell>
          <cell r="M266">
            <v>0.40044400000000002</v>
          </cell>
          <cell r="N266">
            <v>0.42399999999999999</v>
          </cell>
          <cell r="O266">
            <v>0.45500000000000002</v>
          </cell>
          <cell r="P266">
            <v>0.441</v>
          </cell>
          <cell r="Q266">
            <v>0.46100000000000002</v>
          </cell>
          <cell r="R266">
            <v>0.4632</v>
          </cell>
          <cell r="S266">
            <v>0.44314599999999998</v>
          </cell>
          <cell r="T266">
            <v>0.451206</v>
          </cell>
          <cell r="U266">
            <v>0.44230000000000003</v>
          </cell>
          <cell r="V266">
            <v>0.42099999999999999</v>
          </cell>
          <cell r="W266">
            <v>0.40070600000000001</v>
          </cell>
          <cell r="X266">
            <v>0.35364000000000001</v>
          </cell>
          <cell r="Y266">
            <v>0.32686900000000002</v>
          </cell>
          <cell r="Z266">
            <v>0.34975400000000001</v>
          </cell>
          <cell r="AA266">
            <v>0.4</v>
          </cell>
          <cell r="AB266">
            <v>0.4</v>
          </cell>
          <cell r="AC266">
            <v>0.4</v>
          </cell>
          <cell r="AD266">
            <v>0.38038496791934007</v>
          </cell>
          <cell r="AE266">
            <v>0.41499999999999998</v>
          </cell>
        </row>
        <row r="267">
          <cell r="A267" t="str">
            <v>Production d'aluminium d'affinage</v>
          </cell>
          <cell r="B267" t="str">
            <v>prdalusec</v>
          </cell>
          <cell r="C267" t="str">
            <v>fra</v>
          </cell>
          <cell r="D267" t="str">
            <v>INSEE</v>
          </cell>
          <cell r="E267" t="str">
            <v>Mt</v>
          </cell>
          <cell r="F267">
            <v>0.22500000000000001</v>
          </cell>
          <cell r="G267">
            <v>0.22900000000000001</v>
          </cell>
          <cell r="H267">
            <v>0.23599999999999999</v>
          </cell>
          <cell r="I267">
            <v>0.222</v>
          </cell>
          <cell r="J267">
            <v>0.253</v>
          </cell>
          <cell r="K267">
            <v>0.254</v>
          </cell>
          <cell r="L267">
            <v>0.2389</v>
          </cell>
          <cell r="M267">
            <v>0.229042</v>
          </cell>
          <cell r="N267">
            <v>0.23899999999999999</v>
          </cell>
          <cell r="O267">
            <v>0.23799999999999999</v>
          </cell>
          <cell r="P267">
            <v>0.24099999999999999</v>
          </cell>
          <cell r="Q267">
            <v>0.252</v>
          </cell>
          <cell r="R267">
            <v>0.247</v>
          </cell>
          <cell r="S267">
            <v>0.23799999999999999</v>
          </cell>
          <cell r="T267">
            <v>0.22500000000000001</v>
          </cell>
          <cell r="U267">
            <v>0.223</v>
          </cell>
          <cell r="V267">
            <v>0.23200000000000001</v>
          </cell>
          <cell r="W267">
            <v>0.220634</v>
          </cell>
          <cell r="X267">
            <v>0.18698200000000001</v>
          </cell>
          <cell r="Y267">
            <v>0.12680900000000001</v>
          </cell>
          <cell r="Z267">
            <v>0.163135</v>
          </cell>
          <cell r="AA267">
            <v>0.2051</v>
          </cell>
          <cell r="AB267">
            <v>0.1915</v>
          </cell>
          <cell r="AC267">
            <v>0.18210000000000001</v>
          </cell>
          <cell r="AD267">
            <v>0.18859999999999999</v>
          </cell>
          <cell r="AE267">
            <v>0.19500000000000001</v>
          </cell>
        </row>
        <row r="268">
          <cell r="A268" t="str">
            <v>Source Base France ADEME (Datamed)</v>
          </cell>
        </row>
        <row r="269">
          <cell r="A269" t="str">
            <v>prdacb,prdacbele,prdacboxy,prdamm,prdchl,prdcim,prdclk,prdety,prdfon,prdpac,prdpat,prdver,prdvercre,prdverpla,prdsug,prdalupre,prdalusec</v>
          </cell>
        </row>
        <row r="271">
          <cell r="A271" t="str">
            <v>VA principales</v>
          </cell>
        </row>
        <row r="272">
          <cell r="A272" t="str">
            <v>Valeur ajoutée de l'industrie (yc sid yc btp) (€2005)</v>
          </cell>
          <cell r="B272" t="str">
            <v>vadindxx</v>
          </cell>
          <cell r="C272" t="str">
            <v>fra</v>
          </cell>
          <cell r="D272" t="str">
            <v>INSEE</v>
          </cell>
          <cell r="E272" t="str">
            <v>G€2010</v>
          </cell>
          <cell r="F272">
            <v>294.16730000000001</v>
          </cell>
          <cell r="G272">
            <v>296.10340000000002</v>
          </cell>
          <cell r="H272">
            <v>300.03019999999998</v>
          </cell>
          <cell r="I272">
            <v>287.69330000000002</v>
          </cell>
          <cell r="J272">
            <v>289.86270000000002</v>
          </cell>
          <cell r="K272">
            <v>298.4778</v>
          </cell>
          <cell r="L272">
            <v>297.3272</v>
          </cell>
          <cell r="M272">
            <v>300.22890000000001</v>
          </cell>
          <cell r="N272">
            <v>312.05259999999998</v>
          </cell>
          <cell r="O272">
            <v>323.90660000000003</v>
          </cell>
          <cell r="P272">
            <v>340.59480000000002</v>
          </cell>
          <cell r="Q272">
            <v>349.00020000000001</v>
          </cell>
          <cell r="R272">
            <v>350.55119999999999</v>
          </cell>
          <cell r="S272">
            <v>354.93020000000001</v>
          </cell>
          <cell r="T272">
            <v>362.97730000000001</v>
          </cell>
          <cell r="U272">
            <v>367.74180000000001</v>
          </cell>
          <cell r="V272">
            <v>374.8014</v>
          </cell>
          <cell r="W272">
            <v>384.98500000000001</v>
          </cell>
          <cell r="X272">
            <v>373.52170000000001</v>
          </cell>
          <cell r="Y272">
            <v>351.00670000000002</v>
          </cell>
          <cell r="Z272">
            <v>353.02719999999999</v>
          </cell>
          <cell r="AA272">
            <v>357.55020000000002</v>
          </cell>
          <cell r="AB272">
            <v>353.3143</v>
          </cell>
          <cell r="AC272">
            <v>356.2672</v>
          </cell>
          <cell r="AD272">
            <v>352.95030000000003</v>
          </cell>
          <cell r="AE272">
            <v>356.18990000000002</v>
          </cell>
        </row>
        <row r="273">
          <cell r="A273" t="str">
            <v>Valeur ajoutée de l'industrie (yc sid hors btp) (€2005)</v>
          </cell>
          <cell r="B273" t="str">
            <v>vadimaxx</v>
          </cell>
          <cell r="C273" t="str">
            <v>fra</v>
          </cell>
          <cell r="D273" t="str">
            <v>INSEE</v>
          </cell>
          <cell r="E273" t="str">
            <v>G€2010</v>
          </cell>
          <cell r="F273">
            <v>150</v>
          </cell>
          <cell r="G273">
            <v>149.39959999999999</v>
          </cell>
          <cell r="H273">
            <v>150.36160000000001</v>
          </cell>
          <cell r="I273">
            <v>147.34299999999999</v>
          </cell>
          <cell r="J273">
            <v>152.46299999999999</v>
          </cell>
          <cell r="K273">
            <v>158.84039999999999</v>
          </cell>
          <cell r="L273">
            <v>160.2878</v>
          </cell>
          <cell r="M273">
            <v>167.56370000000001</v>
          </cell>
          <cell r="N273">
            <v>176.0112</v>
          </cell>
          <cell r="O273">
            <v>182.5231</v>
          </cell>
          <cell r="P273">
            <v>191.68539999999999</v>
          </cell>
          <cell r="Q273">
            <v>193.77160000000001</v>
          </cell>
          <cell r="R273">
            <v>192.76990000000001</v>
          </cell>
          <cell r="S273">
            <v>197.77539999999999</v>
          </cell>
          <cell r="T273">
            <v>202.24809999999999</v>
          </cell>
          <cell r="U273">
            <v>206.15969999999999</v>
          </cell>
          <cell r="V273">
            <v>211.9992</v>
          </cell>
          <cell r="W273">
            <v>216.50980000000001</v>
          </cell>
          <cell r="X273">
            <v>209.8134</v>
          </cell>
          <cell r="Y273">
            <v>197.7116</v>
          </cell>
          <cell r="Z273">
            <v>202.6198</v>
          </cell>
          <cell r="AA273">
            <v>210.60159999999999</v>
          </cell>
          <cell r="AB273">
            <v>209.9348</v>
          </cell>
          <cell r="AC273">
            <v>210.38749999999999</v>
          </cell>
          <cell r="AD273">
            <v>209.87569999999999</v>
          </cell>
          <cell r="AE273">
            <v>215.32759999999999</v>
          </cell>
        </row>
        <row r="274">
          <cell r="A274" t="str">
            <v>Valeur ajoutée de la construction (€2005)</v>
          </cell>
          <cell r="B274" t="str">
            <v>vadconxx</v>
          </cell>
          <cell r="C274" t="str">
            <v>fra</v>
          </cell>
          <cell r="D274" t="str">
            <v>INSEE</v>
          </cell>
          <cell r="E274" t="str">
            <v>G€2010</v>
          </cell>
          <cell r="F274">
            <v>109.2833</v>
          </cell>
          <cell r="G274">
            <v>109.5994</v>
          </cell>
          <cell r="H274">
            <v>111.9896</v>
          </cell>
          <cell r="I274">
            <v>103.59569999999999</v>
          </cell>
          <cell r="J274">
            <v>101.1606</v>
          </cell>
          <cell r="K274">
            <v>102.2068</v>
          </cell>
          <cell r="L274">
            <v>97.821280000000002</v>
          </cell>
          <cell r="M274">
            <v>94.611850000000004</v>
          </cell>
          <cell r="N274">
            <v>94.664950000000005</v>
          </cell>
          <cell r="O274">
            <v>98.555289999999999</v>
          </cell>
          <cell r="P274">
            <v>104.87430000000001</v>
          </cell>
          <cell r="Q274">
            <v>108.8377</v>
          </cell>
          <cell r="R274">
            <v>108.28579999999999</v>
          </cell>
          <cell r="S274">
            <v>107.988</v>
          </cell>
          <cell r="T274">
            <v>110.0442</v>
          </cell>
          <cell r="U274">
            <v>113.0061</v>
          </cell>
          <cell r="V274">
            <v>115.68989999999999</v>
          </cell>
          <cell r="W274">
            <v>120.9315</v>
          </cell>
          <cell r="X274">
            <v>118.9781</v>
          </cell>
          <cell r="Y274">
            <v>111.8492</v>
          </cell>
          <cell r="Z274">
            <v>109.2469</v>
          </cell>
          <cell r="AA274">
            <v>107.0985</v>
          </cell>
          <cell r="AB274">
            <v>101.4529</v>
          </cell>
          <cell r="AC274">
            <v>101.9128</v>
          </cell>
          <cell r="AD274">
            <v>99.521090000000001</v>
          </cell>
          <cell r="AE274">
            <v>96.676910000000007</v>
          </cell>
        </row>
        <row r="275">
          <cell r="A275" t="str">
            <v>Source Base France ADEME (Datamed)</v>
          </cell>
        </row>
        <row r="276">
          <cell r="A276" t="str">
            <v>vadindxx,vadimaxx,vadconxx</v>
          </cell>
        </row>
        <row r="278">
          <cell r="A278" t="str">
            <v>VA par industrie</v>
          </cell>
        </row>
        <row r="279">
          <cell r="A279" t="str">
            <v>Valeur ajoutée de l'industrie (yc sid yc btp) (€2005)</v>
          </cell>
          <cell r="B279" t="str">
            <v>vadindxx</v>
          </cell>
          <cell r="C279" t="str">
            <v>fra</v>
          </cell>
          <cell r="D279" t="str">
            <v>INSEE</v>
          </cell>
          <cell r="E279" t="str">
            <v>G€2010</v>
          </cell>
          <cell r="F279">
            <v>294.16730000000001</v>
          </cell>
          <cell r="G279">
            <v>296.10340000000002</v>
          </cell>
          <cell r="H279">
            <v>300.03019999999998</v>
          </cell>
          <cell r="I279">
            <v>287.69330000000002</v>
          </cell>
          <cell r="J279">
            <v>289.86270000000002</v>
          </cell>
          <cell r="K279">
            <v>298.4778</v>
          </cell>
          <cell r="L279">
            <v>297.3272</v>
          </cell>
          <cell r="M279">
            <v>300.22890000000001</v>
          </cell>
          <cell r="N279">
            <v>312.05259999999998</v>
          </cell>
          <cell r="O279">
            <v>323.90660000000003</v>
          </cell>
          <cell r="P279">
            <v>340.59480000000002</v>
          </cell>
          <cell r="Q279">
            <v>349.00020000000001</v>
          </cell>
          <cell r="R279">
            <v>350.55119999999999</v>
          </cell>
          <cell r="S279">
            <v>354.93020000000001</v>
          </cell>
          <cell r="T279">
            <v>362.97730000000001</v>
          </cell>
          <cell r="U279">
            <v>367.74180000000001</v>
          </cell>
          <cell r="V279">
            <v>374.8014</v>
          </cell>
          <cell r="W279">
            <v>384.98500000000001</v>
          </cell>
          <cell r="X279">
            <v>373.52170000000001</v>
          </cell>
          <cell r="Y279">
            <v>351.00670000000002</v>
          </cell>
          <cell r="Z279">
            <v>353.02719999999999</v>
          </cell>
          <cell r="AA279">
            <v>357.55020000000002</v>
          </cell>
          <cell r="AB279">
            <v>353.3143</v>
          </cell>
          <cell r="AC279">
            <v>356.2672</v>
          </cell>
          <cell r="AD279">
            <v>352.95030000000003</v>
          </cell>
          <cell r="AE279">
            <v>356.18990000000002</v>
          </cell>
        </row>
        <row r="280">
          <cell r="A280" t="str">
            <v>Valeur ajoutée de l'industrie (yc sid hors btp) (€2005)</v>
          </cell>
          <cell r="B280" t="str">
            <v>vadimaxx</v>
          </cell>
          <cell r="C280" t="str">
            <v>fra</v>
          </cell>
          <cell r="D280" t="str">
            <v>INSEE</v>
          </cell>
          <cell r="E280" t="str">
            <v>G€2010</v>
          </cell>
          <cell r="F280">
            <v>150</v>
          </cell>
          <cell r="G280">
            <v>149.39959999999999</v>
          </cell>
          <cell r="H280">
            <v>150.36160000000001</v>
          </cell>
          <cell r="I280">
            <v>147.34299999999999</v>
          </cell>
          <cell r="J280">
            <v>152.46299999999999</v>
          </cell>
          <cell r="K280">
            <v>158.84039999999999</v>
          </cell>
          <cell r="L280">
            <v>160.2878</v>
          </cell>
          <cell r="M280">
            <v>167.56370000000001</v>
          </cell>
          <cell r="N280">
            <v>176.0112</v>
          </cell>
          <cell r="O280">
            <v>182.5231</v>
          </cell>
          <cell r="P280">
            <v>191.68539999999999</v>
          </cell>
          <cell r="Q280">
            <v>193.77160000000001</v>
          </cell>
          <cell r="R280">
            <v>192.76990000000001</v>
          </cell>
          <cell r="S280">
            <v>197.77539999999999</v>
          </cell>
          <cell r="T280">
            <v>202.24809999999999</v>
          </cell>
          <cell r="U280">
            <v>206.15969999999999</v>
          </cell>
          <cell r="V280">
            <v>211.9992</v>
          </cell>
          <cell r="W280">
            <v>216.50980000000001</v>
          </cell>
          <cell r="X280">
            <v>209.8134</v>
          </cell>
          <cell r="Y280">
            <v>197.7116</v>
          </cell>
          <cell r="Z280">
            <v>202.6198</v>
          </cell>
          <cell r="AA280">
            <v>210.60159999999999</v>
          </cell>
          <cell r="AB280">
            <v>209.9348</v>
          </cell>
          <cell r="AC280">
            <v>210.38749999999999</v>
          </cell>
          <cell r="AD280">
            <v>209.87569999999999</v>
          </cell>
          <cell r="AE280">
            <v>215.32759999999999</v>
          </cell>
        </row>
        <row r="281">
          <cell r="A281" t="str">
            <v>Valeur ajoutée ind. chimiques et pharmaceutiques (€2005)</v>
          </cell>
          <cell r="B281" t="str">
            <v>vadchixx</v>
          </cell>
          <cell r="C281" t="str">
            <v>fra</v>
          </cell>
          <cell r="D281" t="str">
            <v>INSEE</v>
          </cell>
          <cell r="E281" t="str">
            <v>G€2010</v>
          </cell>
          <cell r="F281">
            <v>20.50855</v>
          </cell>
          <cell r="G281">
            <v>20.852550000000001</v>
          </cell>
          <cell r="H281">
            <v>21.54909</v>
          </cell>
          <cell r="I281">
            <v>22.303059999999999</v>
          </cell>
          <cell r="J281">
            <v>23.451499999999999</v>
          </cell>
          <cell r="K281">
            <v>24.928100000000001</v>
          </cell>
          <cell r="L281">
            <v>25.31729</v>
          </cell>
          <cell r="M281">
            <v>26.627859999999998</v>
          </cell>
          <cell r="N281">
            <v>27.301179999999999</v>
          </cell>
          <cell r="O281">
            <v>29.0474</v>
          </cell>
          <cell r="P281">
            <v>31.439139999999998</v>
          </cell>
          <cell r="Q281">
            <v>32.789189999999998</v>
          </cell>
          <cell r="R281">
            <v>32.718000000000004</v>
          </cell>
          <cell r="S281">
            <v>34.223689999999998</v>
          </cell>
          <cell r="T281">
            <v>34.27393</v>
          </cell>
          <cell r="U281">
            <v>36.858469999999997</v>
          </cell>
          <cell r="V281">
            <v>38.351120000000002</v>
          </cell>
          <cell r="W281">
            <v>39.503030000000003</v>
          </cell>
          <cell r="X281">
            <v>38.737589999999997</v>
          </cell>
          <cell r="Y281">
            <v>37.558190000000003</v>
          </cell>
          <cell r="Z281">
            <v>35.804259999999999</v>
          </cell>
          <cell r="AA281">
            <v>38.158569999999997</v>
          </cell>
          <cell r="AB281">
            <v>38.36788</v>
          </cell>
          <cell r="AC281">
            <v>39.272739999999999</v>
          </cell>
          <cell r="AD281">
            <v>39.695050000000002</v>
          </cell>
          <cell r="AE281">
            <v>41.311019999999999</v>
          </cell>
        </row>
        <row r="282">
          <cell r="A282" t="str">
            <v>Valeur ajoutée métaux primaires (€2005)</v>
          </cell>
          <cell r="B282" t="str">
            <v>vadmprxx</v>
          </cell>
          <cell r="C282" t="str">
            <v>fra</v>
          </cell>
          <cell r="D282" t="str">
            <v>INSEE</v>
          </cell>
          <cell r="E282" t="str">
            <v>G€2010</v>
          </cell>
          <cell r="F282">
            <v>7.7835900000000002</v>
          </cell>
          <cell r="G282">
            <v>7.8163900000000002</v>
          </cell>
          <cell r="H282">
            <v>7.63605</v>
          </cell>
          <cell r="I282">
            <v>7.0101899999999997</v>
          </cell>
          <cell r="J282">
            <v>6.9984099999999998</v>
          </cell>
          <cell r="K282">
            <v>7.2722899999999999</v>
          </cell>
          <cell r="L282">
            <v>6.6451099999999999</v>
          </cell>
          <cell r="M282">
            <v>6.7259900000000004</v>
          </cell>
          <cell r="N282">
            <v>7.1305300000000003</v>
          </cell>
          <cell r="O282">
            <v>6.1475600000000004</v>
          </cell>
          <cell r="P282">
            <v>6.0823600000000004</v>
          </cell>
          <cell r="Q282">
            <v>5.9094699999999998</v>
          </cell>
          <cell r="R282">
            <v>6.1089599999999997</v>
          </cell>
          <cell r="S282">
            <v>5.9196</v>
          </cell>
          <cell r="T282">
            <v>5.6795299999999997</v>
          </cell>
          <cell r="U282">
            <v>5.37371</v>
          </cell>
          <cell r="V282">
            <v>4.9441100000000002</v>
          </cell>
          <cell r="W282">
            <v>5.0153800000000004</v>
          </cell>
          <cell r="X282">
            <v>4.96258</v>
          </cell>
          <cell r="Y282">
            <v>6.4686300000000001</v>
          </cell>
          <cell r="Z282">
            <v>5.87378</v>
          </cell>
          <cell r="AA282">
            <v>5.85785</v>
          </cell>
          <cell r="AB282">
            <v>5.5287800000000002</v>
          </cell>
          <cell r="AC282">
            <v>6.4231100000000003</v>
          </cell>
          <cell r="AD282">
            <v>6.2225200000000003</v>
          </cell>
          <cell r="AE282">
            <v>6.5042400000000002</v>
          </cell>
        </row>
        <row r="283">
          <cell r="A283" t="str">
            <v>Valeur ajoutée minéraux non metalliques  (€2005)</v>
          </cell>
          <cell r="B283" t="str">
            <v>vadmnmxx</v>
          </cell>
          <cell r="C283" t="str">
            <v>fra</v>
          </cell>
          <cell r="D283" t="str">
            <v>INSEE</v>
          </cell>
          <cell r="E283" t="str">
            <v>G€2010</v>
          </cell>
          <cell r="F283">
            <v>8.1951800000000006</v>
          </cell>
          <cell r="G283">
            <v>8.1594099999999994</v>
          </cell>
          <cell r="H283">
            <v>8.4721200000000003</v>
          </cell>
          <cell r="I283">
            <v>7.5771699999999997</v>
          </cell>
          <cell r="J283">
            <v>8.1502700000000008</v>
          </cell>
          <cell r="K283">
            <v>7.73001</v>
          </cell>
          <cell r="L283">
            <v>7.6151799999999996</v>
          </cell>
          <cell r="M283">
            <v>7.6052299999999997</v>
          </cell>
          <cell r="N283">
            <v>7.8156600000000003</v>
          </cell>
          <cell r="O283">
            <v>7.9535299999999998</v>
          </cell>
          <cell r="P283">
            <v>8.2281600000000008</v>
          </cell>
          <cell r="Q283">
            <v>8.1069899999999997</v>
          </cell>
          <cell r="R283">
            <v>8.1652199999999997</v>
          </cell>
          <cell r="S283">
            <v>8.2206600000000005</v>
          </cell>
          <cell r="T283">
            <v>8.1531000000000002</v>
          </cell>
          <cell r="U283">
            <v>8.08263</v>
          </cell>
          <cell r="V283">
            <v>8.3634799999999991</v>
          </cell>
          <cell r="W283">
            <v>8.5266999999999999</v>
          </cell>
          <cell r="X283">
            <v>7.93004</v>
          </cell>
          <cell r="Y283">
            <v>7.04514</v>
          </cell>
          <cell r="Z283">
            <v>7.4890499999999998</v>
          </cell>
          <cell r="AA283">
            <v>8.2535100000000003</v>
          </cell>
          <cell r="AB283">
            <v>7.8741000000000003</v>
          </cell>
          <cell r="AC283">
            <v>7.6172000000000004</v>
          </cell>
          <cell r="AD283">
            <v>7.5450799999999996</v>
          </cell>
          <cell r="AE283">
            <v>7.6228999999999996</v>
          </cell>
        </row>
        <row r="284">
          <cell r="A284" t="str">
            <v>Valeur ajoutée papiers et cartons  (€2005)</v>
          </cell>
          <cell r="B284" t="str">
            <v>vadpapxx</v>
          </cell>
          <cell r="C284" t="str">
            <v>fra</v>
          </cell>
          <cell r="D284" t="str">
            <v>INSEE</v>
          </cell>
          <cell r="E284" t="str">
            <v>G€2010</v>
          </cell>
          <cell r="F284">
            <v>4.25237</v>
          </cell>
          <cell r="G284">
            <v>4.2851600000000003</v>
          </cell>
          <cell r="H284">
            <v>4.2321999999999997</v>
          </cell>
          <cell r="I284">
            <v>4.2107000000000001</v>
          </cell>
          <cell r="J284">
            <v>4.3760899999999996</v>
          </cell>
          <cell r="K284">
            <v>4.42631</v>
          </cell>
          <cell r="L284">
            <v>4.3427800000000003</v>
          </cell>
          <cell r="M284">
            <v>4.54359</v>
          </cell>
          <cell r="N284">
            <v>4.6528700000000001</v>
          </cell>
          <cell r="O284">
            <v>4.8083600000000004</v>
          </cell>
          <cell r="P284">
            <v>4.3753200000000003</v>
          </cell>
          <cell r="Q284">
            <v>4.6393399999999998</v>
          </cell>
          <cell r="R284">
            <v>4.3243099999999997</v>
          </cell>
          <cell r="S284">
            <v>4.3211599999999999</v>
          </cell>
          <cell r="T284">
            <v>4.4697199999999997</v>
          </cell>
          <cell r="U284">
            <v>4.4737999999999998</v>
          </cell>
          <cell r="V284">
            <v>3.9580500000000001</v>
          </cell>
          <cell r="W284">
            <v>4.0179</v>
          </cell>
          <cell r="X284">
            <v>3.8961100000000002</v>
          </cell>
          <cell r="Y284">
            <v>4.2635300000000003</v>
          </cell>
          <cell r="Z284">
            <v>4.0355499999999997</v>
          </cell>
          <cell r="AA284">
            <v>4.1879400000000002</v>
          </cell>
          <cell r="AB284">
            <v>4.3721899999999998</v>
          </cell>
          <cell r="AC284">
            <v>4.2782900000000001</v>
          </cell>
          <cell r="AD284">
            <v>4.2644000000000002</v>
          </cell>
          <cell r="AE284">
            <v>4.33066</v>
          </cell>
        </row>
        <row r="285">
          <cell r="A285" t="str">
            <v>Valeur ajoutée industries agro-alimentaires (€2005)</v>
          </cell>
          <cell r="B285" t="str">
            <v>vadiaaxx</v>
          </cell>
          <cell r="C285" t="str">
            <v>fra</v>
          </cell>
          <cell r="D285" t="str">
            <v>INSEE</v>
          </cell>
          <cell r="E285" t="str">
            <v>G€2010</v>
          </cell>
          <cell r="F285">
            <v>34.634979999999999</v>
          </cell>
          <cell r="G285">
            <v>34.805030000000002</v>
          </cell>
          <cell r="H285">
            <v>34.09957</v>
          </cell>
          <cell r="I285">
            <v>34.88944</v>
          </cell>
          <cell r="J285">
            <v>34.605719999999998</v>
          </cell>
          <cell r="K285">
            <v>35.342820000000003</v>
          </cell>
          <cell r="L285">
            <v>35.444920000000003</v>
          </cell>
          <cell r="M285">
            <v>35.494520000000001</v>
          </cell>
          <cell r="N285">
            <v>37.63308</v>
          </cell>
          <cell r="O285">
            <v>36.637920000000001</v>
          </cell>
          <cell r="P285">
            <v>36.774540000000002</v>
          </cell>
          <cell r="Q285">
            <v>35.505270000000003</v>
          </cell>
          <cell r="R285">
            <v>36.370069999999998</v>
          </cell>
          <cell r="S285">
            <v>38.482509999999998</v>
          </cell>
          <cell r="T285">
            <v>39.27946</v>
          </cell>
          <cell r="U285">
            <v>39.494050000000001</v>
          </cell>
          <cell r="V285">
            <v>39.521349999999998</v>
          </cell>
          <cell r="W285">
            <v>40.263150000000003</v>
          </cell>
          <cell r="X285">
            <v>36.944519999999997</v>
          </cell>
          <cell r="Y285">
            <v>37.320509999999999</v>
          </cell>
          <cell r="Z285">
            <v>39.07931</v>
          </cell>
          <cell r="AA285">
            <v>40.700009999999999</v>
          </cell>
          <cell r="AB285">
            <v>40.120359999999998</v>
          </cell>
          <cell r="AC285">
            <v>40.10866</v>
          </cell>
          <cell r="AD285">
            <v>40.422750000000001</v>
          </cell>
          <cell r="AE285">
            <v>41.29701</v>
          </cell>
        </row>
        <row r="286">
          <cell r="A286" t="str">
            <v>Valeur ajoutée textile cuir et habillement  (€2005)</v>
          </cell>
          <cell r="B286" t="str">
            <v>vadtexxx</v>
          </cell>
          <cell r="C286" t="str">
            <v>fra</v>
          </cell>
          <cell r="D286" t="str">
            <v>INSEE</v>
          </cell>
          <cell r="E286" t="str">
            <v>G€2010</v>
          </cell>
          <cell r="F286">
            <v>8.7843300000000006</v>
          </cell>
          <cell r="G286">
            <v>8.5289300000000008</v>
          </cell>
          <cell r="H286">
            <v>8.4977</v>
          </cell>
          <cell r="I286">
            <v>7.8927899999999998</v>
          </cell>
          <cell r="J286">
            <v>7.8707500000000001</v>
          </cell>
          <cell r="K286">
            <v>7.9374799999999999</v>
          </cell>
          <cell r="L286">
            <v>7.48637</v>
          </cell>
          <cell r="M286">
            <v>7.3921700000000001</v>
          </cell>
          <cell r="N286">
            <v>7.3402900000000004</v>
          </cell>
          <cell r="O286">
            <v>7.0305799999999996</v>
          </cell>
          <cell r="P286">
            <v>7.2406899999999998</v>
          </cell>
          <cell r="Q286">
            <v>7.4389599999999998</v>
          </cell>
          <cell r="R286">
            <v>7.1645099999999999</v>
          </cell>
          <cell r="S286">
            <v>6.8471299999999999</v>
          </cell>
          <cell r="T286">
            <v>6.4965599999999997</v>
          </cell>
          <cell r="U286">
            <v>6.1966999999999999</v>
          </cell>
          <cell r="V286">
            <v>5.9472800000000001</v>
          </cell>
          <cell r="W286">
            <v>6.1817200000000003</v>
          </cell>
          <cell r="X286">
            <v>5.9330299999999996</v>
          </cell>
          <cell r="Y286">
            <v>4.8141100000000003</v>
          </cell>
          <cell r="Z286">
            <v>4.6364400000000003</v>
          </cell>
          <cell r="AA286">
            <v>5.2923299999999998</v>
          </cell>
          <cell r="AB286">
            <v>5.3491900000000001</v>
          </cell>
          <cell r="AC286">
            <v>5.03566</v>
          </cell>
          <cell r="AD286">
            <v>5.0873999999999997</v>
          </cell>
          <cell r="AE286">
            <v>5.2311399999999999</v>
          </cell>
        </row>
        <row r="287">
          <cell r="A287" t="str">
            <v>Valeur ajoutée des industries mécaniques (€2005)</v>
          </cell>
          <cell r="B287" t="str">
            <v>vadmacxx</v>
          </cell>
          <cell r="C287" t="str">
            <v>fra</v>
          </cell>
          <cell r="D287" t="str">
            <v>INSEE</v>
          </cell>
          <cell r="E287" t="str">
            <v>G€2010</v>
          </cell>
          <cell r="F287">
            <v>48.383540000000004</v>
          </cell>
          <cell r="G287">
            <v>48.976320000000001</v>
          </cell>
          <cell r="H287">
            <v>48.349719999999998</v>
          </cell>
          <cell r="I287">
            <v>46.239820000000002</v>
          </cell>
          <cell r="J287">
            <v>47.786790000000003</v>
          </cell>
          <cell r="K287">
            <v>50.850839999999998</v>
          </cell>
          <cell r="L287">
            <v>51.798749999999998</v>
          </cell>
          <cell r="M287">
            <v>54.633929999999999</v>
          </cell>
          <cell r="N287">
            <v>58.049199999999999</v>
          </cell>
          <cell r="O287">
            <v>61.965000000000003</v>
          </cell>
          <cell r="P287">
            <v>66.049310000000006</v>
          </cell>
          <cell r="Q287">
            <v>66.773949999999999</v>
          </cell>
          <cell r="R287">
            <v>66.061059999999998</v>
          </cell>
          <cell r="S287">
            <v>65.174139999999994</v>
          </cell>
          <cell r="T287">
            <v>68.954710000000006</v>
          </cell>
          <cell r="U287">
            <v>69.296270000000007</v>
          </cell>
          <cell r="V287">
            <v>72.472170000000006</v>
          </cell>
          <cell r="W287">
            <v>74.482209999999995</v>
          </cell>
          <cell r="X287">
            <v>74.057609999999997</v>
          </cell>
          <cell r="Y287">
            <v>65.66422</v>
          </cell>
          <cell r="Z287">
            <v>68.870699999999999</v>
          </cell>
          <cell r="AA287">
            <v>71.183269999999993</v>
          </cell>
          <cell r="AB287">
            <v>71.576800000000006</v>
          </cell>
          <cell r="AC287">
            <v>71.936909999999997</v>
          </cell>
          <cell r="AD287">
            <v>71.721019999999996</v>
          </cell>
          <cell r="AE287">
            <v>73.309550000000002</v>
          </cell>
        </row>
        <row r="288">
          <cell r="A288" t="str">
            <v>Valeur ajoutée des industries de la construction mécanique (€2005)</v>
          </cell>
          <cell r="B288" t="str">
            <v>vadmecxx</v>
          </cell>
          <cell r="C288" t="str">
            <v>fra</v>
          </cell>
          <cell r="D288" t="str">
            <v>INSEE</v>
          </cell>
          <cell r="E288" t="str">
            <v>G€2010</v>
          </cell>
          <cell r="F288">
            <v>21.617899999999999</v>
          </cell>
          <cell r="G288">
            <v>21.781410000000001</v>
          </cell>
          <cell r="H288">
            <v>21.341170000000002</v>
          </cell>
          <cell r="I288">
            <v>20.643709999999999</v>
          </cell>
          <cell r="J288">
            <v>21.727930000000001</v>
          </cell>
          <cell r="K288">
            <v>23.392790000000002</v>
          </cell>
          <cell r="L288">
            <v>23.841080000000002</v>
          </cell>
          <cell r="M288">
            <v>25.319710000000001</v>
          </cell>
          <cell r="N288">
            <v>27.287610000000001</v>
          </cell>
          <cell r="O288">
            <v>28.925070000000002</v>
          </cell>
          <cell r="P288">
            <v>30.333559999999999</v>
          </cell>
          <cell r="Q288">
            <v>30.961279999999999</v>
          </cell>
          <cell r="R288">
            <v>30.600159999999999</v>
          </cell>
          <cell r="S288">
            <v>29.923310000000001</v>
          </cell>
          <cell r="T288">
            <v>31.634309999999999</v>
          </cell>
          <cell r="U288">
            <v>32.690800000000003</v>
          </cell>
          <cell r="V288">
            <v>34.042870000000001</v>
          </cell>
          <cell r="W288">
            <v>35.300020000000004</v>
          </cell>
          <cell r="X288">
            <v>35.47325</v>
          </cell>
          <cell r="Y288">
            <v>31.791899999999998</v>
          </cell>
          <cell r="Z288">
            <v>31.574449999999999</v>
          </cell>
          <cell r="AA288">
            <v>33.532629999999997</v>
          </cell>
          <cell r="AB288">
            <v>33.776820000000001</v>
          </cell>
          <cell r="AC288">
            <v>32.60436</v>
          </cell>
          <cell r="AD288">
            <v>33.168170000000003</v>
          </cell>
          <cell r="AE288">
            <v>33.429189999999998</v>
          </cell>
        </row>
        <row r="289">
          <cell r="A289" t="str">
            <v>Valeur ajoutée des industries de la construction électrique (€2005)</v>
          </cell>
          <cell r="B289" t="str">
            <v>vadelexx</v>
          </cell>
          <cell r="C289" t="str">
            <v>fra</v>
          </cell>
          <cell r="D289" t="str">
            <v>INSEE</v>
          </cell>
          <cell r="E289" t="str">
            <v>G€2010</v>
          </cell>
          <cell r="F289">
            <v>8.8591499999999996</v>
          </cell>
          <cell r="G289">
            <v>9.2027599999999996</v>
          </cell>
          <cell r="H289">
            <v>9.4315200000000008</v>
          </cell>
          <cell r="I289">
            <v>9.4597200000000008</v>
          </cell>
          <cell r="J289">
            <v>9.9495900000000006</v>
          </cell>
          <cell r="K289">
            <v>10.718349999999999</v>
          </cell>
          <cell r="L289">
            <v>11.046150000000001</v>
          </cell>
          <cell r="M289">
            <v>11.940759999999999</v>
          </cell>
          <cell r="N289">
            <v>12.70809</v>
          </cell>
          <cell r="O289">
            <v>14.10859</v>
          </cell>
          <cell r="P289">
            <v>15.4678</v>
          </cell>
          <cell r="Q289">
            <v>15.11303</v>
          </cell>
          <cell r="R289">
            <v>15.095079999999999</v>
          </cell>
          <cell r="S289">
            <v>14.791359999999999</v>
          </cell>
          <cell r="T289">
            <v>16.130279999999999</v>
          </cell>
          <cell r="U289">
            <v>15.9678</v>
          </cell>
          <cell r="V289">
            <v>16.988050000000001</v>
          </cell>
          <cell r="W289">
            <v>17.356339999999999</v>
          </cell>
          <cell r="X289">
            <v>17.412600000000001</v>
          </cell>
          <cell r="Y289">
            <v>15.58243</v>
          </cell>
          <cell r="Z289">
            <v>17.707879999999999</v>
          </cell>
          <cell r="AA289">
            <v>17.873650000000001</v>
          </cell>
          <cell r="AB289">
            <v>18.238389999999999</v>
          </cell>
          <cell r="AC289">
            <v>19.331869999999999</v>
          </cell>
          <cell r="AD289">
            <v>18.842420000000001</v>
          </cell>
          <cell r="AE289">
            <v>19.32216</v>
          </cell>
        </row>
        <row r="290">
          <cell r="A290" t="str">
            <v>Valeur ajoutée des industries automobiles  (€2005)</v>
          </cell>
          <cell r="B290" t="str">
            <v>vadvehnaexx</v>
          </cell>
          <cell r="C290" t="str">
            <v>fra</v>
          </cell>
          <cell r="D290" t="str">
            <v>INSEE</v>
          </cell>
          <cell r="E290" t="str">
            <v>G€2010</v>
          </cell>
          <cell r="F290">
            <v>17.895219999999998</v>
          </cell>
          <cell r="G290">
            <v>17.065049999999999</v>
          </cell>
          <cell r="H290">
            <v>17.4468</v>
          </cell>
          <cell r="I290">
            <v>16.226230000000001</v>
          </cell>
          <cell r="J290">
            <v>17.272739999999999</v>
          </cell>
          <cell r="K290">
            <v>17.51793</v>
          </cell>
          <cell r="L290">
            <v>18.141100000000002</v>
          </cell>
          <cell r="M290">
            <v>20.028210000000001</v>
          </cell>
          <cell r="N290">
            <v>21.564589999999999</v>
          </cell>
          <cell r="O290">
            <v>23.292909999999999</v>
          </cell>
          <cell r="P290">
            <v>23.097840000000001</v>
          </cell>
          <cell r="Q290">
            <v>22.291409999999999</v>
          </cell>
          <cell r="R290">
            <v>20.970030000000001</v>
          </cell>
          <cell r="S290">
            <v>22.704609999999999</v>
          </cell>
          <cell r="T290">
            <v>22.988530000000001</v>
          </cell>
          <cell r="U290">
            <v>24.03059</v>
          </cell>
          <cell r="V290">
            <v>23.872540000000001</v>
          </cell>
          <cell r="W290">
            <v>23.965430000000001</v>
          </cell>
          <cell r="X290">
            <v>23.218240000000002</v>
          </cell>
          <cell r="Y290">
            <v>19.868210000000001</v>
          </cell>
          <cell r="Z290">
            <v>21.693359999999998</v>
          </cell>
          <cell r="AA290">
            <v>21.40409</v>
          </cell>
          <cell r="AB290">
            <v>21.766960000000001</v>
          </cell>
          <cell r="AC290">
            <v>20.89575</v>
          </cell>
          <cell r="AD290">
            <v>18.5656</v>
          </cell>
          <cell r="AE290">
            <v>20.464880000000001</v>
          </cell>
        </row>
        <row r="291">
          <cell r="A291" t="str">
            <v>Valeur ajoutée des industries automobiles  (€2005)</v>
          </cell>
          <cell r="B291" t="str">
            <v>vadvehxx</v>
          </cell>
          <cell r="C291" t="str">
            <v>fra</v>
          </cell>
          <cell r="D291" t="str">
            <v>INSEE</v>
          </cell>
          <cell r="E291" t="str">
            <v>G€2010</v>
          </cell>
          <cell r="F291">
            <v>8.7691199999999991</v>
          </cell>
          <cell r="G291">
            <v>6.6635900000000001</v>
          </cell>
          <cell r="H291">
            <v>6.7544599999999999</v>
          </cell>
          <cell r="I291">
            <v>6.6496599999999999</v>
          </cell>
          <cell r="J291">
            <v>9.2014600000000009</v>
          </cell>
          <cell r="K291">
            <v>11.032109999999999</v>
          </cell>
          <cell r="L291">
            <v>10.09886</v>
          </cell>
          <cell r="M291">
            <v>12.41516</v>
          </cell>
          <cell r="N291">
            <v>12.266920000000001</v>
          </cell>
          <cell r="O291">
            <v>12.89593</v>
          </cell>
          <cell r="P291">
            <v>13.69652</v>
          </cell>
          <cell r="Q291">
            <v>13.086349999999999</v>
          </cell>
          <cell r="R291">
            <v>13.145060000000001</v>
          </cell>
          <cell r="S291">
            <v>13.818849999999999</v>
          </cell>
          <cell r="T291">
            <v>14.673859999999999</v>
          </cell>
          <cell r="U291">
            <v>14.022919999999999</v>
          </cell>
          <cell r="V291">
            <v>13.814959999999999</v>
          </cell>
          <cell r="W291">
            <v>13.59262</v>
          </cell>
          <cell r="X291">
            <v>12.416869999999999</v>
          </cell>
          <cell r="Y291">
            <v>9.3538499999999996</v>
          </cell>
          <cell r="Z291">
            <v>10.75511</v>
          </cell>
          <cell r="AA291">
            <v>11.30776</v>
          </cell>
          <cell r="AB291">
            <v>9.9637100000000007</v>
          </cell>
          <cell r="AC291">
            <v>8.6895199999999999</v>
          </cell>
          <cell r="AD291">
            <v>8.8192000000000004</v>
          </cell>
          <cell r="AE291">
            <v>9.7214100000000006</v>
          </cell>
        </row>
        <row r="292">
          <cell r="A292" t="str">
            <v>Valeur ajoutée des industries aéronautiques (€2005)</v>
          </cell>
          <cell r="B292" t="str">
            <v>vadnaexx</v>
          </cell>
          <cell r="C292" t="str">
            <v>fra</v>
          </cell>
          <cell r="D292" t="str">
            <v>INSEE</v>
          </cell>
          <cell r="E292" t="str">
            <v>G€2010</v>
          </cell>
          <cell r="F292">
            <v>5.8845999999999998</v>
          </cell>
          <cell r="G292">
            <v>6.9458399999999996</v>
          </cell>
          <cell r="H292">
            <v>7.1012199999999996</v>
          </cell>
          <cell r="I292">
            <v>6.6044299999999998</v>
          </cell>
          <cell r="J292">
            <v>7.0303800000000001</v>
          </cell>
          <cell r="K292">
            <v>7.1301800000000002</v>
          </cell>
          <cell r="L292">
            <v>7.3838200000000001</v>
          </cell>
          <cell r="M292">
            <v>8.1519200000000005</v>
          </cell>
          <cell r="N292">
            <v>8.7772500000000004</v>
          </cell>
          <cell r="O292">
            <v>9.4807199999999998</v>
          </cell>
          <cell r="P292">
            <v>9.4013200000000001</v>
          </cell>
          <cell r="Q292">
            <v>9.20505</v>
          </cell>
          <cell r="R292">
            <v>7.8249700000000004</v>
          </cell>
          <cell r="S292">
            <v>8.8857700000000008</v>
          </cell>
          <cell r="T292">
            <v>8.3146699999999996</v>
          </cell>
          <cell r="U292">
            <v>10.007669999999999</v>
          </cell>
          <cell r="V292">
            <v>10.05758</v>
          </cell>
          <cell r="W292">
            <v>10.372809999999999</v>
          </cell>
          <cell r="X292">
            <v>10.80138</v>
          </cell>
          <cell r="Y292">
            <v>10.51437</v>
          </cell>
          <cell r="Z292">
            <v>10.93826</v>
          </cell>
          <cell r="AA292">
            <v>10.09634</v>
          </cell>
          <cell r="AB292">
            <v>11.80325</v>
          </cell>
          <cell r="AC292">
            <v>12.20622</v>
          </cell>
          <cell r="AD292">
            <v>9.7463999999999995</v>
          </cell>
          <cell r="AE292">
            <v>10.74347</v>
          </cell>
        </row>
        <row r="293">
          <cell r="A293" t="str">
            <v>Valeur ajoutée industries diverses (€2005)</v>
          </cell>
          <cell r="B293" t="str">
            <v>vadidvxx</v>
          </cell>
          <cell r="C293" t="str">
            <v>fra</v>
          </cell>
          <cell r="D293" t="str">
            <v>INSEE</v>
          </cell>
          <cell r="E293" t="str">
            <v>G€2010</v>
          </cell>
          <cell r="F293">
            <v>9.8579600000000003</v>
          </cell>
          <cell r="G293">
            <v>10.003209999999999</v>
          </cell>
          <cell r="H293">
            <v>9.9079700000000006</v>
          </cell>
          <cell r="I293">
            <v>9.7965900000000001</v>
          </cell>
          <cell r="J293">
            <v>10.16614</v>
          </cell>
          <cell r="K293">
            <v>10.56484</v>
          </cell>
          <cell r="L293">
            <v>10.55622</v>
          </cell>
          <cell r="M293">
            <v>11.163919999999999</v>
          </cell>
          <cell r="N293">
            <v>11.63261</v>
          </cell>
          <cell r="O293">
            <v>12.34036</v>
          </cell>
          <cell r="P293">
            <v>12.87631</v>
          </cell>
          <cell r="Q293">
            <v>13.661199999999999</v>
          </cell>
          <cell r="R293">
            <v>13.696859999999999</v>
          </cell>
          <cell r="S293">
            <v>13.97658</v>
          </cell>
          <cell r="T293">
            <v>13.984489999999999</v>
          </cell>
          <cell r="U293">
            <v>13.74427</v>
          </cell>
          <cell r="V293">
            <v>14.027200000000001</v>
          </cell>
          <cell r="W293">
            <v>14.17792</v>
          </cell>
          <cell r="X293">
            <v>14.21899</v>
          </cell>
          <cell r="Y293">
            <v>13.53228</v>
          </cell>
          <cell r="Z293">
            <v>13.54416</v>
          </cell>
          <cell r="AA293">
            <v>14.05424</v>
          </cell>
          <cell r="AB293">
            <v>13.691990000000001</v>
          </cell>
          <cell r="AC293">
            <v>13.59473</v>
          </cell>
          <cell r="AD293">
            <v>13.59713</v>
          </cell>
          <cell r="AE293">
            <v>13.79121</v>
          </cell>
        </row>
        <row r="294">
          <cell r="A294" t="str">
            <v>Valeur ajoutée de la construction (€2005)</v>
          </cell>
          <cell r="B294" t="str">
            <v>vadconxx</v>
          </cell>
          <cell r="C294" t="str">
            <v>fra</v>
          </cell>
          <cell r="D294" t="str">
            <v>INSEE</v>
          </cell>
          <cell r="E294" t="str">
            <v>G€2010</v>
          </cell>
          <cell r="F294">
            <v>109.2833</v>
          </cell>
          <cell r="G294">
            <v>109.5994</v>
          </cell>
          <cell r="H294">
            <v>111.9896</v>
          </cell>
          <cell r="I294">
            <v>103.59569999999999</v>
          </cell>
          <cell r="J294">
            <v>101.1606</v>
          </cell>
          <cell r="K294">
            <v>102.2068</v>
          </cell>
          <cell r="L294">
            <v>97.821280000000002</v>
          </cell>
          <cell r="M294">
            <v>94.611850000000004</v>
          </cell>
          <cell r="N294">
            <v>94.664950000000005</v>
          </cell>
          <cell r="O294">
            <v>98.555289999999999</v>
          </cell>
          <cell r="P294">
            <v>104.87430000000001</v>
          </cell>
          <cell r="Q294">
            <v>108.8377</v>
          </cell>
          <cell r="R294">
            <v>108.28579999999999</v>
          </cell>
          <cell r="S294">
            <v>107.988</v>
          </cell>
          <cell r="T294">
            <v>110.0442</v>
          </cell>
          <cell r="U294">
            <v>113.0061</v>
          </cell>
          <cell r="V294">
            <v>115.68989999999999</v>
          </cell>
          <cell r="W294">
            <v>120.9315</v>
          </cell>
          <cell r="X294">
            <v>118.9781</v>
          </cell>
          <cell r="Y294">
            <v>111.8492</v>
          </cell>
          <cell r="Z294">
            <v>109.2469</v>
          </cell>
          <cell r="AA294">
            <v>107.0985</v>
          </cell>
          <cell r="AB294">
            <v>101.4529</v>
          </cell>
          <cell r="AC294">
            <v>101.9128</v>
          </cell>
          <cell r="AD294">
            <v>99.521090000000001</v>
          </cell>
          <cell r="AE294">
            <v>96.676910000000007</v>
          </cell>
        </row>
        <row r="295">
          <cell r="A295" t="str">
            <v>Source Base France ADEME (Datamed)</v>
          </cell>
        </row>
        <row r="296">
          <cell r="A296" t="str">
            <v>vadindxx,vadimaxx,vadchixx,vadmprxx,vadmnmxx,vadpapxx,vadiaaxx,vadtexxx,vadmacxx,vadmecxx,vadelexx,vadvehnaexx,vadvehxx,vadnaexx,vadidvxx,vadconxx</v>
          </cell>
        </row>
        <row r="298">
          <cell r="A298" t="str">
            <v>Indice de production</v>
          </cell>
        </row>
        <row r="299">
          <cell r="A299" t="str">
            <v>Indice de production des industries de l'industrie (yc sid yc btp)</v>
          </cell>
          <cell r="B299" t="str">
            <v>ipiindxx</v>
          </cell>
          <cell r="C299" t="str">
            <v>fra</v>
          </cell>
          <cell r="D299" t="str">
            <v>INSEE</v>
          </cell>
          <cell r="E299" t="str">
            <v>2010=100</v>
          </cell>
          <cell r="F299">
            <v>106.78879999999999</v>
          </cell>
          <cell r="G299">
            <v>105.9149</v>
          </cell>
          <cell r="H299">
            <v>105.00060000000001</v>
          </cell>
          <cell r="I299">
            <v>99.349199999999996</v>
          </cell>
          <cell r="J299">
            <v>100.2839</v>
          </cell>
          <cell r="K299">
            <v>102.17149999999999</v>
          </cell>
          <cell r="L299">
            <v>99.820920000000001</v>
          </cell>
          <cell r="M299">
            <v>100.9333</v>
          </cell>
          <cell r="N299">
            <v>102.7388</v>
          </cell>
          <cell r="O299">
            <v>104.4272</v>
          </cell>
          <cell r="P299">
            <v>108.2195</v>
          </cell>
          <cell r="Q299">
            <v>109.28360000000001</v>
          </cell>
          <cell r="R299">
            <v>107.3775</v>
          </cell>
          <cell r="S299">
            <v>106.0902</v>
          </cell>
          <cell r="T299">
            <v>108.11620000000001</v>
          </cell>
          <cell r="U299">
            <v>108.7518</v>
          </cell>
          <cell r="V299">
            <v>110.121</v>
          </cell>
          <cell r="W299">
            <v>112.5103</v>
          </cell>
          <cell r="X299">
            <v>109.68980000000001</v>
          </cell>
          <cell r="Y299">
            <v>97.951679999999996</v>
          </cell>
          <cell r="Z299">
            <v>100</v>
          </cell>
          <cell r="AA299">
            <v>101.0549</v>
          </cell>
          <cell r="AB299">
            <v>97.809690000000003</v>
          </cell>
          <cell r="AC299">
            <v>97.401129999999995</v>
          </cell>
          <cell r="AD299">
            <v>95.857050000000001</v>
          </cell>
          <cell r="AE299">
            <v>95.867410000000007</v>
          </cell>
        </row>
        <row r="300">
          <cell r="A300" t="str">
            <v>Indice de production des industries de l'industrie (yc sid hors btp)</v>
          </cell>
          <cell r="B300" t="str">
            <v>ipiimaxx</v>
          </cell>
          <cell r="C300" t="str">
            <v>fra</v>
          </cell>
          <cell r="D300" t="str">
            <v>INSEE</v>
          </cell>
          <cell r="E300" t="str">
            <v>2010=100</v>
          </cell>
          <cell r="F300">
            <v>116.35</v>
          </cell>
          <cell r="G300">
            <v>113.86</v>
          </cell>
          <cell r="H300">
            <v>110.74</v>
          </cell>
          <cell r="I300">
            <v>105.07</v>
          </cell>
          <cell r="J300">
            <v>107.88</v>
          </cell>
          <cell r="K300">
            <v>110.21</v>
          </cell>
          <cell r="L300">
            <v>108</v>
          </cell>
          <cell r="M300">
            <v>111.85</v>
          </cell>
          <cell r="N300">
            <v>114.68</v>
          </cell>
          <cell r="O300">
            <v>115.27</v>
          </cell>
          <cell r="P300">
            <v>118.05</v>
          </cell>
          <cell r="Q300">
            <v>117.33</v>
          </cell>
          <cell r="R300">
            <v>114.3</v>
          </cell>
          <cell r="S300">
            <v>111.84</v>
          </cell>
          <cell r="T300">
            <v>114.05</v>
          </cell>
          <cell r="U300">
            <v>113.6</v>
          </cell>
          <cell r="V300">
            <v>114.71</v>
          </cell>
          <cell r="W300">
            <v>116.29</v>
          </cell>
          <cell r="X300">
            <v>112.14</v>
          </cell>
          <cell r="Y300">
            <v>95.91</v>
          </cell>
          <cell r="Z300">
            <v>100</v>
          </cell>
          <cell r="AA300">
            <v>103.71</v>
          </cell>
          <cell r="AB300">
            <v>100.81</v>
          </cell>
          <cell r="AC300">
            <v>99.8</v>
          </cell>
          <cell r="AD300">
            <v>99.72</v>
          </cell>
          <cell r="AE300">
            <v>101.45</v>
          </cell>
        </row>
        <row r="301">
          <cell r="A301" t="str">
            <v>Indice de production des industries chimiques et pharmaceutiques</v>
          </cell>
          <cell r="B301" t="str">
            <v>ipichixx</v>
          </cell>
          <cell r="C301" t="str">
            <v>fra</v>
          </cell>
          <cell r="D301" t="str">
            <v>INSEE</v>
          </cell>
          <cell r="E301" t="str">
            <v>2010=100</v>
          </cell>
          <cell r="F301">
            <v>68.962249999999997</v>
          </cell>
          <cell r="G301">
            <v>70.223690000000005</v>
          </cell>
          <cell r="H301">
            <v>73.4054</v>
          </cell>
          <cell r="I301">
            <v>73.416640000000001</v>
          </cell>
          <cell r="J301">
            <v>78.053160000000005</v>
          </cell>
          <cell r="K301">
            <v>79.851799999999997</v>
          </cell>
          <cell r="L301">
            <v>81.970619999999997</v>
          </cell>
          <cell r="M301">
            <v>87.026120000000006</v>
          </cell>
          <cell r="N301">
            <v>91.1096</v>
          </cell>
          <cell r="O301">
            <v>92.949520000000007</v>
          </cell>
          <cell r="P301">
            <v>98.036689999999993</v>
          </cell>
          <cell r="Q301">
            <v>100.2368</v>
          </cell>
          <cell r="R301">
            <v>100.97110000000001</v>
          </cell>
          <cell r="S301">
            <v>102.6046</v>
          </cell>
          <cell r="T301">
            <v>105.60080000000001</v>
          </cell>
          <cell r="U301">
            <v>107.5014</v>
          </cell>
          <cell r="V301">
            <v>107.6421</v>
          </cell>
          <cell r="W301">
            <v>110.4049</v>
          </cell>
          <cell r="X301">
            <v>106.27809999999999</v>
          </cell>
          <cell r="Y301">
            <v>96.592849999999999</v>
          </cell>
          <cell r="Z301">
            <v>100</v>
          </cell>
          <cell r="AA301">
            <v>103.3394</v>
          </cell>
          <cell r="AB301">
            <v>102.02</v>
          </cell>
          <cell r="AC301">
            <v>102.6366</v>
          </cell>
          <cell r="AD301">
            <v>102.57080000000001</v>
          </cell>
          <cell r="AE301">
            <v>108.6486</v>
          </cell>
        </row>
        <row r="302">
          <cell r="A302" t="str">
            <v>Indice de production des industries de la  chimie de base</v>
          </cell>
          <cell r="B302" t="str">
            <v>ipichbxx</v>
          </cell>
          <cell r="C302" t="str">
            <v>fra</v>
          </cell>
          <cell r="D302" t="str">
            <v>INSEE</v>
          </cell>
          <cell r="E302" t="str">
            <v>2010=100</v>
          </cell>
          <cell r="F302">
            <v>82.37</v>
          </cell>
          <cell r="G302">
            <v>83.69</v>
          </cell>
          <cell r="H302">
            <v>87</v>
          </cell>
          <cell r="I302">
            <v>87.66</v>
          </cell>
          <cell r="J302">
            <v>93.66</v>
          </cell>
          <cell r="K302">
            <v>93.9</v>
          </cell>
          <cell r="L302">
            <v>97.11</v>
          </cell>
          <cell r="M302">
            <v>104.5</v>
          </cell>
          <cell r="N302">
            <v>105.89</v>
          </cell>
          <cell r="O302">
            <v>104.42</v>
          </cell>
          <cell r="P302">
            <v>108.22</v>
          </cell>
          <cell r="Q302">
            <v>105.88</v>
          </cell>
          <cell r="R302">
            <v>103.69</v>
          </cell>
          <cell r="S302">
            <v>103.01</v>
          </cell>
          <cell r="T302">
            <v>103.4</v>
          </cell>
          <cell r="U302">
            <v>104.08</v>
          </cell>
          <cell r="V302">
            <v>104.15</v>
          </cell>
          <cell r="W302">
            <v>109.9</v>
          </cell>
          <cell r="X302">
            <v>106.62</v>
          </cell>
          <cell r="Y302">
            <v>93.39</v>
          </cell>
          <cell r="Z302">
            <v>100</v>
          </cell>
          <cell r="AA302">
            <v>105.92</v>
          </cell>
          <cell r="AB302">
            <v>103.84</v>
          </cell>
          <cell r="AC302">
            <v>107.31</v>
          </cell>
          <cell r="AD302">
            <v>111.09</v>
          </cell>
          <cell r="AE302">
            <v>112.93</v>
          </cell>
        </row>
        <row r="303">
          <cell r="A303" t="str">
            <v>Indice de production des industries de la  parachimie et pharmacie</v>
          </cell>
          <cell r="B303" t="str">
            <v>ipiphaxx</v>
          </cell>
          <cell r="C303" t="str">
            <v>fra</v>
          </cell>
          <cell r="D303" t="str">
            <v>INSEE</v>
          </cell>
          <cell r="E303" t="str">
            <v>2010=100</v>
          </cell>
          <cell r="F303">
            <v>40.21</v>
          </cell>
          <cell r="G303">
            <v>43.12</v>
          </cell>
          <cell r="H303">
            <v>46.74</v>
          </cell>
          <cell r="I303">
            <v>49.6</v>
          </cell>
          <cell r="J303">
            <v>50.22</v>
          </cell>
          <cell r="K303">
            <v>53.57</v>
          </cell>
          <cell r="L303">
            <v>55.98</v>
          </cell>
          <cell r="M303">
            <v>57.41</v>
          </cell>
          <cell r="N303">
            <v>63.25</v>
          </cell>
          <cell r="O303">
            <v>66.989999999999995</v>
          </cell>
          <cell r="P303">
            <v>72</v>
          </cell>
          <cell r="Q303">
            <v>80.73</v>
          </cell>
          <cell r="R303">
            <v>85.71</v>
          </cell>
          <cell r="S303">
            <v>90.03</v>
          </cell>
          <cell r="T303">
            <v>94.94</v>
          </cell>
          <cell r="U303">
            <v>99.11</v>
          </cell>
          <cell r="V303">
            <v>101</v>
          </cell>
          <cell r="W303">
            <v>101.82</v>
          </cell>
          <cell r="X303">
            <v>101.18</v>
          </cell>
          <cell r="Y303">
            <v>102.33</v>
          </cell>
          <cell r="Z303">
            <v>100</v>
          </cell>
          <cell r="AA303">
            <v>99.78</v>
          </cell>
          <cell r="AB303">
            <v>103.3</v>
          </cell>
          <cell r="AC303">
            <v>103.2</v>
          </cell>
          <cell r="AD303">
            <v>99.3</v>
          </cell>
          <cell r="AE303">
            <v>111.99</v>
          </cell>
        </row>
        <row r="304">
          <cell r="A304" t="str">
            <v>Indice de production des industries du caoutchouc et matieres plastiques</v>
          </cell>
          <cell r="B304" t="str">
            <v>ipicmpxx</v>
          </cell>
          <cell r="C304" t="str">
            <v>fra</v>
          </cell>
          <cell r="D304" t="str">
            <v>INSEE</v>
          </cell>
          <cell r="E304" t="str">
            <v>2010=100</v>
          </cell>
          <cell r="F304">
            <v>85.5</v>
          </cell>
          <cell r="G304">
            <v>84.72</v>
          </cell>
          <cell r="H304">
            <v>87.21</v>
          </cell>
          <cell r="I304">
            <v>82.97</v>
          </cell>
          <cell r="J304">
            <v>90.59</v>
          </cell>
          <cell r="K304">
            <v>92.6</v>
          </cell>
          <cell r="L304">
            <v>92.93</v>
          </cell>
          <cell r="M304">
            <v>99.22</v>
          </cell>
          <cell r="N304">
            <v>104.77</v>
          </cell>
          <cell r="O304">
            <v>108.72</v>
          </cell>
          <cell r="P304">
            <v>115.6</v>
          </cell>
          <cell r="Q304">
            <v>116.02</v>
          </cell>
          <cell r="R304">
            <v>115.56</v>
          </cell>
          <cell r="S304">
            <v>117.05</v>
          </cell>
          <cell r="T304">
            <v>121.21</v>
          </cell>
          <cell r="U304">
            <v>122.02</v>
          </cell>
          <cell r="V304">
            <v>120.17</v>
          </cell>
          <cell r="W304">
            <v>121.3</v>
          </cell>
          <cell r="X304">
            <v>111.9</v>
          </cell>
          <cell r="Y304">
            <v>93.99</v>
          </cell>
          <cell r="Z304">
            <v>100</v>
          </cell>
          <cell r="AA304">
            <v>104.17</v>
          </cell>
          <cell r="AB304">
            <v>98.09</v>
          </cell>
          <cell r="AC304">
            <v>95.79</v>
          </cell>
          <cell r="AD304">
            <v>95.21</v>
          </cell>
          <cell r="AE304">
            <v>99.01</v>
          </cell>
        </row>
        <row r="305">
          <cell r="A305" t="str">
            <v>Indice de production des industries des métaux primaires</v>
          </cell>
          <cell r="B305" t="str">
            <v>ipimprxx</v>
          </cell>
          <cell r="C305" t="str">
            <v>fra</v>
          </cell>
          <cell r="D305" t="str">
            <v>INSEE</v>
          </cell>
          <cell r="E305" t="str">
            <v>2010=100</v>
          </cell>
          <cell r="F305">
            <v>129.83320000000001</v>
          </cell>
          <cell r="G305">
            <v>127.4803</v>
          </cell>
          <cell r="H305">
            <v>125.7773</v>
          </cell>
          <cell r="I305">
            <v>115.7294</v>
          </cell>
          <cell r="J305">
            <v>125.8092</v>
          </cell>
          <cell r="K305">
            <v>128.61170000000001</v>
          </cell>
          <cell r="L305">
            <v>124.5659</v>
          </cell>
          <cell r="M305">
            <v>133.63390000000001</v>
          </cell>
          <cell r="N305">
            <v>136.49979999999999</v>
          </cell>
          <cell r="O305">
            <v>132.7303</v>
          </cell>
          <cell r="P305">
            <v>142.7662</v>
          </cell>
          <cell r="Q305">
            <v>138.48560000000001</v>
          </cell>
          <cell r="R305">
            <v>135.738</v>
          </cell>
          <cell r="S305">
            <v>132.33449999999999</v>
          </cell>
          <cell r="T305">
            <v>136.17850000000001</v>
          </cell>
          <cell r="U305">
            <v>129.55709999999999</v>
          </cell>
          <cell r="V305">
            <v>133.51009999999999</v>
          </cell>
          <cell r="W305">
            <v>131.5256</v>
          </cell>
          <cell r="X305">
            <v>124.7627</v>
          </cell>
          <cell r="Y305">
            <v>87.948849999999993</v>
          </cell>
          <cell r="Z305">
            <v>100</v>
          </cell>
          <cell r="AA305">
            <v>102.4962</v>
          </cell>
          <cell r="AB305">
            <v>94.155929999999998</v>
          </cell>
          <cell r="AC305">
            <v>92.183710000000005</v>
          </cell>
          <cell r="AD305">
            <v>93.816950000000006</v>
          </cell>
          <cell r="AE305">
            <v>89.750360000000001</v>
          </cell>
        </row>
        <row r="306">
          <cell r="A306" t="str">
            <v>Indice de production des industries des minerais et métaux ferreux</v>
          </cell>
          <cell r="B306" t="str">
            <v>ipisidxx</v>
          </cell>
          <cell r="C306" t="str">
            <v>fra</v>
          </cell>
          <cell r="D306" t="str">
            <v>INSEE</v>
          </cell>
          <cell r="E306" t="str">
            <v>2010=100</v>
          </cell>
          <cell r="F306">
            <v>123.92440000000001</v>
          </cell>
          <cell r="G306">
            <v>120.7675</v>
          </cell>
          <cell r="H306">
            <v>116.6521</v>
          </cell>
          <cell r="I306">
            <v>105.364</v>
          </cell>
          <cell r="J306">
            <v>115.419</v>
          </cell>
          <cell r="K306">
            <v>117.045</v>
          </cell>
          <cell r="L306">
            <v>113.7963</v>
          </cell>
          <cell r="M306">
            <v>124.4222</v>
          </cell>
          <cell r="N306">
            <v>128.05770000000001</v>
          </cell>
          <cell r="O306">
            <v>123.2439</v>
          </cell>
          <cell r="P306">
            <v>131.7705</v>
          </cell>
          <cell r="Q306">
            <v>128.624</v>
          </cell>
          <cell r="R306">
            <v>127.3661</v>
          </cell>
          <cell r="S306">
            <v>125.6357</v>
          </cell>
          <cell r="T306">
            <v>128.20429999999999</v>
          </cell>
          <cell r="U306">
            <v>122.29470000000001</v>
          </cell>
          <cell r="V306">
            <v>127.8935</v>
          </cell>
          <cell r="W306">
            <v>129.67599999999999</v>
          </cell>
          <cell r="X306">
            <v>126.5403</v>
          </cell>
          <cell r="Y306">
            <v>85.652590000000004</v>
          </cell>
          <cell r="Z306">
            <v>100</v>
          </cell>
          <cell r="AA306">
            <v>104.99160000000001</v>
          </cell>
          <cell r="AB306">
            <v>96.038529999999994</v>
          </cell>
          <cell r="AC306">
            <v>94.741730000000004</v>
          </cell>
          <cell r="AD306">
            <v>96.166899999999998</v>
          </cell>
          <cell r="AE306">
            <v>89.762540000000001</v>
          </cell>
        </row>
        <row r="307">
          <cell r="A307" t="str">
            <v>Indice de production des industries des minerais et métaux non ferreux</v>
          </cell>
          <cell r="B307" t="str">
            <v>ipimnfxx</v>
          </cell>
          <cell r="C307" t="str">
            <v>fra</v>
          </cell>
          <cell r="D307" t="str">
            <v>INSEE</v>
          </cell>
          <cell r="E307" t="str">
            <v>2010=100</v>
          </cell>
          <cell r="F307">
            <v>140.81020000000001</v>
          </cell>
          <cell r="G307">
            <v>139.95079999999999</v>
          </cell>
          <cell r="H307">
            <v>142.72909999999999</v>
          </cell>
          <cell r="I307">
            <v>134.9854</v>
          </cell>
          <cell r="J307">
            <v>145.1113</v>
          </cell>
          <cell r="K307">
            <v>150.09950000000001</v>
          </cell>
          <cell r="L307">
            <v>144.5729</v>
          </cell>
          <cell r="M307">
            <v>150.74680000000001</v>
          </cell>
          <cell r="N307">
            <v>152.18279999999999</v>
          </cell>
          <cell r="O307">
            <v>150.35329999999999</v>
          </cell>
          <cell r="P307">
            <v>163.19309999999999</v>
          </cell>
          <cell r="Q307">
            <v>156.8057</v>
          </cell>
          <cell r="R307">
            <v>151.29079999999999</v>
          </cell>
          <cell r="S307">
            <v>144.779</v>
          </cell>
          <cell r="T307">
            <v>150.9922</v>
          </cell>
          <cell r="U307">
            <v>143.04849999999999</v>
          </cell>
          <cell r="V307">
            <v>143.94399999999999</v>
          </cell>
          <cell r="W307">
            <v>134.9615</v>
          </cell>
          <cell r="X307">
            <v>121.4605</v>
          </cell>
          <cell r="Y307">
            <v>92.214650000000006</v>
          </cell>
          <cell r="Z307">
            <v>100</v>
          </cell>
          <cell r="AA307">
            <v>97.860590000000002</v>
          </cell>
          <cell r="AB307">
            <v>90.658590000000004</v>
          </cell>
          <cell r="AC307">
            <v>87.431629999999998</v>
          </cell>
          <cell r="AD307">
            <v>89.451409999999996</v>
          </cell>
          <cell r="AE307">
            <v>89.727720000000005</v>
          </cell>
        </row>
        <row r="308">
          <cell r="A308" t="str">
            <v>Indice de production des industries des minéraux non metalliques</v>
          </cell>
          <cell r="B308" t="str">
            <v>ipimnmxx</v>
          </cell>
          <cell r="C308" t="str">
            <v>fra</v>
          </cell>
          <cell r="D308" t="str">
            <v>INSEE</v>
          </cell>
          <cell r="E308" t="str">
            <v>2010=100</v>
          </cell>
          <cell r="F308">
            <v>117.93</v>
          </cell>
          <cell r="G308">
            <v>113.9</v>
          </cell>
          <cell r="H308">
            <v>109.04</v>
          </cell>
          <cell r="I308">
            <v>101.05</v>
          </cell>
          <cell r="J308">
            <v>109.8</v>
          </cell>
          <cell r="K308">
            <v>111.15</v>
          </cell>
          <cell r="L308">
            <v>107.13</v>
          </cell>
          <cell r="M308">
            <v>112.14</v>
          </cell>
          <cell r="N308">
            <v>116.01</v>
          </cell>
          <cell r="O308">
            <v>116.85</v>
          </cell>
          <cell r="P308">
            <v>123.37</v>
          </cell>
          <cell r="Q308">
            <v>120.12</v>
          </cell>
          <cell r="R308">
            <v>118.76</v>
          </cell>
          <cell r="S308">
            <v>116.75</v>
          </cell>
          <cell r="T308">
            <v>121.54</v>
          </cell>
          <cell r="U308">
            <v>120.11</v>
          </cell>
          <cell r="V308">
            <v>121.19</v>
          </cell>
          <cell r="W308">
            <v>125.15</v>
          </cell>
          <cell r="X308">
            <v>118.89</v>
          </cell>
          <cell r="Y308">
            <v>95.75</v>
          </cell>
          <cell r="Z308">
            <v>100</v>
          </cell>
          <cell r="AA308">
            <v>109.53</v>
          </cell>
          <cell r="AB308">
            <v>98.08</v>
          </cell>
          <cell r="AC308">
            <v>96.15</v>
          </cell>
          <cell r="AD308">
            <v>92.45</v>
          </cell>
          <cell r="AE308">
            <v>89.53</v>
          </cell>
        </row>
        <row r="309">
          <cell r="A309" t="str">
            <v>Indice de production des industries agro-alimentaires</v>
          </cell>
          <cell r="B309" t="str">
            <v>ipiiaaxx</v>
          </cell>
          <cell r="C309" t="str">
            <v>fra</v>
          </cell>
          <cell r="D309" t="str">
            <v>INSEE</v>
          </cell>
          <cell r="E309" t="str">
            <v>2010=100</v>
          </cell>
          <cell r="F309">
            <v>93.401880000000006</v>
          </cell>
          <cell r="G309">
            <v>94.853639999999999</v>
          </cell>
          <cell r="H309">
            <v>94.943849999999998</v>
          </cell>
          <cell r="I309">
            <v>92.499139999999997</v>
          </cell>
          <cell r="J309">
            <v>93.576319999999996</v>
          </cell>
          <cell r="K309">
            <v>94.998869999999997</v>
          </cell>
          <cell r="L309">
            <v>97.252930000000006</v>
          </cell>
          <cell r="M309">
            <v>98.774699999999996</v>
          </cell>
          <cell r="N309">
            <v>99.072980000000001</v>
          </cell>
          <cell r="O309">
            <v>99.840159999999997</v>
          </cell>
          <cell r="P309">
            <v>98.11721</v>
          </cell>
          <cell r="Q309">
            <v>99.160690000000002</v>
          </cell>
          <cell r="R309">
            <v>100.5848</v>
          </cell>
          <cell r="S309">
            <v>99.87218</v>
          </cell>
          <cell r="T309">
            <v>99.842740000000006</v>
          </cell>
          <cell r="U309">
            <v>98.432739999999995</v>
          </cell>
          <cell r="V309">
            <v>98.576790000000003</v>
          </cell>
          <cell r="W309">
            <v>100.4166</v>
          </cell>
          <cell r="X309">
            <v>99.255260000000007</v>
          </cell>
          <cell r="Y309">
            <v>98.117180000000005</v>
          </cell>
          <cell r="Z309">
            <v>100</v>
          </cell>
          <cell r="AA309">
            <v>103.10080000000001</v>
          </cell>
          <cell r="AB309">
            <v>102.6891</v>
          </cell>
          <cell r="AC309">
            <v>100.12439999999999</v>
          </cell>
          <cell r="AD309">
            <v>100.59310000000001</v>
          </cell>
          <cell r="AE309">
            <v>101.6798</v>
          </cell>
        </row>
        <row r="310">
          <cell r="A310" t="str">
            <v>Indice de production des industries du textile, cuir et habillement</v>
          </cell>
          <cell r="B310" t="str">
            <v>ipitexxx</v>
          </cell>
          <cell r="C310" t="str">
            <v>fra</v>
          </cell>
          <cell r="D310" t="str">
            <v>INSEE</v>
          </cell>
          <cell r="E310" t="str">
            <v>2010=100</v>
          </cell>
          <cell r="F310">
            <v>1070.1379999999999</v>
          </cell>
          <cell r="G310">
            <v>1039.53</v>
          </cell>
          <cell r="H310">
            <v>949.38070000000005</v>
          </cell>
          <cell r="I310">
            <v>886.9425</v>
          </cell>
          <cell r="J310">
            <v>871.39409999999998</v>
          </cell>
          <cell r="K310">
            <v>855.03039999999999</v>
          </cell>
          <cell r="L310">
            <v>735.56439999999998</v>
          </cell>
          <cell r="M310">
            <v>691.26790000000005</v>
          </cell>
          <cell r="N310">
            <v>649.30600000000004</v>
          </cell>
          <cell r="O310">
            <v>560.39250000000004</v>
          </cell>
          <cell r="P310">
            <v>482.14830000000001</v>
          </cell>
          <cell r="Q310">
            <v>424.67099999999999</v>
          </cell>
          <cell r="R310">
            <v>340.45190000000002</v>
          </cell>
          <cell r="S310">
            <v>282.55279999999999</v>
          </cell>
          <cell r="T310">
            <v>253.94630000000001</v>
          </cell>
          <cell r="U310">
            <v>206.0249</v>
          </cell>
          <cell r="V310">
            <v>183.75960000000001</v>
          </cell>
          <cell r="W310">
            <v>162.74170000000001</v>
          </cell>
          <cell r="X310">
            <v>133.47489999999999</v>
          </cell>
          <cell r="Y310">
            <v>100.36369999999999</v>
          </cell>
          <cell r="Z310">
            <v>100</v>
          </cell>
          <cell r="AA310">
            <v>101.1344</v>
          </cell>
          <cell r="AB310">
            <v>101.4769</v>
          </cell>
          <cell r="AC310">
            <v>94.088700000000003</v>
          </cell>
          <cell r="AD310">
            <v>96.22251</v>
          </cell>
          <cell r="AE310">
            <v>92.818380000000005</v>
          </cell>
        </row>
        <row r="311">
          <cell r="A311" t="str">
            <v>Indice de production des industries mécaniques</v>
          </cell>
          <cell r="B311" t="str">
            <v>ipimacxx</v>
          </cell>
          <cell r="C311" t="str">
            <v>fra</v>
          </cell>
          <cell r="D311" t="str">
            <v>INSEE</v>
          </cell>
          <cell r="E311" t="str">
            <v>2010=100</v>
          </cell>
          <cell r="F311">
            <v>111.43810000000001</v>
          </cell>
          <cell r="G311">
            <v>104.7824</v>
          </cell>
          <cell r="H311">
            <v>102.2093</v>
          </cell>
          <cell r="I311">
            <v>95.425259999999994</v>
          </cell>
          <cell r="J311">
            <v>96.949129999999997</v>
          </cell>
          <cell r="K311">
            <v>103.29519999999999</v>
          </cell>
          <cell r="L311">
            <v>102.3442</v>
          </cell>
          <cell r="M311">
            <v>108.04219999999999</v>
          </cell>
          <cell r="N311">
            <v>111.45399999999999</v>
          </cell>
          <cell r="O311">
            <v>114.7175</v>
          </cell>
          <cell r="P311">
            <v>122.0934</v>
          </cell>
          <cell r="Q311">
            <v>120.45780000000001</v>
          </cell>
          <cell r="R311">
            <v>118.5446</v>
          </cell>
          <cell r="S311">
            <v>116.64660000000001</v>
          </cell>
          <cell r="T311">
            <v>120.9563</v>
          </cell>
          <cell r="U311">
            <v>121.0078</v>
          </cell>
          <cell r="V311">
            <v>125.992</v>
          </cell>
          <cell r="W311">
            <v>128.4665</v>
          </cell>
          <cell r="X311">
            <v>124.52249999999999</v>
          </cell>
          <cell r="Y311">
            <v>95.590019999999996</v>
          </cell>
          <cell r="Z311">
            <v>100</v>
          </cell>
          <cell r="AA311">
            <v>104.3715</v>
          </cell>
          <cell r="AB311">
            <v>100.5168</v>
          </cell>
          <cell r="AC311">
            <v>98.209239999999994</v>
          </cell>
          <cell r="AD311">
            <v>96.764430000000004</v>
          </cell>
          <cell r="AE311">
            <v>98.069879999999998</v>
          </cell>
        </row>
        <row r="312">
          <cell r="A312" t="str">
            <v>Indice de production des industries de la construction mécanique</v>
          </cell>
          <cell r="B312" t="str">
            <v>ipimecxx</v>
          </cell>
          <cell r="C312" t="str">
            <v>fra</v>
          </cell>
          <cell r="D312" t="str">
            <v>INSEE</v>
          </cell>
          <cell r="E312" t="str">
            <v>2010=100</v>
          </cell>
          <cell r="F312">
            <v>110.5831</v>
          </cell>
          <cell r="G312">
            <v>105.74769999999999</v>
          </cell>
          <cell r="H312">
            <v>103.9833</v>
          </cell>
          <cell r="I312">
            <v>97.844049999999996</v>
          </cell>
          <cell r="J312">
            <v>97.344800000000006</v>
          </cell>
          <cell r="K312">
            <v>102.2221</v>
          </cell>
          <cell r="L312">
            <v>100.62479999999999</v>
          </cell>
          <cell r="M312">
            <v>106.4502</v>
          </cell>
          <cell r="N312">
            <v>109.96380000000001</v>
          </cell>
          <cell r="O312">
            <v>114.6811</v>
          </cell>
          <cell r="P312">
            <v>123.2822</v>
          </cell>
          <cell r="Q312">
            <v>121.6807</v>
          </cell>
          <cell r="R312">
            <v>118.41500000000001</v>
          </cell>
          <cell r="S312">
            <v>116.23480000000001</v>
          </cell>
          <cell r="T312">
            <v>120.1127</v>
          </cell>
          <cell r="U312">
            <v>118.828</v>
          </cell>
          <cell r="V312">
            <v>123.4087</v>
          </cell>
          <cell r="W312">
            <v>124.5895</v>
          </cell>
          <cell r="X312">
            <v>118.95350000000001</v>
          </cell>
          <cell r="Y312">
            <v>95.607889999999998</v>
          </cell>
          <cell r="Z312">
            <v>100</v>
          </cell>
          <cell r="AA312">
            <v>103.6307</v>
          </cell>
          <cell r="AB312">
            <v>98.756559999999993</v>
          </cell>
          <cell r="AC312">
            <v>97.423119999999997</v>
          </cell>
          <cell r="AD312">
            <v>94.690860000000001</v>
          </cell>
          <cell r="AE312">
            <v>96.626050000000006</v>
          </cell>
        </row>
        <row r="313">
          <cell r="A313" t="str">
            <v>Indice de production des industries de la construction électrique</v>
          </cell>
          <cell r="B313" t="str">
            <v>ipielexx</v>
          </cell>
          <cell r="C313" t="str">
            <v>fra</v>
          </cell>
          <cell r="D313" t="str">
            <v>INSEE</v>
          </cell>
          <cell r="E313" t="str">
            <v>2010=100</v>
          </cell>
          <cell r="F313">
            <v>114.31</v>
          </cell>
          <cell r="G313">
            <v>101.54</v>
          </cell>
          <cell r="H313">
            <v>96.25</v>
          </cell>
          <cell r="I313">
            <v>87.3</v>
          </cell>
          <cell r="J313">
            <v>95.62</v>
          </cell>
          <cell r="K313">
            <v>106.9</v>
          </cell>
          <cell r="L313">
            <v>108.12</v>
          </cell>
          <cell r="M313">
            <v>113.39</v>
          </cell>
          <cell r="N313">
            <v>116.46</v>
          </cell>
          <cell r="O313">
            <v>114.84</v>
          </cell>
          <cell r="P313">
            <v>118.1</v>
          </cell>
          <cell r="Q313">
            <v>116.35</v>
          </cell>
          <cell r="R313">
            <v>118.98</v>
          </cell>
          <cell r="S313">
            <v>118.03</v>
          </cell>
          <cell r="T313">
            <v>123.79</v>
          </cell>
          <cell r="U313">
            <v>128.33000000000001</v>
          </cell>
          <cell r="V313">
            <v>134.66999999999999</v>
          </cell>
          <cell r="W313">
            <v>141.49</v>
          </cell>
          <cell r="X313">
            <v>143.22999999999999</v>
          </cell>
          <cell r="Y313">
            <v>95.53</v>
          </cell>
          <cell r="Z313">
            <v>100</v>
          </cell>
          <cell r="AA313">
            <v>106.86</v>
          </cell>
          <cell r="AB313">
            <v>106.43</v>
          </cell>
          <cell r="AC313">
            <v>100.85</v>
          </cell>
          <cell r="AD313">
            <v>103.73</v>
          </cell>
          <cell r="AE313">
            <v>102.92</v>
          </cell>
        </row>
        <row r="314">
          <cell r="A314" t="str">
            <v>Indice de production des des industries automobiles</v>
          </cell>
          <cell r="B314" t="str">
            <v>ipivehxx</v>
          </cell>
          <cell r="C314" t="str">
            <v>fra</v>
          </cell>
          <cell r="D314" t="str">
            <v>INSEE</v>
          </cell>
          <cell r="E314" t="str">
            <v>2010=100</v>
          </cell>
          <cell r="F314">
            <v>74.971260000000001</v>
          </cell>
          <cell r="G314">
            <v>72.716329999999999</v>
          </cell>
          <cell r="H314">
            <v>70.750299999999996</v>
          </cell>
          <cell r="I314">
            <v>63.542949999999998</v>
          </cell>
          <cell r="J314">
            <v>67.547970000000007</v>
          </cell>
          <cell r="K314">
            <v>71.038039999999995</v>
          </cell>
          <cell r="L314">
            <v>73.554029999999997</v>
          </cell>
          <cell r="M314">
            <v>82.150630000000007</v>
          </cell>
          <cell r="N314">
            <v>91.522720000000007</v>
          </cell>
          <cell r="O314">
            <v>99.482969999999995</v>
          </cell>
          <cell r="P314">
            <v>103.15949999999999</v>
          </cell>
          <cell r="Q314">
            <v>109.6724</v>
          </cell>
          <cell r="R314">
            <v>107.75839999999999</v>
          </cell>
          <cell r="S314">
            <v>106.2192</v>
          </cell>
          <cell r="T314">
            <v>111.52079999999999</v>
          </cell>
          <cell r="U314">
            <v>114.50960000000001</v>
          </cell>
          <cell r="V314">
            <v>112.4225</v>
          </cell>
          <cell r="W314">
            <v>114.2038</v>
          </cell>
          <cell r="X314">
            <v>107.6835</v>
          </cell>
          <cell r="Y314">
            <v>91.615560000000002</v>
          </cell>
          <cell r="Z314">
            <v>100</v>
          </cell>
          <cell r="AA314">
            <v>105.1606</v>
          </cell>
          <cell r="AB314">
            <v>100.8218</v>
          </cell>
          <cell r="AC314">
            <v>104.1652</v>
          </cell>
          <cell r="AD314">
            <v>106.02719999999999</v>
          </cell>
          <cell r="AE314">
            <v>108.3891</v>
          </cell>
        </row>
        <row r="315">
          <cell r="A315" t="str">
            <v>Indice de production des industries constr. navale aero et armement</v>
          </cell>
          <cell r="B315" t="str">
            <v>ipinaexx</v>
          </cell>
          <cell r="C315" t="str">
            <v>fra</v>
          </cell>
          <cell r="D315" t="str">
            <v>INSEE</v>
          </cell>
          <cell r="E315" t="str">
            <v>2010=100</v>
          </cell>
          <cell r="F315">
            <v>67.900000000000006</v>
          </cell>
          <cell r="G315">
            <v>65.67</v>
          </cell>
          <cell r="H315">
            <v>61.43</v>
          </cell>
          <cell r="I315">
            <v>57.11</v>
          </cell>
          <cell r="J315">
            <v>55.46</v>
          </cell>
          <cell r="K315">
            <v>57.09</v>
          </cell>
          <cell r="L315">
            <v>59.98</v>
          </cell>
          <cell r="M315">
            <v>69.180000000000007</v>
          </cell>
          <cell r="N315">
            <v>73.680000000000007</v>
          </cell>
          <cell r="O315">
            <v>77.959999999999994</v>
          </cell>
          <cell r="P315">
            <v>76.56</v>
          </cell>
          <cell r="Q315">
            <v>80.38</v>
          </cell>
          <cell r="R315">
            <v>75.08</v>
          </cell>
          <cell r="S315">
            <v>73.819999999999993</v>
          </cell>
          <cell r="T315">
            <v>75.97</v>
          </cell>
          <cell r="U315">
            <v>84.17</v>
          </cell>
          <cell r="V315">
            <v>92.61</v>
          </cell>
          <cell r="W315">
            <v>96.76</v>
          </cell>
          <cell r="X315">
            <v>99.58</v>
          </cell>
          <cell r="Y315">
            <v>95.6</v>
          </cell>
          <cell r="Z315">
            <v>100</v>
          </cell>
          <cell r="AA315">
            <v>105.39</v>
          </cell>
          <cell r="AB315">
            <v>109.03</v>
          </cell>
          <cell r="AC315">
            <v>121.23</v>
          </cell>
          <cell r="AD315">
            <v>121.96</v>
          </cell>
          <cell r="AE315">
            <v>121.27</v>
          </cell>
        </row>
        <row r="316">
          <cell r="A316" t="str">
            <v>Indice de production des industries industries diverses</v>
          </cell>
          <cell r="B316" t="str">
            <v>ipiidvxx</v>
          </cell>
          <cell r="C316" t="str">
            <v>fra</v>
          </cell>
          <cell r="D316" t="str">
            <v>INSEE</v>
          </cell>
          <cell r="E316" t="str">
            <v>2010=100</v>
          </cell>
          <cell r="F316">
            <v>115.3272</v>
          </cell>
          <cell r="G316">
            <v>112.9096</v>
          </cell>
          <cell r="H316">
            <v>110.8583</v>
          </cell>
          <cell r="I316">
            <v>107.84699999999999</v>
          </cell>
          <cell r="J316">
            <v>109.7482</v>
          </cell>
          <cell r="K316">
            <v>102.0522</v>
          </cell>
          <cell r="L316">
            <v>102.00409999999999</v>
          </cell>
          <cell r="M316">
            <v>103.3369</v>
          </cell>
          <cell r="N316">
            <v>108.96559999999999</v>
          </cell>
          <cell r="O316">
            <v>112.5676</v>
          </cell>
          <cell r="P316">
            <v>116.108</v>
          </cell>
          <cell r="Q316">
            <v>117.97069999999999</v>
          </cell>
          <cell r="R316">
            <v>114.52589999999999</v>
          </cell>
          <cell r="S316">
            <v>113.6317</v>
          </cell>
          <cell r="T316">
            <v>114.39660000000001</v>
          </cell>
          <cell r="U316">
            <v>113.1955</v>
          </cell>
          <cell r="V316">
            <v>114.95269999999999</v>
          </cell>
          <cell r="W316">
            <v>111.68600000000001</v>
          </cell>
          <cell r="X316">
            <v>110.26220000000001</v>
          </cell>
          <cell r="Y316">
            <v>98.694370000000006</v>
          </cell>
          <cell r="Z316">
            <v>100</v>
          </cell>
          <cell r="AA316">
            <v>99.652910000000006</v>
          </cell>
          <cell r="AB316">
            <v>94.692130000000006</v>
          </cell>
          <cell r="AC316">
            <v>94.038839999999993</v>
          </cell>
          <cell r="AD316">
            <v>95.152249999999995</v>
          </cell>
          <cell r="AE316">
            <v>94.899379999999994</v>
          </cell>
        </row>
        <row r="317">
          <cell r="A317" t="str">
            <v>Indice de production des industries batiment, genie civil et agricole</v>
          </cell>
          <cell r="B317" t="str">
            <v>ipiconxx</v>
          </cell>
          <cell r="C317" t="str">
            <v>fra</v>
          </cell>
          <cell r="D317" t="str">
            <v>INSEE</v>
          </cell>
          <cell r="E317" t="str">
            <v>2010=100</v>
          </cell>
          <cell r="F317">
            <v>99.11</v>
          </cell>
          <cell r="G317">
            <v>99.22</v>
          </cell>
          <cell r="H317">
            <v>101.59</v>
          </cell>
          <cell r="I317">
            <v>94.23</v>
          </cell>
          <cell r="J317">
            <v>92.02</v>
          </cell>
          <cell r="K317">
            <v>93.07</v>
          </cell>
          <cell r="L317">
            <v>89.29</v>
          </cell>
          <cell r="M317">
            <v>86.42</v>
          </cell>
          <cell r="N317">
            <v>86.59</v>
          </cell>
          <cell r="O317">
            <v>90.14</v>
          </cell>
          <cell r="P317">
            <v>95.98</v>
          </cell>
          <cell r="Q317">
            <v>99.71</v>
          </cell>
          <cell r="R317">
            <v>99.22</v>
          </cell>
          <cell r="S317">
            <v>98.93</v>
          </cell>
          <cell r="T317">
            <v>100.71</v>
          </cell>
          <cell r="U317">
            <v>103.38</v>
          </cell>
          <cell r="V317">
            <v>105.64</v>
          </cell>
          <cell r="W317">
            <v>110.21</v>
          </cell>
          <cell r="X317">
            <v>108.42</v>
          </cell>
          <cell r="Y317">
            <v>102.18</v>
          </cell>
          <cell r="Z317">
            <v>100</v>
          </cell>
          <cell r="AA317">
            <v>97.99</v>
          </cell>
          <cell r="AB317">
            <v>92.87</v>
          </cell>
          <cell r="AC317">
            <v>92.98</v>
          </cell>
          <cell r="AD317">
            <v>89.96</v>
          </cell>
          <cell r="AE317">
            <v>86.48</v>
          </cell>
        </row>
        <row r="318">
          <cell r="A318" t="str">
            <v>Source Base France ADEME (Datamed)</v>
          </cell>
        </row>
        <row r="319">
          <cell r="A319" t="str">
            <v>ipiindxx,ipiimaxx,ipichixx,ipichbxx,ipiphaxx,ipicmpxx,ipimprxx,ipisidxx,ipimnfxx,ipimnmxx,ipiiaaxx,ipitexxx,ipimacxx,ipimecxx,ipielexx,ipivehxx,ipinaexx,ipiidvxx,ipiconxx</v>
          </cell>
        </row>
        <row r="321">
          <cell r="A321" t="str">
            <v>Consommation de coke</v>
          </cell>
        </row>
        <row r="322">
          <cell r="A322" t="str">
            <v>Coke consumption of steel industry</v>
          </cell>
          <cell r="B322" t="str">
            <v>cokcfsid</v>
          </cell>
          <cell r="C322" t="str">
            <v>fra</v>
          </cell>
          <cell r="D322" t="str">
            <v>NRIEA</v>
          </cell>
          <cell r="E322" t="str">
            <v>kt</v>
          </cell>
          <cell r="P322">
            <v>3955.9940000000001</v>
          </cell>
          <cell r="Q322">
            <v>3448.5590000000002</v>
          </cell>
          <cell r="R322">
            <v>3966.2469999999998</v>
          </cell>
          <cell r="S322">
            <v>3850.2640000000001</v>
          </cell>
          <cell r="T322">
            <v>3631.0859999999998</v>
          </cell>
          <cell r="U322">
            <v>3408.4780000000001</v>
          </cell>
          <cell r="V322">
            <v>3500.86</v>
          </cell>
          <cell r="W322">
            <v>3414.7739999999999</v>
          </cell>
          <cell r="X322">
            <v>3511.6239999999998</v>
          </cell>
          <cell r="Y322">
            <v>3067.8780000000002</v>
          </cell>
          <cell r="Z322">
            <v>2973.3910000000001</v>
          </cell>
          <cell r="AA322">
            <v>2868.924</v>
          </cell>
          <cell r="AB322">
            <v>2731.9270000000001</v>
          </cell>
          <cell r="AC322">
            <v>2598.4180000000001</v>
          </cell>
          <cell r="AD322">
            <v>2574.2350000000001</v>
          </cell>
          <cell r="AE322">
            <v>2496.4282495655311</v>
          </cell>
        </row>
        <row r="323">
          <cell r="A323" t="str">
            <v>Source Enerdata - Global Energy &amp; CO2 Data</v>
          </cell>
        </row>
        <row r="324">
          <cell r="A324" t="str">
            <v>cokcfsid</v>
          </cell>
        </row>
        <row r="326">
          <cell r="A326" t="str">
            <v>Non energy uses industry</v>
          </cell>
        </row>
        <row r="327">
          <cell r="A327" t="str">
            <v>Total energy final consumption of non energy uses</v>
          </cell>
          <cell r="B327" t="str">
            <v>totcfnen</v>
          </cell>
          <cell r="C327" t="str">
            <v>fra</v>
          </cell>
          <cell r="D327" t="str">
            <v>NRAIE</v>
          </cell>
          <cell r="E327" t="str">
            <v>ktep</v>
          </cell>
          <cell r="F327">
            <v>13354.136409999999</v>
          </cell>
          <cell r="G327">
            <v>15096.888489999999</v>
          </cell>
          <cell r="H327">
            <v>15407.0638</v>
          </cell>
          <cell r="I327">
            <v>13475.344709999999</v>
          </cell>
          <cell r="J327">
            <v>14460.976409999999</v>
          </cell>
          <cell r="K327">
            <v>15850.482609999999</v>
          </cell>
          <cell r="L327">
            <v>15378.97566</v>
          </cell>
          <cell r="M327">
            <v>16521.88654</v>
          </cell>
          <cell r="N327">
            <v>16983.105009999999</v>
          </cell>
          <cell r="O327">
            <v>16799.497469999998</v>
          </cell>
          <cell r="P327">
            <v>16836.668249999999</v>
          </cell>
          <cell r="Q327">
            <v>17020.923709999999</v>
          </cell>
          <cell r="R327">
            <v>16207.998380000001</v>
          </cell>
          <cell r="S327">
            <v>16593.645250000001</v>
          </cell>
          <cell r="T327">
            <v>16543.620859999999</v>
          </cell>
          <cell r="U327">
            <v>16690.952069999999</v>
          </cell>
          <cell r="V327">
            <v>17356.168300000001</v>
          </cell>
          <cell r="W327">
            <v>18171.175439999999</v>
          </cell>
          <cell r="X327">
            <v>16398.803779999998</v>
          </cell>
          <cell r="Y327">
            <v>14316.013559999999</v>
          </cell>
          <cell r="Z327">
            <v>14279.465389999999</v>
          </cell>
          <cell r="AA327">
            <v>14322.70975</v>
          </cell>
          <cell r="AB327">
            <v>14328.74185</v>
          </cell>
          <cell r="AC327">
            <v>13555.82482</v>
          </cell>
          <cell r="AD327">
            <v>14007.5789</v>
          </cell>
          <cell r="AE327">
            <v>13225.508159999999</v>
          </cell>
        </row>
        <row r="328">
          <cell r="A328" t="str">
            <v>Oil final consumption of non energy uses</v>
          </cell>
          <cell r="B328" t="str">
            <v>petcfnen</v>
          </cell>
          <cell r="C328" t="str">
            <v>fra</v>
          </cell>
          <cell r="D328" t="str">
            <v>NRAIE</v>
          </cell>
          <cell r="E328" t="str">
            <v>ktep</v>
          </cell>
          <cell r="F328">
            <v>11191.75</v>
          </cell>
          <cell r="G328">
            <v>12905.924999999999</v>
          </cell>
          <cell r="H328">
            <v>13112.682000000001</v>
          </cell>
          <cell r="I328">
            <v>11173.195</v>
          </cell>
          <cell r="J328">
            <v>12116.39</v>
          </cell>
          <cell r="K328">
            <v>13540.406000000001</v>
          </cell>
          <cell r="L328">
            <v>12969.652</v>
          </cell>
          <cell r="M328">
            <v>14033.766</v>
          </cell>
          <cell r="N328">
            <v>14499.684999999999</v>
          </cell>
          <cell r="O328">
            <v>14404.995999999999</v>
          </cell>
          <cell r="P328">
            <v>14363.07</v>
          </cell>
          <cell r="Q328">
            <v>14785.716</v>
          </cell>
          <cell r="R328">
            <v>14259.57</v>
          </cell>
          <cell r="S328">
            <v>14650.879000000001</v>
          </cell>
          <cell r="T328">
            <v>14682.14</v>
          </cell>
          <cell r="U328">
            <v>14766.249</v>
          </cell>
          <cell r="V328">
            <v>15602.056</v>
          </cell>
          <cell r="W328">
            <v>16237.290999999999</v>
          </cell>
          <cell r="X328">
            <v>14689.833000000001</v>
          </cell>
          <cell r="Y328">
            <v>13088.549000000001</v>
          </cell>
          <cell r="Z328">
            <v>12882.946</v>
          </cell>
          <cell r="AA328">
            <v>12869.971</v>
          </cell>
          <cell r="AB328">
            <v>12762.376</v>
          </cell>
          <cell r="AC328">
            <v>12376.736999999999</v>
          </cell>
          <cell r="AD328">
            <v>12955.047</v>
          </cell>
          <cell r="AE328">
            <v>12192.370489999999</v>
          </cell>
        </row>
        <row r="329">
          <cell r="A329" t="str">
            <v>Diesel, heating oil final consumption of non energy uses</v>
          </cell>
          <cell r="B329" t="str">
            <v>gzlcfnen</v>
          </cell>
          <cell r="C329" t="str">
            <v>fra</v>
          </cell>
          <cell r="D329" t="str">
            <v>NRAIE</v>
          </cell>
          <cell r="E329" t="str">
            <v>ktep</v>
          </cell>
          <cell r="F329">
            <v>1050.5609999999999</v>
          </cell>
          <cell r="G329">
            <v>1276.335</v>
          </cell>
          <cell r="H329">
            <v>1468.548</v>
          </cell>
          <cell r="I329">
            <v>1105.479</v>
          </cell>
          <cell r="J329">
            <v>1070.9010000000001</v>
          </cell>
          <cell r="K329">
            <v>1431.9359999999999</v>
          </cell>
          <cell r="L329">
            <v>1218.366</v>
          </cell>
          <cell r="M329">
            <v>1131.921</v>
          </cell>
          <cell r="N329">
            <v>1656.693</v>
          </cell>
          <cell r="O329">
            <v>1744.155</v>
          </cell>
          <cell r="P329">
            <v>1765.5119999999999</v>
          </cell>
          <cell r="Q329">
            <v>1542.789</v>
          </cell>
          <cell r="R329">
            <v>1233.6210000000001</v>
          </cell>
          <cell r="S329">
            <v>1509.2280000000001</v>
          </cell>
          <cell r="T329">
            <v>1531.6020000000001</v>
          </cell>
          <cell r="U329">
            <v>1683.135</v>
          </cell>
          <cell r="V329">
            <v>1717.713</v>
          </cell>
          <cell r="W329">
            <v>1767.546</v>
          </cell>
          <cell r="X329">
            <v>1306.845</v>
          </cell>
          <cell r="Y329">
            <v>1294.6410000000001</v>
          </cell>
          <cell r="Z329">
            <v>1383.12</v>
          </cell>
          <cell r="AA329">
            <v>1384.1369999999999</v>
          </cell>
          <cell r="AB329">
            <v>1300.7429999999999</v>
          </cell>
          <cell r="AC329">
            <v>1172.6010000000001</v>
          </cell>
          <cell r="AD329">
            <v>962.08199999999999</v>
          </cell>
          <cell r="AE329">
            <v>971.13579000000004</v>
          </cell>
        </row>
        <row r="330">
          <cell r="A330" t="str">
            <v>Heavy fuel oil final consumption of non energy uses</v>
          </cell>
          <cell r="B330" t="str">
            <v>folcfnen</v>
          </cell>
          <cell r="C330" t="str">
            <v>fra</v>
          </cell>
          <cell r="E330">
            <v>0</v>
          </cell>
          <cell r="F330" t="str">
            <v>n.a.</v>
          </cell>
          <cell r="G330" t="str">
            <v>n.a.</v>
          </cell>
          <cell r="H330" t="str">
            <v>n.a.</v>
          </cell>
          <cell r="I330" t="str">
            <v>n.a.</v>
          </cell>
          <cell r="J330" t="str">
            <v>n.a.</v>
          </cell>
          <cell r="K330" t="str">
            <v>n.a.</v>
          </cell>
          <cell r="L330" t="str">
            <v>n.a.</v>
          </cell>
          <cell r="M330" t="str">
            <v>n.a.</v>
          </cell>
          <cell r="N330" t="str">
            <v>n.a.</v>
          </cell>
          <cell r="O330" t="str">
            <v>n.a.</v>
          </cell>
          <cell r="P330" t="str">
            <v>n.a.</v>
          </cell>
          <cell r="Q330" t="str">
            <v>n.a.</v>
          </cell>
          <cell r="R330" t="str">
            <v>n.a.</v>
          </cell>
          <cell r="S330" t="str">
            <v>n.a.</v>
          </cell>
          <cell r="T330" t="str">
            <v>n.a.</v>
          </cell>
          <cell r="U330" t="str">
            <v>n.a.</v>
          </cell>
          <cell r="V330" t="str">
            <v>n.a.</v>
          </cell>
          <cell r="W330" t="str">
            <v>n.a.</v>
          </cell>
          <cell r="X330" t="str">
            <v>n.a.</v>
          </cell>
          <cell r="Y330" t="str">
            <v>n.a.</v>
          </cell>
          <cell r="Z330" t="str">
            <v>n.a.</v>
          </cell>
          <cell r="AA330" t="str">
            <v>n.a.</v>
          </cell>
          <cell r="AB330" t="str">
            <v>n.a.</v>
          </cell>
          <cell r="AC330" t="str">
            <v>n.a.</v>
          </cell>
          <cell r="AD330" t="str">
            <v>n.a.</v>
          </cell>
          <cell r="AE330" t="str">
            <v>n.a.</v>
          </cell>
        </row>
        <row r="331">
          <cell r="A331" t="str">
            <v>LPG final consumption of non energy uses</v>
          </cell>
          <cell r="B331" t="str">
            <v>gplcfnen</v>
          </cell>
          <cell r="C331" t="str">
            <v>fra</v>
          </cell>
          <cell r="D331" t="str">
            <v>NRAIE</v>
          </cell>
          <cell r="E331" t="str">
            <v>ktep</v>
          </cell>
          <cell r="F331">
            <v>572</v>
          </cell>
          <cell r="G331">
            <v>643.5</v>
          </cell>
          <cell r="H331">
            <v>632.5</v>
          </cell>
          <cell r="I331">
            <v>447.7</v>
          </cell>
          <cell r="J331">
            <v>426.8</v>
          </cell>
          <cell r="K331">
            <v>471.9</v>
          </cell>
          <cell r="L331">
            <v>451</v>
          </cell>
          <cell r="M331">
            <v>403.7</v>
          </cell>
          <cell r="N331">
            <v>389.4</v>
          </cell>
          <cell r="O331">
            <v>159.5</v>
          </cell>
          <cell r="P331">
            <v>238.7</v>
          </cell>
          <cell r="Q331">
            <v>458.7</v>
          </cell>
          <cell r="R331">
            <v>740.3</v>
          </cell>
          <cell r="S331">
            <v>702.9</v>
          </cell>
          <cell r="T331">
            <v>686.4</v>
          </cell>
          <cell r="U331">
            <v>804.1</v>
          </cell>
          <cell r="V331">
            <v>1448.7</v>
          </cell>
          <cell r="W331">
            <v>1731.4</v>
          </cell>
          <cell r="X331">
            <v>1801.8</v>
          </cell>
          <cell r="Y331">
            <v>1739.1</v>
          </cell>
          <cell r="Z331">
            <v>1486.1</v>
          </cell>
          <cell r="AA331">
            <v>1490.5</v>
          </cell>
          <cell r="AB331">
            <v>1477.3</v>
          </cell>
          <cell r="AC331">
            <v>1868.9</v>
          </cell>
          <cell r="AD331">
            <v>2489.3000000000002</v>
          </cell>
          <cell r="AE331">
            <v>2437.1410500000002</v>
          </cell>
        </row>
        <row r="332">
          <cell r="A332" t="str">
            <v>Naphtha final consumption of non energy uses</v>
          </cell>
          <cell r="B332" t="str">
            <v>napcfnen</v>
          </cell>
          <cell r="C332" t="str">
            <v>fra</v>
          </cell>
          <cell r="D332" t="str">
            <v>NRAIE</v>
          </cell>
          <cell r="E332" t="str">
            <v>ktep</v>
          </cell>
          <cell r="F332">
            <v>5022.7290000000003</v>
          </cell>
          <cell r="G332">
            <v>5769.99</v>
          </cell>
          <cell r="H332">
            <v>6604.4840000000004</v>
          </cell>
          <cell r="I332">
            <v>5345.3860000000004</v>
          </cell>
          <cell r="J332">
            <v>6021.1790000000001</v>
          </cell>
          <cell r="K332">
            <v>6978.64</v>
          </cell>
          <cell r="L332">
            <v>7069.0259999999998</v>
          </cell>
          <cell r="M332">
            <v>7561.9449999999997</v>
          </cell>
          <cell r="N332">
            <v>6781.0519999999997</v>
          </cell>
          <cell r="O332">
            <v>7063.7709999999997</v>
          </cell>
          <cell r="P332">
            <v>6987.0479999999998</v>
          </cell>
          <cell r="Q332">
            <v>6660.1869999999999</v>
          </cell>
          <cell r="R332">
            <v>6578.2089999999998</v>
          </cell>
          <cell r="S332">
            <v>7137.3410000000003</v>
          </cell>
          <cell r="T332">
            <v>6976.5379999999996</v>
          </cell>
          <cell r="U332">
            <v>7003.8639999999996</v>
          </cell>
          <cell r="V332">
            <v>7023.8329999999996</v>
          </cell>
          <cell r="W332">
            <v>6962.875</v>
          </cell>
          <cell r="X332">
            <v>6366.9579999999996</v>
          </cell>
          <cell r="Y332">
            <v>4958.6180000000004</v>
          </cell>
          <cell r="Z332">
            <v>5124.6760000000004</v>
          </cell>
          <cell r="AA332">
            <v>5049.0039999999999</v>
          </cell>
          <cell r="AB332">
            <v>5499.8829999999998</v>
          </cell>
          <cell r="AC332">
            <v>4735.8059999999996</v>
          </cell>
          <cell r="AD332">
            <v>5008.0150000000003</v>
          </cell>
          <cell r="AE332">
            <v>4741.3760300000004</v>
          </cell>
        </row>
        <row r="333">
          <cell r="A333" t="str">
            <v>Bitumen final consumption of non energy uses</v>
          </cell>
          <cell r="B333" t="str">
            <v>bitcfnen</v>
          </cell>
          <cell r="C333" t="str">
            <v>fra</v>
          </cell>
          <cell r="D333" t="str">
            <v>NRAIE</v>
          </cell>
          <cell r="E333" t="str">
            <v>ktep</v>
          </cell>
          <cell r="F333">
            <v>2801.16</v>
          </cell>
          <cell r="G333">
            <v>2860.68</v>
          </cell>
          <cell r="H333">
            <v>2863.47</v>
          </cell>
          <cell r="I333">
            <v>2690.49</v>
          </cell>
          <cell r="J333">
            <v>2984.37</v>
          </cell>
          <cell r="K333">
            <v>2885.79</v>
          </cell>
          <cell r="L333">
            <v>2741.64</v>
          </cell>
          <cell r="M333">
            <v>3042.96</v>
          </cell>
          <cell r="N333">
            <v>3020.64</v>
          </cell>
          <cell r="O333">
            <v>3133.17</v>
          </cell>
          <cell r="P333">
            <v>3138.75</v>
          </cell>
          <cell r="Q333">
            <v>3171.3</v>
          </cell>
          <cell r="R333">
            <v>3015.06</v>
          </cell>
          <cell r="S333">
            <v>3071.79</v>
          </cell>
          <cell r="T333">
            <v>3182.46</v>
          </cell>
          <cell r="U333">
            <v>3112.71</v>
          </cell>
          <cell r="V333">
            <v>3151.77</v>
          </cell>
          <cell r="W333">
            <v>3274.53</v>
          </cell>
          <cell r="X333">
            <v>3133.17</v>
          </cell>
          <cell r="Y333">
            <v>2989.95</v>
          </cell>
          <cell r="Z333">
            <v>2926.71</v>
          </cell>
          <cell r="AA333">
            <v>2857.89</v>
          </cell>
          <cell r="AB333">
            <v>2537.9699999999998</v>
          </cell>
          <cell r="AC333">
            <v>2502.63</v>
          </cell>
          <cell r="AD333">
            <v>2299.89</v>
          </cell>
          <cell r="AE333" t="str">
            <v>n.a.</v>
          </cell>
        </row>
        <row r="334">
          <cell r="A334" t="str">
            <v>White spirit final consumption of non energy uses</v>
          </cell>
          <cell r="B334" t="str">
            <v>whicfnen</v>
          </cell>
          <cell r="C334" t="str">
            <v>fra</v>
          </cell>
          <cell r="D334" t="str">
            <v>NRAIE</v>
          </cell>
          <cell r="E334" t="str">
            <v>ktep</v>
          </cell>
          <cell r="F334">
            <v>179.92</v>
          </cell>
          <cell r="G334">
            <v>157.04</v>
          </cell>
          <cell r="H334">
            <v>158.08000000000001</v>
          </cell>
          <cell r="I334">
            <v>148.72</v>
          </cell>
          <cell r="J334">
            <v>145.6</v>
          </cell>
          <cell r="K334">
            <v>142.47999999999999</v>
          </cell>
          <cell r="L334">
            <v>142.47999999999999</v>
          </cell>
          <cell r="M334">
            <v>135.19999999999999</v>
          </cell>
          <cell r="N334">
            <v>141.44</v>
          </cell>
          <cell r="O334">
            <v>138.32</v>
          </cell>
          <cell r="P334">
            <v>112.32</v>
          </cell>
          <cell r="Q334">
            <v>120.64</v>
          </cell>
          <cell r="R334">
            <v>126.88</v>
          </cell>
          <cell r="S334">
            <v>122.72</v>
          </cell>
          <cell r="T334">
            <v>112.32</v>
          </cell>
          <cell r="U334">
            <v>102.96</v>
          </cell>
          <cell r="V334">
            <v>114.4</v>
          </cell>
          <cell r="W334">
            <v>115.44</v>
          </cell>
          <cell r="X334">
            <v>118.56</v>
          </cell>
          <cell r="Y334">
            <v>296.39999999999998</v>
          </cell>
          <cell r="Z334">
            <v>225.68</v>
          </cell>
          <cell r="AA334">
            <v>244.4</v>
          </cell>
          <cell r="AB334">
            <v>194.48</v>
          </cell>
          <cell r="AC334">
            <v>202.8</v>
          </cell>
          <cell r="AD334">
            <v>196.56</v>
          </cell>
          <cell r="AE334" t="str">
            <v>n.a.</v>
          </cell>
        </row>
        <row r="335">
          <cell r="A335" t="str">
            <v>Lubricants final consumption of non energy uses</v>
          </cell>
          <cell r="B335" t="str">
            <v>lubcfnen</v>
          </cell>
          <cell r="C335" t="str">
            <v>fra</v>
          </cell>
          <cell r="D335" t="str">
            <v>NRAIE</v>
          </cell>
          <cell r="E335" t="str">
            <v>ktep</v>
          </cell>
          <cell r="F335">
            <v>933</v>
          </cell>
          <cell r="G335">
            <v>898</v>
          </cell>
          <cell r="H335">
            <v>876</v>
          </cell>
          <cell r="I335">
            <v>840</v>
          </cell>
          <cell r="J335">
            <v>856</v>
          </cell>
          <cell r="K335">
            <v>866</v>
          </cell>
          <cell r="L335">
            <v>840</v>
          </cell>
          <cell r="M335">
            <v>857</v>
          </cell>
          <cell r="N335">
            <v>889</v>
          </cell>
          <cell r="O335">
            <v>875</v>
          </cell>
          <cell r="P335">
            <v>889</v>
          </cell>
          <cell r="Q335">
            <v>860</v>
          </cell>
          <cell r="R335">
            <v>842</v>
          </cell>
          <cell r="S335">
            <v>797</v>
          </cell>
          <cell r="T335">
            <v>789</v>
          </cell>
          <cell r="U335">
            <v>769</v>
          </cell>
          <cell r="V335">
            <v>736</v>
          </cell>
          <cell r="W335">
            <v>737</v>
          </cell>
          <cell r="X335">
            <v>687</v>
          </cell>
          <cell r="Y335">
            <v>604</v>
          </cell>
          <cell r="Z335">
            <v>621</v>
          </cell>
          <cell r="AA335">
            <v>634</v>
          </cell>
          <cell r="AB335">
            <v>599</v>
          </cell>
          <cell r="AC335">
            <v>581</v>
          </cell>
          <cell r="AD335">
            <v>569</v>
          </cell>
          <cell r="AE335" t="str">
            <v>n.a.</v>
          </cell>
        </row>
        <row r="336">
          <cell r="A336" t="str">
            <v>Paraffinfinal consumption of non energy uses</v>
          </cell>
          <cell r="B336" t="str">
            <v>prfcfnen</v>
          </cell>
          <cell r="C336" t="str">
            <v>fra</v>
          </cell>
          <cell r="D336" t="str">
            <v>NRAIE</v>
          </cell>
          <cell r="E336" t="str">
            <v>ktep</v>
          </cell>
          <cell r="F336">
            <v>85.44</v>
          </cell>
          <cell r="G336">
            <v>77.760000000000005</v>
          </cell>
          <cell r="H336">
            <v>80.64</v>
          </cell>
          <cell r="I336">
            <v>65.28</v>
          </cell>
          <cell r="J336">
            <v>69.12</v>
          </cell>
          <cell r="K336">
            <v>77.760000000000005</v>
          </cell>
          <cell r="L336">
            <v>85.44</v>
          </cell>
          <cell r="M336">
            <v>59.52</v>
          </cell>
          <cell r="N336">
            <v>193.92</v>
          </cell>
          <cell r="O336">
            <v>167.04</v>
          </cell>
          <cell r="P336">
            <v>110.4</v>
          </cell>
          <cell r="Q336">
            <v>151.68</v>
          </cell>
          <cell r="R336">
            <v>121.92</v>
          </cell>
          <cell r="S336">
            <v>162.24</v>
          </cell>
          <cell r="T336">
            <v>184.32</v>
          </cell>
          <cell r="U336">
            <v>145.91999999999999</v>
          </cell>
          <cell r="V336">
            <v>159.36000000000001</v>
          </cell>
          <cell r="W336">
            <v>279.36</v>
          </cell>
          <cell r="X336">
            <v>159.36000000000001</v>
          </cell>
          <cell r="Y336">
            <v>123.84</v>
          </cell>
          <cell r="Z336">
            <v>128.63999999999999</v>
          </cell>
          <cell r="AA336">
            <v>146.88</v>
          </cell>
          <cell r="AB336">
            <v>72.959999999999994</v>
          </cell>
          <cell r="AC336">
            <v>27.84</v>
          </cell>
          <cell r="AD336">
            <v>20.16</v>
          </cell>
          <cell r="AE336" t="str">
            <v>n.a.</v>
          </cell>
        </row>
        <row r="337">
          <cell r="A337" t="str">
            <v>Petroleum coke final consumption of non energy uses</v>
          </cell>
          <cell r="B337" t="str">
            <v>ckpcfnen</v>
          </cell>
          <cell r="C337" t="str">
            <v>fra</v>
          </cell>
          <cell r="D337" t="str">
            <v>NRAIE</v>
          </cell>
          <cell r="E337" t="str">
            <v>ktep</v>
          </cell>
          <cell r="F337">
            <v>200.64</v>
          </cell>
          <cell r="G337">
            <v>200.64</v>
          </cell>
          <cell r="H337">
            <v>107.16</v>
          </cell>
          <cell r="I337">
            <v>91.96</v>
          </cell>
          <cell r="J337">
            <v>82.08</v>
          </cell>
          <cell r="K337">
            <v>102.6</v>
          </cell>
          <cell r="L337">
            <v>96.52</v>
          </cell>
          <cell r="M337">
            <v>96.52</v>
          </cell>
          <cell r="N337">
            <v>98.8</v>
          </cell>
          <cell r="O337">
            <v>106.4</v>
          </cell>
          <cell r="P337">
            <v>123.12</v>
          </cell>
          <cell r="Q337">
            <v>133</v>
          </cell>
          <cell r="R337">
            <v>139.84</v>
          </cell>
          <cell r="S337">
            <v>145.16</v>
          </cell>
          <cell r="T337">
            <v>149.72</v>
          </cell>
          <cell r="U337">
            <v>149.72</v>
          </cell>
          <cell r="V337">
            <v>148.96</v>
          </cell>
          <cell r="W337">
            <v>134.52000000000001</v>
          </cell>
          <cell r="X337">
            <v>134.52000000000001</v>
          </cell>
          <cell r="Y337">
            <v>110.2</v>
          </cell>
          <cell r="Z337">
            <v>141.36000000000001</v>
          </cell>
          <cell r="AA337">
            <v>120.84</v>
          </cell>
          <cell r="AB337">
            <v>121.6</v>
          </cell>
          <cell r="AC337">
            <v>105.64</v>
          </cell>
          <cell r="AD337">
            <v>82.08</v>
          </cell>
          <cell r="AE337" t="str">
            <v>n.a.</v>
          </cell>
        </row>
        <row r="338">
          <cell r="A338" t="str">
            <v>Gas final consumption of non energy uses</v>
          </cell>
          <cell r="B338" t="str">
            <v>gazcfnen</v>
          </cell>
          <cell r="C338" t="str">
            <v>fra</v>
          </cell>
          <cell r="D338" t="str">
            <v>NRAIE</v>
          </cell>
          <cell r="E338" t="str">
            <v>ktep</v>
          </cell>
          <cell r="F338">
            <v>1906.6264100000001</v>
          </cell>
          <cell r="G338">
            <v>1948.08349</v>
          </cell>
          <cell r="H338">
            <v>2059.7818000000002</v>
          </cell>
          <cell r="I338">
            <v>2090.5497099999998</v>
          </cell>
          <cell r="J338">
            <v>2137.5864099999999</v>
          </cell>
          <cell r="K338">
            <v>2117.7966099999999</v>
          </cell>
          <cell r="L338">
            <v>2219.80366</v>
          </cell>
          <cell r="M338">
            <v>2297.6805399999998</v>
          </cell>
          <cell r="N338">
            <v>2293.9000099999998</v>
          </cell>
          <cell r="O338">
            <v>2216.0214700000001</v>
          </cell>
          <cell r="P338">
            <v>2319.9582500000001</v>
          </cell>
          <cell r="Q338">
            <v>2080.6477100000002</v>
          </cell>
          <cell r="R338">
            <v>1802.1483800000001</v>
          </cell>
          <cell r="S338">
            <v>1779.92625</v>
          </cell>
          <cell r="T338">
            <v>1712.4408599999999</v>
          </cell>
          <cell r="U338">
            <v>1801.4230700000001</v>
          </cell>
          <cell r="V338">
            <v>1624.3923</v>
          </cell>
          <cell r="W338">
            <v>1817.96444</v>
          </cell>
          <cell r="X338">
            <v>1611.4507799999999</v>
          </cell>
          <cell r="Y338">
            <v>1163.9845600000001</v>
          </cell>
          <cell r="Z338">
            <v>1333.95939</v>
          </cell>
          <cell r="AA338">
            <v>1374.5387499999999</v>
          </cell>
          <cell r="AB338">
            <v>1476.2058500000001</v>
          </cell>
          <cell r="AC338">
            <v>1081.56782</v>
          </cell>
          <cell r="AD338">
            <v>916.37189999999998</v>
          </cell>
          <cell r="AE338">
            <v>897.89768000000004</v>
          </cell>
        </row>
        <row r="339">
          <cell r="A339" t="str">
            <v>Natural gas final consumption of non energy uses</v>
          </cell>
          <cell r="B339" t="str">
            <v>gnacfnen</v>
          </cell>
          <cell r="C339" t="str">
            <v>fra</v>
          </cell>
          <cell r="D339" t="str">
            <v>NRAIE</v>
          </cell>
          <cell r="E339" t="str">
            <v>ktep</v>
          </cell>
          <cell r="F339">
            <v>1906.6264100000001</v>
          </cell>
          <cell r="G339">
            <v>1948.08349</v>
          </cell>
          <cell r="H339">
            <v>2059.7818000000002</v>
          </cell>
          <cell r="I339">
            <v>2090.5497099999998</v>
          </cell>
          <cell r="J339">
            <v>2137.5864099999999</v>
          </cell>
          <cell r="K339">
            <v>2117.7966099999999</v>
          </cell>
          <cell r="L339">
            <v>2219.80366</v>
          </cell>
          <cell r="M339">
            <v>2297.6805399999998</v>
          </cell>
          <cell r="N339">
            <v>2293.9000099999998</v>
          </cell>
          <cell r="O339">
            <v>2216.0214700000001</v>
          </cell>
          <cell r="P339">
            <v>2319.9582500000001</v>
          </cell>
          <cell r="Q339">
            <v>2080.6477100000002</v>
          </cell>
          <cell r="R339">
            <v>1802.1483800000001</v>
          </cell>
          <cell r="S339">
            <v>1779.92625</v>
          </cell>
          <cell r="T339">
            <v>1712.4408599999999</v>
          </cell>
          <cell r="U339">
            <v>1801.4230700000001</v>
          </cell>
          <cell r="V339">
            <v>1624.3923</v>
          </cell>
          <cell r="W339">
            <v>1817.96444</v>
          </cell>
          <cell r="X339">
            <v>1611.4507799999999</v>
          </cell>
          <cell r="Y339">
            <v>1163.9845600000001</v>
          </cell>
          <cell r="Z339">
            <v>1333.95939</v>
          </cell>
          <cell r="AA339">
            <v>1374.5387499999999</v>
          </cell>
          <cell r="AB339">
            <v>1476.2058500000001</v>
          </cell>
          <cell r="AC339">
            <v>1081.56782</v>
          </cell>
          <cell r="AD339">
            <v>916.37189999999998</v>
          </cell>
          <cell r="AE339">
            <v>897.89768000000004</v>
          </cell>
        </row>
        <row r="340">
          <cell r="A340" t="str">
            <v>Coal final consumption of non energy uses</v>
          </cell>
          <cell r="B340" t="str">
            <v>cmscfnen</v>
          </cell>
          <cell r="C340" t="str">
            <v>fra</v>
          </cell>
          <cell r="D340" t="str">
            <v>NRAIE</v>
          </cell>
          <cell r="E340" t="str">
            <v>ktep</v>
          </cell>
          <cell r="F340">
            <v>255.76</v>
          </cell>
          <cell r="G340">
            <v>242.88</v>
          </cell>
          <cell r="H340">
            <v>234.6</v>
          </cell>
          <cell r="I340">
            <v>211.6</v>
          </cell>
          <cell r="J340">
            <v>207</v>
          </cell>
          <cell r="K340">
            <v>192.28</v>
          </cell>
          <cell r="L340">
            <v>189.52</v>
          </cell>
          <cell r="M340">
            <v>190.44</v>
          </cell>
          <cell r="N340">
            <v>189.52</v>
          </cell>
          <cell r="O340">
            <v>178.48</v>
          </cell>
          <cell r="P340">
            <v>153.63999999999999</v>
          </cell>
          <cell r="Q340">
            <v>154.56</v>
          </cell>
          <cell r="R340">
            <v>146.28</v>
          </cell>
          <cell r="S340">
            <v>162.84</v>
          </cell>
          <cell r="T340">
            <v>149.04</v>
          </cell>
          <cell r="U340">
            <v>123.28</v>
          </cell>
          <cell r="V340">
            <v>129.72</v>
          </cell>
          <cell r="W340">
            <v>115.92</v>
          </cell>
          <cell r="X340">
            <v>97.52</v>
          </cell>
          <cell r="Y340">
            <v>63.48</v>
          </cell>
          <cell r="Z340">
            <v>62.56</v>
          </cell>
          <cell r="AA340">
            <v>78.2</v>
          </cell>
          <cell r="AB340">
            <v>90.16</v>
          </cell>
          <cell r="AC340">
            <v>97.52</v>
          </cell>
          <cell r="AD340">
            <v>136.16</v>
          </cell>
          <cell r="AE340">
            <v>135.24</v>
          </cell>
        </row>
        <row r="341">
          <cell r="A341" t="str">
            <v>Total energy final consumption of chemical feedstock</v>
          </cell>
          <cell r="B341" t="str">
            <v>totcfchm</v>
          </cell>
          <cell r="C341" t="str">
            <v>fra</v>
          </cell>
          <cell r="D341" t="str">
            <v>NRAIE</v>
          </cell>
          <cell r="E341" t="str">
            <v>ktep</v>
          </cell>
          <cell r="F341">
            <v>8898.2164100000009</v>
          </cell>
          <cell r="G341">
            <v>10659.888489999999</v>
          </cell>
          <cell r="H341">
            <v>11087.113799999999</v>
          </cell>
          <cell r="I341">
            <v>9427.2947100000001</v>
          </cell>
          <cell r="J341">
            <v>10116.806409999999</v>
          </cell>
          <cell r="K341">
            <v>11583.572609999999</v>
          </cell>
          <cell r="L341">
            <v>11283.37566</v>
          </cell>
          <cell r="M341">
            <v>12140.24654</v>
          </cell>
          <cell r="N341">
            <v>12449.78501</v>
          </cell>
          <cell r="O341">
            <v>12201.08747</v>
          </cell>
          <cell r="P341">
            <v>12309.438249999999</v>
          </cell>
          <cell r="Q341">
            <v>12429.743710000001</v>
          </cell>
          <cell r="R341">
            <v>11816.01838</v>
          </cell>
          <cell r="S341">
            <v>12131.89525</v>
          </cell>
          <cell r="T341">
            <v>11976.76086</v>
          </cell>
          <cell r="U341">
            <v>12287.362069999999</v>
          </cell>
          <cell r="V341">
            <v>12915.9583</v>
          </cell>
          <cell r="W341">
            <v>13514.40544</v>
          </cell>
          <cell r="X341">
            <v>12068.673779999999</v>
          </cell>
          <cell r="Y341">
            <v>10128.14356</v>
          </cell>
          <cell r="Z341">
            <v>10173.51539</v>
          </cell>
          <cell r="AA341">
            <v>10240.499750000001</v>
          </cell>
          <cell r="AB341">
            <v>10712.57185</v>
          </cell>
          <cell r="AC341">
            <v>10038.39482</v>
          </cell>
          <cell r="AD341">
            <v>10703.7289</v>
          </cell>
          <cell r="AE341">
            <v>10109.06323</v>
          </cell>
        </row>
        <row r="342">
          <cell r="A342" t="str">
            <v>Oil final consumption of chemical feedstock</v>
          </cell>
          <cell r="B342" t="str">
            <v>petcfchm</v>
          </cell>
          <cell r="C342" t="str">
            <v>fra</v>
          </cell>
          <cell r="D342" t="str">
            <v>NRAIE</v>
          </cell>
          <cell r="E342" t="str">
            <v>ktep</v>
          </cell>
          <cell r="F342">
            <v>6991.59</v>
          </cell>
          <cell r="G342">
            <v>8711.8050000000003</v>
          </cell>
          <cell r="H342">
            <v>9027.3320000000003</v>
          </cell>
          <cell r="I342">
            <v>7336.7449999999999</v>
          </cell>
          <cell r="J342">
            <v>7979.22</v>
          </cell>
          <cell r="K342">
            <v>9465.7759999999998</v>
          </cell>
          <cell r="L342">
            <v>9063.5720000000001</v>
          </cell>
          <cell r="M342">
            <v>9842.5660000000007</v>
          </cell>
          <cell r="N342">
            <v>10155.885</v>
          </cell>
          <cell r="O342">
            <v>9985.0660000000007</v>
          </cell>
          <cell r="P342">
            <v>9989.48</v>
          </cell>
          <cell r="Q342">
            <v>10349.096</v>
          </cell>
          <cell r="R342">
            <v>10013.870000000001</v>
          </cell>
          <cell r="S342">
            <v>10351.968999999999</v>
          </cell>
          <cell r="T342">
            <v>10264.32</v>
          </cell>
          <cell r="U342">
            <v>10485.939</v>
          </cell>
          <cell r="V342">
            <v>11291.566000000001</v>
          </cell>
          <cell r="W342">
            <v>11696.441000000001</v>
          </cell>
          <cell r="X342">
            <v>10457.223</v>
          </cell>
          <cell r="Y342">
            <v>8964.1589999999997</v>
          </cell>
          <cell r="Z342">
            <v>8839.5560000000005</v>
          </cell>
          <cell r="AA342">
            <v>8865.9609999999993</v>
          </cell>
          <cell r="AB342">
            <v>9236.366</v>
          </cell>
          <cell r="AC342">
            <v>8956.8269999999993</v>
          </cell>
          <cell r="AD342">
            <v>9787.357</v>
          </cell>
          <cell r="AE342">
            <v>9211.1655499999997</v>
          </cell>
        </row>
        <row r="343">
          <cell r="A343" t="str">
            <v>Heating oil final consumption of chemical feedstock</v>
          </cell>
          <cell r="B343" t="str">
            <v>gzlcfchm</v>
          </cell>
          <cell r="C343" t="str">
            <v>fra</v>
          </cell>
          <cell r="D343" t="str">
            <v>NRAIE</v>
          </cell>
          <cell r="E343" t="str">
            <v>ktep</v>
          </cell>
          <cell r="F343">
            <v>1050.5609999999999</v>
          </cell>
          <cell r="G343">
            <v>1276.335</v>
          </cell>
          <cell r="H343">
            <v>1468.548</v>
          </cell>
          <cell r="I343">
            <v>1105.479</v>
          </cell>
          <cell r="J343">
            <v>1070.9010000000001</v>
          </cell>
          <cell r="K343">
            <v>1431.9359999999999</v>
          </cell>
          <cell r="L343">
            <v>1218.366</v>
          </cell>
          <cell r="M343">
            <v>1131.921</v>
          </cell>
          <cell r="N343">
            <v>1656.693</v>
          </cell>
          <cell r="O343">
            <v>1744.155</v>
          </cell>
          <cell r="P343">
            <v>1765.5119999999999</v>
          </cell>
          <cell r="Q343">
            <v>1542.789</v>
          </cell>
          <cell r="R343">
            <v>1233.6210000000001</v>
          </cell>
          <cell r="S343">
            <v>1509.2280000000001</v>
          </cell>
          <cell r="T343">
            <v>1531.6020000000001</v>
          </cell>
          <cell r="U343">
            <v>1683.135</v>
          </cell>
          <cell r="V343">
            <v>1717.713</v>
          </cell>
          <cell r="W343">
            <v>1767.546</v>
          </cell>
          <cell r="X343">
            <v>1306.845</v>
          </cell>
          <cell r="Y343">
            <v>1294.6410000000001</v>
          </cell>
          <cell r="Z343">
            <v>1383.12</v>
          </cell>
          <cell r="AA343">
            <v>1384.1369999999999</v>
          </cell>
          <cell r="AB343">
            <v>1300.7429999999999</v>
          </cell>
          <cell r="AC343">
            <v>1172.6010000000001</v>
          </cell>
          <cell r="AD343">
            <v>962.08199999999999</v>
          </cell>
          <cell r="AE343" t="str">
            <v>n.a.</v>
          </cell>
        </row>
        <row r="344">
          <cell r="A344" t="str">
            <v>Heavy fuel final consumption of chemical feedstock</v>
          </cell>
          <cell r="B344" t="str">
            <v>folcfchm</v>
          </cell>
          <cell r="C344" t="str">
            <v>fra</v>
          </cell>
          <cell r="E344">
            <v>0</v>
          </cell>
          <cell r="F344" t="str">
            <v>n.a.</v>
          </cell>
          <cell r="G344" t="str">
            <v>n.a.</v>
          </cell>
          <cell r="H344" t="str">
            <v>n.a.</v>
          </cell>
          <cell r="I344" t="str">
            <v>n.a.</v>
          </cell>
          <cell r="J344" t="str">
            <v>n.a.</v>
          </cell>
          <cell r="K344" t="str">
            <v>n.a.</v>
          </cell>
          <cell r="L344" t="str">
            <v>n.a.</v>
          </cell>
          <cell r="M344" t="str">
            <v>n.a.</v>
          </cell>
          <cell r="N344" t="str">
            <v>n.a.</v>
          </cell>
          <cell r="O344" t="str">
            <v>n.a.</v>
          </cell>
          <cell r="P344" t="str">
            <v>n.a.</v>
          </cell>
          <cell r="Q344" t="str">
            <v>n.a.</v>
          </cell>
          <cell r="R344" t="str">
            <v>n.a.</v>
          </cell>
          <cell r="S344" t="str">
            <v>n.a.</v>
          </cell>
          <cell r="T344" t="str">
            <v>n.a.</v>
          </cell>
          <cell r="U344" t="str">
            <v>n.a.</v>
          </cell>
          <cell r="V344" t="str">
            <v>n.a.</v>
          </cell>
          <cell r="W344" t="str">
            <v>n.a.</v>
          </cell>
          <cell r="X344" t="str">
            <v>n.a.</v>
          </cell>
          <cell r="Y344" t="str">
            <v>n.a.</v>
          </cell>
          <cell r="Z344" t="str">
            <v>n.a.</v>
          </cell>
          <cell r="AA344" t="str">
            <v>n.a.</v>
          </cell>
          <cell r="AB344" t="str">
            <v>n.a.</v>
          </cell>
          <cell r="AC344" t="str">
            <v>n.a.</v>
          </cell>
          <cell r="AD344" t="str">
            <v>n.a.</v>
          </cell>
          <cell r="AE344" t="str">
            <v>n.a.</v>
          </cell>
        </row>
        <row r="345">
          <cell r="A345" t="str">
            <v>LPG final consumption of chemical feedstock</v>
          </cell>
          <cell r="B345" t="str">
            <v>gplcfchm</v>
          </cell>
          <cell r="C345" t="str">
            <v>fra</v>
          </cell>
          <cell r="D345" t="str">
            <v>NRAIE</v>
          </cell>
          <cell r="E345" t="str">
            <v>ktep</v>
          </cell>
          <cell r="F345">
            <v>572</v>
          </cell>
          <cell r="G345">
            <v>643.5</v>
          </cell>
          <cell r="H345">
            <v>632.5</v>
          </cell>
          <cell r="I345">
            <v>447.7</v>
          </cell>
          <cell r="J345">
            <v>426.8</v>
          </cell>
          <cell r="K345">
            <v>471.9</v>
          </cell>
          <cell r="L345">
            <v>451</v>
          </cell>
          <cell r="M345">
            <v>403.7</v>
          </cell>
          <cell r="N345">
            <v>389.4</v>
          </cell>
          <cell r="O345">
            <v>159.5</v>
          </cell>
          <cell r="P345">
            <v>238.7</v>
          </cell>
          <cell r="Q345">
            <v>458.7</v>
          </cell>
          <cell r="R345">
            <v>740.3</v>
          </cell>
          <cell r="S345">
            <v>702.9</v>
          </cell>
          <cell r="T345">
            <v>686.4</v>
          </cell>
          <cell r="U345">
            <v>804.1</v>
          </cell>
          <cell r="V345">
            <v>1448.7</v>
          </cell>
          <cell r="W345">
            <v>1731.4</v>
          </cell>
          <cell r="X345">
            <v>1801.8</v>
          </cell>
          <cell r="Y345">
            <v>1739.1</v>
          </cell>
          <cell r="Z345">
            <v>1486.1</v>
          </cell>
          <cell r="AA345">
            <v>1490.5</v>
          </cell>
          <cell r="AB345">
            <v>1477.3</v>
          </cell>
          <cell r="AC345">
            <v>1868.9</v>
          </cell>
          <cell r="AD345">
            <v>2489.3000000000002</v>
          </cell>
          <cell r="AE345" t="str">
            <v>n.a.</v>
          </cell>
        </row>
        <row r="346">
          <cell r="A346" t="str">
            <v>Naphtha final consumption of chemical feedstock</v>
          </cell>
          <cell r="B346" t="str">
            <v>napcfchm</v>
          </cell>
          <cell r="C346" t="str">
            <v>fra</v>
          </cell>
          <cell r="D346" t="str">
            <v>NRAIE</v>
          </cell>
          <cell r="E346" t="str">
            <v>ktep</v>
          </cell>
          <cell r="F346">
            <v>5022.7290000000003</v>
          </cell>
          <cell r="G346">
            <v>5769.99</v>
          </cell>
          <cell r="H346">
            <v>6604.4840000000004</v>
          </cell>
          <cell r="I346">
            <v>5345.3860000000004</v>
          </cell>
          <cell r="J346">
            <v>6021.1790000000001</v>
          </cell>
          <cell r="K346">
            <v>6978.64</v>
          </cell>
          <cell r="L346">
            <v>7069.0259999999998</v>
          </cell>
          <cell r="M346">
            <v>7561.9449999999997</v>
          </cell>
          <cell r="N346">
            <v>6781.0519999999997</v>
          </cell>
          <cell r="O346">
            <v>7063.7709999999997</v>
          </cell>
          <cell r="P346">
            <v>6987.0479999999998</v>
          </cell>
          <cell r="Q346">
            <v>6660.1869999999999</v>
          </cell>
          <cell r="R346">
            <v>6578.2089999999998</v>
          </cell>
          <cell r="S346">
            <v>7137.3410000000003</v>
          </cell>
          <cell r="T346">
            <v>6976.5379999999996</v>
          </cell>
          <cell r="U346">
            <v>7003.8639999999996</v>
          </cell>
          <cell r="V346">
            <v>7023.8329999999996</v>
          </cell>
          <cell r="W346">
            <v>6962.875</v>
          </cell>
          <cell r="X346">
            <v>6366.9579999999996</v>
          </cell>
          <cell r="Y346">
            <v>4958.6180000000004</v>
          </cell>
          <cell r="Z346">
            <v>5124.6760000000004</v>
          </cell>
          <cell r="AA346">
            <v>5049.0039999999999</v>
          </cell>
          <cell r="AB346">
            <v>5499.8829999999998</v>
          </cell>
          <cell r="AC346">
            <v>4735.8059999999996</v>
          </cell>
          <cell r="AD346">
            <v>5008.0150000000003</v>
          </cell>
          <cell r="AE346">
            <v>4741.3760300000004</v>
          </cell>
        </row>
        <row r="347">
          <cell r="A347" t="str">
            <v>Gas final consumption of chemical feedstock</v>
          </cell>
          <cell r="B347" t="str">
            <v>gazcfchm</v>
          </cell>
          <cell r="C347" t="str">
            <v>fra</v>
          </cell>
          <cell r="D347" t="str">
            <v>NRAIE</v>
          </cell>
          <cell r="E347" t="str">
            <v>ktep</v>
          </cell>
          <cell r="F347">
            <v>1906.6264100000001</v>
          </cell>
          <cell r="G347">
            <v>1948.08349</v>
          </cell>
          <cell r="H347">
            <v>2059.7818000000002</v>
          </cell>
          <cell r="I347">
            <v>2090.5497099999998</v>
          </cell>
          <cell r="J347">
            <v>2137.5864099999999</v>
          </cell>
          <cell r="K347">
            <v>2117.7966099999999</v>
          </cell>
          <cell r="L347">
            <v>2219.80366</v>
          </cell>
          <cell r="M347">
            <v>2297.6805399999998</v>
          </cell>
          <cell r="N347">
            <v>2293.9000099999998</v>
          </cell>
          <cell r="O347">
            <v>2216.0214700000001</v>
          </cell>
          <cell r="P347">
            <v>2319.9582500000001</v>
          </cell>
          <cell r="Q347">
            <v>2080.6477100000002</v>
          </cell>
          <cell r="R347">
            <v>1802.1483800000001</v>
          </cell>
          <cell r="S347">
            <v>1779.92625</v>
          </cell>
          <cell r="T347">
            <v>1712.4408599999999</v>
          </cell>
          <cell r="U347">
            <v>1801.4230700000001</v>
          </cell>
          <cell r="V347">
            <v>1624.3923</v>
          </cell>
          <cell r="W347">
            <v>1817.96444</v>
          </cell>
          <cell r="X347">
            <v>1611.4507799999999</v>
          </cell>
          <cell r="Y347">
            <v>1163.9845600000001</v>
          </cell>
          <cell r="Z347">
            <v>1333.95939</v>
          </cell>
          <cell r="AA347">
            <v>1374.5387499999999</v>
          </cell>
          <cell r="AB347">
            <v>1476.2058500000001</v>
          </cell>
          <cell r="AC347">
            <v>1081.56782</v>
          </cell>
          <cell r="AD347">
            <v>916.37189999999998</v>
          </cell>
          <cell r="AE347">
            <v>897.89768000000004</v>
          </cell>
        </row>
        <row r="348">
          <cell r="A348" t="str">
            <v>Natural gas final consumption of chemical feedstock</v>
          </cell>
          <cell r="B348" t="str">
            <v>gnacfchm</v>
          </cell>
          <cell r="C348" t="str">
            <v>fra</v>
          </cell>
          <cell r="D348" t="str">
            <v>NRAIE</v>
          </cell>
          <cell r="E348" t="str">
            <v>ktep</v>
          </cell>
          <cell r="F348">
            <v>1906.6264100000001</v>
          </cell>
          <cell r="G348">
            <v>1948.08349</v>
          </cell>
          <cell r="H348">
            <v>2059.7818000000002</v>
          </cell>
          <cell r="I348">
            <v>2090.5497099999998</v>
          </cell>
          <cell r="J348">
            <v>2137.5864099999999</v>
          </cell>
          <cell r="K348">
            <v>2117.7966099999999</v>
          </cell>
          <cell r="L348">
            <v>2219.80366</v>
          </cell>
          <cell r="M348">
            <v>2297.6805399999998</v>
          </cell>
          <cell r="N348">
            <v>2293.9000099999998</v>
          </cell>
          <cell r="O348">
            <v>2216.0214700000001</v>
          </cell>
          <cell r="P348">
            <v>2319.9582500000001</v>
          </cell>
          <cell r="Q348">
            <v>2080.6477100000002</v>
          </cell>
          <cell r="R348">
            <v>1802.1483800000001</v>
          </cell>
          <cell r="S348">
            <v>1779.92625</v>
          </cell>
          <cell r="T348">
            <v>1712.4408599999999</v>
          </cell>
          <cell r="U348">
            <v>1801.4230700000001</v>
          </cell>
          <cell r="V348">
            <v>1624.3923</v>
          </cell>
          <cell r="W348">
            <v>1817.96444</v>
          </cell>
          <cell r="X348">
            <v>1611.4507799999999</v>
          </cell>
          <cell r="Y348">
            <v>1163.9845600000001</v>
          </cell>
          <cell r="Z348">
            <v>1333.95939</v>
          </cell>
          <cell r="AA348">
            <v>1374.5387499999999</v>
          </cell>
          <cell r="AB348">
            <v>1476.2058500000001</v>
          </cell>
          <cell r="AC348">
            <v>1081.56782</v>
          </cell>
          <cell r="AD348">
            <v>916.37189999999998</v>
          </cell>
          <cell r="AE348">
            <v>897.89768000000004</v>
          </cell>
        </row>
        <row r="349">
          <cell r="A349" t="str">
            <v>Source Enerdata - Global Energy &amp; CO2 Data</v>
          </cell>
        </row>
        <row r="350">
          <cell r="A350" t="str">
            <v>totcfnen,petcfnen,gzlcfnen,folcfnen,gplcfnen,napcfnen,bitcfnen,whicfnen,lubcfnen,prfcfnen,ckpcfnen,gazcfnen,gnacfnen,cmscfnen,totcfchm,petcfchm,gzlcfchm,folcfchm,gplcfchm,napcfchm,gazcfchm,gnacfchm</v>
          </cell>
        </row>
      </sheetData>
      <sheetData sheetId="10"/>
      <sheetData sheetId="11">
        <row r="323">
          <cell r="A323" t="str">
            <v>Production Physique</v>
          </cell>
        </row>
        <row r="324">
          <cell r="A324" t="str">
            <v>Aluminium</v>
          </cell>
          <cell r="B324" t="str">
            <v>prdalu</v>
          </cell>
          <cell r="C324" t="str">
            <v>fra</v>
          </cell>
          <cell r="D324" t="str">
            <v>CEREN</v>
          </cell>
          <cell r="E324" t="str">
            <v>Mt</v>
          </cell>
          <cell r="F324">
            <v>0.55090000000000006</v>
          </cell>
          <cell r="G324">
            <v>0.51505000000000001</v>
          </cell>
          <cell r="H324">
            <v>0.65367500000000001</v>
          </cell>
          <cell r="I324">
            <v>0.64824000000000004</v>
          </cell>
          <cell r="J324">
            <v>0.6371</v>
          </cell>
          <cell r="K324">
            <v>0.61850000000000005</v>
          </cell>
          <cell r="L324">
            <v>0.62139999999999995</v>
          </cell>
          <cell r="M324">
            <v>0.62948599999999999</v>
          </cell>
          <cell r="N324">
            <v>0.66300000000000003</v>
          </cell>
          <cell r="O324">
            <v>0.69300000000000006</v>
          </cell>
          <cell r="P324">
            <v>0.68199999999999994</v>
          </cell>
          <cell r="Q324">
            <v>0.71300000000000008</v>
          </cell>
          <cell r="R324">
            <v>0.71019999999999994</v>
          </cell>
          <cell r="S324">
            <v>0.68114600000000003</v>
          </cell>
          <cell r="T324">
            <v>0.67620599999999997</v>
          </cell>
          <cell r="U324">
            <v>0.6653</v>
          </cell>
          <cell r="V324">
            <v>0.65300000000000002</v>
          </cell>
          <cell r="W324">
            <v>0.62134</v>
          </cell>
          <cell r="X324">
            <v>0.54062200000000005</v>
          </cell>
          <cell r="Y324">
            <v>0.45367800000000003</v>
          </cell>
          <cell r="Z324">
            <v>0.51288900000000004</v>
          </cell>
          <cell r="AA324">
            <v>0.60509999999999997</v>
          </cell>
          <cell r="AB324">
            <v>0.59150000000000003</v>
          </cell>
          <cell r="AC324">
            <v>0.58210000000000006</v>
          </cell>
          <cell r="AD324">
            <v>0.56898496791934006</v>
          </cell>
          <cell r="AE324">
            <v>0.61</v>
          </cell>
        </row>
        <row r="325">
          <cell r="A325" t="str">
            <v>Ethylène</v>
          </cell>
          <cell r="B325" t="str">
            <v>prdety</v>
          </cell>
          <cell r="C325" t="str">
            <v>fra</v>
          </cell>
          <cell r="D325" t="str">
            <v>CEREN</v>
          </cell>
          <cell r="E325" t="str">
            <v>Mt</v>
          </cell>
          <cell r="F325">
            <v>2.2549999999999999</v>
          </cell>
          <cell r="G325">
            <v>2.4209999999999998</v>
          </cell>
          <cell r="H325">
            <v>2.6539999999999999</v>
          </cell>
          <cell r="I325">
            <v>2.536</v>
          </cell>
          <cell r="J325">
            <v>2.7970000000000002</v>
          </cell>
          <cell r="K325">
            <v>2.6676000000000002</v>
          </cell>
          <cell r="L325">
            <v>2.7227999999999999</v>
          </cell>
          <cell r="M325">
            <v>2.8740999999999999</v>
          </cell>
          <cell r="N325">
            <v>2.9870000000000001</v>
          </cell>
          <cell r="O325">
            <v>3.0840000000000001</v>
          </cell>
          <cell r="P325">
            <v>3.0739999999999998</v>
          </cell>
          <cell r="Q325">
            <v>2.8719999999999999</v>
          </cell>
          <cell r="R325">
            <v>2.8540000000000001</v>
          </cell>
          <cell r="S325">
            <v>2.9889999999999999</v>
          </cell>
          <cell r="T325">
            <v>2.8879999999999999</v>
          </cell>
          <cell r="U325">
            <v>2.88</v>
          </cell>
          <cell r="V325">
            <v>3.298</v>
          </cell>
          <cell r="W325">
            <v>3.04</v>
          </cell>
          <cell r="X325">
            <v>2.742</v>
          </cell>
          <cell r="Y325">
            <v>2.3860000000000001</v>
          </cell>
          <cell r="Z325">
            <v>2.33</v>
          </cell>
          <cell r="AA325">
            <v>2.37</v>
          </cell>
          <cell r="AB325">
            <v>2.3620000000000001</v>
          </cell>
          <cell r="AC325">
            <v>2.2469999999999999</v>
          </cell>
          <cell r="AD325">
            <v>2.6539999999999999</v>
          </cell>
          <cell r="AE325">
            <v>2.5099999999999998</v>
          </cell>
        </row>
        <row r="326">
          <cell r="A326" t="str">
            <v>Ammoniac</v>
          </cell>
          <cell r="B326" t="str">
            <v>prdamm</v>
          </cell>
          <cell r="C326" t="str">
            <v>fra</v>
          </cell>
          <cell r="D326" t="str">
            <v>CEREN</v>
          </cell>
          <cell r="E326" t="str">
            <v>Mt</v>
          </cell>
          <cell r="F326">
            <v>1.5872999999999999</v>
          </cell>
          <cell r="G326">
            <v>1.6023000000000001</v>
          </cell>
          <cell r="H326">
            <v>1.4073</v>
          </cell>
          <cell r="I326">
            <v>1.4834000000000001</v>
          </cell>
          <cell r="J326">
            <v>1.4895</v>
          </cell>
          <cell r="K326">
            <v>1.4807999999999999</v>
          </cell>
          <cell r="L326">
            <v>1.5588</v>
          </cell>
          <cell r="M326">
            <v>1.5205</v>
          </cell>
          <cell r="N326">
            <v>1.508</v>
          </cell>
          <cell r="O326">
            <v>1.4379999999999999</v>
          </cell>
          <cell r="P326">
            <v>1.528</v>
          </cell>
          <cell r="Q326">
            <v>1.37</v>
          </cell>
          <cell r="R326">
            <v>1.1870000000000001</v>
          </cell>
          <cell r="S326">
            <v>1.1719999999999999</v>
          </cell>
          <cell r="T326">
            <v>1.1279999999999999</v>
          </cell>
          <cell r="U326">
            <v>1.1859999999999999</v>
          </cell>
          <cell r="V326">
            <v>0.64700000000000002</v>
          </cell>
          <cell r="W326">
            <v>1.032</v>
          </cell>
          <cell r="X326">
            <v>1.09131</v>
          </cell>
          <cell r="Y326">
            <v>1.0610900000000001</v>
          </cell>
          <cell r="Z326">
            <v>1.03087</v>
          </cell>
          <cell r="AA326">
            <v>1.0006600000000001</v>
          </cell>
          <cell r="AB326">
            <v>0.97043999999999997</v>
          </cell>
          <cell r="AC326">
            <v>0.94021999999999994</v>
          </cell>
          <cell r="AD326">
            <v>0.91</v>
          </cell>
          <cell r="AE326">
            <v>0.88</v>
          </cell>
        </row>
        <row r="327">
          <cell r="A327" t="str">
            <v>Chlore</v>
          </cell>
          <cell r="B327" t="str">
            <v>prdchl</v>
          </cell>
          <cell r="C327" t="str">
            <v>fra</v>
          </cell>
          <cell r="D327" t="str">
            <v>CEREN</v>
          </cell>
          <cell r="E327" t="str">
            <v>Mt</v>
          </cell>
          <cell r="F327">
            <v>1.34087</v>
          </cell>
          <cell r="G327">
            <v>1.27016</v>
          </cell>
          <cell r="H327">
            <v>1.4069199999999999</v>
          </cell>
          <cell r="I327">
            <v>1.3879999999999999</v>
          </cell>
          <cell r="J327">
            <v>1.4756199999999999</v>
          </cell>
          <cell r="K327">
            <v>1.41953</v>
          </cell>
          <cell r="L327">
            <v>1.46997</v>
          </cell>
          <cell r="M327">
            <v>1.49034</v>
          </cell>
          <cell r="N327">
            <v>1.5029999999999999</v>
          </cell>
          <cell r="O327">
            <v>1.5189999999999999</v>
          </cell>
          <cell r="P327">
            <v>1.5960000000000001</v>
          </cell>
          <cell r="Q327">
            <v>1.506</v>
          </cell>
          <cell r="R327">
            <v>1.4590000000000001</v>
          </cell>
          <cell r="S327">
            <v>1.4279999999999999</v>
          </cell>
          <cell r="T327">
            <v>1.4530000000000001</v>
          </cell>
          <cell r="U327">
            <v>1.5309999999999999</v>
          </cell>
          <cell r="V327">
            <v>1.3240000000000001</v>
          </cell>
          <cell r="W327">
            <v>1.2210000000000001</v>
          </cell>
          <cell r="X327">
            <v>1.2210000000000001</v>
          </cell>
          <cell r="Y327">
            <v>1.0229999999999999</v>
          </cell>
          <cell r="Z327">
            <v>1.1319999999999999</v>
          </cell>
          <cell r="AA327">
            <v>1.081</v>
          </cell>
          <cell r="AB327">
            <v>0.97599999999999998</v>
          </cell>
          <cell r="AC327">
            <v>1.024</v>
          </cell>
          <cell r="AD327">
            <v>0.96079999999999999</v>
          </cell>
          <cell r="AE327">
            <v>1</v>
          </cell>
        </row>
        <row r="328">
          <cell r="A328" t="str">
            <v>Clinker</v>
          </cell>
          <cell r="B328" t="str">
            <v>prdclk</v>
          </cell>
          <cell r="C328" t="str">
            <v>fra</v>
          </cell>
          <cell r="D328" t="str">
            <v>CEREN</v>
          </cell>
          <cell r="E328" t="str">
            <v>Mt</v>
          </cell>
          <cell r="F328">
            <v>20.853999999999999</v>
          </cell>
          <cell r="G328">
            <v>19.803000000000001</v>
          </cell>
          <cell r="H328">
            <v>17.815000000000001</v>
          </cell>
          <cell r="I328">
            <v>16.382000000000001</v>
          </cell>
          <cell r="J328">
            <v>16.731999999999999</v>
          </cell>
          <cell r="K328">
            <v>16.465</v>
          </cell>
          <cell r="L328">
            <v>16.084</v>
          </cell>
          <cell r="M328">
            <v>15.465999999999999</v>
          </cell>
          <cell r="N328">
            <v>16.562000000000001</v>
          </cell>
          <cell r="O328">
            <v>15.99</v>
          </cell>
          <cell r="P328">
            <v>16.323</v>
          </cell>
          <cell r="Q328">
            <v>16.503</v>
          </cell>
          <cell r="R328">
            <v>16.478999999999999</v>
          </cell>
          <cell r="S328">
            <v>16.312999999999999</v>
          </cell>
          <cell r="T328">
            <v>17.157</v>
          </cell>
          <cell r="U328">
            <v>17.332000000000001</v>
          </cell>
          <cell r="V328">
            <v>17.731000000000002</v>
          </cell>
          <cell r="W328">
            <v>18.045999999999999</v>
          </cell>
          <cell r="X328">
            <v>16.885000000000002</v>
          </cell>
          <cell r="Y328">
            <v>14.568</v>
          </cell>
          <cell r="Z328">
            <v>14.901</v>
          </cell>
          <cell r="AA328">
            <v>15.228999999999999</v>
          </cell>
          <cell r="AB328">
            <v>14.178000000000001</v>
          </cell>
          <cell r="AC328">
            <v>13.778</v>
          </cell>
          <cell r="AD328">
            <v>13.146000000000001</v>
          </cell>
          <cell r="AE328">
            <v>12.51</v>
          </cell>
        </row>
        <row r="329">
          <cell r="A329" t="str">
            <v>Verre</v>
          </cell>
          <cell r="B329" t="str">
            <v>prdver</v>
          </cell>
          <cell r="C329" t="str">
            <v>fra</v>
          </cell>
          <cell r="D329" t="str">
            <v>CEREN</v>
          </cell>
          <cell r="E329" t="str">
            <v>Mt</v>
          </cell>
          <cell r="F329">
            <v>4.3200599999999998</v>
          </cell>
          <cell r="G329">
            <v>4.3646399999999996</v>
          </cell>
          <cell r="H329">
            <v>4.41303</v>
          </cell>
          <cell r="I329">
            <v>4.1646900000000002</v>
          </cell>
          <cell r="J329">
            <v>4.43499</v>
          </cell>
          <cell r="K329">
            <v>4.68018</v>
          </cell>
          <cell r="L329">
            <v>4.7317299999999998</v>
          </cell>
          <cell r="M329">
            <v>4.92659</v>
          </cell>
          <cell r="N329">
            <v>5.0831400000000002</v>
          </cell>
          <cell r="O329">
            <v>5.00068</v>
          </cell>
          <cell r="P329">
            <v>5.3352700000000004</v>
          </cell>
          <cell r="Q329">
            <v>5.2485299999999997</v>
          </cell>
          <cell r="R329">
            <v>5.4809999999999999</v>
          </cell>
          <cell r="S329">
            <v>5.5279999999999996</v>
          </cell>
          <cell r="T329">
            <v>5.6609999999999996</v>
          </cell>
          <cell r="U329">
            <v>5.5679999999999996</v>
          </cell>
          <cell r="V329">
            <v>5.6529999999999996</v>
          </cell>
          <cell r="W329">
            <v>5.5880000000000001</v>
          </cell>
          <cell r="X329">
            <v>5.2160000000000002</v>
          </cell>
          <cell r="Y329">
            <v>4.4539999999999997</v>
          </cell>
          <cell r="Z329">
            <v>4.6260000000000003</v>
          </cell>
          <cell r="AA329">
            <v>5.0250000000000004</v>
          </cell>
          <cell r="AB329">
            <v>4.5999999999999996</v>
          </cell>
          <cell r="AC329">
            <v>4.4950000000000001</v>
          </cell>
          <cell r="AD329">
            <v>4.4539499999999999</v>
          </cell>
          <cell r="AE329">
            <v>4.5999999999999996</v>
          </cell>
        </row>
        <row r="330">
          <cell r="A330" t="str">
            <v>Sucre</v>
          </cell>
          <cell r="B330" t="str">
            <v>prdsug</v>
          </cell>
          <cell r="C330" t="str">
            <v>fra</v>
          </cell>
          <cell r="D330" t="str">
            <v>CEREN</v>
          </cell>
          <cell r="E330" t="str">
            <v>Mt</v>
          </cell>
          <cell r="F330">
            <v>4.7359999999999998</v>
          </cell>
          <cell r="G330">
            <v>4.4131999999999998</v>
          </cell>
          <cell r="H330">
            <v>4.7229999999999999</v>
          </cell>
          <cell r="I330">
            <v>4.7240000000000002</v>
          </cell>
          <cell r="J330">
            <v>4.3643000000000001</v>
          </cell>
          <cell r="K330">
            <v>4.5643000000000002</v>
          </cell>
          <cell r="L330">
            <v>4.5426000000000002</v>
          </cell>
          <cell r="M330">
            <v>5.1340000000000003</v>
          </cell>
          <cell r="N330">
            <v>4.6369999999999996</v>
          </cell>
          <cell r="O330">
            <v>4.915</v>
          </cell>
          <cell r="P330">
            <v>4.59</v>
          </cell>
          <cell r="Q330">
            <v>3.9620000000000002</v>
          </cell>
          <cell r="R330">
            <v>5.1390000000000002</v>
          </cell>
          <cell r="S330">
            <v>4.2750000000000004</v>
          </cell>
          <cell r="T330">
            <v>4.6130000000000004</v>
          </cell>
          <cell r="U330">
            <v>4.55</v>
          </cell>
          <cell r="V330">
            <v>3.8140000000000001</v>
          </cell>
          <cell r="W330">
            <v>3.927</v>
          </cell>
          <cell r="X330">
            <v>3.8370000000000002</v>
          </cell>
          <cell r="Y330">
            <v>4.327</v>
          </cell>
          <cell r="Z330">
            <v>3.867</v>
          </cell>
          <cell r="AA330">
            <v>4</v>
          </cell>
          <cell r="AB330">
            <v>4.5</v>
          </cell>
          <cell r="AC330">
            <v>4.5</v>
          </cell>
          <cell r="AD330">
            <v>4.5</v>
          </cell>
          <cell r="AE330">
            <v>4.54</v>
          </cell>
        </row>
        <row r="331">
          <cell r="A331" t="str">
            <v>Papier</v>
          </cell>
          <cell r="B331" t="str">
            <v>prdpac</v>
          </cell>
          <cell r="C331" t="str">
            <v>fra</v>
          </cell>
          <cell r="D331" t="str">
            <v>CEREN</v>
          </cell>
          <cell r="E331" t="str">
            <v>Mt</v>
          </cell>
          <cell r="F331">
            <v>7.0458999999999996</v>
          </cell>
          <cell r="G331">
            <v>7.3217999999999996</v>
          </cell>
          <cell r="H331">
            <v>7.6951999999999998</v>
          </cell>
          <cell r="I331">
            <v>7.9699</v>
          </cell>
          <cell r="J331">
            <v>8.6820000000000004</v>
          </cell>
          <cell r="K331">
            <v>8.6170000000000009</v>
          </cell>
          <cell r="L331">
            <v>8.5310000000000006</v>
          </cell>
          <cell r="M331">
            <v>9.1344999999999992</v>
          </cell>
          <cell r="N331">
            <v>9.1621000000000006</v>
          </cell>
          <cell r="O331">
            <v>9.6023999999999994</v>
          </cell>
          <cell r="P331">
            <v>10.005599999999999</v>
          </cell>
          <cell r="Q331">
            <v>9.6240000000000006</v>
          </cell>
          <cell r="R331">
            <v>9.8010000000000002</v>
          </cell>
          <cell r="S331">
            <v>9.9390000000000001</v>
          </cell>
          <cell r="T331">
            <v>10.254200000000001</v>
          </cell>
          <cell r="U331">
            <v>10.325979999999999</v>
          </cell>
          <cell r="V331">
            <v>10.015499999999999</v>
          </cell>
          <cell r="W331">
            <v>9.8710000000000004</v>
          </cell>
          <cell r="X331">
            <v>9.42</v>
          </cell>
          <cell r="Y331">
            <v>8.3309999999999995</v>
          </cell>
          <cell r="Z331">
            <v>8.8298000000000005</v>
          </cell>
          <cell r="AA331">
            <v>8.5272000000000006</v>
          </cell>
          <cell r="AB331">
            <v>8.0990000000000002</v>
          </cell>
          <cell r="AC331">
            <v>8.0429999999999993</v>
          </cell>
          <cell r="AD331">
            <v>8.0958000000000006</v>
          </cell>
          <cell r="AE331">
            <v>7.95</v>
          </cell>
        </row>
        <row r="332">
          <cell r="A332" t="str">
            <v>Acier thermique</v>
          </cell>
          <cell r="B332" t="str">
            <v>prdacb</v>
          </cell>
          <cell r="C332" t="str">
            <v>fra</v>
          </cell>
          <cell r="D332" t="str">
            <v>CEREN</v>
          </cell>
          <cell r="E332" t="str">
            <v>Mt</v>
          </cell>
          <cell r="F332">
            <v>13.614000000000001</v>
          </cell>
          <cell r="G332">
            <v>13.112000000000002</v>
          </cell>
          <cell r="H332">
            <v>12.55</v>
          </cell>
          <cell r="I332">
            <v>11.882</v>
          </cell>
          <cell r="J332">
            <v>11.889000000000001</v>
          </cell>
          <cell r="K332">
            <v>11.556000000000001</v>
          </cell>
          <cell r="L332">
            <v>10.932</v>
          </cell>
          <cell r="M332">
            <v>11.895</v>
          </cell>
          <cell r="N332">
            <v>12.067000000000002</v>
          </cell>
          <cell r="O332">
            <v>12.463999999999999</v>
          </cell>
          <cell r="P332">
            <v>12.511000000000001</v>
          </cell>
          <cell r="Q332">
            <v>11.112</v>
          </cell>
          <cell r="R332">
            <v>12.381999999999998</v>
          </cell>
          <cell r="S332">
            <v>11.988</v>
          </cell>
          <cell r="T332">
            <v>12.750999999999999</v>
          </cell>
          <cell r="U332">
            <v>12.181000000000001</v>
          </cell>
          <cell r="V332">
            <v>12.242000000000001</v>
          </cell>
          <cell r="W332">
            <v>11.808</v>
          </cell>
          <cell r="X332">
            <v>10.666</v>
          </cell>
          <cell r="Y332">
            <v>7.6760000000000002</v>
          </cell>
          <cell r="Z332">
            <v>9.8129999999999988</v>
          </cell>
          <cell r="AA332">
            <v>9.6519999999999992</v>
          </cell>
          <cell r="AB332">
            <v>9.5069999999999997</v>
          </cell>
          <cell r="AC332">
            <v>10.194000000000001</v>
          </cell>
          <cell r="AD332">
            <v>10.645</v>
          </cell>
          <cell r="AE332">
            <v>9.8000000000000007</v>
          </cell>
        </row>
        <row r="333">
          <cell r="A333" t="str">
            <v>Acier électricité</v>
          </cell>
          <cell r="B333" t="str">
            <v>prdacbele</v>
          </cell>
          <cell r="C333" t="str">
            <v>fra</v>
          </cell>
          <cell r="D333" t="str">
            <v>CEREN</v>
          </cell>
          <cell r="E333" t="str">
            <v>Mt</v>
          </cell>
          <cell r="F333">
            <v>5.4009999999999998</v>
          </cell>
          <cell r="G333">
            <v>5.3220000000000001</v>
          </cell>
          <cell r="H333">
            <v>5.39</v>
          </cell>
          <cell r="I333">
            <v>5.2949999999999999</v>
          </cell>
          <cell r="J333">
            <v>6.1349999999999998</v>
          </cell>
          <cell r="K333">
            <v>6.54</v>
          </cell>
          <cell r="L333">
            <v>6.7080000000000002</v>
          </cell>
          <cell r="M333">
            <v>7.8739999999999997</v>
          </cell>
          <cell r="N333">
            <v>8.0589999999999993</v>
          </cell>
          <cell r="O333">
            <v>7.7359999999999998</v>
          </cell>
          <cell r="P333">
            <v>8.4429999999999996</v>
          </cell>
          <cell r="Q333">
            <v>8.2309999999999999</v>
          </cell>
          <cell r="R333">
            <v>7.8760000000000003</v>
          </cell>
          <cell r="S333">
            <v>7.77</v>
          </cell>
          <cell r="T333">
            <v>8.0190000000000001</v>
          </cell>
          <cell r="U333">
            <v>7.3</v>
          </cell>
          <cell r="V333">
            <v>7.61</v>
          </cell>
          <cell r="W333">
            <v>7.4420000000000002</v>
          </cell>
          <cell r="X333">
            <v>7.2130000000000001</v>
          </cell>
          <cell r="Y333">
            <v>5.1639999999999997</v>
          </cell>
          <cell r="Z333">
            <v>5.601</v>
          </cell>
          <cell r="AA333">
            <v>6.1280000000000001</v>
          </cell>
          <cell r="AB333">
            <v>6.1020000000000003</v>
          </cell>
          <cell r="AC333">
            <v>5.4909999999999997</v>
          </cell>
          <cell r="AD333">
            <v>5.4980000000000002</v>
          </cell>
          <cell r="AE333">
            <v>5.2</v>
          </cell>
        </row>
        <row r="334">
          <cell r="A334" t="str">
            <v>Aluminium1</v>
          </cell>
          <cell r="B334" t="str">
            <v>prdalu1</v>
          </cell>
          <cell r="C334" t="str">
            <v>fra</v>
          </cell>
          <cell r="D334" t="str">
            <v>CEREN</v>
          </cell>
          <cell r="E334" t="str">
            <v>Mt</v>
          </cell>
          <cell r="F334">
            <v>0.32590000000000002</v>
          </cell>
          <cell r="G334">
            <v>0.28605000000000003</v>
          </cell>
          <cell r="H334">
            <v>0.41767500000000002</v>
          </cell>
          <cell r="I334">
            <v>0.42624000000000001</v>
          </cell>
          <cell r="J334">
            <v>0.3841</v>
          </cell>
          <cell r="K334">
            <v>0.36449999999999999</v>
          </cell>
          <cell r="L334">
            <v>0.38250000000000001</v>
          </cell>
          <cell r="M334">
            <v>0.40044400000000002</v>
          </cell>
          <cell r="N334">
            <v>0.42399999999999999</v>
          </cell>
          <cell r="O334">
            <v>0.45500000000000002</v>
          </cell>
          <cell r="P334">
            <v>0.441</v>
          </cell>
          <cell r="Q334">
            <v>0.46100000000000002</v>
          </cell>
          <cell r="R334">
            <v>0.4632</v>
          </cell>
          <cell r="S334">
            <v>0.44314599999999998</v>
          </cell>
          <cell r="T334">
            <v>0.451206</v>
          </cell>
          <cell r="U334">
            <v>0.44230000000000003</v>
          </cell>
          <cell r="V334">
            <v>0.42099999999999999</v>
          </cell>
          <cell r="W334">
            <v>0.40070600000000001</v>
          </cell>
          <cell r="X334">
            <v>0.35364000000000001</v>
          </cell>
          <cell r="Y334">
            <v>0.32686900000000002</v>
          </cell>
          <cell r="Z334">
            <v>0.34975400000000001</v>
          </cell>
          <cell r="AA334">
            <v>0.4</v>
          </cell>
          <cell r="AB334">
            <v>0.4</v>
          </cell>
          <cell r="AC334">
            <v>0.4</v>
          </cell>
          <cell r="AD334">
            <v>0.38038496791934007</v>
          </cell>
          <cell r="AE334">
            <v>0.41499999999999998</v>
          </cell>
        </row>
        <row r="335">
          <cell r="A335" t="str">
            <v>Aluminium2</v>
          </cell>
          <cell r="B335" t="str">
            <v>prdalu2</v>
          </cell>
          <cell r="C335" t="str">
            <v>fra</v>
          </cell>
          <cell r="D335" t="str">
            <v>CEREN</v>
          </cell>
          <cell r="E335" t="str">
            <v>Mt</v>
          </cell>
          <cell r="F335">
            <v>0.22500000000000001</v>
          </cell>
          <cell r="G335">
            <v>0.22900000000000001</v>
          </cell>
          <cell r="H335">
            <v>0.23599999999999999</v>
          </cell>
          <cell r="I335">
            <v>0.222</v>
          </cell>
          <cell r="J335">
            <v>0.253</v>
          </cell>
          <cell r="K335">
            <v>0.254</v>
          </cell>
          <cell r="L335">
            <v>0.2389</v>
          </cell>
          <cell r="M335">
            <v>0.229042</v>
          </cell>
          <cell r="N335">
            <v>0.23899999999999999</v>
          </cell>
          <cell r="O335">
            <v>0.23799999999999999</v>
          </cell>
          <cell r="P335">
            <v>0.24099999999999999</v>
          </cell>
          <cell r="Q335">
            <v>0.252</v>
          </cell>
          <cell r="R335">
            <v>0.247</v>
          </cell>
          <cell r="S335">
            <v>0.23799999999999999</v>
          </cell>
          <cell r="T335">
            <v>0.22500000000000001</v>
          </cell>
          <cell r="U335">
            <v>0.223</v>
          </cell>
          <cell r="V335">
            <v>0.23200000000000001</v>
          </cell>
          <cell r="W335">
            <v>0.220634</v>
          </cell>
          <cell r="X335">
            <v>0.18698200000000001</v>
          </cell>
          <cell r="Y335">
            <v>0.12680900000000001</v>
          </cell>
          <cell r="Z335">
            <v>0.163135</v>
          </cell>
          <cell r="AA335">
            <v>0.2051</v>
          </cell>
          <cell r="AB335">
            <v>0.1915</v>
          </cell>
          <cell r="AC335">
            <v>0.18210000000000001</v>
          </cell>
          <cell r="AD335">
            <v>0.18859999999999999</v>
          </cell>
          <cell r="AE335">
            <v>0.19500000000000001</v>
          </cell>
        </row>
        <row r="337">
          <cell r="A337" t="str">
            <v>Consommation unitaire thermique (énergie utile)</v>
          </cell>
        </row>
        <row r="338">
          <cell r="A338" t="str">
            <v>Aluminium</v>
          </cell>
          <cell r="B338" t="str">
            <v>thmscalu</v>
          </cell>
          <cell r="C338" t="str">
            <v>fra</v>
          </cell>
          <cell r="D338" t="str">
            <v>CEREN</v>
          </cell>
          <cell r="E338" t="str">
            <v>kWh/t</v>
          </cell>
          <cell r="F338">
            <v>2747.3874561302378</v>
          </cell>
          <cell r="G338">
            <v>3020.6235998245811</v>
          </cell>
          <cell r="H338">
            <v>2337.5192776806125</v>
          </cell>
          <cell r="I338">
            <v>2384.5189958697683</v>
          </cell>
          <cell r="J338">
            <v>2452.1287714451951</v>
          </cell>
          <cell r="K338">
            <v>2763.7129142509384</v>
          </cell>
          <cell r="L338">
            <v>2799.1187830146828</v>
          </cell>
          <cell r="M338">
            <v>2705.1140390670112</v>
          </cell>
          <cell r="N338">
            <v>2601.5858947053102</v>
          </cell>
          <cell r="O338">
            <v>2536.6255360459545</v>
          </cell>
          <cell r="P338">
            <v>2265.6922754586199</v>
          </cell>
          <cell r="Q338">
            <v>2099.2583369664917</v>
          </cell>
          <cell r="R338">
            <v>1958.6595576012317</v>
          </cell>
          <cell r="S338">
            <v>1930.5615775338858</v>
          </cell>
          <cell r="T338">
            <v>1928.6324332882346</v>
          </cell>
          <cell r="U338">
            <v>1897.9276231119388</v>
          </cell>
          <cell r="V338">
            <v>1865.3395941494289</v>
          </cell>
          <cell r="W338">
            <v>2017.724278316276</v>
          </cell>
          <cell r="X338">
            <v>2154.4187657279213</v>
          </cell>
          <cell r="Y338">
            <v>2094.4936221479329</v>
          </cell>
          <cell r="Z338">
            <v>2009.3523500115136</v>
          </cell>
          <cell r="AA338">
            <v>1690.19397451227</v>
          </cell>
          <cell r="AB338">
            <v>1759.5221313305865</v>
          </cell>
          <cell r="AC338">
            <v>1656.3853506694741</v>
          </cell>
          <cell r="AD338">
            <v>1653.1367692213232</v>
          </cell>
          <cell r="AE338">
            <v>982.41868038143605</v>
          </cell>
        </row>
        <row r="339">
          <cell r="A339" t="str">
            <v>Ethylène</v>
          </cell>
          <cell r="B339" t="str">
            <v>thmscety</v>
          </cell>
          <cell r="C339" t="str">
            <v>fra</v>
          </cell>
          <cell r="D339" t="str">
            <v>CEREN</v>
          </cell>
          <cell r="E339" t="str">
            <v>kWh/t</v>
          </cell>
          <cell r="F339">
            <v>13867.939496674056</v>
          </cell>
          <cell r="G339">
            <v>13613.256069805868</v>
          </cell>
          <cell r="H339">
            <v>12797.233074604372</v>
          </cell>
          <cell r="I339">
            <v>12960.190421924286</v>
          </cell>
          <cell r="J339">
            <v>12437.97730604219</v>
          </cell>
          <cell r="K339">
            <v>12860.87436459739</v>
          </cell>
          <cell r="L339">
            <v>12812.831823857796</v>
          </cell>
          <cell r="M339">
            <v>12568.157110051838</v>
          </cell>
          <cell r="N339">
            <v>12200.654548041512</v>
          </cell>
          <cell r="O339">
            <v>11834.541305123215</v>
          </cell>
          <cell r="P339">
            <v>11806.498680871829</v>
          </cell>
          <cell r="Q339">
            <v>13221.335896587743</v>
          </cell>
          <cell r="R339">
            <v>13626.427641906093</v>
          </cell>
          <cell r="S339">
            <v>13099.942119437939</v>
          </cell>
          <cell r="T339">
            <v>13157.7341966759</v>
          </cell>
          <cell r="U339">
            <v>13448.592791666668</v>
          </cell>
          <cell r="V339">
            <v>12127.512216494844</v>
          </cell>
          <cell r="W339">
            <v>13257.559202302629</v>
          </cell>
          <cell r="X339">
            <v>13982.195069292484</v>
          </cell>
          <cell r="Y339">
            <v>15085.396806370492</v>
          </cell>
          <cell r="Z339">
            <v>15064.413871244633</v>
          </cell>
          <cell r="AA339">
            <v>13846.592124472572</v>
          </cell>
          <cell r="AB339">
            <v>14427.315351397121</v>
          </cell>
          <cell r="AC339">
            <v>14095.33485313752</v>
          </cell>
          <cell r="AD339">
            <v>12747.174557272043</v>
          </cell>
          <cell r="AE339">
            <v>11872.67834125708</v>
          </cell>
        </row>
        <row r="340">
          <cell r="A340" t="str">
            <v>Ammoniac</v>
          </cell>
          <cell r="B340" t="str">
            <v>thmscamm</v>
          </cell>
          <cell r="C340" t="str">
            <v>fra</v>
          </cell>
          <cell r="D340" t="str">
            <v>CEREN</v>
          </cell>
          <cell r="E340" t="str">
            <v>kWh/t</v>
          </cell>
          <cell r="F340">
            <v>3454.7174006174005</v>
          </cell>
          <cell r="G340">
            <v>3271.9799756599891</v>
          </cell>
          <cell r="H340">
            <v>3414.3301605912029</v>
          </cell>
          <cell r="I340">
            <v>3320.1987899420237</v>
          </cell>
          <cell r="J340">
            <v>3169.7039912722389</v>
          </cell>
          <cell r="K340">
            <v>3230.3291025121553</v>
          </cell>
          <cell r="L340">
            <v>3107.1490794200663</v>
          </cell>
          <cell r="M340">
            <v>3151.7567707990797</v>
          </cell>
          <cell r="N340">
            <v>3190.0596419098147</v>
          </cell>
          <cell r="O340">
            <v>3228.8292976356056</v>
          </cell>
          <cell r="P340">
            <v>3186.2851047120421</v>
          </cell>
          <cell r="Q340">
            <v>2966.528616788321</v>
          </cell>
          <cell r="R340">
            <v>3278.1805307497889</v>
          </cell>
          <cell r="S340">
            <v>3476.1792150170654</v>
          </cell>
          <cell r="T340">
            <v>3695.9686347517736</v>
          </cell>
          <cell r="U340">
            <v>3403.795050590219</v>
          </cell>
          <cell r="V340">
            <v>3865.1235471406503</v>
          </cell>
          <cell r="W340">
            <v>2447.033139534884</v>
          </cell>
          <cell r="X340">
            <v>3236.3884414144468</v>
          </cell>
          <cell r="Y340">
            <v>3210.2598884166282</v>
          </cell>
          <cell r="Z340">
            <v>3319.0406937829202</v>
          </cell>
          <cell r="AA340">
            <v>2874.7308426438549</v>
          </cell>
          <cell r="AB340">
            <v>3341.168227814187</v>
          </cell>
          <cell r="AC340">
            <v>3629.5354544681031</v>
          </cell>
          <cell r="AD340">
            <v>3559.9366098901096</v>
          </cell>
          <cell r="AE340">
            <v>4127.6679976274245</v>
          </cell>
        </row>
        <row r="341">
          <cell r="A341" t="str">
            <v>Clinker</v>
          </cell>
          <cell r="B341" t="str">
            <v>thmscclk</v>
          </cell>
          <cell r="C341" t="str">
            <v>fra</v>
          </cell>
          <cell r="D341" t="str">
            <v>CEREN</v>
          </cell>
          <cell r="E341" t="str">
            <v>kWh/t</v>
          </cell>
          <cell r="F341">
            <v>798.27061858636227</v>
          </cell>
          <cell r="G341">
            <v>716.21372620310035</v>
          </cell>
          <cell r="H341">
            <v>703.58921358405837</v>
          </cell>
          <cell r="I341">
            <v>670.45579843730911</v>
          </cell>
          <cell r="J341">
            <v>657.37928579966535</v>
          </cell>
          <cell r="K341">
            <v>702.66531673246277</v>
          </cell>
          <cell r="L341">
            <v>719.04477928376025</v>
          </cell>
          <cell r="M341">
            <v>740.71805379542218</v>
          </cell>
          <cell r="N341">
            <v>688.79205168457906</v>
          </cell>
          <cell r="O341">
            <v>691.8788098811757</v>
          </cell>
          <cell r="P341">
            <v>729.45493199779435</v>
          </cell>
          <cell r="Q341">
            <v>709.01950039386782</v>
          </cell>
          <cell r="R341">
            <v>705.18563929850097</v>
          </cell>
          <cell r="S341">
            <v>722.45270551094234</v>
          </cell>
          <cell r="T341">
            <v>732.98757941365045</v>
          </cell>
          <cell r="U341">
            <v>755.25013327948295</v>
          </cell>
          <cell r="V341">
            <v>728.03465484180231</v>
          </cell>
          <cell r="W341">
            <v>797.70708772027035</v>
          </cell>
          <cell r="X341">
            <v>795.97414391471705</v>
          </cell>
          <cell r="Y341">
            <v>780.22427203459642</v>
          </cell>
          <cell r="Z341">
            <v>781.37935675458016</v>
          </cell>
          <cell r="AA341">
            <v>762.44925241315912</v>
          </cell>
          <cell r="AB341">
            <v>776.20898751586958</v>
          </cell>
          <cell r="AC341">
            <v>778.25912215125561</v>
          </cell>
          <cell r="AD341">
            <v>763.07919176935934</v>
          </cell>
          <cell r="AE341">
            <v>756.11296402708399</v>
          </cell>
        </row>
        <row r="342">
          <cell r="A342" t="str">
            <v>Verre</v>
          </cell>
          <cell r="B342" t="str">
            <v>thmscver</v>
          </cell>
          <cell r="C342" t="str">
            <v>fra</v>
          </cell>
          <cell r="D342" t="str">
            <v>CEREN</v>
          </cell>
          <cell r="E342" t="str">
            <v>kWh/t</v>
          </cell>
          <cell r="F342">
            <v>2071.8691846872498</v>
          </cell>
          <cell r="G342">
            <v>2028.6871013416915</v>
          </cell>
          <cell r="H342">
            <v>1998.0852475510026</v>
          </cell>
          <cell r="I342">
            <v>2072.8101563381665</v>
          </cell>
          <cell r="J342">
            <v>2018.7942340343495</v>
          </cell>
          <cell r="K342">
            <v>1994.6596306124975</v>
          </cell>
          <cell r="L342">
            <v>1963.5888163525815</v>
          </cell>
          <cell r="M342">
            <v>1971.4478736813903</v>
          </cell>
          <cell r="N342">
            <v>1946.5768383322122</v>
          </cell>
          <cell r="O342">
            <v>1958.1675392146669</v>
          </cell>
          <cell r="P342">
            <v>1866.3341611577291</v>
          </cell>
          <cell r="Q342">
            <v>1814.1798875113604</v>
          </cell>
          <cell r="R342">
            <v>1770.9523617952923</v>
          </cell>
          <cell r="S342">
            <v>1654.3937979377718</v>
          </cell>
          <cell r="T342">
            <v>1670.1992766295714</v>
          </cell>
          <cell r="U342">
            <v>1680.9203690732757</v>
          </cell>
          <cell r="V342">
            <v>1615.3572129842564</v>
          </cell>
          <cell r="W342">
            <v>1618.529492662849</v>
          </cell>
          <cell r="X342">
            <v>1700.5117992714722</v>
          </cell>
          <cell r="Y342">
            <v>1753.7943387965875</v>
          </cell>
          <cell r="Z342">
            <v>1727.796645049719</v>
          </cell>
          <cell r="AA342">
            <v>1654.0070278606963</v>
          </cell>
          <cell r="AB342">
            <v>1771.6118054347828</v>
          </cell>
          <cell r="AC342">
            <v>1813.8298064516127</v>
          </cell>
          <cell r="AD342">
            <v>1817.3945980534133</v>
          </cell>
          <cell r="AE342">
            <v>1817.5574828568372</v>
          </cell>
        </row>
        <row r="343">
          <cell r="A343" t="str">
            <v>Sucre</v>
          </cell>
          <cell r="B343" t="str">
            <v>thmscsug</v>
          </cell>
          <cell r="C343" t="str">
            <v>fra</v>
          </cell>
          <cell r="D343" t="str">
            <v>CEREN</v>
          </cell>
          <cell r="E343" t="str">
            <v>kWh/t</v>
          </cell>
          <cell r="F343">
            <v>1410.535316722973</v>
          </cell>
          <cell r="G343">
            <v>1411.372126801414</v>
          </cell>
          <cell r="H343">
            <v>1433.3070061401652</v>
          </cell>
          <cell r="I343">
            <v>1418.8009144792547</v>
          </cell>
          <cell r="J343">
            <v>1437.1629333455537</v>
          </cell>
          <cell r="K343">
            <v>1423.7150274960018</v>
          </cell>
          <cell r="L343">
            <v>1418.6290692554928</v>
          </cell>
          <cell r="M343">
            <v>1338.8680716790027</v>
          </cell>
          <cell r="N343">
            <v>1428.9274617209403</v>
          </cell>
          <cell r="O343">
            <v>1396.4755035605288</v>
          </cell>
          <cell r="P343">
            <v>1425.7797233115471</v>
          </cell>
          <cell r="Q343">
            <v>1410.8596049974763</v>
          </cell>
          <cell r="R343">
            <v>1229.8662765129402</v>
          </cell>
          <cell r="S343">
            <v>1461.8692362573099</v>
          </cell>
          <cell r="T343">
            <v>1348.958985475829</v>
          </cell>
          <cell r="U343">
            <v>1409.7374791208792</v>
          </cell>
          <cell r="V343">
            <v>1623.0238266911376</v>
          </cell>
          <cell r="W343">
            <v>1594.0429831932772</v>
          </cell>
          <cell r="X343">
            <v>1609.9805759708104</v>
          </cell>
          <cell r="Y343">
            <v>1490.9635810030043</v>
          </cell>
          <cell r="Z343">
            <v>1665.3320907680375</v>
          </cell>
          <cell r="AA343">
            <v>1635.2027137499999</v>
          </cell>
          <cell r="AB343">
            <v>1379.8051677777778</v>
          </cell>
          <cell r="AC343">
            <v>1347.3355000000001</v>
          </cell>
          <cell r="AD343">
            <v>1425.82637</v>
          </cell>
          <cell r="AE343">
            <v>1425.8428073652049</v>
          </cell>
        </row>
        <row r="344">
          <cell r="A344" t="str">
            <v>Papier</v>
          </cell>
          <cell r="B344" t="str">
            <v>thmscpac</v>
          </cell>
          <cell r="C344" t="str">
            <v>fra</v>
          </cell>
          <cell r="D344" t="str">
            <v>CEREN</v>
          </cell>
          <cell r="E344" t="str">
            <v>kWh/t</v>
          </cell>
          <cell r="F344">
            <v>2304.4662030400659</v>
          </cell>
          <cell r="G344">
            <v>2370.5016109426647</v>
          </cell>
          <cell r="H344">
            <v>2370.8895753196798</v>
          </cell>
          <cell r="I344">
            <v>2270.5488651049568</v>
          </cell>
          <cell r="J344">
            <v>2236.103931121861</v>
          </cell>
          <cell r="K344">
            <v>2256.8529894394801</v>
          </cell>
          <cell r="L344">
            <v>2200.8830940100802</v>
          </cell>
          <cell r="M344">
            <v>2210.8165920411629</v>
          </cell>
          <cell r="N344">
            <v>2150.5929028279538</v>
          </cell>
          <cell r="O344">
            <v>2092.8168286053487</v>
          </cell>
          <cell r="P344">
            <v>2100.9384149876073</v>
          </cell>
          <cell r="Q344">
            <v>2198.2929566708231</v>
          </cell>
          <cell r="R344">
            <v>2172.3804086317723</v>
          </cell>
          <cell r="S344">
            <v>2219.5964407888114</v>
          </cell>
          <cell r="T344">
            <v>2186.9842879015428</v>
          </cell>
          <cell r="U344">
            <v>2179.8244926873772</v>
          </cell>
          <cell r="V344">
            <v>2165.2190674454596</v>
          </cell>
          <cell r="W344">
            <v>2159.0209583628812</v>
          </cell>
          <cell r="X344">
            <v>2199.563257430998</v>
          </cell>
          <cell r="Y344">
            <v>2078.8796008882487</v>
          </cell>
          <cell r="Z344">
            <v>2038.4670915536024</v>
          </cell>
          <cell r="AA344">
            <v>2048.4181736091564</v>
          </cell>
          <cell r="AB344">
            <v>2084.4279985183352</v>
          </cell>
          <cell r="AC344">
            <v>2222.2735005594927</v>
          </cell>
          <cell r="AD344">
            <v>2168.3130709750735</v>
          </cell>
          <cell r="AE344">
            <v>2345.1953515723271</v>
          </cell>
        </row>
        <row r="345">
          <cell r="A345" t="str">
            <v>Acier</v>
          </cell>
          <cell r="B345" t="str">
            <v>thmscacb</v>
          </cell>
          <cell r="C345" t="str">
            <v>fra</v>
          </cell>
          <cell r="D345" t="str">
            <v>CEREN</v>
          </cell>
          <cell r="E345" t="str">
            <v>kWh/t</v>
          </cell>
          <cell r="F345">
            <v>3031.9407437196996</v>
          </cell>
          <cell r="G345">
            <v>3048.8352779896268</v>
          </cell>
          <cell r="H345">
            <v>3107.6523000000002</v>
          </cell>
          <cell r="I345">
            <v>3185.6563798182124</v>
          </cell>
          <cell r="J345">
            <v>3306.1241437463195</v>
          </cell>
          <cell r="K345">
            <v>3380.7436807718932</v>
          </cell>
          <cell r="L345">
            <v>3453.9403160446391</v>
          </cell>
          <cell r="M345">
            <v>3387.5877688104247</v>
          </cell>
          <cell r="N345">
            <v>3391.4186425789339</v>
          </cell>
          <cell r="O345">
            <v>3243.4440829589221</v>
          </cell>
          <cell r="P345">
            <v>3255.0098101670524</v>
          </cell>
          <cell r="Q345">
            <v>3333.5345725341977</v>
          </cell>
          <cell r="R345">
            <v>3226.8370509610741</v>
          </cell>
          <cell r="S345">
            <v>3244.645337420754</v>
          </cell>
          <cell r="T345">
            <v>3079.9155936789271</v>
          </cell>
          <cell r="U345">
            <v>3119.4613090058283</v>
          </cell>
          <cell r="V345">
            <v>3169.4505023688935</v>
          </cell>
          <cell r="W345">
            <v>3124.5593534044715</v>
          </cell>
          <cell r="X345">
            <v>3208.5230212825795</v>
          </cell>
          <cell r="Y345">
            <v>3412.3792691505996</v>
          </cell>
          <cell r="Z345">
            <v>3174.5911928054629</v>
          </cell>
          <cell r="AA345">
            <v>3084.5152994198093</v>
          </cell>
          <cell r="AB345">
            <v>3072.7531618807197</v>
          </cell>
          <cell r="AC345">
            <v>2999.7356886403763</v>
          </cell>
          <cell r="AD345">
            <v>2981.4802381399722</v>
          </cell>
          <cell r="AE345">
            <v>2631.2619852040816</v>
          </cell>
        </row>
        <row r="346">
          <cell r="A346" t="str">
            <v>Aluminium 1</v>
          </cell>
          <cell r="B346" t="str">
            <v>thmscalu1</v>
          </cell>
          <cell r="C346" t="str">
            <v>fra</v>
          </cell>
          <cell r="D346" t="str">
            <v>CEREN</v>
          </cell>
          <cell r="E346" t="str">
            <v>kWh/t</v>
          </cell>
          <cell r="F346">
            <v>4644.172290831998</v>
          </cell>
          <cell r="G346">
            <v>5438.8120436624731</v>
          </cell>
          <cell r="H346">
            <v>3658.2939219198524</v>
          </cell>
          <cell r="I346">
            <v>3626.4559728852728</v>
          </cell>
          <cell r="J346">
            <v>4067.3034113192757</v>
          </cell>
          <cell r="K346">
            <v>4689.5924210266276</v>
          </cell>
          <cell r="L346">
            <v>4547.3788542884276</v>
          </cell>
          <cell r="M346">
            <v>4252.3584221417632</v>
          </cell>
          <cell r="N346">
            <v>4068.0458683717475</v>
          </cell>
          <cell r="O346">
            <v>3863.4758164392233</v>
          </cell>
          <cell r="P346">
            <v>3503.8597094394072</v>
          </cell>
          <cell r="Q346">
            <v>3246.7921784319055</v>
          </cell>
          <cell r="R346">
            <v>3003.108846736603</v>
          </cell>
          <cell r="S346">
            <v>2967.4064445823642</v>
          </cell>
          <cell r="T346">
            <v>2890.3711900641924</v>
          </cell>
          <cell r="U346">
            <v>2854.8298613076486</v>
          </cell>
          <cell r="V346">
            <v>2893.2702018517271</v>
          </cell>
          <cell r="W346">
            <v>3128.709834864052</v>
          </cell>
          <cell r="X346">
            <v>3293.5363136674596</v>
          </cell>
          <cell r="Y346">
            <v>2907.0535214683246</v>
          </cell>
          <cell r="Z346">
            <v>2946.5702106196218</v>
          </cell>
          <cell r="AA346">
            <v>2556.8409349434364</v>
          </cell>
          <cell r="AB346">
            <v>2601.893351705105</v>
          </cell>
          <cell r="AC346">
            <v>2410.4547815617525</v>
          </cell>
          <cell r="AD346">
            <v>2472.7842867889844</v>
          </cell>
          <cell r="AE346">
            <v>1444.0370964642796</v>
          </cell>
        </row>
        <row r="347">
          <cell r="A347" t="str">
            <v>Aluminium 2</v>
          </cell>
          <cell r="B347" t="str">
            <v>thmscalu2</v>
          </cell>
          <cell r="C347" t="str">
            <v>fra</v>
          </cell>
          <cell r="D347" t="str">
            <v>CEREN</v>
          </cell>
          <cell r="E347" t="str">
            <v>kWh/t</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row>
        <row r="349">
          <cell r="A349" t="str">
            <v>Consommation unitaire électricité (énergie utile)</v>
          </cell>
        </row>
        <row r="350">
          <cell r="A350" t="str">
            <v>Aluminium</v>
          </cell>
          <cell r="B350" t="str">
            <v>elcscalu</v>
          </cell>
          <cell r="C350" t="str">
            <v>fra</v>
          </cell>
          <cell r="D350" t="str">
            <v>CEREN</v>
          </cell>
          <cell r="E350" t="str">
            <v>kWh/t</v>
          </cell>
          <cell r="F350">
            <v>7936.2049178800498</v>
          </cell>
          <cell r="G350">
            <v>7966.1548594647675</v>
          </cell>
          <cell r="H350">
            <v>8108.709442708182</v>
          </cell>
          <cell r="I350">
            <v>8152.2460486065602</v>
          </cell>
          <cell r="J350">
            <v>8123.1137565326235</v>
          </cell>
          <cell r="K350">
            <v>8163.1731336639978</v>
          </cell>
          <cell r="L350">
            <v>8265.2980985387312</v>
          </cell>
          <cell r="M350">
            <v>8293.873434447898</v>
          </cell>
          <cell r="N350">
            <v>8216.9834760348058</v>
          </cell>
          <cell r="O350">
            <v>8046.0920006385331</v>
          </cell>
          <cell r="P350">
            <v>8406.1583577712627</v>
          </cell>
          <cell r="Q350">
            <v>8021.2116611286092</v>
          </cell>
          <cell r="R350">
            <v>8075.0557037042072</v>
          </cell>
          <cell r="S350">
            <v>8048.8092400076875</v>
          </cell>
          <cell r="T350">
            <v>8106.3018639829252</v>
          </cell>
          <cell r="U350">
            <v>7990.9474393557048</v>
          </cell>
          <cell r="V350">
            <v>7870.6359262416418</v>
          </cell>
          <cell r="W350">
            <v>8087.7645308400242</v>
          </cell>
          <cell r="X350">
            <v>9135.399888659018</v>
          </cell>
          <cell r="Y350">
            <v>9263.8864145395473</v>
          </cell>
          <cell r="Z350">
            <v>8284.059512649008</v>
          </cell>
          <cell r="AA350">
            <v>6875.6320998624778</v>
          </cell>
          <cell r="AB350">
            <v>7130.4308144989636</v>
          </cell>
          <cell r="AC350">
            <v>7235.5267211972223</v>
          </cell>
          <cell r="AD350">
            <v>7500.8108258060847</v>
          </cell>
          <cell r="AE350">
            <v>7369.5797035938613</v>
          </cell>
        </row>
        <row r="351">
          <cell r="A351" t="str">
            <v>Ethylène</v>
          </cell>
          <cell r="B351" t="str">
            <v>elcscety</v>
          </cell>
          <cell r="C351" t="str">
            <v>fra</v>
          </cell>
          <cell r="D351" t="str">
            <v>CEREN</v>
          </cell>
          <cell r="E351" t="str">
            <v>kWh/t</v>
          </cell>
          <cell r="F351">
            <v>3990.5082926829268</v>
          </cell>
          <cell r="G351">
            <v>3742.9288723667905</v>
          </cell>
          <cell r="H351">
            <v>3428.264581763377</v>
          </cell>
          <cell r="I351">
            <v>3542.426458990536</v>
          </cell>
          <cell r="J351">
            <v>3259.8095816946725</v>
          </cell>
          <cell r="K351">
            <v>3384.5410106462737</v>
          </cell>
          <cell r="L351">
            <v>3313.7469883942999</v>
          </cell>
          <cell r="M351">
            <v>3247.8700114818553</v>
          </cell>
          <cell r="N351">
            <v>3156.9200870438567</v>
          </cell>
          <cell r="O351">
            <v>3067.6576199740603</v>
          </cell>
          <cell r="P351">
            <v>3014.190305790501</v>
          </cell>
          <cell r="Q351">
            <v>3225.7457172701947</v>
          </cell>
          <cell r="R351">
            <v>3257.0519971969161</v>
          </cell>
          <cell r="S351">
            <v>3191.4214118434261</v>
          </cell>
          <cell r="T351">
            <v>3144.4894390581726</v>
          </cell>
          <cell r="U351">
            <v>3126.3297569444449</v>
          </cell>
          <cell r="V351">
            <v>2723.916676773802</v>
          </cell>
          <cell r="W351">
            <v>2966.644671052632</v>
          </cell>
          <cell r="X351">
            <v>3186.628482859227</v>
          </cell>
          <cell r="Y351">
            <v>3254.4502933780391</v>
          </cell>
          <cell r="Z351">
            <v>3296.9802145922745</v>
          </cell>
          <cell r="AA351">
            <v>3138.6769198312231</v>
          </cell>
          <cell r="AB351">
            <v>3281.7082980524974</v>
          </cell>
          <cell r="AC351">
            <v>3440.7616377392087</v>
          </cell>
          <cell r="AD351">
            <v>3149.389977392615</v>
          </cell>
          <cell r="AE351">
            <v>3271.8040620865931</v>
          </cell>
        </row>
        <row r="352">
          <cell r="A352" t="str">
            <v>Ammoniac</v>
          </cell>
          <cell r="B352" t="str">
            <v>elcscamm</v>
          </cell>
          <cell r="C352" t="str">
            <v>fra</v>
          </cell>
          <cell r="D352" t="str">
            <v>CEREN</v>
          </cell>
          <cell r="E352" t="str">
            <v>kWh/t</v>
          </cell>
          <cell r="F352">
            <v>1149.2986832986833</v>
          </cell>
          <cell r="G352">
            <v>1094.2637458653185</v>
          </cell>
          <cell r="H352">
            <v>1147.0503801605912</v>
          </cell>
          <cell r="I352">
            <v>985.73540515033028</v>
          </cell>
          <cell r="J352">
            <v>966.94138972809674</v>
          </cell>
          <cell r="K352">
            <v>940.89276066990828</v>
          </cell>
          <cell r="L352">
            <v>952.15588914549664</v>
          </cell>
          <cell r="M352">
            <v>984.09457415323902</v>
          </cell>
          <cell r="N352">
            <v>994.17990716180361</v>
          </cell>
          <cell r="O352">
            <v>998.82127955493752</v>
          </cell>
          <cell r="P352">
            <v>936.26066753926693</v>
          </cell>
          <cell r="Q352">
            <v>898.14160583941612</v>
          </cell>
          <cell r="R352">
            <v>980.56478517270421</v>
          </cell>
          <cell r="S352">
            <v>971.58131399317404</v>
          </cell>
          <cell r="T352">
            <v>990.30274822695048</v>
          </cell>
          <cell r="U352">
            <v>926.28145025295112</v>
          </cell>
          <cell r="V352">
            <v>1089.1216383307574</v>
          </cell>
          <cell r="W352">
            <v>880.58934108527126</v>
          </cell>
          <cell r="X352">
            <v>831.23951947659236</v>
          </cell>
          <cell r="Y352">
            <v>762.40733585275507</v>
          </cell>
          <cell r="Z352">
            <v>742.45084249226375</v>
          </cell>
          <cell r="AA352">
            <v>690.94747466672004</v>
          </cell>
          <cell r="AB352">
            <v>756.44614813898852</v>
          </cell>
          <cell r="AC352">
            <v>810.56976026887332</v>
          </cell>
          <cell r="AD352">
            <v>816.65604395604385</v>
          </cell>
          <cell r="AE352">
            <v>829.71998323046444</v>
          </cell>
        </row>
        <row r="353">
          <cell r="A353" t="str">
            <v>Chlore</v>
          </cell>
          <cell r="B353" t="str">
            <v>elcscchl</v>
          </cell>
          <cell r="C353" t="str">
            <v>fra</v>
          </cell>
          <cell r="D353" t="str">
            <v>CEREN</v>
          </cell>
          <cell r="E353" t="str">
            <v>kWh/t</v>
          </cell>
          <cell r="F353">
            <v>4000.0000000000009</v>
          </cell>
          <cell r="G353">
            <v>3999.9999999999995</v>
          </cell>
          <cell r="H353">
            <v>3999.9999999999995</v>
          </cell>
          <cell r="I353">
            <v>4000.0000000000005</v>
          </cell>
          <cell r="J353">
            <v>4000</v>
          </cell>
          <cell r="K353">
            <v>4000</v>
          </cell>
          <cell r="L353">
            <v>4000</v>
          </cell>
          <cell r="M353">
            <v>4000</v>
          </cell>
          <cell r="N353">
            <v>4000.0000000000005</v>
          </cell>
          <cell r="O353">
            <v>4000.0000000000005</v>
          </cell>
          <cell r="P353">
            <v>4000.0000000000005</v>
          </cell>
          <cell r="Q353">
            <v>4000</v>
          </cell>
          <cell r="R353">
            <v>4000.0000000000005</v>
          </cell>
          <cell r="S353">
            <v>4000</v>
          </cell>
          <cell r="T353">
            <v>4000.0000000000005</v>
          </cell>
          <cell r="U353">
            <v>3999.9999999999995</v>
          </cell>
          <cell r="V353">
            <v>4000</v>
          </cell>
          <cell r="W353">
            <v>3999.9999999999995</v>
          </cell>
          <cell r="X353">
            <v>3999.9999999999995</v>
          </cell>
          <cell r="Y353">
            <v>4000</v>
          </cell>
          <cell r="Z353">
            <v>4000.0000000000005</v>
          </cell>
          <cell r="AA353">
            <v>4000</v>
          </cell>
          <cell r="AB353">
            <v>4000</v>
          </cell>
          <cell r="AC353">
            <v>4000</v>
          </cell>
          <cell r="AD353">
            <v>4000</v>
          </cell>
          <cell r="AE353">
            <v>4000.0000000000005</v>
          </cell>
        </row>
        <row r="354">
          <cell r="A354" t="str">
            <v>Clinker</v>
          </cell>
          <cell r="B354" t="str">
            <v>elcscclk</v>
          </cell>
          <cell r="C354" t="str">
            <v>fra</v>
          </cell>
          <cell r="D354" t="str">
            <v>CEREN</v>
          </cell>
          <cell r="E354" t="str">
            <v>kWh/t</v>
          </cell>
          <cell r="F354">
            <v>152.80617627313708</v>
          </cell>
          <cell r="G354">
            <v>160.51079634398829</v>
          </cell>
          <cell r="H354">
            <v>162.14106651698009</v>
          </cell>
          <cell r="I354">
            <v>165.51913685752652</v>
          </cell>
          <cell r="J354">
            <v>165.40011953143679</v>
          </cell>
          <cell r="K354">
            <v>168.9369632553902</v>
          </cell>
          <cell r="L354">
            <v>166.03336234767471</v>
          </cell>
          <cell r="M354">
            <v>171.76545971809131</v>
          </cell>
          <cell r="N354">
            <v>168.48823813549086</v>
          </cell>
          <cell r="O354">
            <v>176.45742964352718</v>
          </cell>
          <cell r="P354">
            <v>175.821546284384</v>
          </cell>
          <cell r="Q354">
            <v>178.5831848754772</v>
          </cell>
          <cell r="R354">
            <v>182.73193761757389</v>
          </cell>
          <cell r="S354">
            <v>180.45642125911851</v>
          </cell>
          <cell r="T354">
            <v>183.1299644459987</v>
          </cell>
          <cell r="U354">
            <v>182.81753404108011</v>
          </cell>
          <cell r="V354">
            <v>184.14112007218992</v>
          </cell>
          <cell r="W354">
            <v>183.04715172337362</v>
          </cell>
          <cell r="X354">
            <v>186.0662244595795</v>
          </cell>
          <cell r="Y354">
            <v>187.00765376166945</v>
          </cell>
          <cell r="Z354">
            <v>184.91239514126568</v>
          </cell>
          <cell r="AA354">
            <v>190.19315122463723</v>
          </cell>
          <cell r="AB354">
            <v>195.48210607984197</v>
          </cell>
          <cell r="AC354">
            <v>196.14335172013352</v>
          </cell>
          <cell r="AD354">
            <v>194.9214894264415</v>
          </cell>
          <cell r="AE354">
            <v>202.97574369476209</v>
          </cell>
        </row>
        <row r="355">
          <cell r="A355" t="str">
            <v>Verre</v>
          </cell>
          <cell r="B355" t="str">
            <v>elcscver</v>
          </cell>
          <cell r="C355" t="str">
            <v>fra</v>
          </cell>
          <cell r="D355" t="str">
            <v>CEREN</v>
          </cell>
          <cell r="E355" t="str">
            <v>kWh/t</v>
          </cell>
          <cell r="F355">
            <v>610.29731068549984</v>
          </cell>
          <cell r="G355">
            <v>604.72994336302668</v>
          </cell>
          <cell r="H355">
            <v>626.21840322862067</v>
          </cell>
          <cell r="I355">
            <v>645.7713539303046</v>
          </cell>
          <cell r="J355">
            <v>633.71186857242071</v>
          </cell>
          <cell r="K355">
            <v>640.89272207479189</v>
          </cell>
          <cell r="L355">
            <v>635.82763598092026</v>
          </cell>
          <cell r="M355">
            <v>629.13928295230585</v>
          </cell>
          <cell r="N355">
            <v>635.75429754049662</v>
          </cell>
          <cell r="O355">
            <v>653.63340585680351</v>
          </cell>
          <cell r="P355">
            <v>656.02087616934091</v>
          </cell>
          <cell r="Q355">
            <v>657.79976488654927</v>
          </cell>
          <cell r="R355">
            <v>656.57195767195765</v>
          </cell>
          <cell r="S355">
            <v>637.60928002894354</v>
          </cell>
          <cell r="T355">
            <v>638.22218689277508</v>
          </cell>
          <cell r="U355">
            <v>634.01045258620695</v>
          </cell>
          <cell r="V355">
            <v>611.45450203431812</v>
          </cell>
          <cell r="W355">
            <v>622.1467251252684</v>
          </cell>
          <cell r="X355">
            <v>661.4116564417177</v>
          </cell>
          <cell r="Y355">
            <v>713.54515042658284</v>
          </cell>
          <cell r="Z355">
            <v>711.17475140510169</v>
          </cell>
          <cell r="AA355">
            <v>688.31084577114416</v>
          </cell>
          <cell r="AB355">
            <v>701.87050000000011</v>
          </cell>
          <cell r="AC355">
            <v>761.42218020022233</v>
          </cell>
          <cell r="AD355">
            <v>765.75035642519572</v>
          </cell>
          <cell r="AE355">
            <v>765.81898714326405</v>
          </cell>
        </row>
        <row r="356">
          <cell r="A356" t="str">
            <v>Sucre</v>
          </cell>
          <cell r="B356" t="str">
            <v>elcscsug</v>
          </cell>
          <cell r="C356" t="str">
            <v>fra</v>
          </cell>
          <cell r="D356" t="str">
            <v>CEREN</v>
          </cell>
          <cell r="E356" t="str">
            <v>kWh/t</v>
          </cell>
          <cell r="F356">
            <v>203.37766047297299</v>
          </cell>
          <cell r="G356">
            <v>218.4643795885072</v>
          </cell>
          <cell r="H356">
            <v>215.36307431717131</v>
          </cell>
          <cell r="I356">
            <v>227.82392040643521</v>
          </cell>
          <cell r="J356">
            <v>230.77194510001604</v>
          </cell>
          <cell r="K356">
            <v>219.36040575772844</v>
          </cell>
          <cell r="L356">
            <v>226.11755382380133</v>
          </cell>
          <cell r="M356">
            <v>212.3483054148812</v>
          </cell>
          <cell r="N356">
            <v>232.72540435626485</v>
          </cell>
          <cell r="O356">
            <v>216.10740590030517</v>
          </cell>
          <cell r="P356">
            <v>234.37363834422655</v>
          </cell>
          <cell r="Q356">
            <v>239.58621908127208</v>
          </cell>
          <cell r="R356">
            <v>198.13319712006225</v>
          </cell>
          <cell r="S356">
            <v>207.00039766081872</v>
          </cell>
          <cell r="T356">
            <v>210.74175157164532</v>
          </cell>
          <cell r="U356">
            <v>212.22832967032971</v>
          </cell>
          <cell r="V356">
            <v>250.31638699528054</v>
          </cell>
          <cell r="W356">
            <v>249.30313216195572</v>
          </cell>
          <cell r="X356">
            <v>236.87372947615324</v>
          </cell>
          <cell r="Y356">
            <v>214.72629997688929</v>
          </cell>
          <cell r="Z356">
            <v>241.26159813809153</v>
          </cell>
          <cell r="AA356">
            <v>265.54197499999998</v>
          </cell>
          <cell r="AB356">
            <v>217.58437777777777</v>
          </cell>
          <cell r="AC356">
            <v>224.48484444444449</v>
          </cell>
          <cell r="AD356">
            <v>244.6693555555556</v>
          </cell>
          <cell r="AE356">
            <v>244.67217617918575</v>
          </cell>
        </row>
        <row r="357">
          <cell r="A357" t="str">
            <v>Papier</v>
          </cell>
          <cell r="B357" t="str">
            <v>elcscpac</v>
          </cell>
          <cell r="C357" t="str">
            <v>fra</v>
          </cell>
          <cell r="D357" t="str">
            <v>CEREN</v>
          </cell>
          <cell r="E357" t="str">
            <v>kWh/t</v>
          </cell>
          <cell r="F357">
            <v>1386.4424417036862</v>
          </cell>
          <cell r="G357">
            <v>1404.8191155180421</v>
          </cell>
          <cell r="H357">
            <v>1421.2714809231729</v>
          </cell>
          <cell r="I357">
            <v>1394.4938957828831</v>
          </cell>
          <cell r="J357">
            <v>1384.9505528680027</v>
          </cell>
          <cell r="K357">
            <v>1359.7665893002202</v>
          </cell>
          <cell r="L357">
            <v>1293.3961434767318</v>
          </cell>
          <cell r="M357">
            <v>1309.9903661940994</v>
          </cell>
          <cell r="N357">
            <v>1277.9912902063936</v>
          </cell>
          <cell r="O357">
            <v>1249.5976214279765</v>
          </cell>
          <cell r="P357">
            <v>1212.6671763812267</v>
          </cell>
          <cell r="Q357">
            <v>1201.2470386533664</v>
          </cell>
          <cell r="R357">
            <v>1186.1152331394755</v>
          </cell>
          <cell r="S357">
            <v>1206.9386759231311</v>
          </cell>
          <cell r="T357">
            <v>1207.4707827036725</v>
          </cell>
          <cell r="U357">
            <v>1205.249216055038</v>
          </cell>
          <cell r="V357">
            <v>1218.3660226648699</v>
          </cell>
          <cell r="W357">
            <v>1214.8171816431973</v>
          </cell>
          <cell r="X357">
            <v>1227.8539171974523</v>
          </cell>
          <cell r="Y357">
            <v>1192.5112471492018</v>
          </cell>
          <cell r="Z357">
            <v>1197.5219937031418</v>
          </cell>
          <cell r="AA357">
            <v>1198.8016113143824</v>
          </cell>
          <cell r="AB357">
            <v>1211.6079145573528</v>
          </cell>
          <cell r="AC357">
            <v>1181.5229765013055</v>
          </cell>
          <cell r="AD357">
            <v>1169.7086761036587</v>
          </cell>
          <cell r="AE357">
            <v>1136.9751320754715</v>
          </cell>
        </row>
        <row r="358">
          <cell r="A358" t="str">
            <v>Acier</v>
          </cell>
          <cell r="B358" t="str">
            <v>elcscacb</v>
          </cell>
          <cell r="C358" t="str">
            <v>fra</v>
          </cell>
          <cell r="D358" t="str">
            <v>CEREN</v>
          </cell>
          <cell r="E358" t="str">
            <v>kWh/t</v>
          </cell>
          <cell r="F358">
            <v>2297.4041103499358</v>
          </cell>
          <cell r="G358">
            <v>2216.6710071401726</v>
          </cell>
          <cell r="H358">
            <v>2104.8358070500931</v>
          </cell>
          <cell r="I358">
            <v>2032.6692162417376</v>
          </cell>
          <cell r="J358">
            <v>1833.4263732681338</v>
          </cell>
          <cell r="K358">
            <v>1701.0742201834862</v>
          </cell>
          <cell r="L358">
            <v>1632.3783392963624</v>
          </cell>
          <cell r="M358">
            <v>1555.0140081280163</v>
          </cell>
          <cell r="N358">
            <v>1534.585643380072</v>
          </cell>
          <cell r="O358">
            <v>1592.976253877973</v>
          </cell>
          <cell r="P358">
            <v>1506.2799123534289</v>
          </cell>
          <cell r="Q358">
            <v>1441.5632972907304</v>
          </cell>
          <cell r="R358">
            <v>1664.7910868461151</v>
          </cell>
          <cell r="S358">
            <v>1659.452818532819</v>
          </cell>
          <cell r="T358">
            <v>1650.9842997880037</v>
          </cell>
          <cell r="U358">
            <v>1732.2008767123289</v>
          </cell>
          <cell r="V358">
            <v>1704.3375295663604</v>
          </cell>
          <cell r="W358">
            <v>1688.1940472991132</v>
          </cell>
          <cell r="X358">
            <v>1664.2202689588244</v>
          </cell>
          <cell r="Y358">
            <v>1874.8532920216885</v>
          </cell>
          <cell r="Z358">
            <v>1900.293411890734</v>
          </cell>
          <cell r="AA358">
            <v>1741.0079634464753</v>
          </cell>
          <cell r="AB358">
            <v>1679.8126515896429</v>
          </cell>
          <cell r="AC358">
            <v>1959.8382079766893</v>
          </cell>
          <cell r="AD358">
            <v>1993.7263732266279</v>
          </cell>
          <cell r="AE358">
            <v>1712.6964230769229</v>
          </cell>
        </row>
        <row r="359">
          <cell r="A359" t="str">
            <v>Aluminium 1</v>
          </cell>
          <cell r="B359" t="str">
            <v>elcscalu1</v>
          </cell>
          <cell r="C359" t="str">
            <v>fra</v>
          </cell>
          <cell r="D359" t="str">
            <v>CEREN</v>
          </cell>
          <cell r="E359" t="str">
            <v>kWh/t</v>
          </cell>
          <cell r="F359">
            <v>13415.327674931328</v>
          </cell>
          <cell r="G359">
            <v>14343.534558179788</v>
          </cell>
          <cell r="H359">
            <v>12690.394792511572</v>
          </cell>
          <cell r="I359">
            <v>12398.207532255812</v>
          </cell>
          <cell r="J359">
            <v>13473.667727901418</v>
          </cell>
          <cell r="K359">
            <v>13851.639460003245</v>
          </cell>
          <cell r="L359">
            <v>13427.598008972464</v>
          </cell>
          <cell r="M359">
            <v>13037.721161403015</v>
          </cell>
          <cell r="N359">
            <v>12848.726520309143</v>
          </cell>
          <cell r="O359">
            <v>12254.817047126382</v>
          </cell>
          <cell r="P359">
            <v>13000.000000000002</v>
          </cell>
          <cell r="Q359">
            <v>12405.908707992838</v>
          </cell>
          <cell r="R359">
            <v>12381.054751232141</v>
          </cell>
          <cell r="S359">
            <v>12371.575549805881</v>
          </cell>
          <cell r="T359">
            <v>12148.619385018013</v>
          </cell>
          <cell r="U359">
            <v>12019.844746559689</v>
          </cell>
          <cell r="V359">
            <v>12207.898479419933</v>
          </cell>
          <cell r="W359">
            <v>12540.994179253968</v>
          </cell>
          <cell r="X359">
            <v>13965.60954249128</v>
          </cell>
          <cell r="Y359">
            <v>12857.816008172915</v>
          </cell>
          <cell r="Z359">
            <v>12147.975432398307</v>
          </cell>
          <cell r="AA359">
            <v>10401.112459066962</v>
          </cell>
          <cell r="AB359">
            <v>10544.124566940342</v>
          </cell>
          <cell r="AC359">
            <v>10529.500261022258</v>
          </cell>
          <cell r="AD359">
            <v>11219.814049001283</v>
          </cell>
          <cell r="AE359">
            <v>10832.394263113869</v>
          </cell>
        </row>
        <row r="360">
          <cell r="A360" t="str">
            <v>Aluminium 2</v>
          </cell>
          <cell r="B360" t="str">
            <v>elcscalu2</v>
          </cell>
          <cell r="C360" t="str">
            <v>fra</v>
          </cell>
          <cell r="D360" t="str">
            <v>CEREN</v>
          </cell>
          <cell r="E360" t="str">
            <v>kWh/t</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row>
        <row r="362">
          <cell r="A362" t="str">
            <v>Bilan industrie par Branche (Energie finale)</v>
          </cell>
        </row>
        <row r="363">
          <cell r="A363" t="str">
            <v>Métaux primaires</v>
          </cell>
        </row>
        <row r="364">
          <cell r="A364" t="str">
            <v>Charbon</v>
          </cell>
          <cell r="B364" t="str">
            <v>cmscfmnf</v>
          </cell>
          <cell r="C364" t="str">
            <v>fra</v>
          </cell>
          <cell r="D364" t="str">
            <v>CEREN</v>
          </cell>
          <cell r="E364" t="str">
            <v>Mtoe</v>
          </cell>
          <cell r="F364">
            <v>0.12684999999999999</v>
          </cell>
          <cell r="G364">
            <v>0.14446999999999999</v>
          </cell>
          <cell r="H364">
            <v>0.13569999999999999</v>
          </cell>
          <cell r="I364">
            <v>0.1487</v>
          </cell>
          <cell r="J364">
            <v>0.13469999999999999</v>
          </cell>
          <cell r="K364">
            <v>0.17312999999999998</v>
          </cell>
          <cell r="L364">
            <v>0.19786999999999999</v>
          </cell>
          <cell r="M364">
            <v>0.154</v>
          </cell>
          <cell r="N364">
            <v>0.13600000000000001</v>
          </cell>
          <cell r="O364">
            <v>0.11799999999999999</v>
          </cell>
          <cell r="P364">
            <v>7.7599999999999995E-3</v>
          </cell>
          <cell r="Q364">
            <v>6.0099999999999997E-3</v>
          </cell>
          <cell r="R364">
            <v>2.8999999999999998E-3</v>
          </cell>
          <cell r="S364">
            <v>5.8500000000000002E-3</v>
          </cell>
          <cell r="T364">
            <v>1.001E-2</v>
          </cell>
          <cell r="U364">
            <v>6.11E-3</v>
          </cell>
          <cell r="V364">
            <v>6.0899999999999999E-3</v>
          </cell>
          <cell r="W364">
            <v>6.1599999999999997E-3</v>
          </cell>
          <cell r="X364">
            <v>4.9800000000000001E-3</v>
          </cell>
          <cell r="Y364">
            <v>4.2500000000000003E-3</v>
          </cell>
          <cell r="Z364">
            <v>4.4799999999999996E-3</v>
          </cell>
          <cell r="AA364">
            <v>4.5100000000000001E-3</v>
          </cell>
          <cell r="AB364">
            <v>4.4400000000000004E-3</v>
          </cell>
          <cell r="AC364">
            <v>4.47E-3</v>
          </cell>
          <cell r="AD364">
            <v>4.3E-3</v>
          </cell>
          <cell r="AE364">
            <v>5.2500000000000003E-3</v>
          </cell>
        </row>
        <row r="365">
          <cell r="A365" t="str">
            <v>Fioul</v>
          </cell>
          <cell r="B365" t="str">
            <v>petcfmnf</v>
          </cell>
          <cell r="C365" t="str">
            <v>fra</v>
          </cell>
          <cell r="D365" t="str">
            <v>CEREN</v>
          </cell>
          <cell r="E365" t="str">
            <v>Mtoe</v>
          </cell>
          <cell r="F365">
            <v>7.2760000000000005E-2</v>
          </cell>
          <cell r="G365">
            <v>7.6240000000000002E-2</v>
          </cell>
          <cell r="H365">
            <v>6.4230000000000009E-2</v>
          </cell>
          <cell r="I365">
            <v>6.4230000000000009E-2</v>
          </cell>
          <cell r="J365">
            <v>7.85E-2</v>
          </cell>
          <cell r="K365">
            <v>7.5499999999999998E-2</v>
          </cell>
          <cell r="L365">
            <v>5.7499999999999996E-2</v>
          </cell>
          <cell r="M365">
            <v>8.0500000000000002E-2</v>
          </cell>
          <cell r="N365">
            <v>0.10349999999999999</v>
          </cell>
          <cell r="O365">
            <v>7.4999999999999997E-2</v>
          </cell>
          <cell r="P365">
            <v>5.2229999999999999E-2</v>
          </cell>
          <cell r="Q365">
            <v>7.4020000000000002E-2</v>
          </cell>
          <cell r="R365">
            <v>5.9419999999999987E-2</v>
          </cell>
          <cell r="S365">
            <v>5.6769999999999994E-2</v>
          </cell>
          <cell r="T365">
            <v>5.6860000000000001E-2</v>
          </cell>
          <cell r="U365">
            <v>6.0819999999999999E-2</v>
          </cell>
          <cell r="V365">
            <v>5.7570000000000003E-2</v>
          </cell>
          <cell r="W365">
            <v>5.1950000000000003E-2</v>
          </cell>
          <cell r="X365">
            <v>4.8210000000000003E-2</v>
          </cell>
          <cell r="Y365">
            <v>3.7479999999999999E-2</v>
          </cell>
          <cell r="Z365">
            <v>2.155E-2</v>
          </cell>
          <cell r="AA365">
            <v>1.5720000000000001E-2</v>
          </cell>
          <cell r="AB365">
            <v>1.916E-2</v>
          </cell>
          <cell r="AC365">
            <v>1.6919999999999998E-2</v>
          </cell>
          <cell r="AD365">
            <v>1.1509999999999999E-2</v>
          </cell>
          <cell r="AE365">
            <v>8.3700000000000007E-3</v>
          </cell>
        </row>
        <row r="366">
          <cell r="A366" t="str">
            <v>Gaz</v>
          </cell>
          <cell r="B366" t="str">
            <v>gazcfmnf</v>
          </cell>
          <cell r="C366" t="str">
            <v>fra</v>
          </cell>
          <cell r="D366" t="str">
            <v>CEREN</v>
          </cell>
          <cell r="E366" t="str">
            <v>Mtoe</v>
          </cell>
          <cell r="F366">
            <v>0.28799000000000002</v>
          </cell>
          <cell r="G366">
            <v>0.28231000000000001</v>
          </cell>
          <cell r="H366">
            <v>0.29326999999999998</v>
          </cell>
          <cell r="I366">
            <v>0.28827999999999998</v>
          </cell>
          <cell r="J366">
            <v>0.28999000000000003</v>
          </cell>
          <cell r="K366">
            <v>0.30685000000000001</v>
          </cell>
          <cell r="L366">
            <v>0.31180000000000002</v>
          </cell>
          <cell r="M366">
            <v>0.31430000000000002</v>
          </cell>
          <cell r="N366">
            <v>0.31274000000000002</v>
          </cell>
          <cell r="O366">
            <v>0.33739999999999998</v>
          </cell>
          <cell r="P366">
            <v>0.34086</v>
          </cell>
          <cell r="Q366">
            <v>0.33482000000000001</v>
          </cell>
          <cell r="R366">
            <v>0.31481999999999999</v>
          </cell>
          <cell r="S366">
            <v>0.29164000000000001</v>
          </cell>
          <cell r="T366">
            <v>0.28050999999999998</v>
          </cell>
          <cell r="U366">
            <v>0.27753</v>
          </cell>
          <cell r="V366">
            <v>0.26117999999999997</v>
          </cell>
          <cell r="W366">
            <v>0.27751999999999999</v>
          </cell>
          <cell r="X366">
            <v>0.26729000000000003</v>
          </cell>
          <cell r="Y366">
            <v>0.21767000000000003</v>
          </cell>
          <cell r="Z366">
            <v>0.25613000000000002</v>
          </cell>
          <cell r="AA366">
            <v>0.26113999999999998</v>
          </cell>
          <cell r="AB366">
            <v>0.28115000000000001</v>
          </cell>
          <cell r="AC366">
            <v>0.26077</v>
          </cell>
          <cell r="AD366">
            <v>0.26390000000000002</v>
          </cell>
          <cell r="AE366">
            <v>0.16211</v>
          </cell>
        </row>
        <row r="367">
          <cell r="A367" t="str">
            <v>Chaleur</v>
          </cell>
          <cell r="B367" t="str">
            <v>vapcfmnf</v>
          </cell>
          <cell r="C367" t="str">
            <v>fra</v>
          </cell>
          <cell r="D367" t="str">
            <v>CEREN</v>
          </cell>
          <cell r="E367" t="str">
            <v>Mtoe</v>
          </cell>
          <cell r="F367">
            <v>3.0000000000000001E-3</v>
          </cell>
          <cell r="G367">
            <v>4.0000000000000001E-3</v>
          </cell>
          <cell r="H367">
            <v>3.0000000000000001E-3</v>
          </cell>
          <cell r="I367">
            <v>3.0000000000000001E-3</v>
          </cell>
          <cell r="J367">
            <v>4.0000000000000001E-3</v>
          </cell>
          <cell r="K367">
            <v>4.0000000000000001E-3</v>
          </cell>
          <cell r="L367">
            <v>5.0000000000000001E-3</v>
          </cell>
          <cell r="M367">
            <v>5.0000000000000001E-3</v>
          </cell>
          <cell r="N367">
            <v>6.0000000000000001E-3</v>
          </cell>
          <cell r="O367">
            <v>2.8000000000000004E-2</v>
          </cell>
          <cell r="P367">
            <v>6.234E-2</v>
          </cell>
          <cell r="Q367">
            <v>3.9300000000000002E-2</v>
          </cell>
          <cell r="R367">
            <v>4.2560000000000001E-2</v>
          </cell>
          <cell r="S367">
            <v>4.267E-2</v>
          </cell>
          <cell r="T367">
            <v>4.6350000000000002E-2</v>
          </cell>
          <cell r="U367">
            <v>3.7830000000000003E-2</v>
          </cell>
          <cell r="V367">
            <v>4.267E-2</v>
          </cell>
          <cell r="W367">
            <v>4.2419999999999999E-2</v>
          </cell>
          <cell r="X367">
            <v>3.2059999999999998E-2</v>
          </cell>
          <cell r="Y367">
            <v>2.7799999999999995E-2</v>
          </cell>
          <cell r="Z367">
            <v>2.8379999999999999E-2</v>
          </cell>
          <cell r="AA367">
            <v>2.673E-2</v>
          </cell>
          <cell r="AB367">
            <v>1.2E-2</v>
          </cell>
          <cell r="AC367">
            <v>1.1270000000000001E-2</v>
          </cell>
          <cell r="AD367">
            <v>7.000000000000001E-3</v>
          </cell>
          <cell r="AE367">
            <v>7.000000000000001E-3</v>
          </cell>
        </row>
        <row r="368">
          <cell r="A368" t="str">
            <v>Electricité</v>
          </cell>
          <cell r="B368" t="str">
            <v>elccfmnf</v>
          </cell>
          <cell r="C368" t="str">
            <v>fra</v>
          </cell>
          <cell r="D368" t="str">
            <v>CEREN</v>
          </cell>
          <cell r="E368" t="str">
            <v>Mtoe</v>
          </cell>
          <cell r="F368">
            <v>0.64276</v>
          </cell>
          <cell r="G368">
            <v>0.60319999999999996</v>
          </cell>
          <cell r="H368">
            <v>0.77925</v>
          </cell>
          <cell r="I368">
            <v>0.77692000000000005</v>
          </cell>
          <cell r="J368">
            <v>0.76083999999999996</v>
          </cell>
          <cell r="K368">
            <v>0.74226999999999999</v>
          </cell>
          <cell r="L368">
            <v>0.75507999999999986</v>
          </cell>
          <cell r="M368">
            <v>0.76754999999999995</v>
          </cell>
          <cell r="N368">
            <v>0.80091999999999997</v>
          </cell>
          <cell r="O368">
            <v>0.81974999999999998</v>
          </cell>
          <cell r="P368">
            <v>0.84284000000000003</v>
          </cell>
          <cell r="Q368">
            <v>0.84079999999999988</v>
          </cell>
          <cell r="R368">
            <v>0.84311999999999998</v>
          </cell>
          <cell r="S368">
            <v>0.80600000000000005</v>
          </cell>
          <cell r="T368">
            <v>0.80586999999999998</v>
          </cell>
          <cell r="U368">
            <v>0.78159000000000001</v>
          </cell>
          <cell r="V368">
            <v>0.75558999999999998</v>
          </cell>
          <cell r="W368">
            <v>0.73878999999999984</v>
          </cell>
          <cell r="X368">
            <v>0.72607999999999995</v>
          </cell>
          <cell r="Y368">
            <v>0.61787999999999998</v>
          </cell>
          <cell r="Z368">
            <v>0.62463999999999997</v>
          </cell>
          <cell r="AA368">
            <v>0.61165000000000003</v>
          </cell>
          <cell r="AB368">
            <v>0.62005999999999994</v>
          </cell>
          <cell r="AC368">
            <v>0.61919999999999997</v>
          </cell>
          <cell r="AD368">
            <v>0.62744</v>
          </cell>
          <cell r="AE368">
            <v>0.66090000000000004</v>
          </cell>
        </row>
        <row r="369">
          <cell r="A369" t="str">
            <v>Biomasse</v>
          </cell>
          <cell r="B369" t="str">
            <v>enccfmnf</v>
          </cell>
          <cell r="C369" t="str">
            <v>fra</v>
          </cell>
          <cell r="D369" t="str">
            <v>CEREN</v>
          </cell>
          <cell r="E369" t="str">
            <v>Mtoe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row>
        <row r="370">
          <cell r="A370" t="str">
            <v>Total</v>
          </cell>
          <cell r="B370" t="str">
            <v>toccfmnf</v>
          </cell>
          <cell r="C370" t="str">
            <v>fra</v>
          </cell>
          <cell r="D370" t="str">
            <v>CEREN</v>
          </cell>
          <cell r="E370" t="str">
            <v>Mtoe</v>
          </cell>
          <cell r="F370">
            <v>1.1333599999999999</v>
          </cell>
          <cell r="G370">
            <v>1.11022</v>
          </cell>
          <cell r="H370">
            <v>1.27545</v>
          </cell>
          <cell r="I370">
            <v>1.2811300000000001</v>
          </cell>
          <cell r="J370">
            <v>1.26803</v>
          </cell>
          <cell r="K370">
            <v>1.3017399999999999</v>
          </cell>
          <cell r="L370">
            <v>1.32725</v>
          </cell>
          <cell r="M370">
            <v>1.32135</v>
          </cell>
          <cell r="N370">
            <v>1.3591599999999999</v>
          </cell>
          <cell r="O370">
            <v>1.37815</v>
          </cell>
          <cell r="P370">
            <v>1.30602</v>
          </cell>
          <cell r="Q370">
            <v>1.2949600000000001</v>
          </cell>
          <cell r="R370">
            <v>1.2627999999999999</v>
          </cell>
          <cell r="S370">
            <v>1.2029300000000001</v>
          </cell>
          <cell r="T370">
            <v>1.1996</v>
          </cell>
          <cell r="U370">
            <v>1.16388</v>
          </cell>
          <cell r="V370">
            <v>1.1231</v>
          </cell>
          <cell r="W370">
            <v>1.1168400000000001</v>
          </cell>
          <cell r="X370">
            <v>1.0786199999999999</v>
          </cell>
          <cell r="Y370">
            <v>0.90507000000000004</v>
          </cell>
          <cell r="Z370">
            <v>0.93516999999999995</v>
          </cell>
          <cell r="AA370">
            <v>0.91974999999999996</v>
          </cell>
          <cell r="AB370">
            <v>0.93679999999999997</v>
          </cell>
          <cell r="AC370">
            <v>0.91261999999999999</v>
          </cell>
          <cell r="AD370">
            <v>0.91414999999999991</v>
          </cell>
          <cell r="AE370">
            <v>0.84297</v>
          </cell>
        </row>
        <row r="371">
          <cell r="A371" t="str">
            <v>Chimie</v>
          </cell>
        </row>
        <row r="372">
          <cell r="A372" t="str">
            <v>Charbon</v>
          </cell>
          <cell r="B372" t="str">
            <v>cmscfchi</v>
          </cell>
          <cell r="C372" t="str">
            <v>fra</v>
          </cell>
          <cell r="D372" t="str">
            <v>CEREN</v>
          </cell>
          <cell r="E372" t="str">
            <v>Mtoe</v>
          </cell>
          <cell r="F372">
            <v>0.59357000000000004</v>
          </cell>
          <cell r="G372">
            <v>0.57425999999999999</v>
          </cell>
          <cell r="H372">
            <v>0.55950999999999995</v>
          </cell>
          <cell r="I372">
            <v>0.56588000000000005</v>
          </cell>
          <cell r="J372">
            <v>0.61424000000000001</v>
          </cell>
          <cell r="K372">
            <v>0.62666999999999995</v>
          </cell>
          <cell r="L372">
            <v>0.59813000000000005</v>
          </cell>
          <cell r="M372">
            <v>0.56738</v>
          </cell>
          <cell r="N372">
            <v>0.61077000000000004</v>
          </cell>
          <cell r="O372">
            <v>0.61961999999999995</v>
          </cell>
          <cell r="P372">
            <v>0.67844000000000004</v>
          </cell>
          <cell r="Q372">
            <v>0.68635999999999997</v>
          </cell>
          <cell r="R372">
            <v>0.68186999999999998</v>
          </cell>
          <cell r="S372">
            <v>0.70286000000000004</v>
          </cell>
          <cell r="T372">
            <v>0.69804999999999995</v>
          </cell>
          <cell r="U372">
            <v>0.54674999999999996</v>
          </cell>
          <cell r="V372">
            <v>0.49381999999999998</v>
          </cell>
          <cell r="W372">
            <v>0.58038999999999996</v>
          </cell>
          <cell r="X372">
            <v>0.56147999999999998</v>
          </cell>
          <cell r="Y372">
            <v>0.47466999999999998</v>
          </cell>
          <cell r="Z372">
            <v>0.49077999999999999</v>
          </cell>
          <cell r="AA372">
            <v>0.51041000000000003</v>
          </cell>
          <cell r="AB372">
            <v>0.50249999999999995</v>
          </cell>
          <cell r="AC372">
            <v>0.50524999999999998</v>
          </cell>
          <cell r="AD372">
            <v>0.53491999999999995</v>
          </cell>
          <cell r="AE372">
            <v>0.45839999999999997</v>
          </cell>
        </row>
        <row r="373">
          <cell r="A373" t="str">
            <v>Fioul</v>
          </cell>
          <cell r="B373" t="str">
            <v>petcfchi</v>
          </cell>
          <cell r="C373" t="str">
            <v>fra</v>
          </cell>
          <cell r="D373" t="str">
            <v>CEREN</v>
          </cell>
          <cell r="E373" t="str">
            <v>Mtoe</v>
          </cell>
          <cell r="F373">
            <v>3.20309</v>
          </cell>
          <cell r="G373">
            <v>3.3187199999999994</v>
          </cell>
          <cell r="H373">
            <v>3.34796</v>
          </cell>
          <cell r="I373">
            <v>3.1838600000000001</v>
          </cell>
          <cell r="J373">
            <v>3.2203499999999998</v>
          </cell>
          <cell r="K373">
            <v>3.28579</v>
          </cell>
          <cell r="L373">
            <v>3.2876699999999999</v>
          </cell>
          <cell r="M373">
            <v>3.3509799999999998</v>
          </cell>
          <cell r="N373">
            <v>3.3844400000000001</v>
          </cell>
          <cell r="O373">
            <v>3.3250299999999999</v>
          </cell>
          <cell r="P373">
            <v>3.1791399999999994</v>
          </cell>
          <cell r="Q373">
            <v>3.1619000000000002</v>
          </cell>
          <cell r="R373">
            <v>3.3087599999999999</v>
          </cell>
          <cell r="S373">
            <v>3.31351</v>
          </cell>
          <cell r="T373">
            <v>3.2334200000000002</v>
          </cell>
          <cell r="U373">
            <v>3.1478299999999999</v>
          </cell>
          <cell r="V373">
            <v>3.28586</v>
          </cell>
          <cell r="W373">
            <v>3.2425799999999998</v>
          </cell>
          <cell r="X373">
            <v>3.0480199999999997</v>
          </cell>
          <cell r="Y373">
            <v>2.7601900000000001</v>
          </cell>
          <cell r="Z373">
            <v>2.68276</v>
          </cell>
          <cell r="AA373">
            <v>2.3864899999999998</v>
          </cell>
          <cell r="AB373">
            <v>2.4270399999999999</v>
          </cell>
          <cell r="AC373">
            <v>2.3090299999999999</v>
          </cell>
          <cell r="AD373">
            <v>2.2873899999999998</v>
          </cell>
          <cell r="AE373">
            <v>1.6106900000000002</v>
          </cell>
        </row>
        <row r="374">
          <cell r="A374" t="str">
            <v>Gaz</v>
          </cell>
          <cell r="B374" t="str">
            <v>gazcfchi</v>
          </cell>
          <cell r="C374" t="str">
            <v>fra</v>
          </cell>
          <cell r="D374" t="str">
            <v>CEREN</v>
          </cell>
          <cell r="E374" t="str">
            <v>Mtoe</v>
          </cell>
          <cell r="F374">
            <v>2.6522000000000006</v>
          </cell>
          <cell r="G374">
            <v>2.6928899999999998</v>
          </cell>
          <cell r="H374">
            <v>2.7395900000000002</v>
          </cell>
          <cell r="I374">
            <v>2.71991</v>
          </cell>
          <cell r="J374">
            <v>2.8572500000000001</v>
          </cell>
          <cell r="K374">
            <v>2.7417199999999999</v>
          </cell>
          <cell r="L374">
            <v>2.8757000000000001</v>
          </cell>
          <cell r="M374">
            <v>2.9912899999999998</v>
          </cell>
          <cell r="N374">
            <v>3.0490599999999999</v>
          </cell>
          <cell r="O374">
            <v>3.0021000000000004</v>
          </cell>
          <cell r="P374">
            <v>2.9983300000000002</v>
          </cell>
          <cell r="Q374">
            <v>2.8970799999999999</v>
          </cell>
          <cell r="R374">
            <v>2.7534200000000002</v>
          </cell>
          <cell r="S374">
            <v>2.8048000000000002</v>
          </cell>
          <cell r="T374">
            <v>2.7723599999999999</v>
          </cell>
          <cell r="U374">
            <v>2.8153999999999999</v>
          </cell>
          <cell r="V374">
            <v>2.6892900000000002</v>
          </cell>
          <cell r="W374">
            <v>2.6196999999999999</v>
          </cell>
          <cell r="X374">
            <v>2.59578</v>
          </cell>
          <cell r="Y374">
            <v>2.3542000000000001</v>
          </cell>
          <cell r="Z374">
            <v>2.28627</v>
          </cell>
          <cell r="AA374">
            <v>2.2296</v>
          </cell>
          <cell r="AB374">
            <v>2.3886400000000001</v>
          </cell>
          <cell r="AC374">
            <v>2.3864000000000001</v>
          </cell>
          <cell r="AD374">
            <v>2.4504600000000001</v>
          </cell>
          <cell r="AE374">
            <v>2.7747899999999999</v>
          </cell>
        </row>
        <row r="375">
          <cell r="A375" t="str">
            <v>Chaleur</v>
          </cell>
          <cell r="B375" t="str">
            <v>vapcfchi</v>
          </cell>
          <cell r="C375" t="str">
            <v>fra</v>
          </cell>
          <cell r="D375" t="str">
            <v>CEREN</v>
          </cell>
          <cell r="E375" t="str">
            <v>Mtoe</v>
          </cell>
          <cell r="F375">
            <v>0.3533</v>
          </cell>
          <cell r="G375">
            <v>0.36819999999999997</v>
          </cell>
          <cell r="H375">
            <v>0.39040000000000002</v>
          </cell>
          <cell r="I375">
            <v>0.3982</v>
          </cell>
          <cell r="J375">
            <v>0.40289999999999998</v>
          </cell>
          <cell r="K375">
            <v>0.42700000000000005</v>
          </cell>
          <cell r="L375">
            <v>0.42629</v>
          </cell>
          <cell r="M375">
            <v>0.44519999999999993</v>
          </cell>
          <cell r="N375">
            <v>0.42492000000000002</v>
          </cell>
          <cell r="O375">
            <v>0.47813</v>
          </cell>
          <cell r="P375">
            <v>0.59813000000000005</v>
          </cell>
          <cell r="Q375">
            <v>0.70355000000000001</v>
          </cell>
          <cell r="R375">
            <v>0.73788999999999993</v>
          </cell>
          <cell r="S375">
            <v>0.74972000000000005</v>
          </cell>
          <cell r="T375">
            <v>0.78588000000000013</v>
          </cell>
          <cell r="U375">
            <v>1.0163599999999999</v>
          </cell>
          <cell r="V375">
            <v>0.98677999999999999</v>
          </cell>
          <cell r="W375">
            <v>1.0537799999999999</v>
          </cell>
          <cell r="X375">
            <v>1.1404099999999999</v>
          </cell>
          <cell r="Y375">
            <v>1.08534</v>
          </cell>
          <cell r="Z375">
            <v>1.1529</v>
          </cell>
          <cell r="AA375">
            <v>1.0507899999999999</v>
          </cell>
          <cell r="AB375">
            <v>1.0646</v>
          </cell>
          <cell r="AC375">
            <v>0.95990999999999993</v>
          </cell>
          <cell r="AD375">
            <v>1.0207299999999999</v>
          </cell>
          <cell r="AE375">
            <v>1.0207299999999999</v>
          </cell>
        </row>
        <row r="376">
          <cell r="A376" t="str">
            <v>Electricité</v>
          </cell>
          <cell r="B376" t="str">
            <v>elccfchi</v>
          </cell>
          <cell r="C376" t="str">
            <v>fra</v>
          </cell>
          <cell r="D376" t="str">
            <v>CEREN</v>
          </cell>
          <cell r="E376" t="str">
            <v>Mtoe</v>
          </cell>
          <cell r="F376">
            <v>2.4540500000000001</v>
          </cell>
          <cell r="G376">
            <v>2.47167</v>
          </cell>
          <cell r="H376">
            <v>2.5612300000000006</v>
          </cell>
          <cell r="I376">
            <v>2.5314800000000002</v>
          </cell>
          <cell r="J376">
            <v>2.6216900000000001</v>
          </cell>
          <cell r="K376">
            <v>2.6250300000000002</v>
          </cell>
          <cell r="L376">
            <v>2.6659999999999999</v>
          </cell>
          <cell r="M376">
            <v>2.7833899999999998</v>
          </cell>
          <cell r="N376">
            <v>2.8938999999999999</v>
          </cell>
          <cell r="O376">
            <v>2.91248</v>
          </cell>
          <cell r="P376">
            <v>2.9510399999999994</v>
          </cell>
          <cell r="Q376">
            <v>2.89499</v>
          </cell>
          <cell r="R376">
            <v>2.8960599999999999</v>
          </cell>
          <cell r="S376">
            <v>2.9184600000000001</v>
          </cell>
          <cell r="T376">
            <v>2.9450400000000005</v>
          </cell>
          <cell r="U376">
            <v>2.93438</v>
          </cell>
          <cell r="V376">
            <v>2.8677199999999998</v>
          </cell>
          <cell r="W376">
            <v>2.9157600000000001</v>
          </cell>
          <cell r="X376">
            <v>2.8307800000000003</v>
          </cell>
          <cell r="Y376">
            <v>2.46068</v>
          </cell>
          <cell r="Z376">
            <v>2.60853</v>
          </cell>
          <cell r="AA376">
            <v>2.5808800000000001</v>
          </cell>
          <cell r="AB376">
            <v>2.5437099999999999</v>
          </cell>
          <cell r="AC376">
            <v>2.5591900000000001</v>
          </cell>
          <cell r="AD376">
            <v>2.6660900000000001</v>
          </cell>
          <cell r="AE376">
            <v>2.61944</v>
          </cell>
        </row>
        <row r="377">
          <cell r="A377" t="str">
            <v>Biomasse</v>
          </cell>
          <cell r="B377" t="str">
            <v>enccfchi</v>
          </cell>
          <cell r="C377" t="str">
            <v>fra</v>
          </cell>
          <cell r="D377" t="str">
            <v>CEREN</v>
          </cell>
          <cell r="E377" t="str">
            <v>Mtoe</v>
          </cell>
          <cell r="F377">
            <v>1.6E-2</v>
          </cell>
          <cell r="G377">
            <v>1.2999999999999999E-2</v>
          </cell>
          <cell r="H377">
            <v>0.01</v>
          </cell>
          <cell r="I377">
            <v>1.2E-2</v>
          </cell>
          <cell r="J377">
            <v>8.9999999999999993E-3</v>
          </cell>
          <cell r="K377">
            <v>2E-3</v>
          </cell>
          <cell r="L377">
            <v>2E-3</v>
          </cell>
          <cell r="M377">
            <v>2E-3</v>
          </cell>
          <cell r="N377">
            <v>2E-3</v>
          </cell>
          <cell r="O377">
            <v>2E-3</v>
          </cell>
          <cell r="P377">
            <v>0</v>
          </cell>
          <cell r="Q377">
            <v>9.0000000000000006E-5</v>
          </cell>
          <cell r="R377">
            <v>0</v>
          </cell>
          <cell r="S377">
            <v>4.2999999999999999E-4</v>
          </cell>
          <cell r="T377">
            <v>9.0299999999999998E-3</v>
          </cell>
          <cell r="U377">
            <v>1.7860000000000001E-2</v>
          </cell>
          <cell r="V377">
            <v>1.7999999999999999E-2</v>
          </cell>
          <cell r="W377">
            <v>2.9909999999999999E-2</v>
          </cell>
          <cell r="X377">
            <v>3.2259999999999997E-2</v>
          </cell>
          <cell r="Y377">
            <v>7.5560000000000002E-2</v>
          </cell>
          <cell r="Z377">
            <v>8.0170000000000005E-2</v>
          </cell>
          <cell r="AA377">
            <v>8.788E-2</v>
          </cell>
          <cell r="AB377">
            <v>0.11182999999999998</v>
          </cell>
          <cell r="AC377">
            <v>0.12049000000000001</v>
          </cell>
          <cell r="AD377">
            <v>0.12522</v>
          </cell>
          <cell r="AE377">
            <v>9.6649999999999986E-2</v>
          </cell>
        </row>
        <row r="378">
          <cell r="A378" t="str">
            <v>Total</v>
          </cell>
          <cell r="B378" t="str">
            <v>toccfchi</v>
          </cell>
          <cell r="C378" t="str">
            <v>fra</v>
          </cell>
          <cell r="D378" t="str">
            <v>CEREN</v>
          </cell>
          <cell r="E378" t="str">
            <v>Mtoe</v>
          </cell>
          <cell r="F378">
            <v>9.2722099999999994</v>
          </cell>
          <cell r="G378">
            <v>9.4387299999999996</v>
          </cell>
          <cell r="H378">
            <v>9.6086899999999993</v>
          </cell>
          <cell r="I378">
            <v>9.4113199999999999</v>
          </cell>
          <cell r="J378">
            <v>9.7254299999999994</v>
          </cell>
          <cell r="K378">
            <v>9.7082200000000007</v>
          </cell>
          <cell r="L378">
            <v>9.8557900000000007</v>
          </cell>
          <cell r="M378">
            <v>10.14024</v>
          </cell>
          <cell r="N378">
            <v>10.3651</v>
          </cell>
          <cell r="O378">
            <v>10.339359999999999</v>
          </cell>
          <cell r="P378">
            <v>10.40508</v>
          </cell>
          <cell r="Q378">
            <v>10.343959999999999</v>
          </cell>
          <cell r="R378">
            <v>10.378</v>
          </cell>
          <cell r="S378">
            <v>10.48978</v>
          </cell>
          <cell r="T378">
            <v>10.443770000000001</v>
          </cell>
          <cell r="U378">
            <v>10.478569999999999</v>
          </cell>
          <cell r="V378">
            <v>10.341469999999999</v>
          </cell>
          <cell r="W378">
            <v>10.44211</v>
          </cell>
          <cell r="X378">
            <v>10.20872</v>
          </cell>
          <cell r="Y378">
            <v>9.2106300000000001</v>
          </cell>
          <cell r="Z378">
            <v>9.3014100000000006</v>
          </cell>
          <cell r="AA378">
            <v>8.84605</v>
          </cell>
          <cell r="AB378">
            <v>9.0383200000000006</v>
          </cell>
          <cell r="AC378">
            <v>8.8402700000000003</v>
          </cell>
          <cell r="AD378">
            <v>9.0847999999999995</v>
          </cell>
          <cell r="AE378">
            <v>8.5807099999999998</v>
          </cell>
        </row>
        <row r="379">
          <cell r="A379" t="str">
            <v>Non-métalliques</v>
          </cell>
        </row>
        <row r="380">
          <cell r="A380" t="str">
            <v>Charbon</v>
          </cell>
          <cell r="B380" t="str">
            <v>cmscfmnm</v>
          </cell>
          <cell r="C380" t="str">
            <v>fra</v>
          </cell>
          <cell r="D380" t="str">
            <v>CEREN</v>
          </cell>
          <cell r="E380" t="str">
            <v>Mtoe</v>
          </cell>
          <cell r="F380">
            <v>1.05159</v>
          </cell>
          <cell r="G380">
            <v>0.82108999999999999</v>
          </cell>
          <cell r="H380">
            <v>0.56298000000000004</v>
          </cell>
          <cell r="I380">
            <v>0.3836</v>
          </cell>
          <cell r="J380">
            <v>0.37397000000000002</v>
          </cell>
          <cell r="K380">
            <v>0.29137999999999997</v>
          </cell>
          <cell r="L380">
            <v>0.25802999999999998</v>
          </cell>
          <cell r="M380">
            <v>0.22523000000000001</v>
          </cell>
          <cell r="N380">
            <v>0.21629999999999999</v>
          </cell>
          <cell r="O380">
            <v>0.15495999999999999</v>
          </cell>
          <cell r="P380">
            <v>0.19560999999999998</v>
          </cell>
          <cell r="Q380">
            <v>0.16134999999999999</v>
          </cell>
          <cell r="R380">
            <v>0.17871999999999996</v>
          </cell>
          <cell r="S380">
            <v>0.20898</v>
          </cell>
          <cell r="T380">
            <v>0.21171000000000004</v>
          </cell>
          <cell r="U380">
            <v>0.20005000000000003</v>
          </cell>
          <cell r="V380">
            <v>0.21985000000000002</v>
          </cell>
          <cell r="W380">
            <v>0.31485999999999997</v>
          </cell>
          <cell r="X380">
            <v>0.28500999999999999</v>
          </cell>
          <cell r="Y380">
            <v>0.26167999999999997</v>
          </cell>
          <cell r="Z380">
            <v>0.26593</v>
          </cell>
          <cell r="AA380">
            <v>0.31026999999999999</v>
          </cell>
          <cell r="AB380">
            <v>0.29377999999999999</v>
          </cell>
          <cell r="AC380">
            <v>0.25902999999999998</v>
          </cell>
          <cell r="AD380">
            <v>0.22309999999999999</v>
          </cell>
          <cell r="AE380">
            <v>0.22958999999999999</v>
          </cell>
        </row>
        <row r="381">
          <cell r="A381" t="str">
            <v>Fioul</v>
          </cell>
          <cell r="B381" t="str">
            <v>petcfmnm</v>
          </cell>
          <cell r="C381" t="str">
            <v>fra</v>
          </cell>
          <cell r="D381" t="str">
            <v>CEREN</v>
          </cell>
          <cell r="E381" t="str">
            <v>Mtoe</v>
          </cell>
          <cell r="F381">
            <v>1.6344399999999999</v>
          </cell>
          <cell r="G381">
            <v>1.51267</v>
          </cell>
          <cell r="H381">
            <v>1.5160899999999999</v>
          </cell>
          <cell r="I381">
            <v>1.38487</v>
          </cell>
          <cell r="J381">
            <v>1.4488200000000002</v>
          </cell>
          <cell r="K381">
            <v>1.52522</v>
          </cell>
          <cell r="L381">
            <v>1.53474</v>
          </cell>
          <cell r="M381">
            <v>1.5273399999999999</v>
          </cell>
          <cell r="N381">
            <v>1.5131699999999999</v>
          </cell>
          <cell r="O381">
            <v>1.5074299999999998</v>
          </cell>
          <cell r="P381">
            <v>1.5271400000000002</v>
          </cell>
          <cell r="Q381">
            <v>1.4276000000000002</v>
          </cell>
          <cell r="R381">
            <v>1.4152100000000001</v>
          </cell>
          <cell r="S381">
            <v>1.38575</v>
          </cell>
          <cell r="T381">
            <v>1.4904299999999999</v>
          </cell>
          <cell r="U381">
            <v>1.5703400000000001</v>
          </cell>
          <cell r="V381">
            <v>1.6165400000000001</v>
          </cell>
          <cell r="W381">
            <v>1.67502</v>
          </cell>
          <cell r="X381">
            <v>1.5676399999999999</v>
          </cell>
          <cell r="Y381">
            <v>1.3907799999999999</v>
          </cell>
          <cell r="Z381">
            <v>1.34643</v>
          </cell>
          <cell r="AA381">
            <v>1.34863</v>
          </cell>
          <cell r="AB381">
            <v>1.17442</v>
          </cell>
          <cell r="AC381">
            <v>1.0626199999999999</v>
          </cell>
          <cell r="AD381">
            <v>0.97277000000000002</v>
          </cell>
          <cell r="AE381">
            <v>0.94726999999999995</v>
          </cell>
        </row>
        <row r="382">
          <cell r="A382" t="str">
            <v>Gaz</v>
          </cell>
          <cell r="B382" t="str">
            <v>gazcfmnm</v>
          </cell>
          <cell r="C382" t="str">
            <v>fra</v>
          </cell>
          <cell r="D382" t="str">
            <v>CEREN</v>
          </cell>
          <cell r="E382" t="str">
            <v>Mtoe</v>
          </cell>
          <cell r="F382">
            <v>1.59172</v>
          </cell>
          <cell r="G382">
            <v>1.5826099999999999</v>
          </cell>
          <cell r="H382">
            <v>1.5436700000000001</v>
          </cell>
          <cell r="I382">
            <v>1.50746</v>
          </cell>
          <cell r="J382">
            <v>1.5064500000000001</v>
          </cell>
          <cell r="K382">
            <v>1.63093</v>
          </cell>
          <cell r="L382">
            <v>1.6371500000000001</v>
          </cell>
          <cell r="M382">
            <v>1.7152499999999999</v>
          </cell>
          <cell r="N382">
            <v>1.7641300000000002</v>
          </cell>
          <cell r="O382">
            <v>1.7364999999999999</v>
          </cell>
          <cell r="P382">
            <v>1.7830600000000001</v>
          </cell>
          <cell r="Q382">
            <v>1.7354699999999998</v>
          </cell>
          <cell r="R382">
            <v>1.78522</v>
          </cell>
          <cell r="S382">
            <v>1.7259100000000001</v>
          </cell>
          <cell r="T382">
            <v>1.80321</v>
          </cell>
          <cell r="U382">
            <v>1.7881099999999999</v>
          </cell>
          <cell r="V382">
            <v>1.7397</v>
          </cell>
          <cell r="W382">
            <v>1.7215</v>
          </cell>
          <cell r="X382">
            <v>1.6594199999999999</v>
          </cell>
          <cell r="Y382">
            <v>1.3825000000000001</v>
          </cell>
          <cell r="Z382">
            <v>1.51993</v>
          </cell>
          <cell r="AA382">
            <v>1.5801399999999999</v>
          </cell>
          <cell r="AB382">
            <v>1.5698399999999999</v>
          </cell>
          <cell r="AC382">
            <v>1.6262599999999998</v>
          </cell>
          <cell r="AD382">
            <v>1.5960100000000002</v>
          </cell>
          <cell r="AE382">
            <v>1.31759</v>
          </cell>
        </row>
        <row r="383">
          <cell r="A383" t="str">
            <v>Chaleur</v>
          </cell>
          <cell r="B383" t="str">
            <v>vapcfmnm</v>
          </cell>
          <cell r="C383" t="str">
            <v>fra</v>
          </cell>
          <cell r="D383" t="str">
            <v>CEREN</v>
          </cell>
          <cell r="E383" t="str">
            <v>Mtoe</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row>
        <row r="384">
          <cell r="A384" t="str">
            <v>Electricité</v>
          </cell>
          <cell r="B384" t="str">
            <v>elccfmnm</v>
          </cell>
          <cell r="C384" t="str">
            <v>fra</v>
          </cell>
          <cell r="D384" t="str">
            <v>CEREN</v>
          </cell>
          <cell r="E384" t="str">
            <v>Mtoe</v>
          </cell>
          <cell r="F384">
            <v>0.84133999999999998</v>
          </cell>
          <cell r="G384">
            <v>0.84580999999999995</v>
          </cell>
          <cell r="H384">
            <v>0.81691000000000025</v>
          </cell>
          <cell r="I384">
            <v>0.75560000000000005</v>
          </cell>
          <cell r="J384">
            <v>0.7844899999999998</v>
          </cell>
          <cell r="K384">
            <v>0.82121</v>
          </cell>
          <cell r="L384">
            <v>0.81252999999999986</v>
          </cell>
          <cell r="M384">
            <v>0.81837999999999989</v>
          </cell>
          <cell r="N384">
            <v>0.84804999999999997</v>
          </cell>
          <cell r="O384">
            <v>0.84984999999999999</v>
          </cell>
          <cell r="P384">
            <v>0.86772000000000005</v>
          </cell>
          <cell r="Q384">
            <v>0.87478</v>
          </cell>
          <cell r="R384">
            <v>0.88580000000000003</v>
          </cell>
          <cell r="S384">
            <v>0.87905999999999995</v>
          </cell>
          <cell r="T384">
            <v>0.91212999999999989</v>
          </cell>
          <cell r="U384">
            <v>0.90466999999999997</v>
          </cell>
          <cell r="V384">
            <v>0.92202999999999991</v>
          </cell>
          <cell r="W384">
            <v>0.93269000000000002</v>
          </cell>
          <cell r="X384">
            <v>0.90941000000000005</v>
          </cell>
          <cell r="Y384">
            <v>0.80406</v>
          </cell>
          <cell r="Z384">
            <v>0.82773999999999992</v>
          </cell>
          <cell r="AA384">
            <v>0.87324999999999997</v>
          </cell>
          <cell r="AB384">
            <v>0.83687</v>
          </cell>
          <cell r="AC384">
            <v>0.83789999999999998</v>
          </cell>
          <cell r="AD384">
            <v>0.81140999999999996</v>
          </cell>
          <cell r="AE384">
            <v>0.80406</v>
          </cell>
        </row>
        <row r="385">
          <cell r="A385" t="str">
            <v>Biomasse</v>
          </cell>
          <cell r="B385" t="str">
            <v>enccfmnm</v>
          </cell>
          <cell r="C385" t="str">
            <v>fra</v>
          </cell>
          <cell r="D385" t="str">
            <v>CEREN</v>
          </cell>
          <cell r="E385" t="str">
            <v>Mtoe</v>
          </cell>
          <cell r="F385">
            <v>0.11759</v>
          </cell>
          <cell r="G385">
            <v>0.10583999999999999</v>
          </cell>
          <cell r="H385">
            <v>9.4380000000000019E-2</v>
          </cell>
          <cell r="I385">
            <v>8.6120000000000002E-2</v>
          </cell>
          <cell r="J385">
            <v>8.7840000000000001E-2</v>
          </cell>
          <cell r="K385">
            <v>8.8840000000000002E-2</v>
          </cell>
          <cell r="L385">
            <v>8.5209999999999994E-2</v>
          </cell>
          <cell r="M385">
            <v>8.473E-2</v>
          </cell>
          <cell r="N385">
            <v>8.9630000000000001E-2</v>
          </cell>
          <cell r="O385">
            <v>9.307E-2</v>
          </cell>
          <cell r="P385">
            <v>0.14627000000000001</v>
          </cell>
          <cell r="Q385">
            <v>0.29807</v>
          </cell>
          <cell r="R385">
            <v>0.24621999999999999</v>
          </cell>
          <cell r="S385">
            <v>0.21772</v>
          </cell>
          <cell r="T385">
            <v>0.20813999999999999</v>
          </cell>
          <cell r="U385">
            <v>0.21160999999999999</v>
          </cell>
          <cell r="V385">
            <v>0.14049</v>
          </cell>
          <cell r="W385">
            <v>0.21934000000000001</v>
          </cell>
          <cell r="X385">
            <v>0.22978999999999999</v>
          </cell>
          <cell r="Y385">
            <v>0.17821000000000006</v>
          </cell>
          <cell r="Z385">
            <v>0.16592000000000001</v>
          </cell>
          <cell r="AA385">
            <v>0.14055000000000004</v>
          </cell>
          <cell r="AB385">
            <v>0.16503000000000001</v>
          </cell>
          <cell r="AC385">
            <v>0.18953999999999999</v>
          </cell>
          <cell r="AD385">
            <v>0.19536999999999999</v>
          </cell>
          <cell r="AE385">
            <v>0.17463999999999999</v>
          </cell>
        </row>
        <row r="386">
          <cell r="A386" t="str">
            <v>Total</v>
          </cell>
          <cell r="B386" t="str">
            <v>toccfmnm</v>
          </cell>
          <cell r="C386" t="str">
            <v>fra</v>
          </cell>
          <cell r="D386" t="str">
            <v>CEREN</v>
          </cell>
          <cell r="E386" t="str">
            <v>Mtoe</v>
          </cell>
          <cell r="F386">
            <v>5.2366799999999989</v>
          </cell>
          <cell r="G386">
            <v>4.8680199999999996</v>
          </cell>
          <cell r="H386">
            <v>4.5340300000000004</v>
          </cell>
          <cell r="I386">
            <v>4.1176500000000003</v>
          </cell>
          <cell r="J386">
            <v>4.2015700000000002</v>
          </cell>
          <cell r="K386">
            <v>4.3575800000000005</v>
          </cell>
          <cell r="L386">
            <v>4.3276599999999998</v>
          </cell>
          <cell r="M386">
            <v>4.3709300000000004</v>
          </cell>
          <cell r="N386">
            <v>4.4312799999999992</v>
          </cell>
          <cell r="O386">
            <v>4.3418099999999997</v>
          </cell>
          <cell r="P386">
            <v>4.5198000000000009</v>
          </cell>
          <cell r="Q386">
            <v>4.4972700000000003</v>
          </cell>
          <cell r="R386">
            <v>4.5111699999999999</v>
          </cell>
          <cell r="S386">
            <v>4.4174199999999999</v>
          </cell>
          <cell r="T386">
            <v>4.6256200000000005</v>
          </cell>
          <cell r="U386">
            <v>4.674780000000001</v>
          </cell>
          <cell r="V386">
            <v>4.6386099999999999</v>
          </cell>
          <cell r="W386">
            <v>4.86341</v>
          </cell>
          <cell r="X386">
            <v>4.6512699999999993</v>
          </cell>
          <cell r="Y386">
            <v>4.0172299999999996</v>
          </cell>
          <cell r="Z386">
            <v>4.1259500000000005</v>
          </cell>
          <cell r="AA386">
            <v>4.25284</v>
          </cell>
          <cell r="AB386">
            <v>4.0399399999999996</v>
          </cell>
          <cell r="AC386">
            <v>3.9753500000000002</v>
          </cell>
          <cell r="AD386">
            <v>3.7986600000000004</v>
          </cell>
          <cell r="AE386">
            <v>3.4731500000000004</v>
          </cell>
        </row>
        <row r="387">
          <cell r="A387" t="str">
            <v>Iaa</v>
          </cell>
        </row>
        <row r="388">
          <cell r="A388" t="str">
            <v>Charbon</v>
          </cell>
          <cell r="B388" t="str">
            <v>cmscfiaa</v>
          </cell>
          <cell r="C388" t="str">
            <v>fra</v>
          </cell>
          <cell r="D388" t="str">
            <v>CEREN</v>
          </cell>
          <cell r="E388" t="str">
            <v>Mtoe</v>
          </cell>
          <cell r="F388">
            <v>0.45564000000000004</v>
          </cell>
          <cell r="G388">
            <v>0.37136000000000002</v>
          </cell>
          <cell r="H388">
            <v>0.40732000000000002</v>
          </cell>
          <cell r="I388">
            <v>0.40394000000000002</v>
          </cell>
          <cell r="J388">
            <v>0.38102999999999998</v>
          </cell>
          <cell r="K388">
            <v>0.41546</v>
          </cell>
          <cell r="L388">
            <v>0.37727999999999995</v>
          </cell>
          <cell r="M388">
            <v>0.39691999999999994</v>
          </cell>
          <cell r="N388">
            <v>0.37578</v>
          </cell>
          <cell r="O388">
            <v>0.3809499999999999</v>
          </cell>
          <cell r="P388">
            <v>0.41774999999999995</v>
          </cell>
          <cell r="Q388">
            <v>0.34334999999999999</v>
          </cell>
          <cell r="R388">
            <v>0.371</v>
          </cell>
          <cell r="S388">
            <v>0.37375000000000003</v>
          </cell>
          <cell r="T388">
            <v>0.34340999999999999</v>
          </cell>
          <cell r="U388">
            <v>0.33487</v>
          </cell>
          <cell r="V388">
            <v>0.36459999999999998</v>
          </cell>
          <cell r="W388">
            <v>0.38993</v>
          </cell>
          <cell r="X388">
            <v>0.35610999999999998</v>
          </cell>
          <cell r="Y388">
            <v>0.36980000000000002</v>
          </cell>
          <cell r="Z388">
            <v>0.38433</v>
          </cell>
          <cell r="AA388">
            <v>0.37849000000000005</v>
          </cell>
          <cell r="AB388">
            <v>0.35489999999999999</v>
          </cell>
          <cell r="AC388">
            <v>0.3095</v>
          </cell>
          <cell r="AD388">
            <v>0.32355999999999996</v>
          </cell>
          <cell r="AE388">
            <v>0.57423999999999997</v>
          </cell>
        </row>
        <row r="389">
          <cell r="A389" t="str">
            <v>Fioul</v>
          </cell>
          <cell r="B389" t="str">
            <v>petcfiaa</v>
          </cell>
          <cell r="C389" t="str">
            <v>fra</v>
          </cell>
          <cell r="D389" t="str">
            <v>CEREN</v>
          </cell>
          <cell r="E389" t="str">
            <v>Mtoe</v>
          </cell>
          <cell r="F389">
            <v>1.1692</v>
          </cell>
          <cell r="G389">
            <v>1.1916599999999999</v>
          </cell>
          <cell r="H389">
            <v>1.2098599999999999</v>
          </cell>
          <cell r="I389">
            <v>1.1623399999999999</v>
          </cell>
          <cell r="J389">
            <v>1.08596</v>
          </cell>
          <cell r="K389">
            <v>1.10389</v>
          </cell>
          <cell r="L389">
            <v>1.04016</v>
          </cell>
          <cell r="M389">
            <v>0.99309000000000003</v>
          </cell>
          <cell r="N389">
            <v>1.01746</v>
          </cell>
          <cell r="O389">
            <v>0.95716000000000001</v>
          </cell>
          <cell r="P389">
            <v>0.83969000000000005</v>
          </cell>
          <cell r="Q389">
            <v>0.81698999999999999</v>
          </cell>
          <cell r="R389">
            <v>0.76785000000000003</v>
          </cell>
          <cell r="S389">
            <v>0.71430000000000005</v>
          </cell>
          <cell r="T389">
            <v>0.70125000000000004</v>
          </cell>
          <cell r="U389">
            <v>0.56486999999999998</v>
          </cell>
          <cell r="V389">
            <v>0.54874000000000001</v>
          </cell>
          <cell r="W389">
            <v>0.54196</v>
          </cell>
          <cell r="X389">
            <v>0.48934</v>
          </cell>
          <cell r="Y389">
            <v>0.4546</v>
          </cell>
          <cell r="Z389">
            <v>0.44429999999999997</v>
          </cell>
          <cell r="AA389">
            <v>0.41254000000000002</v>
          </cell>
          <cell r="AB389">
            <v>0.36197999999999997</v>
          </cell>
          <cell r="AC389">
            <v>0.33189000000000002</v>
          </cell>
          <cell r="AD389">
            <v>0.30374000000000001</v>
          </cell>
          <cell r="AE389">
            <v>0.36497000000000002</v>
          </cell>
        </row>
        <row r="390">
          <cell r="A390" t="str">
            <v>Gaz</v>
          </cell>
          <cell r="B390" t="str">
            <v>gazcfiaa</v>
          </cell>
          <cell r="C390" t="str">
            <v>fra</v>
          </cell>
          <cell r="D390" t="str">
            <v>CEREN</v>
          </cell>
          <cell r="E390" t="str">
            <v>Mtoe</v>
          </cell>
          <cell r="F390">
            <v>1.5057100000000001</v>
          </cell>
          <cell r="G390">
            <v>1.6039699999999999</v>
          </cell>
          <cell r="H390">
            <v>1.6567199999999997</v>
          </cell>
          <cell r="I390">
            <v>1.74135</v>
          </cell>
          <cell r="J390">
            <v>1.7563899999999999</v>
          </cell>
          <cell r="K390">
            <v>1.82931</v>
          </cell>
          <cell r="L390">
            <v>1.9198500000000001</v>
          </cell>
          <cell r="M390">
            <v>1.9928600000000001</v>
          </cell>
          <cell r="N390">
            <v>2.0209199999999998</v>
          </cell>
          <cell r="O390">
            <v>2.1504500000000002</v>
          </cell>
          <cell r="P390">
            <v>2.2460800000000001</v>
          </cell>
          <cell r="Q390">
            <v>2.1769500000000002</v>
          </cell>
          <cell r="R390">
            <v>2.32748</v>
          </cell>
          <cell r="S390">
            <v>2.3261699999999998</v>
          </cell>
          <cell r="T390">
            <v>2.29101</v>
          </cell>
          <cell r="U390">
            <v>2.4148200000000002</v>
          </cell>
          <cell r="V390">
            <v>2.35765</v>
          </cell>
          <cell r="W390">
            <v>2.4229799999999999</v>
          </cell>
          <cell r="X390">
            <v>2.4304600000000001</v>
          </cell>
          <cell r="Y390">
            <v>2.4799799999999999</v>
          </cell>
          <cell r="Z390">
            <v>2.4873500000000002</v>
          </cell>
          <cell r="AA390">
            <v>2.4920200000000006</v>
          </cell>
          <cell r="AB390">
            <v>2.4980199999999999</v>
          </cell>
          <cell r="AC390">
            <v>2.5012099999999999</v>
          </cell>
          <cell r="AD390">
            <v>2.5657399999999999</v>
          </cell>
          <cell r="AE390">
            <v>2.6810900000000002</v>
          </cell>
        </row>
        <row r="391">
          <cell r="A391" t="str">
            <v>Chaleur</v>
          </cell>
          <cell r="B391" t="str">
            <v>vapcfiaa</v>
          </cell>
          <cell r="C391" t="str">
            <v>fra</v>
          </cell>
          <cell r="D391" t="str">
            <v>CEREN</v>
          </cell>
          <cell r="E391" t="str">
            <v>Mtoe</v>
          </cell>
          <cell r="F391">
            <v>6.5000000000000002E-2</v>
          </cell>
          <cell r="G391">
            <v>7.0000000000000007E-2</v>
          </cell>
          <cell r="H391">
            <v>0.08</v>
          </cell>
          <cell r="I391">
            <v>7.5999999999999998E-2</v>
          </cell>
          <cell r="J391">
            <v>7.3999999999999996E-2</v>
          </cell>
          <cell r="K391">
            <v>6.3E-2</v>
          </cell>
          <cell r="L391">
            <v>7.1999999999999995E-2</v>
          </cell>
          <cell r="M391">
            <v>6.9000000000000006E-2</v>
          </cell>
          <cell r="N391">
            <v>8.1000000000000003E-2</v>
          </cell>
          <cell r="O391">
            <v>8.8929999999999981E-2</v>
          </cell>
          <cell r="P391">
            <v>0.12413</v>
          </cell>
          <cell r="Q391">
            <v>0.20416000000000001</v>
          </cell>
          <cell r="R391">
            <v>0.20287999999999998</v>
          </cell>
          <cell r="S391">
            <v>0.23271</v>
          </cell>
          <cell r="T391">
            <v>0.26079999999999998</v>
          </cell>
          <cell r="U391">
            <v>0.27517000000000003</v>
          </cell>
          <cell r="V391">
            <v>0.30382999999999999</v>
          </cell>
          <cell r="W391">
            <v>0.26157000000000002</v>
          </cell>
          <cell r="X391">
            <v>0.24390999999999999</v>
          </cell>
          <cell r="Y391">
            <v>0.28320000000000001</v>
          </cell>
          <cell r="Z391">
            <v>0.28867999999999999</v>
          </cell>
          <cell r="AA391">
            <v>0.30460999999999999</v>
          </cell>
          <cell r="AB391">
            <v>0.30502000000000001</v>
          </cell>
          <cell r="AC391">
            <v>0.27972999999999998</v>
          </cell>
          <cell r="AD391">
            <v>0.27565999999999996</v>
          </cell>
          <cell r="AE391">
            <v>0.27565999999999996</v>
          </cell>
        </row>
        <row r="392">
          <cell r="A392" t="str">
            <v>Electricité</v>
          </cell>
          <cell r="B392" t="str">
            <v>elccfiaa</v>
          </cell>
          <cell r="C392" t="str">
            <v>fra</v>
          </cell>
          <cell r="D392" t="str">
            <v>CEREN</v>
          </cell>
          <cell r="E392" t="str">
            <v>Mtoe</v>
          </cell>
          <cell r="F392">
            <v>1.1359699999999999</v>
          </cell>
          <cell r="G392">
            <v>1.1646099999999999</v>
          </cell>
          <cell r="H392">
            <v>1.1854199999999999</v>
          </cell>
          <cell r="I392">
            <v>1.2027099999999999</v>
          </cell>
          <cell r="J392">
            <v>1.28338</v>
          </cell>
          <cell r="K392">
            <v>1.3169200000000001</v>
          </cell>
          <cell r="L392">
            <v>1.3431500000000001</v>
          </cell>
          <cell r="M392">
            <v>1.38503</v>
          </cell>
          <cell r="N392">
            <v>1.4087700000000001</v>
          </cell>
          <cell r="O392">
            <v>1.42984</v>
          </cell>
          <cell r="P392">
            <v>1.4729399999999999</v>
          </cell>
          <cell r="Q392">
            <v>1.4928600000000001</v>
          </cell>
          <cell r="R392">
            <v>1.5473900000000003</v>
          </cell>
          <cell r="S392">
            <v>1.5457099999999999</v>
          </cell>
          <cell r="T392">
            <v>1.5640799999999999</v>
          </cell>
          <cell r="U392">
            <v>1.5894899999999998</v>
          </cell>
          <cell r="V392">
            <v>1.6045799999999999</v>
          </cell>
          <cell r="W392">
            <v>1.6547599999999998</v>
          </cell>
          <cell r="X392">
            <v>1.65808</v>
          </cell>
          <cell r="Y392">
            <v>1.6775199999999999</v>
          </cell>
          <cell r="Z392">
            <v>1.7305200000000001</v>
          </cell>
          <cell r="AA392">
            <v>1.7706799999999998</v>
          </cell>
          <cell r="AB392">
            <v>1.7821100000000001</v>
          </cell>
          <cell r="AC392">
            <v>1.76928</v>
          </cell>
          <cell r="AD392">
            <v>1.7827600000000001</v>
          </cell>
          <cell r="AE392">
            <v>1.7851699999999999</v>
          </cell>
        </row>
        <row r="393">
          <cell r="A393" t="str">
            <v>Biomasse</v>
          </cell>
          <cell r="B393" t="str">
            <v>enccfiaa</v>
          </cell>
          <cell r="C393" t="str">
            <v>fra</v>
          </cell>
          <cell r="D393" t="str">
            <v>CEREN</v>
          </cell>
          <cell r="E393" t="str">
            <v>Mtoe</v>
          </cell>
          <cell r="F393">
            <v>4.2000000000000003E-2</v>
          </cell>
          <cell r="G393">
            <v>3.9E-2</v>
          </cell>
          <cell r="H393">
            <v>3.4000000000000002E-2</v>
          </cell>
          <cell r="I393">
            <v>3.7999999999999999E-2</v>
          </cell>
          <cell r="J393">
            <v>3.7999999999999999E-2</v>
          </cell>
          <cell r="K393">
            <v>3.3959999999999997E-2</v>
          </cell>
          <cell r="L393">
            <v>2.9000000000000001E-2</v>
          </cell>
          <cell r="M393">
            <v>3.7999999999999999E-2</v>
          </cell>
          <cell r="N393">
            <v>3.7999999999999999E-2</v>
          </cell>
          <cell r="O393">
            <v>3.7999999999999999E-2</v>
          </cell>
          <cell r="P393">
            <v>4.9019999999999987E-2</v>
          </cell>
          <cell r="Q393">
            <v>4.9879999999999994E-2</v>
          </cell>
          <cell r="R393">
            <v>4.9879999999999994E-2</v>
          </cell>
          <cell r="S393">
            <v>5.074E-2</v>
          </cell>
          <cell r="T393">
            <v>5.0399999999999993E-2</v>
          </cell>
          <cell r="U393">
            <v>5.9520000000000003E-2</v>
          </cell>
          <cell r="V393">
            <v>6.9029999999999994E-2</v>
          </cell>
          <cell r="W393">
            <v>8.029E-2</v>
          </cell>
          <cell r="X393">
            <v>8.2650000000000001E-2</v>
          </cell>
          <cell r="Y393">
            <v>0.11575000000000001</v>
          </cell>
          <cell r="Z393">
            <v>0.12588000000000002</v>
          </cell>
          <cell r="AA393">
            <v>0.12737000000000001</v>
          </cell>
          <cell r="AB393">
            <v>0.14221</v>
          </cell>
          <cell r="AC393">
            <v>0.15010999999999999</v>
          </cell>
          <cell r="AD393">
            <v>0.15536</v>
          </cell>
          <cell r="AE393">
            <v>0.20745000000000002</v>
          </cell>
        </row>
        <row r="394">
          <cell r="A394" t="str">
            <v>Total</v>
          </cell>
          <cell r="B394" t="str">
            <v>toccfiaa</v>
          </cell>
          <cell r="C394" t="str">
            <v>fra</v>
          </cell>
          <cell r="D394" t="str">
            <v>CEREN</v>
          </cell>
          <cell r="E394" t="str">
            <v>Mtoe</v>
          </cell>
          <cell r="F394">
            <v>4.3735299999999997</v>
          </cell>
          <cell r="G394">
            <v>4.4406100000000004</v>
          </cell>
          <cell r="H394">
            <v>4.5733199999999998</v>
          </cell>
          <cell r="I394">
            <v>4.6243499999999997</v>
          </cell>
          <cell r="J394">
            <v>4.6187500000000004</v>
          </cell>
          <cell r="K394">
            <v>4.7625299999999999</v>
          </cell>
          <cell r="L394">
            <v>4.7814399999999999</v>
          </cell>
          <cell r="M394">
            <v>4.8748999999999993</v>
          </cell>
          <cell r="N394">
            <v>4.9419199999999996</v>
          </cell>
          <cell r="O394">
            <v>5.0453299999999999</v>
          </cell>
          <cell r="P394">
            <v>5.14961</v>
          </cell>
          <cell r="Q394">
            <v>5.0841799999999999</v>
          </cell>
          <cell r="R394">
            <v>5.2664799999999996</v>
          </cell>
          <cell r="S394">
            <v>5.2433699999999996</v>
          </cell>
          <cell r="T394">
            <v>5.2109399999999999</v>
          </cell>
          <cell r="U394">
            <v>5.2387300000000003</v>
          </cell>
          <cell r="V394">
            <v>5.2484200000000003</v>
          </cell>
          <cell r="W394">
            <v>5.3514900000000001</v>
          </cell>
          <cell r="X394">
            <v>5.2605399999999998</v>
          </cell>
          <cell r="Y394">
            <v>5.3808400000000001</v>
          </cell>
          <cell r="Z394">
            <v>5.4610500000000002</v>
          </cell>
          <cell r="AA394">
            <v>5.4857100000000001</v>
          </cell>
          <cell r="AB394">
            <v>5.4442300000000001</v>
          </cell>
          <cell r="AC394">
            <v>5.3417199999999996</v>
          </cell>
          <cell r="AD394">
            <v>5.4068199999999997</v>
          </cell>
          <cell r="AE394">
            <v>5.8885800000000001</v>
          </cell>
        </row>
        <row r="395">
          <cell r="A395" t="str">
            <v>Equipements</v>
          </cell>
        </row>
        <row r="396">
          <cell r="A396" t="str">
            <v>Charbon</v>
          </cell>
          <cell r="B396" t="str">
            <v>cmscfequ</v>
          </cell>
          <cell r="C396" t="str">
            <v>fra</v>
          </cell>
          <cell r="D396" t="str">
            <v>CEREN</v>
          </cell>
          <cell r="E396" t="str">
            <v>Mtoe</v>
          </cell>
          <cell r="F396">
            <v>0.28528000000000003</v>
          </cell>
          <cell r="G396">
            <v>0.2621</v>
          </cell>
          <cell r="H396">
            <v>0.24215999999999999</v>
          </cell>
          <cell r="I396">
            <v>0.22886999999999999</v>
          </cell>
          <cell r="J396">
            <v>0.23838000000000001</v>
          </cell>
          <cell r="K396">
            <v>0.23685</v>
          </cell>
          <cell r="L396">
            <v>0.23616000000000001</v>
          </cell>
          <cell r="M396">
            <v>0.23014999999999999</v>
          </cell>
          <cell r="N396">
            <v>0.21114999999999998</v>
          </cell>
          <cell r="O396">
            <v>0.21169000000000002</v>
          </cell>
          <cell r="P396">
            <v>0.21366999999999997</v>
          </cell>
          <cell r="Q396">
            <v>0.24621000000000001</v>
          </cell>
          <cell r="R396">
            <v>0.26343</v>
          </cell>
          <cell r="S396">
            <v>0.28487999999999997</v>
          </cell>
          <cell r="T396">
            <v>0.24668999999999999</v>
          </cell>
          <cell r="U396">
            <v>0.25852999999999998</v>
          </cell>
          <cell r="V396">
            <v>0.28098999999999996</v>
          </cell>
          <cell r="W396">
            <v>0.29271999999999998</v>
          </cell>
          <cell r="X396">
            <v>0.28942000000000001</v>
          </cell>
          <cell r="Y396">
            <v>0.22495999999999999</v>
          </cell>
          <cell r="Z396">
            <v>0.21196000000000001</v>
          </cell>
          <cell r="AA396">
            <v>0.12911</v>
          </cell>
          <cell r="AB396">
            <v>0.12615000000000001</v>
          </cell>
          <cell r="AC396">
            <v>0.12248999999999999</v>
          </cell>
          <cell r="AD396">
            <v>0.13016</v>
          </cell>
          <cell r="AE396">
            <v>0.10032999999999999</v>
          </cell>
        </row>
        <row r="397">
          <cell r="A397" t="str">
            <v>Fioul</v>
          </cell>
          <cell r="B397" t="str">
            <v>petcfequ</v>
          </cell>
          <cell r="C397" t="str">
            <v>fra</v>
          </cell>
          <cell r="D397" t="str">
            <v>CEREN</v>
          </cell>
          <cell r="E397" t="str">
            <v>Mtoe</v>
          </cell>
          <cell r="F397">
            <v>0.76595999999999997</v>
          </cell>
          <cell r="G397">
            <v>0.76013000000000008</v>
          </cell>
          <cell r="H397">
            <v>0.67867</v>
          </cell>
          <cell r="I397">
            <v>0.59325000000000006</v>
          </cell>
          <cell r="J397">
            <v>0.49725999999999998</v>
          </cell>
          <cell r="K397">
            <v>0.54251000000000005</v>
          </cell>
          <cell r="L397">
            <v>0.53971999999999998</v>
          </cell>
          <cell r="M397">
            <v>0.49229000000000001</v>
          </cell>
          <cell r="N397">
            <v>0.50275999999999998</v>
          </cell>
          <cell r="O397">
            <v>0.45257999999999998</v>
          </cell>
          <cell r="P397">
            <v>0.34122999999999998</v>
          </cell>
          <cell r="Q397">
            <v>0.38936999999999999</v>
          </cell>
          <cell r="R397">
            <v>0.32078000000000001</v>
          </cell>
          <cell r="S397">
            <v>0.30873</v>
          </cell>
          <cell r="T397">
            <v>0.30251</v>
          </cell>
          <cell r="U397">
            <v>0.31579000000000007</v>
          </cell>
          <cell r="V397">
            <v>0.27194000000000002</v>
          </cell>
          <cell r="W397">
            <v>0.21567999999999998</v>
          </cell>
          <cell r="X397">
            <v>0.22016999999999998</v>
          </cell>
          <cell r="Y397">
            <v>0.16850999999999999</v>
          </cell>
          <cell r="Z397">
            <v>0.17058999999999999</v>
          </cell>
          <cell r="AA397">
            <v>0.18057000000000001</v>
          </cell>
          <cell r="AB397">
            <v>0.15357999999999999</v>
          </cell>
          <cell r="AC397">
            <v>0.14983000000000002</v>
          </cell>
          <cell r="AD397">
            <v>0.12939000000000001</v>
          </cell>
          <cell r="AE397">
            <v>0.14821999999999999</v>
          </cell>
        </row>
        <row r="398">
          <cell r="A398" t="str">
            <v>Gaz</v>
          </cell>
          <cell r="B398" t="str">
            <v>gazcfequ</v>
          </cell>
          <cell r="C398" t="str">
            <v>fra</v>
          </cell>
          <cell r="D398" t="str">
            <v>CEREN</v>
          </cell>
          <cell r="E398" t="str">
            <v>Mtoe</v>
          </cell>
          <cell r="F398">
            <v>1.4562299999999999</v>
          </cell>
          <cell r="G398">
            <v>1.5610799999999998</v>
          </cell>
          <cell r="H398">
            <v>1.5328599999999997</v>
          </cell>
          <cell r="I398">
            <v>1.4666899999999998</v>
          </cell>
          <cell r="J398">
            <v>1.5033400000000001</v>
          </cell>
          <cell r="K398">
            <v>1.6580699999999999</v>
          </cell>
          <cell r="L398">
            <v>1.76877</v>
          </cell>
          <cell r="M398">
            <v>1.7639700000000003</v>
          </cell>
          <cell r="N398">
            <v>1.8763400000000001</v>
          </cell>
          <cell r="O398">
            <v>1.86466</v>
          </cell>
          <cell r="P398">
            <v>1.8800299999999999</v>
          </cell>
          <cell r="Q398">
            <v>1.84091</v>
          </cell>
          <cell r="R398">
            <v>1.7219099999999996</v>
          </cell>
          <cell r="S398">
            <v>1.8096399999999999</v>
          </cell>
          <cell r="T398">
            <v>1.88032</v>
          </cell>
          <cell r="U398">
            <v>1.9394100000000001</v>
          </cell>
          <cell r="V398">
            <v>1.9455200000000004</v>
          </cell>
          <cell r="W398">
            <v>1.9182100000000002</v>
          </cell>
          <cell r="X398">
            <v>1.8677400000000002</v>
          </cell>
          <cell r="Y398">
            <v>1.4949000000000001</v>
          </cell>
          <cell r="Z398">
            <v>1.6430400000000001</v>
          </cell>
          <cell r="AA398">
            <v>1.6261499999999998</v>
          </cell>
          <cell r="AB398">
            <v>1.5988700000000002</v>
          </cell>
          <cell r="AC398">
            <v>1.5645</v>
          </cell>
          <cell r="AD398">
            <v>1.4409699999999999</v>
          </cell>
          <cell r="AE398">
            <v>1.5970900000000001</v>
          </cell>
        </row>
        <row r="399">
          <cell r="A399" t="str">
            <v>Chaleur</v>
          </cell>
          <cell r="B399" t="str">
            <v>vapcfequ</v>
          </cell>
          <cell r="C399" t="str">
            <v>fra</v>
          </cell>
          <cell r="D399" t="str">
            <v>CEREN</v>
          </cell>
          <cell r="E399" t="str">
            <v>Mtoe</v>
          </cell>
          <cell r="F399">
            <v>1.4000000000000002E-2</v>
          </cell>
          <cell r="G399">
            <v>1.7000000000000001E-2</v>
          </cell>
          <cell r="H399">
            <v>0.02</v>
          </cell>
          <cell r="I399">
            <v>1.7999999999999999E-2</v>
          </cell>
          <cell r="J399">
            <v>1.8000000000000002E-2</v>
          </cell>
          <cell r="K399">
            <v>1.7000000000000001E-2</v>
          </cell>
          <cell r="L399">
            <v>1.9E-2</v>
          </cell>
          <cell r="M399">
            <v>1.4000000000000002E-2</v>
          </cell>
          <cell r="N399">
            <v>1.3000000000000001E-2</v>
          </cell>
          <cell r="O399">
            <v>1.3000000000000001E-2</v>
          </cell>
          <cell r="P399">
            <v>4.6260000000000003E-2</v>
          </cell>
          <cell r="Q399">
            <v>5.4050000000000001E-2</v>
          </cell>
          <cell r="R399">
            <v>6.7220000000000002E-2</v>
          </cell>
          <cell r="S399">
            <v>6.9280000000000008E-2</v>
          </cell>
          <cell r="T399">
            <v>7.8820000000000001E-2</v>
          </cell>
          <cell r="U399">
            <v>6.5810000000000007E-2</v>
          </cell>
          <cell r="V399">
            <v>6.146999999999999E-2</v>
          </cell>
          <cell r="W399">
            <v>6.9589999999999999E-2</v>
          </cell>
          <cell r="X399">
            <v>6.8530000000000008E-2</v>
          </cell>
          <cell r="Y399">
            <v>5.7630000000000001E-2</v>
          </cell>
          <cell r="Z399">
            <v>6.1929999999999999E-2</v>
          </cell>
          <cell r="AA399">
            <v>5.9309999999999995E-2</v>
          </cell>
          <cell r="AB399">
            <v>4.8589999999999987E-2</v>
          </cell>
          <cell r="AC399">
            <v>3.6260000000000001E-2</v>
          </cell>
          <cell r="AD399">
            <v>2.5759999999999998E-2</v>
          </cell>
          <cell r="AE399">
            <v>2.5759999999999998E-2</v>
          </cell>
        </row>
        <row r="400">
          <cell r="A400" t="str">
            <v>Electricité</v>
          </cell>
          <cell r="B400" t="str">
            <v>elccfequ</v>
          </cell>
          <cell r="C400" t="str">
            <v>fra</v>
          </cell>
          <cell r="D400" t="str">
            <v>CEREN</v>
          </cell>
          <cell r="E400" t="str">
            <v>Mtoe</v>
          </cell>
          <cell r="F400">
            <v>1.85683</v>
          </cell>
          <cell r="G400">
            <v>1.84436</v>
          </cell>
          <cell r="H400">
            <v>1.8668899999999999</v>
          </cell>
          <cell r="I400">
            <v>1.7527700000000002</v>
          </cell>
          <cell r="J400">
            <v>1.8670600000000002</v>
          </cell>
          <cell r="K400">
            <v>1.96862</v>
          </cell>
          <cell r="L400">
            <v>1.9817800000000001</v>
          </cell>
          <cell r="M400">
            <v>2.05694</v>
          </cell>
          <cell r="N400">
            <v>2.1721900000000001</v>
          </cell>
          <cell r="O400">
            <v>2.2087399999999997</v>
          </cell>
          <cell r="P400">
            <v>2.2872699999999999</v>
          </cell>
          <cell r="Q400">
            <v>2.27102</v>
          </cell>
          <cell r="R400">
            <v>2.2153200000000002</v>
          </cell>
          <cell r="S400">
            <v>2.2147000000000001</v>
          </cell>
          <cell r="T400">
            <v>2.2614100000000001</v>
          </cell>
          <cell r="U400">
            <v>2.42395</v>
          </cell>
          <cell r="V400">
            <v>2.4340199999999999</v>
          </cell>
          <cell r="W400">
            <v>2.47485</v>
          </cell>
          <cell r="X400">
            <v>2.3490600000000001</v>
          </cell>
          <cell r="Y400">
            <v>1.88703</v>
          </cell>
          <cell r="Z400">
            <v>2.0233099999999999</v>
          </cell>
          <cell r="AA400">
            <v>2.1160299999999999</v>
          </cell>
          <cell r="AB400">
            <v>1.9828099999999997</v>
          </cell>
          <cell r="AC400">
            <v>1.93049</v>
          </cell>
          <cell r="AD400">
            <v>1.9199000000000002</v>
          </cell>
          <cell r="AE400">
            <v>1.9434199999999997</v>
          </cell>
        </row>
        <row r="401">
          <cell r="A401" t="str">
            <v>Biomasse</v>
          </cell>
          <cell r="B401" t="str">
            <v>enccfequ</v>
          </cell>
          <cell r="C401" t="str">
            <v>fra</v>
          </cell>
          <cell r="D401" t="str">
            <v>CEREN</v>
          </cell>
          <cell r="E401" t="str">
            <v>Mtoe</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row>
        <row r="402">
          <cell r="A402" t="str">
            <v>Total</v>
          </cell>
          <cell r="B402" t="str">
            <v>toccfequ</v>
          </cell>
          <cell r="C402" t="str">
            <v>fra</v>
          </cell>
          <cell r="D402" t="str">
            <v>CEREN</v>
          </cell>
          <cell r="E402" t="str">
            <v>Mtoe</v>
          </cell>
          <cell r="F402">
            <v>4.3742999999999999</v>
          </cell>
          <cell r="G402">
            <v>4.4396599999999999</v>
          </cell>
          <cell r="H402">
            <v>4.3315800000000007</v>
          </cell>
          <cell r="I402">
            <v>4.0525700000000011</v>
          </cell>
          <cell r="J402">
            <v>4.1180400000000006</v>
          </cell>
          <cell r="K402">
            <v>4.41805</v>
          </cell>
          <cell r="L402">
            <v>4.5394300000000003</v>
          </cell>
          <cell r="M402">
            <v>4.5533599999999996</v>
          </cell>
          <cell r="N402">
            <v>4.7714400000000001</v>
          </cell>
          <cell r="O402">
            <v>4.7466600000000003</v>
          </cell>
          <cell r="P402">
            <v>4.7643800000000001</v>
          </cell>
          <cell r="Q402">
            <v>4.7969600000000003</v>
          </cell>
          <cell r="R402">
            <v>4.5831599999999995</v>
          </cell>
          <cell r="S402">
            <v>4.6820699999999995</v>
          </cell>
          <cell r="T402">
            <v>4.7641499999999999</v>
          </cell>
          <cell r="U402">
            <v>4.9992700000000001</v>
          </cell>
          <cell r="V402">
            <v>4.9905499999999998</v>
          </cell>
          <cell r="W402">
            <v>4.9674000000000005</v>
          </cell>
          <cell r="X402">
            <v>4.7882899999999999</v>
          </cell>
          <cell r="Y402">
            <v>3.83189</v>
          </cell>
          <cell r="Z402">
            <v>4.1087299999999995</v>
          </cell>
          <cell r="AA402">
            <v>4.1100700000000003</v>
          </cell>
          <cell r="AB402">
            <v>3.9040699999999999</v>
          </cell>
          <cell r="AC402">
            <v>3.7976299999999998</v>
          </cell>
          <cell r="AD402">
            <v>3.6450800000000001</v>
          </cell>
          <cell r="AE402">
            <v>3.8148299999999997</v>
          </cell>
        </row>
        <row r="403">
          <cell r="A403" t="str">
            <v>Autres</v>
          </cell>
        </row>
        <row r="404">
          <cell r="A404" t="str">
            <v>Charbon</v>
          </cell>
          <cell r="B404" t="str">
            <v>cmscfoth</v>
          </cell>
          <cell r="C404" t="str">
            <v>fra</v>
          </cell>
          <cell r="D404" t="str">
            <v>CEREN</v>
          </cell>
          <cell r="E404" t="str">
            <v>Mtoe</v>
          </cell>
          <cell r="F404">
            <v>0.21975999999999962</v>
          </cell>
          <cell r="G404">
            <v>0.19026000000000051</v>
          </cell>
          <cell r="H404">
            <v>0.17808999999999947</v>
          </cell>
          <cell r="I404">
            <v>0.1694400000000002</v>
          </cell>
          <cell r="J404">
            <v>0.17348999999999942</v>
          </cell>
          <cell r="K404">
            <v>0.16073000000000023</v>
          </cell>
          <cell r="L404">
            <v>0.16891000000000023</v>
          </cell>
          <cell r="M404">
            <v>0.16960000000000069</v>
          </cell>
          <cell r="N404">
            <v>0.17144000000000009</v>
          </cell>
          <cell r="O404">
            <v>0.17034000000000052</v>
          </cell>
          <cell r="P404">
            <v>0.15152000000000057</v>
          </cell>
          <cell r="Q404">
            <v>0.11344999999999995</v>
          </cell>
          <cell r="R404">
            <v>0.11535000000000002</v>
          </cell>
          <cell r="S404">
            <v>0.11216000000000007</v>
          </cell>
          <cell r="T404">
            <v>0.10952000000000021</v>
          </cell>
          <cell r="U404">
            <v>0.12123000000000034</v>
          </cell>
          <cell r="V404">
            <v>8.3330000000000543E-2</v>
          </cell>
          <cell r="W404">
            <v>6.6040000000000126E-2</v>
          </cell>
          <cell r="X404">
            <v>3.2279999999999795E-2</v>
          </cell>
          <cell r="Y404">
            <v>1.7020000000000163E-2</v>
          </cell>
          <cell r="Z404">
            <v>1.9539999999999544E-2</v>
          </cell>
          <cell r="AA404">
            <v>1.4530000000000303E-2</v>
          </cell>
          <cell r="AB404">
            <v>1.8350000000000789E-2</v>
          </cell>
          <cell r="AC404">
            <v>1.1339999999999731E-2</v>
          </cell>
          <cell r="AD404">
            <v>1.223999999999977E-2</v>
          </cell>
          <cell r="AE404">
            <v>1.4260000000000194E-2</v>
          </cell>
        </row>
        <row r="405">
          <cell r="A405" t="str">
            <v>Fioul</v>
          </cell>
          <cell r="B405" t="str">
            <v>petcfoth</v>
          </cell>
          <cell r="C405" t="str">
            <v>fra</v>
          </cell>
          <cell r="D405" t="str">
            <v>CEREN</v>
          </cell>
          <cell r="E405" t="str">
            <v>Mtoe</v>
          </cell>
          <cell r="F405">
            <v>0.91601000000000077</v>
          </cell>
          <cell r="G405">
            <v>0.91938999999999982</v>
          </cell>
          <cell r="H405">
            <v>0.8651299999999994</v>
          </cell>
          <cell r="I405">
            <v>0.80457000000000012</v>
          </cell>
          <cell r="J405">
            <v>0.77780000000000071</v>
          </cell>
          <cell r="K405">
            <v>0.70849999999999969</v>
          </cell>
          <cell r="L405">
            <v>0.69111000000000078</v>
          </cell>
          <cell r="M405">
            <v>0.64926000000000006</v>
          </cell>
          <cell r="N405">
            <v>0.62074999999999902</v>
          </cell>
          <cell r="O405">
            <v>0.60541000000000045</v>
          </cell>
          <cell r="P405">
            <v>0.49154999999999976</v>
          </cell>
          <cell r="Q405">
            <v>0.43070999999999976</v>
          </cell>
          <cell r="R405">
            <v>0.37700999999999996</v>
          </cell>
          <cell r="S405">
            <v>0.36585000000000178</v>
          </cell>
          <cell r="T405">
            <v>0.33890999999999916</v>
          </cell>
          <cell r="U405">
            <v>0.28803999999999907</v>
          </cell>
          <cell r="V405">
            <v>0.25782999999999928</v>
          </cell>
          <cell r="W405">
            <v>0.25620999999999966</v>
          </cell>
          <cell r="X405">
            <v>0.25006000000000017</v>
          </cell>
          <cell r="Y405">
            <v>0.18848000000000018</v>
          </cell>
          <cell r="Z405">
            <v>0.1673200000000005</v>
          </cell>
          <cell r="AA405">
            <v>0.15198000000000084</v>
          </cell>
          <cell r="AB405">
            <v>0.17978999999999956</v>
          </cell>
          <cell r="AC405">
            <v>0.16095999999999963</v>
          </cell>
          <cell r="AD405">
            <v>0.13402000000000047</v>
          </cell>
          <cell r="AE405">
            <v>0.15274000000000049</v>
          </cell>
        </row>
        <row r="406">
          <cell r="A406" t="str">
            <v>Gaz</v>
          </cell>
          <cell r="B406" t="str">
            <v>gazcfoth</v>
          </cell>
          <cell r="C406" t="str">
            <v>fra</v>
          </cell>
          <cell r="D406" t="str">
            <v>CEREN</v>
          </cell>
          <cell r="E406" t="str">
            <v>Mtoe</v>
          </cell>
          <cell r="F406">
            <v>1.2050200000000004</v>
          </cell>
          <cell r="G406">
            <v>1.3881199999999996</v>
          </cell>
          <cell r="H406">
            <v>1.5036799999999984</v>
          </cell>
          <cell r="I406">
            <v>1.5638699999999994</v>
          </cell>
          <cell r="J406">
            <v>1.6674100000000012</v>
          </cell>
          <cell r="K406">
            <v>1.7753700000000001</v>
          </cell>
          <cell r="L406">
            <v>1.689679999999999</v>
          </cell>
          <cell r="M406">
            <v>1.8415599999999985</v>
          </cell>
          <cell r="N406">
            <v>1.8099200000000004</v>
          </cell>
          <cell r="O406">
            <v>1.8423199999999991</v>
          </cell>
          <cell r="P406">
            <v>1.9568700000000001</v>
          </cell>
          <cell r="Q406">
            <v>1.850359999999998</v>
          </cell>
          <cell r="R406">
            <v>1.7557900000000009</v>
          </cell>
          <cell r="S406">
            <v>1.7474199999999993</v>
          </cell>
          <cell r="T406">
            <v>1.7574900000000009</v>
          </cell>
          <cell r="U406">
            <v>1.7047900000000007</v>
          </cell>
          <cell r="V406">
            <v>1.6546099999999988</v>
          </cell>
          <cell r="W406">
            <v>1.6008999999999995</v>
          </cell>
          <cell r="X406">
            <v>1.4781500000000007</v>
          </cell>
          <cell r="Y406">
            <v>1.2338799999999999</v>
          </cell>
          <cell r="Z406">
            <v>1.3123399999999996</v>
          </cell>
          <cell r="AA406">
            <v>1.2551299999999999</v>
          </cell>
          <cell r="AB406">
            <v>1.1943700000000002</v>
          </cell>
          <cell r="AC406">
            <v>1.2756699999999996</v>
          </cell>
          <cell r="AD406">
            <v>1.2402099999999994</v>
          </cell>
          <cell r="AE406">
            <v>1.4051499999999972</v>
          </cell>
        </row>
        <row r="407">
          <cell r="A407" t="str">
            <v>Chaleur</v>
          </cell>
          <cell r="B407" t="str">
            <v>vapcfoth</v>
          </cell>
          <cell r="C407" t="str">
            <v>fra</v>
          </cell>
          <cell r="D407" t="str">
            <v>CEREN</v>
          </cell>
          <cell r="E407" t="str">
            <v>Mtoe</v>
          </cell>
          <cell r="F407">
            <v>8.7000000000000063E-2</v>
          </cell>
          <cell r="G407">
            <v>8.6999999999999911E-2</v>
          </cell>
          <cell r="H407">
            <v>8.4999999999999881E-2</v>
          </cell>
          <cell r="I407">
            <v>5.999999999999997E-2</v>
          </cell>
          <cell r="J407">
            <v>6.2E-2</v>
          </cell>
          <cell r="K407">
            <v>6.4000000000000015E-2</v>
          </cell>
          <cell r="L407">
            <v>7.1000000000000008E-2</v>
          </cell>
          <cell r="M407">
            <v>5.7000000000000037E-2</v>
          </cell>
          <cell r="N407">
            <v>5.1999999999999998E-2</v>
          </cell>
          <cell r="O407">
            <v>6.5000000000000002E-2</v>
          </cell>
          <cell r="P407">
            <v>0.1753599999999999</v>
          </cell>
          <cell r="Q407">
            <v>0.35330999999999996</v>
          </cell>
          <cell r="R407">
            <v>0.43131000000000014</v>
          </cell>
          <cell r="S407">
            <v>0.46459999999999974</v>
          </cell>
          <cell r="T407">
            <v>0.50044000000000011</v>
          </cell>
          <cell r="U407">
            <v>0.50347000000000008</v>
          </cell>
          <cell r="V407">
            <v>0.48282999999999976</v>
          </cell>
          <cell r="W407">
            <v>0.47359999999999974</v>
          </cell>
          <cell r="X407">
            <v>0.49953000000000003</v>
          </cell>
          <cell r="Y407">
            <v>0.39962000000000025</v>
          </cell>
          <cell r="Z407">
            <v>0.40876999999999986</v>
          </cell>
          <cell r="AA407">
            <v>0.37901999999999997</v>
          </cell>
          <cell r="AB407">
            <v>0.38469999999999988</v>
          </cell>
          <cell r="AC407">
            <v>0.44166</v>
          </cell>
          <cell r="AD407">
            <v>0.44795999999999991</v>
          </cell>
          <cell r="AE407">
            <v>0.44195999999999969</v>
          </cell>
        </row>
        <row r="408">
          <cell r="A408" t="str">
            <v>Electricité</v>
          </cell>
          <cell r="B408" t="str">
            <v>elccfoth</v>
          </cell>
          <cell r="C408" t="str">
            <v>fra</v>
          </cell>
          <cell r="D408" t="str">
            <v>CEREN</v>
          </cell>
          <cell r="E408" t="str">
            <v>Mtoe</v>
          </cell>
          <cell r="F408">
            <v>1.6450900000000022</v>
          </cell>
          <cell r="G408">
            <v>1.6921400000000013</v>
          </cell>
          <cell r="H408">
            <v>1.7344499999999994</v>
          </cell>
          <cell r="I408">
            <v>1.7265299999999995</v>
          </cell>
          <cell r="J408">
            <v>1.8194200000000005</v>
          </cell>
          <cell r="K408">
            <v>1.8082399999999985</v>
          </cell>
          <cell r="L408">
            <v>1.7478600000000009</v>
          </cell>
          <cell r="M408">
            <v>1.8460000000000008</v>
          </cell>
          <cell r="N408">
            <v>1.8417600000000025</v>
          </cell>
          <cell r="O408">
            <v>1.8699700000000012</v>
          </cell>
          <cell r="P408">
            <v>1.8770700000000022</v>
          </cell>
          <cell r="Q408">
            <v>1.8147799999999981</v>
          </cell>
          <cell r="R408">
            <v>1.7576499999999993</v>
          </cell>
          <cell r="S408">
            <v>1.7934800000000015</v>
          </cell>
          <cell r="T408">
            <v>1.8059399999999985</v>
          </cell>
          <cell r="U408">
            <v>1.8169900000000003</v>
          </cell>
          <cell r="V408">
            <v>1.7782399999999996</v>
          </cell>
          <cell r="W408">
            <v>1.7324700000000002</v>
          </cell>
          <cell r="X408">
            <v>1.6700500000000005</v>
          </cell>
          <cell r="Y408">
            <v>1.4675700000000007</v>
          </cell>
          <cell r="Z408">
            <v>1.5283399999999989</v>
          </cell>
          <cell r="AA408">
            <v>1.4998000000000007</v>
          </cell>
          <cell r="AB408">
            <v>1.4582899999999996</v>
          </cell>
          <cell r="AC408">
            <v>1.4237300000000011</v>
          </cell>
          <cell r="AD408">
            <v>1.4012800000000012</v>
          </cell>
          <cell r="AE408">
            <v>1.3652699999999998</v>
          </cell>
        </row>
        <row r="409">
          <cell r="A409" t="str">
            <v>Biomasse</v>
          </cell>
          <cell r="B409" t="str">
            <v>enccfoth</v>
          </cell>
          <cell r="C409" t="str">
            <v>fra</v>
          </cell>
          <cell r="D409" t="str">
            <v>CEREN</v>
          </cell>
          <cell r="E409" t="str">
            <v>Mtoe</v>
          </cell>
          <cell r="F409">
            <v>1.2365400000000002</v>
          </cell>
          <cell r="G409">
            <v>1.2158099999999998</v>
          </cell>
          <cell r="H409">
            <v>1.2372699999999999</v>
          </cell>
          <cell r="I409">
            <v>1.2238899999999999</v>
          </cell>
          <cell r="J409">
            <v>1.3011500000000003</v>
          </cell>
          <cell r="K409">
            <v>1.2937000000000001</v>
          </cell>
          <cell r="L409">
            <v>1.3147499999999999</v>
          </cell>
          <cell r="M409">
            <v>1.3994899999999999</v>
          </cell>
          <cell r="N409">
            <v>1.4125200000000002</v>
          </cell>
          <cell r="O409">
            <v>1.4116100000000005</v>
          </cell>
          <cell r="P409">
            <v>1.3805600000000002</v>
          </cell>
          <cell r="Q409">
            <v>1.3406600000000002</v>
          </cell>
          <cell r="R409">
            <v>1.3575599999999999</v>
          </cell>
          <cell r="S409">
            <v>1.3962800000000002</v>
          </cell>
          <cell r="T409">
            <v>1.4452100000000001</v>
          </cell>
          <cell r="U409">
            <v>1.5144799999999998</v>
          </cell>
          <cell r="V409">
            <v>1.50871</v>
          </cell>
          <cell r="W409">
            <v>1.5119299999999998</v>
          </cell>
          <cell r="X409">
            <v>1.5347300000000001</v>
          </cell>
          <cell r="Y409">
            <v>1.4355599999999997</v>
          </cell>
          <cell r="Z409">
            <v>1.4942299999999999</v>
          </cell>
          <cell r="AA409">
            <v>1.5162300000000002</v>
          </cell>
          <cell r="AB409">
            <v>1.4165299999999994</v>
          </cell>
          <cell r="AC409">
            <v>1.3734</v>
          </cell>
          <cell r="AD409">
            <v>1.3130400000000002</v>
          </cell>
          <cell r="AE409">
            <v>1.3651500000000001</v>
          </cell>
        </row>
        <row r="410">
          <cell r="A410" t="str">
            <v>Total</v>
          </cell>
          <cell r="B410" t="str">
            <v>toccfoth</v>
          </cell>
          <cell r="C410" t="str">
            <v>fra</v>
          </cell>
          <cell r="D410" t="str">
            <v>CEREN</v>
          </cell>
          <cell r="E410" t="str">
            <v>Mtoe</v>
          </cell>
          <cell r="F410">
            <v>5.3134200000000025</v>
          </cell>
          <cell r="G410">
            <v>5.4977200000000046</v>
          </cell>
          <cell r="H410">
            <v>5.612620000000005</v>
          </cell>
          <cell r="I410">
            <v>5.5553099999999986</v>
          </cell>
          <cell r="J410">
            <v>5.8072899999999903</v>
          </cell>
          <cell r="K410">
            <v>5.8155499999999964</v>
          </cell>
          <cell r="L410">
            <v>5.6893100000000025</v>
          </cell>
          <cell r="M410">
            <v>5.9668999999999972</v>
          </cell>
          <cell r="N410">
            <v>5.9123899999999976</v>
          </cell>
          <cell r="O410">
            <v>5.968669999999995</v>
          </cell>
          <cell r="P410">
            <v>6.037030000000005</v>
          </cell>
          <cell r="Q410">
            <v>5.9078699999999937</v>
          </cell>
          <cell r="R410">
            <v>5.800200000000002</v>
          </cell>
          <cell r="S410">
            <v>5.8849500000000088</v>
          </cell>
          <cell r="T410">
            <v>5.9631300000000014</v>
          </cell>
          <cell r="U410">
            <v>5.9532499999999962</v>
          </cell>
          <cell r="V410">
            <v>5.7689500000000056</v>
          </cell>
          <cell r="W410">
            <v>5.6448100000000032</v>
          </cell>
          <cell r="X410">
            <v>5.4714500000000044</v>
          </cell>
          <cell r="Y410">
            <v>4.7433200000000024</v>
          </cell>
          <cell r="Z410">
            <v>4.9326499999999953</v>
          </cell>
          <cell r="AA410">
            <v>4.8177900000000093</v>
          </cell>
          <cell r="AB410">
            <v>4.6579699999999971</v>
          </cell>
          <cell r="AC410">
            <v>4.6927200000000102</v>
          </cell>
          <cell r="AD410">
            <v>4.5498600000000033</v>
          </cell>
          <cell r="AE410">
            <v>4.7451799999999995</v>
          </cell>
        </row>
        <row r="411">
          <cell r="A411" t="str">
            <v>Bilan industrie par IGCE (Energie finale)</v>
          </cell>
        </row>
        <row r="412">
          <cell r="A412" t="str">
            <v>Aluminium</v>
          </cell>
        </row>
        <row r="413">
          <cell r="A413" t="str">
            <v>Charbon</v>
          </cell>
          <cell r="B413" t="str">
            <v>cmscfalu</v>
          </cell>
          <cell r="C413" t="str">
            <v>fra</v>
          </cell>
          <cell r="D413" t="str">
            <v>CEREN</v>
          </cell>
          <cell r="E413" t="str">
            <v>Mtoe</v>
          </cell>
          <cell r="F413">
            <v>4.7748608670308099E-2</v>
          </cell>
          <cell r="G413">
            <v>5.438109179818218E-2</v>
          </cell>
          <cell r="H413">
            <v>5.1079906949631916E-2</v>
          </cell>
          <cell r="I413">
            <v>5.5973339450333573E-2</v>
          </cell>
          <cell r="J413">
            <v>5.0703489064962561E-2</v>
          </cell>
          <cell r="K413">
            <v>6.516922837280599E-2</v>
          </cell>
          <cell r="L413">
            <v>7.4481806839525919E-2</v>
          </cell>
          <cell r="M413">
            <v>5.7968354239081178E-2</v>
          </cell>
          <cell r="N413">
            <v>5.119283231503273E-2</v>
          </cell>
          <cell r="O413">
            <v>4.4417310390984274E-2</v>
          </cell>
          <cell r="P413">
            <v>2.9210027850342202E-3</v>
          </cell>
          <cell r="Q413">
            <v>2.2622714868628432E-3</v>
          </cell>
          <cell r="R413">
            <v>1.0916118655411387E-3</v>
          </cell>
          <cell r="S413">
            <v>2.202044625315746E-3</v>
          </cell>
          <cell r="T413">
            <v>3.7679430255402758E-3</v>
          </cell>
          <cell r="U413">
            <v>2.2999132753297787E-3</v>
          </cell>
          <cell r="V413">
            <v>2.292384917636392E-3</v>
          </cell>
          <cell r="W413">
            <v>2.3187341695632465E-3</v>
          </cell>
          <cell r="X413">
            <v>1.874561065653404E-3</v>
          </cell>
          <cell r="Y413">
            <v>1.5997760098447728E-3</v>
          </cell>
          <cell r="Z413">
            <v>1.6863521233187247E-3</v>
          </cell>
          <cell r="AA413">
            <v>1.6976446598588055E-3</v>
          </cell>
          <cell r="AB413">
            <v>1.6712954079319505E-3</v>
          </cell>
          <cell r="AC413">
            <v>1.6825879444720313E-3</v>
          </cell>
          <cell r="AD413">
            <v>1.6185969040782406E-3</v>
          </cell>
          <cell r="AE413">
            <v>1.976193894514131E-3</v>
          </cell>
        </row>
        <row r="414">
          <cell r="A414" t="str">
            <v>Fioul</v>
          </cell>
          <cell r="B414" t="str">
            <v>petcfalu</v>
          </cell>
          <cell r="C414" t="str">
            <v>fra</v>
          </cell>
          <cell r="D414" t="str">
            <v>CEREN</v>
          </cell>
          <cell r="E414" t="str">
            <v>Mtoe</v>
          </cell>
          <cell r="F414">
            <v>2.7388165288542512E-2</v>
          </cell>
          <cell r="G414">
            <v>2.8698099527191875E-2</v>
          </cell>
          <cell r="H414">
            <v>2.4177320732312883E-2</v>
          </cell>
          <cell r="I414">
            <v>2.4177320732312883E-2</v>
          </cell>
          <cell r="J414">
            <v>2.9548803946544619E-2</v>
          </cell>
          <cell r="K414">
            <v>2.8419550292536545E-2</v>
          </cell>
          <cell r="L414">
            <v>2.1644028368488104E-2</v>
          </cell>
          <cell r="M414">
            <v>3.030163971588334E-2</v>
          </cell>
          <cell r="N414">
            <v>3.8959251063278584E-2</v>
          </cell>
          <cell r="O414">
            <v>2.8231341350201868E-2</v>
          </cell>
          <cell r="P414">
            <v>1.9660306116280581E-2</v>
          </cell>
          <cell r="Q414">
            <v>2.7862451823225894E-2</v>
          </cell>
          <cell r="R414">
            <v>2.2366750707053264E-2</v>
          </cell>
          <cell r="S414">
            <v>2.1369243312679469E-2</v>
          </cell>
          <cell r="T414">
            <v>2.1403120922299713E-2</v>
          </cell>
          <cell r="U414">
            <v>2.2893735745590369E-2</v>
          </cell>
          <cell r="V414">
            <v>2.1670377620414957E-2</v>
          </cell>
          <cell r="W414">
            <v>1.9554909108573163E-2</v>
          </cell>
          <cell r="X414">
            <v>1.8147106219909764E-2</v>
          </cell>
          <cell r="Y414">
            <v>1.4108142317407549E-2</v>
          </cell>
          <cell r="Z414">
            <v>8.1118054146246694E-3</v>
          </cell>
          <cell r="AA414">
            <v>5.9172891470023123E-3</v>
          </cell>
          <cell r="AB414">
            <v>7.2121666702649025E-3</v>
          </cell>
          <cell r="AC414">
            <v>6.3689906086055416E-3</v>
          </cell>
          <cell r="AD414">
            <v>4.3325698525443134E-3</v>
          </cell>
          <cell r="AE414">
            <v>3.1506176946825295E-3</v>
          </cell>
        </row>
        <row r="415">
          <cell r="A415" t="str">
            <v>Gaz</v>
          </cell>
          <cell r="B415" t="str">
            <v>gazcfalu</v>
          </cell>
          <cell r="C415" t="str">
            <v>fra</v>
          </cell>
          <cell r="D415" t="str">
            <v>CEREN</v>
          </cell>
          <cell r="E415" t="str">
            <v>Mtoe</v>
          </cell>
          <cell r="F415">
            <v>0.1084045866059285</v>
          </cell>
          <cell r="G415">
            <v>0.10626653302100654</v>
          </cell>
          <cell r="H415">
            <v>0.1103920730369827</v>
          </cell>
          <cell r="I415">
            <v>0.10851374779248259</v>
          </cell>
          <cell r="J415">
            <v>0.10915742237526722</v>
          </cell>
          <cell r="K415">
            <v>0.11550382791079258</v>
          </cell>
          <cell r="L415">
            <v>0.11736709643990591</v>
          </cell>
          <cell r="M415">
            <v>0.11830814115157932</v>
          </cell>
          <cell r="N415">
            <v>0.11772092925149513</v>
          </cell>
          <cell r="O415">
            <v>0.12700339428744148</v>
          </cell>
          <cell r="P415">
            <v>0.12830580016839746</v>
          </cell>
          <cell r="Q415">
            <v>0.12603223614499454</v>
          </cell>
          <cell r="R415">
            <v>0.11850387845160736</v>
          </cell>
          <cell r="S415">
            <v>0.10977851188497165</v>
          </cell>
          <cell r="T415">
            <v>0.10558898082860167</v>
          </cell>
          <cell r="U415">
            <v>0.104467255532287</v>
          </cell>
          <cell r="V415">
            <v>9.8312823117942982E-2</v>
          </cell>
          <cell r="W415">
            <v>0.10446349135344031</v>
          </cell>
          <cell r="X415">
            <v>0.10061273639327278</v>
          </cell>
          <cell r="Y415">
            <v>8.1934880955979214E-2</v>
          </cell>
          <cell r="Z415">
            <v>9.6411912800362737E-2</v>
          </cell>
          <cell r="AA415">
            <v>9.8297766402556205E-2</v>
          </cell>
          <cell r="AB415">
            <v>0.10582988827479008</v>
          </cell>
          <cell r="AC415">
            <v>9.8158491785228535E-2</v>
          </cell>
          <cell r="AD415">
            <v>9.9336679764243666E-2</v>
          </cell>
          <cell r="AE415">
            <v>6.102110328374967E-2</v>
          </cell>
        </row>
        <row r="416">
          <cell r="A416" t="str">
            <v>Chaleur</v>
          </cell>
          <cell r="B416" t="str">
            <v>vapcfalu</v>
          </cell>
          <cell r="C416" t="str">
            <v>fra</v>
          </cell>
          <cell r="D416" t="str">
            <v>CEREN</v>
          </cell>
          <cell r="E416" t="str">
            <v>Mtoe</v>
          </cell>
          <cell r="F416">
            <v>1.1292536540080749E-3</v>
          </cell>
          <cell r="G416">
            <v>1.505671538677433E-3</v>
          </cell>
          <cell r="H416">
            <v>1.1292536540080749E-3</v>
          </cell>
          <cell r="I416">
            <v>1.1292536540080749E-3</v>
          </cell>
          <cell r="J416">
            <v>1.505671538677433E-3</v>
          </cell>
          <cell r="K416">
            <v>1.505671538677433E-3</v>
          </cell>
          <cell r="L416">
            <v>1.8820894233467912E-3</v>
          </cell>
          <cell r="M416">
            <v>1.8820894233467912E-3</v>
          </cell>
          <cell r="N416">
            <v>2.2585073080161498E-3</v>
          </cell>
          <cell r="O416">
            <v>1.0539700770742034E-2</v>
          </cell>
          <cell r="P416">
            <v>2.3465890930287794E-2</v>
          </cell>
          <cell r="Q416">
            <v>1.4793222867505779E-2</v>
          </cell>
          <cell r="R416">
            <v>1.6020345171527887E-2</v>
          </cell>
          <cell r="S416">
            <v>1.6061751138841517E-2</v>
          </cell>
          <cell r="T416">
            <v>1.7446968954424758E-2</v>
          </cell>
          <cell r="U416">
            <v>1.4239888577041823E-2</v>
          </cell>
          <cell r="V416">
            <v>1.6061751138841517E-2</v>
          </cell>
          <cell r="W416">
            <v>1.5967646667674175E-2</v>
          </cell>
          <cell r="X416">
            <v>1.2067957382499626E-2</v>
          </cell>
          <cell r="Y416">
            <v>1.0464417193808159E-2</v>
          </cell>
          <cell r="Z416">
            <v>1.0682739566916389E-2</v>
          </cell>
          <cell r="AA416">
            <v>1.0061650057211945E-2</v>
          </cell>
          <cell r="AB416">
            <v>4.5170146160322996E-3</v>
          </cell>
          <cell r="AC416">
            <v>4.2422295602236688E-3</v>
          </cell>
          <cell r="AD416">
            <v>2.6349251926855084E-3</v>
          </cell>
          <cell r="AE416">
            <v>2.6349251926855084E-3</v>
          </cell>
        </row>
        <row r="417">
          <cell r="A417" t="str">
            <v>Electricité</v>
          </cell>
          <cell r="B417" t="str">
            <v>elccfalu</v>
          </cell>
          <cell r="C417" t="str">
            <v>fra</v>
          </cell>
          <cell r="D417" t="str">
            <v>CEREN</v>
          </cell>
          <cell r="E417" t="str">
            <v>Mtoe</v>
          </cell>
          <cell r="F417">
            <v>0.37592908764059502</v>
          </cell>
          <cell r="G417">
            <v>0.35279175067646851</v>
          </cell>
          <cell r="H417">
            <v>0.4557575791025168</v>
          </cell>
          <cell r="I417">
            <v>0.45439483908415451</v>
          </cell>
          <cell r="J417">
            <v>0.44499017835657217</v>
          </cell>
          <cell r="K417">
            <v>0.43412919889692031</v>
          </cell>
          <cell r="L417">
            <v>0.44162134466310982</v>
          </cell>
          <cell r="M417">
            <v>0.44891463566267142</v>
          </cell>
          <cell r="N417">
            <v>0.46843164614024735</v>
          </cell>
          <cell r="O417">
            <v>0.47944469100967357</v>
          </cell>
          <cell r="P417">
            <v>0.49294926913155634</v>
          </cell>
          <cell r="Q417">
            <v>0.4917561405317884</v>
          </cell>
          <cell r="R417">
            <v>0.49311303188054406</v>
          </cell>
          <cell r="S417">
            <v>0.47140277030045369</v>
          </cell>
          <cell r="T417">
            <v>0.47132673759556643</v>
          </cell>
          <cell r="U417">
            <v>0.45712616779048587</v>
          </cell>
          <cell r="V417">
            <v>0.44191962681305175</v>
          </cell>
          <cell r="W417">
            <v>0.43209386187378684</v>
          </cell>
          <cell r="X417">
            <v>0.42466020280366429</v>
          </cell>
          <cell r="Y417">
            <v>0.36137759765911198</v>
          </cell>
          <cell r="Z417">
            <v>0.36533129831324485</v>
          </cell>
          <cell r="AA417">
            <v>0.35773387649413452</v>
          </cell>
          <cell r="AB417">
            <v>0.36265260763337381</v>
          </cell>
          <cell r="AC417">
            <v>0.36214962204719719</v>
          </cell>
          <cell r="AD417">
            <v>0.3669689258031224</v>
          </cell>
          <cell r="AE417">
            <v>0.38653857430715866</v>
          </cell>
        </row>
        <row r="418">
          <cell r="A418" t="str">
            <v>Biomasse</v>
          </cell>
          <cell r="B418" t="str">
            <v>enccfalu</v>
          </cell>
          <cell r="C418" t="str">
            <v>fra</v>
          </cell>
          <cell r="D418" t="str">
            <v>CEREN</v>
          </cell>
          <cell r="E418" t="str">
            <v>Mtoe</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row>
        <row r="419">
          <cell r="A419" t="str">
            <v>Total</v>
          </cell>
          <cell r="B419" t="str">
            <v>toccfalu</v>
          </cell>
          <cell r="C419" t="str">
            <v>fra</v>
          </cell>
          <cell r="D419" t="str">
            <v>CEREN</v>
          </cell>
          <cell r="E419" t="str">
            <v>Mtoe</v>
          </cell>
          <cell r="F419">
            <v>0.56059970185938224</v>
          </cell>
          <cell r="G419">
            <v>0.54364314656152646</v>
          </cell>
          <cell r="H419">
            <v>0.64253613347545235</v>
          </cell>
          <cell r="I419">
            <v>0.6441885007132917</v>
          </cell>
          <cell r="J419">
            <v>0.63590556528202402</v>
          </cell>
          <cell r="K419">
            <v>0.64472747701173283</v>
          </cell>
          <cell r="L419">
            <v>0.65699636573437648</v>
          </cell>
          <cell r="M419">
            <v>0.65737486019256208</v>
          </cell>
          <cell r="N419">
            <v>0.67856316607806988</v>
          </cell>
          <cell r="O419">
            <v>0.68963643780904316</v>
          </cell>
          <cell r="P419">
            <v>0.66730226913155644</v>
          </cell>
          <cell r="Q419">
            <v>0.66270632285437736</v>
          </cell>
          <cell r="R419">
            <v>0.6510956180762737</v>
          </cell>
          <cell r="S419">
            <v>0.6208143212622621</v>
          </cell>
          <cell r="T419">
            <v>0.61953375132643285</v>
          </cell>
          <cell r="U419">
            <v>0.60102696092073493</v>
          </cell>
          <cell r="V419">
            <v>0.58025696360788759</v>
          </cell>
          <cell r="W419">
            <v>0.57439864317303768</v>
          </cell>
          <cell r="X419">
            <v>0.55736256386499994</v>
          </cell>
          <cell r="Y419">
            <v>0.46948481413615167</v>
          </cell>
          <cell r="Z419">
            <v>0.48222410821846745</v>
          </cell>
          <cell r="AA419">
            <v>0.47370822676076385</v>
          </cell>
          <cell r="AB419">
            <v>0.48188297260239299</v>
          </cell>
          <cell r="AC419">
            <v>0.47260192194572698</v>
          </cell>
          <cell r="AD419">
            <v>0.47489169751667415</v>
          </cell>
          <cell r="AE419">
            <v>0.4553214143727905</v>
          </cell>
        </row>
        <row r="420">
          <cell r="A420" t="str">
            <v>Ethylène</v>
          </cell>
        </row>
        <row r="421">
          <cell r="A421" t="str">
            <v>Charbon</v>
          </cell>
          <cell r="B421" t="str">
            <v>cmscfcod</v>
          </cell>
          <cell r="C421" t="str">
            <v>fra</v>
          </cell>
          <cell r="D421" t="str">
            <v>CEREN</v>
          </cell>
          <cell r="E421" t="str">
            <v>Mtoe</v>
          </cell>
          <cell r="F421">
            <v>5.7270000000000001E-2</v>
          </cell>
          <cell r="G421">
            <v>5.5699999999999993E-2</v>
          </cell>
          <cell r="H421">
            <v>6.3409999999999994E-2</v>
          </cell>
          <cell r="I421">
            <v>6.9029999999999994E-2</v>
          </cell>
          <cell r="J421">
            <v>8.8329999999999992E-2</v>
          </cell>
          <cell r="K421">
            <v>8.6910000000000001E-2</v>
          </cell>
          <cell r="L421">
            <v>7.8009999999999996E-2</v>
          </cell>
          <cell r="M421">
            <v>7.7020000000000005E-2</v>
          </cell>
          <cell r="N421">
            <v>7.5020000000000003E-2</v>
          </cell>
          <cell r="O421">
            <v>9.3020000000000005E-2</v>
          </cell>
          <cell r="P421">
            <v>0.17734</v>
          </cell>
          <cell r="Q421">
            <v>0.17513000000000001</v>
          </cell>
          <cell r="R421">
            <v>0.17646000000000001</v>
          </cell>
          <cell r="S421">
            <v>0.17993000000000006</v>
          </cell>
          <cell r="T421">
            <v>0.18157000000000001</v>
          </cell>
          <cell r="U421">
            <v>2.1170000000000001E-2</v>
          </cell>
          <cell r="V421">
            <v>0</v>
          </cell>
          <cell r="W421">
            <v>0</v>
          </cell>
          <cell r="X421">
            <v>8.4000000000000003E-4</v>
          </cell>
          <cell r="Y421">
            <v>6.5800000000000008E-3</v>
          </cell>
          <cell r="Z421">
            <v>7.3599999999999994E-3</v>
          </cell>
          <cell r="AA421">
            <v>9.3000000000000005E-4</v>
          </cell>
          <cell r="AB421">
            <v>-1.0000000000000001E-5</v>
          </cell>
          <cell r="AC421">
            <v>0</v>
          </cell>
          <cell r="AD421">
            <v>0</v>
          </cell>
          <cell r="AE421">
            <v>0</v>
          </cell>
        </row>
        <row r="422">
          <cell r="A422" t="str">
            <v>Fioul</v>
          </cell>
          <cell r="B422" t="str">
            <v>petcfcod</v>
          </cell>
          <cell r="C422" t="str">
            <v>fra</v>
          </cell>
          <cell r="D422" t="str">
            <v>CEREN</v>
          </cell>
          <cell r="E422" t="str">
            <v>Mtoe</v>
          </cell>
          <cell r="F422">
            <v>2.46828</v>
          </cell>
          <cell r="G422">
            <v>2.6077699999999999</v>
          </cell>
          <cell r="H422">
            <v>2.66635</v>
          </cell>
          <cell r="I422">
            <v>2.5520700000000001</v>
          </cell>
          <cell r="J422">
            <v>2.6202100000000002</v>
          </cell>
          <cell r="K422">
            <v>2.6770499999999999</v>
          </cell>
          <cell r="L422">
            <v>2.7269299999999999</v>
          </cell>
          <cell r="M422">
            <v>2.8329</v>
          </cell>
          <cell r="N422">
            <v>2.8765200000000002</v>
          </cell>
          <cell r="O422">
            <v>2.8412499999999996</v>
          </cell>
          <cell r="P422">
            <v>2.7480799999999999</v>
          </cell>
          <cell r="Q422">
            <v>2.7756599999999998</v>
          </cell>
          <cell r="R422">
            <v>2.9599799999999998</v>
          </cell>
          <cell r="S422">
            <v>3.00251</v>
          </cell>
          <cell r="T422">
            <v>2.8611600000000004</v>
          </cell>
          <cell r="U422">
            <v>2.7952499999999998</v>
          </cell>
          <cell r="V422">
            <v>2.9559600000000006</v>
          </cell>
          <cell r="W422">
            <v>2.9809699999999997</v>
          </cell>
          <cell r="X422">
            <v>2.8188199999999992</v>
          </cell>
          <cell r="Y422">
            <v>2.6280700000000001</v>
          </cell>
          <cell r="Z422">
            <v>2.4783499999999998</v>
          </cell>
          <cell r="AA422">
            <v>2.21523</v>
          </cell>
          <cell r="AB422">
            <v>2.2916799999999999</v>
          </cell>
          <cell r="AC422">
            <v>2.1642800000000002</v>
          </cell>
          <cell r="AD422">
            <v>2.1694399999999998</v>
          </cell>
          <cell r="AE422">
            <v>1.5276342528383879</v>
          </cell>
        </row>
        <row r="423">
          <cell r="A423" t="str">
            <v>Gaz</v>
          </cell>
          <cell r="B423" t="str">
            <v>gazcfcod</v>
          </cell>
          <cell r="C423" t="str">
            <v>fra</v>
          </cell>
          <cell r="D423" t="str">
            <v>CEREN</v>
          </cell>
          <cell r="E423" t="str">
            <v>Mtoe</v>
          </cell>
          <cell r="F423">
            <v>1.08569</v>
          </cell>
          <cell r="G423">
            <v>1.13439</v>
          </cell>
          <cell r="H423">
            <v>1.1660999999999999</v>
          </cell>
          <cell r="I423">
            <v>1.1389199999999999</v>
          </cell>
          <cell r="J423">
            <v>1.27783</v>
          </cell>
          <cell r="K423">
            <v>1.1395299999999999</v>
          </cell>
          <cell r="L423">
            <v>1.1665000000000001</v>
          </cell>
          <cell r="M423">
            <v>1.2090799999999999</v>
          </cell>
          <cell r="N423">
            <v>1.24265</v>
          </cell>
          <cell r="O423">
            <v>1.2078100000000001</v>
          </cell>
          <cell r="P423">
            <v>1.04173</v>
          </cell>
          <cell r="Q423">
            <v>1.0888100000000001</v>
          </cell>
          <cell r="R423">
            <v>1.04308</v>
          </cell>
          <cell r="S423">
            <v>1.03047</v>
          </cell>
          <cell r="T423">
            <v>1.0127999999999999</v>
          </cell>
          <cell r="U423">
            <v>1.02918</v>
          </cell>
          <cell r="V423">
            <v>1.0974999999999999</v>
          </cell>
          <cell r="W423">
            <v>1.0708899999999999</v>
          </cell>
          <cell r="X423">
            <v>0.97202</v>
          </cell>
          <cell r="Y423">
            <v>0.86697999999999997</v>
          </cell>
          <cell r="Z423">
            <v>0.90629999999999999</v>
          </cell>
          <cell r="AA423">
            <v>0.95459000000000005</v>
          </cell>
          <cell r="AB423">
            <v>1.00928</v>
          </cell>
          <cell r="AC423">
            <v>0.99777000000000005</v>
          </cell>
          <cell r="AD423">
            <v>1.1029500000000001</v>
          </cell>
          <cell r="AE423">
            <v>1.2489306622021989</v>
          </cell>
        </row>
        <row r="424">
          <cell r="A424" t="str">
            <v>Chaleur</v>
          </cell>
          <cell r="B424" t="str">
            <v>vapcfcod</v>
          </cell>
          <cell r="C424" t="str">
            <v>fra</v>
          </cell>
          <cell r="D424" t="str">
            <v>CEREN</v>
          </cell>
          <cell r="E424" t="str">
            <v>Mtoe</v>
          </cell>
          <cell r="F424">
            <v>0.125</v>
          </cell>
          <cell r="G424">
            <v>0.13800000000000001</v>
          </cell>
          <cell r="H424">
            <v>0.157</v>
          </cell>
          <cell r="I424">
            <v>0.16</v>
          </cell>
          <cell r="J424">
            <v>0.16200000000000001</v>
          </cell>
          <cell r="K424">
            <v>0.188</v>
          </cell>
          <cell r="L424">
            <v>0.18798999999999999</v>
          </cell>
          <cell r="M424">
            <v>0.18876999999999997</v>
          </cell>
          <cell r="N424">
            <v>0.15889</v>
          </cell>
          <cell r="O424">
            <v>0.20855000000000001</v>
          </cell>
          <cell r="P424">
            <v>0.34366000000000002</v>
          </cell>
          <cell r="Q424">
            <v>0.44480999999999998</v>
          </cell>
          <cell r="R424">
            <v>0.42638999999999999</v>
          </cell>
          <cell r="S424">
            <v>0.42691000000000001</v>
          </cell>
          <cell r="T424">
            <v>0.44002000000000008</v>
          </cell>
          <cell r="U424">
            <v>0.65454000000000001</v>
          </cell>
          <cell r="V424">
            <v>0.60753999999999997</v>
          </cell>
          <cell r="W424">
            <v>0.63954</v>
          </cell>
          <cell r="X424">
            <v>0.65986999999999996</v>
          </cell>
          <cell r="Y424">
            <v>0.66786000000000001</v>
          </cell>
          <cell r="Z424">
            <v>0.65661999999999998</v>
          </cell>
          <cell r="AA424">
            <v>0.60162000000000004</v>
          </cell>
          <cell r="AB424">
            <v>0.59943000000000002</v>
          </cell>
          <cell r="AC424">
            <v>0.47832999999999998</v>
          </cell>
          <cell r="AD424">
            <v>0.59262999999999999</v>
          </cell>
          <cell r="AE424">
            <v>0.59262999999999999</v>
          </cell>
        </row>
        <row r="425">
          <cell r="A425" t="str">
            <v>Electricité</v>
          </cell>
          <cell r="B425" t="str">
            <v>elccfcod</v>
          </cell>
          <cell r="C425" t="str">
            <v>fra</v>
          </cell>
          <cell r="D425" t="str">
            <v>CEREN</v>
          </cell>
          <cell r="E425" t="str">
            <v>Mtoe</v>
          </cell>
          <cell r="F425">
            <v>0.77373999999999998</v>
          </cell>
          <cell r="G425">
            <v>0.77915999999999985</v>
          </cell>
          <cell r="H425">
            <v>0.78234000000000004</v>
          </cell>
          <cell r="I425">
            <v>0.77244999999999986</v>
          </cell>
          <cell r="J425">
            <v>0.7839799999999999</v>
          </cell>
          <cell r="K425">
            <v>0.77632000000000001</v>
          </cell>
          <cell r="L425">
            <v>0.77581</v>
          </cell>
          <cell r="M425">
            <v>0.80263999999999991</v>
          </cell>
          <cell r="N425">
            <v>0.81081000000000003</v>
          </cell>
          <cell r="O425">
            <v>0.81347000000000025</v>
          </cell>
          <cell r="P425">
            <v>0.79669999999999996</v>
          </cell>
          <cell r="Q425">
            <v>0.7965899999999998</v>
          </cell>
          <cell r="R425">
            <v>0.79927999999999999</v>
          </cell>
          <cell r="S425">
            <v>0.82022000000000006</v>
          </cell>
          <cell r="T425">
            <v>0.78085000000000004</v>
          </cell>
          <cell r="U425">
            <v>0.77418999999999993</v>
          </cell>
          <cell r="V425">
            <v>0.77244000000000002</v>
          </cell>
          <cell r="W425">
            <v>0.77546000000000004</v>
          </cell>
          <cell r="X425">
            <v>0.75130999999999992</v>
          </cell>
          <cell r="Y425">
            <v>0.66768000000000005</v>
          </cell>
          <cell r="Z425">
            <v>0.66052999999999995</v>
          </cell>
          <cell r="AA425">
            <v>0.63961000000000001</v>
          </cell>
          <cell r="AB425">
            <v>0.66649999999999998</v>
          </cell>
          <cell r="AC425">
            <v>0.66478000000000004</v>
          </cell>
          <cell r="AD425">
            <v>0.71870000000000001</v>
          </cell>
          <cell r="AE425">
            <v>0.70612452242797485</v>
          </cell>
        </row>
        <row r="426">
          <cell r="A426" t="str">
            <v>Biomasse</v>
          </cell>
          <cell r="B426" t="str">
            <v>enccfcod</v>
          </cell>
          <cell r="C426" t="str">
            <v>fra</v>
          </cell>
          <cell r="D426" t="str">
            <v>CEREN</v>
          </cell>
          <cell r="E426" t="str">
            <v>Mtoe</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1.6240000000000001E-2</v>
          </cell>
          <cell r="AA426">
            <v>2.6169999999999999E-2</v>
          </cell>
          <cell r="AB426">
            <v>5.901E-2</v>
          </cell>
          <cell r="AC426">
            <v>5.8999999999999997E-2</v>
          </cell>
          <cell r="AD426">
            <v>5.9510000000000007E-2</v>
          </cell>
          <cell r="AE426">
            <v>4.5932291167545124E-2</v>
          </cell>
        </row>
        <row r="427">
          <cell r="A427" t="str">
            <v>Total</v>
          </cell>
          <cell r="B427" t="str">
            <v>toccfcod</v>
          </cell>
          <cell r="C427" t="str">
            <v>fra</v>
          </cell>
          <cell r="D427" t="str">
            <v>CEREN</v>
          </cell>
          <cell r="E427" t="str">
            <v>Mtoe</v>
          </cell>
          <cell r="F427">
            <v>4.5099799999999997</v>
          </cell>
          <cell r="G427">
            <v>4.71502</v>
          </cell>
          <cell r="H427">
            <v>4.8352000000000004</v>
          </cell>
          <cell r="I427">
            <v>4.6924700000000001</v>
          </cell>
          <cell r="J427">
            <v>4.9323399999999999</v>
          </cell>
          <cell r="K427">
            <v>4.8678100000000004</v>
          </cell>
          <cell r="L427">
            <v>4.9352299999999998</v>
          </cell>
          <cell r="M427">
            <v>5.1104099999999999</v>
          </cell>
          <cell r="N427">
            <v>5.1638799999999998</v>
          </cell>
          <cell r="O427">
            <v>5.16411</v>
          </cell>
          <cell r="P427">
            <v>5.1075100000000004</v>
          </cell>
          <cell r="Q427">
            <v>5.2809999999999997</v>
          </cell>
          <cell r="R427">
            <v>5.4051900000000002</v>
          </cell>
          <cell r="S427">
            <v>5.4600400000000011</v>
          </cell>
          <cell r="T427">
            <v>5.2763999999999998</v>
          </cell>
          <cell r="U427">
            <v>5.2743200000000003</v>
          </cell>
          <cell r="V427">
            <v>5.4334300000000004</v>
          </cell>
          <cell r="W427">
            <v>5.46685</v>
          </cell>
          <cell r="X427">
            <v>5.2028400000000001</v>
          </cell>
          <cell r="Y427">
            <v>4.8371599999999999</v>
          </cell>
          <cell r="Z427">
            <v>4.7254100000000001</v>
          </cell>
          <cell r="AA427">
            <v>4.4381399999999998</v>
          </cell>
          <cell r="AB427">
            <v>4.6258800000000004</v>
          </cell>
          <cell r="AC427">
            <v>4.36416</v>
          </cell>
          <cell r="AD427">
            <v>4.64323</v>
          </cell>
          <cell r="AE427">
            <v>4.1212517286361061</v>
          </cell>
        </row>
        <row r="428">
          <cell r="A428" t="str">
            <v>Ammoniac</v>
          </cell>
        </row>
        <row r="429">
          <cell r="A429" t="str">
            <v>Charbon</v>
          </cell>
          <cell r="B429" t="str">
            <v>cmscfeng</v>
          </cell>
          <cell r="C429" t="str">
            <v>fra</v>
          </cell>
          <cell r="D429" t="str">
            <v>CEREN</v>
          </cell>
          <cell r="E429" t="str">
            <v>Mtoe</v>
          </cell>
          <cell r="F429">
            <v>2E-3</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row>
        <row r="430">
          <cell r="A430" t="str">
            <v>Fioul</v>
          </cell>
          <cell r="B430" t="str">
            <v>petcfeng</v>
          </cell>
          <cell r="C430" t="str">
            <v>fra</v>
          </cell>
          <cell r="D430" t="str">
            <v>CEREN</v>
          </cell>
          <cell r="E430" t="str">
            <v>Mtoe</v>
          </cell>
          <cell r="F430">
            <v>0.10242999999999999</v>
          </cell>
          <cell r="G430">
            <v>0.10014000000000001</v>
          </cell>
          <cell r="H430">
            <v>8.5010000000000002E-2</v>
          </cell>
          <cell r="I430">
            <v>6.2960000000000002E-2</v>
          </cell>
          <cell r="J430">
            <v>5.4070000000000007E-2</v>
          </cell>
          <cell r="K430">
            <v>6.1859999999999998E-2</v>
          </cell>
          <cell r="L430">
            <v>5.2810000000000003E-2</v>
          </cell>
          <cell r="M430">
            <v>4.2720000000000001E-2</v>
          </cell>
          <cell r="N430">
            <v>3.7690000000000001E-2</v>
          </cell>
          <cell r="O430">
            <v>3.4680000000000002E-2</v>
          </cell>
          <cell r="P430">
            <v>3.032E-2</v>
          </cell>
          <cell r="Q430">
            <v>3.1710000000000002E-2</v>
          </cell>
          <cell r="R430">
            <v>2.564E-2</v>
          </cell>
          <cell r="S430">
            <v>2.3290000000000002E-2</v>
          </cell>
          <cell r="T430">
            <v>1.942E-2</v>
          </cell>
          <cell r="U430">
            <v>1.6369999999999999E-2</v>
          </cell>
          <cell r="V430">
            <v>1.41E-2</v>
          </cell>
          <cell r="W430">
            <v>1.1820000000000001E-2</v>
          </cell>
          <cell r="X430">
            <v>1.1690000000000002E-2</v>
          </cell>
          <cell r="Y430">
            <v>8.8100000000000001E-3</v>
          </cell>
          <cell r="Z430">
            <v>9.1800000000000007E-3</v>
          </cell>
          <cell r="AA430">
            <v>6.1399999999999996E-3</v>
          </cell>
          <cell r="AB430">
            <v>7.1700000000000002E-3</v>
          </cell>
          <cell r="AC430">
            <v>7.0499999999999998E-3</v>
          </cell>
          <cell r="AD430">
            <v>6.5399999999999998E-3</v>
          </cell>
          <cell r="AE430">
            <v>4.6052105675026996E-3</v>
          </cell>
        </row>
        <row r="431">
          <cell r="A431" t="str">
            <v>Gaz</v>
          </cell>
          <cell r="B431" t="str">
            <v>gazcfeng</v>
          </cell>
          <cell r="C431" t="str">
            <v>fra</v>
          </cell>
          <cell r="D431" t="str">
            <v>CEREN</v>
          </cell>
          <cell r="E431" t="str">
            <v>Mtoe</v>
          </cell>
          <cell r="F431">
            <v>0.52907999999999999</v>
          </cell>
          <cell r="G431">
            <v>0.50639000000000001</v>
          </cell>
          <cell r="H431">
            <v>0.47153</v>
          </cell>
          <cell r="I431">
            <v>0.50588999999999995</v>
          </cell>
          <cell r="J431">
            <v>0.49081000000000002</v>
          </cell>
          <cell r="K431">
            <v>0.49066999999999994</v>
          </cell>
          <cell r="L431">
            <v>0.50599000000000005</v>
          </cell>
          <cell r="M431">
            <v>0.50953999999999999</v>
          </cell>
          <cell r="N431">
            <v>0.51634000000000013</v>
          </cell>
          <cell r="O431">
            <v>0.49994</v>
          </cell>
          <cell r="P431">
            <v>0.52937999999999996</v>
          </cell>
          <cell r="Q431">
            <v>0.43626999999999999</v>
          </cell>
          <cell r="R431">
            <v>0.42218000000000006</v>
          </cell>
          <cell r="S431">
            <v>0.44534000000000001</v>
          </cell>
          <cell r="T431">
            <v>0.45984000000000003</v>
          </cell>
          <cell r="U431">
            <v>0.4496</v>
          </cell>
          <cell r="V431">
            <v>0.27561000000000002</v>
          </cell>
          <cell r="W431">
            <v>0.28066000000000002</v>
          </cell>
          <cell r="X431">
            <v>0.39617999999999998</v>
          </cell>
          <cell r="Y431">
            <v>0.38063000000000002</v>
          </cell>
          <cell r="Z431">
            <v>0.37819999999999993</v>
          </cell>
          <cell r="AA431">
            <v>0.31855</v>
          </cell>
          <cell r="AB431">
            <v>0.36348999999999992</v>
          </cell>
          <cell r="AC431">
            <v>0.38099</v>
          </cell>
          <cell r="AD431">
            <v>0.36110999999999993</v>
          </cell>
          <cell r="AE431">
            <v>0.40890462072427214</v>
          </cell>
        </row>
        <row r="432">
          <cell r="A432" t="str">
            <v>Chaleur</v>
          </cell>
          <cell r="B432" t="str">
            <v>vapcfeng</v>
          </cell>
          <cell r="C432" t="str">
            <v>fra</v>
          </cell>
          <cell r="D432" t="str">
            <v>CEREN</v>
          </cell>
          <cell r="E432" t="str">
            <v>Mtoe</v>
          </cell>
          <cell r="F432">
            <v>2E-3</v>
          </cell>
          <cell r="G432">
            <v>1E-3</v>
          </cell>
          <cell r="H432">
            <v>0</v>
          </cell>
          <cell r="I432">
            <v>0</v>
          </cell>
          <cell r="J432">
            <v>0</v>
          </cell>
          <cell r="K432">
            <v>0</v>
          </cell>
          <cell r="L432">
            <v>0</v>
          </cell>
          <cell r="M432">
            <v>0</v>
          </cell>
          <cell r="N432">
            <v>0</v>
          </cell>
          <cell r="O432">
            <v>0</v>
          </cell>
          <cell r="P432">
            <v>4.0999999999999999E-4</v>
          </cell>
          <cell r="Q432">
            <v>6.0000000000000002E-5</v>
          </cell>
          <cell r="R432">
            <v>0</v>
          </cell>
          <cell r="S432">
            <v>0</v>
          </cell>
          <cell r="T432">
            <v>0</v>
          </cell>
          <cell r="U432">
            <v>-1.72E-3</v>
          </cell>
          <cell r="V432">
            <v>-1.72E-3</v>
          </cell>
          <cell r="W432">
            <v>-1.81E-3</v>
          </cell>
          <cell r="X432">
            <v>-1.81E-3</v>
          </cell>
          <cell r="Y432">
            <v>-1.81E-3</v>
          </cell>
          <cell r="Z432">
            <v>0</v>
          </cell>
          <cell r="AA432">
            <v>0</v>
          </cell>
          <cell r="AB432">
            <v>0</v>
          </cell>
          <cell r="AC432">
            <v>0</v>
          </cell>
          <cell r="AD432">
            <v>0</v>
          </cell>
          <cell r="AE432">
            <v>0</v>
          </cell>
        </row>
        <row r="433">
          <cell r="A433" t="str">
            <v>Electricité</v>
          </cell>
          <cell r="B433" t="str">
            <v>elccfeng</v>
          </cell>
          <cell r="C433" t="str">
            <v>fra</v>
          </cell>
          <cell r="D433" t="str">
            <v>CEREN</v>
          </cell>
          <cell r="E433" t="str">
            <v>Mtoe</v>
          </cell>
          <cell r="F433">
            <v>0.15686</v>
          </cell>
          <cell r="G433">
            <v>0.15076000000000001</v>
          </cell>
          <cell r="H433">
            <v>0.13880000000000001</v>
          </cell>
          <cell r="I433">
            <v>0.12572999999999998</v>
          </cell>
          <cell r="J433">
            <v>0.12384000000000001</v>
          </cell>
          <cell r="K433">
            <v>0.1198</v>
          </cell>
          <cell r="L433">
            <v>0.12762000000000001</v>
          </cell>
          <cell r="M433">
            <v>0.12865999999999997</v>
          </cell>
          <cell r="N433">
            <v>0.12891</v>
          </cell>
          <cell r="O433">
            <v>0.12350000000000001</v>
          </cell>
          <cell r="P433">
            <v>0.12300999999999999</v>
          </cell>
          <cell r="Q433">
            <v>0.10580000000000001</v>
          </cell>
          <cell r="R433">
            <v>0.10008</v>
          </cell>
          <cell r="S433">
            <v>9.7909999999999997E-2</v>
          </cell>
          <cell r="T433">
            <v>9.6049999999999996E-2</v>
          </cell>
          <cell r="U433">
            <v>9.4460000000000002E-2</v>
          </cell>
          <cell r="V433">
            <v>6.0589999999999998E-2</v>
          </cell>
          <cell r="W433">
            <v>7.8140000000000001E-2</v>
          </cell>
          <cell r="X433">
            <v>7.8E-2</v>
          </cell>
          <cell r="Y433">
            <v>6.9559999999999997E-2</v>
          </cell>
          <cell r="Z433">
            <v>6.5809999999999994E-2</v>
          </cell>
          <cell r="AA433">
            <v>5.945000000000001E-2</v>
          </cell>
          <cell r="AB433">
            <v>6.3119999999999996E-2</v>
          </cell>
          <cell r="AC433">
            <v>6.5530000000000005E-2</v>
          </cell>
          <cell r="AD433">
            <v>6.3899999999999985E-2</v>
          </cell>
          <cell r="AE433">
            <v>6.2781907587515798E-2</v>
          </cell>
        </row>
        <row r="434">
          <cell r="A434" t="str">
            <v>Biomasse</v>
          </cell>
          <cell r="B434" t="str">
            <v>enccfeng</v>
          </cell>
          <cell r="C434" t="str">
            <v>fra</v>
          </cell>
          <cell r="D434" t="str">
            <v>CEREN</v>
          </cell>
          <cell r="E434" t="str">
            <v>Mtoe</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-1.0000000000000001E-5</v>
          </cell>
          <cell r="W434">
            <v>0</v>
          </cell>
          <cell r="X434">
            <v>0</v>
          </cell>
          <cell r="Y434">
            <v>5.77E-3</v>
          </cell>
          <cell r="Z434">
            <v>8.2400000000000008E-3</v>
          </cell>
          <cell r="AA434">
            <v>8.2699999999999996E-3</v>
          </cell>
          <cell r="AB434">
            <v>2.32E-3</v>
          </cell>
          <cell r="AC434">
            <v>5.4999999999999997E-3</v>
          </cell>
          <cell r="AD434">
            <v>6.28E-3</v>
          </cell>
          <cell r="AE434">
            <v>4.847164989618272E-3</v>
          </cell>
        </row>
        <row r="435">
          <cell r="A435" t="str">
            <v>Total</v>
          </cell>
          <cell r="B435" t="str">
            <v>toccfeng</v>
          </cell>
          <cell r="C435" t="str">
            <v>fra</v>
          </cell>
          <cell r="D435" t="str">
            <v>CEREN</v>
          </cell>
          <cell r="E435" t="str">
            <v>Mtoe</v>
          </cell>
          <cell r="F435">
            <v>0.79237999999999997</v>
          </cell>
          <cell r="G435">
            <v>0.7582899999999998</v>
          </cell>
          <cell r="H435">
            <v>0.69533999999999996</v>
          </cell>
          <cell r="I435">
            <v>0.69457999999999998</v>
          </cell>
          <cell r="J435">
            <v>0.66871999999999998</v>
          </cell>
          <cell r="K435">
            <v>0.67232999999999998</v>
          </cell>
          <cell r="L435">
            <v>0.68642999999999998</v>
          </cell>
          <cell r="M435">
            <v>0.68091999999999997</v>
          </cell>
          <cell r="N435">
            <v>0.68293999999999999</v>
          </cell>
          <cell r="O435">
            <v>0.65812000000000004</v>
          </cell>
          <cell r="P435">
            <v>0.68311999999999995</v>
          </cell>
          <cell r="Q435">
            <v>0.57384000000000002</v>
          </cell>
          <cell r="R435">
            <v>0.54788999999999999</v>
          </cell>
          <cell r="S435">
            <v>0.56655</v>
          </cell>
          <cell r="T435">
            <v>0.57532000000000005</v>
          </cell>
          <cell r="U435">
            <v>0.55871000000000004</v>
          </cell>
          <cell r="V435">
            <v>0.34858</v>
          </cell>
          <cell r="W435">
            <v>0.36881000000000003</v>
          </cell>
          <cell r="X435">
            <v>0.48407</v>
          </cell>
          <cell r="Y435">
            <v>0.46295000000000003</v>
          </cell>
          <cell r="Z435">
            <v>0.46144000000000007</v>
          </cell>
          <cell r="AA435">
            <v>0.39240999999999998</v>
          </cell>
          <cell r="AB435">
            <v>0.43610999999999994</v>
          </cell>
          <cell r="AC435">
            <v>0.45908000000000004</v>
          </cell>
          <cell r="AD435">
            <v>0.43783</v>
          </cell>
          <cell r="AE435">
            <v>0.48113890386890884</v>
          </cell>
        </row>
        <row r="436">
          <cell r="A436" t="str">
            <v>Chlore</v>
          </cell>
        </row>
        <row r="437">
          <cell r="A437" t="str">
            <v>Charbon</v>
          </cell>
          <cell r="B437" t="str">
            <v>cmscfchl</v>
          </cell>
          <cell r="C437" t="str">
            <v>fra</v>
          </cell>
          <cell r="D437" t="str">
            <v>CEREN</v>
          </cell>
          <cell r="E437" t="str">
            <v>Mtoe</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row>
        <row r="438">
          <cell r="A438" t="str">
            <v>Fioul</v>
          </cell>
          <cell r="B438" t="str">
            <v>petcfchl</v>
          </cell>
          <cell r="C438" t="str">
            <v>fra</v>
          </cell>
          <cell r="D438" t="str">
            <v>CEREN</v>
          </cell>
          <cell r="E438" t="str">
            <v>Mtoe</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row>
        <row r="439">
          <cell r="A439" t="str">
            <v>Gaz</v>
          </cell>
          <cell r="B439" t="str">
            <v>gazcfchl</v>
          </cell>
          <cell r="C439" t="str">
            <v>fra</v>
          </cell>
          <cell r="D439" t="str">
            <v>CEREN</v>
          </cell>
          <cell r="E439" t="str">
            <v>Mtoe</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row>
        <row r="440">
          <cell r="A440" t="str">
            <v>Chaleur</v>
          </cell>
          <cell r="B440" t="str">
            <v>vapcfchl</v>
          </cell>
          <cell r="C440" t="str">
            <v>fra</v>
          </cell>
          <cell r="D440" t="str">
            <v>CEREN</v>
          </cell>
          <cell r="E440" t="str">
            <v>Mtoe</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row>
        <row r="441">
          <cell r="A441" t="str">
            <v>Electricité</v>
          </cell>
          <cell r="B441" t="str">
            <v>elccfchl</v>
          </cell>
          <cell r="C441" t="str">
            <v>fra</v>
          </cell>
          <cell r="D441" t="str">
            <v>CEREN</v>
          </cell>
          <cell r="E441" t="str">
            <v>Mtoe</v>
          </cell>
          <cell r="F441">
            <v>0.46117626827171121</v>
          </cell>
          <cell r="G441">
            <v>0.43685640584694752</v>
          </cell>
          <cell r="H441">
            <v>0.48389337919174541</v>
          </cell>
          <cell r="I441">
            <v>0.47738607050730869</v>
          </cell>
          <cell r="J441">
            <v>0.50752192605331037</v>
          </cell>
          <cell r="K441">
            <v>0.48823043852106618</v>
          </cell>
          <cell r="L441">
            <v>0.50557867583834903</v>
          </cell>
          <cell r="M441">
            <v>0.51258469475494406</v>
          </cell>
          <cell r="N441">
            <v>0.51693895098882203</v>
          </cell>
          <cell r="O441">
            <v>0.52244196044711955</v>
          </cell>
          <cell r="P441">
            <v>0.54892519346517632</v>
          </cell>
          <cell r="Q441">
            <v>0.51797076526225283</v>
          </cell>
          <cell r="R441">
            <v>0.50180567497850392</v>
          </cell>
          <cell r="S441">
            <v>0.49114359415305248</v>
          </cell>
          <cell r="T441">
            <v>0.49974204643164233</v>
          </cell>
          <cell r="U441">
            <v>0.52656921754084263</v>
          </cell>
          <cell r="V441">
            <v>0.45537403267411863</v>
          </cell>
          <cell r="W441">
            <v>0.41994840928632848</v>
          </cell>
          <cell r="X441">
            <v>0.41994840928632848</v>
          </cell>
          <cell r="Y441">
            <v>0.35184866723989677</v>
          </cell>
          <cell r="Z441">
            <v>0.38933791917454857</v>
          </cell>
          <cell r="AA441">
            <v>0.37179707652622529</v>
          </cell>
          <cell r="AB441">
            <v>0.33568357695614792</v>
          </cell>
          <cell r="AC441">
            <v>0.35219260533104035</v>
          </cell>
          <cell r="AD441">
            <v>0.33045571797076523</v>
          </cell>
          <cell r="AE441">
            <v>0.34393809114359419</v>
          </cell>
        </row>
        <row r="442">
          <cell r="A442" t="str">
            <v>Biomasse</v>
          </cell>
          <cell r="B442" t="str">
            <v>enccfchl</v>
          </cell>
          <cell r="C442" t="str">
            <v>fra</v>
          </cell>
          <cell r="D442" t="str">
            <v>CEREN</v>
          </cell>
          <cell r="E442" t="str">
            <v>Mtoe</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row>
        <row r="443">
          <cell r="A443" t="str">
            <v>Total</v>
          </cell>
          <cell r="B443" t="str">
            <v>toccfchl</v>
          </cell>
          <cell r="C443" t="str">
            <v>fra</v>
          </cell>
          <cell r="D443" t="str">
            <v>CEREN</v>
          </cell>
          <cell r="E443" t="str">
            <v>Mtoe</v>
          </cell>
          <cell r="F443">
            <v>0.46117626827171121</v>
          </cell>
          <cell r="G443">
            <v>0.43685640584694752</v>
          </cell>
          <cell r="H443">
            <v>0.48389337919174541</v>
          </cell>
          <cell r="I443">
            <v>0.47738607050730869</v>
          </cell>
          <cell r="J443">
            <v>0.50752192605331037</v>
          </cell>
          <cell r="K443">
            <v>0.48823043852106618</v>
          </cell>
          <cell r="L443">
            <v>0.50557867583834903</v>
          </cell>
          <cell r="M443">
            <v>0.51258469475494406</v>
          </cell>
          <cell r="N443">
            <v>0.51693895098882203</v>
          </cell>
          <cell r="O443">
            <v>0.52244196044711955</v>
          </cell>
          <cell r="P443">
            <v>0.54892519346517632</v>
          </cell>
          <cell r="Q443">
            <v>0.51797076526225283</v>
          </cell>
          <cell r="R443">
            <v>0.50180567497850392</v>
          </cell>
          <cell r="S443">
            <v>0.49114359415305248</v>
          </cell>
          <cell r="T443">
            <v>0.49974204643164233</v>
          </cell>
          <cell r="U443">
            <v>0.52656921754084263</v>
          </cell>
          <cell r="V443">
            <v>0.45537403267411863</v>
          </cell>
          <cell r="W443">
            <v>0.41994840928632848</v>
          </cell>
          <cell r="X443">
            <v>0.41994840928632848</v>
          </cell>
          <cell r="Y443">
            <v>0.35184866723989677</v>
          </cell>
          <cell r="Z443">
            <v>0.38933791917454857</v>
          </cell>
          <cell r="AA443">
            <v>0.37179707652622529</v>
          </cell>
          <cell r="AB443">
            <v>0.33568357695614792</v>
          </cell>
          <cell r="AC443">
            <v>0.35219260533104035</v>
          </cell>
          <cell r="AD443">
            <v>0.33045571797076523</v>
          </cell>
          <cell r="AE443">
            <v>0.34393809114359419</v>
          </cell>
        </row>
        <row r="444">
          <cell r="A444" t="str">
            <v>Clinker</v>
          </cell>
        </row>
        <row r="445">
          <cell r="A445" t="str">
            <v>Charbon</v>
          </cell>
          <cell r="B445" t="str">
            <v>cmscfpcc</v>
          </cell>
          <cell r="C445" t="str">
            <v>fra</v>
          </cell>
          <cell r="D445" t="str">
            <v>CEREN</v>
          </cell>
          <cell r="E445" t="str">
            <v>Mtoe</v>
          </cell>
          <cell r="F445">
            <v>0.98751999999999995</v>
          </cell>
          <cell r="G445">
            <v>0.76100000000000001</v>
          </cell>
          <cell r="H445">
            <v>0.501</v>
          </cell>
          <cell r="I445">
            <v>0.32900000000000007</v>
          </cell>
          <cell r="J445">
            <v>0.313</v>
          </cell>
          <cell r="K445">
            <v>0.22800000000000001</v>
          </cell>
          <cell r="L445">
            <v>0.20099999999999998</v>
          </cell>
          <cell r="M445">
            <v>0.17499999999999999</v>
          </cell>
          <cell r="N445">
            <v>0.16700000000000001</v>
          </cell>
          <cell r="O445">
            <v>0.114</v>
          </cell>
          <cell r="P445">
            <v>0.15675</v>
          </cell>
          <cell r="Q445">
            <v>0.12180000000000001</v>
          </cell>
          <cell r="R445">
            <v>0.13642000000000001</v>
          </cell>
          <cell r="S445">
            <v>0.16564999999999999</v>
          </cell>
          <cell r="T445">
            <v>0.17394000000000001</v>
          </cell>
          <cell r="U445">
            <v>0.16353999999999999</v>
          </cell>
          <cell r="V445">
            <v>0.17760000000000001</v>
          </cell>
          <cell r="W445">
            <v>0.27159</v>
          </cell>
          <cell r="X445">
            <v>0.24656</v>
          </cell>
          <cell r="Y445">
            <v>0.22368999999999997</v>
          </cell>
          <cell r="Z445">
            <v>0.23032</v>
          </cell>
          <cell r="AA445">
            <v>0.27296999999999999</v>
          </cell>
          <cell r="AB445">
            <v>0.25670999999999999</v>
          </cell>
          <cell r="AC445">
            <v>0.22178999999999999</v>
          </cell>
          <cell r="AD445">
            <v>0.1923</v>
          </cell>
          <cell r="AE445">
            <v>0.19789402510085163</v>
          </cell>
        </row>
        <row r="446">
          <cell r="A446" t="str">
            <v>Fioul</v>
          </cell>
          <cell r="B446" t="str">
            <v>petcfpcc</v>
          </cell>
          <cell r="C446" t="str">
            <v>fra</v>
          </cell>
          <cell r="D446" t="str">
            <v>CEREN</v>
          </cell>
          <cell r="E446" t="str">
            <v>Mtoe</v>
          </cell>
          <cell r="F446">
            <v>0.74726999999999999</v>
          </cell>
          <cell r="G446">
            <v>0.63251999999999997</v>
          </cell>
          <cell r="H446">
            <v>0.68854000000000004</v>
          </cell>
          <cell r="I446">
            <v>0.66849000000000014</v>
          </cell>
          <cell r="J446">
            <v>0.67971000000000004</v>
          </cell>
          <cell r="K446">
            <v>0.78724000000000005</v>
          </cell>
          <cell r="L446">
            <v>0.81638000000000011</v>
          </cell>
          <cell r="M446">
            <v>0.81416999999999995</v>
          </cell>
          <cell r="N446">
            <v>0.81161000000000005</v>
          </cell>
          <cell r="O446">
            <v>0.80581999999999987</v>
          </cell>
          <cell r="P446">
            <v>0.85342999999999991</v>
          </cell>
          <cell r="Q446">
            <v>0.78824000000000016</v>
          </cell>
          <cell r="R446">
            <v>0.80233999999999994</v>
          </cell>
          <cell r="S446">
            <v>0.80871000000000015</v>
          </cell>
          <cell r="T446">
            <v>0.9081800000000001</v>
          </cell>
          <cell r="U446">
            <v>0.98419000000000001</v>
          </cell>
          <cell r="V446">
            <v>1.0021899999999999</v>
          </cell>
          <cell r="W446">
            <v>1.07386</v>
          </cell>
          <cell r="X446">
            <v>0.95164000000000004</v>
          </cell>
          <cell r="Y446">
            <v>0.83349999999999991</v>
          </cell>
          <cell r="Z446">
            <v>0.84560999999999997</v>
          </cell>
          <cell r="AA446">
            <v>0.84443000000000001</v>
          </cell>
          <cell r="AB446">
            <v>0.75147000000000008</v>
          </cell>
          <cell r="AC446">
            <v>0.7270399999999998</v>
          </cell>
          <cell r="AD446">
            <v>0.70347999999999999</v>
          </cell>
          <cell r="AE446">
            <v>0.68503911469309287</v>
          </cell>
        </row>
        <row r="447">
          <cell r="A447" t="str">
            <v>Gaz</v>
          </cell>
          <cell r="B447" t="str">
            <v>gazcfpcc</v>
          </cell>
          <cell r="C447" t="str">
            <v>fra</v>
          </cell>
          <cell r="D447" t="str">
            <v>CEREN</v>
          </cell>
          <cell r="E447" t="str">
            <v>Mtoe</v>
          </cell>
          <cell r="F447">
            <v>0.36</v>
          </cell>
          <cell r="G447">
            <v>0.373</v>
          </cell>
          <cell r="H447">
            <v>0.34599999999999997</v>
          </cell>
          <cell r="I447">
            <v>0.33</v>
          </cell>
          <cell r="J447">
            <v>0.33300000000000002</v>
          </cell>
          <cell r="K447">
            <v>0.36599999999999999</v>
          </cell>
          <cell r="L447">
            <v>0.36100000000000004</v>
          </cell>
          <cell r="M447">
            <v>0.371</v>
          </cell>
          <cell r="N447">
            <v>0.371</v>
          </cell>
          <cell r="O447">
            <v>0.377</v>
          </cell>
          <cell r="P447">
            <v>0.37057000000000001</v>
          </cell>
          <cell r="Q447">
            <v>0.33393</v>
          </cell>
          <cell r="R447">
            <v>0.33382000000000001</v>
          </cell>
          <cell r="S447">
            <v>0.34087000000000001</v>
          </cell>
          <cell r="T447">
            <v>0.33922000000000002</v>
          </cell>
          <cell r="U447">
            <v>0.33413999999999999</v>
          </cell>
          <cell r="V447">
            <v>0.33543000000000001</v>
          </cell>
          <cell r="W447">
            <v>0.31505</v>
          </cell>
          <cell r="X447">
            <v>0.33539999999999998</v>
          </cell>
          <cell r="Y447">
            <v>0.25485000000000002</v>
          </cell>
          <cell r="Z447">
            <v>0.27997</v>
          </cell>
          <cell r="AA447">
            <v>0.26408999999999999</v>
          </cell>
          <cell r="AB447">
            <v>0.27675</v>
          </cell>
          <cell r="AC447">
            <v>0.27787000000000001</v>
          </cell>
          <cell r="AD447">
            <v>0.24665000000000001</v>
          </cell>
          <cell r="AE447">
            <v>0.20362251708949194</v>
          </cell>
        </row>
        <row r="448">
          <cell r="A448" t="str">
            <v>Chaleur</v>
          </cell>
          <cell r="B448" t="str">
            <v>vapcfpcc</v>
          </cell>
          <cell r="C448" t="str">
            <v>fra</v>
          </cell>
          <cell r="D448" t="str">
            <v>CEREN</v>
          </cell>
          <cell r="E448" t="str">
            <v>Mtoe</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row>
        <row r="449">
          <cell r="A449" t="str">
            <v>Electricité</v>
          </cell>
          <cell r="B449" t="str">
            <v>elccfpcc</v>
          </cell>
          <cell r="C449" t="str">
            <v>fra</v>
          </cell>
          <cell r="D449" t="str">
            <v>CEREN</v>
          </cell>
          <cell r="E449" t="str">
            <v>Mtoe</v>
          </cell>
          <cell r="F449">
            <v>0.27400000000000002</v>
          </cell>
          <cell r="G449">
            <v>0.27331</v>
          </cell>
          <cell r="H449">
            <v>0.24837000000000001</v>
          </cell>
          <cell r="I449">
            <v>0.23314999999999997</v>
          </cell>
          <cell r="J449">
            <v>0.23796</v>
          </cell>
          <cell r="K449">
            <v>0.23916999999999999</v>
          </cell>
          <cell r="L449">
            <v>0.22961999999999999</v>
          </cell>
          <cell r="M449">
            <v>0.22842000000000001</v>
          </cell>
          <cell r="N449">
            <v>0.23993999999999999</v>
          </cell>
          <cell r="O449">
            <v>0.24260999999999999</v>
          </cell>
          <cell r="P449">
            <v>0.24677000000000002</v>
          </cell>
          <cell r="Q449">
            <v>0.25340999999999997</v>
          </cell>
          <cell r="R449">
            <v>0.25891999999999998</v>
          </cell>
          <cell r="S449">
            <v>0.25312000000000001</v>
          </cell>
          <cell r="T449">
            <v>0.27016000000000001</v>
          </cell>
          <cell r="U449">
            <v>0.27245000000000003</v>
          </cell>
          <cell r="V449">
            <v>0.28073999999999999</v>
          </cell>
          <cell r="W449">
            <v>0.28403</v>
          </cell>
          <cell r="X449">
            <v>0.27013999999999999</v>
          </cell>
          <cell r="Y449">
            <v>0.23425000000000001</v>
          </cell>
          <cell r="Z449">
            <v>0.23691999999999996</v>
          </cell>
          <cell r="AA449">
            <v>0.24905000000000002</v>
          </cell>
          <cell r="AB449">
            <v>0.23830999999999999</v>
          </cell>
          <cell r="AC449">
            <v>0.23236999999999999</v>
          </cell>
          <cell r="AD449">
            <v>0.22033</v>
          </cell>
          <cell r="AE449">
            <v>0.21833418345842423</v>
          </cell>
        </row>
        <row r="450">
          <cell r="A450" t="str">
            <v>Biomasse</v>
          </cell>
          <cell r="B450" t="str">
            <v>enccfpcc</v>
          </cell>
          <cell r="C450" t="str">
            <v>fra</v>
          </cell>
          <cell r="D450" t="str">
            <v>CEREN</v>
          </cell>
          <cell r="E450" t="str">
            <v>Mtoe</v>
          </cell>
          <cell r="F450">
            <v>9.1590000000000005E-2</v>
          </cell>
          <cell r="G450">
            <v>8.0839999999999995E-2</v>
          </cell>
          <cell r="H450">
            <v>7.1379999999999999E-2</v>
          </cell>
          <cell r="I450">
            <v>6.3119999999999996E-2</v>
          </cell>
          <cell r="J450">
            <v>6.4839999999999995E-2</v>
          </cell>
          <cell r="K450">
            <v>6.4839999999999995E-2</v>
          </cell>
          <cell r="L450">
            <v>6.3210000000000002E-2</v>
          </cell>
          <cell r="M450">
            <v>6.3729999999999995E-2</v>
          </cell>
          <cell r="N450">
            <v>6.8629999999999997E-2</v>
          </cell>
          <cell r="O450">
            <v>7.2069999999999995E-2</v>
          </cell>
          <cell r="P450">
            <v>0.10886</v>
          </cell>
          <cell r="Q450">
            <v>0.26161000000000001</v>
          </cell>
          <cell r="R450">
            <v>0.2107</v>
          </cell>
          <cell r="S450">
            <v>0.18443999999999997</v>
          </cell>
          <cell r="T450">
            <v>0.17365</v>
          </cell>
          <cell r="U450">
            <v>0.17574999999999999</v>
          </cell>
          <cell r="V450">
            <v>0.10058000000000003</v>
          </cell>
          <cell r="W450">
            <v>0.17368</v>
          </cell>
          <cell r="X450">
            <v>0.18</v>
          </cell>
          <cell r="Y450">
            <v>0.13705000000000001</v>
          </cell>
          <cell r="Z450">
            <v>0.1221</v>
          </cell>
          <cell r="AA450">
            <v>9.0889999999999999E-2</v>
          </cell>
          <cell r="AB450">
            <v>0.11730000000000002</v>
          </cell>
          <cell r="AC450">
            <v>0.14319000000000001</v>
          </cell>
          <cell r="AD450">
            <v>0.13949</v>
          </cell>
          <cell r="AE450">
            <v>0.12468922352459436</v>
          </cell>
        </row>
        <row r="451">
          <cell r="A451" t="str">
            <v>Total</v>
          </cell>
          <cell r="B451" t="str">
            <v>toccfpcc</v>
          </cell>
          <cell r="C451" t="str">
            <v>fra</v>
          </cell>
          <cell r="D451" t="str">
            <v>CEREN</v>
          </cell>
          <cell r="E451" t="str">
            <v>Mtoe</v>
          </cell>
          <cell r="F451">
            <v>2.4603799999999998</v>
          </cell>
          <cell r="G451">
            <v>2.1206700000000001</v>
          </cell>
          <cell r="H451">
            <v>1.8552900000000001</v>
          </cell>
          <cell r="I451">
            <v>1.6237600000000001</v>
          </cell>
          <cell r="J451">
            <v>1.6285099999999999</v>
          </cell>
          <cell r="K451">
            <v>1.6852499999999999</v>
          </cell>
          <cell r="L451">
            <v>1.6712100000000001</v>
          </cell>
          <cell r="M451">
            <v>1.6523100000000002</v>
          </cell>
          <cell r="N451">
            <v>1.65818</v>
          </cell>
          <cell r="O451">
            <v>1.6114999999999999</v>
          </cell>
          <cell r="P451">
            <v>1.7363899999999999</v>
          </cell>
          <cell r="Q451">
            <v>1.7589899999999998</v>
          </cell>
          <cell r="R451">
            <v>1.7422</v>
          </cell>
          <cell r="S451">
            <v>1.75278</v>
          </cell>
          <cell r="T451">
            <v>1.8651500000000001</v>
          </cell>
          <cell r="U451">
            <v>1.9300700000000002</v>
          </cell>
          <cell r="V451">
            <v>1.89653</v>
          </cell>
          <cell r="W451">
            <v>2.1182099999999999</v>
          </cell>
          <cell r="X451">
            <v>1.9837400000000001</v>
          </cell>
          <cell r="Y451">
            <v>1.68333</v>
          </cell>
          <cell r="Z451">
            <v>1.71492</v>
          </cell>
          <cell r="AA451">
            <v>1.72143</v>
          </cell>
          <cell r="AB451">
            <v>1.6405400000000001</v>
          </cell>
          <cell r="AC451">
            <v>1.6022700000000001</v>
          </cell>
          <cell r="AD451">
            <v>1.5022500000000001</v>
          </cell>
          <cell r="AE451">
            <v>1.4264332917326192</v>
          </cell>
        </row>
        <row r="452">
          <cell r="A452" t="str">
            <v>Verre</v>
          </cell>
        </row>
        <row r="453">
          <cell r="A453" t="str">
            <v>Charbon</v>
          </cell>
          <cell r="B453" t="str">
            <v>cmscfver</v>
          </cell>
          <cell r="C453" t="str">
            <v>fra</v>
          </cell>
          <cell r="D453" t="str">
            <v>CEREN</v>
          </cell>
          <cell r="E453" t="str">
            <v>Mtoe</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row>
        <row r="454">
          <cell r="A454" t="str">
            <v>Fioul</v>
          </cell>
          <cell r="B454" t="str">
            <v>petcfver</v>
          </cell>
          <cell r="C454" t="str">
            <v>fra</v>
          </cell>
          <cell r="D454" t="str">
            <v>CEREN</v>
          </cell>
          <cell r="E454" t="str">
            <v>Mtoe</v>
          </cell>
          <cell r="F454">
            <v>0.51658999999999988</v>
          </cell>
          <cell r="G454">
            <v>0.51656999999999997</v>
          </cell>
          <cell r="H454">
            <v>0.53454000000000002</v>
          </cell>
          <cell r="I454">
            <v>0.49253000000000002</v>
          </cell>
          <cell r="J454">
            <v>0.55013999999999996</v>
          </cell>
          <cell r="K454">
            <v>0.51671</v>
          </cell>
          <cell r="L454">
            <v>0.50270999999999999</v>
          </cell>
          <cell r="M454">
            <v>0.49768000000000001</v>
          </cell>
          <cell r="N454">
            <v>0.48898999999999998</v>
          </cell>
          <cell r="O454">
            <v>0.47425</v>
          </cell>
          <cell r="P454">
            <v>0.46731000000000006</v>
          </cell>
          <cell r="Q454">
            <v>0.42684</v>
          </cell>
          <cell r="R454">
            <v>0.41037000000000001</v>
          </cell>
          <cell r="S454">
            <v>0.38949</v>
          </cell>
          <cell r="T454">
            <v>0.39828000000000008</v>
          </cell>
          <cell r="U454">
            <v>0.39804000000000006</v>
          </cell>
          <cell r="V454">
            <v>0.40495000000000003</v>
          </cell>
          <cell r="W454">
            <v>0.40172999999999998</v>
          </cell>
          <cell r="X454">
            <v>0.39832000000000001</v>
          </cell>
          <cell r="Y454">
            <v>0.33666000000000007</v>
          </cell>
          <cell r="Z454">
            <v>0.27073000000000003</v>
          </cell>
          <cell r="AA454">
            <v>0.26989000000000002</v>
          </cell>
          <cell r="AB454">
            <v>0.19488</v>
          </cell>
          <cell r="AC454">
            <v>0.12393000000000001</v>
          </cell>
          <cell r="AD454">
            <v>9.0870000000000006E-2</v>
          </cell>
          <cell r="AE454">
            <v>9.3858140216244543E-2</v>
          </cell>
        </row>
        <row r="455">
          <cell r="A455" t="str">
            <v>Gaz</v>
          </cell>
          <cell r="B455" t="str">
            <v>gazcfver</v>
          </cell>
          <cell r="C455" t="str">
            <v>fra</v>
          </cell>
          <cell r="D455" t="str">
            <v>CEREN</v>
          </cell>
          <cell r="E455" t="str">
            <v>Mtoe</v>
          </cell>
          <cell r="F455">
            <v>0.54400000000000004</v>
          </cell>
          <cell r="G455">
            <v>0.53300000000000003</v>
          </cell>
          <cell r="H455">
            <v>0.51200000000000001</v>
          </cell>
          <cell r="I455">
            <v>0.53</v>
          </cell>
          <cell r="J455">
            <v>0.51300000000000001</v>
          </cell>
          <cell r="K455">
            <v>0.58799999999999997</v>
          </cell>
          <cell r="L455">
            <v>0.59599999999999997</v>
          </cell>
          <cell r="M455">
            <v>0.64900000000000002</v>
          </cell>
          <cell r="N455">
            <v>0.67800000000000005</v>
          </cell>
          <cell r="O455">
            <v>0.68</v>
          </cell>
          <cell r="P455">
            <v>0.70542000000000005</v>
          </cell>
          <cell r="Q455">
            <v>0.69325000000000003</v>
          </cell>
          <cell r="R455">
            <v>0.72980999999999996</v>
          </cell>
          <cell r="S455">
            <v>0.68496999999999997</v>
          </cell>
          <cell r="T455">
            <v>0.71225000000000005</v>
          </cell>
          <cell r="U455">
            <v>0.70150999999999997</v>
          </cell>
          <cell r="V455">
            <v>0.66895000000000004</v>
          </cell>
          <cell r="W455">
            <v>0.66195000000000004</v>
          </cell>
          <cell r="X455">
            <v>0.64512999999999998</v>
          </cell>
          <cell r="Y455">
            <v>0.58133000000000001</v>
          </cell>
          <cell r="Z455">
            <v>0.66365999999999992</v>
          </cell>
          <cell r="AA455">
            <v>0.70096999999999998</v>
          </cell>
          <cell r="AB455">
            <v>0.75240999999999991</v>
          </cell>
          <cell r="AC455">
            <v>0.81906000000000001</v>
          </cell>
          <cell r="AD455">
            <v>0.84319999999999995</v>
          </cell>
          <cell r="AE455">
            <v>0.87092752096772752</v>
          </cell>
        </row>
        <row r="456">
          <cell r="A456" t="str">
            <v>Chaleur</v>
          </cell>
          <cell r="B456" t="str">
            <v>vapcfver</v>
          </cell>
          <cell r="C456" t="str">
            <v>fra</v>
          </cell>
          <cell r="D456" t="str">
            <v>CEREN</v>
          </cell>
          <cell r="E456" t="str">
            <v>Mtoe</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row>
        <row r="457">
          <cell r="A457" t="str">
            <v>Electricité</v>
          </cell>
          <cell r="B457" t="str">
            <v>elccfver</v>
          </cell>
          <cell r="C457" t="str">
            <v>fra</v>
          </cell>
          <cell r="D457" t="str">
            <v>CEREN</v>
          </cell>
          <cell r="E457" t="str">
            <v>Mtoe</v>
          </cell>
          <cell r="F457">
            <v>0.22670000000000001</v>
          </cell>
          <cell r="G457">
            <v>0.22695000000000001</v>
          </cell>
          <cell r="H457">
            <v>0.23762</v>
          </cell>
          <cell r="I457">
            <v>0.23125000000000004</v>
          </cell>
          <cell r="J457">
            <v>0.24166000000000001</v>
          </cell>
          <cell r="K457">
            <v>0.25790999999999997</v>
          </cell>
          <cell r="L457">
            <v>0.25868999999999998</v>
          </cell>
          <cell r="M457">
            <v>0.26651000000000002</v>
          </cell>
          <cell r="N457">
            <v>0.27787000000000001</v>
          </cell>
          <cell r="O457">
            <v>0.28105000000000002</v>
          </cell>
          <cell r="P457">
            <v>0.30095</v>
          </cell>
          <cell r="Q457">
            <v>0.29686000000000001</v>
          </cell>
          <cell r="R457">
            <v>0.30942999999999998</v>
          </cell>
          <cell r="S457">
            <v>0.30307000000000001</v>
          </cell>
          <cell r="T457">
            <v>0.31065999999999999</v>
          </cell>
          <cell r="U457">
            <v>0.30353999999999998</v>
          </cell>
          <cell r="V457">
            <v>0.29720999999999997</v>
          </cell>
          <cell r="W457">
            <v>0.29892999999999997</v>
          </cell>
          <cell r="X457">
            <v>0.29663999999999996</v>
          </cell>
          <cell r="Y457">
            <v>0.27327000000000001</v>
          </cell>
          <cell r="Z457">
            <v>0.28288000000000002</v>
          </cell>
          <cell r="AA457">
            <v>0.2974</v>
          </cell>
          <cell r="AB457">
            <v>0.27761000000000002</v>
          </cell>
          <cell r="AC457">
            <v>0.29429</v>
          </cell>
          <cell r="AD457">
            <v>0.29326000000000002</v>
          </cell>
          <cell r="AE457">
            <v>0.30290346868951112</v>
          </cell>
        </row>
        <row r="458">
          <cell r="A458" t="str">
            <v>Biomasse</v>
          </cell>
          <cell r="B458" t="str">
            <v>enccfver</v>
          </cell>
          <cell r="C458" t="str">
            <v>fra</v>
          </cell>
          <cell r="D458" t="str">
            <v>CEREN</v>
          </cell>
          <cell r="E458" t="str">
            <v>Mtoe</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row>
        <row r="459">
          <cell r="A459" t="str">
            <v>Total</v>
          </cell>
          <cell r="B459" t="str">
            <v>toccfver</v>
          </cell>
          <cell r="C459" t="str">
            <v>fra</v>
          </cell>
          <cell r="D459" t="str">
            <v>CEREN</v>
          </cell>
          <cell r="E459" t="str">
            <v>Mtoe</v>
          </cell>
          <cell r="F459">
            <v>1.28729</v>
          </cell>
          <cell r="G459">
            <v>1.2765200000000001</v>
          </cell>
          <cell r="H459">
            <v>1.28416</v>
          </cell>
          <cell r="I459">
            <v>1.25379</v>
          </cell>
          <cell r="J459">
            <v>1.3048</v>
          </cell>
          <cell r="K459">
            <v>1.3626199999999999</v>
          </cell>
          <cell r="L459">
            <v>1.3573999999999999</v>
          </cell>
          <cell r="M459">
            <v>1.4131899999999997</v>
          </cell>
          <cell r="N459">
            <v>1.44486</v>
          </cell>
          <cell r="O459">
            <v>1.4353</v>
          </cell>
          <cell r="P459">
            <v>1.47367</v>
          </cell>
          <cell r="Q459">
            <v>1.4169400000000001</v>
          </cell>
          <cell r="R459">
            <v>1.45567</v>
          </cell>
          <cell r="S459">
            <v>1.3824399999999999</v>
          </cell>
          <cell r="T459">
            <v>1.42439</v>
          </cell>
          <cell r="U459">
            <v>1.40317</v>
          </cell>
          <cell r="V459">
            <v>1.3711800000000001</v>
          </cell>
          <cell r="W459">
            <v>1.36269</v>
          </cell>
          <cell r="X459">
            <v>1.34015</v>
          </cell>
          <cell r="Y459">
            <v>1.1913400000000003</v>
          </cell>
          <cell r="Z459">
            <v>1.21736</v>
          </cell>
          <cell r="AA459">
            <v>1.2683500000000001</v>
          </cell>
          <cell r="AB459">
            <v>1.22498</v>
          </cell>
          <cell r="AC459">
            <v>1.2373700000000001</v>
          </cell>
          <cell r="AD459">
            <v>1.2274400000000001</v>
          </cell>
          <cell r="AE459">
            <v>1.2676891298734831</v>
          </cell>
        </row>
        <row r="460">
          <cell r="A460" t="str">
            <v>Sucre</v>
          </cell>
        </row>
        <row r="461">
          <cell r="A461" t="str">
            <v>Charbon</v>
          </cell>
          <cell r="B461" t="str">
            <v>cmscfsuc</v>
          </cell>
          <cell r="C461" t="str">
            <v>fra</v>
          </cell>
          <cell r="D461" t="str">
            <v>CEREN</v>
          </cell>
          <cell r="E461" t="str">
            <v>Mtoe</v>
          </cell>
          <cell r="F461">
            <v>0.26763999999999999</v>
          </cell>
          <cell r="G461">
            <v>0.23936000000000002</v>
          </cell>
          <cell r="H461">
            <v>0.27932000000000001</v>
          </cell>
          <cell r="I461">
            <v>0.27194000000000002</v>
          </cell>
          <cell r="J461">
            <v>0.24603</v>
          </cell>
          <cell r="K461">
            <v>0.26146000000000003</v>
          </cell>
          <cell r="L461">
            <v>0.24728</v>
          </cell>
          <cell r="M461">
            <v>0.23192000000000002</v>
          </cell>
          <cell r="N461">
            <v>0.22178000000000003</v>
          </cell>
          <cell r="O461">
            <v>0.21886000000000003</v>
          </cell>
          <cell r="P461">
            <v>0.20097000000000001</v>
          </cell>
          <cell r="Q461">
            <v>0.17205999999999999</v>
          </cell>
          <cell r="R461">
            <v>0.19134999999999996</v>
          </cell>
          <cell r="S461">
            <v>0.17218</v>
          </cell>
          <cell r="T461">
            <v>0.19366000000000003</v>
          </cell>
          <cell r="U461">
            <v>0.1827</v>
          </cell>
          <cell r="V461">
            <v>0.16192999999999999</v>
          </cell>
          <cell r="W461">
            <v>0.15403</v>
          </cell>
          <cell r="X461">
            <v>0.15406</v>
          </cell>
          <cell r="Y461">
            <v>0.14868999999999999</v>
          </cell>
          <cell r="Z461">
            <v>0.18817000000000003</v>
          </cell>
          <cell r="AA461">
            <v>0.17113999999999999</v>
          </cell>
          <cell r="AB461">
            <v>0.17416000000000001</v>
          </cell>
          <cell r="AC461">
            <v>0.15018000000000004</v>
          </cell>
          <cell r="AD461">
            <v>0.16153999999999999</v>
          </cell>
          <cell r="AE461">
            <v>0.16297778994757178</v>
          </cell>
        </row>
        <row r="462">
          <cell r="A462" t="str">
            <v>Fioul</v>
          </cell>
          <cell r="B462" t="str">
            <v>petcfsuc</v>
          </cell>
          <cell r="C462" t="str">
            <v>fra</v>
          </cell>
          <cell r="D462" t="str">
            <v>CEREN</v>
          </cell>
          <cell r="E462" t="str">
            <v>Mtoe</v>
          </cell>
          <cell r="F462">
            <v>0.20763999999999999</v>
          </cell>
          <cell r="G462">
            <v>0.27278999999999998</v>
          </cell>
          <cell r="H462">
            <v>0.29577999999999999</v>
          </cell>
          <cell r="I462">
            <v>0.25209999999999999</v>
          </cell>
          <cell r="J462">
            <v>0.24554999999999996</v>
          </cell>
          <cell r="K462">
            <v>0.20172000000000004</v>
          </cell>
          <cell r="L462">
            <v>0.16672000000000003</v>
          </cell>
          <cell r="M462">
            <v>0.17652000000000001</v>
          </cell>
          <cell r="N462">
            <v>0.18279999999999999</v>
          </cell>
          <cell r="O462">
            <v>0.17482</v>
          </cell>
          <cell r="P462">
            <v>0.16830999999999999</v>
          </cell>
          <cell r="Q462">
            <v>0.18981999999999999</v>
          </cell>
          <cell r="R462">
            <v>0.16027</v>
          </cell>
          <cell r="S462">
            <v>0.15112</v>
          </cell>
          <cell r="T462">
            <v>0.15487000000000004</v>
          </cell>
          <cell r="U462">
            <v>0.13547000000000001</v>
          </cell>
          <cell r="V462">
            <v>0.14205999999999999</v>
          </cell>
          <cell r="W462">
            <v>0.13728000000000001</v>
          </cell>
          <cell r="X462">
            <v>0.10729</v>
          </cell>
          <cell r="Y462">
            <v>9.2619999999999994E-2</v>
          </cell>
          <cell r="Z462">
            <v>8.4360000000000004E-2</v>
          </cell>
          <cell r="AA462">
            <v>8.9609999999999995E-2</v>
          </cell>
          <cell r="AB462">
            <v>7.884999999999999E-2</v>
          </cell>
          <cell r="AC462">
            <v>8.4720000000000018E-2</v>
          </cell>
          <cell r="AD462">
            <v>7.5060000000000002E-2</v>
          </cell>
          <cell r="AE462">
            <v>7.5728073006467375E-2</v>
          </cell>
        </row>
        <row r="463">
          <cell r="A463" t="str">
            <v>Gaz</v>
          </cell>
          <cell r="B463" t="str">
            <v>gazcfsuc</v>
          </cell>
          <cell r="C463" t="str">
            <v>fra</v>
          </cell>
          <cell r="D463" t="str">
            <v>CEREN</v>
          </cell>
          <cell r="E463" t="str">
            <v>Mtoe</v>
          </cell>
          <cell r="F463">
            <v>0.34595999999999999</v>
          </cell>
          <cell r="G463">
            <v>0.25719999999999998</v>
          </cell>
          <cell r="H463">
            <v>0.26577999999999996</v>
          </cell>
          <cell r="I463">
            <v>0.30715999999999999</v>
          </cell>
          <cell r="J463">
            <v>0.27988000000000007</v>
          </cell>
          <cell r="K463">
            <v>0.33916000000000002</v>
          </cell>
          <cell r="L463">
            <v>0.36858000000000002</v>
          </cell>
          <cell r="M463">
            <v>0.42456000000000005</v>
          </cell>
          <cell r="N463">
            <v>0.39839999999999998</v>
          </cell>
          <cell r="O463">
            <v>0.43183999999999995</v>
          </cell>
          <cell r="P463">
            <v>0.41870000000000002</v>
          </cell>
          <cell r="Q463">
            <v>0.31363000000000002</v>
          </cell>
          <cell r="R463">
            <v>0.42193000000000008</v>
          </cell>
          <cell r="S463">
            <v>0.43769000000000002</v>
          </cell>
          <cell r="T463">
            <v>0.41393999999999997</v>
          </cell>
          <cell r="U463">
            <v>0.46244000000000007</v>
          </cell>
          <cell r="V463">
            <v>0.44754999999999995</v>
          </cell>
          <cell r="W463">
            <v>0.46606999999999993</v>
          </cell>
          <cell r="X463">
            <v>0.48483999999999999</v>
          </cell>
          <cell r="Y463">
            <v>0.53422999999999998</v>
          </cell>
          <cell r="Z463">
            <v>0.50902999999999998</v>
          </cell>
          <cell r="AA463">
            <v>0.52932999999999997</v>
          </cell>
          <cell r="AB463">
            <v>0.49893000000000004</v>
          </cell>
          <cell r="AC463">
            <v>0.49562</v>
          </cell>
          <cell r="AD463">
            <v>0.53542999999999996</v>
          </cell>
          <cell r="AE463">
            <v>0.54019560524717314</v>
          </cell>
        </row>
        <row r="464">
          <cell r="A464" t="str">
            <v>Chaleur</v>
          </cell>
          <cell r="B464" t="str">
            <v>vapcfsuc</v>
          </cell>
          <cell r="C464" t="str">
            <v>fra</v>
          </cell>
          <cell r="D464" t="str">
            <v>CEREN</v>
          </cell>
          <cell r="E464" t="str">
            <v>Mtoe</v>
          </cell>
          <cell r="F464">
            <v>0.01</v>
          </cell>
          <cell r="G464">
            <v>8.9999999999999993E-3</v>
          </cell>
          <cell r="H464">
            <v>8.9999999999999993E-3</v>
          </cell>
          <cell r="I464">
            <v>7.000000000000001E-3</v>
          </cell>
          <cell r="J464">
            <v>1.0999999999999999E-2</v>
          </cell>
          <cell r="K464">
            <v>7.000000000000001E-3</v>
          </cell>
          <cell r="L464">
            <v>1.4000000000000002E-2</v>
          </cell>
          <cell r="M464">
            <v>1.0999999999999999E-2</v>
          </cell>
          <cell r="N464">
            <v>1.0999999999999999E-2</v>
          </cell>
          <cell r="O464">
            <v>1.4000000000000002E-2</v>
          </cell>
          <cell r="P464">
            <v>1.1430000000000001E-2</v>
          </cell>
          <cell r="Q464">
            <v>1.034E-2</v>
          </cell>
          <cell r="R464">
            <v>0</v>
          </cell>
          <cell r="S464">
            <v>0</v>
          </cell>
          <cell r="T464">
            <v>0</v>
          </cell>
          <cell r="U464">
            <v>2.7999999999999998E-4</v>
          </cell>
          <cell r="V464">
            <v>0</v>
          </cell>
          <cell r="W464">
            <v>1.9999999999999998E-4</v>
          </cell>
          <cell r="X464">
            <v>0</v>
          </cell>
          <cell r="Y464">
            <v>0</v>
          </cell>
          <cell r="Z464">
            <v>0</v>
          </cell>
          <cell r="AA464">
            <v>0</v>
          </cell>
          <cell r="AB464">
            <v>0</v>
          </cell>
          <cell r="AC464">
            <v>2.2000000000000001E-4</v>
          </cell>
          <cell r="AD464">
            <v>7.2999999999999996E-4</v>
          </cell>
          <cell r="AE464">
            <v>7.3649737935946162E-4</v>
          </cell>
        </row>
        <row r="465">
          <cell r="A465" t="str">
            <v>Electricité</v>
          </cell>
          <cell r="B465" t="str">
            <v>elccfsuc</v>
          </cell>
          <cell r="C465" t="str">
            <v>fra</v>
          </cell>
          <cell r="D465" t="str">
            <v>CEREN</v>
          </cell>
          <cell r="E465" t="str">
            <v>Mtoe</v>
          </cell>
          <cell r="F465">
            <v>8.2820000000000005E-2</v>
          </cell>
          <cell r="G465">
            <v>8.2900000000000001E-2</v>
          </cell>
          <cell r="H465">
            <v>8.7459999999999996E-2</v>
          </cell>
          <cell r="I465">
            <v>9.2539999999999997E-2</v>
          </cell>
          <cell r="J465">
            <v>8.6599999999999996E-2</v>
          </cell>
          <cell r="K465">
            <v>8.609E-2</v>
          </cell>
          <cell r="L465">
            <v>8.8319999999999996E-2</v>
          </cell>
          <cell r="M465">
            <v>9.3740000000000004E-2</v>
          </cell>
          <cell r="N465">
            <v>9.2789999999999997E-2</v>
          </cell>
          <cell r="O465">
            <v>9.1329999999999995E-2</v>
          </cell>
          <cell r="P465">
            <v>9.2499999999999985E-2</v>
          </cell>
          <cell r="Q465">
            <v>8.1619999999999998E-2</v>
          </cell>
          <cell r="R465">
            <v>8.7550000000000003E-2</v>
          </cell>
          <cell r="S465">
            <v>7.6090000000000005E-2</v>
          </cell>
          <cell r="T465">
            <v>8.3589999999999998E-2</v>
          </cell>
          <cell r="U465">
            <v>8.3030000000000007E-2</v>
          </cell>
          <cell r="V465">
            <v>8.2089999999999996E-2</v>
          </cell>
          <cell r="W465">
            <v>8.4180000000000005E-2</v>
          </cell>
          <cell r="X465">
            <v>7.8149999999999997E-2</v>
          </cell>
          <cell r="Y465">
            <v>7.9890000000000003E-2</v>
          </cell>
          <cell r="Z465">
            <v>8.022E-2</v>
          </cell>
          <cell r="AA465">
            <v>9.1329999999999995E-2</v>
          </cell>
          <cell r="AB465">
            <v>8.4190000000000001E-2</v>
          </cell>
          <cell r="AC465">
            <v>8.6860000000000007E-2</v>
          </cell>
          <cell r="AD465">
            <v>9.4670000000000004E-2</v>
          </cell>
          <cell r="AE465">
            <v>9.5512612197205804E-2</v>
          </cell>
        </row>
        <row r="466">
          <cell r="A466" t="str">
            <v>Biomasse</v>
          </cell>
          <cell r="B466" t="str">
            <v>enccfsuc</v>
          </cell>
          <cell r="C466" t="str">
            <v>fra</v>
          </cell>
          <cell r="D466" t="str">
            <v>CEREN</v>
          </cell>
          <cell r="E466" t="str">
            <v>Mtoe</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row>
        <row r="467">
          <cell r="A467" t="str">
            <v>Total</v>
          </cell>
          <cell r="B467" t="str">
            <v>toccfsuc</v>
          </cell>
          <cell r="C467" t="str">
            <v>fra</v>
          </cell>
          <cell r="D467" t="str">
            <v>CEREN</v>
          </cell>
          <cell r="E467" t="str">
            <v>Mtoe</v>
          </cell>
          <cell r="F467">
            <v>0.91405999999999998</v>
          </cell>
          <cell r="G467">
            <v>0.86124999999999996</v>
          </cell>
          <cell r="H467">
            <v>0.93733999999999995</v>
          </cell>
          <cell r="I467">
            <v>0.93074000000000001</v>
          </cell>
          <cell r="J467">
            <v>0.86906000000000005</v>
          </cell>
          <cell r="K467">
            <v>0.89542999999999995</v>
          </cell>
          <cell r="L467">
            <v>0.88490999999999997</v>
          </cell>
          <cell r="M467">
            <v>0.93774000000000013</v>
          </cell>
          <cell r="N467">
            <v>0.90676999999999996</v>
          </cell>
          <cell r="O467">
            <v>0.93086000000000002</v>
          </cell>
          <cell r="P467">
            <v>0.89190999999999998</v>
          </cell>
          <cell r="Q467">
            <v>0.7674700000000001</v>
          </cell>
          <cell r="R467">
            <v>0.86111000000000004</v>
          </cell>
          <cell r="S467">
            <v>0.83708000000000005</v>
          </cell>
          <cell r="T467">
            <v>0.84604000000000001</v>
          </cell>
          <cell r="U467">
            <v>0.86391999999999991</v>
          </cell>
          <cell r="V467">
            <v>0.83362999999999987</v>
          </cell>
          <cell r="W467">
            <v>0.84175999999999995</v>
          </cell>
          <cell r="X467">
            <v>0.82433999999999996</v>
          </cell>
          <cell r="Y467">
            <v>0.85543999999999998</v>
          </cell>
          <cell r="Z467">
            <v>0.86177999999999999</v>
          </cell>
          <cell r="AA467">
            <v>0.88140999999999992</v>
          </cell>
          <cell r="AB467">
            <v>0.83613999999999999</v>
          </cell>
          <cell r="AC467">
            <v>0.81759999999999999</v>
          </cell>
          <cell r="AD467">
            <v>0.86743999999999999</v>
          </cell>
          <cell r="AE467">
            <v>0.87515057777777772</v>
          </cell>
        </row>
        <row r="468">
          <cell r="A468" t="str">
            <v>Papier</v>
          </cell>
        </row>
        <row r="469">
          <cell r="A469" t="str">
            <v>Charbon</v>
          </cell>
          <cell r="B469" t="str">
            <v>cmscfpap</v>
          </cell>
          <cell r="C469" t="str">
            <v>fra</v>
          </cell>
          <cell r="D469" t="str">
            <v>CEREN</v>
          </cell>
          <cell r="E469" t="str">
            <v>Mtoe</v>
          </cell>
          <cell r="F469">
            <v>0.18379000000000001</v>
          </cell>
          <cell r="G469">
            <v>0.16489999999999999</v>
          </cell>
          <cell r="H469">
            <v>0.15809999999999999</v>
          </cell>
          <cell r="I469">
            <v>0.15895000000000004</v>
          </cell>
          <cell r="J469">
            <v>0.1666</v>
          </cell>
          <cell r="K469">
            <v>0.15384999999999999</v>
          </cell>
          <cell r="L469">
            <v>0.16489999999999999</v>
          </cell>
          <cell r="M469">
            <v>0.1666</v>
          </cell>
          <cell r="N469">
            <v>0.16944000000000004</v>
          </cell>
          <cell r="O469">
            <v>0.16833999999999999</v>
          </cell>
          <cell r="P469">
            <v>0.15024000000000001</v>
          </cell>
          <cell r="Q469">
            <v>0.11198999999999999</v>
          </cell>
          <cell r="R469">
            <v>0.11464999999999999</v>
          </cell>
          <cell r="S469">
            <v>0.11215</v>
          </cell>
          <cell r="T469">
            <v>0.10953000000000002</v>
          </cell>
          <cell r="U469">
            <v>0.11995</v>
          </cell>
          <cell r="V469">
            <v>8.3309999999999995E-2</v>
          </cell>
          <cell r="W469">
            <v>6.6040000000000001E-2</v>
          </cell>
          <cell r="X469">
            <v>3.2289999999999999E-2</v>
          </cell>
          <cell r="Y469">
            <v>1.703E-2</v>
          </cell>
          <cell r="Z469">
            <v>1.9539999999999998E-2</v>
          </cell>
          <cell r="AA469">
            <v>1.4540000000000003E-2</v>
          </cell>
          <cell r="AB469">
            <v>1.8259999999999998E-2</v>
          </cell>
          <cell r="AC469">
            <v>1.1259999999999999E-2</v>
          </cell>
          <cell r="AD469">
            <v>1.2160000000000001E-2</v>
          </cell>
          <cell r="AE469">
            <v>1.4250000000000001E-2</v>
          </cell>
        </row>
        <row r="470">
          <cell r="A470" t="str">
            <v>Fioul</v>
          </cell>
          <cell r="B470" t="str">
            <v>petcfpap</v>
          </cell>
          <cell r="C470" t="str">
            <v>fra</v>
          </cell>
          <cell r="D470" t="str">
            <v>CEREN</v>
          </cell>
          <cell r="E470" t="str">
            <v>Mtoe</v>
          </cell>
          <cell r="F470">
            <v>0.39090000000000003</v>
          </cell>
          <cell r="G470">
            <v>0.43472</v>
          </cell>
          <cell r="H470">
            <v>0.44475999999999999</v>
          </cell>
          <cell r="I470">
            <v>0.39489999999999997</v>
          </cell>
          <cell r="J470">
            <v>0.38997999999999994</v>
          </cell>
          <cell r="K470">
            <v>0.35086000000000001</v>
          </cell>
          <cell r="L470">
            <v>0.33689999999999998</v>
          </cell>
          <cell r="M470">
            <v>0.31251000000000001</v>
          </cell>
          <cell r="N470">
            <v>0.31329000000000001</v>
          </cell>
          <cell r="O470">
            <v>0.30657000000000001</v>
          </cell>
          <cell r="P470">
            <v>0.24973000000000001</v>
          </cell>
          <cell r="Q470">
            <v>0.20902000000000001</v>
          </cell>
          <cell r="R470">
            <v>0.19871</v>
          </cell>
          <cell r="S470">
            <v>0.18898999999999999</v>
          </cell>
          <cell r="T470">
            <v>0.17502000000000001</v>
          </cell>
          <cell r="U470">
            <v>0.14047999999999999</v>
          </cell>
          <cell r="V470">
            <v>0.12171</v>
          </cell>
          <cell r="W470">
            <v>0.12804999999999997</v>
          </cell>
          <cell r="X470">
            <v>0.10764</v>
          </cell>
          <cell r="Y470">
            <v>9.2359999999999998E-2</v>
          </cell>
          <cell r="Z470">
            <v>7.8880000000000006E-2</v>
          </cell>
          <cell r="AA470">
            <v>7.1080000000000018E-2</v>
          </cell>
          <cell r="AB470">
            <v>7.0029999999999995E-2</v>
          </cell>
          <cell r="AC470">
            <v>6.3920000000000005E-2</v>
          </cell>
          <cell r="AD470">
            <v>5.1429999999999997E-2</v>
          </cell>
          <cell r="AE470">
            <v>6.4369999999999997E-2</v>
          </cell>
        </row>
        <row r="471">
          <cell r="A471" t="str">
            <v>Gaz</v>
          </cell>
          <cell r="B471" t="str">
            <v>gazcfpap</v>
          </cell>
          <cell r="C471" t="str">
            <v>fra</v>
          </cell>
          <cell r="D471" t="str">
            <v>CEREN</v>
          </cell>
          <cell r="E471" t="str">
            <v>Mtoe</v>
          </cell>
          <cell r="F471">
            <v>0.67171999999999998</v>
          </cell>
          <cell r="G471">
            <v>0.79576999999999998</v>
          </cell>
          <cell r="H471">
            <v>0.87880000000000003</v>
          </cell>
          <cell r="I471">
            <v>0.94354000000000005</v>
          </cell>
          <cell r="J471">
            <v>1.04566</v>
          </cell>
          <cell r="K471">
            <v>1.1023400000000001</v>
          </cell>
          <cell r="L471">
            <v>1.01837</v>
          </cell>
          <cell r="M471">
            <v>1.16882</v>
          </cell>
          <cell r="N471">
            <v>1.11609</v>
          </cell>
          <cell r="O471">
            <v>1.1515299999999999</v>
          </cell>
          <cell r="P471">
            <v>1.2293499999999999</v>
          </cell>
          <cell r="Q471">
            <v>1.1375499999999998</v>
          </cell>
          <cell r="R471">
            <v>1.06159</v>
          </cell>
          <cell r="S471">
            <v>1.0991299999999999</v>
          </cell>
          <cell r="T471">
            <v>1.0965499999999999</v>
          </cell>
          <cell r="U471">
            <v>1.07599</v>
          </cell>
          <cell r="V471">
            <v>1.0501799999999999</v>
          </cell>
          <cell r="W471">
            <v>1.0218</v>
          </cell>
          <cell r="X471">
            <v>0.97924999999999995</v>
          </cell>
          <cell r="Y471">
            <v>0.77297000000000005</v>
          </cell>
          <cell r="Z471">
            <v>0.82038999999999984</v>
          </cell>
          <cell r="AA471">
            <v>0.79452</v>
          </cell>
          <cell r="AB471">
            <v>0.79386000000000001</v>
          </cell>
          <cell r="AC471">
            <v>0.88092999999999999</v>
          </cell>
          <cell r="AD471">
            <v>0.85458000000000001</v>
          </cell>
          <cell r="AE471">
            <v>0.90595000000000003</v>
          </cell>
        </row>
        <row r="472">
          <cell r="A472" t="str">
            <v>Chaleur</v>
          </cell>
          <cell r="B472" t="str">
            <v>vapcfpap</v>
          </cell>
          <cell r="C472" t="str">
            <v>fra</v>
          </cell>
          <cell r="D472" t="str">
            <v>CEREN</v>
          </cell>
          <cell r="E472" t="str">
            <v>Mtoe</v>
          </cell>
          <cell r="F472">
            <v>6.5000000000000002E-2</v>
          </cell>
          <cell r="G472">
            <v>6.4000000000000001E-2</v>
          </cell>
          <cell r="H472">
            <v>6.4000000000000001E-2</v>
          </cell>
          <cell r="I472">
            <v>4.2000000000000003E-2</v>
          </cell>
          <cell r="J472">
            <v>4.8000000000000001E-2</v>
          </cell>
          <cell r="K472">
            <v>4.9000000000000016E-2</v>
          </cell>
          <cell r="L472">
            <v>5.5E-2</v>
          </cell>
          <cell r="M472">
            <v>4.2999999999999997E-2</v>
          </cell>
          <cell r="N472">
            <v>4.2000000000000003E-2</v>
          </cell>
          <cell r="O472">
            <v>5.1999999999999998E-2</v>
          </cell>
          <cell r="P472">
            <v>0.16714000000000001</v>
          </cell>
          <cell r="Q472">
            <v>0.34210000000000002</v>
          </cell>
          <cell r="R472">
            <v>0.41999999999999993</v>
          </cell>
          <cell r="S472">
            <v>0.45293</v>
          </cell>
          <cell r="T472">
            <v>0.48825000000000002</v>
          </cell>
          <cell r="U472">
            <v>0.49197999999999997</v>
          </cell>
          <cell r="V472">
            <v>0.47173999999999999</v>
          </cell>
          <cell r="W472">
            <v>0.4624299999999999</v>
          </cell>
          <cell r="X472">
            <v>0.47674999999999995</v>
          </cell>
          <cell r="Y472">
            <v>0.37849000000000005</v>
          </cell>
          <cell r="Z472">
            <v>0.38600000000000007</v>
          </cell>
          <cell r="AA472">
            <v>0.36799999999999999</v>
          </cell>
          <cell r="AB472">
            <v>0.36320000000000002</v>
          </cell>
          <cell r="AC472">
            <v>0.41182000000000002</v>
          </cell>
          <cell r="AD472">
            <v>0.42109999999999997</v>
          </cell>
          <cell r="AE472">
            <v>0.42109999999999997</v>
          </cell>
        </row>
        <row r="473">
          <cell r="A473" t="str">
            <v>Electricité</v>
          </cell>
          <cell r="B473" t="str">
            <v>elccfpap</v>
          </cell>
          <cell r="C473" t="str">
            <v>fra</v>
          </cell>
          <cell r="D473" t="str">
            <v>CEREN</v>
          </cell>
          <cell r="E473" t="str">
            <v>Mtoe</v>
          </cell>
          <cell r="F473">
            <v>0.83996000000000015</v>
          </cell>
          <cell r="G473">
            <v>0.88441999999999998</v>
          </cell>
          <cell r="H473">
            <v>0.94041000000000008</v>
          </cell>
          <cell r="I473">
            <v>0.95562999999999998</v>
          </cell>
          <cell r="J473">
            <v>1.03389</v>
          </cell>
          <cell r="K473">
            <v>1.0074899999999998</v>
          </cell>
          <cell r="L473">
            <v>0.94874999999999998</v>
          </cell>
          <cell r="M473">
            <v>1.0288999999999999</v>
          </cell>
          <cell r="N473">
            <v>1.0067999999999999</v>
          </cell>
          <cell r="O473">
            <v>1.0317400000000001</v>
          </cell>
          <cell r="P473">
            <v>1.0432900000000003</v>
          </cell>
          <cell r="Q473">
            <v>0.99404999999999999</v>
          </cell>
          <cell r="R473">
            <v>0.99958000000000002</v>
          </cell>
          <cell r="S473">
            <v>1.03145</v>
          </cell>
          <cell r="T473">
            <v>1.06463</v>
          </cell>
          <cell r="U473">
            <v>1.0701099999999999</v>
          </cell>
          <cell r="V473">
            <v>1.0492300000000001</v>
          </cell>
          <cell r="W473">
            <v>1.03108</v>
          </cell>
          <cell r="X473">
            <v>0.99453000000000003</v>
          </cell>
          <cell r="Y473">
            <v>0.85424</v>
          </cell>
          <cell r="Z473">
            <v>0.90919000000000005</v>
          </cell>
          <cell r="AA473">
            <v>0.87897000000000003</v>
          </cell>
          <cell r="AB473">
            <v>0.84375</v>
          </cell>
          <cell r="AC473">
            <v>0.81711</v>
          </cell>
          <cell r="AD473">
            <v>0.81425000000000003</v>
          </cell>
          <cell r="AE473">
            <v>0.77720999999999985</v>
          </cell>
        </row>
        <row r="474">
          <cell r="A474" t="str">
            <v>Biomasse</v>
          </cell>
          <cell r="B474" t="str">
            <v>enccfpap</v>
          </cell>
          <cell r="C474" t="str">
            <v>fra</v>
          </cell>
          <cell r="D474" t="str">
            <v>CEREN</v>
          </cell>
          <cell r="E474" t="str">
            <v>Mtoe</v>
          </cell>
          <cell r="F474">
            <v>0.89988000000000001</v>
          </cell>
          <cell r="G474">
            <v>0.86940999999999979</v>
          </cell>
          <cell r="H474">
            <v>0.89170000000000005</v>
          </cell>
          <cell r="I474">
            <v>0.87745000000000006</v>
          </cell>
          <cell r="J474">
            <v>0.93779999999999997</v>
          </cell>
          <cell r="K474">
            <v>0.92679999999999996</v>
          </cell>
          <cell r="L474">
            <v>0.93274999999999997</v>
          </cell>
          <cell r="M474">
            <v>1.0048000000000001</v>
          </cell>
          <cell r="N474">
            <v>0.99680000000000002</v>
          </cell>
          <cell r="O474">
            <v>1.0038</v>
          </cell>
          <cell r="P474">
            <v>0.94020000000000004</v>
          </cell>
          <cell r="Q474">
            <v>0.88912000000000002</v>
          </cell>
          <cell r="R474">
            <v>0.89732000000000001</v>
          </cell>
          <cell r="S474">
            <v>0.93060000000000009</v>
          </cell>
          <cell r="T474">
            <v>0.95640000000000003</v>
          </cell>
          <cell r="U474">
            <v>1.0306600000000001</v>
          </cell>
          <cell r="V474">
            <v>1.03451</v>
          </cell>
          <cell r="W474">
            <v>1.0413600000000001</v>
          </cell>
          <cell r="X474">
            <v>1.04671</v>
          </cell>
          <cell r="Y474">
            <v>0.98787999999999987</v>
          </cell>
          <cell r="Z474">
            <v>1.0360500000000001</v>
          </cell>
          <cell r="AA474">
            <v>1.0326900000000001</v>
          </cell>
          <cell r="AB474">
            <v>0.93863999999999992</v>
          </cell>
          <cell r="AC474">
            <v>0.90805999999999987</v>
          </cell>
          <cell r="AD474">
            <v>0.89234000000000002</v>
          </cell>
          <cell r="AE474">
            <v>0.98211999999999999</v>
          </cell>
        </row>
        <row r="475">
          <cell r="A475" t="str">
            <v>Total</v>
          </cell>
          <cell r="B475" t="str">
            <v>toccfpap</v>
          </cell>
          <cell r="C475" t="str">
            <v>fra</v>
          </cell>
          <cell r="D475" t="str">
            <v>CEREN</v>
          </cell>
          <cell r="E475" t="str">
            <v>Mtoe</v>
          </cell>
          <cell r="F475">
            <v>3.05125</v>
          </cell>
          <cell r="G475">
            <v>3.2132200000000002</v>
          </cell>
          <cell r="H475">
            <v>3.3777699999999999</v>
          </cell>
          <cell r="I475">
            <v>3.3724699999999999</v>
          </cell>
          <cell r="J475">
            <v>3.6219299999999999</v>
          </cell>
          <cell r="K475">
            <v>3.5903299999999994</v>
          </cell>
          <cell r="L475">
            <v>3.45668</v>
          </cell>
          <cell r="M475">
            <v>3.7246299999999994</v>
          </cell>
          <cell r="N475">
            <v>3.6444299999999998</v>
          </cell>
          <cell r="O475">
            <v>3.7139899999999999</v>
          </cell>
          <cell r="P475">
            <v>3.7799399999999999</v>
          </cell>
          <cell r="Q475">
            <v>3.6838300000000004</v>
          </cell>
          <cell r="R475">
            <v>3.6918500000000005</v>
          </cell>
          <cell r="S475">
            <v>3.8152499999999998</v>
          </cell>
          <cell r="T475">
            <v>3.8903700000000003</v>
          </cell>
          <cell r="U475">
            <v>3.9291699999999996</v>
          </cell>
          <cell r="V475">
            <v>3.8106800000000005</v>
          </cell>
          <cell r="W475">
            <v>3.7507700000000002</v>
          </cell>
          <cell r="X475">
            <v>3.6371600000000006</v>
          </cell>
          <cell r="Y475">
            <v>3.1029700000000005</v>
          </cell>
          <cell r="Z475">
            <v>3.2500399999999998</v>
          </cell>
          <cell r="AA475">
            <v>3.159790000000001</v>
          </cell>
          <cell r="AB475">
            <v>3.0277300000000005</v>
          </cell>
          <cell r="AC475">
            <v>3.0930900000000001</v>
          </cell>
          <cell r="AD475">
            <v>3.0458599999999998</v>
          </cell>
          <cell r="AE475">
            <v>3.165</v>
          </cell>
        </row>
        <row r="476">
          <cell r="A476" t="str">
            <v>Acier</v>
          </cell>
        </row>
        <row r="477">
          <cell r="A477" t="str">
            <v>Charbon</v>
          </cell>
          <cell r="B477" t="str">
            <v>cmscfsid</v>
          </cell>
          <cell r="C477" t="str">
            <v>fra</v>
          </cell>
          <cell r="D477" t="str">
            <v>CEREN</v>
          </cell>
          <cell r="E477" t="str">
            <v>Mtoe</v>
          </cell>
          <cell r="F477">
            <v>4.9500299999999999</v>
          </cell>
          <cell r="G477">
            <v>4.77379</v>
          </cell>
          <cell r="H477">
            <v>4.6845800000000004</v>
          </cell>
          <cell r="I477">
            <v>4.5678700000000001</v>
          </cell>
          <cell r="J477">
            <v>4.7264900000000001</v>
          </cell>
          <cell r="K477">
            <v>4.6392499999999997</v>
          </cell>
          <cell r="L477">
            <v>4.4980500000000001</v>
          </cell>
          <cell r="M477">
            <v>4.7666199999999996</v>
          </cell>
          <cell r="N477">
            <v>4.7494199999999998</v>
          </cell>
          <cell r="O477">
            <v>4.8141499999999997</v>
          </cell>
          <cell r="P477">
            <v>4.8292099999999998</v>
          </cell>
          <cell r="Q477">
            <v>4.2429300000000003</v>
          </cell>
          <cell r="R477">
            <v>4.6548800000000004</v>
          </cell>
          <cell r="S477">
            <v>4.5824600000000002</v>
          </cell>
          <cell r="T477">
            <v>4.6039099999999999</v>
          </cell>
          <cell r="U477">
            <v>4.4219799999999996</v>
          </cell>
          <cell r="V477">
            <v>4.50908</v>
          </cell>
          <cell r="W477">
            <v>4.2487300000000001</v>
          </cell>
          <cell r="X477">
            <v>3.9065099999999995</v>
          </cell>
          <cell r="Y477">
            <v>3.0344699999999993</v>
          </cell>
          <cell r="Z477">
            <v>3.6440800000000002</v>
          </cell>
          <cell r="AA477">
            <v>3.4864799999999998</v>
          </cell>
          <cell r="AB477">
            <v>3.3525999999999998</v>
          </cell>
          <cell r="AC477">
            <v>3.5098600000000002</v>
          </cell>
          <cell r="AD477">
            <v>3.7098399999999998</v>
          </cell>
          <cell r="AE477">
            <v>3.0141600000000004</v>
          </cell>
        </row>
        <row r="478">
          <cell r="A478" t="str">
            <v>Fioul</v>
          </cell>
          <cell r="B478" t="str">
            <v>petcfsid</v>
          </cell>
          <cell r="C478" t="str">
            <v>fra</v>
          </cell>
          <cell r="D478" t="str">
            <v>CEREN</v>
          </cell>
          <cell r="E478" t="str">
            <v>Mtoe</v>
          </cell>
          <cell r="F478">
            <v>0.13602</v>
          </cell>
          <cell r="G478">
            <v>0.15112</v>
          </cell>
          <cell r="H478">
            <v>0.126</v>
          </cell>
          <cell r="I478">
            <v>7.9320000000000002E-2</v>
          </cell>
          <cell r="J478">
            <v>8.7099999999999997E-2</v>
          </cell>
          <cell r="K478">
            <v>9.1850000000000001E-2</v>
          </cell>
          <cell r="L478">
            <v>8.1610000000000002E-2</v>
          </cell>
          <cell r="M478">
            <v>0.10564999999999999</v>
          </cell>
          <cell r="N478">
            <v>0.16399999999999998</v>
          </cell>
          <cell r="O478">
            <v>9.6999999999999989E-2</v>
          </cell>
          <cell r="P478">
            <v>5.6559999999999999E-2</v>
          </cell>
          <cell r="Q478">
            <v>6.9070000000000006E-2</v>
          </cell>
          <cell r="R478">
            <v>5.5300000000000009E-2</v>
          </cell>
          <cell r="S478">
            <v>5.0869999999999999E-2</v>
          </cell>
          <cell r="T478">
            <v>3.526E-2</v>
          </cell>
          <cell r="U478">
            <v>3.6389999999999999E-2</v>
          </cell>
          <cell r="V478">
            <v>3.526E-2</v>
          </cell>
          <cell r="W478">
            <v>3.4770000000000002E-2</v>
          </cell>
          <cell r="X478">
            <v>4.172E-2</v>
          </cell>
          <cell r="Y478">
            <v>2.8230000000000002E-2</v>
          </cell>
          <cell r="Z478">
            <v>4.3869999999999999E-2</v>
          </cell>
          <cell r="AA478">
            <v>4.5420000000000016E-2</v>
          </cell>
          <cell r="AB478">
            <v>5.3010000000000015E-2</v>
          </cell>
          <cell r="AC478">
            <v>5.568E-2</v>
          </cell>
          <cell r="AD478">
            <v>1.549E-2</v>
          </cell>
          <cell r="AE478">
            <v>1.259E-2</v>
          </cell>
        </row>
        <row r="479">
          <cell r="A479" t="str">
            <v>Gaz</v>
          </cell>
          <cell r="B479" t="str">
            <v>gazcfsid</v>
          </cell>
          <cell r="C479" t="str">
            <v>fra</v>
          </cell>
          <cell r="D479" t="str">
            <v>CEREN</v>
          </cell>
          <cell r="E479" t="str">
            <v>Mtoe</v>
          </cell>
          <cell r="F479">
            <v>0.64285000000000003</v>
          </cell>
          <cell r="G479">
            <v>0.62185000000000001</v>
          </cell>
          <cell r="H479">
            <v>0.60485</v>
          </cell>
          <cell r="I479">
            <v>0.60885</v>
          </cell>
          <cell r="J479">
            <v>0.63784999999999992</v>
          </cell>
          <cell r="K479">
            <v>0.67464999999999997</v>
          </cell>
          <cell r="L479">
            <v>0.64705000000000001</v>
          </cell>
          <cell r="M479">
            <v>0.69820000000000004</v>
          </cell>
          <cell r="N479">
            <v>0.73080000000000001</v>
          </cell>
          <cell r="O479">
            <v>0.68325999999999998</v>
          </cell>
          <cell r="P479">
            <v>0.74456999999999995</v>
          </cell>
          <cell r="Q479">
            <v>0.78034000000000003</v>
          </cell>
          <cell r="R479">
            <v>0.79810999999999999</v>
          </cell>
          <cell r="S479">
            <v>0.73614999999999997</v>
          </cell>
          <cell r="T479">
            <v>0.75134999999999985</v>
          </cell>
          <cell r="U479">
            <v>0.74446999999999985</v>
          </cell>
          <cell r="V479">
            <v>0.76644000000000012</v>
          </cell>
          <cell r="W479">
            <v>0.75222999999999995</v>
          </cell>
          <cell r="X479">
            <v>0.71516999999999986</v>
          </cell>
          <cell r="Y479">
            <v>0.52649999999999997</v>
          </cell>
          <cell r="Z479">
            <v>0.59406999999999999</v>
          </cell>
          <cell r="AA479">
            <v>0.55903999999999998</v>
          </cell>
          <cell r="AB479">
            <v>0.59716000000000002</v>
          </cell>
          <cell r="AC479">
            <v>0.62644</v>
          </cell>
          <cell r="AD479">
            <v>0.63565000000000005</v>
          </cell>
          <cell r="AE479">
            <v>0.51645000000000008</v>
          </cell>
        </row>
        <row r="480">
          <cell r="A480" t="str">
            <v>Chaleur</v>
          </cell>
          <cell r="B480" t="str">
            <v>vapcfsid</v>
          </cell>
          <cell r="C480" t="str">
            <v>fra</v>
          </cell>
          <cell r="D480" t="str">
            <v>CEREN</v>
          </cell>
          <cell r="E480" t="str">
            <v>Mtoe</v>
          </cell>
          <cell r="F480">
            <v>2E-3</v>
          </cell>
          <cell r="G480">
            <v>1E-3</v>
          </cell>
          <cell r="H480">
            <v>1E-3</v>
          </cell>
          <cell r="I480">
            <v>2E-3</v>
          </cell>
          <cell r="J480">
            <v>5.0000000000000001E-3</v>
          </cell>
          <cell r="K480">
            <v>6.0000000000000001E-3</v>
          </cell>
          <cell r="L480">
            <v>6.0000000000000001E-3</v>
          </cell>
          <cell r="M480">
            <v>8.0000000000000002E-3</v>
          </cell>
          <cell r="N480">
            <v>7.000000000000001E-3</v>
          </cell>
          <cell r="O480">
            <v>8.0000000000000002E-3</v>
          </cell>
          <cell r="P480">
            <v>6.7099999999999998E-3</v>
          </cell>
          <cell r="Q480">
            <v>6.3299999999999988E-3</v>
          </cell>
          <cell r="R480">
            <v>5.8500000000000002E-3</v>
          </cell>
          <cell r="S480">
            <v>8.1399999999999997E-3</v>
          </cell>
          <cell r="T480">
            <v>2.9159999999999995E-2</v>
          </cell>
          <cell r="U480">
            <v>3.3599999999999998E-2</v>
          </cell>
          <cell r="V480">
            <v>3.4750000000000003E-2</v>
          </cell>
          <cell r="W480">
            <v>3.848E-2</v>
          </cell>
          <cell r="X480">
            <v>3.6760000000000001E-2</v>
          </cell>
          <cell r="Y480">
            <v>1.8790000000000001E-2</v>
          </cell>
          <cell r="Z480">
            <v>1.7670000000000002E-2</v>
          </cell>
          <cell r="AA480">
            <v>1.883E-2</v>
          </cell>
          <cell r="AB480">
            <v>1.7000000000000001E-2</v>
          </cell>
          <cell r="AC480">
            <v>1.6250000000000001E-2</v>
          </cell>
          <cell r="AD480">
            <v>1.72E-2</v>
          </cell>
          <cell r="AE480">
            <v>1.3979999999999999E-2</v>
          </cell>
        </row>
        <row r="481">
          <cell r="A481" t="str">
            <v>Electricité</v>
          </cell>
          <cell r="B481" t="str">
            <v>elccfsid</v>
          </cell>
          <cell r="C481" t="str">
            <v>fra</v>
          </cell>
          <cell r="D481" t="str">
            <v>CEREN</v>
          </cell>
          <cell r="E481" t="str">
            <v>Mtoe</v>
          </cell>
          <cell r="F481">
            <v>1.0669200000000001</v>
          </cell>
          <cell r="G481">
            <v>1.0143699999999998</v>
          </cell>
          <cell r="H481">
            <v>0.97550000000000003</v>
          </cell>
          <cell r="I481">
            <v>0.92544999999999999</v>
          </cell>
          <cell r="J481">
            <v>0.96716000000000002</v>
          </cell>
          <cell r="K481">
            <v>0.9565800000000001</v>
          </cell>
          <cell r="L481">
            <v>0.94152999999999998</v>
          </cell>
          <cell r="M481">
            <v>1.05281</v>
          </cell>
          <cell r="N481">
            <v>1.0633900000000001</v>
          </cell>
          <cell r="O481">
            <v>1.0596099999999999</v>
          </cell>
          <cell r="P481">
            <v>1.09351</v>
          </cell>
          <cell r="Q481">
            <v>1.0202500000000001</v>
          </cell>
          <cell r="R481">
            <v>1.1274200000000001</v>
          </cell>
          <cell r="S481">
            <v>1.1086800000000001</v>
          </cell>
          <cell r="T481">
            <v>1.1383700000000001</v>
          </cell>
          <cell r="U481">
            <v>1.08728</v>
          </cell>
          <cell r="V481">
            <v>1.1152200000000001</v>
          </cell>
          <cell r="W481">
            <v>1.0802699999999998</v>
          </cell>
          <cell r="X481">
            <v>1.03216</v>
          </cell>
          <cell r="Y481">
            <v>0.83248</v>
          </cell>
          <cell r="Z481">
            <v>0.9151800000000001</v>
          </cell>
          <cell r="AA481">
            <v>0.91736000000000006</v>
          </cell>
          <cell r="AB481">
            <v>0.88136000000000014</v>
          </cell>
          <cell r="AC481">
            <v>0.92532000000000003</v>
          </cell>
          <cell r="AD481">
            <v>0.94252000000000002</v>
          </cell>
          <cell r="AE481">
            <v>0.76578000000000002</v>
          </cell>
        </row>
        <row r="482">
          <cell r="A482" t="str">
            <v>Biomasse</v>
          </cell>
          <cell r="B482" t="str">
            <v>enccfsid</v>
          </cell>
          <cell r="C482" t="str">
            <v>fra</v>
          </cell>
          <cell r="D482" t="str">
            <v>CEREN</v>
          </cell>
          <cell r="E482" t="str">
            <v>Mtoe</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row>
        <row r="483">
          <cell r="A483" t="str">
            <v>Total</v>
          </cell>
          <cell r="B483" t="str">
            <v>toccfsid</v>
          </cell>
          <cell r="C483" t="str">
            <v>fra</v>
          </cell>
          <cell r="D483" t="str">
            <v>CEREN</v>
          </cell>
          <cell r="E483" t="str">
            <v>Mtoe</v>
          </cell>
          <cell r="F483">
            <v>6.7978100000000001</v>
          </cell>
          <cell r="G483">
            <v>6.5621400000000003</v>
          </cell>
          <cell r="H483">
            <v>6.3919299999999994</v>
          </cell>
          <cell r="I483">
            <v>6.1834899999999999</v>
          </cell>
          <cell r="J483">
            <v>6.4235899999999999</v>
          </cell>
          <cell r="K483">
            <v>6.3683300000000003</v>
          </cell>
          <cell r="L483">
            <v>6.1742399999999993</v>
          </cell>
          <cell r="M483">
            <v>6.6312800000000003</v>
          </cell>
          <cell r="N483">
            <v>6.7146100000000004</v>
          </cell>
          <cell r="O483">
            <v>6.6620100000000004</v>
          </cell>
          <cell r="P483">
            <v>6.73055</v>
          </cell>
          <cell r="Q483">
            <v>6.1189299999999998</v>
          </cell>
          <cell r="R483">
            <v>6.6415500000000005</v>
          </cell>
          <cell r="S483">
            <v>6.4863099999999996</v>
          </cell>
          <cell r="T483">
            <v>6.5580499999999997</v>
          </cell>
          <cell r="U483">
            <v>6.3237099999999993</v>
          </cell>
          <cell r="V483">
            <v>6.4607499999999991</v>
          </cell>
          <cell r="W483">
            <v>6.1544799999999995</v>
          </cell>
          <cell r="X483">
            <v>5.7323199999999996</v>
          </cell>
          <cell r="Y483">
            <v>4.4404500000000002</v>
          </cell>
          <cell r="Z483">
            <v>5.21488</v>
          </cell>
          <cell r="AA483">
            <v>5.0271299999999997</v>
          </cell>
          <cell r="AB483">
            <v>4.9011399999999998</v>
          </cell>
          <cell r="AC483">
            <v>5.13354</v>
          </cell>
          <cell r="AD483">
            <v>5.3207000000000004</v>
          </cell>
          <cell r="AE483">
            <v>4.3229499999999996</v>
          </cell>
        </row>
        <row r="484">
          <cell r="A484" t="str">
            <v>Bilan industrie par Branche hors IGCE (Energie finale)</v>
          </cell>
        </row>
        <row r="485">
          <cell r="A485" t="str">
            <v>Métaux primaires</v>
          </cell>
        </row>
        <row r="486">
          <cell r="A486" t="str">
            <v>Charbon</v>
          </cell>
          <cell r="B486" t="str">
            <v>cmscfwigcemnf</v>
          </cell>
          <cell r="C486" t="str">
            <v>fra</v>
          </cell>
          <cell r="D486" t="str">
            <v>CEREN</v>
          </cell>
          <cell r="E486" t="str">
            <v>Mtoe</v>
          </cell>
          <cell r="F486">
            <v>7.9101391329691906E-2</v>
          </cell>
          <cell r="G486">
            <v>9.0088908201817808E-2</v>
          </cell>
          <cell r="H486">
            <v>8.4620093050368078E-2</v>
          </cell>
          <cell r="I486">
            <v>9.2726660549666412E-2</v>
          </cell>
          <cell r="J486">
            <v>8.3996510935037433E-2</v>
          </cell>
          <cell r="K486">
            <v>0.10796077162719402</v>
          </cell>
          <cell r="L486">
            <v>0.12338819316047407</v>
          </cell>
          <cell r="M486">
            <v>9.6031645760918813E-2</v>
          </cell>
          <cell r="N486">
            <v>8.4807167684967294E-2</v>
          </cell>
          <cell r="O486">
            <v>7.358268960901572E-2</v>
          </cell>
          <cell r="P486">
            <v>4.8389972149657807E-3</v>
          </cell>
          <cell r="Q486">
            <v>3.7477285131371561E-3</v>
          </cell>
          <cell r="R486">
            <v>1.8083881344588609E-3</v>
          </cell>
          <cell r="S486">
            <v>3.6479553746842541E-3</v>
          </cell>
          <cell r="T486">
            <v>6.2420569744597231E-3</v>
          </cell>
          <cell r="U486">
            <v>3.8100867246702208E-3</v>
          </cell>
          <cell r="V486">
            <v>3.7976150823636084E-3</v>
          </cell>
          <cell r="W486">
            <v>3.8412658304367532E-3</v>
          </cell>
          <cell r="X486">
            <v>3.1054389343465956E-3</v>
          </cell>
          <cell r="Y486">
            <v>2.6502239901552279E-3</v>
          </cell>
          <cell r="Z486">
            <v>2.7936478766812747E-3</v>
          </cell>
          <cell r="AA486">
            <v>2.8123553401411937E-3</v>
          </cell>
          <cell r="AB486">
            <v>2.7687045920680503E-3</v>
          </cell>
          <cell r="AC486">
            <v>2.7874120555279685E-3</v>
          </cell>
          <cell r="AD486">
            <v>2.6814030959217594E-3</v>
          </cell>
          <cell r="AE486">
            <v>3.2738061054858698E-3</v>
          </cell>
        </row>
        <row r="487">
          <cell r="A487" t="str">
            <v>Fioul</v>
          </cell>
          <cell r="B487" t="str">
            <v>petcfwigcemnf</v>
          </cell>
          <cell r="C487" t="str">
            <v>fra</v>
          </cell>
          <cell r="D487" t="str">
            <v>CEREN</v>
          </cell>
          <cell r="E487" t="str">
            <v>Mtoe</v>
          </cell>
          <cell r="F487">
            <v>4.537183471145749E-2</v>
          </cell>
          <cell r="G487">
            <v>4.7541900472808117E-2</v>
          </cell>
          <cell r="H487">
            <v>4.0052679267687116E-2</v>
          </cell>
          <cell r="I487">
            <v>4.0052679267687116E-2</v>
          </cell>
          <cell r="J487">
            <v>4.8951196053455374E-2</v>
          </cell>
          <cell r="K487">
            <v>4.7080449707463445E-2</v>
          </cell>
          <cell r="L487">
            <v>3.5855971631511899E-2</v>
          </cell>
          <cell r="M487">
            <v>5.0198360284116658E-2</v>
          </cell>
          <cell r="N487">
            <v>6.4540748936721418E-2</v>
          </cell>
          <cell r="O487">
            <v>4.6768658649798123E-2</v>
          </cell>
          <cell r="P487">
            <v>3.2569693883719414E-2</v>
          </cell>
          <cell r="Q487">
            <v>4.6157548176774088E-2</v>
          </cell>
          <cell r="R487">
            <v>3.7053249292946726E-2</v>
          </cell>
          <cell r="S487">
            <v>3.5400756687320525E-2</v>
          </cell>
          <cell r="T487">
            <v>3.5456879077700287E-2</v>
          </cell>
          <cell r="U487">
            <v>3.7926264254409627E-2</v>
          </cell>
          <cell r="V487">
            <v>3.589962237958505E-2</v>
          </cell>
          <cell r="W487">
            <v>3.2395090891426843E-2</v>
          </cell>
          <cell r="X487">
            <v>3.0062893780090239E-2</v>
          </cell>
          <cell r="Y487">
            <v>2.3371857682592451E-2</v>
          </cell>
          <cell r="Z487">
            <v>1.3438194585375327E-2</v>
          </cell>
          <cell r="AA487">
            <v>9.8027108529976908E-3</v>
          </cell>
          <cell r="AB487">
            <v>1.1947833329735097E-2</v>
          </cell>
          <cell r="AC487">
            <v>1.0551009391394459E-2</v>
          </cell>
          <cell r="AD487">
            <v>7.177430147455686E-3</v>
          </cell>
          <cell r="AE487">
            <v>5.2193823053174725E-3</v>
          </cell>
        </row>
        <row r="488">
          <cell r="A488" t="str">
            <v>Gaz</v>
          </cell>
          <cell r="B488" t="str">
            <v>gazcfwigcemnf</v>
          </cell>
          <cell r="C488" t="str">
            <v>fra</v>
          </cell>
          <cell r="D488" t="str">
            <v>CEREN</v>
          </cell>
          <cell r="E488" t="str">
            <v>Mtoe</v>
          </cell>
          <cell r="F488">
            <v>0.1795854133940715</v>
          </cell>
          <cell r="G488">
            <v>0.17604346697899345</v>
          </cell>
          <cell r="H488">
            <v>0.18287792696301727</v>
          </cell>
          <cell r="I488">
            <v>0.17976625220751741</v>
          </cell>
          <cell r="J488">
            <v>0.18083257762473282</v>
          </cell>
          <cell r="K488">
            <v>0.19134617208920746</v>
          </cell>
          <cell r="L488">
            <v>0.1944329035600941</v>
          </cell>
          <cell r="M488">
            <v>0.19599185884842071</v>
          </cell>
          <cell r="N488">
            <v>0.19501907074850491</v>
          </cell>
          <cell r="O488">
            <v>0.2103966057125585</v>
          </cell>
          <cell r="P488">
            <v>0.21255419983160256</v>
          </cell>
          <cell r="Q488">
            <v>0.20878776385500547</v>
          </cell>
          <cell r="R488">
            <v>0.19631612154839265</v>
          </cell>
          <cell r="S488">
            <v>0.18186148811502836</v>
          </cell>
          <cell r="T488">
            <v>0.1749210191713983</v>
          </cell>
          <cell r="U488">
            <v>0.173062744467713</v>
          </cell>
          <cell r="V488">
            <v>0.16286717688205701</v>
          </cell>
          <cell r="W488">
            <v>0.17305650864655969</v>
          </cell>
          <cell r="X488">
            <v>0.16667726360672724</v>
          </cell>
          <cell r="Y488">
            <v>0.1357351190440208</v>
          </cell>
          <cell r="Z488">
            <v>0.15971808719963726</v>
          </cell>
          <cell r="AA488">
            <v>0.16284223359744379</v>
          </cell>
          <cell r="AB488">
            <v>0.17532011172520992</v>
          </cell>
          <cell r="AC488">
            <v>0.16261150821477144</v>
          </cell>
          <cell r="AD488">
            <v>0.1645633202357564</v>
          </cell>
          <cell r="AE488">
            <v>0.10108889671625031</v>
          </cell>
        </row>
        <row r="489">
          <cell r="A489" t="str">
            <v>Chaleur</v>
          </cell>
          <cell r="B489" t="str">
            <v>vapcfwigcemnf</v>
          </cell>
          <cell r="C489" t="str">
            <v>fra</v>
          </cell>
          <cell r="D489" t="str">
            <v>CEREN</v>
          </cell>
          <cell r="E489" t="str">
            <v>Mtoe</v>
          </cell>
          <cell r="F489">
            <v>1.8707463459919252E-3</v>
          </cell>
          <cell r="G489">
            <v>2.494328461322567E-3</v>
          </cell>
          <cell r="H489">
            <v>1.8707463459919252E-3</v>
          </cell>
          <cell r="I489">
            <v>1.8707463459919252E-3</v>
          </cell>
          <cell r="J489">
            <v>2.494328461322567E-3</v>
          </cell>
          <cell r="K489">
            <v>2.494328461322567E-3</v>
          </cell>
          <cell r="L489">
            <v>3.1179105766532089E-3</v>
          </cell>
          <cell r="M489">
            <v>3.1179105766532089E-3</v>
          </cell>
          <cell r="N489">
            <v>3.7414926919838503E-3</v>
          </cell>
          <cell r="O489">
            <v>1.7460299229257969E-2</v>
          </cell>
          <cell r="P489">
            <v>3.8874109069712205E-2</v>
          </cell>
          <cell r="Q489">
            <v>2.4506777132494214E-2</v>
          </cell>
          <cell r="R489">
            <v>2.6539654828472113E-2</v>
          </cell>
          <cell r="S489">
            <v>2.6608248861158479E-2</v>
          </cell>
          <cell r="T489">
            <v>2.8903031045575248E-2</v>
          </cell>
          <cell r="U489">
            <v>2.3590111422958179E-2</v>
          </cell>
          <cell r="V489">
            <v>2.6608248861158479E-2</v>
          </cell>
          <cell r="W489">
            <v>2.6452353332325821E-2</v>
          </cell>
          <cell r="X489">
            <v>1.9992042617500372E-2</v>
          </cell>
          <cell r="Y489">
            <v>1.7335582806191838E-2</v>
          </cell>
          <cell r="Z489">
            <v>1.769726043308361E-2</v>
          </cell>
          <cell r="AA489">
            <v>1.6668349942788051E-2</v>
          </cell>
          <cell r="AB489">
            <v>7.4829853839677007E-3</v>
          </cell>
          <cell r="AC489">
            <v>7.0277704397763343E-3</v>
          </cell>
          <cell r="AD489">
            <v>4.3650748073144922E-3</v>
          </cell>
          <cell r="AE489">
            <v>4.3650748073144922E-3</v>
          </cell>
        </row>
        <row r="490">
          <cell r="A490" t="str">
            <v>Electricité</v>
          </cell>
          <cell r="B490" t="str">
            <v>elccfwigcemnf</v>
          </cell>
          <cell r="C490" t="str">
            <v>fra</v>
          </cell>
          <cell r="D490" t="str">
            <v>CEREN</v>
          </cell>
          <cell r="E490" t="str">
            <v>Mtoe</v>
          </cell>
          <cell r="F490">
            <v>0.26683091235940493</v>
          </cell>
          <cell r="G490">
            <v>0.25040824932353145</v>
          </cell>
          <cell r="H490">
            <v>0.32349242089748315</v>
          </cell>
          <cell r="I490">
            <v>0.32252516091584554</v>
          </cell>
          <cell r="J490">
            <v>0.31584982164342784</v>
          </cell>
          <cell r="K490">
            <v>0.30814080110307968</v>
          </cell>
          <cell r="L490">
            <v>0.31345865533689005</v>
          </cell>
          <cell r="M490">
            <v>0.31863536433732853</v>
          </cell>
          <cell r="N490">
            <v>0.33248835385975262</v>
          </cell>
          <cell r="O490">
            <v>0.34030530899032635</v>
          </cell>
          <cell r="P490">
            <v>0.34989073086844369</v>
          </cell>
          <cell r="Q490">
            <v>0.34904385946821154</v>
          </cell>
          <cell r="R490">
            <v>0.35000696811945592</v>
          </cell>
          <cell r="S490">
            <v>0.33459722969954636</v>
          </cell>
          <cell r="T490">
            <v>0.33454326240443349</v>
          </cell>
          <cell r="U490">
            <v>0.32446383220951414</v>
          </cell>
          <cell r="V490">
            <v>0.31367037318694818</v>
          </cell>
          <cell r="W490">
            <v>0.3066961381262131</v>
          </cell>
          <cell r="X490">
            <v>0.30141979719633566</v>
          </cell>
          <cell r="Y490">
            <v>0.25650240234088795</v>
          </cell>
          <cell r="Z490">
            <v>0.25930870168675513</v>
          </cell>
          <cell r="AA490">
            <v>0.2539161235058654</v>
          </cell>
          <cell r="AB490">
            <v>0.25740739236662613</v>
          </cell>
          <cell r="AC490">
            <v>0.25705037795280283</v>
          </cell>
          <cell r="AD490">
            <v>0.26047107419687759</v>
          </cell>
          <cell r="AE490">
            <v>0.27436142569284139</v>
          </cell>
        </row>
        <row r="491">
          <cell r="A491" t="str">
            <v>Biomasse</v>
          </cell>
          <cell r="B491" t="str">
            <v>enccfwigcemnf</v>
          </cell>
          <cell r="C491" t="str">
            <v>fra</v>
          </cell>
          <cell r="D491" t="str">
            <v>CEREN</v>
          </cell>
          <cell r="E491" t="str">
            <v>Mtoe</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row>
        <row r="492">
          <cell r="A492" t="str">
            <v>Total</v>
          </cell>
          <cell r="B492" t="str">
            <v>toccfwigcemnf</v>
          </cell>
          <cell r="C492" t="str">
            <v>fra</v>
          </cell>
          <cell r="D492" t="str">
            <v>CEREN</v>
          </cell>
          <cell r="E492" t="str">
            <v>Mtoe</v>
          </cell>
          <cell r="F492">
            <v>0.57276029814061791</v>
          </cell>
          <cell r="G492">
            <v>0.56657685343847353</v>
          </cell>
          <cell r="H492">
            <v>0.63291386652454762</v>
          </cell>
          <cell r="I492">
            <v>0.63694149928670851</v>
          </cell>
          <cell r="J492">
            <v>0.63212443471797586</v>
          </cell>
          <cell r="K492">
            <v>0.65701252298826707</v>
          </cell>
          <cell r="L492">
            <v>0.67025363426562345</v>
          </cell>
          <cell r="M492">
            <v>0.66397513980743783</v>
          </cell>
          <cell r="N492">
            <v>0.68059683392193004</v>
          </cell>
          <cell r="O492">
            <v>0.68851356219095672</v>
          </cell>
          <cell r="P492">
            <v>0.63871773086844363</v>
          </cell>
          <cell r="Q492">
            <v>0.63225367714562275</v>
          </cell>
          <cell r="R492">
            <v>0.61170438192372623</v>
          </cell>
          <cell r="S492">
            <v>0.58211567873773784</v>
          </cell>
          <cell r="T492">
            <v>0.58006624867356704</v>
          </cell>
          <cell r="U492">
            <v>0.5628530390792652</v>
          </cell>
          <cell r="V492">
            <v>0.5428430363921124</v>
          </cell>
          <cell r="W492">
            <v>0.54244135682696226</v>
          </cell>
          <cell r="X492">
            <v>0.52125743613500009</v>
          </cell>
          <cell r="Y492">
            <v>0.43558518586384842</v>
          </cell>
          <cell r="Z492">
            <v>0.45294589178153249</v>
          </cell>
          <cell r="AA492">
            <v>0.44604177323923605</v>
          </cell>
          <cell r="AB492">
            <v>0.45491702739760703</v>
          </cell>
          <cell r="AC492">
            <v>0.44001807805427295</v>
          </cell>
          <cell r="AD492">
            <v>0.43925830248332587</v>
          </cell>
          <cell r="AE492">
            <v>0.38764858562720944</v>
          </cell>
        </row>
        <row r="493">
          <cell r="A493" t="str">
            <v>Chimie</v>
          </cell>
        </row>
        <row r="494">
          <cell r="A494" t="str">
            <v>Charbon</v>
          </cell>
          <cell r="B494" t="str">
            <v>cmscfwigcechi</v>
          </cell>
          <cell r="C494" t="str">
            <v>fra</v>
          </cell>
          <cell r="D494" t="str">
            <v>CEREN</v>
          </cell>
          <cell r="E494" t="str">
            <v>Mtoe</v>
          </cell>
          <cell r="F494">
            <v>0.53430000000000011</v>
          </cell>
          <cell r="G494">
            <v>0.51856000000000002</v>
          </cell>
          <cell r="H494">
            <v>0.49609999999999999</v>
          </cell>
          <cell r="I494">
            <v>0.49685000000000001</v>
          </cell>
          <cell r="J494">
            <v>0.52590999999999999</v>
          </cell>
          <cell r="K494">
            <v>0.53976000000000002</v>
          </cell>
          <cell r="L494">
            <v>0.52012000000000014</v>
          </cell>
          <cell r="M494">
            <v>0.49035999999999991</v>
          </cell>
          <cell r="N494">
            <v>0.53575000000000006</v>
          </cell>
          <cell r="O494">
            <v>0.52659999999999996</v>
          </cell>
          <cell r="P494">
            <v>0.5011000000000001</v>
          </cell>
          <cell r="Q494">
            <v>0.51122999999999996</v>
          </cell>
          <cell r="R494">
            <v>0.50540999999999991</v>
          </cell>
          <cell r="S494">
            <v>0.52293000000000001</v>
          </cell>
          <cell r="T494">
            <v>0.51647999999999994</v>
          </cell>
          <cell r="U494">
            <v>0.52557999999999994</v>
          </cell>
          <cell r="V494">
            <v>0.49381999999999998</v>
          </cell>
          <cell r="W494">
            <v>0.58038999999999996</v>
          </cell>
          <cell r="X494">
            <v>0.56064000000000003</v>
          </cell>
          <cell r="Y494">
            <v>0.4680899999999999</v>
          </cell>
          <cell r="Z494">
            <v>0.48341999999999991</v>
          </cell>
          <cell r="AA494">
            <v>0.50948000000000004</v>
          </cell>
          <cell r="AB494">
            <v>0.5025099999999999</v>
          </cell>
          <cell r="AC494">
            <v>0.50524999999999998</v>
          </cell>
          <cell r="AD494">
            <v>0.53491999999999995</v>
          </cell>
          <cell r="AE494">
            <v>0.45839999999999997</v>
          </cell>
        </row>
        <row r="495">
          <cell r="A495" t="str">
            <v>Fioul</v>
          </cell>
          <cell r="B495" t="str">
            <v>petcfwigcechi</v>
          </cell>
          <cell r="C495" t="str">
            <v>fra</v>
          </cell>
          <cell r="D495" t="str">
            <v>CEREN</v>
          </cell>
          <cell r="E495" t="str">
            <v>Mtoe</v>
          </cell>
          <cell r="F495">
            <v>0.63237999999999994</v>
          </cell>
          <cell r="G495">
            <v>0.61080999999999963</v>
          </cell>
          <cell r="H495">
            <v>0.59660000000000002</v>
          </cell>
          <cell r="I495">
            <v>0.56883000000000072</v>
          </cell>
          <cell r="J495">
            <v>0.54606999999999961</v>
          </cell>
          <cell r="K495">
            <v>0.54687999999999981</v>
          </cell>
          <cell r="L495">
            <v>0.50792999999999977</v>
          </cell>
          <cell r="M495">
            <v>0.47536000000000012</v>
          </cell>
          <cell r="N495">
            <v>0.47023000000000026</v>
          </cell>
          <cell r="O495">
            <v>0.44910000000000011</v>
          </cell>
          <cell r="P495">
            <v>0.40073999999999971</v>
          </cell>
          <cell r="Q495">
            <v>0.35453000000000034</v>
          </cell>
          <cell r="R495">
            <v>0.32313999999999987</v>
          </cell>
          <cell r="S495">
            <v>0.28770999999999997</v>
          </cell>
          <cell r="T495">
            <v>0.35284000000000026</v>
          </cell>
          <cell r="U495">
            <v>0.33621000000000018</v>
          </cell>
          <cell r="V495">
            <v>0.31579999999999947</v>
          </cell>
          <cell r="W495">
            <v>0.24978999999999976</v>
          </cell>
          <cell r="X495">
            <v>0.2175100000000004</v>
          </cell>
          <cell r="Y495">
            <v>0.12330999999999998</v>
          </cell>
          <cell r="Z495">
            <v>0.19522999999999971</v>
          </cell>
          <cell r="AA495">
            <v>0.16512000000000016</v>
          </cell>
          <cell r="AB495">
            <v>0.12819000000000022</v>
          </cell>
          <cell r="AC495">
            <v>0.13769999999999943</v>
          </cell>
          <cell r="AD495">
            <v>0.11141</v>
          </cell>
          <cell r="AE495">
            <v>7.8450536594109388E-2</v>
          </cell>
        </row>
        <row r="496">
          <cell r="A496" t="str">
            <v>Gaz</v>
          </cell>
          <cell r="B496" t="str">
            <v>gazcfwigcechi</v>
          </cell>
          <cell r="C496" t="str">
            <v>fra</v>
          </cell>
          <cell r="D496" t="str">
            <v>CEREN</v>
          </cell>
          <cell r="E496" t="str">
            <v>Mtoe</v>
          </cell>
          <cell r="F496">
            <v>1.0374300000000005</v>
          </cell>
          <cell r="G496">
            <v>1.0521099999999997</v>
          </cell>
          <cell r="H496">
            <v>1.1019600000000007</v>
          </cell>
          <cell r="I496">
            <v>1.0750999999999997</v>
          </cell>
          <cell r="J496">
            <v>1.0886099999999996</v>
          </cell>
          <cell r="K496">
            <v>1.1115200000000003</v>
          </cell>
          <cell r="L496">
            <v>1.2032099999999997</v>
          </cell>
          <cell r="M496">
            <v>1.2726700000000002</v>
          </cell>
          <cell r="N496">
            <v>1.2900699999999994</v>
          </cell>
          <cell r="O496">
            <v>1.2943499999999999</v>
          </cell>
          <cell r="P496">
            <v>1.4272200000000002</v>
          </cell>
          <cell r="Q496">
            <v>1.3719999999999997</v>
          </cell>
          <cell r="R496">
            <v>1.2881600000000002</v>
          </cell>
          <cell r="S496">
            <v>1.3289900000000003</v>
          </cell>
          <cell r="T496">
            <v>1.2997200000000002</v>
          </cell>
          <cell r="U496">
            <v>1.3366199999999997</v>
          </cell>
          <cell r="V496">
            <v>1.3161800000000001</v>
          </cell>
          <cell r="W496">
            <v>1.2681500000000001</v>
          </cell>
          <cell r="X496">
            <v>1.2275799999999997</v>
          </cell>
          <cell r="Y496">
            <v>1.1065899999999997</v>
          </cell>
          <cell r="Z496">
            <v>1.00177</v>
          </cell>
          <cell r="AA496">
            <v>0.95645999999999987</v>
          </cell>
          <cell r="AB496">
            <v>1.0158700000000001</v>
          </cell>
          <cell r="AC496">
            <v>1.0076399999999999</v>
          </cell>
          <cell r="AD496">
            <v>0.98639999999999983</v>
          </cell>
          <cell r="AE496">
            <v>1.1169547170735288</v>
          </cell>
        </row>
        <row r="497">
          <cell r="A497" t="str">
            <v>Chaleur</v>
          </cell>
          <cell r="B497" t="str">
            <v>vapcfwigcechi</v>
          </cell>
          <cell r="C497" t="str">
            <v>fra</v>
          </cell>
          <cell r="D497" t="str">
            <v>CEREN</v>
          </cell>
          <cell r="E497" t="str">
            <v>Mtoe</v>
          </cell>
          <cell r="F497">
            <v>0.22629999999999997</v>
          </cell>
          <cell r="G497">
            <v>0.22919999999999996</v>
          </cell>
          <cell r="H497">
            <v>0.23340000000000008</v>
          </cell>
          <cell r="I497">
            <v>0.23819999999999997</v>
          </cell>
          <cell r="J497">
            <v>0.24089999999999998</v>
          </cell>
          <cell r="K497">
            <v>0.23900000000000002</v>
          </cell>
          <cell r="L497">
            <v>0.23829999999999998</v>
          </cell>
          <cell r="M497">
            <v>0.25642999999999994</v>
          </cell>
          <cell r="N497">
            <v>0.26603000000000004</v>
          </cell>
          <cell r="O497">
            <v>0.26957999999999999</v>
          </cell>
          <cell r="P497">
            <v>0.25406000000000001</v>
          </cell>
          <cell r="Q497">
            <v>0.25868000000000002</v>
          </cell>
          <cell r="R497">
            <v>0.31150000000000005</v>
          </cell>
          <cell r="S497">
            <v>0.3228100000000001</v>
          </cell>
          <cell r="T497">
            <v>0.34585999999999995</v>
          </cell>
          <cell r="U497">
            <v>0.36353999999999997</v>
          </cell>
          <cell r="V497">
            <v>0.38095999999999991</v>
          </cell>
          <cell r="W497">
            <v>0.41604999999999998</v>
          </cell>
          <cell r="X497">
            <v>0.48235000000000006</v>
          </cell>
          <cell r="Y497">
            <v>0.41928999999999994</v>
          </cell>
          <cell r="Z497">
            <v>0.49627999999999994</v>
          </cell>
          <cell r="AA497">
            <v>0.4491699999999999</v>
          </cell>
          <cell r="AB497">
            <v>0.46516999999999992</v>
          </cell>
          <cell r="AC497">
            <v>0.48158000000000006</v>
          </cell>
          <cell r="AD497">
            <v>0.42809999999999993</v>
          </cell>
          <cell r="AE497">
            <v>0.42809999999999993</v>
          </cell>
        </row>
        <row r="498">
          <cell r="A498" t="str">
            <v>Electricité</v>
          </cell>
          <cell r="B498" t="str">
            <v>elccfwigcechi</v>
          </cell>
          <cell r="C498" t="str">
            <v>fra</v>
          </cell>
          <cell r="D498" t="str">
            <v>CEREN</v>
          </cell>
          <cell r="E498" t="str">
            <v>Mtoe</v>
          </cell>
          <cell r="F498">
            <v>1.0622737317282889</v>
          </cell>
          <cell r="G498">
            <v>1.1048935941530524</v>
          </cell>
          <cell r="H498">
            <v>1.1561966208082546</v>
          </cell>
          <cell r="I498">
            <v>1.1559139294926917</v>
          </cell>
          <cell r="J498">
            <v>1.2063480739466894</v>
          </cell>
          <cell r="K498">
            <v>1.2406795614789339</v>
          </cell>
          <cell r="L498">
            <v>1.2569913241616506</v>
          </cell>
          <cell r="M498">
            <v>1.3395053052450556</v>
          </cell>
          <cell r="N498">
            <v>1.4372410490111778</v>
          </cell>
          <cell r="O498">
            <v>1.4530680395528801</v>
          </cell>
          <cell r="P498">
            <v>1.4824048065348234</v>
          </cell>
          <cell r="Q498">
            <v>1.474629234737747</v>
          </cell>
          <cell r="R498">
            <v>1.4948943250214957</v>
          </cell>
          <cell r="S498">
            <v>1.5091864058469475</v>
          </cell>
          <cell r="T498">
            <v>1.5683979535683579</v>
          </cell>
          <cell r="U498">
            <v>1.5391607824591567</v>
          </cell>
          <cell r="V498">
            <v>1.579315967325881</v>
          </cell>
          <cell r="W498">
            <v>1.6422115907136716</v>
          </cell>
          <cell r="X498">
            <v>1.5815215907136717</v>
          </cell>
          <cell r="Y498">
            <v>1.3715913327601028</v>
          </cell>
          <cell r="Z498">
            <v>1.4928520808254517</v>
          </cell>
          <cell r="AA498">
            <v>1.5100229234737745</v>
          </cell>
          <cell r="AB498">
            <v>1.4784064230438518</v>
          </cell>
          <cell r="AC498">
            <v>1.4766873946689592</v>
          </cell>
          <cell r="AD498">
            <v>1.5530342820292347</v>
          </cell>
          <cell r="AE498">
            <v>1.506595478840915</v>
          </cell>
        </row>
        <row r="499">
          <cell r="A499" t="str">
            <v>Biomasse</v>
          </cell>
          <cell r="B499" t="str">
            <v>enccfwigcechi</v>
          </cell>
          <cell r="C499" t="str">
            <v>fra</v>
          </cell>
          <cell r="D499" t="str">
            <v>CEREN</v>
          </cell>
          <cell r="E499" t="str">
            <v>Mtoe</v>
          </cell>
          <cell r="F499">
            <v>1.6E-2</v>
          </cell>
          <cell r="G499">
            <v>1.2999999999999999E-2</v>
          </cell>
          <cell r="H499">
            <v>0.01</v>
          </cell>
          <cell r="I499">
            <v>1.2E-2</v>
          </cell>
          <cell r="J499">
            <v>8.9999999999999993E-3</v>
          </cell>
          <cell r="K499">
            <v>2E-3</v>
          </cell>
          <cell r="L499">
            <v>2E-3</v>
          </cell>
          <cell r="M499">
            <v>2E-3</v>
          </cell>
          <cell r="N499">
            <v>2E-3</v>
          </cell>
          <cell r="O499">
            <v>2E-3</v>
          </cell>
          <cell r="P499">
            <v>0</v>
          </cell>
          <cell r="Q499">
            <v>9.0000000000000006E-5</v>
          </cell>
          <cell r="R499">
            <v>0</v>
          </cell>
          <cell r="S499">
            <v>4.2999999999999999E-4</v>
          </cell>
          <cell r="T499">
            <v>9.0299999999999998E-3</v>
          </cell>
          <cell r="U499">
            <v>1.7860000000000001E-2</v>
          </cell>
          <cell r="V499">
            <v>1.8009999999999998E-2</v>
          </cell>
          <cell r="W499">
            <v>2.9909999999999999E-2</v>
          </cell>
          <cell r="X499">
            <v>3.2259999999999997E-2</v>
          </cell>
          <cell r="Y499">
            <v>6.9789999999999991E-2</v>
          </cell>
          <cell r="Z499">
            <v>5.5690000000000003E-2</v>
          </cell>
          <cell r="AA499">
            <v>5.3439999999999994E-2</v>
          </cell>
          <cell r="AB499">
            <v>5.0499999999999989E-2</v>
          </cell>
          <cell r="AC499">
            <v>5.5990000000000005E-2</v>
          </cell>
          <cell r="AD499">
            <v>5.9430000000000004E-2</v>
          </cell>
          <cell r="AE499">
            <v>4.5870543842836585E-2</v>
          </cell>
        </row>
        <row r="500">
          <cell r="A500" t="str">
            <v>Total</v>
          </cell>
          <cell r="B500" t="str">
            <v>toccfwigcechi</v>
          </cell>
          <cell r="C500" t="str">
            <v>fra</v>
          </cell>
          <cell r="D500" t="str">
            <v>CEREN</v>
          </cell>
          <cell r="E500" t="str">
            <v>Mtoe</v>
          </cell>
          <cell r="F500">
            <v>3.5086737317282881</v>
          </cell>
          <cell r="G500">
            <v>3.5285635941530527</v>
          </cell>
          <cell r="H500">
            <v>3.5942566208082538</v>
          </cell>
          <cell r="I500">
            <v>3.5468839294926915</v>
          </cell>
          <cell r="J500">
            <v>3.6168480739466902</v>
          </cell>
          <cell r="K500">
            <v>3.6798495614789335</v>
          </cell>
          <cell r="L500">
            <v>3.7285513241616526</v>
          </cell>
          <cell r="M500">
            <v>3.8363253052450563</v>
          </cell>
          <cell r="N500">
            <v>4.0013410490111783</v>
          </cell>
          <cell r="O500">
            <v>3.9946880395528801</v>
          </cell>
          <cell r="P500">
            <v>4.065524806534822</v>
          </cell>
          <cell r="Q500">
            <v>3.9711492347377466</v>
          </cell>
          <cell r="R500">
            <v>3.9231143250214964</v>
          </cell>
          <cell r="S500">
            <v>3.972046405846946</v>
          </cell>
          <cell r="T500">
            <v>4.0923079535683593</v>
          </cell>
          <cell r="U500">
            <v>4.1189707824591562</v>
          </cell>
          <cell r="V500">
            <v>4.1040859673258803</v>
          </cell>
          <cell r="W500">
            <v>4.1865015907136716</v>
          </cell>
          <cell r="X500">
            <v>4.1018615907136713</v>
          </cell>
          <cell r="Y500">
            <v>3.5586713327601034</v>
          </cell>
          <cell r="Z500">
            <v>3.725222080825453</v>
          </cell>
          <cell r="AA500">
            <v>3.6437029234737737</v>
          </cell>
          <cell r="AB500">
            <v>3.6406464230438531</v>
          </cell>
          <cell r="AC500">
            <v>3.6648373946689592</v>
          </cell>
          <cell r="AD500">
            <v>3.6732842820292353</v>
          </cell>
          <cell r="AE500">
            <v>3.6343812763513896</v>
          </cell>
        </row>
        <row r="501">
          <cell r="A501" t="str">
            <v>Non-métalliques</v>
          </cell>
        </row>
        <row r="502">
          <cell r="A502" t="str">
            <v>Charbon</v>
          </cell>
          <cell r="B502" t="str">
            <v>cmscfwigcemnm</v>
          </cell>
          <cell r="C502" t="str">
            <v>fra</v>
          </cell>
          <cell r="D502" t="str">
            <v>CEREN</v>
          </cell>
          <cell r="E502" t="str">
            <v>Mtoe</v>
          </cell>
          <cell r="F502">
            <v>6.4070000000000099E-2</v>
          </cell>
          <cell r="G502">
            <v>6.0090000000000005E-2</v>
          </cell>
          <cell r="H502">
            <v>6.1980000000000084E-2</v>
          </cell>
          <cell r="I502">
            <v>5.4599999999999961E-2</v>
          </cell>
          <cell r="J502">
            <v>6.0970000000000073E-2</v>
          </cell>
          <cell r="K502">
            <v>6.337999999999995E-2</v>
          </cell>
          <cell r="L502">
            <v>5.7029999999999983E-2</v>
          </cell>
          <cell r="M502">
            <v>5.0230000000000032E-2</v>
          </cell>
          <cell r="N502">
            <v>4.9299999999999976E-2</v>
          </cell>
          <cell r="O502">
            <v>4.0959999999999983E-2</v>
          </cell>
          <cell r="P502">
            <v>3.8860000000000006E-2</v>
          </cell>
          <cell r="Q502">
            <v>3.9549999999999974E-2</v>
          </cell>
          <cell r="R502">
            <v>4.2299999999999949E-2</v>
          </cell>
          <cell r="S502">
            <v>4.3329999999999994E-2</v>
          </cell>
          <cell r="T502">
            <v>3.7770000000000026E-2</v>
          </cell>
          <cell r="U502">
            <v>3.6510000000000022E-2</v>
          </cell>
          <cell r="V502">
            <v>4.2249999999999982E-2</v>
          </cell>
          <cell r="W502">
            <v>4.3269999999999975E-2</v>
          </cell>
          <cell r="X502">
            <v>3.8449999999999991E-2</v>
          </cell>
          <cell r="Y502">
            <v>3.7990000000000038E-2</v>
          </cell>
          <cell r="Z502">
            <v>3.5609999999999989E-2</v>
          </cell>
          <cell r="AA502">
            <v>3.73E-2</v>
          </cell>
          <cell r="AB502">
            <v>3.7069999999999999E-2</v>
          </cell>
          <cell r="AC502">
            <v>3.7240000000000002E-2</v>
          </cell>
          <cell r="AD502">
            <v>3.0799999999999977E-2</v>
          </cell>
          <cell r="AE502">
            <v>3.1695974899148355E-2</v>
          </cell>
        </row>
        <row r="503">
          <cell r="A503" t="str">
            <v>Fioul</v>
          </cell>
          <cell r="B503" t="str">
            <v>petcfwigcemnm</v>
          </cell>
          <cell r="C503" t="str">
            <v>fra</v>
          </cell>
          <cell r="D503" t="str">
            <v>CEREN</v>
          </cell>
          <cell r="E503" t="str">
            <v>Mtoe</v>
          </cell>
          <cell r="F503">
            <v>0.37057999999999996</v>
          </cell>
          <cell r="G503">
            <v>0.36358000000000001</v>
          </cell>
          <cell r="H503">
            <v>0.29300999999999994</v>
          </cell>
          <cell r="I503">
            <v>0.22384999999999985</v>
          </cell>
          <cell r="J503">
            <v>0.21896999999999994</v>
          </cell>
          <cell r="K503">
            <v>0.22126999999999994</v>
          </cell>
          <cell r="L503">
            <v>0.21565000000000001</v>
          </cell>
          <cell r="M503">
            <v>0.21548999999999982</v>
          </cell>
          <cell r="N503">
            <v>0.21256999999999981</v>
          </cell>
          <cell r="O503">
            <v>0.22735999999999995</v>
          </cell>
          <cell r="P503">
            <v>0.20640000000000006</v>
          </cell>
          <cell r="Q503">
            <v>0.21251999999999993</v>
          </cell>
          <cell r="R503">
            <v>0.20250000000000024</v>
          </cell>
          <cell r="S503">
            <v>0.1875499999999998</v>
          </cell>
          <cell r="T503">
            <v>0.18396999999999986</v>
          </cell>
          <cell r="U503">
            <v>0.18811000000000019</v>
          </cell>
          <cell r="V503">
            <v>0.20940000000000025</v>
          </cell>
          <cell r="W503">
            <v>0.19943</v>
          </cell>
          <cell r="X503">
            <v>0.21768000000000001</v>
          </cell>
          <cell r="Y503">
            <v>0.22061999999999993</v>
          </cell>
          <cell r="Z503">
            <v>0.23009000000000007</v>
          </cell>
          <cell r="AA503">
            <v>0.23430999999999991</v>
          </cell>
          <cell r="AB503">
            <v>0.22806999999999997</v>
          </cell>
          <cell r="AC503">
            <v>0.21165000000000006</v>
          </cell>
          <cell r="AD503">
            <v>0.17842000000000013</v>
          </cell>
          <cell r="AE503">
            <v>0.16837274509066252</v>
          </cell>
        </row>
        <row r="504">
          <cell r="A504" t="str">
            <v>Gaz</v>
          </cell>
          <cell r="B504" t="str">
            <v>gazcfwigcemnm</v>
          </cell>
          <cell r="C504" t="str">
            <v>fra</v>
          </cell>
          <cell r="D504" t="str">
            <v>CEREN</v>
          </cell>
          <cell r="E504" t="str">
            <v>Mtoe</v>
          </cell>
          <cell r="F504">
            <v>0.68772</v>
          </cell>
          <cell r="G504">
            <v>0.67661000000000004</v>
          </cell>
          <cell r="H504">
            <v>0.68567000000000022</v>
          </cell>
          <cell r="I504">
            <v>0.64745999999999981</v>
          </cell>
          <cell r="J504">
            <v>0.66044999999999998</v>
          </cell>
          <cell r="K504">
            <v>0.67692999999999992</v>
          </cell>
          <cell r="L504">
            <v>0.68015000000000025</v>
          </cell>
          <cell r="M504">
            <v>0.69524999999999981</v>
          </cell>
          <cell r="N504">
            <v>0.71512999999999993</v>
          </cell>
          <cell r="O504">
            <v>0.67949999999999977</v>
          </cell>
          <cell r="P504">
            <v>0.70707000000000009</v>
          </cell>
          <cell r="Q504">
            <v>0.70828999999999986</v>
          </cell>
          <cell r="R504">
            <v>0.72158999999999984</v>
          </cell>
          <cell r="S504">
            <v>0.70007000000000008</v>
          </cell>
          <cell r="T504">
            <v>0.75173999999999974</v>
          </cell>
          <cell r="U504">
            <v>0.75246000000000002</v>
          </cell>
          <cell r="V504">
            <v>0.73531999999999986</v>
          </cell>
          <cell r="W504">
            <v>0.74449999999999961</v>
          </cell>
          <cell r="X504">
            <v>0.67888999999999999</v>
          </cell>
          <cell r="Y504">
            <v>0.54632000000000014</v>
          </cell>
          <cell r="Z504">
            <v>0.57629999999999981</v>
          </cell>
          <cell r="AA504">
            <v>0.61507999999999996</v>
          </cell>
          <cell r="AB504">
            <v>0.54067999999999983</v>
          </cell>
          <cell r="AC504">
            <v>0.52933000000000008</v>
          </cell>
          <cell r="AD504">
            <v>0.50616000000000005</v>
          </cell>
          <cell r="AE504">
            <v>0.24303996194278063</v>
          </cell>
        </row>
        <row r="505">
          <cell r="A505" t="str">
            <v>Chaleur</v>
          </cell>
          <cell r="B505" t="str">
            <v>vapcfwigcemnm</v>
          </cell>
          <cell r="C505" t="str">
            <v>fra</v>
          </cell>
          <cell r="D505" t="str">
            <v>CEREN</v>
          </cell>
          <cell r="E505" t="str">
            <v>Mtoe</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row>
        <row r="506">
          <cell r="A506" t="str">
            <v>Electricité</v>
          </cell>
          <cell r="B506" t="str">
            <v>elccfwigcemnm</v>
          </cell>
          <cell r="C506" t="str">
            <v>fra</v>
          </cell>
          <cell r="D506" t="str">
            <v>CEREN</v>
          </cell>
          <cell r="E506" t="str">
            <v>Mtoe</v>
          </cell>
          <cell r="F506">
            <v>0.34063999999999994</v>
          </cell>
          <cell r="G506">
            <v>0.34554999999999997</v>
          </cell>
          <cell r="H506">
            <v>0.3309200000000001</v>
          </cell>
          <cell r="I506">
            <v>0.29120000000000007</v>
          </cell>
          <cell r="J506">
            <v>0.30486999999999986</v>
          </cell>
          <cell r="K506">
            <v>0.32413000000000003</v>
          </cell>
          <cell r="L506">
            <v>0.32421999999999995</v>
          </cell>
          <cell r="M506">
            <v>0.32344999999999979</v>
          </cell>
          <cell r="N506">
            <v>0.33023999999999998</v>
          </cell>
          <cell r="O506">
            <v>0.32618999999999992</v>
          </cell>
          <cell r="P506">
            <v>0.32000000000000012</v>
          </cell>
          <cell r="Q506">
            <v>0.32450999999999997</v>
          </cell>
          <cell r="R506">
            <v>0.31745000000000012</v>
          </cell>
          <cell r="S506">
            <v>0.32287000000000005</v>
          </cell>
          <cell r="T506">
            <v>0.33130999999999994</v>
          </cell>
          <cell r="U506">
            <v>0.32867999999999986</v>
          </cell>
          <cell r="V506">
            <v>0.34408</v>
          </cell>
          <cell r="W506">
            <v>0.34973000000000015</v>
          </cell>
          <cell r="X506">
            <v>0.34263000000000021</v>
          </cell>
          <cell r="Y506">
            <v>0.29653999999999997</v>
          </cell>
          <cell r="Z506">
            <v>0.30793999999999999</v>
          </cell>
          <cell r="AA506">
            <v>0.32679999999999992</v>
          </cell>
          <cell r="AB506">
            <v>0.32095000000000001</v>
          </cell>
          <cell r="AC506">
            <v>0.31124000000000002</v>
          </cell>
          <cell r="AD506">
            <v>0.29781999999999997</v>
          </cell>
          <cell r="AE506">
            <v>0.28282234785206467</v>
          </cell>
        </row>
        <row r="507">
          <cell r="A507" t="str">
            <v>Biomasse</v>
          </cell>
          <cell r="B507" t="str">
            <v>enccfwigcemnm</v>
          </cell>
          <cell r="C507" t="str">
            <v>fra</v>
          </cell>
          <cell r="D507" t="str">
            <v>CEREN</v>
          </cell>
          <cell r="E507" t="str">
            <v>Mtoe</v>
          </cell>
          <cell r="F507">
            <v>2.5999999999999988E-2</v>
          </cell>
          <cell r="G507">
            <v>2.5000000000000008E-2</v>
          </cell>
          <cell r="H507">
            <v>2.300000000000002E-2</v>
          </cell>
          <cell r="I507">
            <v>2.3E-2</v>
          </cell>
          <cell r="J507">
            <v>2.3E-2</v>
          </cell>
          <cell r="K507">
            <v>2.4E-2</v>
          </cell>
          <cell r="L507">
            <v>2.1999999999999992E-2</v>
          </cell>
          <cell r="M507">
            <v>2.1000000000000001E-2</v>
          </cell>
          <cell r="N507">
            <v>2.1000000000000001E-2</v>
          </cell>
          <cell r="O507">
            <v>2.1000000000000001E-2</v>
          </cell>
          <cell r="P507">
            <v>3.7410000000000027E-2</v>
          </cell>
          <cell r="Q507">
            <v>3.6459999999999985E-2</v>
          </cell>
          <cell r="R507">
            <v>3.5520000000000003E-2</v>
          </cell>
          <cell r="S507">
            <v>3.3280000000000011E-2</v>
          </cell>
          <cell r="T507">
            <v>3.4490000000000021E-2</v>
          </cell>
          <cell r="U507">
            <v>3.586000000000001E-2</v>
          </cell>
          <cell r="V507">
            <v>3.9909999999999973E-2</v>
          </cell>
          <cell r="W507">
            <v>4.5660000000000027E-2</v>
          </cell>
          <cell r="X507">
            <v>4.978999999999998E-2</v>
          </cell>
          <cell r="Y507">
            <v>4.1160000000000044E-2</v>
          </cell>
          <cell r="Z507">
            <v>4.3820000000000019E-2</v>
          </cell>
          <cell r="AA507">
            <v>4.9660000000000024E-2</v>
          </cell>
          <cell r="AB507">
            <v>4.7730000000000015E-2</v>
          </cell>
          <cell r="AC507">
            <v>4.6349999999999961E-2</v>
          </cell>
          <cell r="AD507">
            <v>5.5880000000000013E-2</v>
          </cell>
          <cell r="AE507">
            <v>4.9950776475405648E-2</v>
          </cell>
        </row>
        <row r="508">
          <cell r="A508" t="str">
            <v>Total</v>
          </cell>
          <cell r="B508" t="str">
            <v>toccfwigcemnm</v>
          </cell>
          <cell r="C508" t="str">
            <v>fra</v>
          </cell>
          <cell r="D508" t="str">
            <v>CEREN</v>
          </cell>
          <cell r="E508" t="str">
            <v>Mtoe</v>
          </cell>
          <cell r="F508">
            <v>1.4890099999999988</v>
          </cell>
          <cell r="G508">
            <v>1.4708299999999996</v>
          </cell>
          <cell r="H508">
            <v>1.3945800000000006</v>
          </cell>
          <cell r="I508">
            <v>1.2401</v>
          </cell>
          <cell r="J508">
            <v>1.2682599999999995</v>
          </cell>
          <cell r="K508">
            <v>1.3097100000000008</v>
          </cell>
          <cell r="L508">
            <v>1.2990499999999998</v>
          </cell>
          <cell r="M508">
            <v>1.3054300000000005</v>
          </cell>
          <cell r="N508">
            <v>1.3282399999999992</v>
          </cell>
          <cell r="O508">
            <v>1.29501</v>
          </cell>
          <cell r="P508">
            <v>1.3097400000000008</v>
          </cell>
          <cell r="Q508">
            <v>1.3213400000000008</v>
          </cell>
          <cell r="R508">
            <v>1.3132999999999997</v>
          </cell>
          <cell r="S508">
            <v>1.2821999999999998</v>
          </cell>
          <cell r="T508">
            <v>1.336080000000001</v>
          </cell>
          <cell r="U508">
            <v>1.3415400000000008</v>
          </cell>
          <cell r="V508">
            <v>1.3708999999999996</v>
          </cell>
          <cell r="W508">
            <v>1.3825099999999999</v>
          </cell>
          <cell r="X508">
            <v>1.32738</v>
          </cell>
          <cell r="Y508">
            <v>1.1425599999999998</v>
          </cell>
          <cell r="Z508">
            <v>1.1936700000000005</v>
          </cell>
          <cell r="AA508">
            <v>1.2630599999999996</v>
          </cell>
          <cell r="AB508">
            <v>1.1744199999999996</v>
          </cell>
          <cell r="AC508">
            <v>1.1357099999999998</v>
          </cell>
          <cell r="AD508">
            <v>1.0689699999999998</v>
          </cell>
          <cell r="AE508">
            <v>0.77902757839389825</v>
          </cell>
        </row>
        <row r="509">
          <cell r="A509" t="str">
            <v>Iaa</v>
          </cell>
        </row>
        <row r="510">
          <cell r="A510" t="str">
            <v>Charbon</v>
          </cell>
          <cell r="B510" t="str">
            <v>cmscfwigceiaa</v>
          </cell>
          <cell r="C510" t="str">
            <v>fra</v>
          </cell>
          <cell r="D510" t="str">
            <v>CEREN</v>
          </cell>
          <cell r="E510" t="str">
            <v>Mtoe</v>
          </cell>
          <cell r="F510">
            <v>0.18800000000000006</v>
          </cell>
          <cell r="G510">
            <v>0.13200000000000006</v>
          </cell>
          <cell r="H510">
            <v>0.12800000000000006</v>
          </cell>
          <cell r="I510">
            <v>0.13200000000000006</v>
          </cell>
          <cell r="J510">
            <v>0.13499999999999995</v>
          </cell>
          <cell r="K510">
            <v>0.15399999999999997</v>
          </cell>
          <cell r="L510">
            <v>0.12999999999999998</v>
          </cell>
          <cell r="M510">
            <v>0.16499999999999992</v>
          </cell>
          <cell r="N510">
            <v>0.15399999999999997</v>
          </cell>
          <cell r="O510">
            <v>0.16208999999999993</v>
          </cell>
          <cell r="P510">
            <v>0.21677999999999997</v>
          </cell>
          <cell r="Q510">
            <v>0.17129</v>
          </cell>
          <cell r="R510">
            <v>0.17965</v>
          </cell>
          <cell r="S510">
            <v>0.20157000000000005</v>
          </cell>
          <cell r="T510">
            <v>0.14974999999999997</v>
          </cell>
          <cell r="U510">
            <v>0.15217</v>
          </cell>
          <cell r="V510">
            <v>0.20266999999999999</v>
          </cell>
          <cell r="W510">
            <v>0.23590000000000003</v>
          </cell>
          <cell r="X510">
            <v>0.20204999999999998</v>
          </cell>
          <cell r="Y510">
            <v>0.22111000000000006</v>
          </cell>
          <cell r="Z510">
            <v>0.19615999999999997</v>
          </cell>
          <cell r="AA510">
            <v>0.20735000000000006</v>
          </cell>
          <cell r="AB510">
            <v>0.18073999999999998</v>
          </cell>
          <cell r="AC510">
            <v>0.15931999999999999</v>
          </cell>
          <cell r="AD510">
            <v>0.16201999999999997</v>
          </cell>
          <cell r="AE510">
            <v>0.41126221005242819</v>
          </cell>
        </row>
        <row r="511">
          <cell r="A511" t="str">
            <v>Fioul</v>
          </cell>
          <cell r="B511" t="str">
            <v>petcfwigceiaa</v>
          </cell>
          <cell r="C511" t="str">
            <v>fra</v>
          </cell>
          <cell r="D511" t="str">
            <v>CEREN</v>
          </cell>
          <cell r="E511" t="str">
            <v>Mtoe</v>
          </cell>
          <cell r="F511">
            <v>0.96156000000000008</v>
          </cell>
          <cell r="G511">
            <v>0.91886999999999996</v>
          </cell>
          <cell r="H511">
            <v>0.91408000000000011</v>
          </cell>
          <cell r="I511">
            <v>0.91023999999999983</v>
          </cell>
          <cell r="J511">
            <v>0.8404100000000001</v>
          </cell>
          <cell r="K511">
            <v>0.90216999999999992</v>
          </cell>
          <cell r="L511">
            <v>0.87343999999999988</v>
          </cell>
          <cell r="M511">
            <v>0.81657000000000002</v>
          </cell>
          <cell r="N511">
            <v>0.83466000000000007</v>
          </cell>
          <cell r="O511">
            <v>0.78233999999999992</v>
          </cell>
          <cell r="P511">
            <v>0.6713800000000002</v>
          </cell>
          <cell r="Q511">
            <v>0.62717000000000001</v>
          </cell>
          <cell r="R511">
            <v>0.60758000000000012</v>
          </cell>
          <cell r="S511">
            <v>0.56318000000000012</v>
          </cell>
          <cell r="T511">
            <v>0.54638000000000009</v>
          </cell>
          <cell r="U511">
            <v>0.4294</v>
          </cell>
          <cell r="V511">
            <v>0.40667999999999999</v>
          </cell>
          <cell r="W511">
            <v>0.40467999999999993</v>
          </cell>
          <cell r="X511">
            <v>0.38205</v>
          </cell>
          <cell r="Y511">
            <v>0.36197999999999997</v>
          </cell>
          <cell r="Z511">
            <v>0.35993999999999993</v>
          </cell>
          <cell r="AA511">
            <v>0.32293000000000005</v>
          </cell>
          <cell r="AB511">
            <v>0.28313000000000005</v>
          </cell>
          <cell r="AC511">
            <v>0.24717000000000006</v>
          </cell>
          <cell r="AD511">
            <v>0.22868000000000002</v>
          </cell>
          <cell r="AE511">
            <v>0.28924192699353268</v>
          </cell>
        </row>
        <row r="512">
          <cell r="A512" t="str">
            <v>Gaz</v>
          </cell>
          <cell r="B512" t="str">
            <v>gazcfwigceiaa</v>
          </cell>
          <cell r="C512" t="str">
            <v>fra</v>
          </cell>
          <cell r="D512" t="str">
            <v>CEREN</v>
          </cell>
          <cell r="E512" t="str">
            <v>Mtoe</v>
          </cell>
          <cell r="F512">
            <v>1.1597500000000003</v>
          </cell>
          <cell r="G512">
            <v>1.34677</v>
          </cell>
          <cell r="H512">
            <v>1.3909399999999996</v>
          </cell>
          <cell r="I512">
            <v>1.4341900000000001</v>
          </cell>
          <cell r="J512">
            <v>1.4765099999999998</v>
          </cell>
          <cell r="K512">
            <v>1.4901499999999996</v>
          </cell>
          <cell r="L512">
            <v>1.5512700000000001</v>
          </cell>
          <cell r="M512">
            <v>1.5683000000000002</v>
          </cell>
          <cell r="N512">
            <v>1.62252</v>
          </cell>
          <cell r="O512">
            <v>1.7186100000000006</v>
          </cell>
          <cell r="P512">
            <v>1.8273800000000002</v>
          </cell>
          <cell r="Q512">
            <v>1.8633200000000005</v>
          </cell>
          <cell r="R512">
            <v>1.9055499999999996</v>
          </cell>
          <cell r="S512">
            <v>1.8884800000000002</v>
          </cell>
          <cell r="T512">
            <v>1.8770699999999996</v>
          </cell>
          <cell r="U512">
            <v>1.9523800000000004</v>
          </cell>
          <cell r="V512">
            <v>1.9100999999999999</v>
          </cell>
          <cell r="W512">
            <v>1.9569099999999997</v>
          </cell>
          <cell r="X512">
            <v>1.9456199999999997</v>
          </cell>
          <cell r="Y512">
            <v>1.9457499999999999</v>
          </cell>
          <cell r="Z512">
            <v>1.9783200000000003</v>
          </cell>
          <cell r="AA512">
            <v>1.9626900000000007</v>
          </cell>
          <cell r="AB512">
            <v>1.99909</v>
          </cell>
          <cell r="AC512">
            <v>2.0055899999999998</v>
          </cell>
          <cell r="AD512">
            <v>2.0303099999999996</v>
          </cell>
          <cell r="AE512">
            <v>2.1408943947528272</v>
          </cell>
        </row>
        <row r="513">
          <cell r="A513" t="str">
            <v>Chaleur</v>
          </cell>
          <cell r="B513" t="str">
            <v>vapcfwigceiaa</v>
          </cell>
          <cell r="C513" t="str">
            <v>fra</v>
          </cell>
          <cell r="D513" t="str">
            <v>CEREN</v>
          </cell>
          <cell r="E513" t="str">
            <v>Mtoe</v>
          </cell>
          <cell r="F513">
            <v>5.5000000000000007E-2</v>
          </cell>
          <cell r="G513">
            <v>6.1000000000000013E-2</v>
          </cell>
          <cell r="H513">
            <v>7.0999999999999994E-2</v>
          </cell>
          <cell r="I513">
            <v>6.8999999999999992E-2</v>
          </cell>
          <cell r="J513">
            <v>6.3E-2</v>
          </cell>
          <cell r="K513">
            <v>5.5999999999999994E-2</v>
          </cell>
          <cell r="L513">
            <v>5.7999999999999996E-2</v>
          </cell>
          <cell r="M513">
            <v>5.800000000000001E-2</v>
          </cell>
          <cell r="N513">
            <v>6.9999999999999993E-2</v>
          </cell>
          <cell r="O513">
            <v>7.4929999999999983E-2</v>
          </cell>
          <cell r="P513">
            <v>0.11269999999999999</v>
          </cell>
          <cell r="Q513">
            <v>0.19382000000000005</v>
          </cell>
          <cell r="R513">
            <v>0.20287999999999998</v>
          </cell>
          <cell r="S513">
            <v>0.23271</v>
          </cell>
          <cell r="T513">
            <v>0.26079999999999998</v>
          </cell>
          <cell r="U513">
            <v>0.27489000000000002</v>
          </cell>
          <cell r="V513">
            <v>0.30382999999999999</v>
          </cell>
          <cell r="W513">
            <v>0.26136999999999999</v>
          </cell>
          <cell r="X513">
            <v>0.24390999999999999</v>
          </cell>
          <cell r="Y513">
            <v>0.28320000000000001</v>
          </cell>
          <cell r="Z513">
            <v>0.28867999999999999</v>
          </cell>
          <cell r="AA513">
            <v>0.30460999999999999</v>
          </cell>
          <cell r="AB513">
            <v>0.30502000000000001</v>
          </cell>
          <cell r="AC513">
            <v>0.27950999999999998</v>
          </cell>
          <cell r="AD513">
            <v>0.27493000000000001</v>
          </cell>
          <cell r="AE513">
            <v>0.27492350262064053</v>
          </cell>
        </row>
        <row r="514">
          <cell r="A514" t="str">
            <v>Electricité</v>
          </cell>
          <cell r="B514" t="str">
            <v>elccfwigceiaa</v>
          </cell>
          <cell r="C514" t="str">
            <v>fra</v>
          </cell>
          <cell r="D514" t="str">
            <v>CEREN</v>
          </cell>
          <cell r="E514" t="str">
            <v>Mtoe</v>
          </cell>
          <cell r="F514">
            <v>1.05315</v>
          </cell>
          <cell r="G514">
            <v>1.0817099999999999</v>
          </cell>
          <cell r="H514">
            <v>1.0979600000000003</v>
          </cell>
          <cell r="I514">
            <v>1.1101699999999999</v>
          </cell>
          <cell r="J514">
            <v>1.19678</v>
          </cell>
          <cell r="K514">
            <v>1.2308300000000001</v>
          </cell>
          <cell r="L514">
            <v>1.2548300000000001</v>
          </cell>
          <cell r="M514">
            <v>1.29129</v>
          </cell>
          <cell r="N514">
            <v>1.3159800000000001</v>
          </cell>
          <cell r="O514">
            <v>1.3385099999999999</v>
          </cell>
          <cell r="P514">
            <v>1.3804399999999999</v>
          </cell>
          <cell r="Q514">
            <v>1.4112399999999998</v>
          </cell>
          <cell r="R514">
            <v>1.45984</v>
          </cell>
          <cell r="S514">
            <v>1.4696199999999999</v>
          </cell>
          <cell r="T514">
            <v>1.4804900000000001</v>
          </cell>
          <cell r="U514">
            <v>1.5064599999999999</v>
          </cell>
          <cell r="V514">
            <v>1.5224900000000001</v>
          </cell>
          <cell r="W514">
            <v>1.5705799999999999</v>
          </cell>
          <cell r="X514">
            <v>1.5799299999999998</v>
          </cell>
          <cell r="Y514">
            <v>1.5976299999999999</v>
          </cell>
          <cell r="Z514">
            <v>1.6503000000000001</v>
          </cell>
          <cell r="AA514">
            <v>1.6793499999999999</v>
          </cell>
          <cell r="AB514">
            <v>1.6979199999999999</v>
          </cell>
          <cell r="AC514">
            <v>1.6824200000000002</v>
          </cell>
          <cell r="AD514">
            <v>1.6880900000000001</v>
          </cell>
          <cell r="AE514">
            <v>1.6896573878027941</v>
          </cell>
        </row>
        <row r="515">
          <cell r="A515" t="str">
            <v>Biomasse</v>
          </cell>
          <cell r="B515" t="str">
            <v>enccfwigceiaa</v>
          </cell>
          <cell r="C515" t="str">
            <v>fra</v>
          </cell>
          <cell r="D515" t="str">
            <v>CEREN</v>
          </cell>
          <cell r="E515" t="str">
            <v>Mtoe</v>
          </cell>
          <cell r="F515">
            <v>4.2000000000000003E-2</v>
          </cell>
          <cell r="G515">
            <v>3.9E-2</v>
          </cell>
          <cell r="H515">
            <v>3.4000000000000002E-2</v>
          </cell>
          <cell r="I515">
            <v>3.7999999999999999E-2</v>
          </cell>
          <cell r="J515">
            <v>3.7999999999999999E-2</v>
          </cell>
          <cell r="K515">
            <v>3.3959999999999997E-2</v>
          </cell>
          <cell r="L515">
            <v>2.9000000000000001E-2</v>
          </cell>
          <cell r="M515">
            <v>3.7999999999999999E-2</v>
          </cell>
          <cell r="N515">
            <v>3.7999999999999999E-2</v>
          </cell>
          <cell r="O515">
            <v>3.7999999999999999E-2</v>
          </cell>
          <cell r="P515">
            <v>4.9019999999999987E-2</v>
          </cell>
          <cell r="Q515">
            <v>4.9879999999999994E-2</v>
          </cell>
          <cell r="R515">
            <v>4.9879999999999994E-2</v>
          </cell>
          <cell r="S515">
            <v>5.074E-2</v>
          </cell>
          <cell r="T515">
            <v>5.0399999999999993E-2</v>
          </cell>
          <cell r="U515">
            <v>5.9520000000000003E-2</v>
          </cell>
          <cell r="V515">
            <v>6.9029999999999994E-2</v>
          </cell>
          <cell r="W515">
            <v>8.029E-2</v>
          </cell>
          <cell r="X515">
            <v>8.2650000000000001E-2</v>
          </cell>
          <cell r="Y515">
            <v>0.11575000000000001</v>
          </cell>
          <cell r="Z515">
            <v>0.12588000000000002</v>
          </cell>
          <cell r="AA515">
            <v>0.12737000000000001</v>
          </cell>
          <cell r="AB515">
            <v>0.14221</v>
          </cell>
          <cell r="AC515">
            <v>0.15010999999999999</v>
          </cell>
          <cell r="AD515">
            <v>0.15536</v>
          </cell>
          <cell r="AE515">
            <v>0.20745000000000002</v>
          </cell>
        </row>
        <row r="516">
          <cell r="A516" t="str">
            <v>Total</v>
          </cell>
          <cell r="B516" t="str">
            <v>toccfwigceiaa</v>
          </cell>
          <cell r="C516" t="str">
            <v>fra</v>
          </cell>
          <cell r="D516" t="str">
            <v>CEREN</v>
          </cell>
          <cell r="E516" t="str">
            <v>Mtoe</v>
          </cell>
          <cell r="F516">
            <v>3.4594699999999992</v>
          </cell>
          <cell r="G516">
            <v>3.5793600000000008</v>
          </cell>
          <cell r="H516">
            <v>3.63598</v>
          </cell>
          <cell r="I516">
            <v>3.6936099999999992</v>
          </cell>
          <cell r="J516">
            <v>3.7496900000000002</v>
          </cell>
          <cell r="K516">
            <v>3.8670999999999998</v>
          </cell>
          <cell r="L516">
            <v>3.8965299999999994</v>
          </cell>
          <cell r="M516">
            <v>3.93716</v>
          </cell>
          <cell r="N516">
            <v>4.0351500000000007</v>
          </cell>
          <cell r="O516">
            <v>4.1144699999999998</v>
          </cell>
          <cell r="P516">
            <v>4.2576999999999998</v>
          </cell>
          <cell r="Q516">
            <v>4.3167099999999996</v>
          </cell>
          <cell r="R516">
            <v>4.4053699999999996</v>
          </cell>
          <cell r="S516">
            <v>4.4062899999999994</v>
          </cell>
          <cell r="T516">
            <v>4.3648999999999996</v>
          </cell>
          <cell r="U516">
            <v>4.374810000000001</v>
          </cell>
          <cell r="V516">
            <v>4.4147900000000009</v>
          </cell>
          <cell r="W516">
            <v>4.5097300000000002</v>
          </cell>
          <cell r="X516">
            <v>4.4361999999999995</v>
          </cell>
          <cell r="Y516">
            <v>4.5253999999999994</v>
          </cell>
          <cell r="Z516">
            <v>4.5992699999999997</v>
          </cell>
          <cell r="AA516">
            <v>4.6042999999999994</v>
          </cell>
          <cell r="AB516">
            <v>4.6080899999999998</v>
          </cell>
          <cell r="AC516">
            <v>4.5241199999999999</v>
          </cell>
          <cell r="AD516">
            <v>4.5393799999999995</v>
          </cell>
          <cell r="AE516">
            <v>5.0134294222222229</v>
          </cell>
        </row>
        <row r="517">
          <cell r="A517" t="str">
            <v>Equipements</v>
          </cell>
        </row>
        <row r="518">
          <cell r="A518" t="str">
            <v>Charbon</v>
          </cell>
          <cell r="B518" t="str">
            <v>cmscfwigceequ</v>
          </cell>
          <cell r="C518" t="str">
            <v>fra</v>
          </cell>
          <cell r="D518" t="str">
            <v>CEREN</v>
          </cell>
          <cell r="E518" t="str">
            <v>Mtoe</v>
          </cell>
          <cell r="F518">
            <v>0.28528000000000003</v>
          </cell>
          <cell r="G518">
            <v>0.2621</v>
          </cell>
          <cell r="H518">
            <v>0.24215999999999999</v>
          </cell>
          <cell r="I518">
            <v>0.22886999999999999</v>
          </cell>
          <cell r="J518">
            <v>0.23838000000000001</v>
          </cell>
          <cell r="K518">
            <v>0.23685</v>
          </cell>
          <cell r="L518">
            <v>0.23616000000000001</v>
          </cell>
          <cell r="M518">
            <v>0.23014999999999999</v>
          </cell>
          <cell r="N518">
            <v>0.21114999999999998</v>
          </cell>
          <cell r="O518">
            <v>0.21169000000000002</v>
          </cell>
          <cell r="P518">
            <v>0.21366999999999997</v>
          </cell>
          <cell r="Q518">
            <v>0.24621000000000001</v>
          </cell>
          <cell r="R518">
            <v>0.26343</v>
          </cell>
          <cell r="S518">
            <v>0.28487999999999997</v>
          </cell>
          <cell r="T518">
            <v>0.24668999999999999</v>
          </cell>
          <cell r="U518">
            <v>0.25852999999999998</v>
          </cell>
          <cell r="V518">
            <v>0.28098999999999996</v>
          </cell>
          <cell r="W518">
            <v>0.29271999999999998</v>
          </cell>
          <cell r="X518">
            <v>0.28942000000000001</v>
          </cell>
          <cell r="Y518">
            <v>0.22495999999999999</v>
          </cell>
          <cell r="Z518">
            <v>0.21196000000000001</v>
          </cell>
          <cell r="AA518">
            <v>0.12911</v>
          </cell>
          <cell r="AB518">
            <v>0.12615000000000001</v>
          </cell>
          <cell r="AC518">
            <v>0.12248999999999999</v>
          </cell>
          <cell r="AD518">
            <v>0.13016</v>
          </cell>
          <cell r="AE518">
            <v>0.10032999999999999</v>
          </cell>
        </row>
        <row r="519">
          <cell r="A519" t="str">
            <v>Fioul</v>
          </cell>
          <cell r="B519" t="str">
            <v>petcfwigceequ</v>
          </cell>
          <cell r="C519" t="str">
            <v>fra</v>
          </cell>
          <cell r="D519" t="str">
            <v>CEREN</v>
          </cell>
          <cell r="E519" t="str">
            <v>Mtoe</v>
          </cell>
          <cell r="F519">
            <v>0.76595999999999997</v>
          </cell>
          <cell r="G519">
            <v>0.76013000000000008</v>
          </cell>
          <cell r="H519">
            <v>0.67867</v>
          </cell>
          <cell r="I519">
            <v>0.59325000000000006</v>
          </cell>
          <cell r="J519">
            <v>0.49725999999999998</v>
          </cell>
          <cell r="K519">
            <v>0.54251000000000005</v>
          </cell>
          <cell r="L519">
            <v>0.53971999999999998</v>
          </cell>
          <cell r="M519">
            <v>0.49229000000000001</v>
          </cell>
          <cell r="N519">
            <v>0.50275999999999998</v>
          </cell>
          <cell r="O519">
            <v>0.45257999999999998</v>
          </cell>
          <cell r="P519">
            <v>0.34122999999999998</v>
          </cell>
          <cell r="Q519">
            <v>0.38936999999999999</v>
          </cell>
          <cell r="R519">
            <v>0.32078000000000001</v>
          </cell>
          <cell r="S519">
            <v>0.30873</v>
          </cell>
          <cell r="T519">
            <v>0.30251</v>
          </cell>
          <cell r="U519">
            <v>0.31579000000000007</v>
          </cell>
          <cell r="V519">
            <v>0.27194000000000002</v>
          </cell>
          <cell r="W519">
            <v>0.21567999999999998</v>
          </cell>
          <cell r="X519">
            <v>0.22016999999999998</v>
          </cell>
          <cell r="Y519">
            <v>0.16850999999999999</v>
          </cell>
          <cell r="Z519">
            <v>0.17058999999999999</v>
          </cell>
          <cell r="AA519">
            <v>0.18057000000000001</v>
          </cell>
          <cell r="AB519">
            <v>0.15357999999999999</v>
          </cell>
          <cell r="AC519">
            <v>0.14983000000000002</v>
          </cell>
          <cell r="AD519">
            <v>0.12939000000000001</v>
          </cell>
          <cell r="AE519">
            <v>0.14821999999999999</v>
          </cell>
        </row>
        <row r="520">
          <cell r="A520" t="str">
            <v>Gaz</v>
          </cell>
          <cell r="B520" t="str">
            <v>gazcfwigceequ</v>
          </cell>
          <cell r="C520" t="str">
            <v>fra</v>
          </cell>
          <cell r="D520" t="str">
            <v>CEREN</v>
          </cell>
          <cell r="E520" t="str">
            <v>Mtoe</v>
          </cell>
          <cell r="F520">
            <v>1.4562299999999999</v>
          </cell>
          <cell r="G520">
            <v>1.5610799999999998</v>
          </cell>
          <cell r="H520">
            <v>1.5328599999999997</v>
          </cell>
          <cell r="I520">
            <v>1.4666899999999998</v>
          </cell>
          <cell r="J520">
            <v>1.5033400000000001</v>
          </cell>
          <cell r="K520">
            <v>1.6580699999999999</v>
          </cell>
          <cell r="L520">
            <v>1.76877</v>
          </cell>
          <cell r="M520">
            <v>1.7639700000000003</v>
          </cell>
          <cell r="N520">
            <v>1.8763400000000001</v>
          </cell>
          <cell r="O520">
            <v>1.86466</v>
          </cell>
          <cell r="P520">
            <v>1.8800299999999999</v>
          </cell>
          <cell r="Q520">
            <v>1.84091</v>
          </cell>
          <cell r="R520">
            <v>1.7219099999999996</v>
          </cell>
          <cell r="S520">
            <v>1.8096399999999999</v>
          </cell>
          <cell r="T520">
            <v>1.88032</v>
          </cell>
          <cell r="U520">
            <v>1.9394100000000001</v>
          </cell>
          <cell r="V520">
            <v>1.9455200000000004</v>
          </cell>
          <cell r="W520">
            <v>1.9182100000000002</v>
          </cell>
          <cell r="X520">
            <v>1.8677400000000002</v>
          </cell>
          <cell r="Y520">
            <v>1.4949000000000001</v>
          </cell>
          <cell r="Z520">
            <v>1.6430400000000001</v>
          </cell>
          <cell r="AA520">
            <v>1.6261499999999998</v>
          </cell>
          <cell r="AB520">
            <v>1.5988700000000002</v>
          </cell>
          <cell r="AC520">
            <v>1.5645</v>
          </cell>
          <cell r="AD520">
            <v>1.4409699999999999</v>
          </cell>
          <cell r="AE520">
            <v>1.5970900000000001</v>
          </cell>
        </row>
        <row r="521">
          <cell r="A521" t="str">
            <v>Chaleur</v>
          </cell>
          <cell r="B521" t="str">
            <v>vapcfwigceequ</v>
          </cell>
          <cell r="C521" t="str">
            <v>fra</v>
          </cell>
          <cell r="D521" t="str">
            <v>CEREN</v>
          </cell>
          <cell r="E521" t="str">
            <v>Mtoe</v>
          </cell>
          <cell r="F521">
            <v>1.4000000000000002E-2</v>
          </cell>
          <cell r="G521">
            <v>1.7000000000000001E-2</v>
          </cell>
          <cell r="H521">
            <v>0.02</v>
          </cell>
          <cell r="I521">
            <v>1.7999999999999999E-2</v>
          </cell>
          <cell r="J521">
            <v>1.8000000000000002E-2</v>
          </cell>
          <cell r="K521">
            <v>1.7000000000000001E-2</v>
          </cell>
          <cell r="L521">
            <v>1.9E-2</v>
          </cell>
          <cell r="M521">
            <v>1.4000000000000002E-2</v>
          </cell>
          <cell r="N521">
            <v>1.3000000000000001E-2</v>
          </cell>
          <cell r="O521">
            <v>1.3000000000000001E-2</v>
          </cell>
          <cell r="P521">
            <v>4.6260000000000003E-2</v>
          </cell>
          <cell r="Q521">
            <v>5.4050000000000001E-2</v>
          </cell>
          <cell r="R521">
            <v>6.7220000000000002E-2</v>
          </cell>
          <cell r="S521">
            <v>6.9280000000000008E-2</v>
          </cell>
          <cell r="T521">
            <v>7.8820000000000001E-2</v>
          </cell>
          <cell r="U521">
            <v>6.5810000000000007E-2</v>
          </cell>
          <cell r="V521">
            <v>6.146999999999999E-2</v>
          </cell>
          <cell r="W521">
            <v>6.9589999999999999E-2</v>
          </cell>
          <cell r="X521">
            <v>6.8530000000000008E-2</v>
          </cell>
          <cell r="Y521">
            <v>5.7630000000000001E-2</v>
          </cell>
          <cell r="Z521">
            <v>6.1929999999999999E-2</v>
          </cell>
          <cell r="AA521">
            <v>5.9309999999999995E-2</v>
          </cell>
          <cell r="AB521">
            <v>4.8589999999999987E-2</v>
          </cell>
          <cell r="AC521">
            <v>3.6260000000000001E-2</v>
          </cell>
          <cell r="AD521">
            <v>2.5759999999999998E-2</v>
          </cell>
          <cell r="AE521">
            <v>2.5759999999999998E-2</v>
          </cell>
        </row>
        <row r="522">
          <cell r="A522" t="str">
            <v>Electricité</v>
          </cell>
          <cell r="B522" t="str">
            <v>elccfwigceequ</v>
          </cell>
          <cell r="C522" t="str">
            <v>fra</v>
          </cell>
          <cell r="D522" t="str">
            <v>CEREN</v>
          </cell>
          <cell r="E522" t="str">
            <v>Mtoe</v>
          </cell>
          <cell r="F522">
            <v>1.85683</v>
          </cell>
          <cell r="G522">
            <v>1.84436</v>
          </cell>
          <cell r="H522">
            <v>1.8668899999999999</v>
          </cell>
          <cell r="I522">
            <v>1.7527700000000002</v>
          </cell>
          <cell r="J522">
            <v>1.8670600000000002</v>
          </cell>
          <cell r="K522">
            <v>1.96862</v>
          </cell>
          <cell r="L522">
            <v>1.9817800000000001</v>
          </cell>
          <cell r="M522">
            <v>2.05694</v>
          </cell>
          <cell r="N522">
            <v>2.1721900000000001</v>
          </cell>
          <cell r="O522">
            <v>2.2087399999999997</v>
          </cell>
          <cell r="P522">
            <v>2.2872699999999999</v>
          </cell>
          <cell r="Q522">
            <v>2.27102</v>
          </cell>
          <cell r="R522">
            <v>2.2153200000000002</v>
          </cell>
          <cell r="S522">
            <v>2.2147000000000001</v>
          </cell>
          <cell r="T522">
            <v>2.2614100000000001</v>
          </cell>
          <cell r="U522">
            <v>2.42395</v>
          </cell>
          <cell r="V522">
            <v>2.4340199999999999</v>
          </cell>
          <cell r="W522">
            <v>2.47485</v>
          </cell>
          <cell r="X522">
            <v>2.3490600000000001</v>
          </cell>
          <cell r="Y522">
            <v>1.88703</v>
          </cell>
          <cell r="Z522">
            <v>2.0233099999999999</v>
          </cell>
          <cell r="AA522">
            <v>2.1160299999999999</v>
          </cell>
          <cell r="AB522">
            <v>1.9828099999999997</v>
          </cell>
          <cell r="AC522">
            <v>1.93049</v>
          </cell>
          <cell r="AD522">
            <v>1.9199000000000002</v>
          </cell>
          <cell r="AE522">
            <v>1.9434199999999997</v>
          </cell>
        </row>
        <row r="523">
          <cell r="A523" t="str">
            <v>Biomasse</v>
          </cell>
          <cell r="B523" t="str">
            <v>enccfwigceequ</v>
          </cell>
          <cell r="C523" t="str">
            <v>fra</v>
          </cell>
          <cell r="D523" t="str">
            <v>CEREN</v>
          </cell>
          <cell r="E523" t="str">
            <v>Mtoe</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row>
        <row r="524">
          <cell r="A524" t="str">
            <v>Total</v>
          </cell>
          <cell r="B524" t="str">
            <v>toccfwigceequ</v>
          </cell>
          <cell r="C524" t="str">
            <v>fra</v>
          </cell>
          <cell r="D524" t="str">
            <v>CEREN</v>
          </cell>
          <cell r="E524" t="str">
            <v>Mtoe</v>
          </cell>
          <cell r="F524">
            <v>4.3742999999999999</v>
          </cell>
          <cell r="G524">
            <v>4.4396599999999999</v>
          </cell>
          <cell r="H524">
            <v>4.3315800000000007</v>
          </cell>
          <cell r="I524">
            <v>4.0525700000000011</v>
          </cell>
          <cell r="J524">
            <v>4.1180400000000006</v>
          </cell>
          <cell r="K524">
            <v>4.41805</v>
          </cell>
          <cell r="L524">
            <v>4.5394300000000003</v>
          </cell>
          <cell r="M524">
            <v>4.5533599999999996</v>
          </cell>
          <cell r="N524">
            <v>4.7714400000000001</v>
          </cell>
          <cell r="O524">
            <v>4.7466600000000003</v>
          </cell>
          <cell r="P524">
            <v>4.7643800000000001</v>
          </cell>
          <cell r="Q524">
            <v>4.7969600000000003</v>
          </cell>
          <cell r="R524">
            <v>4.5831599999999995</v>
          </cell>
          <cell r="S524">
            <v>4.6820699999999995</v>
          </cell>
          <cell r="T524">
            <v>4.7641499999999999</v>
          </cell>
          <cell r="U524">
            <v>4.9992700000000001</v>
          </cell>
          <cell r="V524">
            <v>4.9905499999999998</v>
          </cell>
          <cell r="W524">
            <v>4.9674000000000005</v>
          </cell>
          <cell r="X524">
            <v>4.7882899999999999</v>
          </cell>
          <cell r="Y524">
            <v>3.83189</v>
          </cell>
          <cell r="Z524">
            <v>4.1087299999999995</v>
          </cell>
          <cell r="AA524">
            <v>4.1100700000000003</v>
          </cell>
          <cell r="AB524">
            <v>3.9040699999999999</v>
          </cell>
          <cell r="AC524">
            <v>3.7976299999999998</v>
          </cell>
          <cell r="AD524">
            <v>3.6450800000000001</v>
          </cell>
          <cell r="AE524">
            <v>3.8148299999999997</v>
          </cell>
        </row>
        <row r="525">
          <cell r="A525" t="str">
            <v>Autres</v>
          </cell>
        </row>
        <row r="526">
          <cell r="A526" t="str">
            <v>Charbon</v>
          </cell>
          <cell r="B526" t="str">
            <v>cmscfwigcealu</v>
          </cell>
          <cell r="C526" t="str">
            <v>fra</v>
          </cell>
          <cell r="D526" t="str">
            <v>CEREN</v>
          </cell>
          <cell r="E526" t="str">
            <v>Mtoe</v>
          </cell>
          <cell r="F526">
            <v>3.59699999999996E-2</v>
          </cell>
          <cell r="G526">
            <v>2.5360000000000521E-2</v>
          </cell>
          <cell r="H526">
            <v>1.998999999999947E-2</v>
          </cell>
          <cell r="I526">
            <v>1.0490000000000166E-2</v>
          </cell>
          <cell r="J526">
            <v>6.8899999999994079E-3</v>
          </cell>
          <cell r="K526">
            <v>6.8800000000002358E-3</v>
          </cell>
          <cell r="L526">
            <v>4.0100000000002252E-3</v>
          </cell>
          <cell r="M526">
            <v>3.0000000000006931E-3</v>
          </cell>
          <cell r="N526">
            <v>2.0000000000000577E-3</v>
          </cell>
          <cell r="O526">
            <v>2.000000000000527E-3</v>
          </cell>
          <cell r="P526">
            <v>1.2800000000005359E-3</v>
          </cell>
          <cell r="Q526">
            <v>1.4599999999999472E-3</v>
          </cell>
          <cell r="R526">
            <v>7.0000000000002612E-4</v>
          </cell>
          <cell r="S526">
            <v>1.0000000000070477E-5</v>
          </cell>
          <cell r="T526">
            <v>-9.9999999997967671E-6</v>
          </cell>
          <cell r="U526">
            <v>1.2800000000003598E-3</v>
          </cell>
          <cell r="V526">
            <v>2.0000000000551515E-5</v>
          </cell>
          <cell r="W526">
            <v>1.2707901035090357E-16</v>
          </cell>
          <cell r="X526">
            <v>-1.0000000000202442E-5</v>
          </cell>
          <cell r="Y526">
            <v>-9.9999999998358679E-6</v>
          </cell>
          <cell r="Z526">
            <v>-4.5455184471669355E-16</v>
          </cell>
          <cell r="AA526">
            <v>-9.9999999996990144E-6</v>
          </cell>
          <cell r="AB526">
            <v>9.0000000000788248E-5</v>
          </cell>
          <cell r="AC526">
            <v>7.999999999973046E-5</v>
          </cell>
          <cell r="AD526">
            <v>7.9999999999769573E-5</v>
          </cell>
          <cell r="AE526">
            <v>1.0000000000192667E-5</v>
          </cell>
        </row>
        <row r="527">
          <cell r="A527" t="str">
            <v>Fioul</v>
          </cell>
          <cell r="B527" t="str">
            <v>petcfwigcealu</v>
          </cell>
          <cell r="C527" t="str">
            <v>fra</v>
          </cell>
          <cell r="D527" t="str">
            <v>CEREN</v>
          </cell>
          <cell r="E527" t="str">
            <v>Mtoe</v>
          </cell>
          <cell r="F527">
            <v>0.52511000000000063</v>
          </cell>
          <cell r="G527">
            <v>0.48466999999999982</v>
          </cell>
          <cell r="H527">
            <v>0.42036999999999941</v>
          </cell>
          <cell r="I527">
            <v>0.40967000000000003</v>
          </cell>
          <cell r="J527">
            <v>0.38782000000000066</v>
          </cell>
          <cell r="K527">
            <v>0.35763999999999979</v>
          </cell>
          <cell r="L527">
            <v>0.3542100000000008</v>
          </cell>
          <cell r="M527">
            <v>0.3367500000000001</v>
          </cell>
          <cell r="N527">
            <v>0.30745999999999907</v>
          </cell>
          <cell r="O527">
            <v>0.29884000000000038</v>
          </cell>
          <cell r="P527">
            <v>0.2418199999999997</v>
          </cell>
          <cell r="Q527">
            <v>0.22168999999999972</v>
          </cell>
          <cell r="R527">
            <v>0.17829999999999999</v>
          </cell>
          <cell r="S527">
            <v>0.17686000000000179</v>
          </cell>
          <cell r="T527">
            <v>0.16388999999999918</v>
          </cell>
          <cell r="U527">
            <v>0.14755999999999903</v>
          </cell>
          <cell r="V527">
            <v>0.1361199999999993</v>
          </cell>
          <cell r="W527">
            <v>0.12815999999999964</v>
          </cell>
          <cell r="X527">
            <v>0.14242000000000019</v>
          </cell>
          <cell r="Y527">
            <v>9.6120000000000191E-2</v>
          </cell>
          <cell r="Z527">
            <v>8.8440000000000463E-2</v>
          </cell>
          <cell r="AA527">
            <v>8.0900000000000832E-2</v>
          </cell>
          <cell r="AB527">
            <v>0.10975999999999957</v>
          </cell>
          <cell r="AC527">
            <v>9.7039999999999627E-2</v>
          </cell>
          <cell r="AD527">
            <v>8.2590000000000469E-2</v>
          </cell>
          <cell r="AE527">
            <v>8.8370000000000504E-2</v>
          </cell>
        </row>
        <row r="528">
          <cell r="A528" t="str">
            <v>Gaz</v>
          </cell>
          <cell r="B528" t="str">
            <v>gazcfwigcealu</v>
          </cell>
          <cell r="C528" t="str">
            <v>fra</v>
          </cell>
          <cell r="D528" t="str">
            <v>CEREN</v>
          </cell>
          <cell r="E528" t="str">
            <v>Mtoe</v>
          </cell>
          <cell r="F528">
            <v>0.53330000000000044</v>
          </cell>
          <cell r="G528">
            <v>0.5923499999999996</v>
          </cell>
          <cell r="H528">
            <v>0.62487999999999821</v>
          </cell>
          <cell r="I528">
            <v>0.62032999999999938</v>
          </cell>
          <cell r="J528">
            <v>0.62175000000000102</v>
          </cell>
          <cell r="K528">
            <v>0.67302999999999991</v>
          </cell>
          <cell r="L528">
            <v>0.67130999999999919</v>
          </cell>
          <cell r="M528">
            <v>0.67273999999999867</v>
          </cell>
          <cell r="N528">
            <v>0.6938300000000005</v>
          </cell>
          <cell r="O528">
            <v>0.69078999999999902</v>
          </cell>
          <cell r="P528">
            <v>0.72752000000000017</v>
          </cell>
          <cell r="Q528">
            <v>0.71280999999999795</v>
          </cell>
          <cell r="R528">
            <v>0.69420000000000093</v>
          </cell>
          <cell r="S528">
            <v>0.64828999999999914</v>
          </cell>
          <cell r="T528">
            <v>0.66094000000000086</v>
          </cell>
          <cell r="U528">
            <v>0.62880000000000058</v>
          </cell>
          <cell r="V528">
            <v>0.6044299999999988</v>
          </cell>
          <cell r="W528">
            <v>0.57909999999999928</v>
          </cell>
          <cell r="X528">
            <v>0.49890000000000062</v>
          </cell>
          <cell r="Y528">
            <v>0.46090999999999993</v>
          </cell>
          <cell r="Z528">
            <v>0.49194999999999994</v>
          </cell>
          <cell r="AA528">
            <v>0.46060999999999996</v>
          </cell>
          <cell r="AB528">
            <v>0.40051000000000014</v>
          </cell>
          <cell r="AC528">
            <v>0.39473999999999981</v>
          </cell>
          <cell r="AD528">
            <v>0.38562999999999947</v>
          </cell>
          <cell r="AE528">
            <v>0.49919999999999703</v>
          </cell>
        </row>
        <row r="529">
          <cell r="A529" t="str">
            <v>Chaleur</v>
          </cell>
          <cell r="B529" t="str">
            <v>vapcfwigcealu</v>
          </cell>
          <cell r="C529" t="str">
            <v>fra</v>
          </cell>
          <cell r="D529" t="str">
            <v>CEREN</v>
          </cell>
          <cell r="E529" t="str">
            <v>Mtoe</v>
          </cell>
          <cell r="F529">
            <v>2.2000000000000061E-2</v>
          </cell>
          <cell r="G529">
            <v>2.2999999999999913E-2</v>
          </cell>
          <cell r="H529">
            <v>2.0999999999999883E-2</v>
          </cell>
          <cell r="I529">
            <v>1.799999999999996E-2</v>
          </cell>
          <cell r="J529">
            <v>1.3999999999999993E-2</v>
          </cell>
          <cell r="K529">
            <v>1.5000000000000003E-2</v>
          </cell>
          <cell r="L529">
            <v>1.6000000000000014E-2</v>
          </cell>
          <cell r="M529">
            <v>1.4000000000000037E-2</v>
          </cell>
          <cell r="N529">
            <v>9.9999999999999898E-3</v>
          </cell>
          <cell r="O529">
            <v>1.3000000000000005E-2</v>
          </cell>
          <cell r="P529">
            <v>8.2199999999998854E-3</v>
          </cell>
          <cell r="Q529">
            <v>1.1209999999999921E-2</v>
          </cell>
          <cell r="R529">
            <v>1.1310000000000197E-2</v>
          </cell>
          <cell r="S529">
            <v>1.166999999999976E-2</v>
          </cell>
          <cell r="T529">
            <v>1.2190000000000064E-2</v>
          </cell>
          <cell r="U529">
            <v>1.1490000000000096E-2</v>
          </cell>
          <cell r="V529">
            <v>1.1089999999999779E-2</v>
          </cell>
          <cell r="W529">
            <v>1.1169999999999796E-2</v>
          </cell>
          <cell r="X529">
            <v>2.2780000000000033E-2</v>
          </cell>
          <cell r="Y529">
            <v>2.1130000000000232E-2</v>
          </cell>
          <cell r="Z529">
            <v>2.2769999999999825E-2</v>
          </cell>
          <cell r="AA529">
            <v>1.1019999999999971E-2</v>
          </cell>
          <cell r="AB529">
            <v>2.1499999999999849E-2</v>
          </cell>
          <cell r="AC529">
            <v>2.9839999999999936E-2</v>
          </cell>
          <cell r="AD529">
            <v>2.6859999999999929E-2</v>
          </cell>
          <cell r="AE529">
            <v>2.0859999999999719E-2</v>
          </cell>
        </row>
        <row r="530">
          <cell r="A530" t="str">
            <v>Electricité</v>
          </cell>
          <cell r="B530" t="str">
            <v>elccfwigcealu</v>
          </cell>
          <cell r="C530" t="str">
            <v>fra</v>
          </cell>
          <cell r="D530" t="str">
            <v>CEREN</v>
          </cell>
          <cell r="E530" t="str">
            <v>Mtoe</v>
          </cell>
          <cell r="F530">
            <v>0.80513000000000201</v>
          </cell>
          <cell r="G530">
            <v>0.80772000000000144</v>
          </cell>
          <cell r="H530">
            <v>0.79403999999999941</v>
          </cell>
          <cell r="I530">
            <v>0.77089999999999936</v>
          </cell>
          <cell r="J530">
            <v>0.78553000000000051</v>
          </cell>
          <cell r="K530">
            <v>0.80074999999999852</v>
          </cell>
          <cell r="L530">
            <v>0.79911000000000088</v>
          </cell>
          <cell r="M530">
            <v>0.81710000000000094</v>
          </cell>
          <cell r="N530">
            <v>0.83496000000000248</v>
          </cell>
          <cell r="O530">
            <v>0.83823000000000125</v>
          </cell>
          <cell r="P530">
            <v>0.83378000000000219</v>
          </cell>
          <cell r="Q530">
            <v>0.82072999999999818</v>
          </cell>
          <cell r="R530">
            <v>0.75806999999999924</v>
          </cell>
          <cell r="S530">
            <v>0.76203000000000165</v>
          </cell>
          <cell r="T530">
            <v>0.74130999999999847</v>
          </cell>
          <cell r="U530">
            <v>0.74688000000000032</v>
          </cell>
          <cell r="V530">
            <v>0.72900999999999938</v>
          </cell>
          <cell r="W530">
            <v>0.70139000000000007</v>
          </cell>
          <cell r="X530">
            <v>0.67552000000000045</v>
          </cell>
          <cell r="Y530">
            <v>0.61333000000000071</v>
          </cell>
          <cell r="Z530">
            <v>0.61914999999999898</v>
          </cell>
          <cell r="AA530">
            <v>0.62083000000000044</v>
          </cell>
          <cell r="AB530">
            <v>0.61453999999999975</v>
          </cell>
          <cell r="AC530">
            <v>0.60662000000000116</v>
          </cell>
          <cell r="AD530">
            <v>0.58703000000000116</v>
          </cell>
          <cell r="AE530">
            <v>0.58805999999999981</v>
          </cell>
        </row>
        <row r="531">
          <cell r="A531" t="str">
            <v>Biomasse</v>
          </cell>
          <cell r="B531" t="str">
            <v>enccfwigcealu</v>
          </cell>
          <cell r="C531" t="str">
            <v>fra</v>
          </cell>
          <cell r="D531" t="str">
            <v>CEREN</v>
          </cell>
          <cell r="E531" t="str">
            <v>Mtoe</v>
          </cell>
          <cell r="F531">
            <v>0.33666000000000013</v>
          </cell>
          <cell r="G531">
            <v>0.34639999999999999</v>
          </cell>
          <cell r="H531">
            <v>0.34556999999999988</v>
          </cell>
          <cell r="I531">
            <v>0.34643999999999986</v>
          </cell>
          <cell r="J531">
            <v>0.36335000000000017</v>
          </cell>
          <cell r="K531">
            <v>0.36690000000000034</v>
          </cell>
          <cell r="L531">
            <v>0.38200000000000001</v>
          </cell>
          <cell r="M531">
            <v>0.39468999999999993</v>
          </cell>
          <cell r="N531">
            <v>0.41572000000000009</v>
          </cell>
          <cell r="O531">
            <v>0.40781000000000028</v>
          </cell>
          <cell r="P531">
            <v>0.44036000000000003</v>
          </cell>
          <cell r="Q531">
            <v>0.45154000000000005</v>
          </cell>
          <cell r="R531">
            <v>0.46024000000000004</v>
          </cell>
          <cell r="S531">
            <v>0.4656800000000002</v>
          </cell>
          <cell r="T531">
            <v>0.48881000000000002</v>
          </cell>
          <cell r="U531">
            <v>0.48381999999999986</v>
          </cell>
          <cell r="V531">
            <v>0.47419999999999979</v>
          </cell>
          <cell r="W531">
            <v>0.47056999999999977</v>
          </cell>
          <cell r="X531">
            <v>0.48802000000000018</v>
          </cell>
          <cell r="Y531">
            <v>0.44767999999999974</v>
          </cell>
          <cell r="Z531">
            <v>0.45817999999999987</v>
          </cell>
          <cell r="AA531">
            <v>0.48354000000000014</v>
          </cell>
          <cell r="AB531">
            <v>0.47788999999999948</v>
          </cell>
          <cell r="AC531">
            <v>0.46534000000000003</v>
          </cell>
          <cell r="AD531">
            <v>0.42069999999999996</v>
          </cell>
          <cell r="AE531">
            <v>0.38303000000000015</v>
          </cell>
        </row>
        <row r="532">
          <cell r="A532" t="str">
            <v>Total</v>
          </cell>
          <cell r="B532" t="str">
            <v>toccfwigcealu</v>
          </cell>
          <cell r="C532" t="str">
            <v>fra</v>
          </cell>
          <cell r="D532" t="str">
            <v>CEREN</v>
          </cell>
          <cell r="E532" t="str">
            <v>Mtoe</v>
          </cell>
          <cell r="F532">
            <v>2.2621700000000033</v>
          </cell>
          <cell r="G532">
            <v>2.2845000000000044</v>
          </cell>
          <cell r="H532">
            <v>2.2348500000000051</v>
          </cell>
          <cell r="I532">
            <v>2.1828399999999983</v>
          </cell>
          <cell r="J532">
            <v>2.1853599999999909</v>
          </cell>
          <cell r="K532">
            <v>2.2252199999999966</v>
          </cell>
          <cell r="L532">
            <v>2.2326300000000026</v>
          </cell>
          <cell r="M532">
            <v>2.2422699999999973</v>
          </cell>
          <cell r="N532">
            <v>2.2679599999999982</v>
          </cell>
          <cell r="O532">
            <v>2.2546799999999951</v>
          </cell>
          <cell r="P532">
            <v>2.257090000000006</v>
          </cell>
          <cell r="Q532">
            <v>2.2240399999999942</v>
          </cell>
          <cell r="R532">
            <v>2.1083500000000011</v>
          </cell>
          <cell r="S532">
            <v>2.069700000000009</v>
          </cell>
          <cell r="T532">
            <v>2.072760000000001</v>
          </cell>
          <cell r="U532">
            <v>2.0240799999999961</v>
          </cell>
          <cell r="V532">
            <v>1.9582700000000048</v>
          </cell>
          <cell r="W532">
            <v>1.8940400000000033</v>
          </cell>
          <cell r="X532">
            <v>1.8342900000000038</v>
          </cell>
          <cell r="Y532">
            <v>1.6403500000000022</v>
          </cell>
          <cell r="Z532">
            <v>1.6826099999999951</v>
          </cell>
          <cell r="AA532">
            <v>1.6580000000000088</v>
          </cell>
          <cell r="AB532">
            <v>1.6302399999999968</v>
          </cell>
          <cell r="AC532">
            <v>1.5996300000000094</v>
          </cell>
          <cell r="AD532">
            <v>1.5040000000000042</v>
          </cell>
          <cell r="AE532">
            <v>1.5801800000000006</v>
          </cell>
        </row>
        <row r="534">
          <cell r="A534" t="str">
            <v>Bilan industrie par IGCE (Energie utile)</v>
          </cell>
        </row>
        <row r="535">
          <cell r="A535" t="str">
            <v>Aluminium</v>
          </cell>
        </row>
        <row r="536">
          <cell r="A536" t="str">
            <v>Charbon</v>
          </cell>
          <cell r="B536" t="str">
            <v>cmscualu</v>
          </cell>
          <cell r="C536" t="str">
            <v>fra</v>
          </cell>
          <cell r="D536" t="str">
            <v>CEREN</v>
          </cell>
          <cell r="E536" t="str">
            <v>Mtoe</v>
          </cell>
          <cell r="F536">
            <v>2.864916520218486E-2</v>
          </cell>
          <cell r="G536">
            <v>3.2628655078909309E-2</v>
          </cell>
          <cell r="H536">
            <v>3.0647944169779149E-2</v>
          </cell>
          <cell r="I536">
            <v>3.3584003670200147E-2</v>
          </cell>
          <cell r="J536">
            <v>3.0422093438977532E-2</v>
          </cell>
          <cell r="K536">
            <v>3.9101537023683595E-2</v>
          </cell>
          <cell r="L536">
            <v>4.468908410371554E-2</v>
          </cell>
          <cell r="M536">
            <v>3.4781012543448703E-2</v>
          </cell>
          <cell r="N536">
            <v>3.0715699389019642E-2</v>
          </cell>
          <cell r="O536">
            <v>2.665038623459056E-2</v>
          </cell>
          <cell r="P536">
            <v>1.752601671020532E-3</v>
          </cell>
          <cell r="Q536">
            <v>1.3573628921177056E-3</v>
          </cell>
          <cell r="R536">
            <v>6.5496711932468328E-4</v>
          </cell>
          <cell r="S536">
            <v>1.3212267751894476E-3</v>
          </cell>
          <cell r="T536">
            <v>2.2607658153241655E-3</v>
          </cell>
          <cell r="U536">
            <v>1.3799479651978675E-3</v>
          </cell>
          <cell r="V536">
            <v>1.375430950581835E-3</v>
          </cell>
          <cell r="W536">
            <v>1.391240501737948E-3</v>
          </cell>
          <cell r="X536">
            <v>1.1247366393920424E-3</v>
          </cell>
          <cell r="Y536">
            <v>9.5986560590686381E-4</v>
          </cell>
          <cell r="Z536">
            <v>1.0118112739912349E-3</v>
          </cell>
          <cell r="AA536">
            <v>1.0185867959152833E-3</v>
          </cell>
          <cell r="AB536">
            <v>1.0027772447591704E-3</v>
          </cell>
          <cell r="AC536">
            <v>1.0095527666832188E-3</v>
          </cell>
          <cell r="AD536">
            <v>9.7115814244694428E-4</v>
          </cell>
          <cell r="AE536">
            <v>1.1857163367084784E-3</v>
          </cell>
        </row>
        <row r="537">
          <cell r="A537" t="str">
            <v>Fioul</v>
          </cell>
          <cell r="B537" t="str">
            <v>petcualu</v>
          </cell>
          <cell r="C537" t="str">
            <v>fra</v>
          </cell>
          <cell r="D537" t="str">
            <v>CEREN</v>
          </cell>
          <cell r="E537" t="str">
            <v>Mtoe</v>
          </cell>
          <cell r="F537">
            <v>1.9171715701979758E-2</v>
          </cell>
          <cell r="G537">
            <v>2.0088669669034311E-2</v>
          </cell>
          <cell r="H537">
            <v>1.6924124512619015E-2</v>
          </cell>
          <cell r="I537">
            <v>1.6924124512619015E-2</v>
          </cell>
          <cell r="J537">
            <v>2.0684162762581233E-2</v>
          </cell>
          <cell r="K537">
            <v>1.989368520477558E-2</v>
          </cell>
          <cell r="L537">
            <v>1.515081985794167E-2</v>
          </cell>
          <cell r="M537">
            <v>2.1211147801118338E-2</v>
          </cell>
          <cell r="N537">
            <v>2.7271475744295004E-2</v>
          </cell>
          <cell r="O537">
            <v>1.9761938945141309E-2</v>
          </cell>
          <cell r="P537">
            <v>1.3762214281396404E-2</v>
          </cell>
          <cell r="Q537">
            <v>1.9503716276258128E-2</v>
          </cell>
          <cell r="R537">
            <v>1.5656725494937285E-2</v>
          </cell>
          <cell r="S537">
            <v>1.4958470318875627E-2</v>
          </cell>
          <cell r="T537">
            <v>1.4982184645609797E-2</v>
          </cell>
          <cell r="U537">
            <v>1.6025615021913256E-2</v>
          </cell>
          <cell r="V537">
            <v>1.516926433429047E-2</v>
          </cell>
          <cell r="W537">
            <v>1.3688436376001215E-2</v>
          </cell>
          <cell r="X537">
            <v>1.2702974353936835E-2</v>
          </cell>
          <cell r="Y537">
            <v>9.8756996221852841E-3</v>
          </cell>
          <cell r="Z537">
            <v>5.6782637902372691E-3</v>
          </cell>
          <cell r="AA537">
            <v>4.1421024029016191E-3</v>
          </cell>
          <cell r="AB537">
            <v>5.0485166691854313E-3</v>
          </cell>
          <cell r="AC537">
            <v>4.4582934260238788E-3</v>
          </cell>
          <cell r="AD537">
            <v>3.0327988967810194E-3</v>
          </cell>
          <cell r="AE537">
            <v>2.2054323862777704E-3</v>
          </cell>
        </row>
        <row r="538">
          <cell r="A538" t="str">
            <v>Gaz</v>
          </cell>
          <cell r="B538" t="str">
            <v>gazcualu</v>
          </cell>
          <cell r="C538" t="str">
            <v>fra</v>
          </cell>
          <cell r="D538" t="str">
            <v>CEREN</v>
          </cell>
          <cell r="E538" t="str">
            <v>Mtoe</v>
          </cell>
          <cell r="F538">
            <v>8.1303439954446374E-2</v>
          </cell>
          <cell r="G538">
            <v>7.9699899765754895E-2</v>
          </cell>
          <cell r="H538">
            <v>8.2794054777737019E-2</v>
          </cell>
          <cell r="I538">
            <v>8.1385310844361958E-2</v>
          </cell>
          <cell r="J538">
            <v>8.1868066781450408E-2</v>
          </cell>
          <cell r="K538">
            <v>8.6627870933094431E-2</v>
          </cell>
          <cell r="L538">
            <v>8.8025322329929434E-2</v>
          </cell>
          <cell r="M538">
            <v>8.873110586368449E-2</v>
          </cell>
          <cell r="N538">
            <v>8.8290696938621335E-2</v>
          </cell>
          <cell r="O538">
            <v>9.5252545715581102E-2</v>
          </cell>
          <cell r="P538">
            <v>9.6229350126298102E-2</v>
          </cell>
          <cell r="Q538">
            <v>9.4524177108745902E-2</v>
          </cell>
          <cell r="R538">
            <v>8.8877908838705527E-2</v>
          </cell>
          <cell r="S538">
            <v>8.2333883913728742E-2</v>
          </cell>
          <cell r="T538">
            <v>7.9191735621451251E-2</v>
          </cell>
          <cell r="U538">
            <v>7.8350441649215244E-2</v>
          </cell>
          <cell r="V538">
            <v>7.3734617338457237E-2</v>
          </cell>
          <cell r="W538">
            <v>7.8347618515080236E-2</v>
          </cell>
          <cell r="X538">
            <v>7.5459552294954602E-2</v>
          </cell>
          <cell r="Y538">
            <v>6.1451160716984414E-2</v>
          </cell>
          <cell r="Z538">
            <v>7.2308934600272073E-2</v>
          </cell>
          <cell r="AA538">
            <v>7.3723324801917151E-2</v>
          </cell>
          <cell r="AB538">
            <v>7.9372416206092575E-2</v>
          </cell>
          <cell r="AC538">
            <v>7.3618868838921409E-2</v>
          </cell>
          <cell r="AD538">
            <v>7.4502509823182753E-2</v>
          </cell>
          <cell r="AE538">
            <v>4.5765827462812256E-2</v>
          </cell>
        </row>
        <row r="539">
          <cell r="A539" t="str">
            <v>Chaleur</v>
          </cell>
          <cell r="B539" t="str">
            <v>vapcualu</v>
          </cell>
          <cell r="C539" t="str">
            <v>fra</v>
          </cell>
          <cell r="D539" t="str">
            <v>CEREN</v>
          </cell>
          <cell r="E539" t="str">
            <v>Mtoe</v>
          </cell>
          <cell r="F539">
            <v>1.0163282886072674E-3</v>
          </cell>
          <cell r="G539">
            <v>1.3551043848096895E-3</v>
          </cell>
          <cell r="H539">
            <v>1.0163282886072674E-3</v>
          </cell>
          <cell r="I539">
            <v>1.0163282886072674E-3</v>
          </cell>
          <cell r="J539">
            <v>1.3551043848096895E-3</v>
          </cell>
          <cell r="K539">
            <v>1.3551043848096895E-3</v>
          </cell>
          <cell r="L539">
            <v>1.6938804810121123E-3</v>
          </cell>
          <cell r="M539">
            <v>1.6938804810121123E-3</v>
          </cell>
          <cell r="N539">
            <v>2.0326565772145347E-3</v>
          </cell>
          <cell r="O539">
            <v>9.4857306936678328E-3</v>
          </cell>
          <cell r="P539">
            <v>2.1119301837259016E-2</v>
          </cell>
          <cell r="Q539">
            <v>1.3313900580755201E-2</v>
          </cell>
          <cell r="R539">
            <v>1.4418310654375099E-2</v>
          </cell>
          <cell r="S539">
            <v>1.4455576024957366E-2</v>
          </cell>
          <cell r="T539">
            <v>1.5702272058982284E-2</v>
          </cell>
          <cell r="U539">
            <v>1.2815899719337642E-2</v>
          </cell>
          <cell r="V539">
            <v>1.4455576024957366E-2</v>
          </cell>
          <cell r="W539">
            <v>1.4370882000906761E-2</v>
          </cell>
          <cell r="X539">
            <v>1.0861161644249665E-2</v>
          </cell>
          <cell r="Y539">
            <v>9.4179754744273432E-3</v>
          </cell>
          <cell r="Z539">
            <v>9.6144656102247501E-3</v>
          </cell>
          <cell r="AA539">
            <v>9.0554850514907512E-3</v>
          </cell>
          <cell r="AB539">
            <v>4.0653131544290694E-3</v>
          </cell>
          <cell r="AC539">
            <v>3.8180066042013015E-3</v>
          </cell>
          <cell r="AD539">
            <v>2.3714326734169582E-3</v>
          </cell>
          <cell r="AE539">
            <v>2.3714326734169582E-3</v>
          </cell>
        </row>
        <row r="540">
          <cell r="A540" t="str">
            <v>Electricité</v>
          </cell>
          <cell r="B540" t="str">
            <v>elccualu</v>
          </cell>
          <cell r="C540" t="str">
            <v>fra</v>
          </cell>
          <cell r="D540" t="str">
            <v>CEREN</v>
          </cell>
          <cell r="E540" t="str">
            <v>Mtoe</v>
          </cell>
          <cell r="F540">
            <v>0.37592908764059502</v>
          </cell>
          <cell r="G540">
            <v>0.35279175067646851</v>
          </cell>
          <cell r="H540">
            <v>0.4557575791025168</v>
          </cell>
          <cell r="I540">
            <v>0.45439483908415451</v>
          </cell>
          <cell r="J540">
            <v>0.44499017835657217</v>
          </cell>
          <cell r="K540">
            <v>0.43412919889692031</v>
          </cell>
          <cell r="L540">
            <v>0.44162134466310982</v>
          </cell>
          <cell r="M540">
            <v>0.44891463566267142</v>
          </cell>
          <cell r="N540">
            <v>0.46843164614024735</v>
          </cell>
          <cell r="O540">
            <v>0.47944469100967357</v>
          </cell>
          <cell r="P540">
            <v>0.49294926913155634</v>
          </cell>
          <cell r="Q540">
            <v>0.4917561405317884</v>
          </cell>
          <cell r="R540">
            <v>0.49311303188054406</v>
          </cell>
          <cell r="S540">
            <v>0.47140277030045369</v>
          </cell>
          <cell r="T540">
            <v>0.47132673759556643</v>
          </cell>
          <cell r="U540">
            <v>0.45712616779048587</v>
          </cell>
          <cell r="V540">
            <v>0.44191962681305175</v>
          </cell>
          <cell r="W540">
            <v>0.43209386187378684</v>
          </cell>
          <cell r="X540">
            <v>0.42466020280366429</v>
          </cell>
          <cell r="Y540">
            <v>0.36137759765911198</v>
          </cell>
          <cell r="Z540">
            <v>0.36533129831324485</v>
          </cell>
          <cell r="AA540">
            <v>0.35773387649413452</v>
          </cell>
          <cell r="AB540">
            <v>0.36265260763337381</v>
          </cell>
          <cell r="AC540">
            <v>0.36214962204719719</v>
          </cell>
          <cell r="AD540">
            <v>0.3669689258031224</v>
          </cell>
          <cell r="AE540">
            <v>0.38653857430715866</v>
          </cell>
        </row>
        <row r="541">
          <cell r="A541" t="str">
            <v>Biomasse</v>
          </cell>
          <cell r="B541" t="str">
            <v>enccualu</v>
          </cell>
          <cell r="C541" t="str">
            <v>fra</v>
          </cell>
          <cell r="D541" t="str">
            <v>CEREN</v>
          </cell>
          <cell r="E541" t="str">
            <v>Mtoe</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row>
        <row r="542">
          <cell r="A542" t="str">
            <v>Total</v>
          </cell>
          <cell r="B542" t="str">
            <v>toccualu</v>
          </cell>
          <cell r="C542" t="str">
            <v>fra</v>
          </cell>
          <cell r="D542" t="str">
            <v>CEREN</v>
          </cell>
          <cell r="E542" t="str">
            <v>Mtoe</v>
          </cell>
          <cell r="F542">
            <v>0.5060697367878132</v>
          </cell>
          <cell r="G542">
            <v>0.48656407957497672</v>
          </cell>
          <cell r="H542">
            <v>0.58714003085125921</v>
          </cell>
          <cell r="I542">
            <v>0.58730460639994286</v>
          </cell>
          <cell r="J542">
            <v>0.57931960572439101</v>
          </cell>
          <cell r="K542">
            <v>0.58110739644328357</v>
          </cell>
          <cell r="L542">
            <v>0.59118045143570863</v>
          </cell>
          <cell r="M542">
            <v>0.59533178235193518</v>
          </cell>
          <cell r="N542">
            <v>0.61674217478939797</v>
          </cell>
          <cell r="O542">
            <v>0.63059529259865432</v>
          </cell>
          <cell r="P542">
            <v>0.62581273704753049</v>
          </cell>
          <cell r="Q542">
            <v>0.62045529738966521</v>
          </cell>
          <cell r="R542">
            <v>0.61272094398788668</v>
          </cell>
          <cell r="S542">
            <v>0.58447192733320485</v>
          </cell>
          <cell r="T542">
            <v>0.58346369573693391</v>
          </cell>
          <cell r="U542">
            <v>0.56569807214614987</v>
          </cell>
          <cell r="V542">
            <v>0.5466545154613387</v>
          </cell>
          <cell r="W542">
            <v>0.53989203926751295</v>
          </cell>
          <cell r="X542">
            <v>0.52480862773619741</v>
          </cell>
          <cell r="Y542">
            <v>0.44308229907861585</v>
          </cell>
          <cell r="Z542">
            <v>0.45394477358797014</v>
          </cell>
          <cell r="AA542">
            <v>0.44567337554635938</v>
          </cell>
          <cell r="AB542">
            <v>0.45214163090784004</v>
          </cell>
          <cell r="AC542">
            <v>0.44505434368302699</v>
          </cell>
          <cell r="AD542">
            <v>0.44784682533895009</v>
          </cell>
          <cell r="AE542">
            <v>0.43806698316637416</v>
          </cell>
        </row>
        <row r="543">
          <cell r="A543" t="str">
            <v>Thermal uses</v>
          </cell>
          <cell r="B543" t="str">
            <v>thmcualu</v>
          </cell>
          <cell r="C543" t="str">
            <v>fra</v>
          </cell>
          <cell r="D543" t="str">
            <v>CEREN</v>
          </cell>
          <cell r="E543" t="str">
            <v>Mtoe</v>
          </cell>
          <cell r="F543">
            <v>0.13014064914721823</v>
          </cell>
          <cell r="G543">
            <v>0.13377232889850821</v>
          </cell>
          <cell r="H543">
            <v>0.13138245174874241</v>
          </cell>
          <cell r="I543">
            <v>0.13290976731578835</v>
          </cell>
          <cell r="J543">
            <v>0.13432942736781889</v>
          </cell>
          <cell r="K543">
            <v>0.14697819754636335</v>
          </cell>
          <cell r="L543">
            <v>0.14955910677259879</v>
          </cell>
          <cell r="M543">
            <v>0.14641714668926367</v>
          </cell>
          <cell r="N543">
            <v>0.14831052864915054</v>
          </cell>
          <cell r="O543">
            <v>0.15115060158898078</v>
          </cell>
          <cell r="P543">
            <v>0.13286346791597409</v>
          </cell>
          <cell r="Q543">
            <v>0.12869915685787692</v>
          </cell>
          <cell r="R543">
            <v>0.11960791210734262</v>
          </cell>
          <cell r="S543">
            <v>0.11306915703275118</v>
          </cell>
          <cell r="T543">
            <v>0.11213695814136748</v>
          </cell>
          <cell r="U543">
            <v>0.10857190435566405</v>
          </cell>
          <cell r="V543">
            <v>0.10473488864828694</v>
          </cell>
          <cell r="W543">
            <v>0.10779817739372613</v>
          </cell>
          <cell r="X543">
            <v>0.10014842493253315</v>
          </cell>
          <cell r="Y543">
            <v>8.1704701419503867E-2</v>
          </cell>
          <cell r="Z543">
            <v>8.8613475274725309E-2</v>
          </cell>
          <cell r="AA543">
            <v>8.7939499052224812E-2</v>
          </cell>
          <cell r="AB543">
            <v>8.9489023274466201E-2</v>
          </cell>
          <cell r="AC543">
            <v>8.2904721635829834E-2</v>
          </cell>
          <cell r="AD543">
            <v>8.0877899535827705E-2</v>
          </cell>
          <cell r="AE543">
            <v>5.1528408859215481E-2</v>
          </cell>
        </row>
        <row r="544">
          <cell r="A544" t="str">
            <v>Ethylène</v>
          </cell>
        </row>
        <row r="545">
          <cell r="A545" t="str">
            <v>Charbon</v>
          </cell>
          <cell r="B545" t="str">
            <v>cmscucod</v>
          </cell>
          <cell r="C545" t="str">
            <v>fra</v>
          </cell>
          <cell r="D545" t="str">
            <v>CEREN</v>
          </cell>
          <cell r="E545" t="str">
            <v>Mtoe</v>
          </cell>
          <cell r="F545">
            <v>3.4361999999999997E-2</v>
          </cell>
          <cell r="G545">
            <v>3.3419999999999991E-2</v>
          </cell>
          <cell r="H545">
            <v>3.8045999999999996E-2</v>
          </cell>
          <cell r="I545">
            <v>4.1417999999999996E-2</v>
          </cell>
          <cell r="J545">
            <v>5.2998000000000003E-2</v>
          </cell>
          <cell r="K545">
            <v>5.2145999999999991E-2</v>
          </cell>
          <cell r="L545">
            <v>4.6806E-2</v>
          </cell>
          <cell r="M545">
            <v>4.621200000000001E-2</v>
          </cell>
          <cell r="N545">
            <v>4.5011999999999996E-2</v>
          </cell>
          <cell r="O545">
            <v>5.5812000000000014E-2</v>
          </cell>
          <cell r="P545">
            <v>0.106404</v>
          </cell>
          <cell r="Q545">
            <v>0.105078</v>
          </cell>
          <cell r="R545">
            <v>0.105876</v>
          </cell>
          <cell r="S545">
            <v>0.10795800000000001</v>
          </cell>
          <cell r="T545">
            <v>0.10894200000000001</v>
          </cell>
          <cell r="U545">
            <v>1.2702000000000001E-2</v>
          </cell>
          <cell r="V545">
            <v>0</v>
          </cell>
          <cell r="W545">
            <v>0</v>
          </cell>
          <cell r="X545">
            <v>5.04E-4</v>
          </cell>
          <cell r="Y545">
            <v>3.9480000000000001E-3</v>
          </cell>
          <cell r="Z545">
            <v>4.4159999999999998E-3</v>
          </cell>
          <cell r="AA545">
            <v>5.5800000000000012E-4</v>
          </cell>
          <cell r="AB545">
            <v>-6.000000000000001E-6</v>
          </cell>
          <cell r="AC545">
            <v>0</v>
          </cell>
          <cell r="AD545">
            <v>0</v>
          </cell>
          <cell r="AE545">
            <v>0</v>
          </cell>
        </row>
        <row r="546">
          <cell r="A546" t="str">
            <v>Fioul</v>
          </cell>
          <cell r="B546" t="str">
            <v>petcucod</v>
          </cell>
          <cell r="C546" t="str">
            <v>fra</v>
          </cell>
          <cell r="D546" t="str">
            <v>CEREN</v>
          </cell>
          <cell r="E546" t="str">
            <v>Mtoe</v>
          </cell>
          <cell r="F546">
            <v>1.7277959999999999</v>
          </cell>
          <cell r="G546">
            <v>1.8254389999999998</v>
          </cell>
          <cell r="H546">
            <v>1.8664449999999999</v>
          </cell>
          <cell r="I546">
            <v>1.7864489999999997</v>
          </cell>
          <cell r="J546">
            <v>1.8341470000000004</v>
          </cell>
          <cell r="K546">
            <v>1.8739349999999997</v>
          </cell>
          <cell r="L546">
            <v>1.9088509999999999</v>
          </cell>
          <cell r="M546">
            <v>1.9830299999999998</v>
          </cell>
          <cell r="N546">
            <v>2.0135639999999997</v>
          </cell>
          <cell r="O546">
            <v>1.9888749999999997</v>
          </cell>
          <cell r="P546">
            <v>1.9236559999999998</v>
          </cell>
          <cell r="Q546">
            <v>1.9429619999999999</v>
          </cell>
          <cell r="R546">
            <v>2.0719859999999999</v>
          </cell>
          <cell r="S546">
            <v>2.1017569999999997</v>
          </cell>
          <cell r="T546">
            <v>2.002812</v>
          </cell>
          <cell r="U546">
            <v>1.9566749999999999</v>
          </cell>
          <cell r="V546">
            <v>2.069172</v>
          </cell>
          <cell r="W546">
            <v>2.0866789999999997</v>
          </cell>
          <cell r="X546">
            <v>1.9731739999999995</v>
          </cell>
          <cell r="Y546">
            <v>1.8396490000000001</v>
          </cell>
          <cell r="Z546">
            <v>1.7348449999999997</v>
          </cell>
          <cell r="AA546">
            <v>1.5506609999999996</v>
          </cell>
          <cell r="AB546">
            <v>1.6041759999999998</v>
          </cell>
          <cell r="AC546">
            <v>1.514996</v>
          </cell>
          <cell r="AD546">
            <v>1.518608</v>
          </cell>
          <cell r="AE546">
            <v>1.0693439769868716</v>
          </cell>
        </row>
        <row r="547">
          <cell r="A547" t="str">
            <v>Gaz</v>
          </cell>
          <cell r="B547" t="str">
            <v>gazcucod</v>
          </cell>
          <cell r="C547" t="str">
            <v>fra</v>
          </cell>
          <cell r="D547" t="str">
            <v>CEREN</v>
          </cell>
          <cell r="E547" t="str">
            <v>Mtoe</v>
          </cell>
          <cell r="F547">
            <v>0.81426749999999992</v>
          </cell>
          <cell r="G547">
            <v>0.85079250000000006</v>
          </cell>
          <cell r="H547">
            <v>0.87457499999999999</v>
          </cell>
          <cell r="I547">
            <v>0.85419</v>
          </cell>
          <cell r="J547">
            <v>0.95837250000000007</v>
          </cell>
          <cell r="K547">
            <v>0.8546475</v>
          </cell>
          <cell r="L547">
            <v>0.87487500000000007</v>
          </cell>
          <cell r="M547">
            <v>0.90681000000000012</v>
          </cell>
          <cell r="N547">
            <v>0.93198749999999997</v>
          </cell>
          <cell r="O547">
            <v>0.90585749999999998</v>
          </cell>
          <cell r="P547">
            <v>0.78129749999999998</v>
          </cell>
          <cell r="Q547">
            <v>0.81660749999999993</v>
          </cell>
          <cell r="R547">
            <v>0.78230999999999995</v>
          </cell>
          <cell r="S547">
            <v>0.77285249999999994</v>
          </cell>
          <cell r="T547">
            <v>0.75959999999999994</v>
          </cell>
          <cell r="U547">
            <v>0.77188499999999993</v>
          </cell>
          <cell r="V547">
            <v>0.82312499999999988</v>
          </cell>
          <cell r="W547">
            <v>0.80316749999999992</v>
          </cell>
          <cell r="X547">
            <v>0.72901499999999986</v>
          </cell>
          <cell r="Y547">
            <v>0.65023500000000001</v>
          </cell>
          <cell r="Z547">
            <v>0.67972500000000002</v>
          </cell>
          <cell r="AA547">
            <v>0.71594250000000015</v>
          </cell>
          <cell r="AB547">
            <v>0.75696000000000008</v>
          </cell>
          <cell r="AC547">
            <v>0.74832750000000003</v>
          </cell>
          <cell r="AD547">
            <v>0.82721250000000024</v>
          </cell>
          <cell r="AE547">
            <v>0.93669799665164921</v>
          </cell>
        </row>
        <row r="548">
          <cell r="A548" t="str">
            <v>Chaleur</v>
          </cell>
          <cell r="B548" t="str">
            <v>vapcucod</v>
          </cell>
          <cell r="C548" t="str">
            <v>fra</v>
          </cell>
          <cell r="D548" t="str">
            <v>CEREN</v>
          </cell>
          <cell r="E548" t="str">
            <v>Mtoe</v>
          </cell>
          <cell r="F548">
            <v>0.11249999999999999</v>
          </cell>
          <cell r="G548">
            <v>0.12420000000000002</v>
          </cell>
          <cell r="H548">
            <v>0.14129999999999998</v>
          </cell>
          <cell r="I548">
            <v>0.14399999999999999</v>
          </cell>
          <cell r="J548">
            <v>0.14579999999999999</v>
          </cell>
          <cell r="K548">
            <v>0.16919999999999999</v>
          </cell>
          <cell r="L548">
            <v>0.16919099999999998</v>
          </cell>
          <cell r="M548">
            <v>0.16989299999999999</v>
          </cell>
          <cell r="N548">
            <v>0.14300099999999999</v>
          </cell>
          <cell r="O548">
            <v>0.18769500000000003</v>
          </cell>
          <cell r="P548">
            <v>0.30929400000000007</v>
          </cell>
          <cell r="Q548">
            <v>0.40032900000000005</v>
          </cell>
          <cell r="R548">
            <v>0.38375100000000001</v>
          </cell>
          <cell r="S548">
            <v>0.38421900000000003</v>
          </cell>
          <cell r="T548">
            <v>0.39601800000000004</v>
          </cell>
          <cell r="U548">
            <v>0.589086</v>
          </cell>
          <cell r="V548">
            <v>0.54678599999999999</v>
          </cell>
          <cell r="W548">
            <v>0.57558599999999993</v>
          </cell>
          <cell r="X548">
            <v>0.59388299999999994</v>
          </cell>
          <cell r="Y548">
            <v>0.601074</v>
          </cell>
          <cell r="Z548">
            <v>0.59095799999999998</v>
          </cell>
          <cell r="AA548">
            <v>0.54145800000000011</v>
          </cell>
          <cell r="AB548">
            <v>0.53948699999999994</v>
          </cell>
          <cell r="AC548">
            <v>0.43049700000000002</v>
          </cell>
          <cell r="AD548">
            <v>0.53336699999999992</v>
          </cell>
          <cell r="AE548">
            <v>0.53336699999999992</v>
          </cell>
        </row>
        <row r="549">
          <cell r="A549" t="str">
            <v>Electricité</v>
          </cell>
          <cell r="B549" t="str">
            <v>elccucod</v>
          </cell>
          <cell r="C549" t="str">
            <v>fra</v>
          </cell>
          <cell r="D549" t="str">
            <v>CEREN</v>
          </cell>
          <cell r="E549" t="str">
            <v>Mtoe</v>
          </cell>
          <cell r="F549">
            <v>0.77373999999999998</v>
          </cell>
          <cell r="G549">
            <v>0.77915999999999985</v>
          </cell>
          <cell r="H549">
            <v>0.78234000000000004</v>
          </cell>
          <cell r="I549">
            <v>0.77244999999999986</v>
          </cell>
          <cell r="J549">
            <v>0.7839799999999999</v>
          </cell>
          <cell r="K549">
            <v>0.77632000000000001</v>
          </cell>
          <cell r="L549">
            <v>0.77581</v>
          </cell>
          <cell r="M549">
            <v>0.80263999999999991</v>
          </cell>
          <cell r="N549">
            <v>0.81081000000000003</v>
          </cell>
          <cell r="O549">
            <v>0.81347000000000025</v>
          </cell>
          <cell r="P549">
            <v>0.79669999999999996</v>
          </cell>
          <cell r="Q549">
            <v>0.7965899999999998</v>
          </cell>
          <cell r="R549">
            <v>0.79927999999999999</v>
          </cell>
          <cell r="S549">
            <v>0.82022000000000006</v>
          </cell>
          <cell r="T549">
            <v>0.78085000000000004</v>
          </cell>
          <cell r="U549">
            <v>0.77418999999999993</v>
          </cell>
          <cell r="V549">
            <v>0.77244000000000002</v>
          </cell>
          <cell r="W549">
            <v>0.77546000000000004</v>
          </cell>
          <cell r="X549">
            <v>0.75130999999999992</v>
          </cell>
          <cell r="Y549">
            <v>0.66768000000000005</v>
          </cell>
          <cell r="Z549">
            <v>0.66052999999999995</v>
          </cell>
          <cell r="AA549">
            <v>0.63961000000000001</v>
          </cell>
          <cell r="AB549">
            <v>0.66649999999999998</v>
          </cell>
          <cell r="AC549">
            <v>0.66478000000000004</v>
          </cell>
          <cell r="AD549">
            <v>0.71870000000000001</v>
          </cell>
          <cell r="AE549">
            <v>0.70612452242797485</v>
          </cell>
        </row>
        <row r="550">
          <cell r="A550" t="str">
            <v>Biomasse</v>
          </cell>
          <cell r="B550" t="str">
            <v>enccucod</v>
          </cell>
          <cell r="C550" t="str">
            <v>fra</v>
          </cell>
          <cell r="D550" t="str">
            <v>CEREN</v>
          </cell>
          <cell r="E550" t="str">
            <v>Mtoe</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8.1200000000000005E-3</v>
          </cell>
          <cell r="AA550">
            <v>1.3084999999999999E-2</v>
          </cell>
          <cell r="AB550">
            <v>2.9505E-2</v>
          </cell>
          <cell r="AC550">
            <v>2.9499999999999998E-2</v>
          </cell>
          <cell r="AD550">
            <v>2.9755000000000004E-2</v>
          </cell>
          <cell r="AE550">
            <v>2.2966145583772562E-2</v>
          </cell>
        </row>
        <row r="551">
          <cell r="A551" t="str">
            <v>Total</v>
          </cell>
          <cell r="B551" t="str">
            <v>toccucod</v>
          </cell>
          <cell r="C551" t="str">
            <v>fra</v>
          </cell>
          <cell r="D551" t="str">
            <v>CEREN</v>
          </cell>
          <cell r="E551" t="str">
            <v>Mtoe</v>
          </cell>
          <cell r="F551">
            <v>3.4626654999999995</v>
          </cell>
          <cell r="G551">
            <v>3.6130114999999998</v>
          </cell>
          <cell r="H551">
            <v>3.7027060000000005</v>
          </cell>
          <cell r="I551">
            <v>3.5985069999999992</v>
          </cell>
          <cell r="J551">
            <v>3.7752975000000002</v>
          </cell>
          <cell r="K551">
            <v>3.7262484999999996</v>
          </cell>
          <cell r="L551">
            <v>3.7755330000000002</v>
          </cell>
          <cell r="M551">
            <v>3.9085849999999991</v>
          </cell>
          <cell r="N551">
            <v>3.9443744999999999</v>
          </cell>
          <cell r="O551">
            <v>3.9517094999999998</v>
          </cell>
          <cell r="P551">
            <v>3.9173514999999997</v>
          </cell>
          <cell r="Q551">
            <v>4.0615664999999996</v>
          </cell>
          <cell r="R551">
            <v>4.1432029999999997</v>
          </cell>
          <cell r="S551">
            <v>4.1870064999999999</v>
          </cell>
          <cell r="T551">
            <v>4.048222</v>
          </cell>
          <cell r="U551">
            <v>4.1045380000000007</v>
          </cell>
          <cell r="V551">
            <v>4.2115229999999997</v>
          </cell>
          <cell r="W551">
            <v>4.2408925000000002</v>
          </cell>
          <cell r="X551">
            <v>4.0478859999999992</v>
          </cell>
          <cell r="Y551">
            <v>3.7625859999999993</v>
          </cell>
          <cell r="Z551">
            <v>3.6785939999999999</v>
          </cell>
          <cell r="AA551">
            <v>3.4613144999999994</v>
          </cell>
          <cell r="AB551">
            <v>3.5966219999999995</v>
          </cell>
          <cell r="AC551">
            <v>3.3881005000000002</v>
          </cell>
          <cell r="AD551">
            <v>3.6276425000000003</v>
          </cell>
          <cell r="AE551">
            <v>3.2684996416502683</v>
          </cell>
        </row>
        <row r="552">
          <cell r="A552" t="str">
            <v>Thermal uses</v>
          </cell>
          <cell r="B552" t="str">
            <v>thmcucod</v>
          </cell>
          <cell r="C552" t="str">
            <v>fra</v>
          </cell>
          <cell r="D552" t="str">
            <v>CEREN</v>
          </cell>
          <cell r="E552" t="str">
            <v>Mtoe</v>
          </cell>
          <cell r="F552">
            <v>2.6889254999999994</v>
          </cell>
          <cell r="G552">
            <v>2.8338515000000002</v>
          </cell>
          <cell r="H552">
            <v>2.920366</v>
          </cell>
          <cell r="I552">
            <v>2.8260569999999992</v>
          </cell>
          <cell r="J552">
            <v>2.991317500000001</v>
          </cell>
          <cell r="K552">
            <v>2.9499285</v>
          </cell>
          <cell r="L552">
            <v>2.9997230000000004</v>
          </cell>
          <cell r="M552">
            <v>3.1059449999999988</v>
          </cell>
          <cell r="N552">
            <v>3.1335644999999999</v>
          </cell>
          <cell r="O552">
            <v>3.1382395000000001</v>
          </cell>
          <cell r="P552">
            <v>3.1206514999999997</v>
          </cell>
          <cell r="Q552">
            <v>3.2649764999999995</v>
          </cell>
          <cell r="R552">
            <v>3.3439229999999993</v>
          </cell>
          <cell r="S552">
            <v>3.3667864999999999</v>
          </cell>
          <cell r="T552">
            <v>3.2673719999999999</v>
          </cell>
          <cell r="U552">
            <v>3.3303479999999999</v>
          </cell>
          <cell r="V552">
            <v>3.4390829999999997</v>
          </cell>
          <cell r="W552">
            <v>3.4654324999999995</v>
          </cell>
          <cell r="X552">
            <v>3.2965759999999995</v>
          </cell>
          <cell r="Y552">
            <v>3.0949059999999995</v>
          </cell>
          <cell r="Z552">
            <v>3.0180639999999994</v>
          </cell>
          <cell r="AA552">
            <v>2.8217045000000001</v>
          </cell>
          <cell r="AB552">
            <v>2.9301219999999999</v>
          </cell>
          <cell r="AC552">
            <v>2.7233205000000003</v>
          </cell>
          <cell r="AD552">
            <v>2.9089425000000002</v>
          </cell>
          <cell r="AE552">
            <v>2.5623751192222932</v>
          </cell>
        </row>
        <row r="553">
          <cell r="A553" t="str">
            <v>Ammoniac</v>
          </cell>
        </row>
        <row r="554">
          <cell r="A554" t="str">
            <v>Charbon</v>
          </cell>
          <cell r="B554" t="str">
            <v>cmscueng</v>
          </cell>
          <cell r="C554" t="str">
            <v>fra</v>
          </cell>
          <cell r="D554" t="str">
            <v>CEREN</v>
          </cell>
          <cell r="E554" t="str">
            <v>Mtoe</v>
          </cell>
          <cell r="F554">
            <v>1.2000000000000001E-3</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row>
        <row r="555">
          <cell r="A555" t="str">
            <v>Fioul</v>
          </cell>
          <cell r="B555" t="str">
            <v>petcueng</v>
          </cell>
          <cell r="C555" t="str">
            <v>fra</v>
          </cell>
          <cell r="D555" t="str">
            <v>CEREN</v>
          </cell>
          <cell r="E555" t="str">
            <v>Mtoe</v>
          </cell>
          <cell r="F555">
            <v>7.1701000000000001E-2</v>
          </cell>
          <cell r="G555">
            <v>7.0097999999999994E-2</v>
          </cell>
          <cell r="H555">
            <v>5.950699999999999E-2</v>
          </cell>
          <cell r="I555">
            <v>4.4072E-2</v>
          </cell>
          <cell r="J555">
            <v>3.7849000000000001E-2</v>
          </cell>
          <cell r="K555">
            <v>4.3301999999999993E-2</v>
          </cell>
          <cell r="L555">
            <v>3.6967E-2</v>
          </cell>
          <cell r="M555">
            <v>2.9903999999999997E-2</v>
          </cell>
          <cell r="N555">
            <v>2.6382999999999997E-2</v>
          </cell>
          <cell r="O555">
            <v>2.4276000000000006E-2</v>
          </cell>
          <cell r="P555">
            <v>2.1224E-2</v>
          </cell>
          <cell r="Q555">
            <v>2.2197000000000001E-2</v>
          </cell>
          <cell r="R555">
            <v>1.7947999999999999E-2</v>
          </cell>
          <cell r="S555">
            <v>1.6303000000000002E-2</v>
          </cell>
          <cell r="T555">
            <v>1.3594E-2</v>
          </cell>
          <cell r="U555">
            <v>1.1458999999999997E-2</v>
          </cell>
          <cell r="V555">
            <v>9.8700000000000003E-3</v>
          </cell>
          <cell r="W555">
            <v>8.2740000000000018E-3</v>
          </cell>
          <cell r="X555">
            <v>8.183000000000001E-3</v>
          </cell>
          <cell r="Y555">
            <v>6.1670000000000006E-3</v>
          </cell>
          <cell r="Z555">
            <v>6.4259999999999994E-3</v>
          </cell>
          <cell r="AA555">
            <v>4.2979999999999989E-3</v>
          </cell>
          <cell r="AB555">
            <v>5.019E-3</v>
          </cell>
          <cell r="AC555">
            <v>4.9350000000000002E-3</v>
          </cell>
          <cell r="AD555">
            <v>4.5779999999999987E-3</v>
          </cell>
          <cell r="AE555">
            <v>3.2236473972518894E-3</v>
          </cell>
        </row>
        <row r="556">
          <cell r="A556" t="str">
            <v>Gaz</v>
          </cell>
          <cell r="B556" t="str">
            <v>gazcueng</v>
          </cell>
          <cell r="C556" t="str">
            <v>fra</v>
          </cell>
          <cell r="D556" t="str">
            <v>CEREN</v>
          </cell>
          <cell r="E556" t="str">
            <v>Mtoe</v>
          </cell>
          <cell r="F556">
            <v>0.39680999999999994</v>
          </cell>
          <cell r="G556">
            <v>0.37979250000000003</v>
          </cell>
          <cell r="H556">
            <v>0.35364750000000006</v>
          </cell>
          <cell r="I556">
            <v>0.37941749999999991</v>
          </cell>
          <cell r="J556">
            <v>0.36810749999999998</v>
          </cell>
          <cell r="K556">
            <v>0.36800250000000001</v>
          </cell>
          <cell r="L556">
            <v>0.37949250000000007</v>
          </cell>
          <cell r="M556">
            <v>0.38215500000000002</v>
          </cell>
          <cell r="N556">
            <v>0.38725500000000002</v>
          </cell>
          <cell r="O556">
            <v>0.37495500000000004</v>
          </cell>
          <cell r="P556">
            <v>0.39703500000000003</v>
          </cell>
          <cell r="Q556">
            <v>0.32720250000000001</v>
          </cell>
          <cell r="R556">
            <v>0.316635</v>
          </cell>
          <cell r="S556">
            <v>0.33400500000000005</v>
          </cell>
          <cell r="T556">
            <v>0.34488000000000002</v>
          </cell>
          <cell r="U556">
            <v>0.3372</v>
          </cell>
          <cell r="V556">
            <v>0.20670750000000004</v>
          </cell>
          <cell r="W556">
            <v>0.21049500000000002</v>
          </cell>
          <cell r="X556">
            <v>0.29713499999999998</v>
          </cell>
          <cell r="Y556">
            <v>0.28547249999999996</v>
          </cell>
          <cell r="Z556">
            <v>0.2836499999999999</v>
          </cell>
          <cell r="AA556">
            <v>0.23891250000000003</v>
          </cell>
          <cell r="AB556">
            <v>0.27261750000000001</v>
          </cell>
          <cell r="AC556">
            <v>0.28574250000000001</v>
          </cell>
          <cell r="AD556">
            <v>0.27083249999999998</v>
          </cell>
          <cell r="AE556">
            <v>0.30667846554320416</v>
          </cell>
        </row>
        <row r="557">
          <cell r="A557" t="str">
            <v>Chaleur</v>
          </cell>
          <cell r="B557" t="str">
            <v>vapcueng</v>
          </cell>
          <cell r="C557" t="str">
            <v>fra</v>
          </cell>
          <cell r="D557" t="str">
            <v>CEREN</v>
          </cell>
          <cell r="E557" t="str">
            <v>Mtoe</v>
          </cell>
          <cell r="F557">
            <v>1.8000000000000002E-3</v>
          </cell>
          <cell r="G557">
            <v>9.0000000000000008E-4</v>
          </cell>
          <cell r="H557">
            <v>0</v>
          </cell>
          <cell r="I557">
            <v>0</v>
          </cell>
          <cell r="J557">
            <v>0</v>
          </cell>
          <cell r="K557">
            <v>0</v>
          </cell>
          <cell r="L557">
            <v>0</v>
          </cell>
          <cell r="M557">
            <v>0</v>
          </cell>
          <cell r="N557">
            <v>0</v>
          </cell>
          <cell r="O557">
            <v>0</v>
          </cell>
          <cell r="P557">
            <v>3.6900000000000002E-4</v>
          </cell>
          <cell r="Q557">
            <v>5.4000000000000012E-5</v>
          </cell>
          <cell r="R557">
            <v>0</v>
          </cell>
          <cell r="S557">
            <v>0</v>
          </cell>
          <cell r="T557">
            <v>0</v>
          </cell>
          <cell r="U557">
            <v>-1.5479999999999997E-3</v>
          </cell>
          <cell r="V557">
            <v>-1.5479999999999997E-3</v>
          </cell>
          <cell r="W557">
            <v>-1.629E-3</v>
          </cell>
          <cell r="X557">
            <v>-1.629E-3</v>
          </cell>
          <cell r="Y557">
            <v>-1.629E-3</v>
          </cell>
          <cell r="Z557">
            <v>0</v>
          </cell>
          <cell r="AA557">
            <v>0</v>
          </cell>
          <cell r="AB557">
            <v>0</v>
          </cell>
          <cell r="AC557">
            <v>0</v>
          </cell>
          <cell r="AD557">
            <v>0</v>
          </cell>
          <cell r="AE557">
            <v>0</v>
          </cell>
        </row>
        <row r="558">
          <cell r="A558" t="str">
            <v>Electricité</v>
          </cell>
          <cell r="B558" t="str">
            <v>elccueng</v>
          </cell>
          <cell r="C558" t="str">
            <v>fra</v>
          </cell>
          <cell r="D558" t="str">
            <v>CEREN</v>
          </cell>
          <cell r="E558" t="str">
            <v>Mtoe</v>
          </cell>
          <cell r="F558">
            <v>0.15686</v>
          </cell>
          <cell r="G558">
            <v>0.15076000000000001</v>
          </cell>
          <cell r="H558">
            <v>0.13880000000000001</v>
          </cell>
          <cell r="I558">
            <v>0.12572999999999998</v>
          </cell>
          <cell r="J558">
            <v>0.12384000000000001</v>
          </cell>
          <cell r="K558">
            <v>0.1198</v>
          </cell>
          <cell r="L558">
            <v>0.12762000000000001</v>
          </cell>
          <cell r="M558">
            <v>0.12865999999999997</v>
          </cell>
          <cell r="N558">
            <v>0.12891</v>
          </cell>
          <cell r="O558">
            <v>0.12350000000000001</v>
          </cell>
          <cell r="P558">
            <v>0.12300999999999999</v>
          </cell>
          <cell r="Q558">
            <v>0.10580000000000001</v>
          </cell>
          <cell r="R558">
            <v>0.10008</v>
          </cell>
          <cell r="S558">
            <v>9.7909999999999997E-2</v>
          </cell>
          <cell r="T558">
            <v>9.6049999999999996E-2</v>
          </cell>
          <cell r="U558">
            <v>9.4460000000000002E-2</v>
          </cell>
          <cell r="V558">
            <v>6.0589999999999998E-2</v>
          </cell>
          <cell r="W558">
            <v>7.8140000000000001E-2</v>
          </cell>
          <cell r="X558">
            <v>7.8E-2</v>
          </cell>
          <cell r="Y558">
            <v>6.9559999999999997E-2</v>
          </cell>
          <cell r="Z558">
            <v>6.5809999999999994E-2</v>
          </cell>
          <cell r="AA558">
            <v>5.945000000000001E-2</v>
          </cell>
          <cell r="AB558">
            <v>6.3119999999999996E-2</v>
          </cell>
          <cell r="AC558">
            <v>6.5530000000000005E-2</v>
          </cell>
          <cell r="AD558">
            <v>6.3899999999999985E-2</v>
          </cell>
          <cell r="AE558">
            <v>6.2781907587515798E-2</v>
          </cell>
        </row>
        <row r="559">
          <cell r="A559" t="str">
            <v>Biomasse</v>
          </cell>
          <cell r="B559" t="str">
            <v>enccueng</v>
          </cell>
          <cell r="C559" t="str">
            <v>fra</v>
          </cell>
          <cell r="D559" t="str">
            <v>CEREN</v>
          </cell>
          <cell r="E559" t="str">
            <v>Mtoe</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-5.0000000000000004E-6</v>
          </cell>
          <cell r="W559">
            <v>0</v>
          </cell>
          <cell r="X559">
            <v>0</v>
          </cell>
          <cell r="Y559">
            <v>2.885E-3</v>
          </cell>
          <cell r="Z559">
            <v>4.1200000000000004E-3</v>
          </cell>
          <cell r="AA559">
            <v>4.1349999999999998E-3</v>
          </cell>
          <cell r="AB559">
            <v>1.16E-3</v>
          </cell>
          <cell r="AC559">
            <v>2.7499999999999998E-3</v>
          </cell>
          <cell r="AD559">
            <v>3.14E-3</v>
          </cell>
          <cell r="AE559">
            <v>2.423582494809136E-3</v>
          </cell>
        </row>
        <row r="560">
          <cell r="A560" t="str">
            <v>Total</v>
          </cell>
          <cell r="B560" t="str">
            <v>toccueng</v>
          </cell>
          <cell r="C560" t="str">
            <v>fra</v>
          </cell>
          <cell r="D560" t="str">
            <v>CEREN</v>
          </cell>
          <cell r="E560" t="str">
            <v>Mtoe</v>
          </cell>
          <cell r="F560">
            <v>0.62837100000000001</v>
          </cell>
          <cell r="G560">
            <v>0.60155049999999999</v>
          </cell>
          <cell r="H560">
            <v>0.55195450000000001</v>
          </cell>
          <cell r="I560">
            <v>0.54921949999999986</v>
          </cell>
          <cell r="J560">
            <v>0.5297965</v>
          </cell>
          <cell r="K560">
            <v>0.53110449999999998</v>
          </cell>
          <cell r="L560">
            <v>0.54407949999999994</v>
          </cell>
          <cell r="M560">
            <v>0.54071900000000006</v>
          </cell>
          <cell r="N560">
            <v>0.54254800000000003</v>
          </cell>
          <cell r="O560">
            <v>0.52273100000000006</v>
          </cell>
          <cell r="P560">
            <v>0.54163799999999995</v>
          </cell>
          <cell r="Q560">
            <v>0.45525350000000003</v>
          </cell>
          <cell r="R560">
            <v>0.43466299999999997</v>
          </cell>
          <cell r="S560">
            <v>0.44821800000000001</v>
          </cell>
          <cell r="T560">
            <v>0.45452399999999998</v>
          </cell>
          <cell r="U560">
            <v>0.44157099999999999</v>
          </cell>
          <cell r="V560">
            <v>0.2756145000000001</v>
          </cell>
          <cell r="W560">
            <v>0.29527999999999999</v>
          </cell>
          <cell r="X560">
            <v>0.381689</v>
          </cell>
          <cell r="Y560">
            <v>0.36245549999999999</v>
          </cell>
          <cell r="Z560">
            <v>0.36000599999999994</v>
          </cell>
          <cell r="AA560">
            <v>0.30679550000000005</v>
          </cell>
          <cell r="AB560">
            <v>0.3419164999999999</v>
          </cell>
          <cell r="AC560">
            <v>0.35895749999999998</v>
          </cell>
          <cell r="AD560">
            <v>0.34245049999999994</v>
          </cell>
          <cell r="AE560">
            <v>0.3751076030227809</v>
          </cell>
        </row>
        <row r="561">
          <cell r="A561" t="str">
            <v>Thermal uses</v>
          </cell>
          <cell r="B561" t="str">
            <v>thmcueng</v>
          </cell>
          <cell r="C561" t="str">
            <v>fra</v>
          </cell>
          <cell r="D561" t="str">
            <v>CEREN</v>
          </cell>
          <cell r="E561" t="str">
            <v>Mtoe</v>
          </cell>
          <cell r="F561">
            <v>0.47151099999999996</v>
          </cell>
          <cell r="G561">
            <v>0.45079050000000004</v>
          </cell>
          <cell r="H561">
            <v>0.41315449999999998</v>
          </cell>
          <cell r="I561">
            <v>0.42348949999999985</v>
          </cell>
          <cell r="J561">
            <v>0.4059565</v>
          </cell>
          <cell r="K561">
            <v>0.41130449999999991</v>
          </cell>
          <cell r="L561">
            <v>0.41645949999999993</v>
          </cell>
          <cell r="M561">
            <v>0.41205900000000006</v>
          </cell>
          <cell r="N561">
            <v>0.41363800000000006</v>
          </cell>
          <cell r="O561">
            <v>0.39923100000000006</v>
          </cell>
          <cell r="P561">
            <v>0.41862800000000006</v>
          </cell>
          <cell r="Q561">
            <v>0.34945349999999997</v>
          </cell>
          <cell r="R561">
            <v>0.33458299999999996</v>
          </cell>
          <cell r="S561">
            <v>0.35030800000000001</v>
          </cell>
          <cell r="T561">
            <v>0.35847400000000001</v>
          </cell>
          <cell r="U561">
            <v>0.347111</v>
          </cell>
          <cell r="V561">
            <v>0.21502450000000009</v>
          </cell>
          <cell r="W561">
            <v>0.21714000000000003</v>
          </cell>
          <cell r="X561">
            <v>0.30368899999999999</v>
          </cell>
          <cell r="Y561">
            <v>0.29289550000000003</v>
          </cell>
          <cell r="Z561">
            <v>0.2941959999999999</v>
          </cell>
          <cell r="AA561">
            <v>0.2473455</v>
          </cell>
          <cell r="AB561">
            <v>0.2787965</v>
          </cell>
          <cell r="AC561">
            <v>0.29342750000000001</v>
          </cell>
          <cell r="AD561">
            <v>0.27855049999999998</v>
          </cell>
          <cell r="AE561">
            <v>0.31232569543526512</v>
          </cell>
        </row>
        <row r="562">
          <cell r="A562" t="str">
            <v>Chlore</v>
          </cell>
        </row>
        <row r="563">
          <cell r="A563" t="str">
            <v>Charbon</v>
          </cell>
          <cell r="B563" t="str">
            <v>cmscuchl</v>
          </cell>
          <cell r="C563" t="str">
            <v>fra</v>
          </cell>
          <cell r="D563" t="str">
            <v>CEREN</v>
          </cell>
          <cell r="E563" t="str">
            <v>Mtoe</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row>
        <row r="564">
          <cell r="A564" t="str">
            <v>Fioul</v>
          </cell>
          <cell r="B564" t="str">
            <v>petcuchl</v>
          </cell>
          <cell r="C564" t="str">
            <v>fra</v>
          </cell>
          <cell r="D564" t="str">
            <v>CEREN</v>
          </cell>
          <cell r="E564" t="str">
            <v>Mtoe</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row>
        <row r="565">
          <cell r="A565" t="str">
            <v>Gaz</v>
          </cell>
          <cell r="B565" t="str">
            <v>gazcuchl</v>
          </cell>
          <cell r="C565" t="str">
            <v>fra</v>
          </cell>
          <cell r="D565" t="str">
            <v>CEREN</v>
          </cell>
          <cell r="E565" t="str">
            <v>Mtoe</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row>
        <row r="566">
          <cell r="A566" t="str">
            <v>Chaleur</v>
          </cell>
          <cell r="B566" t="str">
            <v>vapcuchl</v>
          </cell>
          <cell r="C566" t="str">
            <v>fra</v>
          </cell>
          <cell r="D566" t="str">
            <v>CEREN</v>
          </cell>
          <cell r="E566" t="str">
            <v>Mtoe</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row>
        <row r="567">
          <cell r="A567" t="str">
            <v>Electricité</v>
          </cell>
          <cell r="B567" t="str">
            <v>elccuchl</v>
          </cell>
          <cell r="C567" t="str">
            <v>fra</v>
          </cell>
          <cell r="D567" t="str">
            <v>CEREN</v>
          </cell>
          <cell r="E567" t="str">
            <v>Mtoe</v>
          </cell>
          <cell r="F567">
            <v>0.46117626827171121</v>
          </cell>
          <cell r="G567">
            <v>0.43685640584694752</v>
          </cell>
          <cell r="H567">
            <v>0.48389337919174541</v>
          </cell>
          <cell r="I567">
            <v>0.47738607050730869</v>
          </cell>
          <cell r="J567">
            <v>0.50752192605331037</v>
          </cell>
          <cell r="K567">
            <v>0.48823043852106618</v>
          </cell>
          <cell r="L567">
            <v>0.50557867583834903</v>
          </cell>
          <cell r="M567">
            <v>0.51258469475494406</v>
          </cell>
          <cell r="N567">
            <v>0.51693895098882203</v>
          </cell>
          <cell r="O567">
            <v>0.52244196044711955</v>
          </cell>
          <cell r="P567">
            <v>0.54892519346517632</v>
          </cell>
          <cell r="Q567">
            <v>0.51797076526225283</v>
          </cell>
          <cell r="R567">
            <v>0.50180567497850392</v>
          </cell>
          <cell r="S567">
            <v>0.49114359415305248</v>
          </cell>
          <cell r="T567">
            <v>0.49974204643164233</v>
          </cell>
          <cell r="U567">
            <v>0.52656921754084263</v>
          </cell>
          <cell r="V567">
            <v>0.45537403267411863</v>
          </cell>
          <cell r="W567">
            <v>0.41994840928632848</v>
          </cell>
          <cell r="X567">
            <v>0.41994840928632848</v>
          </cell>
          <cell r="Y567">
            <v>0.35184866723989677</v>
          </cell>
          <cell r="Z567">
            <v>0.38933791917454857</v>
          </cell>
          <cell r="AA567">
            <v>0.37179707652622529</v>
          </cell>
          <cell r="AB567">
            <v>0.33568357695614792</v>
          </cell>
          <cell r="AC567">
            <v>0.35219260533104035</v>
          </cell>
          <cell r="AD567">
            <v>0.33045571797076523</v>
          </cell>
          <cell r="AE567">
            <v>0.34393809114359419</v>
          </cell>
        </row>
        <row r="568">
          <cell r="A568" t="str">
            <v>Biomasse</v>
          </cell>
          <cell r="B568" t="str">
            <v>enccuchl</v>
          </cell>
          <cell r="C568" t="str">
            <v>fra</v>
          </cell>
          <cell r="D568" t="str">
            <v>CEREN</v>
          </cell>
          <cell r="E568" t="str">
            <v>Mtoe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row>
        <row r="569">
          <cell r="A569" t="str">
            <v>Total</v>
          </cell>
          <cell r="B569" t="str">
            <v>toccuchl</v>
          </cell>
          <cell r="C569" t="str">
            <v>fra</v>
          </cell>
          <cell r="D569" t="str">
            <v>CEREN</v>
          </cell>
          <cell r="E569" t="str">
            <v>Mtoe</v>
          </cell>
          <cell r="F569">
            <v>0.46117626827171121</v>
          </cell>
          <cell r="G569">
            <v>0.43685640584694752</v>
          </cell>
          <cell r="H569">
            <v>0.48389337919174541</v>
          </cell>
          <cell r="I569">
            <v>0.47738607050730869</v>
          </cell>
          <cell r="J569">
            <v>0.50752192605331037</v>
          </cell>
          <cell r="K569">
            <v>0.48823043852106618</v>
          </cell>
          <cell r="L569">
            <v>0.50557867583834903</v>
          </cell>
          <cell r="M569">
            <v>0.51258469475494406</v>
          </cell>
          <cell r="N569">
            <v>0.51693895098882203</v>
          </cell>
          <cell r="O569">
            <v>0.52244196044711955</v>
          </cell>
          <cell r="P569">
            <v>0.54892519346517632</v>
          </cell>
          <cell r="Q569">
            <v>0.51797076526225283</v>
          </cell>
          <cell r="R569">
            <v>0.50180567497850392</v>
          </cell>
          <cell r="S569">
            <v>0.49114359415305248</v>
          </cell>
          <cell r="T569">
            <v>0.49974204643164233</v>
          </cell>
          <cell r="U569">
            <v>0.52656921754084263</v>
          </cell>
          <cell r="V569">
            <v>0.45537403267411863</v>
          </cell>
          <cell r="W569">
            <v>0.41994840928632848</v>
          </cell>
          <cell r="X569">
            <v>0.41994840928632848</v>
          </cell>
          <cell r="Y569">
            <v>0.35184866723989677</v>
          </cell>
          <cell r="Z569">
            <v>0.38933791917454857</v>
          </cell>
          <cell r="AA569">
            <v>0.37179707652622529</v>
          </cell>
          <cell r="AB569">
            <v>0.33568357695614792</v>
          </cell>
          <cell r="AC569">
            <v>0.35219260533104035</v>
          </cell>
          <cell r="AD569">
            <v>0.33045571797076523</v>
          </cell>
          <cell r="AE569">
            <v>0.34393809114359419</v>
          </cell>
        </row>
        <row r="570">
          <cell r="A570" t="str">
            <v>Thermal uses</v>
          </cell>
          <cell r="B570" t="str">
            <v>thmcuchl</v>
          </cell>
          <cell r="C570" t="str">
            <v>fra</v>
          </cell>
          <cell r="D570" t="str">
            <v>CEREN</v>
          </cell>
          <cell r="E570" t="str">
            <v>Mtoe</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row>
        <row r="571">
          <cell r="A571" t="str">
            <v>Clinker</v>
          </cell>
        </row>
        <row r="572">
          <cell r="A572" t="str">
            <v>Charbon</v>
          </cell>
          <cell r="B572" t="str">
            <v>cmscupcc</v>
          </cell>
          <cell r="C572" t="str">
            <v>fra</v>
          </cell>
          <cell r="D572" t="str">
            <v>CEREN</v>
          </cell>
          <cell r="E572" t="str">
            <v>Mtoe</v>
          </cell>
          <cell r="F572">
            <v>0.59251199999999993</v>
          </cell>
          <cell r="G572">
            <v>0.45660000000000001</v>
          </cell>
          <cell r="H572">
            <v>0.30059999999999998</v>
          </cell>
          <cell r="I572">
            <v>0.19740000000000002</v>
          </cell>
          <cell r="J572">
            <v>0.18779999999999999</v>
          </cell>
          <cell r="K572">
            <v>0.13680000000000003</v>
          </cell>
          <cell r="L572">
            <v>0.1206</v>
          </cell>
          <cell r="M572">
            <v>0.10499999999999998</v>
          </cell>
          <cell r="N572">
            <v>0.1002</v>
          </cell>
          <cell r="O572">
            <v>6.8400000000000016E-2</v>
          </cell>
          <cell r="P572">
            <v>9.4049999999999995E-2</v>
          </cell>
          <cell r="Q572">
            <v>7.3080000000000006E-2</v>
          </cell>
          <cell r="R572">
            <v>8.1852000000000008E-2</v>
          </cell>
          <cell r="S572">
            <v>9.9389999999999978E-2</v>
          </cell>
          <cell r="T572">
            <v>0.104364</v>
          </cell>
          <cell r="U572">
            <v>9.8123999999999989E-2</v>
          </cell>
          <cell r="V572">
            <v>0.10656000000000002</v>
          </cell>
          <cell r="W572">
            <v>0.16295399999999999</v>
          </cell>
          <cell r="X572">
            <v>0.14793599999999998</v>
          </cell>
          <cell r="Y572">
            <v>0.134214</v>
          </cell>
          <cell r="Z572">
            <v>0.13819199999999998</v>
          </cell>
          <cell r="AA572">
            <v>0.16378199999999998</v>
          </cell>
          <cell r="AB572">
            <v>0.154026</v>
          </cell>
          <cell r="AC572">
            <v>0.133074</v>
          </cell>
          <cell r="AD572">
            <v>0.11538</v>
          </cell>
          <cell r="AE572">
            <v>0.11873641506051098</v>
          </cell>
        </row>
        <row r="573">
          <cell r="A573" t="str">
            <v>Fioul</v>
          </cell>
          <cell r="B573" t="str">
            <v>petcupcc</v>
          </cell>
          <cell r="C573" t="str">
            <v>fra</v>
          </cell>
          <cell r="D573" t="str">
            <v>CEREN</v>
          </cell>
          <cell r="E573" t="str">
            <v>Mtoe</v>
          </cell>
          <cell r="F573">
            <v>0.52308899999999992</v>
          </cell>
          <cell r="G573">
            <v>0.44276399999999994</v>
          </cell>
          <cell r="H573">
            <v>0.48197800000000002</v>
          </cell>
          <cell r="I573">
            <v>0.467943</v>
          </cell>
          <cell r="J573">
            <v>0.47579700000000008</v>
          </cell>
          <cell r="K573">
            <v>0.55106800000000011</v>
          </cell>
          <cell r="L573">
            <v>0.57146600000000003</v>
          </cell>
          <cell r="M573">
            <v>0.56991899999999995</v>
          </cell>
          <cell r="N573">
            <v>0.56812700000000005</v>
          </cell>
          <cell r="O573">
            <v>0.56407399999999996</v>
          </cell>
          <cell r="P573">
            <v>0.59740099999999996</v>
          </cell>
          <cell r="Q573">
            <v>0.55176800000000004</v>
          </cell>
          <cell r="R573">
            <v>0.56163799999999997</v>
          </cell>
          <cell r="S573">
            <v>0.56609700000000007</v>
          </cell>
          <cell r="T573">
            <v>0.63572600000000001</v>
          </cell>
          <cell r="U573">
            <v>0.68893299999999991</v>
          </cell>
          <cell r="V573">
            <v>0.70153299999999996</v>
          </cell>
          <cell r="W573">
            <v>0.75170199999999987</v>
          </cell>
          <cell r="X573">
            <v>0.66614799999999996</v>
          </cell>
          <cell r="Y573">
            <v>0.58345000000000002</v>
          </cell>
          <cell r="Z573">
            <v>0.59192699999999987</v>
          </cell>
          <cell r="AA573">
            <v>0.59110099999999999</v>
          </cell>
          <cell r="AB573">
            <v>0.52602899999999997</v>
          </cell>
          <cell r="AC573">
            <v>0.50892799999999982</v>
          </cell>
          <cell r="AD573">
            <v>0.49243599999999998</v>
          </cell>
          <cell r="AE573">
            <v>0.47952738028516501</v>
          </cell>
        </row>
        <row r="574">
          <cell r="A574" t="str">
            <v>Gaz</v>
          </cell>
          <cell r="B574" t="str">
            <v>gazcupcc</v>
          </cell>
          <cell r="C574" t="str">
            <v>fra</v>
          </cell>
          <cell r="D574" t="str">
            <v>CEREN</v>
          </cell>
          <cell r="E574" t="str">
            <v>Mtoe</v>
          </cell>
          <cell r="F574">
            <v>0.27000000000000007</v>
          </cell>
          <cell r="G574">
            <v>0.27975</v>
          </cell>
          <cell r="H574">
            <v>0.25950000000000001</v>
          </cell>
          <cell r="I574">
            <v>0.24750000000000003</v>
          </cell>
          <cell r="J574">
            <v>0.24975000000000003</v>
          </cell>
          <cell r="K574">
            <v>0.27449999999999997</v>
          </cell>
          <cell r="L574">
            <v>0.27074999999999999</v>
          </cell>
          <cell r="M574">
            <v>0.27825</v>
          </cell>
          <cell r="N574">
            <v>0.27825</v>
          </cell>
          <cell r="O574">
            <v>0.28275</v>
          </cell>
          <cell r="P574">
            <v>0.27792749999999994</v>
          </cell>
          <cell r="Q574">
            <v>0.25044749999999999</v>
          </cell>
          <cell r="R574">
            <v>0.250365</v>
          </cell>
          <cell r="S574">
            <v>0.2556525</v>
          </cell>
          <cell r="T574">
            <v>0.25441500000000006</v>
          </cell>
          <cell r="U574">
            <v>0.25060499999999997</v>
          </cell>
          <cell r="V574">
            <v>0.25157249999999998</v>
          </cell>
          <cell r="W574">
            <v>0.23628749999999998</v>
          </cell>
          <cell r="X574">
            <v>0.25155</v>
          </cell>
          <cell r="Y574">
            <v>0.19113749999999999</v>
          </cell>
          <cell r="Z574">
            <v>0.20997749999999998</v>
          </cell>
          <cell r="AA574">
            <v>0.19806749999999998</v>
          </cell>
          <cell r="AB574">
            <v>0.20756249999999996</v>
          </cell>
          <cell r="AC574">
            <v>0.20840249999999999</v>
          </cell>
          <cell r="AD574">
            <v>0.18498750000000003</v>
          </cell>
          <cell r="AE574">
            <v>0.15271688781711895</v>
          </cell>
        </row>
        <row r="575">
          <cell r="A575" t="str">
            <v>Chaleur</v>
          </cell>
          <cell r="B575" t="str">
            <v>vapcupcc</v>
          </cell>
          <cell r="C575" t="str">
            <v>fra</v>
          </cell>
          <cell r="D575" t="str">
            <v>CEREN</v>
          </cell>
          <cell r="E575" t="str">
            <v>Mtoe</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row>
        <row r="576">
          <cell r="A576" t="str">
            <v>Electricité</v>
          </cell>
          <cell r="B576" t="str">
            <v>elccupcc</v>
          </cell>
          <cell r="C576" t="str">
            <v>fra</v>
          </cell>
          <cell r="D576" t="str">
            <v>CEREN</v>
          </cell>
          <cell r="E576" t="str">
            <v>Mtoe</v>
          </cell>
          <cell r="F576">
            <v>0.27400000000000002</v>
          </cell>
          <cell r="G576">
            <v>0.27331</v>
          </cell>
          <cell r="H576">
            <v>0.24837000000000001</v>
          </cell>
          <cell r="I576">
            <v>0.23314999999999997</v>
          </cell>
          <cell r="J576">
            <v>0.23796</v>
          </cell>
          <cell r="K576">
            <v>0.23916999999999999</v>
          </cell>
          <cell r="L576">
            <v>0.22961999999999999</v>
          </cell>
          <cell r="M576">
            <v>0.22842000000000001</v>
          </cell>
          <cell r="N576">
            <v>0.23993999999999999</v>
          </cell>
          <cell r="O576">
            <v>0.24260999999999999</v>
          </cell>
          <cell r="P576">
            <v>0.24677000000000002</v>
          </cell>
          <cell r="Q576">
            <v>0.25340999999999997</v>
          </cell>
          <cell r="R576">
            <v>0.25891999999999998</v>
          </cell>
          <cell r="S576">
            <v>0.25312000000000001</v>
          </cell>
          <cell r="T576">
            <v>0.27016000000000001</v>
          </cell>
          <cell r="U576">
            <v>0.27245000000000003</v>
          </cell>
          <cell r="V576">
            <v>0.28073999999999999</v>
          </cell>
          <cell r="W576">
            <v>0.28403</v>
          </cell>
          <cell r="X576">
            <v>0.27013999999999999</v>
          </cell>
          <cell r="Y576">
            <v>0.23425000000000001</v>
          </cell>
          <cell r="Z576">
            <v>0.23691999999999996</v>
          </cell>
          <cell r="AA576">
            <v>0.24905000000000002</v>
          </cell>
          <cell r="AB576">
            <v>0.23830999999999999</v>
          </cell>
          <cell r="AC576">
            <v>0.23236999999999999</v>
          </cell>
          <cell r="AD576">
            <v>0.22033</v>
          </cell>
          <cell r="AE576">
            <v>0.21833418345842423</v>
          </cell>
        </row>
        <row r="577">
          <cell r="A577" t="str">
            <v>Biomasse</v>
          </cell>
          <cell r="B577" t="str">
            <v>enccupcc</v>
          </cell>
          <cell r="C577" t="str">
            <v>fra</v>
          </cell>
          <cell r="D577" t="str">
            <v>CEREN</v>
          </cell>
          <cell r="E577" t="str">
            <v>Mtoe</v>
          </cell>
          <cell r="F577">
            <v>4.5795000000000002E-2</v>
          </cell>
          <cell r="G577">
            <v>4.0419999999999998E-2</v>
          </cell>
          <cell r="H577">
            <v>3.569E-2</v>
          </cell>
          <cell r="I577">
            <v>3.1559999999999998E-2</v>
          </cell>
          <cell r="J577">
            <v>3.2419999999999997E-2</v>
          </cell>
          <cell r="K577">
            <v>3.2419999999999997E-2</v>
          </cell>
          <cell r="L577">
            <v>3.1605000000000001E-2</v>
          </cell>
          <cell r="M577">
            <v>3.1864999999999997E-2</v>
          </cell>
          <cell r="N577">
            <v>3.4314999999999998E-2</v>
          </cell>
          <cell r="O577">
            <v>3.6034999999999998E-2</v>
          </cell>
          <cell r="P577">
            <v>5.4429999999999999E-2</v>
          </cell>
          <cell r="Q577">
            <v>0.130805</v>
          </cell>
          <cell r="R577">
            <v>0.10535</v>
          </cell>
          <cell r="S577">
            <v>9.2219999999999983E-2</v>
          </cell>
          <cell r="T577">
            <v>8.6824999999999999E-2</v>
          </cell>
          <cell r="U577">
            <v>8.7874999999999995E-2</v>
          </cell>
          <cell r="V577">
            <v>5.0290000000000015E-2</v>
          </cell>
          <cell r="W577">
            <v>8.6840000000000001E-2</v>
          </cell>
          <cell r="X577">
            <v>0.09</v>
          </cell>
          <cell r="Y577">
            <v>6.8525000000000003E-2</v>
          </cell>
          <cell r="Z577">
            <v>6.105E-2</v>
          </cell>
          <cell r="AA577">
            <v>4.5444999999999999E-2</v>
          </cell>
          <cell r="AB577">
            <v>5.8650000000000008E-2</v>
          </cell>
          <cell r="AC577">
            <v>7.1595000000000006E-2</v>
          </cell>
          <cell r="AD577">
            <v>6.9745000000000001E-2</v>
          </cell>
          <cell r="AE577">
            <v>6.2344611762297178E-2</v>
          </cell>
        </row>
        <row r="578">
          <cell r="A578" t="str">
            <v>Total</v>
          </cell>
          <cell r="B578" t="str">
            <v>toccupcc</v>
          </cell>
          <cell r="C578" t="str">
            <v>fra</v>
          </cell>
          <cell r="D578" t="str">
            <v>CEREN</v>
          </cell>
          <cell r="E578" t="str">
            <v>Mtoe</v>
          </cell>
          <cell r="F578">
            <v>1.7053959999999999</v>
          </cell>
          <cell r="G578">
            <v>1.4928439999999996</v>
          </cell>
          <cell r="H578">
            <v>1.3261380000000003</v>
          </cell>
          <cell r="I578">
            <v>1.1775529999999996</v>
          </cell>
          <cell r="J578">
            <v>1.183727</v>
          </cell>
          <cell r="K578">
            <v>1.2339579999999999</v>
          </cell>
          <cell r="L578">
            <v>1.2240409999999999</v>
          </cell>
          <cell r="M578">
            <v>1.213454</v>
          </cell>
          <cell r="N578">
            <v>1.2208319999999999</v>
          </cell>
          <cell r="O578">
            <v>1.1938689999999998</v>
          </cell>
          <cell r="P578">
            <v>1.2705784999999998</v>
          </cell>
          <cell r="Q578">
            <v>1.2595105</v>
          </cell>
          <cell r="R578">
            <v>1.2581249999999997</v>
          </cell>
          <cell r="S578">
            <v>1.2664795</v>
          </cell>
          <cell r="T578">
            <v>1.3514900000000001</v>
          </cell>
          <cell r="U578">
            <v>1.3979869999999999</v>
          </cell>
          <cell r="V578">
            <v>1.3906954999999996</v>
          </cell>
          <cell r="W578">
            <v>1.5218134999999997</v>
          </cell>
          <cell r="X578">
            <v>1.4257739999999999</v>
          </cell>
          <cell r="Y578">
            <v>1.2115765000000003</v>
          </cell>
          <cell r="Z578">
            <v>1.2380665</v>
          </cell>
          <cell r="AA578">
            <v>1.2474455</v>
          </cell>
          <cell r="AB578">
            <v>1.1845774999999998</v>
          </cell>
          <cell r="AC578">
            <v>1.1543695</v>
          </cell>
          <cell r="AD578">
            <v>1.0828784999999999</v>
          </cell>
          <cell r="AE578">
            <v>1.0316594783835165</v>
          </cell>
        </row>
        <row r="579">
          <cell r="A579" t="str">
            <v>Thermal uses</v>
          </cell>
          <cell r="B579" t="str">
            <v>thmcupcc</v>
          </cell>
          <cell r="C579" t="str">
            <v>fra</v>
          </cell>
          <cell r="D579" t="str">
            <v>CEREN</v>
          </cell>
          <cell r="E579" t="str">
            <v>Mtoe</v>
          </cell>
          <cell r="F579">
            <v>1.4313959999999997</v>
          </cell>
          <cell r="G579">
            <v>1.2195339999999997</v>
          </cell>
          <cell r="H579">
            <v>1.0777680000000003</v>
          </cell>
          <cell r="I579">
            <v>0.94440299999999988</v>
          </cell>
          <cell r="J579">
            <v>0.94576700000000002</v>
          </cell>
          <cell r="K579">
            <v>0.99478800000000001</v>
          </cell>
          <cell r="L579">
            <v>0.994421</v>
          </cell>
          <cell r="M579">
            <v>0.98503399999999985</v>
          </cell>
          <cell r="N579">
            <v>0.98089199999999988</v>
          </cell>
          <cell r="O579">
            <v>0.95125899999999997</v>
          </cell>
          <cell r="P579">
            <v>1.0238084999999999</v>
          </cell>
          <cell r="Q579">
            <v>1.0061005000000001</v>
          </cell>
          <cell r="R579">
            <v>0.99920499999999968</v>
          </cell>
          <cell r="S579">
            <v>1.0133595</v>
          </cell>
          <cell r="T579">
            <v>1.0813300000000001</v>
          </cell>
          <cell r="U579">
            <v>1.125537</v>
          </cell>
          <cell r="V579">
            <v>1.1099554999999999</v>
          </cell>
          <cell r="W579">
            <v>1.2377834999999997</v>
          </cell>
          <cell r="X579">
            <v>1.1556340000000001</v>
          </cell>
          <cell r="Y579">
            <v>0.9773265000000001</v>
          </cell>
          <cell r="Z579">
            <v>1.0011464999999999</v>
          </cell>
          <cell r="AA579">
            <v>0.99839549999999999</v>
          </cell>
          <cell r="AB579">
            <v>0.94626749999999993</v>
          </cell>
          <cell r="AC579">
            <v>0.92199949999999997</v>
          </cell>
          <cell r="AD579">
            <v>0.86254849999999983</v>
          </cell>
          <cell r="AE579">
            <v>0.81332529492509198</v>
          </cell>
        </row>
        <row r="580">
          <cell r="A580" t="str">
            <v>Verre</v>
          </cell>
        </row>
        <row r="581">
          <cell r="A581" t="str">
            <v>Charbon</v>
          </cell>
          <cell r="B581" t="str">
            <v>cmscuver</v>
          </cell>
          <cell r="C581" t="str">
            <v>fra</v>
          </cell>
          <cell r="D581" t="str">
            <v>CEREN</v>
          </cell>
          <cell r="E581" t="str">
            <v>Mtoe</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row>
        <row r="582">
          <cell r="A582" t="str">
            <v>Fioul</v>
          </cell>
          <cell r="B582" t="str">
            <v>petcuver</v>
          </cell>
          <cell r="C582" t="str">
            <v>fra</v>
          </cell>
          <cell r="D582" t="str">
            <v>CEREN</v>
          </cell>
          <cell r="E582" t="str">
            <v>Mtoe</v>
          </cell>
          <cell r="F582">
            <v>0.36161299999999991</v>
          </cell>
          <cell r="G582">
            <v>0.36159899999999995</v>
          </cell>
          <cell r="H582">
            <v>0.37417800000000001</v>
          </cell>
          <cell r="I582">
            <v>0.34477099999999999</v>
          </cell>
          <cell r="J582">
            <v>0.385098</v>
          </cell>
          <cell r="K582">
            <v>0.36169699999999999</v>
          </cell>
          <cell r="L582">
            <v>0.3518969999999999</v>
          </cell>
          <cell r="M582">
            <v>0.34837599999999996</v>
          </cell>
          <cell r="N582">
            <v>0.34229299999999996</v>
          </cell>
          <cell r="O582">
            <v>0.33197499999999996</v>
          </cell>
          <cell r="P582">
            <v>0.32711699999999999</v>
          </cell>
          <cell r="Q582">
            <v>0.298788</v>
          </cell>
          <cell r="R582">
            <v>0.28725899999999999</v>
          </cell>
          <cell r="S582">
            <v>0.27264299999999997</v>
          </cell>
          <cell r="T582">
            <v>0.27879600000000004</v>
          </cell>
          <cell r="U582">
            <v>0.27862799999999999</v>
          </cell>
          <cell r="V582">
            <v>0.28346499999999997</v>
          </cell>
          <cell r="W582">
            <v>0.28121099999999993</v>
          </cell>
          <cell r="X582">
            <v>0.27882399999999996</v>
          </cell>
          <cell r="Y582">
            <v>0.23566200000000004</v>
          </cell>
          <cell r="Z582">
            <v>0.18951100000000001</v>
          </cell>
          <cell r="AA582">
            <v>0.18892300000000001</v>
          </cell>
          <cell r="AB582">
            <v>0.13641599999999998</v>
          </cell>
          <cell r="AC582">
            <v>8.6750999999999995E-2</v>
          </cell>
          <cell r="AD582">
            <v>6.3608999999999999E-2</v>
          </cell>
          <cell r="AE582">
            <v>6.5700698151371167E-2</v>
          </cell>
        </row>
        <row r="583">
          <cell r="A583" t="str">
            <v>Gaz</v>
          </cell>
          <cell r="B583" t="str">
            <v>gazcuver</v>
          </cell>
          <cell r="C583" t="str">
            <v>fra</v>
          </cell>
          <cell r="D583" t="str">
            <v>CEREN</v>
          </cell>
          <cell r="E583" t="str">
            <v>Mtoe</v>
          </cell>
          <cell r="F583">
            <v>0.40800000000000003</v>
          </cell>
          <cell r="G583">
            <v>0.39974999999999999</v>
          </cell>
          <cell r="H583">
            <v>0.38400000000000001</v>
          </cell>
          <cell r="I583">
            <v>0.39749999999999991</v>
          </cell>
          <cell r="J583">
            <v>0.38474999999999998</v>
          </cell>
          <cell r="K583">
            <v>0.441</v>
          </cell>
          <cell r="L583">
            <v>0.44699999999999995</v>
          </cell>
          <cell r="M583">
            <v>0.48674999999999996</v>
          </cell>
          <cell r="N583">
            <v>0.50850000000000006</v>
          </cell>
          <cell r="O583">
            <v>0.51000000000000012</v>
          </cell>
          <cell r="P583">
            <v>0.52906500000000012</v>
          </cell>
          <cell r="Q583">
            <v>0.51993750000000005</v>
          </cell>
          <cell r="R583">
            <v>0.54735749999999994</v>
          </cell>
          <cell r="S583">
            <v>0.5137275</v>
          </cell>
          <cell r="T583">
            <v>0.53418750000000004</v>
          </cell>
          <cell r="U583">
            <v>0.52613249999999989</v>
          </cell>
          <cell r="V583">
            <v>0.50171250000000001</v>
          </cell>
          <cell r="W583">
            <v>0.49646250000000003</v>
          </cell>
          <cell r="X583">
            <v>0.48384749999999999</v>
          </cell>
          <cell r="Y583">
            <v>0.43599749999999998</v>
          </cell>
          <cell r="Z583">
            <v>0.49774499999999999</v>
          </cell>
          <cell r="AA583">
            <v>0.52572750000000001</v>
          </cell>
          <cell r="AB583">
            <v>0.56430749999999996</v>
          </cell>
          <cell r="AC583">
            <v>0.61429499999999992</v>
          </cell>
          <cell r="AD583">
            <v>0.63239999999999996</v>
          </cell>
          <cell r="AE583">
            <v>0.65319564072579561</v>
          </cell>
        </row>
        <row r="584">
          <cell r="A584" t="str">
            <v>Chaleur</v>
          </cell>
          <cell r="B584" t="str">
            <v>vapcuver</v>
          </cell>
          <cell r="C584" t="str">
            <v>fra</v>
          </cell>
          <cell r="D584" t="str">
            <v>CEREN</v>
          </cell>
          <cell r="E584" t="str">
            <v>Mtoe</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row>
        <row r="585">
          <cell r="A585" t="str">
            <v>Electricité</v>
          </cell>
          <cell r="B585" t="str">
            <v>elccuver</v>
          </cell>
          <cell r="C585" t="str">
            <v>fra</v>
          </cell>
          <cell r="D585" t="str">
            <v>CEREN</v>
          </cell>
          <cell r="E585" t="str">
            <v>Mtoe</v>
          </cell>
          <cell r="F585">
            <v>0.22670000000000001</v>
          </cell>
          <cell r="G585">
            <v>0.22695000000000001</v>
          </cell>
          <cell r="H585">
            <v>0.23762</v>
          </cell>
          <cell r="I585">
            <v>0.23125000000000004</v>
          </cell>
          <cell r="J585">
            <v>0.24166000000000001</v>
          </cell>
          <cell r="K585">
            <v>0.25790999999999997</v>
          </cell>
          <cell r="L585">
            <v>0.25868999999999998</v>
          </cell>
          <cell r="M585">
            <v>0.26651000000000002</v>
          </cell>
          <cell r="N585">
            <v>0.27787000000000001</v>
          </cell>
          <cell r="O585">
            <v>0.28105000000000002</v>
          </cell>
          <cell r="P585">
            <v>0.30095</v>
          </cell>
          <cell r="Q585">
            <v>0.29686000000000001</v>
          </cell>
          <cell r="R585">
            <v>0.30942999999999998</v>
          </cell>
          <cell r="S585">
            <v>0.30307000000000001</v>
          </cell>
          <cell r="T585">
            <v>0.31065999999999999</v>
          </cell>
          <cell r="U585">
            <v>0.30353999999999998</v>
          </cell>
          <cell r="V585">
            <v>0.29720999999999997</v>
          </cell>
          <cell r="W585">
            <v>0.29892999999999997</v>
          </cell>
          <cell r="X585">
            <v>0.29663999999999996</v>
          </cell>
          <cell r="Y585">
            <v>0.27327000000000001</v>
          </cell>
          <cell r="Z585">
            <v>0.28288000000000002</v>
          </cell>
          <cell r="AA585">
            <v>0.2974</v>
          </cell>
          <cell r="AB585">
            <v>0.27761000000000002</v>
          </cell>
          <cell r="AC585">
            <v>0.29429</v>
          </cell>
          <cell r="AD585">
            <v>0.29326000000000002</v>
          </cell>
          <cell r="AE585">
            <v>0.30290346868951112</v>
          </cell>
        </row>
        <row r="586">
          <cell r="A586" t="str">
            <v>Biomasse</v>
          </cell>
          <cell r="B586" t="str">
            <v>enccuver</v>
          </cell>
          <cell r="C586" t="str">
            <v>fra</v>
          </cell>
          <cell r="D586" t="str">
            <v>CEREN</v>
          </cell>
          <cell r="E586" t="str">
            <v>Mtoe</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row>
        <row r="587">
          <cell r="A587" t="str">
            <v>Total</v>
          </cell>
          <cell r="B587" t="str">
            <v>toccuver</v>
          </cell>
          <cell r="C587" t="str">
            <v>fra</v>
          </cell>
          <cell r="D587" t="str">
            <v>CEREN</v>
          </cell>
          <cell r="E587" t="str">
            <v>Mtoe</v>
          </cell>
          <cell r="F587">
            <v>0.99631300000000012</v>
          </cell>
          <cell r="G587">
            <v>0.98829899999999993</v>
          </cell>
          <cell r="H587">
            <v>0.99579800000000007</v>
          </cell>
          <cell r="I587">
            <v>0.97352099999999986</v>
          </cell>
          <cell r="J587">
            <v>1.0115080000000001</v>
          </cell>
          <cell r="K587">
            <v>1.0606069999999999</v>
          </cell>
          <cell r="L587">
            <v>1.0575870000000001</v>
          </cell>
          <cell r="M587">
            <v>1.1016360000000001</v>
          </cell>
          <cell r="N587">
            <v>1.1286630000000002</v>
          </cell>
          <cell r="O587">
            <v>1.1230250000000002</v>
          </cell>
          <cell r="P587">
            <v>1.157132</v>
          </cell>
          <cell r="Q587">
            <v>1.1155854999999999</v>
          </cell>
          <cell r="R587">
            <v>1.1440465</v>
          </cell>
          <cell r="S587">
            <v>1.0894405</v>
          </cell>
          <cell r="T587">
            <v>1.1236435000000002</v>
          </cell>
          <cell r="U587">
            <v>1.1083004999999999</v>
          </cell>
          <cell r="V587">
            <v>1.0823875000000001</v>
          </cell>
          <cell r="W587">
            <v>1.0766035</v>
          </cell>
          <cell r="X587">
            <v>1.0593115</v>
          </cell>
          <cell r="Y587">
            <v>0.94492949999999998</v>
          </cell>
          <cell r="Z587">
            <v>0.97013600000000011</v>
          </cell>
          <cell r="AA587">
            <v>1.0120504999999997</v>
          </cell>
          <cell r="AB587">
            <v>0.97833350000000008</v>
          </cell>
          <cell r="AC587">
            <v>0.99533599999999989</v>
          </cell>
          <cell r="AD587">
            <v>0.98926900000000006</v>
          </cell>
          <cell r="AE587">
            <v>1.0217998075666779</v>
          </cell>
        </row>
        <row r="588">
          <cell r="A588" t="str">
            <v>Thermal uses</v>
          </cell>
          <cell r="B588" t="str">
            <v>thmcuver</v>
          </cell>
          <cell r="C588" t="str">
            <v>fra</v>
          </cell>
          <cell r="D588" t="str">
            <v>CEREN</v>
          </cell>
          <cell r="E588" t="str">
            <v>Mtoe</v>
          </cell>
          <cell r="F588">
            <v>0.7696130000000001</v>
          </cell>
          <cell r="G588">
            <v>0.76134899999999994</v>
          </cell>
          <cell r="H588">
            <v>0.75817800000000013</v>
          </cell>
          <cell r="I588">
            <v>0.7422709999999999</v>
          </cell>
          <cell r="J588">
            <v>0.76984799999999998</v>
          </cell>
          <cell r="K588">
            <v>0.80269699999999988</v>
          </cell>
          <cell r="L588">
            <v>0.79889699999999997</v>
          </cell>
          <cell r="M588">
            <v>0.83512600000000003</v>
          </cell>
          <cell r="N588">
            <v>0.85079300000000013</v>
          </cell>
          <cell r="O588">
            <v>0.84197500000000003</v>
          </cell>
          <cell r="P588">
            <v>0.85618199999999989</v>
          </cell>
          <cell r="Q588">
            <v>0.81872549999999999</v>
          </cell>
          <cell r="R588">
            <v>0.83461649999999976</v>
          </cell>
          <cell r="S588">
            <v>0.78637050000000008</v>
          </cell>
          <cell r="T588">
            <v>0.81298350000000019</v>
          </cell>
          <cell r="U588">
            <v>0.80476049999999988</v>
          </cell>
          <cell r="V588">
            <v>0.78517750000000008</v>
          </cell>
          <cell r="W588">
            <v>0.77767350000000002</v>
          </cell>
          <cell r="X588">
            <v>0.76267149999999995</v>
          </cell>
          <cell r="Y588">
            <v>0.67165949999999996</v>
          </cell>
          <cell r="Z588">
            <v>0.68725599999999998</v>
          </cell>
          <cell r="AA588">
            <v>0.71465049999999997</v>
          </cell>
          <cell r="AB588">
            <v>0.70072349999999994</v>
          </cell>
          <cell r="AC588">
            <v>0.70104599999999995</v>
          </cell>
          <cell r="AD588">
            <v>0.69600899999999999</v>
          </cell>
          <cell r="AE588">
            <v>0.71889633887716686</v>
          </cell>
        </row>
        <row r="589">
          <cell r="A589" t="str">
            <v>Sucre</v>
          </cell>
        </row>
        <row r="590">
          <cell r="A590" t="str">
            <v>Charbon</v>
          </cell>
          <cell r="B590" t="str">
            <v>cmscusuc</v>
          </cell>
          <cell r="C590" t="str">
            <v>fra</v>
          </cell>
          <cell r="D590" t="str">
            <v>CEREN</v>
          </cell>
          <cell r="E590" t="str">
            <v>Mtoe</v>
          </cell>
          <cell r="F590">
            <v>0.160584</v>
          </cell>
          <cell r="G590">
            <v>0.14361599999999999</v>
          </cell>
          <cell r="H590">
            <v>0.16759199999999999</v>
          </cell>
          <cell r="I590">
            <v>0.163164</v>
          </cell>
          <cell r="J590">
            <v>0.147618</v>
          </cell>
          <cell r="K590">
            <v>0.15687600000000002</v>
          </cell>
          <cell r="L590">
            <v>0.148368</v>
          </cell>
          <cell r="M590">
            <v>0.139152</v>
          </cell>
          <cell r="N590">
            <v>0.13306799999999999</v>
          </cell>
          <cell r="O590">
            <v>0.13131599999999999</v>
          </cell>
          <cell r="P590">
            <v>0.12058200000000001</v>
          </cell>
          <cell r="Q590">
            <v>0.10323599999999999</v>
          </cell>
          <cell r="R590">
            <v>0.11480999999999997</v>
          </cell>
          <cell r="S590">
            <v>0.10330799999999998</v>
          </cell>
          <cell r="T590">
            <v>0.11619600000000001</v>
          </cell>
          <cell r="U590">
            <v>0.10962</v>
          </cell>
          <cell r="V590">
            <v>9.7157999999999994E-2</v>
          </cell>
          <cell r="W590">
            <v>9.2418E-2</v>
          </cell>
          <cell r="X590">
            <v>9.2435999999999977E-2</v>
          </cell>
          <cell r="Y590">
            <v>8.9214000000000002E-2</v>
          </cell>
          <cell r="Z590">
            <v>0.11290199999999999</v>
          </cell>
          <cell r="AA590">
            <v>0.102684</v>
          </cell>
          <cell r="AB590">
            <v>0.10449600000000001</v>
          </cell>
          <cell r="AC590">
            <v>9.0107999999999994E-2</v>
          </cell>
          <cell r="AD590">
            <v>9.6923999999999996E-2</v>
          </cell>
          <cell r="AE590">
            <v>9.7786673968543056E-2</v>
          </cell>
        </row>
        <row r="591">
          <cell r="A591" t="str">
            <v>Fioul</v>
          </cell>
          <cell r="B591" t="str">
            <v>petcusuc</v>
          </cell>
          <cell r="C591" t="str">
            <v>fra</v>
          </cell>
          <cell r="D591" t="str">
            <v>CEREN</v>
          </cell>
          <cell r="E591" t="str">
            <v>Mtoe</v>
          </cell>
          <cell r="F591">
            <v>0.145348</v>
          </cell>
          <cell r="G591">
            <v>0.19095299999999998</v>
          </cell>
          <cell r="H591">
            <v>0.20704599999999995</v>
          </cell>
          <cell r="I591">
            <v>0.17646999999999996</v>
          </cell>
          <cell r="J591">
            <v>0.17188499999999995</v>
          </cell>
          <cell r="K591">
            <v>0.14120400000000002</v>
          </cell>
          <cell r="L591">
            <v>0.11670400000000002</v>
          </cell>
          <cell r="M591">
            <v>0.12356400000000002</v>
          </cell>
          <cell r="N591">
            <v>0.12795999999999999</v>
          </cell>
          <cell r="O591">
            <v>0.12237399999999998</v>
          </cell>
          <cell r="P591">
            <v>0.11781699999999998</v>
          </cell>
          <cell r="Q591">
            <v>0.13287399999999999</v>
          </cell>
          <cell r="R591">
            <v>0.11218899999999998</v>
          </cell>
          <cell r="S591">
            <v>0.10578399999999998</v>
          </cell>
          <cell r="T591">
            <v>0.10840900000000001</v>
          </cell>
          <cell r="U591">
            <v>9.4828999999999983E-2</v>
          </cell>
          <cell r="V591">
            <v>9.9441999999999989E-2</v>
          </cell>
          <cell r="W591">
            <v>9.6096000000000015E-2</v>
          </cell>
          <cell r="X591">
            <v>7.5103000000000003E-2</v>
          </cell>
          <cell r="Y591">
            <v>6.4833999999999989E-2</v>
          </cell>
          <cell r="Z591">
            <v>5.9052E-2</v>
          </cell>
          <cell r="AA591">
            <v>6.2726999999999977E-2</v>
          </cell>
          <cell r="AB591">
            <v>5.5194999999999987E-2</v>
          </cell>
          <cell r="AC591">
            <v>5.9304000000000003E-2</v>
          </cell>
          <cell r="AD591">
            <v>5.2541999999999998E-2</v>
          </cell>
          <cell r="AE591">
            <v>5.3009651104527163E-2</v>
          </cell>
        </row>
        <row r="592">
          <cell r="A592" t="str">
            <v>Gaz</v>
          </cell>
          <cell r="B592" t="str">
            <v>gazcusuc</v>
          </cell>
          <cell r="C592" t="str">
            <v>fra</v>
          </cell>
          <cell r="D592" t="str">
            <v>CEREN</v>
          </cell>
          <cell r="E592" t="str">
            <v>Mtoe</v>
          </cell>
          <cell r="F592">
            <v>0.25946999999999998</v>
          </cell>
          <cell r="G592">
            <v>0.19289999999999996</v>
          </cell>
          <cell r="H592">
            <v>0.19933500000000001</v>
          </cell>
          <cell r="I592">
            <v>0.23036999999999996</v>
          </cell>
          <cell r="J592">
            <v>0.20991000000000001</v>
          </cell>
          <cell r="K592">
            <v>0.25437000000000004</v>
          </cell>
          <cell r="L592">
            <v>0.27643500000000004</v>
          </cell>
          <cell r="M592">
            <v>0.31842000000000004</v>
          </cell>
          <cell r="N592">
            <v>0.29880000000000001</v>
          </cell>
          <cell r="O592">
            <v>0.32388</v>
          </cell>
          <cell r="P592">
            <v>0.31402500000000005</v>
          </cell>
          <cell r="Q592">
            <v>0.23522250000000003</v>
          </cell>
          <cell r="R592">
            <v>0.31644750000000005</v>
          </cell>
          <cell r="S592">
            <v>0.32826750000000005</v>
          </cell>
          <cell r="T592">
            <v>0.31045499999999998</v>
          </cell>
          <cell r="U592">
            <v>0.34683000000000003</v>
          </cell>
          <cell r="V592">
            <v>0.33566249999999997</v>
          </cell>
          <cell r="W592">
            <v>0.34955249999999999</v>
          </cell>
          <cell r="X592">
            <v>0.36363000000000001</v>
          </cell>
          <cell r="Y592">
            <v>0.40067249999999999</v>
          </cell>
          <cell r="Z592">
            <v>0.38177250000000001</v>
          </cell>
          <cell r="AA592">
            <v>0.3969975</v>
          </cell>
          <cell r="AB592">
            <v>0.37419750000000002</v>
          </cell>
          <cell r="AC592">
            <v>0.37171499999999996</v>
          </cell>
          <cell r="AD592">
            <v>0.4015725</v>
          </cell>
          <cell r="AE592">
            <v>0.40514670393537977</v>
          </cell>
        </row>
        <row r="593">
          <cell r="A593" t="str">
            <v>Chaleur</v>
          </cell>
          <cell r="B593" t="str">
            <v>vapcusuc</v>
          </cell>
          <cell r="C593" t="str">
            <v>fra</v>
          </cell>
          <cell r="D593" t="str">
            <v>CEREN</v>
          </cell>
          <cell r="E593" t="str">
            <v>Mtoe</v>
          </cell>
          <cell r="F593">
            <v>8.9999999999999993E-3</v>
          </cell>
          <cell r="G593">
            <v>8.0999999999999996E-3</v>
          </cell>
          <cell r="H593">
            <v>8.0999999999999996E-3</v>
          </cell>
          <cell r="I593">
            <v>6.3000000000000009E-3</v>
          </cell>
          <cell r="J593">
            <v>9.8999999999999991E-3</v>
          </cell>
          <cell r="K593">
            <v>6.3000000000000009E-3</v>
          </cell>
          <cell r="L593">
            <v>1.2600000000000002E-2</v>
          </cell>
          <cell r="M593">
            <v>9.8999999999999991E-3</v>
          </cell>
          <cell r="N593">
            <v>9.8999999999999991E-3</v>
          </cell>
          <cell r="O593">
            <v>1.2600000000000002E-2</v>
          </cell>
          <cell r="P593">
            <v>1.0287000000000001E-2</v>
          </cell>
          <cell r="Q593">
            <v>9.306E-3</v>
          </cell>
          <cell r="R593">
            <v>0</v>
          </cell>
          <cell r="S593">
            <v>0</v>
          </cell>
          <cell r="T593">
            <v>0</v>
          </cell>
          <cell r="U593">
            <v>2.52E-4</v>
          </cell>
          <cell r="V593">
            <v>0</v>
          </cell>
          <cell r="W593">
            <v>1.7999999999999998E-4</v>
          </cell>
          <cell r="X593">
            <v>0</v>
          </cell>
          <cell r="Y593">
            <v>0</v>
          </cell>
          <cell r="Z593">
            <v>0</v>
          </cell>
          <cell r="AA593">
            <v>0</v>
          </cell>
          <cell r="AB593">
            <v>0</v>
          </cell>
          <cell r="AC593">
            <v>1.9800000000000004E-4</v>
          </cell>
          <cell r="AD593">
            <v>6.5700000000000003E-4</v>
          </cell>
          <cell r="AE593">
            <v>6.6284764142351548E-4</v>
          </cell>
        </row>
        <row r="594">
          <cell r="A594" t="str">
            <v>Electricité</v>
          </cell>
          <cell r="B594" t="str">
            <v>elccusuc</v>
          </cell>
          <cell r="C594" t="str">
            <v>fra</v>
          </cell>
          <cell r="D594" t="str">
            <v>CEREN</v>
          </cell>
          <cell r="E594" t="str">
            <v>Mtoe</v>
          </cell>
          <cell r="F594">
            <v>8.2820000000000005E-2</v>
          </cell>
          <cell r="G594">
            <v>8.2900000000000001E-2</v>
          </cell>
          <cell r="H594">
            <v>8.7459999999999996E-2</v>
          </cell>
          <cell r="I594">
            <v>9.2539999999999997E-2</v>
          </cell>
          <cell r="J594">
            <v>8.6599999999999996E-2</v>
          </cell>
          <cell r="K594">
            <v>8.609E-2</v>
          </cell>
          <cell r="L594">
            <v>8.8319999999999996E-2</v>
          </cell>
          <cell r="M594">
            <v>9.3740000000000004E-2</v>
          </cell>
          <cell r="N594">
            <v>9.2789999999999997E-2</v>
          </cell>
          <cell r="O594">
            <v>9.1329999999999995E-2</v>
          </cell>
          <cell r="P594">
            <v>9.2499999999999985E-2</v>
          </cell>
          <cell r="Q594">
            <v>8.1619999999999998E-2</v>
          </cell>
          <cell r="R594">
            <v>8.7550000000000003E-2</v>
          </cell>
          <cell r="S594">
            <v>7.6090000000000005E-2</v>
          </cell>
          <cell r="T594">
            <v>8.3589999999999998E-2</v>
          </cell>
          <cell r="U594">
            <v>8.3030000000000007E-2</v>
          </cell>
          <cell r="V594">
            <v>8.2089999999999996E-2</v>
          </cell>
          <cell r="W594">
            <v>8.4180000000000005E-2</v>
          </cell>
          <cell r="X594">
            <v>7.8149999999999997E-2</v>
          </cell>
          <cell r="Y594">
            <v>7.9890000000000003E-2</v>
          </cell>
          <cell r="Z594">
            <v>8.022E-2</v>
          </cell>
          <cell r="AA594">
            <v>9.1329999999999995E-2</v>
          </cell>
          <cell r="AB594">
            <v>8.4190000000000001E-2</v>
          </cell>
          <cell r="AC594">
            <v>8.6860000000000007E-2</v>
          </cell>
          <cell r="AD594">
            <v>9.4670000000000004E-2</v>
          </cell>
          <cell r="AE594">
            <v>9.5512612197205804E-2</v>
          </cell>
        </row>
        <row r="595">
          <cell r="A595" t="str">
            <v>Biomasse</v>
          </cell>
          <cell r="B595" t="str">
            <v>enccusuc</v>
          </cell>
          <cell r="C595" t="str">
            <v>fra</v>
          </cell>
          <cell r="D595" t="str">
            <v>CEREN</v>
          </cell>
          <cell r="E595" t="str">
            <v>Mtoe</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row>
        <row r="596">
          <cell r="A596" t="str">
            <v>Total</v>
          </cell>
          <cell r="B596" t="str">
            <v>toccusuc</v>
          </cell>
          <cell r="C596" t="str">
            <v>fra</v>
          </cell>
          <cell r="D596" t="str">
            <v>CEREN</v>
          </cell>
          <cell r="E596" t="str">
            <v>Mtoe</v>
          </cell>
          <cell r="F596">
            <v>0.65722199999999997</v>
          </cell>
          <cell r="G596">
            <v>0.61846900000000005</v>
          </cell>
          <cell r="H596">
            <v>0.66953300000000004</v>
          </cell>
          <cell r="I596">
            <v>0.66884399999999999</v>
          </cell>
          <cell r="J596">
            <v>0.62591299999999994</v>
          </cell>
          <cell r="K596">
            <v>0.64484000000000008</v>
          </cell>
          <cell r="L596">
            <v>0.64242700000000008</v>
          </cell>
          <cell r="M596">
            <v>0.68477600000000005</v>
          </cell>
          <cell r="N596">
            <v>0.66251799999999994</v>
          </cell>
          <cell r="O596">
            <v>0.68149999999999999</v>
          </cell>
          <cell r="P596">
            <v>0.65521099999999999</v>
          </cell>
          <cell r="Q596">
            <v>0.56225850000000011</v>
          </cell>
          <cell r="R596">
            <v>0.63099649999999996</v>
          </cell>
          <cell r="S596">
            <v>0.61344949999999998</v>
          </cell>
          <cell r="T596">
            <v>0.61864999999999992</v>
          </cell>
          <cell r="U596">
            <v>0.63456099999999993</v>
          </cell>
          <cell r="V596">
            <v>0.61435249999999986</v>
          </cell>
          <cell r="W596">
            <v>0.62242649999999999</v>
          </cell>
          <cell r="X596">
            <v>0.60931899999999994</v>
          </cell>
          <cell r="Y596">
            <v>0.63461049999999997</v>
          </cell>
          <cell r="Z596">
            <v>0.63394649999999997</v>
          </cell>
          <cell r="AA596">
            <v>0.6537385</v>
          </cell>
          <cell r="AB596">
            <v>0.61807849999999998</v>
          </cell>
          <cell r="AC596">
            <v>0.60818499999999998</v>
          </cell>
          <cell r="AD596">
            <v>0.64636549999999993</v>
          </cell>
          <cell r="AE596">
            <v>0.65211848884707946</v>
          </cell>
        </row>
        <row r="597">
          <cell r="A597" t="str">
            <v>Thermal uses</v>
          </cell>
          <cell r="B597" t="str">
            <v>thmcusuc</v>
          </cell>
          <cell r="C597" t="str">
            <v>fra</v>
          </cell>
          <cell r="D597" t="str">
            <v>CEREN</v>
          </cell>
          <cell r="E597" t="str">
            <v>Mtoe</v>
          </cell>
          <cell r="F597">
            <v>0.57440199999999997</v>
          </cell>
          <cell r="G597">
            <v>0.53556899999999996</v>
          </cell>
          <cell r="H597">
            <v>0.58207299999999995</v>
          </cell>
          <cell r="I597">
            <v>0.57630399999999993</v>
          </cell>
          <cell r="J597">
            <v>0.53931299999999993</v>
          </cell>
          <cell r="K597">
            <v>0.55875000000000008</v>
          </cell>
          <cell r="L597">
            <v>0.55410700000000013</v>
          </cell>
          <cell r="M597">
            <v>0.59103600000000012</v>
          </cell>
          <cell r="N597">
            <v>0.56972800000000001</v>
          </cell>
          <cell r="O597">
            <v>0.59016999999999986</v>
          </cell>
          <cell r="P597">
            <v>0.56271100000000007</v>
          </cell>
          <cell r="Q597">
            <v>0.48063850000000002</v>
          </cell>
          <cell r="R597">
            <v>0.54344649999999994</v>
          </cell>
          <cell r="S597">
            <v>0.53735949999999999</v>
          </cell>
          <cell r="T597">
            <v>0.53505999999999998</v>
          </cell>
          <cell r="U597">
            <v>0.5515310000000001</v>
          </cell>
          <cell r="V597">
            <v>0.53226249999999997</v>
          </cell>
          <cell r="W597">
            <v>0.53824649999999996</v>
          </cell>
          <cell r="X597">
            <v>0.531169</v>
          </cell>
          <cell r="Y597">
            <v>0.55472049999999995</v>
          </cell>
          <cell r="Z597">
            <v>0.55372650000000001</v>
          </cell>
          <cell r="AA597">
            <v>0.56240849999999998</v>
          </cell>
          <cell r="AB597">
            <v>0.53388849999999999</v>
          </cell>
          <cell r="AC597">
            <v>0.52132499999999993</v>
          </cell>
          <cell r="AD597">
            <v>0.55169550000000001</v>
          </cell>
          <cell r="AE597">
            <v>0.55660587664987371</v>
          </cell>
        </row>
        <row r="598">
          <cell r="A598" t="str">
            <v>Papier</v>
          </cell>
        </row>
        <row r="599">
          <cell r="A599" t="str">
            <v>Charbon</v>
          </cell>
          <cell r="B599" t="str">
            <v>cmscupap</v>
          </cell>
          <cell r="C599" t="str">
            <v>fra</v>
          </cell>
          <cell r="D599" t="str">
            <v>CEREN</v>
          </cell>
          <cell r="E599" t="str">
            <v>Mtoe</v>
          </cell>
          <cell r="F599">
            <v>0.11027400000000001</v>
          </cell>
          <cell r="G599">
            <v>9.894E-2</v>
          </cell>
          <cell r="H599">
            <v>9.486E-2</v>
          </cell>
          <cell r="I599">
            <v>9.537000000000001E-2</v>
          </cell>
          <cell r="J599">
            <v>9.9959999999999993E-2</v>
          </cell>
          <cell r="K599">
            <v>9.2309999999999989E-2</v>
          </cell>
          <cell r="L599">
            <v>9.894E-2</v>
          </cell>
          <cell r="M599">
            <v>9.9959999999999993E-2</v>
          </cell>
          <cell r="N599">
            <v>0.101664</v>
          </cell>
          <cell r="O599">
            <v>0.101004</v>
          </cell>
          <cell r="P599">
            <v>9.014400000000003E-2</v>
          </cell>
          <cell r="Q599">
            <v>6.7194000000000004E-2</v>
          </cell>
          <cell r="R599">
            <v>6.878999999999999E-2</v>
          </cell>
          <cell r="S599">
            <v>6.7290000000000003E-2</v>
          </cell>
          <cell r="T599">
            <v>6.5717999999999999E-2</v>
          </cell>
          <cell r="U599">
            <v>7.1969999999999992E-2</v>
          </cell>
          <cell r="V599">
            <v>4.9985999999999996E-2</v>
          </cell>
          <cell r="W599">
            <v>3.9623999999999999E-2</v>
          </cell>
          <cell r="X599">
            <v>1.9373999999999999E-2</v>
          </cell>
          <cell r="Y599">
            <v>1.0218E-2</v>
          </cell>
          <cell r="Z599">
            <v>1.1724E-2</v>
          </cell>
          <cell r="AA599">
            <v>8.7240000000000009E-3</v>
          </cell>
          <cell r="AB599">
            <v>1.0955999999999999E-2</v>
          </cell>
          <cell r="AC599">
            <v>6.755999999999999E-3</v>
          </cell>
          <cell r="AD599">
            <v>7.2959999999999995E-3</v>
          </cell>
          <cell r="AE599">
            <v>8.550000000000002E-3</v>
          </cell>
        </row>
        <row r="600">
          <cell r="A600" t="str">
            <v>Fioul</v>
          </cell>
          <cell r="B600" t="str">
            <v>petcupap</v>
          </cell>
          <cell r="C600" t="str">
            <v>fra</v>
          </cell>
          <cell r="D600" t="str">
            <v>CEREN</v>
          </cell>
          <cell r="E600" t="str">
            <v>Mtoe</v>
          </cell>
          <cell r="F600">
            <v>0.27362999999999998</v>
          </cell>
          <cell r="G600">
            <v>0.30430399999999996</v>
          </cell>
          <cell r="H600">
            <v>0.311332</v>
          </cell>
          <cell r="I600">
            <v>0.27643000000000001</v>
          </cell>
          <cell r="J600">
            <v>0.27298599999999995</v>
          </cell>
          <cell r="K600">
            <v>0.24560199999999999</v>
          </cell>
          <cell r="L600">
            <v>0.23582999999999998</v>
          </cell>
          <cell r="M600">
            <v>0.21875699999999998</v>
          </cell>
          <cell r="N600">
            <v>0.21930299999999997</v>
          </cell>
          <cell r="O600">
            <v>0.21459899999999998</v>
          </cell>
          <cell r="P600">
            <v>0.17481099999999999</v>
          </cell>
          <cell r="Q600">
            <v>0.146314</v>
          </cell>
          <cell r="R600">
            <v>0.139097</v>
          </cell>
          <cell r="S600">
            <v>0.13229299999999999</v>
          </cell>
          <cell r="T600">
            <v>0.12251400000000001</v>
          </cell>
          <cell r="U600">
            <v>9.8335999999999993E-2</v>
          </cell>
          <cell r="V600">
            <v>8.5196999999999995E-2</v>
          </cell>
          <cell r="W600">
            <v>8.9634999999999979E-2</v>
          </cell>
          <cell r="X600">
            <v>7.5347999999999998E-2</v>
          </cell>
          <cell r="Y600">
            <v>6.4652000000000001E-2</v>
          </cell>
          <cell r="Z600">
            <v>5.5216000000000008E-2</v>
          </cell>
          <cell r="AA600">
            <v>4.9755999999999995E-2</v>
          </cell>
          <cell r="AB600">
            <v>4.9020999999999988E-2</v>
          </cell>
          <cell r="AC600">
            <v>4.4744000000000006E-2</v>
          </cell>
          <cell r="AD600">
            <v>3.6000999999999998E-2</v>
          </cell>
          <cell r="AE600">
            <v>4.5058999999999995E-2</v>
          </cell>
        </row>
        <row r="601">
          <cell r="A601" t="str">
            <v>Gaz</v>
          </cell>
          <cell r="B601" t="str">
            <v>gazcupap</v>
          </cell>
          <cell r="C601" t="str">
            <v>fra</v>
          </cell>
          <cell r="D601" t="str">
            <v>CEREN</v>
          </cell>
          <cell r="E601" t="str">
            <v>Mtoe</v>
          </cell>
          <cell r="F601">
            <v>0.50378999999999996</v>
          </cell>
          <cell r="G601">
            <v>0.59682749999999996</v>
          </cell>
          <cell r="H601">
            <v>0.65910000000000013</v>
          </cell>
          <cell r="I601">
            <v>0.70765499999999992</v>
          </cell>
          <cell r="J601">
            <v>0.78424500000000008</v>
          </cell>
          <cell r="K601">
            <v>0.82675500000000013</v>
          </cell>
          <cell r="L601">
            <v>0.76377749999999989</v>
          </cell>
          <cell r="M601">
            <v>0.87661499999999981</v>
          </cell>
          <cell r="N601">
            <v>0.83706749999999985</v>
          </cell>
          <cell r="O601">
            <v>0.86364750000000001</v>
          </cell>
          <cell r="P601">
            <v>0.92201250000000012</v>
          </cell>
          <cell r="Q601">
            <v>0.85316249999999993</v>
          </cell>
          <cell r="R601">
            <v>0.79619249999999997</v>
          </cell>
          <cell r="S601">
            <v>0.82434750000000001</v>
          </cell>
          <cell r="T601">
            <v>0.8224125000000001</v>
          </cell>
          <cell r="U601">
            <v>0.80699250000000011</v>
          </cell>
          <cell r="V601">
            <v>0.78763499999999997</v>
          </cell>
          <cell r="W601">
            <v>0.76635000000000009</v>
          </cell>
          <cell r="X601">
            <v>0.73443749999999997</v>
          </cell>
          <cell r="Y601">
            <v>0.57972750000000006</v>
          </cell>
          <cell r="Z601">
            <v>0.61529250000000002</v>
          </cell>
          <cell r="AA601">
            <v>0.59588999999999992</v>
          </cell>
          <cell r="AB601">
            <v>0.59539500000000001</v>
          </cell>
          <cell r="AC601">
            <v>0.66069749999999994</v>
          </cell>
          <cell r="AD601">
            <v>0.64093499999999992</v>
          </cell>
          <cell r="AE601">
            <v>0.67946250000000008</v>
          </cell>
        </row>
        <row r="602">
          <cell r="A602" t="str">
            <v>Chaleur</v>
          </cell>
          <cell r="B602" t="str">
            <v>vapcupap</v>
          </cell>
          <cell r="C602" t="str">
            <v>fra</v>
          </cell>
          <cell r="D602" t="str">
            <v>CEREN</v>
          </cell>
          <cell r="E602" t="str">
            <v>Mtoe</v>
          </cell>
          <cell r="F602">
            <v>5.8499999999999996E-2</v>
          </cell>
          <cell r="G602">
            <v>5.7600000000000005E-2</v>
          </cell>
          <cell r="H602">
            <v>5.7600000000000005E-2</v>
          </cell>
          <cell r="I602">
            <v>3.7800000000000007E-2</v>
          </cell>
          <cell r="J602">
            <v>4.3199999999999995E-2</v>
          </cell>
          <cell r="K602">
            <v>4.4100000000000014E-2</v>
          </cell>
          <cell r="L602">
            <v>4.9499999999999995E-2</v>
          </cell>
          <cell r="M602">
            <v>3.8699999999999998E-2</v>
          </cell>
          <cell r="N602">
            <v>3.7800000000000007E-2</v>
          </cell>
          <cell r="O602">
            <v>4.6800000000000001E-2</v>
          </cell>
          <cell r="P602">
            <v>0.15042600000000003</v>
          </cell>
          <cell r="Q602">
            <v>0.30789000000000005</v>
          </cell>
          <cell r="R602">
            <v>0.37799999999999995</v>
          </cell>
          <cell r="S602">
            <v>0.40763699999999997</v>
          </cell>
          <cell r="T602">
            <v>0.43942500000000007</v>
          </cell>
          <cell r="U602">
            <v>0.44278199999999995</v>
          </cell>
          <cell r="V602">
            <v>0.424566</v>
          </cell>
          <cell r="W602">
            <v>0.41618699999999992</v>
          </cell>
          <cell r="X602">
            <v>0.42907499999999998</v>
          </cell>
          <cell r="Y602">
            <v>0.34064100000000003</v>
          </cell>
          <cell r="Z602">
            <v>0.34739999999999999</v>
          </cell>
          <cell r="AA602">
            <v>0.33119999999999999</v>
          </cell>
          <cell r="AB602">
            <v>0.32688000000000006</v>
          </cell>
          <cell r="AC602">
            <v>0.37063800000000008</v>
          </cell>
          <cell r="AD602">
            <v>0.37898999999999999</v>
          </cell>
          <cell r="AE602">
            <v>0.37898999999999999</v>
          </cell>
        </row>
        <row r="603">
          <cell r="A603" t="str">
            <v>Electricité</v>
          </cell>
          <cell r="B603" t="str">
            <v>elccupap</v>
          </cell>
          <cell r="C603" t="str">
            <v>fra</v>
          </cell>
          <cell r="D603" t="str">
            <v>CEREN</v>
          </cell>
          <cell r="E603" t="str">
            <v>Mtoe</v>
          </cell>
          <cell r="F603">
            <v>0.83996000000000015</v>
          </cell>
          <cell r="G603">
            <v>0.88441999999999998</v>
          </cell>
          <cell r="H603">
            <v>0.94041000000000008</v>
          </cell>
          <cell r="I603">
            <v>0.95562999999999998</v>
          </cell>
          <cell r="J603">
            <v>1.03389</v>
          </cell>
          <cell r="K603">
            <v>1.0074899999999998</v>
          </cell>
          <cell r="L603">
            <v>0.94874999999999998</v>
          </cell>
          <cell r="M603">
            <v>1.0288999999999999</v>
          </cell>
          <cell r="N603">
            <v>1.0067999999999999</v>
          </cell>
          <cell r="O603">
            <v>1.0317400000000001</v>
          </cell>
          <cell r="P603">
            <v>1.0432900000000003</v>
          </cell>
          <cell r="Q603">
            <v>0.99404999999999999</v>
          </cell>
          <cell r="R603">
            <v>0.99958000000000002</v>
          </cell>
          <cell r="S603">
            <v>1.03145</v>
          </cell>
          <cell r="T603">
            <v>1.06463</v>
          </cell>
          <cell r="U603">
            <v>1.0701099999999999</v>
          </cell>
          <cell r="V603">
            <v>1.0492300000000001</v>
          </cell>
          <cell r="W603">
            <v>1.03108</v>
          </cell>
          <cell r="X603">
            <v>0.99453000000000003</v>
          </cell>
          <cell r="Y603">
            <v>0.85424</v>
          </cell>
          <cell r="Z603">
            <v>0.90919000000000005</v>
          </cell>
          <cell r="AA603">
            <v>0.87897000000000003</v>
          </cell>
          <cell r="AB603">
            <v>0.84375</v>
          </cell>
          <cell r="AC603">
            <v>0.81711</v>
          </cell>
          <cell r="AD603">
            <v>0.81425000000000003</v>
          </cell>
          <cell r="AE603">
            <v>0.77720999999999985</v>
          </cell>
        </row>
        <row r="604">
          <cell r="A604" t="str">
            <v>Biomasse</v>
          </cell>
          <cell r="B604" t="str">
            <v>enccupap</v>
          </cell>
          <cell r="C604" t="str">
            <v>fra</v>
          </cell>
          <cell r="D604" t="str">
            <v>CEREN</v>
          </cell>
          <cell r="E604" t="str">
            <v>Mtoe</v>
          </cell>
          <cell r="F604">
            <v>0.44994000000000001</v>
          </cell>
          <cell r="G604">
            <v>0.4347049999999999</v>
          </cell>
          <cell r="H604">
            <v>0.44585000000000002</v>
          </cell>
          <cell r="I604">
            <v>0.43872500000000003</v>
          </cell>
          <cell r="J604">
            <v>0.46889999999999998</v>
          </cell>
          <cell r="K604">
            <v>0.46339999999999998</v>
          </cell>
          <cell r="L604">
            <v>0.46637499999999998</v>
          </cell>
          <cell r="M604">
            <v>0.50240000000000007</v>
          </cell>
          <cell r="N604">
            <v>0.49840000000000001</v>
          </cell>
          <cell r="O604">
            <v>0.50190000000000001</v>
          </cell>
          <cell r="P604">
            <v>0.47010000000000002</v>
          </cell>
          <cell r="Q604">
            <v>0.44456000000000001</v>
          </cell>
          <cell r="R604">
            <v>0.44866</v>
          </cell>
          <cell r="S604">
            <v>0.46530000000000005</v>
          </cell>
          <cell r="T604">
            <v>0.47820000000000001</v>
          </cell>
          <cell r="U604">
            <v>0.51533000000000007</v>
          </cell>
          <cell r="V604">
            <v>0.51725500000000002</v>
          </cell>
          <cell r="W604">
            <v>0.52068000000000003</v>
          </cell>
          <cell r="X604">
            <v>0.52335500000000001</v>
          </cell>
          <cell r="Y604">
            <v>0.49393999999999993</v>
          </cell>
          <cell r="Z604">
            <v>0.51802500000000007</v>
          </cell>
          <cell r="AA604">
            <v>0.51634500000000005</v>
          </cell>
          <cell r="AB604">
            <v>0.46931999999999996</v>
          </cell>
          <cell r="AC604">
            <v>0.45402999999999993</v>
          </cell>
          <cell r="AD604">
            <v>0.44617000000000001</v>
          </cell>
          <cell r="AE604">
            <v>0.49106</v>
          </cell>
        </row>
        <row r="605">
          <cell r="A605" t="str">
            <v>Total</v>
          </cell>
          <cell r="B605" t="str">
            <v>toccupap</v>
          </cell>
          <cell r="C605" t="str">
            <v>fra</v>
          </cell>
          <cell r="D605" t="str">
            <v>CEREN</v>
          </cell>
          <cell r="E605" t="str">
            <v>Mtoe</v>
          </cell>
          <cell r="F605">
            <v>2.2360940000000005</v>
          </cell>
          <cell r="G605">
            <v>2.3767964999999998</v>
          </cell>
          <cell r="H605">
            <v>2.5091519999999998</v>
          </cell>
          <cell r="I605">
            <v>2.5116099999999997</v>
          </cell>
          <cell r="J605">
            <v>2.7031809999999998</v>
          </cell>
          <cell r="K605">
            <v>2.6796570000000002</v>
          </cell>
          <cell r="L605">
            <v>2.5631724999999999</v>
          </cell>
          <cell r="M605">
            <v>2.7653319999999999</v>
          </cell>
          <cell r="N605">
            <v>2.7010344999999996</v>
          </cell>
          <cell r="O605">
            <v>2.7596905</v>
          </cell>
          <cell r="P605">
            <v>2.8507835000000008</v>
          </cell>
          <cell r="Q605">
            <v>2.8131705000000005</v>
          </cell>
          <cell r="R605">
            <v>2.8303194999999999</v>
          </cell>
          <cell r="S605">
            <v>2.9283174999999999</v>
          </cell>
          <cell r="T605">
            <v>2.9928995</v>
          </cell>
          <cell r="U605">
            <v>3.0055205000000003</v>
          </cell>
          <cell r="V605">
            <v>2.913869</v>
          </cell>
          <cell r="W605">
            <v>2.8635560000000004</v>
          </cell>
          <cell r="X605">
            <v>2.7761195000000001</v>
          </cell>
          <cell r="Y605">
            <v>2.3434184999999998</v>
          </cell>
          <cell r="Z605">
            <v>2.4568474999999999</v>
          </cell>
          <cell r="AA605">
            <v>2.3808849999999997</v>
          </cell>
          <cell r="AB605">
            <v>2.2953220000000001</v>
          </cell>
          <cell r="AC605">
            <v>2.3539754999999998</v>
          </cell>
          <cell r="AD605">
            <v>2.323642</v>
          </cell>
          <cell r="AE605">
            <v>2.3803315</v>
          </cell>
        </row>
        <row r="606">
          <cell r="A606" t="str">
            <v>Thermal uses</v>
          </cell>
          <cell r="B606" t="str">
            <v>thmcupap</v>
          </cell>
          <cell r="C606" t="str">
            <v>fra</v>
          </cell>
          <cell r="D606" t="str">
            <v>CEREN</v>
          </cell>
          <cell r="E606" t="str">
            <v>Mtoe</v>
          </cell>
          <cell r="F606">
            <v>1.396134</v>
          </cell>
          <cell r="G606">
            <v>1.4923765000000002</v>
          </cell>
          <cell r="H606">
            <v>1.5687419999999999</v>
          </cell>
          <cell r="I606">
            <v>1.5559799999999997</v>
          </cell>
          <cell r="J606">
            <v>1.6692909999999999</v>
          </cell>
          <cell r="K606">
            <v>1.6721670000000002</v>
          </cell>
          <cell r="L606">
            <v>1.6144224999999996</v>
          </cell>
          <cell r="M606">
            <v>1.7364320000000002</v>
          </cell>
          <cell r="N606">
            <v>1.6942344999999996</v>
          </cell>
          <cell r="O606">
            <v>1.7279504999999999</v>
          </cell>
          <cell r="P606">
            <v>1.8074935000000003</v>
          </cell>
          <cell r="Q606">
            <v>1.8191205000000001</v>
          </cell>
          <cell r="R606">
            <v>1.8307395</v>
          </cell>
          <cell r="S606">
            <v>1.8968674999999997</v>
          </cell>
          <cell r="T606">
            <v>1.9282694999999999</v>
          </cell>
          <cell r="U606">
            <v>1.9354105000000001</v>
          </cell>
          <cell r="V606">
            <v>1.8646389999999999</v>
          </cell>
          <cell r="W606">
            <v>1.8324760000000002</v>
          </cell>
          <cell r="X606">
            <v>1.7815894999999999</v>
          </cell>
          <cell r="Y606">
            <v>1.4891785</v>
          </cell>
          <cell r="Z606">
            <v>1.5476574999999999</v>
          </cell>
          <cell r="AA606">
            <v>1.5019149999999999</v>
          </cell>
          <cell r="AB606">
            <v>1.4515719999999996</v>
          </cell>
          <cell r="AC606">
            <v>1.5368655</v>
          </cell>
          <cell r="AD606">
            <v>1.5093919999999998</v>
          </cell>
          <cell r="AE606">
            <v>1.6031214999999999</v>
          </cell>
        </row>
        <row r="607">
          <cell r="A607" t="str">
            <v>Acier</v>
          </cell>
        </row>
        <row r="608">
          <cell r="A608" t="str">
            <v>Charbon</v>
          </cell>
          <cell r="B608" t="str">
            <v>cmscusid</v>
          </cell>
          <cell r="C608" t="str">
            <v>fra</v>
          </cell>
          <cell r="D608" t="str">
            <v>CEREN</v>
          </cell>
          <cell r="E608" t="str">
            <v>Mtoe</v>
          </cell>
          <cell r="F608">
            <v>2.970018</v>
          </cell>
          <cell r="G608">
            <v>2.864274</v>
          </cell>
          <cell r="H608">
            <v>2.8107480000000002</v>
          </cell>
          <cell r="I608">
            <v>2.7407219999999999</v>
          </cell>
          <cell r="J608">
            <v>2.8358939999999992</v>
          </cell>
          <cell r="K608">
            <v>2.78355</v>
          </cell>
          <cell r="L608">
            <v>2.6988300000000001</v>
          </cell>
          <cell r="M608">
            <v>2.859972</v>
          </cell>
          <cell r="N608">
            <v>2.8496519999999999</v>
          </cell>
          <cell r="O608">
            <v>2.8884899999999996</v>
          </cell>
          <cell r="P608">
            <v>2.897526</v>
          </cell>
          <cell r="Q608">
            <v>2.5457579999999997</v>
          </cell>
          <cell r="R608">
            <v>2.7929280000000003</v>
          </cell>
          <cell r="S608">
            <v>2.749476</v>
          </cell>
          <cell r="T608">
            <v>2.7623459999999995</v>
          </cell>
          <cell r="U608">
            <v>2.6531880000000001</v>
          </cell>
          <cell r="V608">
            <v>2.7054479999999996</v>
          </cell>
          <cell r="W608">
            <v>2.5492379999999999</v>
          </cell>
          <cell r="X608">
            <v>2.3439059999999996</v>
          </cell>
          <cell r="Y608">
            <v>1.8206819999999997</v>
          </cell>
          <cell r="Z608">
            <v>2.1864480000000004</v>
          </cell>
          <cell r="AA608">
            <v>2.091888</v>
          </cell>
          <cell r="AB608">
            <v>2.0115599999999998</v>
          </cell>
          <cell r="AC608">
            <v>2.1059160000000001</v>
          </cell>
          <cell r="AD608">
            <v>2.2259039999999999</v>
          </cell>
          <cell r="AE608">
            <v>1.8084959999999999</v>
          </cell>
        </row>
        <row r="609">
          <cell r="A609" t="str">
            <v>Fioul</v>
          </cell>
          <cell r="B609" t="str">
            <v>petcusid</v>
          </cell>
          <cell r="C609" t="str">
            <v>fra</v>
          </cell>
          <cell r="D609" t="str">
            <v>CEREN</v>
          </cell>
          <cell r="E609" t="str">
            <v>Mtoe</v>
          </cell>
          <cell r="F609">
            <v>9.5213999999999993E-2</v>
          </cell>
          <cell r="G609">
            <v>0.10578399999999998</v>
          </cell>
          <cell r="H609">
            <v>8.8199999999999987E-2</v>
          </cell>
          <cell r="I609">
            <v>5.5523999999999997E-2</v>
          </cell>
          <cell r="J609">
            <v>6.0969999999999989E-2</v>
          </cell>
          <cell r="K609">
            <v>6.4294999999999991E-2</v>
          </cell>
          <cell r="L609">
            <v>5.712699999999999E-2</v>
          </cell>
          <cell r="M609">
            <v>7.3954999999999993E-2</v>
          </cell>
          <cell r="N609">
            <v>0.11479999999999999</v>
          </cell>
          <cell r="O609">
            <v>6.7900000000000002E-2</v>
          </cell>
          <cell r="P609">
            <v>3.9591999999999988E-2</v>
          </cell>
          <cell r="Q609">
            <v>4.8349000000000003E-2</v>
          </cell>
          <cell r="R609">
            <v>3.8710000000000008E-2</v>
          </cell>
          <cell r="S609">
            <v>3.5609000000000002E-2</v>
          </cell>
          <cell r="T609">
            <v>2.4681999999999996E-2</v>
          </cell>
          <cell r="U609">
            <v>2.5472999999999996E-2</v>
          </cell>
          <cell r="V609">
            <v>2.4681999999999996E-2</v>
          </cell>
          <cell r="W609">
            <v>2.4339000000000003E-2</v>
          </cell>
          <cell r="X609">
            <v>2.9203999999999997E-2</v>
          </cell>
          <cell r="Y609">
            <v>1.9761000000000001E-2</v>
          </cell>
          <cell r="Z609">
            <v>3.0709E-2</v>
          </cell>
          <cell r="AA609">
            <v>3.1794000000000003E-2</v>
          </cell>
          <cell r="AB609">
            <v>3.7107000000000008E-2</v>
          </cell>
          <cell r="AC609">
            <v>3.8975999999999997E-2</v>
          </cell>
          <cell r="AD609">
            <v>1.0843E-2</v>
          </cell>
          <cell r="AE609">
            <v>8.8129999999999997E-3</v>
          </cell>
        </row>
        <row r="610">
          <cell r="A610" t="str">
            <v>Gaz</v>
          </cell>
          <cell r="B610" t="str">
            <v>gazcusid</v>
          </cell>
          <cell r="C610" t="str">
            <v>fra</v>
          </cell>
          <cell r="D610" t="str">
            <v>CEREN</v>
          </cell>
          <cell r="E610" t="str">
            <v>Mtoe</v>
          </cell>
          <cell r="F610">
            <v>0.48213750000000005</v>
          </cell>
          <cell r="G610">
            <v>0.46638749999999995</v>
          </cell>
          <cell r="H610">
            <v>0.45363749999999997</v>
          </cell>
          <cell r="I610">
            <v>0.45663749999999997</v>
          </cell>
          <cell r="J610">
            <v>0.47838749999999991</v>
          </cell>
          <cell r="K610">
            <v>0.50598750000000003</v>
          </cell>
          <cell r="L610">
            <v>0.48528749999999998</v>
          </cell>
          <cell r="M610">
            <v>0.52365000000000006</v>
          </cell>
          <cell r="N610">
            <v>0.54809999999999992</v>
          </cell>
          <cell r="O610">
            <v>0.51244499999999993</v>
          </cell>
          <cell r="P610">
            <v>0.55842749999999997</v>
          </cell>
          <cell r="Q610">
            <v>0.58525500000000008</v>
          </cell>
          <cell r="R610">
            <v>0.59858250000000002</v>
          </cell>
          <cell r="S610">
            <v>0.5521124999999999</v>
          </cell>
          <cell r="T610">
            <v>0.56351249999999997</v>
          </cell>
          <cell r="U610">
            <v>0.55835250000000003</v>
          </cell>
          <cell r="V610">
            <v>0.57482999999999995</v>
          </cell>
          <cell r="W610">
            <v>0.56417249999999997</v>
          </cell>
          <cell r="X610">
            <v>0.53637749999999984</v>
          </cell>
          <cell r="Y610">
            <v>0.39487499999999998</v>
          </cell>
          <cell r="Z610">
            <v>0.44555249999999996</v>
          </cell>
          <cell r="AA610">
            <v>0.41927999999999999</v>
          </cell>
          <cell r="AB610">
            <v>0.44787000000000005</v>
          </cell>
          <cell r="AC610">
            <v>0.46983000000000003</v>
          </cell>
          <cell r="AD610">
            <v>0.47673750000000004</v>
          </cell>
          <cell r="AE610">
            <v>0.3873375</v>
          </cell>
        </row>
        <row r="611">
          <cell r="A611" t="str">
            <v>Chaleur</v>
          </cell>
          <cell r="B611" t="str">
            <v>vapcusid</v>
          </cell>
          <cell r="C611" t="str">
            <v>fra</v>
          </cell>
          <cell r="D611" t="str">
            <v>CEREN</v>
          </cell>
          <cell r="E611" t="str">
            <v>Mtoe</v>
          </cell>
          <cell r="F611">
            <v>1.8000000000000002E-3</v>
          </cell>
          <cell r="G611">
            <v>9.0000000000000008E-4</v>
          </cell>
          <cell r="H611">
            <v>9.0000000000000008E-4</v>
          </cell>
          <cell r="I611">
            <v>1.8000000000000002E-3</v>
          </cell>
          <cell r="J611">
            <v>4.4999999999999997E-3</v>
          </cell>
          <cell r="K611">
            <v>5.3999999999999994E-3</v>
          </cell>
          <cell r="L611">
            <v>5.3999999999999994E-3</v>
          </cell>
          <cell r="M611">
            <v>7.2000000000000007E-3</v>
          </cell>
          <cell r="N611">
            <v>6.3000000000000009E-3</v>
          </cell>
          <cell r="O611">
            <v>7.2000000000000007E-3</v>
          </cell>
          <cell r="P611">
            <v>6.0390000000000001E-3</v>
          </cell>
          <cell r="Q611">
            <v>5.6969999999999989E-3</v>
          </cell>
          <cell r="R611">
            <v>5.2649999999999997E-3</v>
          </cell>
          <cell r="S611">
            <v>7.326E-3</v>
          </cell>
          <cell r="T611">
            <v>2.6244E-2</v>
          </cell>
          <cell r="U611">
            <v>3.024E-2</v>
          </cell>
          <cell r="V611">
            <v>3.1275000000000011E-2</v>
          </cell>
          <cell r="W611">
            <v>3.4632000000000003E-2</v>
          </cell>
          <cell r="X611">
            <v>3.3083999999999995E-2</v>
          </cell>
          <cell r="Y611">
            <v>1.6911000000000002E-2</v>
          </cell>
          <cell r="Z611">
            <v>1.5903000000000004E-2</v>
          </cell>
          <cell r="AA611">
            <v>1.6947E-2</v>
          </cell>
          <cell r="AB611">
            <v>1.5300000000000005E-2</v>
          </cell>
          <cell r="AC611">
            <v>1.4624999999999999E-2</v>
          </cell>
          <cell r="AD611">
            <v>1.5479999999999999E-2</v>
          </cell>
          <cell r="AE611">
            <v>1.2582000000000001E-2</v>
          </cell>
        </row>
        <row r="612">
          <cell r="A612" t="str">
            <v>Electricité</v>
          </cell>
          <cell r="B612" t="str">
            <v>elccusid</v>
          </cell>
          <cell r="C612" t="str">
            <v>fra</v>
          </cell>
          <cell r="D612" t="str">
            <v>CEREN</v>
          </cell>
          <cell r="E612" t="str">
            <v>Mtoe</v>
          </cell>
          <cell r="F612">
            <v>1.0669200000000001</v>
          </cell>
          <cell r="G612">
            <v>1.0143699999999998</v>
          </cell>
          <cell r="H612">
            <v>0.97550000000000003</v>
          </cell>
          <cell r="I612">
            <v>0.92544999999999999</v>
          </cell>
          <cell r="J612">
            <v>0.96716000000000002</v>
          </cell>
          <cell r="K612">
            <v>0.9565800000000001</v>
          </cell>
          <cell r="L612">
            <v>0.94152999999999998</v>
          </cell>
          <cell r="M612">
            <v>1.05281</v>
          </cell>
          <cell r="N612">
            <v>1.0633900000000001</v>
          </cell>
          <cell r="O612">
            <v>1.0596099999999999</v>
          </cell>
          <cell r="P612">
            <v>1.09351</v>
          </cell>
          <cell r="Q612">
            <v>1.0202500000000001</v>
          </cell>
          <cell r="R612">
            <v>1.1274200000000001</v>
          </cell>
          <cell r="S612">
            <v>1.1086800000000001</v>
          </cell>
          <cell r="T612">
            <v>1.1383700000000001</v>
          </cell>
          <cell r="U612">
            <v>1.08728</v>
          </cell>
          <cell r="V612">
            <v>1.1152200000000001</v>
          </cell>
          <cell r="W612">
            <v>1.0802699999999998</v>
          </cell>
          <cell r="X612">
            <v>1.03216</v>
          </cell>
          <cell r="Y612">
            <v>0.83248</v>
          </cell>
          <cell r="Z612">
            <v>0.9151800000000001</v>
          </cell>
          <cell r="AA612">
            <v>0.91736000000000006</v>
          </cell>
          <cell r="AB612">
            <v>0.88136000000000014</v>
          </cell>
          <cell r="AC612">
            <v>0.92532000000000003</v>
          </cell>
          <cell r="AD612">
            <v>0.94252000000000002</v>
          </cell>
          <cell r="AE612">
            <v>0.76578000000000002</v>
          </cell>
        </row>
        <row r="613">
          <cell r="A613" t="str">
            <v>Biomasse</v>
          </cell>
          <cell r="B613" t="str">
            <v>enccusid</v>
          </cell>
          <cell r="C613" t="str">
            <v>fra</v>
          </cell>
          <cell r="D613" t="str">
            <v>CEREN</v>
          </cell>
          <cell r="E613" t="str">
            <v>Mtoe</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row>
        <row r="614">
          <cell r="A614" t="str">
            <v>Total</v>
          </cell>
          <cell r="B614" t="str">
            <v>toccusid</v>
          </cell>
          <cell r="C614" t="str">
            <v>fra</v>
          </cell>
          <cell r="D614" t="str">
            <v>CEREN</v>
          </cell>
          <cell r="E614" t="str">
            <v>Mtoe</v>
          </cell>
          <cell r="F614">
            <v>4.6160895000000002</v>
          </cell>
          <cell r="G614">
            <v>4.4517154999999988</v>
          </cell>
          <cell r="H614">
            <v>4.3289855000000008</v>
          </cell>
          <cell r="I614">
            <v>4.1801335000000002</v>
          </cell>
          <cell r="J614">
            <v>4.3469115</v>
          </cell>
          <cell r="K614">
            <v>4.3158124999999998</v>
          </cell>
          <cell r="L614">
            <v>4.1881744999999997</v>
          </cell>
          <cell r="M614">
            <v>4.5175869999999998</v>
          </cell>
          <cell r="N614">
            <v>4.5822419999999999</v>
          </cell>
          <cell r="O614">
            <v>4.5356449999999997</v>
          </cell>
          <cell r="P614">
            <v>4.5950945000000001</v>
          </cell>
          <cell r="Q614">
            <v>4.2053089999999997</v>
          </cell>
          <cell r="R614">
            <v>4.5629055000000012</v>
          </cell>
          <cell r="S614">
            <v>4.4532034999999999</v>
          </cell>
          <cell r="T614">
            <v>4.5151544999999995</v>
          </cell>
          <cell r="U614">
            <v>4.3545334999999996</v>
          </cell>
          <cell r="V614">
            <v>4.4514550000000002</v>
          </cell>
          <cell r="W614">
            <v>4.2526514999999998</v>
          </cell>
          <cell r="X614">
            <v>3.9747314999999994</v>
          </cell>
          <cell r="Y614">
            <v>3.0847090000000001</v>
          </cell>
          <cell r="Z614">
            <v>3.5937925000000002</v>
          </cell>
          <cell r="AA614">
            <v>3.4772689999999997</v>
          </cell>
          <cell r="AB614">
            <v>3.3931970000000002</v>
          </cell>
          <cell r="AC614">
            <v>3.5546669999999998</v>
          </cell>
          <cell r="AD614">
            <v>3.6714845000000005</v>
          </cell>
          <cell r="AE614">
            <v>2.9830085</v>
          </cell>
        </row>
        <row r="615">
          <cell r="A615" t="str">
            <v>Thermal uses</v>
          </cell>
          <cell r="B615" t="str">
            <v>thmcusid</v>
          </cell>
          <cell r="C615" t="str">
            <v>fra</v>
          </cell>
          <cell r="D615" t="str">
            <v>CEREN</v>
          </cell>
          <cell r="E615" t="str">
            <v>Mtoe</v>
          </cell>
          <cell r="F615">
            <v>3.5491694999999992</v>
          </cell>
          <cell r="G615">
            <v>3.4373454999999993</v>
          </cell>
          <cell r="H615">
            <v>3.3534855000000006</v>
          </cell>
          <cell r="I615">
            <v>3.2546835000000001</v>
          </cell>
          <cell r="J615">
            <v>3.3797514999999998</v>
          </cell>
          <cell r="K615">
            <v>3.3592325000000005</v>
          </cell>
          <cell r="L615">
            <v>3.2466444999999999</v>
          </cell>
          <cell r="M615">
            <v>3.4647769999999998</v>
          </cell>
          <cell r="N615">
            <v>3.5188520000000003</v>
          </cell>
          <cell r="O615">
            <v>3.476035</v>
          </cell>
          <cell r="P615">
            <v>3.5015844999999999</v>
          </cell>
          <cell r="Q615">
            <v>3.1850590000000003</v>
          </cell>
          <cell r="R615">
            <v>3.4354855000000009</v>
          </cell>
          <cell r="S615">
            <v>3.3445234999999998</v>
          </cell>
          <cell r="T615">
            <v>3.3767844999999999</v>
          </cell>
          <cell r="U615">
            <v>3.2672534999999998</v>
          </cell>
          <cell r="V615">
            <v>3.3362349999999994</v>
          </cell>
          <cell r="W615">
            <v>3.1723814999999997</v>
          </cell>
          <cell r="X615">
            <v>2.9425714999999992</v>
          </cell>
          <cell r="Y615">
            <v>2.2522290000000003</v>
          </cell>
          <cell r="Z615">
            <v>2.6786125000000003</v>
          </cell>
          <cell r="AA615">
            <v>2.5599089999999993</v>
          </cell>
          <cell r="AB615">
            <v>2.5118369999999999</v>
          </cell>
          <cell r="AC615">
            <v>2.6293470000000001</v>
          </cell>
          <cell r="AD615">
            <v>2.7289645000000005</v>
          </cell>
          <cell r="AE615">
            <v>2.2172285</v>
          </cell>
        </row>
        <row r="616">
          <cell r="A616" t="str">
            <v>Bilan industrie par Branche hors IGCE (Energie utile)</v>
          </cell>
        </row>
        <row r="617">
          <cell r="A617" t="str">
            <v>Métaux primaires</v>
          </cell>
        </row>
        <row r="618">
          <cell r="A618" t="str">
            <v>Charbon</v>
          </cell>
          <cell r="B618" t="str">
            <v>cmscuwigcemnf</v>
          </cell>
          <cell r="C618" t="str">
            <v>fra</v>
          </cell>
          <cell r="D618" t="str">
            <v>CEREN</v>
          </cell>
          <cell r="E618" t="str">
            <v>Mtoe</v>
          </cell>
          <cell r="F618">
            <v>4.7460834797815141E-2</v>
          </cell>
          <cell r="G618">
            <v>5.4053344921090679E-2</v>
          </cell>
          <cell r="H618">
            <v>5.0772055830220847E-2</v>
          </cell>
          <cell r="I618">
            <v>5.5635996329799847E-2</v>
          </cell>
          <cell r="J618">
            <v>5.0397906561022457E-2</v>
          </cell>
          <cell r="K618">
            <v>6.4776462976316396E-2</v>
          </cell>
          <cell r="L618">
            <v>7.4032915896284454E-2</v>
          </cell>
          <cell r="M618">
            <v>5.7618987456551293E-2</v>
          </cell>
          <cell r="N618">
            <v>5.0884300610980371E-2</v>
          </cell>
          <cell r="O618">
            <v>4.4149613765409428E-2</v>
          </cell>
          <cell r="P618">
            <v>2.903398328979468E-3</v>
          </cell>
          <cell r="Q618">
            <v>2.2486371078822938E-3</v>
          </cell>
          <cell r="R618">
            <v>1.0850328806753166E-3</v>
          </cell>
          <cell r="S618">
            <v>2.1887732248105523E-3</v>
          </cell>
          <cell r="T618">
            <v>3.7452341846758333E-3</v>
          </cell>
          <cell r="U618">
            <v>2.2860520348021323E-3</v>
          </cell>
          <cell r="V618">
            <v>2.2785690494181647E-3</v>
          </cell>
          <cell r="W618">
            <v>2.3047594982620514E-3</v>
          </cell>
          <cell r="X618">
            <v>1.8632633606079578E-3</v>
          </cell>
          <cell r="Y618">
            <v>1.5901343940931366E-3</v>
          </cell>
          <cell r="Z618">
            <v>1.6761887260087647E-3</v>
          </cell>
          <cell r="AA618">
            <v>1.6874132040847162E-3</v>
          </cell>
          <cell r="AB618">
            <v>1.6612227552408301E-3</v>
          </cell>
          <cell r="AC618">
            <v>1.6724472333167811E-3</v>
          </cell>
          <cell r="AD618">
            <v>1.6088418575530557E-3</v>
          </cell>
          <cell r="AE618">
            <v>1.9642836632915218E-3</v>
          </cell>
        </row>
        <row r="619">
          <cell r="A619" t="str">
            <v>Fioul</v>
          </cell>
          <cell r="B619" t="str">
            <v>petcuwigcemnf</v>
          </cell>
          <cell r="C619" t="str">
            <v>fra</v>
          </cell>
          <cell r="D619" t="str">
            <v>CEREN</v>
          </cell>
          <cell r="E619" t="str">
            <v>Mtoe</v>
          </cell>
          <cell r="F619">
            <v>3.176028429802024E-2</v>
          </cell>
          <cell r="G619">
            <v>3.3279330330965681E-2</v>
          </cell>
          <cell r="H619">
            <v>2.8036875487380982E-2</v>
          </cell>
          <cell r="I619">
            <v>2.8036875487380982E-2</v>
          </cell>
          <cell r="J619">
            <v>3.4265837237418766E-2</v>
          </cell>
          <cell r="K619">
            <v>3.2956314795224408E-2</v>
          </cell>
          <cell r="L619">
            <v>2.5099180142058329E-2</v>
          </cell>
          <cell r="M619">
            <v>3.5138852198881652E-2</v>
          </cell>
          <cell r="N619">
            <v>4.5178524255704983E-2</v>
          </cell>
          <cell r="O619">
            <v>3.2738061054858686E-2</v>
          </cell>
          <cell r="P619">
            <v>2.2798785718603585E-2</v>
          </cell>
          <cell r="Q619">
            <v>3.231028372374186E-2</v>
          </cell>
          <cell r="R619">
            <v>2.5937274505062707E-2</v>
          </cell>
          <cell r="S619">
            <v>2.4780529681124368E-2</v>
          </cell>
          <cell r="T619">
            <v>2.48198153543902E-2</v>
          </cell>
          <cell r="U619">
            <v>2.6548384978086738E-2</v>
          </cell>
          <cell r="V619">
            <v>2.5129735665709536E-2</v>
          </cell>
          <cell r="W619">
            <v>2.267656362399879E-2</v>
          </cell>
          <cell r="X619">
            <v>2.1044025646063166E-2</v>
          </cell>
          <cell r="Y619">
            <v>1.6360300377814715E-2</v>
          </cell>
          <cell r="Z619">
            <v>9.4067362097627304E-3</v>
          </cell>
          <cell r="AA619">
            <v>6.8618975970983825E-3</v>
          </cell>
          <cell r="AB619">
            <v>8.3634833308145664E-3</v>
          </cell>
          <cell r="AC619">
            <v>7.3857065739761189E-3</v>
          </cell>
          <cell r="AD619">
            <v>5.0242011032189792E-3</v>
          </cell>
          <cell r="AE619">
            <v>3.6535676137222305E-3</v>
          </cell>
        </row>
        <row r="620">
          <cell r="A620" t="str">
            <v>Gaz</v>
          </cell>
          <cell r="B620" t="str">
            <v>gazcuwigcemnf</v>
          </cell>
          <cell r="C620" t="str">
            <v>fra</v>
          </cell>
          <cell r="D620" t="str">
            <v>CEREN</v>
          </cell>
          <cell r="E620" t="str">
            <v>Mtoe</v>
          </cell>
          <cell r="F620">
            <v>0.13468906004555362</v>
          </cell>
          <cell r="G620">
            <v>0.1320326002342451</v>
          </cell>
          <cell r="H620">
            <v>0.13715844522226295</v>
          </cell>
          <cell r="I620">
            <v>0.13482468915563806</v>
          </cell>
          <cell r="J620">
            <v>0.13562443321854961</v>
          </cell>
          <cell r="K620">
            <v>0.14350962906690559</v>
          </cell>
          <cell r="L620">
            <v>0.14582467767007057</v>
          </cell>
          <cell r="M620">
            <v>0.14699389413631556</v>
          </cell>
          <cell r="N620">
            <v>0.14626430306137866</v>
          </cell>
          <cell r="O620">
            <v>0.15779745428441888</v>
          </cell>
          <cell r="P620">
            <v>0.15941564987370191</v>
          </cell>
          <cell r="Q620">
            <v>0.15659082289125412</v>
          </cell>
          <cell r="R620">
            <v>0.14723709116129449</v>
          </cell>
          <cell r="S620">
            <v>0.13639611608627125</v>
          </cell>
          <cell r="T620">
            <v>0.13119076437854874</v>
          </cell>
          <cell r="U620">
            <v>0.12979705835078476</v>
          </cell>
          <cell r="V620">
            <v>0.12215038266154277</v>
          </cell>
          <cell r="W620">
            <v>0.12979238148491976</v>
          </cell>
          <cell r="X620">
            <v>0.12500794770504542</v>
          </cell>
          <cell r="Y620">
            <v>0.1018013392830156</v>
          </cell>
          <cell r="Z620">
            <v>0.11978856539972794</v>
          </cell>
          <cell r="AA620">
            <v>0.12213167519808284</v>
          </cell>
          <cell r="AB620">
            <v>0.13149008379390745</v>
          </cell>
          <cell r="AC620">
            <v>0.12195863116107858</v>
          </cell>
          <cell r="AD620">
            <v>0.12342249017681729</v>
          </cell>
          <cell r="AE620">
            <v>7.5816672537187726E-2</v>
          </cell>
        </row>
        <row r="621">
          <cell r="A621" t="str">
            <v>Chaleur</v>
          </cell>
          <cell r="B621" t="str">
            <v>vapcuwigcemnf</v>
          </cell>
          <cell r="C621" t="str">
            <v>fra</v>
          </cell>
          <cell r="D621" t="str">
            <v>CEREN</v>
          </cell>
          <cell r="E621" t="str">
            <v>Mtoe</v>
          </cell>
          <cell r="F621">
            <v>1.6836717113927326E-3</v>
          </cell>
          <cell r="G621">
            <v>2.2448956151903108E-3</v>
          </cell>
          <cell r="H621">
            <v>1.6836717113927326E-3</v>
          </cell>
          <cell r="I621">
            <v>1.6836717113927326E-3</v>
          </cell>
          <cell r="J621">
            <v>2.2448956151903108E-3</v>
          </cell>
          <cell r="K621">
            <v>2.2448956151903108E-3</v>
          </cell>
          <cell r="L621">
            <v>2.806119518987888E-3</v>
          </cell>
          <cell r="M621">
            <v>2.806119518987888E-3</v>
          </cell>
          <cell r="N621">
            <v>3.3673434227854651E-3</v>
          </cell>
          <cell r="O621">
            <v>1.5714269306332171E-2</v>
          </cell>
          <cell r="P621">
            <v>3.4986698162740984E-2</v>
          </cell>
          <cell r="Q621">
            <v>2.2056099419244794E-2</v>
          </cell>
          <cell r="R621">
            <v>2.3885689345624905E-2</v>
          </cell>
          <cell r="S621">
            <v>2.3947423975042629E-2</v>
          </cell>
          <cell r="T621">
            <v>2.6012727941017721E-2</v>
          </cell>
          <cell r="U621">
            <v>2.1231100280662361E-2</v>
          </cell>
          <cell r="V621">
            <v>2.3947423975042629E-2</v>
          </cell>
          <cell r="W621">
            <v>2.3807117999093238E-2</v>
          </cell>
          <cell r="X621">
            <v>1.7992838355750336E-2</v>
          </cell>
          <cell r="Y621">
            <v>1.5602024525572656E-2</v>
          </cell>
          <cell r="Z621">
            <v>1.592753438977525E-2</v>
          </cell>
          <cell r="AA621">
            <v>1.5001514948509247E-2</v>
          </cell>
          <cell r="AB621">
            <v>6.7346868455709303E-3</v>
          </cell>
          <cell r="AC621">
            <v>6.3249933957987012E-3</v>
          </cell>
          <cell r="AD621">
            <v>3.9285673265830427E-3</v>
          </cell>
          <cell r="AE621">
            <v>3.9285673265830427E-3</v>
          </cell>
        </row>
        <row r="622">
          <cell r="A622" t="str">
            <v>Electricité</v>
          </cell>
          <cell r="B622" t="str">
            <v>elccuwigcemnf</v>
          </cell>
          <cell r="C622" t="str">
            <v>fra</v>
          </cell>
          <cell r="D622" t="str">
            <v>CEREN</v>
          </cell>
          <cell r="E622" t="str">
            <v>Mtoe</v>
          </cell>
          <cell r="F622">
            <v>0.26683091235940493</v>
          </cell>
          <cell r="G622">
            <v>0.25040824932353145</v>
          </cell>
          <cell r="H622">
            <v>0.32349242089748315</v>
          </cell>
          <cell r="I622">
            <v>0.32252516091584554</v>
          </cell>
          <cell r="J622">
            <v>0.31584982164342784</v>
          </cell>
          <cell r="K622">
            <v>0.30814080110307968</v>
          </cell>
          <cell r="L622">
            <v>0.31345865533689005</v>
          </cell>
          <cell r="M622">
            <v>0.31863536433732853</v>
          </cell>
          <cell r="N622">
            <v>0.33248835385975262</v>
          </cell>
          <cell r="O622">
            <v>0.34030530899032635</v>
          </cell>
          <cell r="P622">
            <v>0.34989073086844369</v>
          </cell>
          <cell r="Q622">
            <v>0.34904385946821154</v>
          </cell>
          <cell r="R622">
            <v>0.35000696811945592</v>
          </cell>
          <cell r="S622">
            <v>0.33459722969954636</v>
          </cell>
          <cell r="T622">
            <v>0.33454326240443349</v>
          </cell>
          <cell r="U622">
            <v>0.32446383220951414</v>
          </cell>
          <cell r="V622">
            <v>0.31367037318694818</v>
          </cell>
          <cell r="W622">
            <v>0.3066961381262131</v>
          </cell>
          <cell r="X622">
            <v>0.30141979719633566</v>
          </cell>
          <cell r="Y622">
            <v>0.25650240234088795</v>
          </cell>
          <cell r="Z622">
            <v>0.25930870168675513</v>
          </cell>
          <cell r="AA622">
            <v>0.2539161235058654</v>
          </cell>
          <cell r="AB622">
            <v>0.25740739236662613</v>
          </cell>
          <cell r="AC622">
            <v>0.25705037795280283</v>
          </cell>
          <cell r="AD622">
            <v>0.26047107419687759</v>
          </cell>
          <cell r="AE622">
            <v>0.27436142569284139</v>
          </cell>
        </row>
        <row r="623">
          <cell r="A623" t="str">
            <v>Biomasse</v>
          </cell>
          <cell r="B623" t="str">
            <v>enccuwigcemnf</v>
          </cell>
          <cell r="C623" t="str">
            <v>fra</v>
          </cell>
          <cell r="D623" t="str">
            <v>CEREN</v>
          </cell>
          <cell r="E623" t="str">
            <v>Mtoe</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row>
        <row r="624">
          <cell r="A624" t="str">
            <v>Total</v>
          </cell>
          <cell r="B624" t="str">
            <v>toccuwigcemnf</v>
          </cell>
          <cell r="C624" t="str">
            <v>fra</v>
          </cell>
          <cell r="D624" t="str">
            <v>CEREN</v>
          </cell>
          <cell r="E624" t="str">
            <v>Mtoe</v>
          </cell>
          <cell r="F624">
            <v>0.48242476321218669</v>
          </cell>
          <cell r="G624">
            <v>0.47201842042502323</v>
          </cell>
          <cell r="H624">
            <v>0.54114346914874067</v>
          </cell>
          <cell r="I624">
            <v>0.54270639360005724</v>
          </cell>
          <cell r="J624">
            <v>0.53838289427560904</v>
          </cell>
          <cell r="K624">
            <v>0.55162810355671643</v>
          </cell>
          <cell r="L624">
            <v>0.56122154856429129</v>
          </cell>
          <cell r="M624">
            <v>0.56119321764806496</v>
          </cell>
          <cell r="N624">
            <v>0.57818282521060216</v>
          </cell>
          <cell r="O624">
            <v>0.59070470740134562</v>
          </cell>
          <cell r="P624">
            <v>0.56999526295246972</v>
          </cell>
          <cell r="Q624">
            <v>0.56224970261033458</v>
          </cell>
          <cell r="R624">
            <v>0.54815205601211336</v>
          </cell>
          <cell r="S624">
            <v>0.52191007266679512</v>
          </cell>
          <cell r="T624">
            <v>0.520311804263066</v>
          </cell>
          <cell r="U624">
            <v>0.50432642785385007</v>
          </cell>
          <cell r="V624">
            <v>0.48717648453866125</v>
          </cell>
          <cell r="W624">
            <v>0.48527696073248699</v>
          </cell>
          <cell r="X624">
            <v>0.46732787226380262</v>
          </cell>
          <cell r="Y624">
            <v>0.39185620092138401</v>
          </cell>
          <cell r="Z624">
            <v>0.40610772641202975</v>
          </cell>
          <cell r="AA624">
            <v>0.39959862445364058</v>
          </cell>
          <cell r="AB624">
            <v>0.40565686909215992</v>
          </cell>
          <cell r="AC624">
            <v>0.394392156316973</v>
          </cell>
          <cell r="AD624">
            <v>0.39445517466104996</v>
          </cell>
          <cell r="AE624">
            <v>0.35972451683362588</v>
          </cell>
        </row>
        <row r="625">
          <cell r="A625" t="str">
            <v>Thermal uses</v>
          </cell>
          <cell r="B625" t="str">
            <v>thmcuwigcemnf</v>
          </cell>
          <cell r="C625" t="str">
            <v>fra</v>
          </cell>
          <cell r="D625" t="str">
            <v>CEREN</v>
          </cell>
          <cell r="E625" t="str">
            <v>Mtoe</v>
          </cell>
          <cell r="F625">
            <v>0.21559385085278168</v>
          </cell>
          <cell r="G625">
            <v>0.22161017110149178</v>
          </cell>
          <cell r="H625">
            <v>0.21765104825125758</v>
          </cell>
          <cell r="I625">
            <v>0.22018123268421164</v>
          </cell>
          <cell r="J625">
            <v>0.22253307263218119</v>
          </cell>
          <cell r="K625">
            <v>0.24348730245363673</v>
          </cell>
          <cell r="L625">
            <v>0.24776289322740117</v>
          </cell>
          <cell r="M625">
            <v>0.24255785331073637</v>
          </cell>
          <cell r="N625">
            <v>0.24569447135084954</v>
          </cell>
          <cell r="O625">
            <v>0.25039939841101921</v>
          </cell>
          <cell r="P625">
            <v>0.22010453208402594</v>
          </cell>
          <cell r="Q625">
            <v>0.21320584314212301</v>
          </cell>
          <cell r="R625">
            <v>0.19814508789265742</v>
          </cell>
          <cell r="S625">
            <v>0.18731284296724879</v>
          </cell>
          <cell r="T625">
            <v>0.18576854185863245</v>
          </cell>
          <cell r="U625">
            <v>0.17986259564433593</v>
          </cell>
          <cell r="V625">
            <v>0.17350611135171307</v>
          </cell>
          <cell r="W625">
            <v>0.17858082260627386</v>
          </cell>
          <cell r="X625">
            <v>0.16590807506746691</v>
          </cell>
          <cell r="Y625">
            <v>0.13535379858049609</v>
          </cell>
          <cell r="Z625">
            <v>0.14679902472527465</v>
          </cell>
          <cell r="AA625">
            <v>0.14568250094777518</v>
          </cell>
          <cell r="AB625">
            <v>0.14824947672553379</v>
          </cell>
          <cell r="AC625">
            <v>0.13734177836417019</v>
          </cell>
          <cell r="AD625">
            <v>0.13398410046417236</v>
          </cell>
          <cell r="AE625">
            <v>8.5363091140784497E-2</v>
          </cell>
        </row>
        <row r="626">
          <cell r="A626" t="str">
            <v>Chimie</v>
          </cell>
        </row>
        <row r="627">
          <cell r="A627" t="str">
            <v>Charbon</v>
          </cell>
          <cell r="B627" t="str">
            <v>cmscuwigcechi</v>
          </cell>
          <cell r="C627" t="str">
            <v>fra</v>
          </cell>
          <cell r="D627" t="str">
            <v>CEREN</v>
          </cell>
          <cell r="E627" t="str">
            <v>Mtoe</v>
          </cell>
          <cell r="F627">
            <v>0.32057999999999998</v>
          </cell>
          <cell r="G627">
            <v>0.31113599999999997</v>
          </cell>
          <cell r="H627">
            <v>0.29765999999999998</v>
          </cell>
          <cell r="I627">
            <v>0.29811000000000004</v>
          </cell>
          <cell r="J627">
            <v>0.31554599999999994</v>
          </cell>
          <cell r="K627">
            <v>0.32385599999999998</v>
          </cell>
          <cell r="L627">
            <v>0.31207200000000007</v>
          </cell>
          <cell r="M627">
            <v>0.29421599999999992</v>
          </cell>
          <cell r="N627">
            <v>0.32145000000000007</v>
          </cell>
          <cell r="O627">
            <v>0.31595999999999991</v>
          </cell>
          <cell r="P627">
            <v>0.30066000000000004</v>
          </cell>
          <cell r="Q627">
            <v>0.30673799999999996</v>
          </cell>
          <cell r="R627">
            <v>0.3032459999999999</v>
          </cell>
          <cell r="S627">
            <v>0.31375799999999998</v>
          </cell>
          <cell r="T627">
            <v>0.309888</v>
          </cell>
          <cell r="U627">
            <v>0.31534799999999996</v>
          </cell>
          <cell r="V627">
            <v>0.296292</v>
          </cell>
          <cell r="W627">
            <v>0.34823399999999999</v>
          </cell>
          <cell r="X627">
            <v>0.33638399999999996</v>
          </cell>
          <cell r="Y627">
            <v>0.28085399999999994</v>
          </cell>
          <cell r="Z627">
            <v>0.29005199999999992</v>
          </cell>
          <cell r="AA627">
            <v>0.30568800000000007</v>
          </cell>
          <cell r="AB627">
            <v>0.30150599999999994</v>
          </cell>
          <cell r="AC627">
            <v>0.30314999999999998</v>
          </cell>
          <cell r="AD627">
            <v>0.32095199999999996</v>
          </cell>
          <cell r="AE627">
            <v>0.27504000000000001</v>
          </cell>
        </row>
        <row r="628">
          <cell r="A628" t="str">
            <v>Fioul</v>
          </cell>
          <cell r="B628" t="str">
            <v>petcuwigcechi</v>
          </cell>
          <cell r="C628" t="str">
            <v>fra</v>
          </cell>
          <cell r="D628" t="str">
            <v>CEREN</v>
          </cell>
          <cell r="E628" t="str">
            <v>Mtoe</v>
          </cell>
          <cell r="F628">
            <v>0.442666</v>
          </cell>
          <cell r="G628">
            <v>0.4275669999999997</v>
          </cell>
          <cell r="H628">
            <v>0.41761999999999994</v>
          </cell>
          <cell r="I628">
            <v>0.39818100000000051</v>
          </cell>
          <cell r="J628">
            <v>0.38224899999999967</v>
          </cell>
          <cell r="K628">
            <v>0.38281599999999988</v>
          </cell>
          <cell r="L628">
            <v>0.35555099999999989</v>
          </cell>
          <cell r="M628">
            <v>0.33275200000000005</v>
          </cell>
          <cell r="N628">
            <v>0.32916100000000015</v>
          </cell>
          <cell r="O628">
            <v>0.31437000000000004</v>
          </cell>
          <cell r="P628">
            <v>0.28051799999999977</v>
          </cell>
          <cell r="Q628">
            <v>0.24817100000000022</v>
          </cell>
          <cell r="R628">
            <v>0.2261979999999999</v>
          </cell>
          <cell r="S628">
            <v>0.20139699999999999</v>
          </cell>
          <cell r="T628">
            <v>0.24698800000000018</v>
          </cell>
          <cell r="U628">
            <v>0.23534700000000008</v>
          </cell>
          <cell r="V628">
            <v>0.22105999999999962</v>
          </cell>
          <cell r="W628">
            <v>0.17485299999999981</v>
          </cell>
          <cell r="X628">
            <v>0.15225700000000028</v>
          </cell>
          <cell r="Y628">
            <v>8.6316999999999977E-2</v>
          </cell>
          <cell r="Z628">
            <v>0.13666099999999978</v>
          </cell>
          <cell r="AA628">
            <v>0.11558400000000013</v>
          </cell>
          <cell r="AB628">
            <v>8.9733000000000146E-2</v>
          </cell>
          <cell r="AC628">
            <v>9.6389999999999601E-2</v>
          </cell>
          <cell r="AD628">
            <v>7.7987000000000001E-2</v>
          </cell>
          <cell r="AE628">
            <v>5.4915375615876567E-2</v>
          </cell>
        </row>
        <row r="629">
          <cell r="A629" t="str">
            <v>Gaz</v>
          </cell>
          <cell r="B629" t="str">
            <v>gazcuwigcechi</v>
          </cell>
          <cell r="C629" t="str">
            <v>fra</v>
          </cell>
          <cell r="D629" t="str">
            <v>CEREN</v>
          </cell>
          <cell r="E629" t="str">
            <v>Mtoe</v>
          </cell>
          <cell r="F629">
            <v>0.77807250000000039</v>
          </cell>
          <cell r="G629">
            <v>0.78908249999999969</v>
          </cell>
          <cell r="H629">
            <v>0.82647000000000059</v>
          </cell>
          <cell r="I629">
            <v>0.80632499999999974</v>
          </cell>
          <cell r="J629">
            <v>0.81645749999999973</v>
          </cell>
          <cell r="K629">
            <v>0.83364000000000016</v>
          </cell>
          <cell r="L629">
            <v>0.90240749999999992</v>
          </cell>
          <cell r="M629">
            <v>0.95450250000000003</v>
          </cell>
          <cell r="N629">
            <v>0.96755249999999948</v>
          </cell>
          <cell r="O629">
            <v>0.97076249999999997</v>
          </cell>
          <cell r="P629">
            <v>1.0704150000000001</v>
          </cell>
          <cell r="Q629">
            <v>1.0289999999999997</v>
          </cell>
          <cell r="R629">
            <v>0.96612000000000009</v>
          </cell>
          <cell r="S629">
            <v>0.99674250000000031</v>
          </cell>
          <cell r="T629">
            <v>0.97479000000000005</v>
          </cell>
          <cell r="U629">
            <v>1.0024649999999997</v>
          </cell>
          <cell r="V629">
            <v>0.98713500000000032</v>
          </cell>
          <cell r="W629">
            <v>0.95111250000000003</v>
          </cell>
          <cell r="X629">
            <v>0.92068499999999998</v>
          </cell>
          <cell r="Y629">
            <v>0.82994249999999981</v>
          </cell>
          <cell r="Z629">
            <v>0.75132750000000004</v>
          </cell>
          <cell r="AA629">
            <v>0.71734500000000001</v>
          </cell>
          <cell r="AB629">
            <v>0.76190249999999993</v>
          </cell>
          <cell r="AC629">
            <v>0.7557299999999999</v>
          </cell>
          <cell r="AD629">
            <v>0.73980000000000001</v>
          </cell>
          <cell r="AE629">
            <v>0.83771603780514647</v>
          </cell>
        </row>
        <row r="630">
          <cell r="A630" t="str">
            <v>Chaleur</v>
          </cell>
          <cell r="B630" t="str">
            <v>vapcuwigcechi</v>
          </cell>
          <cell r="C630" t="str">
            <v>fra</v>
          </cell>
          <cell r="D630" t="str">
            <v>CEREN</v>
          </cell>
          <cell r="E630" t="str">
            <v>Mtoe</v>
          </cell>
          <cell r="F630">
            <v>0.20366999999999999</v>
          </cell>
          <cell r="G630">
            <v>0.20627999999999996</v>
          </cell>
          <cell r="H630">
            <v>0.21006000000000008</v>
          </cell>
          <cell r="I630">
            <v>0.21437999999999999</v>
          </cell>
          <cell r="J630">
            <v>0.21681000000000003</v>
          </cell>
          <cell r="K630">
            <v>0.21510000000000001</v>
          </cell>
          <cell r="L630">
            <v>0.21447000000000002</v>
          </cell>
          <cell r="M630">
            <v>0.23078699999999996</v>
          </cell>
          <cell r="N630">
            <v>0.23942700000000006</v>
          </cell>
          <cell r="O630">
            <v>0.24262199999999998</v>
          </cell>
          <cell r="P630">
            <v>0.22865400000000005</v>
          </cell>
          <cell r="Q630">
            <v>0.23281200000000005</v>
          </cell>
          <cell r="R630">
            <v>0.28035000000000004</v>
          </cell>
          <cell r="S630">
            <v>0.29052900000000009</v>
          </cell>
          <cell r="T630">
            <v>0.311274</v>
          </cell>
          <cell r="U630">
            <v>0.32718599999999998</v>
          </cell>
          <cell r="V630">
            <v>0.34286399999999995</v>
          </cell>
          <cell r="W630">
            <v>0.37444500000000003</v>
          </cell>
          <cell r="X630">
            <v>0.43411500000000008</v>
          </cell>
          <cell r="Y630">
            <v>0.377361</v>
          </cell>
          <cell r="Z630">
            <v>0.44665199999999994</v>
          </cell>
          <cell r="AA630">
            <v>0.40425299999999997</v>
          </cell>
          <cell r="AB630">
            <v>0.41865299999999994</v>
          </cell>
          <cell r="AC630">
            <v>0.43342200000000003</v>
          </cell>
          <cell r="AD630">
            <v>0.38528999999999991</v>
          </cell>
          <cell r="AE630">
            <v>0.38528999999999991</v>
          </cell>
        </row>
        <row r="631">
          <cell r="A631" t="str">
            <v>Electricité</v>
          </cell>
          <cell r="B631" t="str">
            <v>elccuwigcechi</v>
          </cell>
          <cell r="C631" t="str">
            <v>fra</v>
          </cell>
          <cell r="D631" t="str">
            <v>CEREN</v>
          </cell>
          <cell r="E631" t="str">
            <v>Mtoe</v>
          </cell>
          <cell r="F631">
            <v>1.0622737317282889</v>
          </cell>
          <cell r="G631">
            <v>1.1048935941530524</v>
          </cell>
          <cell r="H631">
            <v>1.1561966208082546</v>
          </cell>
          <cell r="I631">
            <v>1.1559139294926917</v>
          </cell>
          <cell r="J631">
            <v>1.2063480739466894</v>
          </cell>
          <cell r="K631">
            <v>1.2406795614789339</v>
          </cell>
          <cell r="L631">
            <v>1.2569913241616506</v>
          </cell>
          <cell r="M631">
            <v>1.3395053052450556</v>
          </cell>
          <cell r="N631">
            <v>1.4372410490111778</v>
          </cell>
          <cell r="O631">
            <v>1.4530680395528801</v>
          </cell>
          <cell r="P631">
            <v>1.4824048065348234</v>
          </cell>
          <cell r="Q631">
            <v>1.474629234737747</v>
          </cell>
          <cell r="R631">
            <v>1.4948943250214957</v>
          </cell>
          <cell r="S631">
            <v>1.5091864058469475</v>
          </cell>
          <cell r="T631">
            <v>1.5683979535683579</v>
          </cell>
          <cell r="U631">
            <v>1.5391607824591567</v>
          </cell>
          <cell r="V631">
            <v>1.579315967325881</v>
          </cell>
          <cell r="W631">
            <v>1.6422115907136716</v>
          </cell>
          <cell r="X631">
            <v>1.5815215907136717</v>
          </cell>
          <cell r="Y631">
            <v>1.3715913327601028</v>
          </cell>
          <cell r="Z631">
            <v>1.4928520808254517</v>
          </cell>
          <cell r="AA631">
            <v>1.5100229234737745</v>
          </cell>
          <cell r="AB631">
            <v>1.4784064230438518</v>
          </cell>
          <cell r="AC631">
            <v>1.4766873946689592</v>
          </cell>
          <cell r="AD631">
            <v>1.5530342820292347</v>
          </cell>
          <cell r="AE631">
            <v>1.506595478840915</v>
          </cell>
        </row>
        <row r="632">
          <cell r="A632" t="str">
            <v>Biomasse</v>
          </cell>
          <cell r="B632" t="str">
            <v>enccuwigcechi</v>
          </cell>
          <cell r="C632" t="str">
            <v>fra</v>
          </cell>
          <cell r="D632" t="str">
            <v>CEREN</v>
          </cell>
          <cell r="E632" t="str">
            <v>Mtoe</v>
          </cell>
          <cell r="F632">
            <v>8.0000000000000002E-3</v>
          </cell>
          <cell r="G632">
            <v>6.4999999999999997E-3</v>
          </cell>
          <cell r="H632">
            <v>5.0000000000000001E-3</v>
          </cell>
          <cell r="I632">
            <v>6.0000000000000001E-3</v>
          </cell>
          <cell r="J632">
            <v>4.4999999999999997E-3</v>
          </cell>
          <cell r="K632">
            <v>1E-3</v>
          </cell>
          <cell r="L632">
            <v>1E-3</v>
          </cell>
          <cell r="M632">
            <v>1E-3</v>
          </cell>
          <cell r="N632">
            <v>1E-3</v>
          </cell>
          <cell r="O632">
            <v>1E-3</v>
          </cell>
          <cell r="P632">
            <v>0</v>
          </cell>
          <cell r="Q632">
            <v>4.5000000000000003E-5</v>
          </cell>
          <cell r="R632">
            <v>0</v>
          </cell>
          <cell r="S632">
            <v>2.1499999999999999E-4</v>
          </cell>
          <cell r="T632">
            <v>4.5149999999999999E-3</v>
          </cell>
          <cell r="U632">
            <v>8.9300000000000004E-3</v>
          </cell>
          <cell r="V632">
            <v>9.0049999999999991E-3</v>
          </cell>
          <cell r="W632">
            <v>1.4955E-2</v>
          </cell>
          <cell r="X632">
            <v>1.6129999999999999E-2</v>
          </cell>
          <cell r="Y632">
            <v>3.4894999999999995E-2</v>
          </cell>
          <cell r="Z632">
            <v>2.7845000000000002E-2</v>
          </cell>
          <cell r="AA632">
            <v>2.6719999999999997E-2</v>
          </cell>
          <cell r="AB632">
            <v>2.5249999999999995E-2</v>
          </cell>
          <cell r="AC632">
            <v>2.7995000000000003E-2</v>
          </cell>
          <cell r="AD632">
            <v>2.9715000000000002E-2</v>
          </cell>
          <cell r="AE632">
            <v>2.2935271921418292E-2</v>
          </cell>
        </row>
        <row r="633">
          <cell r="A633" t="str">
            <v>Total</v>
          </cell>
          <cell r="B633" t="str">
            <v>toccuwigcechi</v>
          </cell>
          <cell r="C633" t="str">
            <v>fra</v>
          </cell>
          <cell r="D633" t="str">
            <v>CEREN</v>
          </cell>
          <cell r="E633" t="str">
            <v>Mtoe</v>
          </cell>
          <cell r="F633">
            <v>2.8152622317282892</v>
          </cell>
          <cell r="G633">
            <v>2.845459094153052</v>
          </cell>
          <cell r="H633">
            <v>2.9130066208082557</v>
          </cell>
          <cell r="I633">
            <v>2.8789099294926923</v>
          </cell>
          <cell r="J633">
            <v>2.9419105739466889</v>
          </cell>
          <cell r="K633">
            <v>2.9970915614789342</v>
          </cell>
          <cell r="L633">
            <v>3.0424918241616505</v>
          </cell>
          <cell r="M633">
            <v>3.1527628052450551</v>
          </cell>
          <cell r="N633">
            <v>3.2958315490111771</v>
          </cell>
          <cell r="O633">
            <v>3.2977825395528799</v>
          </cell>
          <cell r="P633">
            <v>3.3626518065348234</v>
          </cell>
          <cell r="Q633">
            <v>3.2913952347377471</v>
          </cell>
          <cell r="R633">
            <v>3.2708083250214952</v>
          </cell>
          <cell r="S633">
            <v>3.3118279058469482</v>
          </cell>
          <cell r="T633">
            <v>3.4158529535683577</v>
          </cell>
          <cell r="U633">
            <v>3.4284367824591566</v>
          </cell>
          <cell r="V633">
            <v>3.4356719673258809</v>
          </cell>
          <cell r="W633">
            <v>3.5058110907136717</v>
          </cell>
          <cell r="X633">
            <v>3.441092590713672</v>
          </cell>
          <cell r="Y633">
            <v>2.9809608327601023</v>
          </cell>
          <cell r="Z633">
            <v>3.1453895808254511</v>
          </cell>
          <cell r="AA633">
            <v>3.0796129234737748</v>
          </cell>
          <cell r="AB633">
            <v>3.075450923043852</v>
          </cell>
          <cell r="AC633">
            <v>3.0933743946689587</v>
          </cell>
          <cell r="AD633">
            <v>3.1067782820292345</v>
          </cell>
          <cell r="AE633">
            <v>3.082492164183356</v>
          </cell>
        </row>
        <row r="634">
          <cell r="A634" t="str">
            <v>Thermal uses</v>
          </cell>
          <cell r="B634" t="str">
            <v>thmcuwigcechi</v>
          </cell>
          <cell r="C634" t="str">
            <v>fra</v>
          </cell>
          <cell r="D634" t="str">
            <v>CEREN</v>
          </cell>
          <cell r="E634" t="str">
            <v>Mtoe</v>
          </cell>
          <cell r="F634">
            <v>1.7529885000000007</v>
          </cell>
          <cell r="G634">
            <v>1.7405654999999995</v>
          </cell>
          <cell r="H634">
            <v>1.7568100000000009</v>
          </cell>
          <cell r="I634">
            <v>1.7229960000000004</v>
          </cell>
          <cell r="J634">
            <v>1.7355624999999992</v>
          </cell>
          <cell r="K634">
            <v>1.7564120000000003</v>
          </cell>
          <cell r="L634">
            <v>1.7855004999999999</v>
          </cell>
          <cell r="M634">
            <v>1.8132574999999997</v>
          </cell>
          <cell r="N634">
            <v>1.8585904999999994</v>
          </cell>
          <cell r="O634">
            <v>1.8447144999999998</v>
          </cell>
          <cell r="P634">
            <v>1.880247</v>
          </cell>
          <cell r="Q634">
            <v>1.8167660000000001</v>
          </cell>
          <cell r="R634">
            <v>1.775914</v>
          </cell>
          <cell r="S634">
            <v>1.8026415000000007</v>
          </cell>
          <cell r="T634">
            <v>1.8474549999999998</v>
          </cell>
          <cell r="U634">
            <v>1.889276</v>
          </cell>
          <cell r="V634">
            <v>1.8563560000000001</v>
          </cell>
          <cell r="W634">
            <v>1.8635995000000001</v>
          </cell>
          <cell r="X634">
            <v>1.8595710000000003</v>
          </cell>
          <cell r="Y634">
            <v>1.6093694999999995</v>
          </cell>
          <cell r="Z634">
            <v>1.6525374999999998</v>
          </cell>
          <cell r="AA634">
            <v>1.5695900000000003</v>
          </cell>
          <cell r="AB634">
            <v>1.5970445</v>
          </cell>
          <cell r="AC634">
            <v>1.6166869999999991</v>
          </cell>
          <cell r="AD634">
            <v>1.5537440000000002</v>
          </cell>
          <cell r="AE634">
            <v>1.575896685342441</v>
          </cell>
        </row>
        <row r="635">
          <cell r="A635" t="str">
            <v>Non-métalliques</v>
          </cell>
        </row>
        <row r="636">
          <cell r="A636" t="str">
            <v>Charbon</v>
          </cell>
          <cell r="B636" t="str">
            <v>cmscuwigcemnm</v>
          </cell>
          <cell r="C636" t="str">
            <v>fra</v>
          </cell>
          <cell r="D636" t="str">
            <v>CEREN</v>
          </cell>
          <cell r="E636" t="str">
            <v>Mtoe</v>
          </cell>
          <cell r="F636">
            <v>3.8442000000000059E-2</v>
          </cell>
          <cell r="G636">
            <v>3.6053999999999996E-2</v>
          </cell>
          <cell r="H636">
            <v>3.7188000000000054E-2</v>
          </cell>
          <cell r="I636">
            <v>3.2759999999999977E-2</v>
          </cell>
          <cell r="J636">
            <v>3.6582000000000045E-2</v>
          </cell>
          <cell r="K636">
            <v>3.8027999999999972E-2</v>
          </cell>
          <cell r="L636">
            <v>3.4217999999999991E-2</v>
          </cell>
          <cell r="M636">
            <v>3.0138000000000019E-2</v>
          </cell>
          <cell r="N636">
            <v>2.9579999999999985E-2</v>
          </cell>
          <cell r="O636">
            <v>2.4575999999999987E-2</v>
          </cell>
          <cell r="P636">
            <v>2.3316000000000003E-2</v>
          </cell>
          <cell r="Q636">
            <v>2.3729999999999987E-2</v>
          </cell>
          <cell r="R636">
            <v>2.5379999999999965E-2</v>
          </cell>
          <cell r="S636">
            <v>2.5997999999999997E-2</v>
          </cell>
          <cell r="T636">
            <v>2.2662000000000012E-2</v>
          </cell>
          <cell r="U636">
            <v>2.1906000000000012E-2</v>
          </cell>
          <cell r="V636">
            <v>2.5349999999999987E-2</v>
          </cell>
          <cell r="W636">
            <v>2.5961999999999985E-2</v>
          </cell>
          <cell r="X636">
            <v>2.3069999999999993E-2</v>
          </cell>
          <cell r="Y636">
            <v>2.2794000000000019E-2</v>
          </cell>
          <cell r="Z636">
            <v>2.1365999999999996E-2</v>
          </cell>
          <cell r="AA636">
            <v>2.2379999999999994E-2</v>
          </cell>
          <cell r="AB636">
            <v>2.2241999999999998E-2</v>
          </cell>
          <cell r="AC636">
            <v>2.2344000000000003E-2</v>
          </cell>
          <cell r="AD636">
            <v>1.8479999999999986E-2</v>
          </cell>
          <cell r="AE636">
            <v>1.9017584939489011E-2</v>
          </cell>
        </row>
        <row r="637">
          <cell r="A637" t="str">
            <v>Fioul</v>
          </cell>
          <cell r="B637" t="str">
            <v>petcuwigcemnm</v>
          </cell>
          <cell r="C637" t="str">
            <v>fra</v>
          </cell>
          <cell r="D637" t="str">
            <v>CEREN</v>
          </cell>
          <cell r="E637" t="str">
            <v>Mtoe</v>
          </cell>
          <cell r="F637">
            <v>0.25940599999999997</v>
          </cell>
          <cell r="G637">
            <v>0.25450600000000001</v>
          </cell>
          <cell r="H637">
            <v>0.2051069999999999</v>
          </cell>
          <cell r="I637">
            <v>0.15669499999999989</v>
          </cell>
          <cell r="J637">
            <v>0.15327899999999994</v>
          </cell>
          <cell r="K637">
            <v>0.15488899999999994</v>
          </cell>
          <cell r="L637">
            <v>0.15095500000000001</v>
          </cell>
          <cell r="M637">
            <v>0.15084299999999987</v>
          </cell>
          <cell r="N637">
            <v>0.14879899999999985</v>
          </cell>
          <cell r="O637">
            <v>0.15915199999999996</v>
          </cell>
          <cell r="P637">
            <v>0.14448000000000005</v>
          </cell>
          <cell r="Q637">
            <v>0.14876399999999992</v>
          </cell>
          <cell r="R637">
            <v>0.14175000000000013</v>
          </cell>
          <cell r="S637">
            <v>0.13128499999999985</v>
          </cell>
          <cell r="T637">
            <v>0.12877899999999989</v>
          </cell>
          <cell r="U637">
            <v>0.13167700000000013</v>
          </cell>
          <cell r="V637">
            <v>0.14658000000000015</v>
          </cell>
          <cell r="W637">
            <v>0.13960099999999998</v>
          </cell>
          <cell r="X637">
            <v>0.15237599999999998</v>
          </cell>
          <cell r="Y637">
            <v>0.15443399999999993</v>
          </cell>
          <cell r="Z637">
            <v>0.16106300000000004</v>
          </cell>
          <cell r="AA637">
            <v>0.16401699999999994</v>
          </cell>
          <cell r="AB637">
            <v>0.15964899999999996</v>
          </cell>
          <cell r="AC637">
            <v>0.14815500000000001</v>
          </cell>
          <cell r="AD637">
            <v>0.1248940000000001</v>
          </cell>
          <cell r="AE637">
            <v>0.11786092156346376</v>
          </cell>
        </row>
        <row r="638">
          <cell r="A638" t="str">
            <v>Gaz</v>
          </cell>
          <cell r="B638" t="str">
            <v>gazcuwigcemnm</v>
          </cell>
          <cell r="C638" t="str">
            <v>fra</v>
          </cell>
          <cell r="D638" t="str">
            <v>CEREN</v>
          </cell>
          <cell r="E638" t="str">
            <v>Mtoe</v>
          </cell>
          <cell r="F638">
            <v>0.51579000000000008</v>
          </cell>
          <cell r="G638">
            <v>0.50745750000000001</v>
          </cell>
          <cell r="H638">
            <v>0.51425250000000011</v>
          </cell>
          <cell r="I638">
            <v>0.48559499999999994</v>
          </cell>
          <cell r="J638">
            <v>0.49533749999999999</v>
          </cell>
          <cell r="K638">
            <v>0.50769750000000002</v>
          </cell>
          <cell r="L638">
            <v>0.51011250000000019</v>
          </cell>
          <cell r="M638">
            <v>0.52143749999999989</v>
          </cell>
          <cell r="N638">
            <v>0.53634749999999998</v>
          </cell>
          <cell r="O638">
            <v>0.50962499999999977</v>
          </cell>
          <cell r="P638">
            <v>0.53030250000000012</v>
          </cell>
          <cell r="Q638">
            <v>0.5312174999999999</v>
          </cell>
          <cell r="R638">
            <v>0.54119249999999997</v>
          </cell>
          <cell r="S638">
            <v>0.52505250000000014</v>
          </cell>
          <cell r="T638">
            <v>0.56380499999999978</v>
          </cell>
          <cell r="U638">
            <v>0.5643450000000001</v>
          </cell>
          <cell r="V638">
            <v>0.55148999999999981</v>
          </cell>
          <cell r="W638">
            <v>0.55837499999999973</v>
          </cell>
          <cell r="X638">
            <v>0.5091675</v>
          </cell>
          <cell r="Y638">
            <v>0.4097400000000001</v>
          </cell>
          <cell r="Z638">
            <v>0.43222499999999991</v>
          </cell>
          <cell r="AA638">
            <v>0.46131</v>
          </cell>
          <cell r="AB638">
            <v>0.40550999999999998</v>
          </cell>
          <cell r="AC638">
            <v>0.3969975</v>
          </cell>
          <cell r="AD638">
            <v>0.37962000000000007</v>
          </cell>
          <cell r="AE638">
            <v>0.18227997145708547</v>
          </cell>
        </row>
        <row r="639">
          <cell r="A639" t="str">
            <v>Chaleur</v>
          </cell>
          <cell r="B639" t="str">
            <v>vapcuwigcemnm</v>
          </cell>
          <cell r="C639" t="str">
            <v>fra</v>
          </cell>
          <cell r="D639" t="str">
            <v>CEREN</v>
          </cell>
          <cell r="E639" t="str">
            <v>Mtoe</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row>
        <row r="640">
          <cell r="A640" t="str">
            <v>Electricité</v>
          </cell>
          <cell r="B640" t="str">
            <v>elccuwigcemnm</v>
          </cell>
          <cell r="C640" t="str">
            <v>fra</v>
          </cell>
          <cell r="D640" t="str">
            <v>CEREN</v>
          </cell>
          <cell r="E640" t="str">
            <v>Mtoe</v>
          </cell>
          <cell r="F640">
            <v>0.34063999999999994</v>
          </cell>
          <cell r="G640">
            <v>0.34554999999999997</v>
          </cell>
          <cell r="H640">
            <v>0.3309200000000001</v>
          </cell>
          <cell r="I640">
            <v>0.29120000000000007</v>
          </cell>
          <cell r="J640">
            <v>0.30486999999999986</v>
          </cell>
          <cell r="K640">
            <v>0.32413000000000003</v>
          </cell>
          <cell r="L640">
            <v>0.32421999999999995</v>
          </cell>
          <cell r="M640">
            <v>0.32344999999999979</v>
          </cell>
          <cell r="N640">
            <v>0.33023999999999998</v>
          </cell>
          <cell r="O640">
            <v>0.32618999999999992</v>
          </cell>
          <cell r="P640">
            <v>0.32000000000000012</v>
          </cell>
          <cell r="Q640">
            <v>0.32450999999999997</v>
          </cell>
          <cell r="R640">
            <v>0.31745000000000012</v>
          </cell>
          <cell r="S640">
            <v>0.32287000000000005</v>
          </cell>
          <cell r="T640">
            <v>0.33130999999999994</v>
          </cell>
          <cell r="U640">
            <v>0.32867999999999986</v>
          </cell>
          <cell r="V640">
            <v>0.34408</v>
          </cell>
          <cell r="W640">
            <v>0.34973000000000015</v>
          </cell>
          <cell r="X640">
            <v>0.34263000000000021</v>
          </cell>
          <cell r="Y640">
            <v>0.29653999999999997</v>
          </cell>
          <cell r="Z640">
            <v>0.30793999999999999</v>
          </cell>
          <cell r="AA640">
            <v>0.32679999999999992</v>
          </cell>
          <cell r="AB640">
            <v>0.32095000000000001</v>
          </cell>
          <cell r="AC640">
            <v>0.31124000000000002</v>
          </cell>
          <cell r="AD640">
            <v>0.29781999999999997</v>
          </cell>
          <cell r="AE640">
            <v>0.28282234785206467</v>
          </cell>
        </row>
        <row r="641">
          <cell r="A641" t="str">
            <v>Biomasse</v>
          </cell>
          <cell r="B641" t="str">
            <v>enccuwigcemnm</v>
          </cell>
          <cell r="C641" t="str">
            <v>fra</v>
          </cell>
          <cell r="D641" t="str">
            <v>CEREN</v>
          </cell>
          <cell r="E641" t="str">
            <v>Mtoe</v>
          </cell>
          <cell r="F641">
            <v>1.2999999999999994E-2</v>
          </cell>
          <cell r="G641">
            <v>1.2500000000000004E-2</v>
          </cell>
          <cell r="H641">
            <v>1.150000000000001E-2</v>
          </cell>
          <cell r="I641">
            <v>1.15E-2</v>
          </cell>
          <cell r="J641">
            <v>1.15E-2</v>
          </cell>
          <cell r="K641">
            <v>1.2E-2</v>
          </cell>
          <cell r="L641">
            <v>1.0999999999999996E-2</v>
          </cell>
          <cell r="M641">
            <v>1.0500000000000001E-2</v>
          </cell>
          <cell r="N641">
            <v>1.0500000000000001E-2</v>
          </cell>
          <cell r="O641">
            <v>1.0500000000000001E-2</v>
          </cell>
          <cell r="P641">
            <v>1.8705000000000013E-2</v>
          </cell>
          <cell r="Q641">
            <v>1.8229999999999993E-2</v>
          </cell>
          <cell r="R641">
            <v>1.7760000000000001E-2</v>
          </cell>
          <cell r="S641">
            <v>1.6640000000000005E-2</v>
          </cell>
          <cell r="T641">
            <v>1.724500000000001E-2</v>
          </cell>
          <cell r="U641">
            <v>1.7930000000000005E-2</v>
          </cell>
          <cell r="V641">
            <v>1.9954999999999987E-2</v>
          </cell>
          <cell r="W641">
            <v>2.2830000000000013E-2</v>
          </cell>
          <cell r="X641">
            <v>2.489499999999999E-2</v>
          </cell>
          <cell r="Y641">
            <v>2.0580000000000022E-2</v>
          </cell>
          <cell r="Z641">
            <v>2.1910000000000009E-2</v>
          </cell>
          <cell r="AA641">
            <v>2.4830000000000012E-2</v>
          </cell>
          <cell r="AB641">
            <v>2.3865000000000008E-2</v>
          </cell>
          <cell r="AC641">
            <v>2.317499999999998E-2</v>
          </cell>
          <cell r="AD641">
            <v>2.7940000000000006E-2</v>
          </cell>
          <cell r="AE641">
            <v>2.4975388237702824E-2</v>
          </cell>
        </row>
        <row r="642">
          <cell r="A642" t="str">
            <v>Total</v>
          </cell>
          <cell r="B642" t="str">
            <v>toccuwigcemnm</v>
          </cell>
          <cell r="C642" t="str">
            <v>fra</v>
          </cell>
          <cell r="D642" t="str">
            <v>CEREN</v>
          </cell>
          <cell r="E642" t="str">
            <v>Mtoe</v>
          </cell>
          <cell r="F642">
            <v>1.167278</v>
          </cell>
          <cell r="G642">
            <v>1.1560675</v>
          </cell>
          <cell r="H642">
            <v>1.0989675000000003</v>
          </cell>
          <cell r="I642">
            <v>0.97775000000000001</v>
          </cell>
          <cell r="J642">
            <v>1.0015684999999999</v>
          </cell>
          <cell r="K642">
            <v>1.0367444999999997</v>
          </cell>
          <cell r="L642">
            <v>1.0305055000000001</v>
          </cell>
          <cell r="M642">
            <v>1.0363684999999996</v>
          </cell>
          <cell r="N642">
            <v>1.0554664999999996</v>
          </cell>
          <cell r="O642">
            <v>1.0300429999999996</v>
          </cell>
          <cell r="P642">
            <v>1.0368035000000002</v>
          </cell>
          <cell r="Q642">
            <v>1.0464514999999996</v>
          </cell>
          <cell r="R642">
            <v>1.0435325000000002</v>
          </cell>
          <cell r="S642">
            <v>1.0218455</v>
          </cell>
          <cell r="T642">
            <v>1.0638009999999998</v>
          </cell>
          <cell r="U642">
            <v>1.064538</v>
          </cell>
          <cell r="V642">
            <v>1.0874550000000001</v>
          </cell>
          <cell r="W642">
            <v>1.0964979999999998</v>
          </cell>
          <cell r="X642">
            <v>1.0521385000000001</v>
          </cell>
          <cell r="Y642">
            <v>0.90408800000000011</v>
          </cell>
          <cell r="Z642">
            <v>0.94450399999999979</v>
          </cell>
          <cell r="AA642">
            <v>0.99933699999999981</v>
          </cell>
          <cell r="AB642">
            <v>0.93221599999999993</v>
          </cell>
          <cell r="AC642">
            <v>0.90191150000000009</v>
          </cell>
          <cell r="AD642">
            <v>0.84875400000000012</v>
          </cell>
          <cell r="AE642">
            <v>0.62695621404980573</v>
          </cell>
        </row>
        <row r="643">
          <cell r="A643" t="str">
            <v>Thermal uses</v>
          </cell>
          <cell r="B643" t="str">
            <v>thmcuwigcemnm</v>
          </cell>
          <cell r="C643" t="str">
            <v>fra</v>
          </cell>
          <cell r="D643" t="str">
            <v>CEREN</v>
          </cell>
          <cell r="E643" t="str">
            <v>Mtoe</v>
          </cell>
          <cell r="F643">
            <v>0.82663800000000009</v>
          </cell>
          <cell r="G643">
            <v>0.81051750000000011</v>
          </cell>
          <cell r="H643">
            <v>0.76804750000000033</v>
          </cell>
          <cell r="I643">
            <v>0.68654999999999999</v>
          </cell>
          <cell r="J643">
            <v>0.69669850000000011</v>
          </cell>
          <cell r="K643">
            <v>0.71261449999999982</v>
          </cell>
          <cell r="L643">
            <v>0.70628550000000023</v>
          </cell>
          <cell r="M643">
            <v>0.71291849999999957</v>
          </cell>
          <cell r="N643">
            <v>0.72522649999999989</v>
          </cell>
          <cell r="O643">
            <v>0.70385299999999973</v>
          </cell>
          <cell r="P643">
            <v>0.71680350000000004</v>
          </cell>
          <cell r="Q643">
            <v>0.7219414999999999</v>
          </cell>
          <cell r="R643">
            <v>0.72608250000000008</v>
          </cell>
          <cell r="S643">
            <v>0.69897549999999997</v>
          </cell>
          <cell r="T643">
            <v>0.73249099999999967</v>
          </cell>
          <cell r="U643">
            <v>0.73585800000000023</v>
          </cell>
          <cell r="V643">
            <v>0.7433749999999999</v>
          </cell>
          <cell r="W643">
            <v>0.74676799999999977</v>
          </cell>
          <cell r="X643">
            <v>0.7095085000000001</v>
          </cell>
          <cell r="Y643">
            <v>0.60754800000000009</v>
          </cell>
          <cell r="Z643">
            <v>0.63656399999999991</v>
          </cell>
          <cell r="AA643">
            <v>0.67253699999999983</v>
          </cell>
          <cell r="AB643">
            <v>0.61126600000000009</v>
          </cell>
          <cell r="AC643">
            <v>0.59067150000000013</v>
          </cell>
          <cell r="AD643">
            <v>0.55093400000000015</v>
          </cell>
          <cell r="AE643">
            <v>0.34413386619774106</v>
          </cell>
        </row>
        <row r="644">
          <cell r="A644" t="str">
            <v>Iaa</v>
          </cell>
        </row>
        <row r="645">
          <cell r="A645" t="str">
            <v>Charbon</v>
          </cell>
          <cell r="B645" t="str">
            <v>cmscuwigceiaa</v>
          </cell>
          <cell r="C645" t="str">
            <v>fra</v>
          </cell>
          <cell r="D645" t="str">
            <v>CEREN</v>
          </cell>
          <cell r="E645" t="str">
            <v>Mtoe</v>
          </cell>
          <cell r="F645">
            <v>0.11280000000000003</v>
          </cell>
          <cell r="G645">
            <v>7.9200000000000034E-2</v>
          </cell>
          <cell r="H645">
            <v>7.6800000000000035E-2</v>
          </cell>
          <cell r="I645">
            <v>7.9200000000000034E-2</v>
          </cell>
          <cell r="J645">
            <v>8.0999999999999989E-2</v>
          </cell>
          <cell r="K645">
            <v>9.2399999999999968E-2</v>
          </cell>
          <cell r="L645">
            <v>7.7999999999999986E-2</v>
          </cell>
          <cell r="M645">
            <v>9.8999999999999963E-2</v>
          </cell>
          <cell r="N645">
            <v>9.2399999999999968E-2</v>
          </cell>
          <cell r="O645">
            <v>9.7253999999999965E-2</v>
          </cell>
          <cell r="P645">
            <v>0.13006799999999999</v>
          </cell>
          <cell r="Q645">
            <v>0.10277399999999999</v>
          </cell>
          <cell r="R645">
            <v>0.10778999999999998</v>
          </cell>
          <cell r="S645">
            <v>0.12094200000000002</v>
          </cell>
          <cell r="T645">
            <v>8.9849999999999985E-2</v>
          </cell>
          <cell r="U645">
            <v>9.1301999999999994E-2</v>
          </cell>
          <cell r="V645">
            <v>0.12160199999999997</v>
          </cell>
          <cell r="W645">
            <v>0.14154</v>
          </cell>
          <cell r="X645">
            <v>0.12122999999999999</v>
          </cell>
          <cell r="Y645">
            <v>0.13266600000000003</v>
          </cell>
          <cell r="Z645">
            <v>0.11769599999999997</v>
          </cell>
          <cell r="AA645">
            <v>0.12441000000000002</v>
          </cell>
          <cell r="AB645">
            <v>0.10844399999999998</v>
          </cell>
          <cell r="AC645">
            <v>9.5591999999999996E-2</v>
          </cell>
          <cell r="AD645">
            <v>9.7211999999999979E-2</v>
          </cell>
          <cell r="AE645">
            <v>0.24675732603145689</v>
          </cell>
        </row>
        <row r="646">
          <cell r="A646" t="str">
            <v>Fioul</v>
          </cell>
          <cell r="B646" t="str">
            <v>petcuwigceiaa</v>
          </cell>
          <cell r="C646" t="str">
            <v>fra</v>
          </cell>
          <cell r="D646" t="str">
            <v>CEREN</v>
          </cell>
          <cell r="E646" t="str">
            <v>Mtoe</v>
          </cell>
          <cell r="F646">
            <v>0.67309200000000002</v>
          </cell>
          <cell r="G646">
            <v>0.64320899999999981</v>
          </cell>
          <cell r="H646">
            <v>0.63985599999999998</v>
          </cell>
          <cell r="I646">
            <v>0.63716799999999985</v>
          </cell>
          <cell r="J646">
            <v>0.588287</v>
          </cell>
          <cell r="K646">
            <v>0.63151899999999994</v>
          </cell>
          <cell r="L646">
            <v>0.61140799999999984</v>
          </cell>
          <cell r="M646">
            <v>0.57159899999999997</v>
          </cell>
          <cell r="N646">
            <v>0.58426199999999995</v>
          </cell>
          <cell r="O646">
            <v>0.54763799999999996</v>
          </cell>
          <cell r="P646">
            <v>0.46996600000000011</v>
          </cell>
          <cell r="Q646">
            <v>0.43901899999999994</v>
          </cell>
          <cell r="R646">
            <v>0.42530600000000002</v>
          </cell>
          <cell r="S646">
            <v>0.39422600000000002</v>
          </cell>
          <cell r="T646">
            <v>0.38246600000000003</v>
          </cell>
          <cell r="U646">
            <v>0.3005799999999999</v>
          </cell>
          <cell r="V646">
            <v>0.28467599999999998</v>
          </cell>
          <cell r="W646">
            <v>0.28327599999999992</v>
          </cell>
          <cell r="X646">
            <v>0.26743499999999998</v>
          </cell>
          <cell r="Y646">
            <v>0.253386</v>
          </cell>
          <cell r="Z646">
            <v>0.2519579999999999</v>
          </cell>
          <cell r="AA646">
            <v>0.22605100000000003</v>
          </cell>
          <cell r="AB646">
            <v>0.19819099999999998</v>
          </cell>
          <cell r="AC646">
            <v>0.17301900000000003</v>
          </cell>
          <cell r="AD646">
            <v>0.160076</v>
          </cell>
          <cell r="AE646">
            <v>0.20246934889547286</v>
          </cell>
        </row>
        <row r="647">
          <cell r="A647" t="str">
            <v>Gaz</v>
          </cell>
          <cell r="B647" t="str">
            <v>gazcuwigceiaa</v>
          </cell>
          <cell r="C647" t="str">
            <v>fra</v>
          </cell>
          <cell r="D647" t="str">
            <v>CEREN</v>
          </cell>
          <cell r="E647" t="str">
            <v>Mtoe</v>
          </cell>
          <cell r="F647">
            <v>0.8698125000000001</v>
          </cell>
          <cell r="G647">
            <v>1.0100774999999997</v>
          </cell>
          <cell r="H647">
            <v>1.0432049999999999</v>
          </cell>
          <cell r="I647">
            <v>1.0756425000000001</v>
          </cell>
          <cell r="J647">
            <v>1.1073824999999997</v>
          </cell>
          <cell r="K647">
            <v>1.1176124999999999</v>
          </cell>
          <cell r="L647">
            <v>1.1634525000000002</v>
          </cell>
          <cell r="M647">
            <v>1.1762250000000001</v>
          </cell>
          <cell r="N647">
            <v>1.21689</v>
          </cell>
          <cell r="O647">
            <v>1.2889575000000004</v>
          </cell>
          <cell r="P647">
            <v>1.3705349999999998</v>
          </cell>
          <cell r="Q647">
            <v>1.3974900000000003</v>
          </cell>
          <cell r="R647">
            <v>1.4291624999999997</v>
          </cell>
          <cell r="S647">
            <v>1.4163600000000001</v>
          </cell>
          <cell r="T647">
            <v>1.4078024999999998</v>
          </cell>
          <cell r="U647">
            <v>1.4642850000000001</v>
          </cell>
          <cell r="V647">
            <v>1.4325749999999999</v>
          </cell>
          <cell r="W647">
            <v>1.4676824999999998</v>
          </cell>
          <cell r="X647">
            <v>1.4592149999999997</v>
          </cell>
          <cell r="Y647">
            <v>1.4593125</v>
          </cell>
          <cell r="Z647">
            <v>1.4837400000000001</v>
          </cell>
          <cell r="AA647">
            <v>1.4720175000000004</v>
          </cell>
          <cell r="AB647">
            <v>1.4993175000000001</v>
          </cell>
          <cell r="AC647">
            <v>1.5041924999999998</v>
          </cell>
          <cell r="AD647">
            <v>1.5227324999999998</v>
          </cell>
          <cell r="AE647">
            <v>1.6056707960646206</v>
          </cell>
        </row>
        <row r="648">
          <cell r="A648" t="str">
            <v>Chaleur</v>
          </cell>
          <cell r="B648" t="str">
            <v>vapcuwigceiaa</v>
          </cell>
          <cell r="C648" t="str">
            <v>fra</v>
          </cell>
          <cell r="D648" t="str">
            <v>CEREN</v>
          </cell>
          <cell r="E648" t="str">
            <v>Mtoe</v>
          </cell>
          <cell r="F648">
            <v>4.9500000000000002E-2</v>
          </cell>
          <cell r="G648">
            <v>5.4900000000000011E-2</v>
          </cell>
          <cell r="H648">
            <v>6.3899999999999998E-2</v>
          </cell>
          <cell r="I648">
            <v>6.2100000000000002E-2</v>
          </cell>
          <cell r="J648">
            <v>5.6700000000000007E-2</v>
          </cell>
          <cell r="K648">
            <v>5.0400000000000007E-2</v>
          </cell>
          <cell r="L648">
            <v>5.2199999999999996E-2</v>
          </cell>
          <cell r="M648">
            <v>5.2200000000000017E-2</v>
          </cell>
          <cell r="N648">
            <v>6.3E-2</v>
          </cell>
          <cell r="O648">
            <v>6.7436999999999983E-2</v>
          </cell>
          <cell r="P648">
            <v>0.10143000000000001</v>
          </cell>
          <cell r="Q648">
            <v>0.17443800000000004</v>
          </cell>
          <cell r="R648">
            <v>0.18259200000000003</v>
          </cell>
          <cell r="S648">
            <v>0.20943900000000001</v>
          </cell>
          <cell r="T648">
            <v>0.23471999999999998</v>
          </cell>
          <cell r="U648">
            <v>0.24740100000000001</v>
          </cell>
          <cell r="V648">
            <v>0.273447</v>
          </cell>
          <cell r="W648">
            <v>0.23523300000000005</v>
          </cell>
          <cell r="X648">
            <v>0.21951900000000002</v>
          </cell>
          <cell r="Y648">
            <v>0.25488</v>
          </cell>
          <cell r="Z648">
            <v>0.25981199999999999</v>
          </cell>
          <cell r="AA648">
            <v>0.27414899999999998</v>
          </cell>
          <cell r="AB648">
            <v>0.27451799999999998</v>
          </cell>
          <cell r="AC648">
            <v>0.25155900000000003</v>
          </cell>
          <cell r="AD648">
            <v>0.24743699999999999</v>
          </cell>
          <cell r="AE648">
            <v>0.24743115235857649</v>
          </cell>
        </row>
        <row r="649">
          <cell r="A649" t="str">
            <v>Electricité</v>
          </cell>
          <cell r="B649" t="str">
            <v>elccuwigceiaa</v>
          </cell>
          <cell r="C649" t="str">
            <v>fra</v>
          </cell>
          <cell r="D649" t="str">
            <v>CEREN</v>
          </cell>
          <cell r="E649" t="str">
            <v>Mtoe</v>
          </cell>
          <cell r="F649">
            <v>1.05315</v>
          </cell>
          <cell r="G649">
            <v>1.0817099999999999</v>
          </cell>
          <cell r="H649">
            <v>1.0979600000000003</v>
          </cell>
          <cell r="I649">
            <v>1.1101699999999999</v>
          </cell>
          <cell r="J649">
            <v>1.19678</v>
          </cell>
          <cell r="K649">
            <v>1.2308300000000001</v>
          </cell>
          <cell r="L649">
            <v>1.2548300000000001</v>
          </cell>
          <cell r="M649">
            <v>1.29129</v>
          </cell>
          <cell r="N649">
            <v>1.3159800000000001</v>
          </cell>
          <cell r="O649">
            <v>1.3385099999999999</v>
          </cell>
          <cell r="P649">
            <v>1.3804399999999999</v>
          </cell>
          <cell r="Q649">
            <v>1.4112399999999998</v>
          </cell>
          <cell r="R649">
            <v>1.45984</v>
          </cell>
          <cell r="S649">
            <v>1.4696199999999999</v>
          </cell>
          <cell r="T649">
            <v>1.4804900000000001</v>
          </cell>
          <cell r="U649">
            <v>1.5064599999999999</v>
          </cell>
          <cell r="V649">
            <v>1.5224900000000001</v>
          </cell>
          <cell r="W649">
            <v>1.5705799999999999</v>
          </cell>
          <cell r="X649">
            <v>1.5799299999999998</v>
          </cell>
          <cell r="Y649">
            <v>1.5976299999999999</v>
          </cell>
          <cell r="Z649">
            <v>1.6503000000000001</v>
          </cell>
          <cell r="AA649">
            <v>1.6793499999999999</v>
          </cell>
          <cell r="AB649">
            <v>1.6979199999999999</v>
          </cell>
          <cell r="AC649">
            <v>1.6824200000000002</v>
          </cell>
          <cell r="AD649">
            <v>1.6880900000000001</v>
          </cell>
          <cell r="AE649">
            <v>1.6896573878027941</v>
          </cell>
        </row>
        <row r="650">
          <cell r="A650" t="str">
            <v>Biomasse</v>
          </cell>
          <cell r="B650" t="str">
            <v>enccuwigceiaa</v>
          </cell>
          <cell r="C650" t="str">
            <v>fra</v>
          </cell>
          <cell r="D650" t="str">
            <v>CEREN</v>
          </cell>
          <cell r="E650" t="str">
            <v>Mtoe</v>
          </cell>
          <cell r="F650">
            <v>2.1000000000000001E-2</v>
          </cell>
          <cell r="G650">
            <v>1.95E-2</v>
          </cell>
          <cell r="H650">
            <v>1.7000000000000001E-2</v>
          </cell>
          <cell r="I650">
            <v>1.9E-2</v>
          </cell>
          <cell r="J650">
            <v>1.9E-2</v>
          </cell>
          <cell r="K650">
            <v>1.6979999999999999E-2</v>
          </cell>
          <cell r="L650">
            <v>1.4500000000000001E-2</v>
          </cell>
          <cell r="M650">
            <v>1.9E-2</v>
          </cell>
          <cell r="N650">
            <v>1.9E-2</v>
          </cell>
          <cell r="O650">
            <v>1.9E-2</v>
          </cell>
          <cell r="P650">
            <v>2.4509999999999994E-2</v>
          </cell>
          <cell r="Q650">
            <v>2.4939999999999997E-2</v>
          </cell>
          <cell r="R650">
            <v>2.4939999999999997E-2</v>
          </cell>
          <cell r="S650">
            <v>2.537E-2</v>
          </cell>
          <cell r="T650">
            <v>2.5199999999999997E-2</v>
          </cell>
          <cell r="U650">
            <v>2.9760000000000002E-2</v>
          </cell>
          <cell r="V650">
            <v>3.4514999999999997E-2</v>
          </cell>
          <cell r="W650">
            <v>4.0145E-2</v>
          </cell>
          <cell r="X650">
            <v>4.1325000000000001E-2</v>
          </cell>
          <cell r="Y650">
            <v>5.7875000000000003E-2</v>
          </cell>
          <cell r="Z650">
            <v>6.294000000000001E-2</v>
          </cell>
          <cell r="AA650">
            <v>6.3685000000000005E-2</v>
          </cell>
          <cell r="AB650">
            <v>7.1105000000000002E-2</v>
          </cell>
          <cell r="AC650">
            <v>7.5054999999999997E-2</v>
          </cell>
          <cell r="AD650">
            <v>7.7679999999999999E-2</v>
          </cell>
          <cell r="AE650">
            <v>0.10372500000000001</v>
          </cell>
        </row>
        <row r="651">
          <cell r="A651" t="str">
            <v>Total</v>
          </cell>
          <cell r="B651" t="str">
            <v>toccuwigceiaa</v>
          </cell>
          <cell r="C651" t="str">
            <v>fra</v>
          </cell>
          <cell r="D651" t="str">
            <v>CEREN</v>
          </cell>
          <cell r="E651" t="str">
            <v>Mtoe</v>
          </cell>
          <cell r="F651">
            <v>2.7793545000000002</v>
          </cell>
          <cell r="G651">
            <v>2.8885964999999998</v>
          </cell>
          <cell r="H651">
            <v>2.9387209999999993</v>
          </cell>
          <cell r="I651">
            <v>2.9832805000000002</v>
          </cell>
          <cell r="J651">
            <v>3.0491495</v>
          </cell>
          <cell r="K651">
            <v>3.1397415000000004</v>
          </cell>
          <cell r="L651">
            <v>3.1743904999999999</v>
          </cell>
          <cell r="M651">
            <v>3.2093140000000004</v>
          </cell>
          <cell r="N651">
            <v>3.2915320000000001</v>
          </cell>
          <cell r="O651">
            <v>3.3587965000000004</v>
          </cell>
          <cell r="P651">
            <v>3.4769489999999998</v>
          </cell>
          <cell r="Q651">
            <v>3.5499009999999998</v>
          </cell>
          <cell r="R651">
            <v>3.6296304999999993</v>
          </cell>
          <cell r="S651">
            <v>3.6359569999999999</v>
          </cell>
          <cell r="T651">
            <v>3.6205284999999998</v>
          </cell>
          <cell r="U651">
            <v>3.6397879999999998</v>
          </cell>
          <cell r="V651">
            <v>3.669305</v>
          </cell>
          <cell r="W651">
            <v>3.7384564999999994</v>
          </cell>
          <cell r="X651">
            <v>3.6886539999999997</v>
          </cell>
          <cell r="Y651">
            <v>3.7557495000000007</v>
          </cell>
          <cell r="Z651">
            <v>3.8264460000000002</v>
          </cell>
          <cell r="AA651">
            <v>3.8396625000000002</v>
          </cell>
          <cell r="AB651">
            <v>3.8494955000000002</v>
          </cell>
          <cell r="AC651">
            <v>3.7818374999999995</v>
          </cell>
          <cell r="AD651">
            <v>3.7932275000000004</v>
          </cell>
          <cell r="AE651">
            <v>4.0957110111529218</v>
          </cell>
        </row>
        <row r="652">
          <cell r="A652" t="str">
            <v>Thermal uses</v>
          </cell>
          <cell r="B652" t="str">
            <v>thmcuwigceiaa</v>
          </cell>
          <cell r="C652" t="str">
            <v>fra</v>
          </cell>
          <cell r="D652" t="str">
            <v>CEREN</v>
          </cell>
          <cell r="E652" t="str">
            <v>Mtoe</v>
          </cell>
          <cell r="F652">
            <v>1.7262045000000001</v>
          </cell>
          <cell r="G652">
            <v>1.8068864999999998</v>
          </cell>
          <cell r="H652">
            <v>1.8407609999999996</v>
          </cell>
          <cell r="I652">
            <v>1.8731105000000003</v>
          </cell>
          <cell r="J652">
            <v>1.8523695</v>
          </cell>
          <cell r="K652">
            <v>1.9089115000000003</v>
          </cell>
          <cell r="L652">
            <v>1.9195604999999993</v>
          </cell>
          <cell r="M652">
            <v>1.9180240000000002</v>
          </cell>
          <cell r="N652">
            <v>1.975552</v>
          </cell>
          <cell r="O652">
            <v>2.0202865000000005</v>
          </cell>
          <cell r="P652">
            <v>2.0965089999999997</v>
          </cell>
          <cell r="Q652">
            <v>2.1386609999999999</v>
          </cell>
          <cell r="R652">
            <v>2.1697904999999995</v>
          </cell>
          <cell r="S652">
            <v>2.166337</v>
          </cell>
          <cell r="T652">
            <v>2.1400384999999997</v>
          </cell>
          <cell r="U652">
            <v>2.1333280000000001</v>
          </cell>
          <cell r="V652">
            <v>2.1468149999999997</v>
          </cell>
          <cell r="W652">
            <v>2.1678764999999993</v>
          </cell>
          <cell r="X652">
            <v>2.1087240000000005</v>
          </cell>
          <cell r="Y652">
            <v>2.1581195000000006</v>
          </cell>
          <cell r="Z652">
            <v>2.1761459999999997</v>
          </cell>
          <cell r="AA652">
            <v>2.1603125000000003</v>
          </cell>
          <cell r="AB652">
            <v>2.1515755000000003</v>
          </cell>
          <cell r="AC652">
            <v>2.0994174999999995</v>
          </cell>
          <cell r="AD652">
            <v>2.1051375000000001</v>
          </cell>
          <cell r="AE652">
            <v>2.4060536233501275</v>
          </cell>
        </row>
        <row r="653">
          <cell r="A653" t="str">
            <v>Equipements</v>
          </cell>
        </row>
        <row r="654">
          <cell r="A654" t="str">
            <v>Charbon</v>
          </cell>
          <cell r="B654" t="str">
            <v>cmscuwigceequ</v>
          </cell>
          <cell r="C654" t="str">
            <v>fra</v>
          </cell>
          <cell r="D654" t="str">
            <v>CEREN</v>
          </cell>
          <cell r="E654" t="str">
            <v>Mtoe</v>
          </cell>
          <cell r="F654">
            <v>0.17116800000000001</v>
          </cell>
          <cell r="G654">
            <v>0.15725999999999998</v>
          </cell>
          <cell r="H654">
            <v>0.14529599999999998</v>
          </cell>
          <cell r="I654">
            <v>0.137322</v>
          </cell>
          <cell r="J654">
            <v>0.14302800000000002</v>
          </cell>
          <cell r="K654">
            <v>0.14210999999999999</v>
          </cell>
          <cell r="L654">
            <v>0.14169600000000002</v>
          </cell>
          <cell r="M654">
            <v>0.13808999999999999</v>
          </cell>
          <cell r="N654">
            <v>0.12669</v>
          </cell>
          <cell r="O654">
            <v>0.12701399999999999</v>
          </cell>
          <cell r="P654">
            <v>0.12820199999999998</v>
          </cell>
          <cell r="Q654">
            <v>0.147726</v>
          </cell>
          <cell r="R654">
            <v>0.158058</v>
          </cell>
          <cell r="S654">
            <v>0.170928</v>
          </cell>
          <cell r="T654">
            <v>0.14801400000000001</v>
          </cell>
          <cell r="U654">
            <v>0.15511800000000001</v>
          </cell>
          <cell r="V654">
            <v>0.16859399999999999</v>
          </cell>
          <cell r="W654">
            <v>0.17563199999999998</v>
          </cell>
          <cell r="X654">
            <v>0.173652</v>
          </cell>
          <cell r="Y654">
            <v>0.13497599999999998</v>
          </cell>
          <cell r="Z654">
            <v>0.12717600000000001</v>
          </cell>
          <cell r="AA654">
            <v>7.7466000000000007E-2</v>
          </cell>
          <cell r="AB654">
            <v>7.5689999999999993E-2</v>
          </cell>
          <cell r="AC654">
            <v>7.349399999999999E-2</v>
          </cell>
          <cell r="AD654">
            <v>7.8095999999999999E-2</v>
          </cell>
          <cell r="AE654">
            <v>6.0197999999999988E-2</v>
          </cell>
        </row>
        <row r="655">
          <cell r="A655" t="str">
            <v>Fioul</v>
          </cell>
          <cell r="B655" t="str">
            <v>petcuwigceequ</v>
          </cell>
          <cell r="C655" t="str">
            <v>fra</v>
          </cell>
          <cell r="D655" t="str">
            <v>CEREN</v>
          </cell>
          <cell r="E655" t="str">
            <v>Mtoe</v>
          </cell>
          <cell r="F655">
            <v>0.53617199999999998</v>
          </cell>
          <cell r="G655">
            <v>0.53209099999999998</v>
          </cell>
          <cell r="H655">
            <v>0.47506899999999996</v>
          </cell>
          <cell r="I655">
            <v>0.41527500000000001</v>
          </cell>
          <cell r="J655">
            <v>0.34808199999999995</v>
          </cell>
          <cell r="K655">
            <v>0.37975699999999996</v>
          </cell>
          <cell r="L655">
            <v>0.37780399999999992</v>
          </cell>
          <cell r="M655">
            <v>0.34460299999999999</v>
          </cell>
          <cell r="N655">
            <v>0.35193199999999997</v>
          </cell>
          <cell r="O655">
            <v>0.31680599999999998</v>
          </cell>
          <cell r="P655">
            <v>0.23886099999999996</v>
          </cell>
          <cell r="Q655">
            <v>0.272559</v>
          </cell>
          <cell r="R655">
            <v>0.224546</v>
          </cell>
          <cell r="S655">
            <v>0.216111</v>
          </cell>
          <cell r="T655">
            <v>0.211757</v>
          </cell>
          <cell r="U655">
            <v>0.22105300000000003</v>
          </cell>
          <cell r="V655">
            <v>0.190358</v>
          </cell>
          <cell r="W655">
            <v>0.150976</v>
          </cell>
          <cell r="X655">
            <v>0.15411900000000001</v>
          </cell>
          <cell r="Y655">
            <v>0.11795699999999999</v>
          </cell>
          <cell r="Z655">
            <v>0.11941299999999999</v>
          </cell>
          <cell r="AA655">
            <v>0.12639899999999998</v>
          </cell>
          <cell r="AB655">
            <v>0.10750599999999999</v>
          </cell>
          <cell r="AC655">
            <v>0.10488100000000003</v>
          </cell>
          <cell r="AD655">
            <v>9.0573000000000001E-2</v>
          </cell>
          <cell r="AE655">
            <v>0.10375399999999999</v>
          </cell>
        </row>
        <row r="656">
          <cell r="A656" t="str">
            <v>Gaz</v>
          </cell>
          <cell r="B656" t="str">
            <v>gazcuwigceequ</v>
          </cell>
          <cell r="C656" t="str">
            <v>fra</v>
          </cell>
          <cell r="D656" t="str">
            <v>CEREN</v>
          </cell>
          <cell r="E656" t="str">
            <v>Mtoe</v>
          </cell>
          <cell r="F656">
            <v>1.0921725000000002</v>
          </cell>
          <cell r="G656">
            <v>1.1708099999999999</v>
          </cell>
          <cell r="H656">
            <v>1.1496449999999998</v>
          </cell>
          <cell r="I656">
            <v>1.1000174999999999</v>
          </cell>
          <cell r="J656">
            <v>1.1275050000000002</v>
          </cell>
          <cell r="K656">
            <v>1.2435525000000003</v>
          </cell>
          <cell r="L656">
            <v>1.3265775</v>
          </cell>
          <cell r="M656">
            <v>1.3229775000000001</v>
          </cell>
          <cell r="N656">
            <v>1.4072550000000001</v>
          </cell>
          <cell r="O656">
            <v>1.398495</v>
          </cell>
          <cell r="P656">
            <v>1.4100224999999997</v>
          </cell>
          <cell r="Q656">
            <v>1.3806825000000003</v>
          </cell>
          <cell r="R656">
            <v>1.2914325</v>
          </cell>
          <cell r="S656">
            <v>1.3572299999999999</v>
          </cell>
          <cell r="T656">
            <v>1.4102399999999999</v>
          </cell>
          <cell r="U656">
            <v>1.4545575000000002</v>
          </cell>
          <cell r="V656">
            <v>1.4591400000000003</v>
          </cell>
          <cell r="W656">
            <v>1.4386575000000001</v>
          </cell>
          <cell r="X656">
            <v>1.4008049999999999</v>
          </cell>
          <cell r="Y656">
            <v>1.121175</v>
          </cell>
          <cell r="Z656">
            <v>1.2322800000000003</v>
          </cell>
          <cell r="AA656">
            <v>1.2196125</v>
          </cell>
          <cell r="AB656">
            <v>1.1991525000000003</v>
          </cell>
          <cell r="AC656">
            <v>1.1733750000000001</v>
          </cell>
          <cell r="AD656">
            <v>1.0807274999999998</v>
          </cell>
          <cell r="AE656">
            <v>1.1978175000000002</v>
          </cell>
        </row>
        <row r="657">
          <cell r="A657" t="str">
            <v>Chaleur</v>
          </cell>
          <cell r="B657" t="str">
            <v>vapcuwigceequ</v>
          </cell>
          <cell r="C657" t="str">
            <v>fra</v>
          </cell>
          <cell r="D657" t="str">
            <v>CEREN</v>
          </cell>
          <cell r="E657" t="str">
            <v>Mtoe</v>
          </cell>
          <cell r="F657">
            <v>1.2600000000000002E-2</v>
          </cell>
          <cell r="G657">
            <v>1.5300000000000005E-2</v>
          </cell>
          <cell r="H657">
            <v>1.7999999999999999E-2</v>
          </cell>
          <cell r="I657">
            <v>1.6199999999999999E-2</v>
          </cell>
          <cell r="J657">
            <v>1.6200000000000003E-2</v>
          </cell>
          <cell r="K657">
            <v>1.5300000000000005E-2</v>
          </cell>
          <cell r="L657">
            <v>1.7100000000000001E-2</v>
          </cell>
          <cell r="M657">
            <v>1.2600000000000002E-2</v>
          </cell>
          <cell r="N657">
            <v>1.1700000000000002E-2</v>
          </cell>
          <cell r="O657">
            <v>1.1700000000000002E-2</v>
          </cell>
          <cell r="P657">
            <v>4.1634000000000004E-2</v>
          </cell>
          <cell r="Q657">
            <v>4.8645000000000001E-2</v>
          </cell>
          <cell r="R657">
            <v>6.0497999999999996E-2</v>
          </cell>
          <cell r="S657">
            <v>6.2352000000000012E-2</v>
          </cell>
          <cell r="T657">
            <v>7.0938000000000001E-2</v>
          </cell>
          <cell r="U657">
            <v>5.9229000000000018E-2</v>
          </cell>
          <cell r="V657">
            <v>5.5322999999999997E-2</v>
          </cell>
          <cell r="W657">
            <v>6.2630999999999992E-2</v>
          </cell>
          <cell r="X657">
            <v>6.167700000000001E-2</v>
          </cell>
          <cell r="Y657">
            <v>5.1866999999999996E-2</v>
          </cell>
          <cell r="Z657">
            <v>5.5736999999999995E-2</v>
          </cell>
          <cell r="AA657">
            <v>5.3378999999999996E-2</v>
          </cell>
          <cell r="AB657">
            <v>4.3730999999999999E-2</v>
          </cell>
          <cell r="AC657">
            <v>3.2634000000000003E-2</v>
          </cell>
          <cell r="AD657">
            <v>2.3184000000000003E-2</v>
          </cell>
          <cell r="AE657">
            <v>2.3184000000000003E-2</v>
          </cell>
        </row>
        <row r="658">
          <cell r="A658" t="str">
            <v>Electricité</v>
          </cell>
          <cell r="B658" t="str">
            <v>elccuwigceequ</v>
          </cell>
          <cell r="C658" t="str">
            <v>fra</v>
          </cell>
          <cell r="D658" t="str">
            <v>CEREN</v>
          </cell>
          <cell r="E658" t="str">
            <v>Mtoe</v>
          </cell>
          <cell r="F658">
            <v>1.85683</v>
          </cell>
          <cell r="G658">
            <v>1.84436</v>
          </cell>
          <cell r="H658">
            <v>1.8668899999999999</v>
          </cell>
          <cell r="I658">
            <v>1.7527700000000002</v>
          </cell>
          <cell r="J658">
            <v>1.8670600000000002</v>
          </cell>
          <cell r="K658">
            <v>1.96862</v>
          </cell>
          <cell r="L658">
            <v>1.9817800000000001</v>
          </cell>
          <cell r="M658">
            <v>2.05694</v>
          </cell>
          <cell r="N658">
            <v>2.1721900000000001</v>
          </cell>
          <cell r="O658">
            <v>2.2087399999999997</v>
          </cell>
          <cell r="P658">
            <v>2.2872699999999999</v>
          </cell>
          <cell r="Q658">
            <v>2.27102</v>
          </cell>
          <cell r="R658">
            <v>2.2153200000000002</v>
          </cell>
          <cell r="S658">
            <v>2.2147000000000001</v>
          </cell>
          <cell r="T658">
            <v>2.2614100000000001</v>
          </cell>
          <cell r="U658">
            <v>2.42395</v>
          </cell>
          <cell r="V658">
            <v>2.4340199999999999</v>
          </cell>
          <cell r="W658">
            <v>2.47485</v>
          </cell>
          <cell r="X658">
            <v>2.3490600000000001</v>
          </cell>
          <cell r="Y658">
            <v>1.88703</v>
          </cell>
          <cell r="Z658">
            <v>2.0233099999999999</v>
          </cell>
          <cell r="AA658">
            <v>2.1160299999999999</v>
          </cell>
          <cell r="AB658">
            <v>1.9828099999999997</v>
          </cell>
          <cell r="AC658">
            <v>1.93049</v>
          </cell>
          <cell r="AD658">
            <v>1.9199000000000002</v>
          </cell>
          <cell r="AE658">
            <v>1.9434199999999997</v>
          </cell>
        </row>
        <row r="659">
          <cell r="A659" t="str">
            <v>Biomasse</v>
          </cell>
          <cell r="B659" t="str">
            <v>enccuwigceequ</v>
          </cell>
          <cell r="C659" t="str">
            <v>fra</v>
          </cell>
          <cell r="D659" t="str">
            <v>CEREN</v>
          </cell>
          <cell r="E659" t="str">
            <v>Mtoe</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row>
        <row r="660">
          <cell r="A660" t="str">
            <v>Total</v>
          </cell>
          <cell r="B660" t="str">
            <v>toccuwigceequ</v>
          </cell>
          <cell r="C660" t="str">
            <v>fra</v>
          </cell>
          <cell r="D660" t="str">
            <v>CEREN</v>
          </cell>
          <cell r="E660" t="str">
            <v>Mtoe</v>
          </cell>
          <cell r="F660">
            <v>3.6689425000000004</v>
          </cell>
          <cell r="G660">
            <v>3.719821</v>
          </cell>
          <cell r="H660">
            <v>3.6548999999999991</v>
          </cell>
          <cell r="I660">
            <v>3.4215844999999994</v>
          </cell>
          <cell r="J660">
            <v>3.5018749999999996</v>
          </cell>
          <cell r="K660">
            <v>3.7493395000000005</v>
          </cell>
          <cell r="L660">
            <v>3.8449575</v>
          </cell>
          <cell r="M660">
            <v>3.8752104999999997</v>
          </cell>
          <cell r="N660">
            <v>4.0697669999999997</v>
          </cell>
          <cell r="O660">
            <v>4.0627550000000001</v>
          </cell>
          <cell r="P660">
            <v>4.1059894999999997</v>
          </cell>
          <cell r="Q660">
            <v>4.1206325000000001</v>
          </cell>
          <cell r="R660">
            <v>3.9498544999999998</v>
          </cell>
          <cell r="S660">
            <v>4.0213209999999995</v>
          </cell>
          <cell r="T660">
            <v>4.1023589999999999</v>
          </cell>
          <cell r="U660">
            <v>4.3139075</v>
          </cell>
          <cell r="V660">
            <v>4.3074349999999999</v>
          </cell>
          <cell r="W660">
            <v>4.3027464999999996</v>
          </cell>
          <cell r="X660">
            <v>4.1393130000000005</v>
          </cell>
          <cell r="Y660">
            <v>3.313005</v>
          </cell>
          <cell r="Z660">
            <v>3.557916000000001</v>
          </cell>
          <cell r="AA660">
            <v>3.5928864999999992</v>
          </cell>
          <cell r="AB660">
            <v>3.4088894999999999</v>
          </cell>
          <cell r="AC660">
            <v>3.3148740000000001</v>
          </cell>
          <cell r="AD660">
            <v>3.1924805000000003</v>
          </cell>
          <cell r="AE660">
            <v>3.3283734999999992</v>
          </cell>
        </row>
        <row r="661">
          <cell r="A661" t="str">
            <v>Thermal uses</v>
          </cell>
          <cell r="B661" t="str">
            <v>thmcuwigceequ</v>
          </cell>
          <cell r="C661" t="str">
            <v>fra</v>
          </cell>
          <cell r="D661" t="str">
            <v>CEREN</v>
          </cell>
          <cell r="E661" t="str">
            <v>Mtoe</v>
          </cell>
          <cell r="F661">
            <v>1.8121125000000005</v>
          </cell>
          <cell r="G661">
            <v>1.875461</v>
          </cell>
          <cell r="H661">
            <v>1.7880099999999994</v>
          </cell>
          <cell r="I661">
            <v>1.6688144999999994</v>
          </cell>
          <cell r="J661">
            <v>1.6348149999999999</v>
          </cell>
          <cell r="K661">
            <v>1.7807195000000005</v>
          </cell>
          <cell r="L661">
            <v>1.8631774999999997</v>
          </cell>
          <cell r="M661">
            <v>1.8182705000000001</v>
          </cell>
          <cell r="N661">
            <v>1.8975769999999996</v>
          </cell>
          <cell r="O661">
            <v>1.854015</v>
          </cell>
          <cell r="P661">
            <v>1.8187194999999994</v>
          </cell>
          <cell r="Q661">
            <v>1.8496125000000003</v>
          </cell>
          <cell r="R661">
            <v>1.7345344999999994</v>
          </cell>
          <cell r="S661">
            <v>1.8066210000000003</v>
          </cell>
          <cell r="T661">
            <v>1.8409489999999999</v>
          </cell>
          <cell r="U661">
            <v>1.8899575000000002</v>
          </cell>
          <cell r="V661">
            <v>1.8734150000000001</v>
          </cell>
          <cell r="W661">
            <v>1.8278964999999998</v>
          </cell>
          <cell r="X661">
            <v>1.7902530000000001</v>
          </cell>
          <cell r="Y661">
            <v>1.425975</v>
          </cell>
          <cell r="Z661">
            <v>1.5346060000000004</v>
          </cell>
          <cell r="AA661">
            <v>1.4768564999999998</v>
          </cell>
          <cell r="AB661">
            <v>1.4260795000000002</v>
          </cell>
          <cell r="AC661">
            <v>1.3843839999999998</v>
          </cell>
          <cell r="AD661">
            <v>1.2725804999999999</v>
          </cell>
          <cell r="AE661">
            <v>1.3849534999999999</v>
          </cell>
        </row>
        <row r="662">
          <cell r="A662" t="str">
            <v>Autres</v>
          </cell>
        </row>
        <row r="663">
          <cell r="A663" t="str">
            <v>Charbon</v>
          </cell>
          <cell r="B663" t="str">
            <v>cmscuwigceoth</v>
          </cell>
          <cell r="C663" t="str">
            <v>fra</v>
          </cell>
          <cell r="D663" t="str">
            <v>CEREN</v>
          </cell>
          <cell r="E663" t="str">
            <v>Mtoe</v>
          </cell>
          <cell r="F663">
            <v>2.1581999999999758E-2</v>
          </cell>
          <cell r="G663">
            <v>1.5216000000000314E-2</v>
          </cell>
          <cell r="H663">
            <v>1.1993999999999682E-2</v>
          </cell>
          <cell r="I663">
            <v>6.294000000000099E-3</v>
          </cell>
          <cell r="J663">
            <v>4.133999999999644E-3</v>
          </cell>
          <cell r="K663">
            <v>4.128000000000142E-3</v>
          </cell>
          <cell r="L663">
            <v>2.406000000000135E-3</v>
          </cell>
          <cell r="M663">
            <v>1.8000000000004156E-3</v>
          </cell>
          <cell r="N663">
            <v>1.2000000000000346E-3</v>
          </cell>
          <cell r="O663">
            <v>1.2000000000003163E-3</v>
          </cell>
          <cell r="P663">
            <v>7.6800000000032159E-4</v>
          </cell>
          <cell r="Q663">
            <v>8.7599999999996838E-4</v>
          </cell>
          <cell r="R663">
            <v>4.2000000000001563E-4</v>
          </cell>
          <cell r="S663">
            <v>6.0000000000422857E-6</v>
          </cell>
          <cell r="T663">
            <v>-5.9999999998780596E-6</v>
          </cell>
          <cell r="U663">
            <v>7.6800000000021588E-4</v>
          </cell>
          <cell r="V663">
            <v>1.2000000000330907E-5</v>
          </cell>
          <cell r="W663">
            <v>7.6247406210542132E-17</v>
          </cell>
          <cell r="X663">
            <v>-6.0000000001214655E-6</v>
          </cell>
          <cell r="Y663">
            <v>-5.9999999999015216E-6</v>
          </cell>
          <cell r="Z663">
            <v>-2.7273110683001609E-16</v>
          </cell>
          <cell r="AA663">
            <v>-5.9999999998194085E-6</v>
          </cell>
          <cell r="AB663">
            <v>5.4000000000472947E-5</v>
          </cell>
          <cell r="AC663">
            <v>4.7999999999838272E-5</v>
          </cell>
          <cell r="AD663">
            <v>4.7999999999861738E-5</v>
          </cell>
          <cell r="AE663">
            <v>6.0000000001156007E-6</v>
          </cell>
        </row>
        <row r="664">
          <cell r="A664" t="str">
            <v>Fioul</v>
          </cell>
          <cell r="B664" t="str">
            <v>petcuwigceoth</v>
          </cell>
          <cell r="C664" t="str">
            <v>fra</v>
          </cell>
          <cell r="D664" t="str">
            <v>CEREN</v>
          </cell>
          <cell r="E664" t="str">
            <v>Mtoe</v>
          </cell>
          <cell r="F664">
            <v>0.36757700000000043</v>
          </cell>
          <cell r="G664">
            <v>0.33926899999999988</v>
          </cell>
          <cell r="H664">
            <v>0.2942589999999996</v>
          </cell>
          <cell r="I664">
            <v>0.28676900000000005</v>
          </cell>
          <cell r="J664">
            <v>0.27147400000000044</v>
          </cell>
          <cell r="K664">
            <v>0.25034799999999979</v>
          </cell>
          <cell r="L664">
            <v>0.24794700000000053</v>
          </cell>
          <cell r="M664">
            <v>0.23572500000000007</v>
          </cell>
          <cell r="N664">
            <v>0.21522199999999933</v>
          </cell>
          <cell r="O664">
            <v>0.20918800000000029</v>
          </cell>
          <cell r="P664">
            <v>0.16927399999999979</v>
          </cell>
          <cell r="Q664">
            <v>0.15518299999999979</v>
          </cell>
          <cell r="R664">
            <v>0.12480999999999999</v>
          </cell>
          <cell r="S664">
            <v>0.12380200000000124</v>
          </cell>
          <cell r="T664">
            <v>0.11472299999999941</v>
          </cell>
          <cell r="U664">
            <v>0.10329199999999931</v>
          </cell>
          <cell r="V664">
            <v>9.528399999999948E-2</v>
          </cell>
          <cell r="W664">
            <v>8.971199999999975E-2</v>
          </cell>
          <cell r="X664">
            <v>9.969400000000013E-2</v>
          </cell>
          <cell r="Y664">
            <v>6.7284000000000121E-2</v>
          </cell>
          <cell r="Z664">
            <v>6.1908000000000324E-2</v>
          </cell>
          <cell r="AA664">
            <v>5.6630000000000569E-2</v>
          </cell>
          <cell r="AB664">
            <v>7.6831999999999692E-2</v>
          </cell>
          <cell r="AC664">
            <v>6.7927999999999739E-2</v>
          </cell>
          <cell r="AD664">
            <v>5.7813000000000316E-2</v>
          </cell>
          <cell r="AE664">
            <v>6.1859000000000344E-2</v>
          </cell>
        </row>
        <row r="665">
          <cell r="A665" t="str">
            <v>Gaz</v>
          </cell>
          <cell r="B665" t="str">
            <v>gazcuwigceoth</v>
          </cell>
          <cell r="C665" t="str">
            <v>fra</v>
          </cell>
          <cell r="D665" t="str">
            <v>CEREN</v>
          </cell>
          <cell r="E665" t="str">
            <v>Mtoe</v>
          </cell>
          <cell r="F665">
            <v>0.39997500000000025</v>
          </cell>
          <cell r="G665">
            <v>0.44426249999999973</v>
          </cell>
          <cell r="H665">
            <v>0.46865999999999869</v>
          </cell>
          <cell r="I665">
            <v>0.46524749999999959</v>
          </cell>
          <cell r="J665">
            <v>0.46631250000000074</v>
          </cell>
          <cell r="K665">
            <v>0.50477249999999996</v>
          </cell>
          <cell r="L665">
            <v>0.50348249999999928</v>
          </cell>
          <cell r="M665">
            <v>0.50455499999999898</v>
          </cell>
          <cell r="N665">
            <v>0.52037250000000046</v>
          </cell>
          <cell r="O665">
            <v>0.51809249999999918</v>
          </cell>
          <cell r="P665">
            <v>0.54564000000000024</v>
          </cell>
          <cell r="Q665">
            <v>0.53460749999999857</v>
          </cell>
          <cell r="R665">
            <v>0.52065000000000072</v>
          </cell>
          <cell r="S665">
            <v>0.48621749999999941</v>
          </cell>
          <cell r="T665">
            <v>0.49570500000000067</v>
          </cell>
          <cell r="U665">
            <v>0.47160000000000046</v>
          </cell>
          <cell r="V665">
            <v>0.45332249999999913</v>
          </cell>
          <cell r="W665">
            <v>0.43432499999999952</v>
          </cell>
          <cell r="X665">
            <v>0.37417500000000042</v>
          </cell>
          <cell r="Y665">
            <v>0.3456825</v>
          </cell>
          <cell r="Z665">
            <v>0.36896249999999992</v>
          </cell>
          <cell r="AA665">
            <v>0.34545749999999997</v>
          </cell>
          <cell r="AB665">
            <v>0.30038250000000011</v>
          </cell>
          <cell r="AC665">
            <v>0.29605499999999985</v>
          </cell>
          <cell r="AD665">
            <v>0.2892224999999996</v>
          </cell>
          <cell r="AE665">
            <v>0.37439999999999773</v>
          </cell>
        </row>
        <row r="666">
          <cell r="A666" t="str">
            <v>Chaleur</v>
          </cell>
          <cell r="B666" t="str">
            <v>vapcuwigceoth</v>
          </cell>
          <cell r="C666" t="str">
            <v>fra</v>
          </cell>
          <cell r="D666" t="str">
            <v>CEREN</v>
          </cell>
          <cell r="E666" t="str">
            <v>Mtoe</v>
          </cell>
          <cell r="F666">
            <v>1.9800000000000054E-2</v>
          </cell>
          <cell r="G666">
            <v>2.0699999999999923E-2</v>
          </cell>
          <cell r="H666">
            <v>1.8899999999999896E-2</v>
          </cell>
          <cell r="I666">
            <v>1.6199999999999964E-2</v>
          </cell>
          <cell r="J666">
            <v>1.2599999999999997E-2</v>
          </cell>
          <cell r="K666">
            <v>1.3500000000000005E-2</v>
          </cell>
          <cell r="L666">
            <v>1.4400000000000012E-2</v>
          </cell>
          <cell r="M666">
            <v>1.2600000000000035E-2</v>
          </cell>
          <cell r="N666">
            <v>8.9999999999999924E-3</v>
          </cell>
          <cell r="O666">
            <v>1.1700000000000006E-2</v>
          </cell>
          <cell r="P666">
            <v>7.3979999999998977E-3</v>
          </cell>
          <cell r="Q666">
            <v>1.0088999999999928E-2</v>
          </cell>
          <cell r="R666">
            <v>1.0179000000000176E-2</v>
          </cell>
          <cell r="S666">
            <v>1.0502999999999787E-2</v>
          </cell>
          <cell r="T666">
            <v>1.0971000000000057E-2</v>
          </cell>
          <cell r="U666">
            <v>1.0341000000000086E-2</v>
          </cell>
          <cell r="V666">
            <v>9.9809999999998008E-3</v>
          </cell>
          <cell r="W666">
            <v>1.0052999999999816E-2</v>
          </cell>
          <cell r="X666">
            <v>2.0502000000000031E-2</v>
          </cell>
          <cell r="Y666">
            <v>1.9017000000000211E-2</v>
          </cell>
          <cell r="Z666">
            <v>2.0492999999999845E-2</v>
          </cell>
          <cell r="AA666">
            <v>9.9179999999999737E-3</v>
          </cell>
          <cell r="AB666">
            <v>1.9349999999999864E-2</v>
          </cell>
          <cell r="AC666">
            <v>2.6855999999999939E-2</v>
          </cell>
          <cell r="AD666">
            <v>2.4173999999999942E-2</v>
          </cell>
          <cell r="AE666">
            <v>1.8773999999999746E-2</v>
          </cell>
        </row>
        <row r="667">
          <cell r="A667" t="str">
            <v>Electricité</v>
          </cell>
          <cell r="B667" t="str">
            <v>elccuwigceoth</v>
          </cell>
          <cell r="C667" t="str">
            <v>fra</v>
          </cell>
          <cell r="D667" t="str">
            <v>CEREN</v>
          </cell>
          <cell r="E667" t="str">
            <v>Mtoe</v>
          </cell>
          <cell r="F667">
            <v>0.80513000000000201</v>
          </cell>
          <cell r="G667">
            <v>0.80772000000000144</v>
          </cell>
          <cell r="H667">
            <v>0.79403999999999941</v>
          </cell>
          <cell r="I667">
            <v>0.77089999999999936</v>
          </cell>
          <cell r="J667">
            <v>0.78553000000000051</v>
          </cell>
          <cell r="K667">
            <v>0.80074999999999852</v>
          </cell>
          <cell r="L667">
            <v>0.79911000000000088</v>
          </cell>
          <cell r="M667">
            <v>0.81710000000000094</v>
          </cell>
          <cell r="N667">
            <v>0.83496000000000248</v>
          </cell>
          <cell r="O667">
            <v>0.83823000000000125</v>
          </cell>
          <cell r="P667">
            <v>0.83378000000000219</v>
          </cell>
          <cell r="Q667">
            <v>0.82072999999999818</v>
          </cell>
          <cell r="R667">
            <v>0.75806999999999924</v>
          </cell>
          <cell r="S667">
            <v>0.76203000000000165</v>
          </cell>
          <cell r="T667">
            <v>0.74130999999999847</v>
          </cell>
          <cell r="U667">
            <v>0.74688000000000032</v>
          </cell>
          <cell r="V667">
            <v>0.72900999999999938</v>
          </cell>
          <cell r="W667">
            <v>0.70139000000000007</v>
          </cell>
          <cell r="X667">
            <v>0.67552000000000045</v>
          </cell>
          <cell r="Y667">
            <v>0.61333000000000071</v>
          </cell>
          <cell r="Z667">
            <v>0.61914999999999898</v>
          </cell>
          <cell r="AA667">
            <v>0.62083000000000044</v>
          </cell>
          <cell r="AB667">
            <v>0.61453999999999975</v>
          </cell>
          <cell r="AC667">
            <v>0.60662000000000116</v>
          </cell>
          <cell r="AD667">
            <v>0.58703000000000116</v>
          </cell>
          <cell r="AE667">
            <v>0.58805999999999981</v>
          </cell>
        </row>
        <row r="668">
          <cell r="A668" t="str">
            <v>Biomasse</v>
          </cell>
          <cell r="B668" t="str">
            <v>enccuwigceoth</v>
          </cell>
          <cell r="C668" t="str">
            <v>fra</v>
          </cell>
          <cell r="D668" t="str">
            <v>CEREN</v>
          </cell>
          <cell r="E668" t="str">
            <v>Mtoe</v>
          </cell>
          <cell r="F668">
            <v>0.16833000000000006</v>
          </cell>
          <cell r="G668">
            <v>0.17319999999999999</v>
          </cell>
          <cell r="H668">
            <v>0.17278499999999994</v>
          </cell>
          <cell r="I668">
            <v>0.17321999999999993</v>
          </cell>
          <cell r="J668">
            <v>0.18167500000000009</v>
          </cell>
          <cell r="K668">
            <v>0.18345000000000017</v>
          </cell>
          <cell r="L668">
            <v>0.191</v>
          </cell>
          <cell r="M668">
            <v>0.19734499999999996</v>
          </cell>
          <cell r="N668">
            <v>0.20786000000000004</v>
          </cell>
          <cell r="O668">
            <v>0.20390500000000014</v>
          </cell>
          <cell r="P668">
            <v>0.22018000000000001</v>
          </cell>
          <cell r="Q668">
            <v>0.22577000000000003</v>
          </cell>
          <cell r="R668">
            <v>0.23012000000000002</v>
          </cell>
          <cell r="S668">
            <v>0.2328400000000001</v>
          </cell>
          <cell r="T668">
            <v>0.24440500000000001</v>
          </cell>
          <cell r="U668">
            <v>0.24190999999999993</v>
          </cell>
          <cell r="V668">
            <v>0.23709999999999989</v>
          </cell>
          <cell r="W668">
            <v>0.23528499999999988</v>
          </cell>
          <cell r="X668">
            <v>0.24401000000000009</v>
          </cell>
          <cell r="Y668">
            <v>0.22383999999999987</v>
          </cell>
          <cell r="Z668">
            <v>0.22908999999999993</v>
          </cell>
          <cell r="AA668">
            <v>0.24177000000000007</v>
          </cell>
          <cell r="AB668">
            <v>0.23894499999999974</v>
          </cell>
          <cell r="AC668">
            <v>0.23267000000000002</v>
          </cell>
          <cell r="AD668">
            <v>0.21034999999999998</v>
          </cell>
          <cell r="AE668">
            <v>0.19151500000000007</v>
          </cell>
        </row>
        <row r="669">
          <cell r="A669" t="str">
            <v>Total</v>
          </cell>
          <cell r="B669" t="str">
            <v>toccuwigceoth</v>
          </cell>
          <cell r="C669" t="str">
            <v>fra</v>
          </cell>
          <cell r="D669" t="str">
            <v>CEREN</v>
          </cell>
          <cell r="E669" t="str">
            <v>Mtoe</v>
          </cell>
          <cell r="F669">
            <v>1.7823940000000031</v>
          </cell>
          <cell r="G669">
            <v>1.800367500000001</v>
          </cell>
          <cell r="H669">
            <v>1.760637999999997</v>
          </cell>
          <cell r="I669">
            <v>1.7186304999999991</v>
          </cell>
          <cell r="J669">
            <v>1.7217255000000016</v>
          </cell>
          <cell r="K669">
            <v>1.7569484999999985</v>
          </cell>
          <cell r="L669">
            <v>1.7583455000000008</v>
          </cell>
          <cell r="M669">
            <v>1.7691250000000001</v>
          </cell>
          <cell r="N669">
            <v>1.7886145000000024</v>
          </cell>
          <cell r="O669">
            <v>1.7823155000000013</v>
          </cell>
          <cell r="P669">
            <v>1.7770400000000022</v>
          </cell>
          <cell r="Q669">
            <v>1.7472554999999965</v>
          </cell>
          <cell r="R669">
            <v>1.6442490000000003</v>
          </cell>
          <cell r="S669">
            <v>1.6153985000000022</v>
          </cell>
          <cell r="T669">
            <v>1.6071079999999989</v>
          </cell>
          <cell r="U669">
            <v>1.5747910000000005</v>
          </cell>
          <cell r="V669">
            <v>1.5247094999999982</v>
          </cell>
          <cell r="W669">
            <v>1.470764999999999</v>
          </cell>
          <cell r="X669">
            <v>1.4138950000000008</v>
          </cell>
          <cell r="Y669">
            <v>1.2691475000000012</v>
          </cell>
          <cell r="Z669">
            <v>1.2996034999999988</v>
          </cell>
          <cell r="AA669">
            <v>1.2745995000000014</v>
          </cell>
          <cell r="AB669">
            <v>1.2501034999999994</v>
          </cell>
          <cell r="AC669">
            <v>1.2301770000000005</v>
          </cell>
          <cell r="AD669">
            <v>1.1686375000000009</v>
          </cell>
          <cell r="AE669">
            <v>1.2346139999999979</v>
          </cell>
        </row>
        <row r="670">
          <cell r="A670" t="str">
            <v>Thermal uses</v>
          </cell>
          <cell r="B670" t="str">
            <v>thmcuwigceoth</v>
          </cell>
          <cell r="C670" t="str">
            <v>fra</v>
          </cell>
          <cell r="D670" t="str">
            <v>CEREN</v>
          </cell>
          <cell r="E670" t="str">
            <v>Mtoe</v>
          </cell>
          <cell r="F670">
            <v>0.97726400000000102</v>
          </cell>
          <cell r="G670">
            <v>0.99264749999999957</v>
          </cell>
          <cell r="H670">
            <v>0.96659799999999774</v>
          </cell>
          <cell r="I670">
            <v>0.94773049999999959</v>
          </cell>
          <cell r="J670">
            <v>0.93619550000000096</v>
          </cell>
          <cell r="K670">
            <v>0.95619849999999995</v>
          </cell>
          <cell r="L670">
            <v>0.95923549999999991</v>
          </cell>
          <cell r="M670">
            <v>0.95202499999999923</v>
          </cell>
          <cell r="N670">
            <v>0.95365449999999996</v>
          </cell>
          <cell r="O670">
            <v>0.94408549999999991</v>
          </cell>
          <cell r="P670">
            <v>0.9432600000000001</v>
          </cell>
          <cell r="Q670">
            <v>0.92652549999999834</v>
          </cell>
          <cell r="R670">
            <v>0.88617900000000116</v>
          </cell>
          <cell r="S670">
            <v>0.85336850000000064</v>
          </cell>
          <cell r="T670">
            <v>0.86579800000000018</v>
          </cell>
          <cell r="U670">
            <v>0.82791100000000006</v>
          </cell>
          <cell r="V670">
            <v>0.79569949999999867</v>
          </cell>
          <cell r="W670">
            <v>0.76937499999999903</v>
          </cell>
          <cell r="X670">
            <v>0.73837500000000034</v>
          </cell>
          <cell r="Y670">
            <v>0.65581750000000028</v>
          </cell>
          <cell r="Z670">
            <v>0.68045349999999971</v>
          </cell>
          <cell r="AA670">
            <v>0.65376950000000089</v>
          </cell>
          <cell r="AB670">
            <v>0.63556349999999973</v>
          </cell>
          <cell r="AC670">
            <v>0.62355699999999925</v>
          </cell>
          <cell r="AD670">
            <v>0.58160749999999972</v>
          </cell>
          <cell r="AE670">
            <v>0.64655399999999796</v>
          </cell>
        </row>
      </sheetData>
      <sheetData sheetId="12">
        <row r="10">
          <cell r="A10" t="str">
            <v>toccfima</v>
          </cell>
          <cell r="C10">
            <v>38.915607932952412</v>
          </cell>
          <cell r="D10">
            <v>31.843964919505282</v>
          </cell>
          <cell r="E10">
            <v>32.69700855069604</v>
          </cell>
          <cell r="F10">
            <v>33.206980358539603</v>
          </cell>
          <cell r="G10">
            <v>33.65116256944129</v>
          </cell>
          <cell r="H10">
            <v>36.496623822772037</v>
          </cell>
          <cell r="K10">
            <v>38.915996617477433</v>
          </cell>
          <cell r="L10">
            <v>31.84426552963518</v>
          </cell>
          <cell r="M10">
            <v>31.345138531872799</v>
          </cell>
          <cell r="N10">
            <v>29.688278046223452</v>
          </cell>
          <cell r="O10">
            <v>27.533850483784146</v>
          </cell>
          <cell r="P10">
            <v>18.814140100254665</v>
          </cell>
        </row>
        <row r="12">
          <cell r="C12" t="str">
            <v>Total fuel purchase by the manufacturing industry (EBU)</v>
          </cell>
          <cell r="K12" t="str">
            <v>Total fuel purchase by the manufacturing industry (EBU)</v>
          </cell>
        </row>
        <row r="13">
          <cell r="C13">
            <v>27.522792103385896</v>
          </cell>
          <cell r="D13">
            <v>21.883918383713176</v>
          </cell>
          <cell r="E13">
            <v>22.334372048006081</v>
          </cell>
          <cell r="F13">
            <v>22.534195378058453</v>
          </cell>
          <cell r="G13">
            <v>22.69392482370171</v>
          </cell>
          <cell r="H13">
            <v>23.725111444417099</v>
          </cell>
          <cell r="K13">
            <v>27.522858728043893</v>
          </cell>
          <cell r="L13">
            <v>21.8839746993822</v>
          </cell>
          <cell r="M13">
            <v>21.401242750072864</v>
          </cell>
          <cell r="N13">
            <v>19.922978718576189</v>
          </cell>
          <cell r="O13">
            <v>17.881370929109451</v>
          </cell>
          <cell r="P13">
            <v>6.1634047113804549</v>
          </cell>
        </row>
        <row r="15">
          <cell r="C15" t="str">
            <v>Total electricity purchase by the manufacturing industry (EBU)</v>
          </cell>
          <cell r="K15" t="str">
            <v>Total electricity purchase by the manufacturing industry (EBU)</v>
          </cell>
        </row>
        <row r="16">
          <cell r="C16">
            <v>11.392815829566519</v>
          </cell>
          <cell r="D16">
            <v>9.960046535792106</v>
          </cell>
          <cell r="E16">
            <v>10.362636502689961</v>
          </cell>
          <cell r="F16">
            <v>10.672784980481151</v>
          </cell>
          <cell r="G16">
            <v>10.957237745739578</v>
          </cell>
          <cell r="H16">
            <v>12.771512378354942</v>
          </cell>
          <cell r="K16">
            <v>11.39313788943354</v>
          </cell>
          <cell r="L16">
            <v>9.9602908302529798</v>
          </cell>
          <cell r="M16">
            <v>9.9438957817999327</v>
          </cell>
          <cell r="N16">
            <v>9.7652993276472628</v>
          </cell>
          <cell r="O16">
            <v>9.6524795546746951</v>
          </cell>
          <cell r="P16">
            <v>12.65073538887421</v>
          </cell>
        </row>
        <row r="18">
          <cell r="C18" t="str">
            <v>Final energy consumption of construction and mines (Mtoe)</v>
          </cell>
          <cell r="K18" t="str">
            <v>Final energy consumption of construction and mines (Mtoe)</v>
          </cell>
        </row>
        <row r="19">
          <cell r="C19">
            <v>0</v>
          </cell>
          <cell r="D19">
            <v>0</v>
          </cell>
          <cell r="E19">
            <v>0</v>
          </cell>
          <cell r="F19">
            <v>0</v>
          </cell>
          <cell r="G19">
            <v>0</v>
          </cell>
          <cell r="H19">
            <v>0</v>
          </cell>
          <cell r="K19">
            <v>0</v>
          </cell>
          <cell r="L19">
            <v>0</v>
          </cell>
          <cell r="M19">
            <v>0</v>
          </cell>
          <cell r="N19">
            <v>0</v>
          </cell>
          <cell r="O19">
            <v>0</v>
          </cell>
          <cell r="P19">
            <v>0</v>
          </cell>
        </row>
        <row r="21">
          <cell r="C21" t="str">
            <v>Energy consumption per unit of sectoral GDP in industry  (EBU/M$)</v>
          </cell>
          <cell r="K21" t="str">
            <v>Energy consumption per unit of sectoral GDP in industry  (EBU/M$)</v>
          </cell>
        </row>
        <row r="22">
          <cell r="C22">
            <v>1028.8107881894377</v>
          </cell>
          <cell r="D22">
            <v>808.09268104292778</v>
          </cell>
          <cell r="E22">
            <v>774.66415359468215</v>
          </cell>
          <cell r="F22">
            <v>731.259778279736</v>
          </cell>
          <cell r="G22">
            <v>691.27778228197576</v>
          </cell>
          <cell r="H22">
            <v>555.88290793014517</v>
          </cell>
          <cell r="K22">
            <v>1028.8210638308519</v>
          </cell>
          <cell r="L22">
            <v>808.10030951653118</v>
          </cell>
          <cell r="M22">
            <v>742.63537511245488</v>
          </cell>
          <cell r="N22">
            <v>653.77349542731156</v>
          </cell>
          <cell r="O22">
            <v>565.61312141406415</v>
          </cell>
          <cell r="P22">
            <v>286.55962699237864</v>
          </cell>
        </row>
        <row r="24">
          <cell r="C24" t="str">
            <v>Share of energy expenses paid by industry in the industrial GDP (1)</v>
          </cell>
          <cell r="K24" t="str">
            <v>Share of energy expenses paid by industry in the industrial GDP (1)</v>
          </cell>
        </row>
        <row r="25">
          <cell r="A25" t="str">
            <v>shindvaind</v>
          </cell>
          <cell r="C25">
            <v>5.0954087985671533E-2</v>
          </cell>
          <cell r="D25">
            <v>5.1231899686959771E-2</v>
          </cell>
          <cell r="E25">
            <v>5.8466230940682623E-2</v>
          </cell>
          <cell r="F25">
            <v>5.8804972611194738E-2</v>
          </cell>
          <cell r="G25">
            <v>5.8516994464272366E-2</v>
          </cell>
          <cell r="H25">
            <v>5.186702756967939E-2</v>
          </cell>
          <cell r="K25">
            <v>5.0955019031989492E-2</v>
          </cell>
          <cell r="L25">
            <v>5.1232666683613128E-2</v>
          </cell>
          <cell r="M25">
            <v>5.6736765035117605E-2</v>
          </cell>
          <cell r="N25">
            <v>5.3508796442670363E-2</v>
          </cell>
          <cell r="O25">
            <v>4.8739412162444914E-2</v>
          </cell>
          <cell r="P25">
            <v>3.4565138300549428E-2</v>
          </cell>
        </row>
        <row r="29">
          <cell r="C29" t="str">
            <v>Total consumption of energy of industry,per energy (EBU)</v>
          </cell>
          <cell r="K29" t="str">
            <v>Total consumption of energy of industry,per energy (EBU)</v>
          </cell>
        </row>
        <row r="30">
          <cell r="A30" t="str">
            <v>cmscfind</v>
          </cell>
          <cell r="C30">
            <v>6.5015884229845362</v>
          </cell>
          <cell r="D30">
            <v>4.4368880003666291</v>
          </cell>
          <cell r="E30">
            <v>3.9881989015733521</v>
          </cell>
          <cell r="F30">
            <v>3.3767938335169534</v>
          </cell>
          <cell r="G30">
            <v>2.9011098631694576</v>
          </cell>
          <cell r="H30">
            <v>2.3022728779678139</v>
          </cell>
          <cell r="K30">
            <v>6.5015913503985576</v>
          </cell>
          <cell r="L30">
            <v>4.4368900694550408</v>
          </cell>
          <cell r="M30">
            <v>3.656354232584329</v>
          </cell>
          <cell r="N30">
            <v>2.706086506625712</v>
          </cell>
          <cell r="O30">
            <v>2.2211672196987005</v>
          </cell>
          <cell r="P30">
            <v>0.67624574058341003</v>
          </cell>
        </row>
        <row r="31">
          <cell r="A31" t="str">
            <v>chacfind</v>
          </cell>
          <cell r="C31">
            <v>0</v>
          </cell>
          <cell r="D31">
            <v>0</v>
          </cell>
          <cell r="E31">
            <v>0</v>
          </cell>
          <cell r="F31">
            <v>0</v>
          </cell>
          <cell r="G31">
            <v>0</v>
          </cell>
          <cell r="H31">
            <v>0</v>
          </cell>
          <cell r="K31">
            <v>0</v>
          </cell>
          <cell r="L31">
            <v>0</v>
          </cell>
          <cell r="M31">
            <v>0</v>
          </cell>
          <cell r="N31">
            <v>0</v>
          </cell>
          <cell r="O31">
            <v>0</v>
          </cell>
          <cell r="P31">
            <v>0</v>
          </cell>
        </row>
        <row r="32">
          <cell r="A32" t="str">
            <v>gzlcfind</v>
          </cell>
          <cell r="C32">
            <v>0</v>
          </cell>
          <cell r="D32">
            <v>0</v>
          </cell>
          <cell r="E32">
            <v>0</v>
          </cell>
          <cell r="F32">
            <v>0</v>
          </cell>
          <cell r="G32">
            <v>0</v>
          </cell>
          <cell r="H32">
            <v>0</v>
          </cell>
          <cell r="K32">
            <v>0</v>
          </cell>
          <cell r="L32">
            <v>0</v>
          </cell>
          <cell r="M32">
            <v>0</v>
          </cell>
          <cell r="N32">
            <v>0</v>
          </cell>
          <cell r="O32">
            <v>0</v>
          </cell>
          <cell r="P32">
            <v>0</v>
          </cell>
        </row>
        <row r="33">
          <cell r="A33" t="str">
            <v>folcfind</v>
          </cell>
          <cell r="C33">
            <v>6.4882036820761835</v>
          </cell>
          <cell r="D33">
            <v>3.3046362839323007</v>
          </cell>
          <cell r="E33">
            <v>2.8769225413430246</v>
          </cell>
          <cell r="F33">
            <v>2.5352628874923901</v>
          </cell>
          <cell r="G33">
            <v>1.9115842917972774</v>
          </cell>
          <cell r="H33">
            <v>1.5047786727322334</v>
          </cell>
          <cell r="K33">
            <v>6.4882272957236173</v>
          </cell>
          <cell r="L33">
            <v>3.304643991800849</v>
          </cell>
          <cell r="M33">
            <v>2.7299416744948344</v>
          </cell>
          <cell r="N33">
            <v>2.0786270937832785</v>
          </cell>
          <cell r="O33">
            <v>1.2886725354682533</v>
          </cell>
          <cell r="P33">
            <v>0.14342548343769249</v>
          </cell>
        </row>
        <row r="34">
          <cell r="A34" t="str">
            <v>vapcfind</v>
          </cell>
          <cell r="C34">
            <v>1.0061966524294645</v>
          </cell>
          <cell r="D34">
            <v>1.8045486880482058</v>
          </cell>
          <cell r="E34">
            <v>1.8366839002395217</v>
          </cell>
          <cell r="F34">
            <v>1.8577127179365653</v>
          </cell>
          <cell r="G34">
            <v>1.8781950699265146</v>
          </cell>
          <cell r="H34">
            <v>2.0493728901138253</v>
          </cell>
          <cell r="K34">
            <v>1.0061976000077082</v>
          </cell>
          <cell r="L34">
            <v>1.8045501232786045</v>
          </cell>
          <cell r="M34">
            <v>1.8130435505373121</v>
          </cell>
          <cell r="N34">
            <v>1.7364202852604529</v>
          </cell>
          <cell r="O34">
            <v>1.6107670886804768</v>
          </cell>
          <cell r="P34">
            <v>0.5741976488521997</v>
          </cell>
        </row>
        <row r="35">
          <cell r="A35" t="str">
            <v>gplcfind</v>
          </cell>
          <cell r="C35">
            <v>0</v>
          </cell>
          <cell r="D35">
            <v>0</v>
          </cell>
          <cell r="E35">
            <v>0</v>
          </cell>
          <cell r="F35">
            <v>0</v>
          </cell>
          <cell r="G35">
            <v>0</v>
          </cell>
          <cell r="H35">
            <v>0</v>
          </cell>
          <cell r="K35">
            <v>0</v>
          </cell>
          <cell r="L35">
            <v>0</v>
          </cell>
          <cell r="M35">
            <v>0</v>
          </cell>
          <cell r="N35">
            <v>0</v>
          </cell>
          <cell r="O35">
            <v>0</v>
          </cell>
          <cell r="P35">
            <v>0</v>
          </cell>
        </row>
        <row r="36">
          <cell r="A36" t="str">
            <v>gazcfind</v>
          </cell>
          <cell r="C36">
            <v>11.950889317404867</v>
          </cell>
          <cell r="D36">
            <v>10.488176138016764</v>
          </cell>
          <cell r="E36">
            <v>10.965028035605878</v>
          </cell>
          <cell r="F36">
            <v>11.536797007362116</v>
          </cell>
          <cell r="G36">
            <v>12.241375740407275</v>
          </cell>
          <cell r="H36">
            <v>13.664666606020953</v>
          </cell>
          <cell r="K36">
            <v>11.950928453423165</v>
          </cell>
          <cell r="L36">
            <v>10.488221043620921</v>
          </cell>
          <cell r="M36">
            <v>10.983653901688159</v>
          </cell>
          <cell r="N36">
            <v>10.777549293822089</v>
          </cell>
          <cell r="O36">
            <v>9.5936675650860668</v>
          </cell>
          <cell r="P36">
            <v>2.3571346761110603</v>
          </cell>
        </row>
        <row r="37">
          <cell r="A37" t="str">
            <v>enccfind</v>
          </cell>
          <cell r="C37">
            <v>1.5759140284908504</v>
          </cell>
          <cell r="D37">
            <v>1.8496692733492734</v>
          </cell>
          <cell r="E37">
            <v>2.6675386692443062</v>
          </cell>
          <cell r="F37">
            <v>3.2276289317504281</v>
          </cell>
          <cell r="G37">
            <v>3.7616598584011851</v>
          </cell>
          <cell r="H37">
            <v>4.2040203975822754</v>
          </cell>
          <cell r="K37">
            <v>1.5759140284908504</v>
          </cell>
          <cell r="L37">
            <v>1.8496694712267807</v>
          </cell>
          <cell r="M37">
            <v>2.2182493907682326</v>
          </cell>
          <cell r="N37">
            <v>2.6242955390846641</v>
          </cell>
          <cell r="O37">
            <v>3.1670965201759573</v>
          </cell>
          <cell r="P37">
            <v>2.4124011623960926</v>
          </cell>
        </row>
        <row r="38">
          <cell r="A38" t="str">
            <v>elccfind</v>
          </cell>
          <cell r="C38">
            <v>11.392815829566519</v>
          </cell>
          <cell r="D38">
            <v>9.960046535792106</v>
          </cell>
          <cell r="E38">
            <v>10.362636502689961</v>
          </cell>
          <cell r="F38">
            <v>10.672784980481151</v>
          </cell>
          <cell r="G38">
            <v>10.957237745739578</v>
          </cell>
          <cell r="H38">
            <v>12.771512378354942</v>
          </cell>
          <cell r="K38">
            <v>11.39313788943354</v>
          </cell>
          <cell r="L38">
            <v>9.9602908302529798</v>
          </cell>
          <cell r="M38">
            <v>9.9438957817999327</v>
          </cell>
          <cell r="N38">
            <v>9.7652993276472628</v>
          </cell>
          <cell r="O38">
            <v>9.6524795546746951</v>
          </cell>
          <cell r="P38">
            <v>12.65073538887421</v>
          </cell>
        </row>
        <row r="41">
          <cell r="C41" t="str">
            <v>Consumption of feedstocks of energy intensive products(EIP),per EIP (EBU)</v>
          </cell>
          <cell r="K41" t="str">
            <v>Consumption of feedstocks of energy intensive products(EIP),per EIP (EBU)</v>
          </cell>
        </row>
        <row r="42">
          <cell r="A42" t="str">
            <v>etyneu</v>
          </cell>
          <cell r="C42">
            <v>6.3303000000000003</v>
          </cell>
          <cell r="D42">
            <v>5.1688526350032529</v>
          </cell>
          <cell r="E42">
            <v>5.1688526350032529</v>
          </cell>
          <cell r="F42">
            <v>5.1688526350032529</v>
          </cell>
          <cell r="G42">
            <v>5.1688526350032529</v>
          </cell>
          <cell r="H42">
            <v>5.1688526350032529</v>
          </cell>
          <cell r="K42">
            <v>6.330241782599999</v>
          </cell>
          <cell r="L42">
            <v>5.1688050989999983</v>
          </cell>
          <cell r="M42">
            <v>5.1688050989999983</v>
          </cell>
          <cell r="N42">
            <v>5.1688050989999992</v>
          </cell>
          <cell r="O42">
            <v>5.1688050990000001</v>
          </cell>
          <cell r="P42">
            <v>5.1688050989999983</v>
          </cell>
        </row>
        <row r="43">
          <cell r="A43" t="str">
            <v>chlneu</v>
          </cell>
          <cell r="C43">
            <v>0</v>
          </cell>
          <cell r="D43">
            <v>0</v>
          </cell>
          <cell r="E43">
            <v>0</v>
          </cell>
          <cell r="F43">
            <v>0</v>
          </cell>
          <cell r="G43">
            <v>0</v>
          </cell>
          <cell r="H43">
            <v>0</v>
          </cell>
          <cell r="K43">
            <v>0</v>
          </cell>
          <cell r="L43">
            <v>0</v>
          </cell>
          <cell r="M43">
            <v>0</v>
          </cell>
          <cell r="N43">
            <v>0</v>
          </cell>
          <cell r="O43">
            <v>0</v>
          </cell>
          <cell r="P43">
            <v>0</v>
          </cell>
        </row>
        <row r="44">
          <cell r="A44" t="str">
            <v>ammneu</v>
          </cell>
          <cell r="C44">
            <v>1.0329999999999999</v>
          </cell>
          <cell r="D44">
            <v>0.5949214659685863</v>
          </cell>
          <cell r="E44">
            <v>0.5949214659685863</v>
          </cell>
          <cell r="F44">
            <v>0.5949214659685863</v>
          </cell>
          <cell r="G44">
            <v>0.5949214659685863</v>
          </cell>
          <cell r="H44">
            <v>0.5949214659685863</v>
          </cell>
          <cell r="K44">
            <v>1.03300945768</v>
          </cell>
          <cell r="L44">
            <v>0.59492691279999999</v>
          </cell>
          <cell r="M44">
            <v>0.59492691279999999</v>
          </cell>
          <cell r="N44">
            <v>0.59492691279999999</v>
          </cell>
          <cell r="O44">
            <v>0.59492691279999999</v>
          </cell>
          <cell r="P44">
            <v>0.5949269128000001</v>
          </cell>
        </row>
        <row r="45">
          <cell r="A45" t="str">
            <v>clkneu</v>
          </cell>
          <cell r="C45">
            <v>0</v>
          </cell>
          <cell r="D45">
            <v>0</v>
          </cell>
          <cell r="E45">
            <v>0</v>
          </cell>
          <cell r="F45">
            <v>0</v>
          </cell>
          <cell r="G45">
            <v>0</v>
          </cell>
          <cell r="H45">
            <v>0</v>
          </cell>
          <cell r="K45">
            <v>0</v>
          </cell>
          <cell r="L45">
            <v>0</v>
          </cell>
          <cell r="M45">
            <v>0</v>
          </cell>
          <cell r="N45">
            <v>0</v>
          </cell>
          <cell r="O45">
            <v>0</v>
          </cell>
          <cell r="P45">
            <v>0</v>
          </cell>
        </row>
        <row r="46">
          <cell r="A46" t="str">
            <v>patneu</v>
          </cell>
          <cell r="C46">
            <v>0</v>
          </cell>
          <cell r="D46">
            <v>0</v>
          </cell>
          <cell r="E46">
            <v>0</v>
          </cell>
          <cell r="F46">
            <v>0</v>
          </cell>
          <cell r="G46">
            <v>0</v>
          </cell>
          <cell r="H46">
            <v>0</v>
          </cell>
          <cell r="K46">
            <v>0</v>
          </cell>
          <cell r="L46">
            <v>0</v>
          </cell>
          <cell r="M46">
            <v>0</v>
          </cell>
          <cell r="N46">
            <v>0</v>
          </cell>
          <cell r="O46">
            <v>0</v>
          </cell>
          <cell r="P46">
            <v>0</v>
          </cell>
        </row>
        <row r="47">
          <cell r="A47" t="str">
            <v>verneu</v>
          </cell>
          <cell r="C47">
            <v>0</v>
          </cell>
          <cell r="D47">
            <v>0</v>
          </cell>
          <cell r="E47">
            <v>0</v>
          </cell>
          <cell r="F47">
            <v>0</v>
          </cell>
          <cell r="G47">
            <v>0</v>
          </cell>
          <cell r="H47">
            <v>0</v>
          </cell>
          <cell r="K47">
            <v>0</v>
          </cell>
          <cell r="L47">
            <v>0</v>
          </cell>
          <cell r="M47">
            <v>0</v>
          </cell>
          <cell r="N47">
            <v>0</v>
          </cell>
          <cell r="O47">
            <v>0</v>
          </cell>
          <cell r="P47">
            <v>0</v>
          </cell>
        </row>
        <row r="48">
          <cell r="A48" t="str">
            <v>aluneu</v>
          </cell>
          <cell r="C48">
            <v>0</v>
          </cell>
          <cell r="D48">
            <v>0</v>
          </cell>
          <cell r="E48">
            <v>0</v>
          </cell>
          <cell r="F48">
            <v>0</v>
          </cell>
          <cell r="G48">
            <v>0</v>
          </cell>
          <cell r="H48">
            <v>0</v>
          </cell>
          <cell r="K48">
            <v>0</v>
          </cell>
          <cell r="L48">
            <v>0</v>
          </cell>
          <cell r="M48">
            <v>0</v>
          </cell>
          <cell r="N48">
            <v>0</v>
          </cell>
          <cell r="O48">
            <v>0</v>
          </cell>
          <cell r="P48">
            <v>0</v>
          </cell>
        </row>
        <row r="49">
          <cell r="A49" t="str">
            <v>sucneu</v>
          </cell>
          <cell r="C49">
            <v>0</v>
          </cell>
          <cell r="D49">
            <v>0</v>
          </cell>
          <cell r="E49">
            <v>0</v>
          </cell>
          <cell r="F49">
            <v>0</v>
          </cell>
          <cell r="G49">
            <v>0</v>
          </cell>
          <cell r="H49">
            <v>0</v>
          </cell>
          <cell r="K49">
            <v>0</v>
          </cell>
          <cell r="L49">
            <v>0</v>
          </cell>
          <cell r="M49">
            <v>0</v>
          </cell>
          <cell r="N49">
            <v>0</v>
          </cell>
          <cell r="O49">
            <v>0</v>
          </cell>
          <cell r="P49">
            <v>0</v>
          </cell>
        </row>
        <row r="51">
          <cell r="C51" t="str">
            <v>Consumption of feedstocks of other industries (EBU)</v>
          </cell>
          <cell r="K51" t="str">
            <v>Consumption of feedstocks of other industries (EBU)</v>
          </cell>
        </row>
        <row r="52">
          <cell r="A52" t="str">
            <v>othneu</v>
          </cell>
          <cell r="C52">
            <v>7.380189181435199</v>
          </cell>
          <cell r="D52">
            <v>8.0907061726598126</v>
          </cell>
          <cell r="E52">
            <v>8.6759548693769073</v>
          </cell>
          <cell r="F52">
            <v>9.1184465037496896</v>
          </cell>
          <cell r="G52">
            <v>9.6287503428786998</v>
          </cell>
          <cell r="H52">
            <v>12.465820321907204</v>
          </cell>
          <cell r="K52">
            <v>7.380189181435199</v>
          </cell>
          <cell r="L52">
            <v>8.0907061726598126</v>
          </cell>
          <cell r="M52">
            <v>8.6759548693769073</v>
          </cell>
          <cell r="N52">
            <v>9.1184465037496896</v>
          </cell>
          <cell r="O52">
            <v>9.6287503428786998</v>
          </cell>
          <cell r="P52">
            <v>12.465820321907204</v>
          </cell>
        </row>
        <row r="56">
          <cell r="C56" t="str">
            <v>Total Energy Consumption by Industry (EBU)</v>
          </cell>
          <cell r="K56" t="str">
            <v>Total Energy Consumption by Industry (EBU)</v>
          </cell>
        </row>
        <row r="57">
          <cell r="A57" t="str">
            <v>totcfmnf</v>
          </cell>
          <cell r="C57">
            <v>8.0395457479038992</v>
          </cell>
          <cell r="D57">
            <v>5.1872687946103309</v>
          </cell>
          <cell r="E57">
            <v>5.1555871814147753</v>
          </cell>
          <cell r="F57">
            <v>5.1245863811939927</v>
          </cell>
          <cell r="G57">
            <v>5.0892386602473092</v>
          </cell>
          <cell r="H57">
            <v>4.3923805672098464</v>
          </cell>
          <cell r="K57">
            <v>8.0395457479038992</v>
          </cell>
          <cell r="L57">
            <v>5.1872687946103309</v>
          </cell>
          <cell r="M57">
            <v>4.886208692140606</v>
          </cell>
          <cell r="N57">
            <v>4.5276094488575849</v>
          </cell>
          <cell r="O57">
            <v>4.0576859108015242</v>
          </cell>
          <cell r="P57">
            <v>1.960095955324249</v>
          </cell>
        </row>
        <row r="58">
          <cell r="A58" t="str">
            <v>totcfchi</v>
          </cell>
          <cell r="C58">
            <v>10.4049</v>
          </cell>
          <cell r="D58">
            <v>8.7381506365211088</v>
          </cell>
          <cell r="E58">
            <v>9.0126377712071388</v>
          </cell>
          <cell r="F58">
            <v>9.1832490621649896</v>
          </cell>
          <cell r="G58">
            <v>9.3429312763994652</v>
          </cell>
          <cell r="H58">
            <v>10.468327971810545</v>
          </cell>
          <cell r="K58">
            <v>10.4052195619748</v>
          </cell>
          <cell r="L58">
            <v>8.7383875226415171</v>
          </cell>
          <cell r="M58">
            <v>8.6129014831135127</v>
          </cell>
          <cell r="N58">
            <v>8.0378706934993431</v>
          </cell>
          <cell r="O58">
            <v>7.391743801866852</v>
          </cell>
          <cell r="P58">
            <v>4.5784027538339993</v>
          </cell>
        </row>
        <row r="59">
          <cell r="A59" t="str">
            <v>totcfmnm</v>
          </cell>
          <cell r="C59">
            <v>4.5197244006769992</v>
          </cell>
          <cell r="D59">
            <v>3.447829078900412</v>
          </cell>
          <cell r="E59">
            <v>3.6520734351178792</v>
          </cell>
          <cell r="F59">
            <v>3.7245187059555058</v>
          </cell>
          <cell r="G59">
            <v>3.7895641379909688</v>
          </cell>
          <cell r="H59">
            <v>4.0175881354058696</v>
          </cell>
          <cell r="K59">
            <v>4.5197668823632196</v>
          </cell>
          <cell r="L59">
            <v>3.447865729935879</v>
          </cell>
          <cell r="M59">
            <v>3.5939518890223505</v>
          </cell>
          <cell r="N59">
            <v>3.5731264927694912</v>
          </cell>
          <cell r="O59">
            <v>3.5249925120089616</v>
          </cell>
          <cell r="P59">
            <v>3.2526677887600588</v>
          </cell>
        </row>
        <row r="60">
          <cell r="A60" t="str">
            <v>totcfiaa</v>
          </cell>
          <cell r="C60">
            <v>5.1496000000000004</v>
          </cell>
          <cell r="D60">
            <v>5.8753107001452936</v>
          </cell>
          <cell r="E60">
            <v>6.0206036087031904</v>
          </cell>
          <cell r="F60">
            <v>6.1065559874992612</v>
          </cell>
          <cell r="G60">
            <v>6.1850390157146329</v>
          </cell>
          <cell r="H60">
            <v>7.1320325713317443</v>
          </cell>
          <cell r="K60">
            <v>5.1496266408640006</v>
          </cell>
          <cell r="L60">
            <v>5.8753377731193162</v>
          </cell>
          <cell r="M60">
            <v>5.7947319886055908</v>
          </cell>
          <cell r="N60">
            <v>5.4994903722760293</v>
          </cell>
          <cell r="O60">
            <v>5.0785513846847703</v>
          </cell>
          <cell r="P60">
            <v>3.5084885637417171</v>
          </cell>
        </row>
        <row r="61">
          <cell r="A61" t="str">
            <v>totcfmac</v>
          </cell>
          <cell r="C61">
            <v>4.7684999999999995</v>
          </cell>
          <cell r="D61">
            <v>3.8300250539804983</v>
          </cell>
          <cell r="E61">
            <v>4.1006829746243421</v>
          </cell>
          <cell r="F61">
            <v>4.3416730237056509</v>
          </cell>
          <cell r="G61">
            <v>4.5506032737551561</v>
          </cell>
          <cell r="H61">
            <v>5.7804477982525979</v>
          </cell>
          <cell r="K61">
            <v>4.7684999999999995</v>
          </cell>
          <cell r="L61">
            <v>3.8300250539804983</v>
          </cell>
          <cell r="M61">
            <v>3.921195330620419</v>
          </cell>
          <cell r="N61">
            <v>3.8385167614785702</v>
          </cell>
          <cell r="O61">
            <v>3.6669911224921985</v>
          </cell>
          <cell r="P61">
            <v>2.8207091078110946</v>
          </cell>
        </row>
        <row r="62">
          <cell r="A62" t="str">
            <v>totcfidv</v>
          </cell>
          <cell r="C62">
            <v>6.0333377843715192</v>
          </cell>
          <cell r="D62">
            <v>4.7653806553476326</v>
          </cell>
          <cell r="E62">
            <v>4.7554235796287152</v>
          </cell>
          <cell r="F62">
            <v>4.7263971980202051</v>
          </cell>
          <cell r="G62">
            <v>4.6937862053337547</v>
          </cell>
          <cell r="H62">
            <v>4.7058467787614404</v>
          </cell>
          <cell r="K62">
            <v>6.0333377843715192</v>
          </cell>
          <cell r="L62">
            <v>4.7653806553476326</v>
          </cell>
          <cell r="M62">
            <v>4.5361491483703196</v>
          </cell>
          <cell r="N62">
            <v>4.2116642773424386</v>
          </cell>
          <cell r="O62">
            <v>3.8138857519298415</v>
          </cell>
          <cell r="P62">
            <v>2.6937759307835454</v>
          </cell>
        </row>
        <row r="65">
          <cell r="C65" t="str">
            <v>Electricity Consumption by Industry (TWh)</v>
          </cell>
          <cell r="K65" t="str">
            <v>Electricity Consumption by Industry (TWh)</v>
          </cell>
        </row>
        <row r="66">
          <cell r="A66" t="str">
            <v>elccfmnf</v>
          </cell>
          <cell r="C66">
            <v>22.51887980716279</v>
          </cell>
          <cell r="D66">
            <v>16.817223540738141</v>
          </cell>
          <cell r="E66">
            <v>17.033455164018541</v>
          </cell>
          <cell r="F66">
            <v>17.254010480434246</v>
          </cell>
          <cell r="G66">
            <v>17.437850239507771</v>
          </cell>
          <cell r="H66">
            <v>17.090671236285051</v>
          </cell>
          <cell r="K66">
            <v>22.51887980716279</v>
          </cell>
          <cell r="L66">
            <v>16.817223540738141</v>
          </cell>
          <cell r="M66">
            <v>16.624886414584449</v>
          </cell>
          <cell r="N66">
            <v>16.128322647011906</v>
          </cell>
          <cell r="O66">
            <v>15.406471222323555</v>
          </cell>
          <cell r="P66">
            <v>12.776676756487044</v>
          </cell>
        </row>
        <row r="67">
          <cell r="A67" t="str">
            <v>elccfchi</v>
          </cell>
          <cell r="C67">
            <v>34.313953488372093</v>
          </cell>
          <cell r="D67">
            <v>30.441460277353968</v>
          </cell>
          <cell r="E67">
            <v>31.751601189135275</v>
          </cell>
          <cell r="F67">
            <v>32.561603489898516</v>
          </cell>
          <cell r="G67">
            <v>33.315471651856008</v>
          </cell>
          <cell r="H67">
            <v>38.573952914909952</v>
          </cell>
          <cell r="K67">
            <v>34.317436634125585</v>
          </cell>
          <cell r="L67">
            <v>30.444032437471371</v>
          </cell>
          <cell r="M67">
            <v>30.362874206413746</v>
          </cell>
          <cell r="N67">
            <v>29.653527942090882</v>
          </cell>
          <cell r="O67">
            <v>29.375799873320595</v>
          </cell>
          <cell r="P67">
            <v>35.121735500455422</v>
          </cell>
        </row>
        <row r="68">
          <cell r="A68" t="str">
            <v>elccfmnm</v>
          </cell>
          <cell r="C68">
            <v>10.089701786360465</v>
          </cell>
          <cell r="D68">
            <v>9.3523086440002494</v>
          </cell>
          <cell r="E68">
            <v>9.8834966021708563</v>
          </cell>
          <cell r="F68">
            <v>10.265054061680274</v>
          </cell>
          <cell r="G68">
            <v>10.614340387949184</v>
          </cell>
          <cell r="H68">
            <v>12.298331319129003</v>
          </cell>
          <cell r="K68">
            <v>10.089770094130467</v>
          </cell>
          <cell r="L68">
            <v>9.3523773965459753</v>
          </cell>
          <cell r="M68">
            <v>9.6868925226809282</v>
          </cell>
          <cell r="N68">
            <v>10.063123682945061</v>
          </cell>
          <cell r="O68">
            <v>10.642687574898492</v>
          </cell>
          <cell r="P68">
            <v>22.508741152550591</v>
          </cell>
        </row>
        <row r="69">
          <cell r="A69" t="str">
            <v>elccfiaa</v>
          </cell>
          <cell r="C69">
            <v>17.126744186046515</v>
          </cell>
          <cell r="D69">
            <v>20.746998822752339</v>
          </cell>
          <cell r="E69">
            <v>21.287192610505453</v>
          </cell>
          <cell r="F69">
            <v>21.588540627389865</v>
          </cell>
          <cell r="G69">
            <v>21.855327362437723</v>
          </cell>
          <cell r="H69">
            <v>25.280959678429987</v>
          </cell>
          <cell r="K69">
            <v>17.126937614697678</v>
          </cell>
          <cell r="L69">
            <v>20.747198543355175</v>
          </cell>
          <cell r="M69">
            <v>20.365170255812544</v>
          </cell>
          <cell r="N69">
            <v>19.806208122589318</v>
          </cell>
          <cell r="O69">
            <v>19.578351391634179</v>
          </cell>
          <cell r="P69">
            <v>27.910809971584399</v>
          </cell>
        </row>
        <row r="70">
          <cell r="A70" t="str">
            <v>elccfmac</v>
          </cell>
          <cell r="C70">
            <v>26.596511627906978</v>
          </cell>
          <cell r="D70">
            <v>22.58061684351927</v>
          </cell>
          <cell r="E70">
            <v>24.557637917087003</v>
          </cell>
          <cell r="F70">
            <v>26.429743112872224</v>
          </cell>
          <cell r="G70">
            <v>28.178634889446865</v>
          </cell>
          <cell r="H70">
            <v>38.633787134480613</v>
          </cell>
          <cell r="K70">
            <v>26.596511627906978</v>
          </cell>
          <cell r="L70">
            <v>22.58061684351927</v>
          </cell>
          <cell r="M70">
            <v>23.487599299490569</v>
          </cell>
          <cell r="N70">
            <v>23.634529632816339</v>
          </cell>
          <cell r="O70">
            <v>23.664536954230794</v>
          </cell>
          <cell r="P70">
            <v>31.220075636835332</v>
          </cell>
        </row>
        <row r="71">
          <cell r="A71" t="str">
            <v>elccfidv</v>
          </cell>
          <cell r="C71">
            <v>21.828811773529303</v>
          </cell>
          <cell r="D71">
            <v>15.875886473869823</v>
          </cell>
          <cell r="E71">
            <v>15.982389804175433</v>
          </cell>
          <cell r="F71">
            <v>16.003199163552207</v>
          </cell>
          <cell r="G71">
            <v>16.008116698332422</v>
          </cell>
          <cell r="H71">
            <v>16.628255604613543</v>
          </cell>
          <cell r="K71">
            <v>21.828811773529303</v>
          </cell>
          <cell r="L71">
            <v>15.875886473869823</v>
          </cell>
          <cell r="M71">
            <v>15.099272438226269</v>
          </cell>
          <cell r="N71">
            <v>14.264280154491409</v>
          </cell>
          <cell r="O71">
            <v>13.570287340274875</v>
          </cell>
          <cell r="P71">
            <v>17.563535271322205</v>
          </cell>
        </row>
        <row r="73">
          <cell r="C73" t="str">
            <v>Electricity consumption of mines and construction (TWh?)</v>
          </cell>
          <cell r="K73" t="str">
            <v>Electricity consumption of mines and construction (TWh?)</v>
          </cell>
        </row>
        <row r="74">
          <cell r="A74" t="str">
            <v>elccfmin&amp;elccfcon</v>
          </cell>
          <cell r="C74">
            <v>0</v>
          </cell>
          <cell r="D74">
            <v>0</v>
          </cell>
          <cell r="E74">
            <v>0</v>
          </cell>
          <cell r="F74">
            <v>0</v>
          </cell>
          <cell r="G74">
            <v>0</v>
          </cell>
          <cell r="H74">
            <v>0</v>
          </cell>
          <cell r="K74">
            <v>0</v>
          </cell>
          <cell r="L74">
            <v>0</v>
          </cell>
          <cell r="M74">
            <v>0</v>
          </cell>
          <cell r="N74">
            <v>0</v>
          </cell>
          <cell r="O74">
            <v>0</v>
          </cell>
          <cell r="P74">
            <v>0</v>
          </cell>
        </row>
        <row r="77">
          <cell r="C77" t="str">
            <v>Fossil Fuels Consumption by Industry (EBU)</v>
          </cell>
          <cell r="K77" t="str">
            <v>Fossil Fuels Consumption by Industry (EBU)</v>
          </cell>
        </row>
        <row r="78">
          <cell r="A78" t="str">
            <v>foscfmnf</v>
          </cell>
          <cell r="C78">
            <v>6.1029220844878997</v>
          </cell>
          <cell r="D78">
            <v>3.7409875701068511</v>
          </cell>
          <cell r="E78">
            <v>3.6907100373091808</v>
          </cell>
          <cell r="F78">
            <v>3.6407414798766475</v>
          </cell>
          <cell r="G78">
            <v>3.5895835396496407</v>
          </cell>
          <cell r="H78">
            <v>2.9225828408893317</v>
          </cell>
          <cell r="K78">
            <v>6.1029220844878997</v>
          </cell>
          <cell r="L78">
            <v>3.7409875701068511</v>
          </cell>
          <cell r="M78">
            <v>3.4564684604863438</v>
          </cell>
          <cell r="N78">
            <v>3.1405737012145609</v>
          </cell>
          <cell r="O78">
            <v>2.732729385681699</v>
          </cell>
          <cell r="P78">
            <v>0.86130175426636335</v>
          </cell>
        </row>
        <row r="79">
          <cell r="A79" t="str">
            <v>foscfchi</v>
          </cell>
          <cell r="C79">
            <v>7.4539</v>
          </cell>
          <cell r="D79">
            <v>6.1201850526686687</v>
          </cell>
          <cell r="E79">
            <v>6.2820000689415059</v>
          </cell>
          <cell r="F79">
            <v>6.3829511620337165</v>
          </cell>
          <cell r="G79">
            <v>6.4778007143398479</v>
          </cell>
          <cell r="H79">
            <v>7.1509680211282882</v>
          </cell>
          <cell r="K79">
            <v>7.4539200114399993</v>
          </cell>
          <cell r="L79">
            <v>6.1202007330189803</v>
          </cell>
          <cell r="M79">
            <v>6.0016943013619306</v>
          </cell>
          <cell r="N79">
            <v>5.4876672904795276</v>
          </cell>
          <cell r="O79">
            <v>4.865425012761281</v>
          </cell>
          <cell r="P79">
            <v>1.5579335007948332</v>
          </cell>
        </row>
        <row r="80">
          <cell r="A80" t="str">
            <v>foscfmnm</v>
          </cell>
          <cell r="C80">
            <v>3.6520100470499997</v>
          </cell>
          <cell r="D80">
            <v>2.6435305355163905</v>
          </cell>
          <cell r="E80">
            <v>2.8020927273311855</v>
          </cell>
          <cell r="F80">
            <v>2.8417240566510023</v>
          </cell>
          <cell r="G80">
            <v>2.8767308646273388</v>
          </cell>
          <cell r="H80">
            <v>2.9599316419607757</v>
          </cell>
          <cell r="K80">
            <v>3.6520466542679997</v>
          </cell>
          <cell r="L80">
            <v>2.6435612738329253</v>
          </cell>
          <cell r="M80">
            <v>2.7608791320717905</v>
          </cell>
          <cell r="N80">
            <v>2.7076978560362157</v>
          </cell>
          <cell r="O80">
            <v>2.6097213805676915</v>
          </cell>
          <cell r="P80">
            <v>1.316916049640708</v>
          </cell>
        </row>
        <row r="81">
          <cell r="A81" t="str">
            <v>foscfiaa</v>
          </cell>
          <cell r="C81">
            <v>3.6767000000000003</v>
          </cell>
          <cell r="D81">
            <v>4.0910688013885927</v>
          </cell>
          <cell r="E81">
            <v>4.1899050441997217</v>
          </cell>
          <cell r="F81">
            <v>4.2499414935437327</v>
          </cell>
          <cell r="G81">
            <v>4.3054808625449885</v>
          </cell>
          <cell r="H81">
            <v>4.9578700389867656</v>
          </cell>
          <cell r="K81">
            <v>3.676710006</v>
          </cell>
          <cell r="L81">
            <v>4.0910786983907714</v>
          </cell>
          <cell r="M81">
            <v>4.0433273466057118</v>
          </cell>
          <cell r="N81">
            <v>3.796156473733348</v>
          </cell>
          <cell r="O81">
            <v>3.3948131650042308</v>
          </cell>
          <cell r="P81">
            <v>1.1081589061854586</v>
          </cell>
        </row>
        <row r="82">
          <cell r="A82" t="str">
            <v>foscfmac</v>
          </cell>
          <cell r="C82">
            <v>2.481199999999999</v>
          </cell>
          <cell r="D82">
            <v>1.8880920054378414</v>
          </cell>
          <cell r="E82">
            <v>1.9887261137548593</v>
          </cell>
          <cell r="F82">
            <v>2.0687151159986401</v>
          </cell>
          <cell r="G82">
            <v>2.127240673262726</v>
          </cell>
          <cell r="H82">
            <v>2.4579421046872652</v>
          </cell>
          <cell r="K82">
            <v>2.481199999999999</v>
          </cell>
          <cell r="L82">
            <v>1.8880920054378414</v>
          </cell>
          <cell r="M82">
            <v>1.90126179086423</v>
          </cell>
          <cell r="N82">
            <v>1.8059472130563652</v>
          </cell>
          <cell r="O82">
            <v>1.6318409444283501</v>
          </cell>
          <cell r="P82">
            <v>0.13578260304325607</v>
          </cell>
        </row>
        <row r="83">
          <cell r="A83" t="str">
            <v>foscfidv</v>
          </cell>
          <cell r="C83">
            <v>4.1560599718479994</v>
          </cell>
          <cell r="D83">
            <v>3.400054418594828</v>
          </cell>
          <cell r="E83">
            <v>3.3809380564696285</v>
          </cell>
          <cell r="F83">
            <v>3.3501220699547147</v>
          </cell>
          <cell r="G83">
            <v>3.3170881692771661</v>
          </cell>
          <cell r="H83">
            <v>3.2758167967646754</v>
          </cell>
          <cell r="K83">
            <v>4.1560599718479994</v>
          </cell>
          <cell r="L83">
            <v>3.400054418594828</v>
          </cell>
          <cell r="M83">
            <v>3.2376117186828606</v>
          </cell>
          <cell r="N83">
            <v>2.9849361840561772</v>
          </cell>
          <cell r="O83">
            <v>2.6468410406662022</v>
          </cell>
          <cell r="P83">
            <v>1.1833118974498358</v>
          </cell>
        </row>
        <row r="85">
          <cell r="C85" t="str">
            <v>Fossil Fuels Consumption by mines and construction (EBU)</v>
          </cell>
          <cell r="K85" t="str">
            <v>Fossil Fuels Consumption by mines and construction (EBU)</v>
          </cell>
        </row>
        <row r="86">
          <cell r="A86" t="str">
            <v>petcfmin&amp;gazcfmin&amp;cmscfmin&amp;petcfcon&amp;gazcfcon&amp;cmscfcon</v>
          </cell>
          <cell r="C86">
            <v>0</v>
          </cell>
          <cell r="D86">
            <v>0</v>
          </cell>
          <cell r="E86">
            <v>0</v>
          </cell>
          <cell r="F86">
            <v>0</v>
          </cell>
          <cell r="G86">
            <v>0</v>
          </cell>
          <cell r="H86">
            <v>0</v>
          </cell>
          <cell r="K86">
            <v>0</v>
          </cell>
          <cell r="L86">
            <v>0</v>
          </cell>
          <cell r="M86">
            <v>0</v>
          </cell>
          <cell r="N86">
            <v>0</v>
          </cell>
          <cell r="O86">
            <v>0</v>
          </cell>
          <cell r="P86">
            <v>0</v>
          </cell>
        </row>
        <row r="89">
          <cell r="C89" t="str">
            <v>Total fuel consumption in E.I.P.'s,per E.I.P.,per fuel (EBU)</v>
          </cell>
          <cell r="K89" t="str">
            <v>Total fuel consumption in E.I.P.'s,per E.I.P.,per fuel (EBU)</v>
          </cell>
        </row>
        <row r="90">
          <cell r="C90" t="str">
            <v>ethylene</v>
          </cell>
          <cell r="K90" t="str">
            <v>ethylene</v>
          </cell>
        </row>
        <row r="91">
          <cell r="A91" t="str">
            <v>cmscfety</v>
          </cell>
          <cell r="C91">
            <v>0.17730000000000001</v>
          </cell>
          <cell r="D91">
            <v>0</v>
          </cell>
          <cell r="E91">
            <v>0</v>
          </cell>
          <cell r="F91">
            <v>0</v>
          </cell>
          <cell r="G91">
            <v>0</v>
          </cell>
          <cell r="H91">
            <v>0</v>
          </cell>
          <cell r="K91">
            <v>0.17730041151960096</v>
          </cell>
          <cell r="L91">
            <v>0</v>
          </cell>
          <cell r="M91">
            <v>0</v>
          </cell>
          <cell r="N91">
            <v>0</v>
          </cell>
          <cell r="O91">
            <v>0</v>
          </cell>
          <cell r="P91">
            <v>0</v>
          </cell>
        </row>
        <row r="92">
          <cell r="A92" t="str">
            <v>gzlcfety</v>
          </cell>
          <cell r="C92">
            <v>0</v>
          </cell>
          <cell r="D92">
            <v>0</v>
          </cell>
          <cell r="E92">
            <v>0</v>
          </cell>
          <cell r="F92">
            <v>0</v>
          </cell>
          <cell r="G92">
            <v>0</v>
          </cell>
          <cell r="H92">
            <v>0</v>
          </cell>
          <cell r="K92">
            <v>0</v>
          </cell>
          <cell r="L92">
            <v>0</v>
          </cell>
          <cell r="M92">
            <v>0</v>
          </cell>
          <cell r="N92">
            <v>0</v>
          </cell>
          <cell r="O92">
            <v>0</v>
          </cell>
          <cell r="P92">
            <v>0</v>
          </cell>
        </row>
        <row r="93">
          <cell r="A93" t="str">
            <v>folcfety</v>
          </cell>
          <cell r="C93">
            <v>2.7481</v>
          </cell>
          <cell r="D93">
            <v>1.5830397136925636</v>
          </cell>
          <cell r="E93">
            <v>1.5105268092250055</v>
          </cell>
          <cell r="F93">
            <v>1.4287199542515543</v>
          </cell>
          <cell r="G93">
            <v>1.3110655893855014</v>
          </cell>
          <cell r="H93">
            <v>0.92110279255298744</v>
          </cell>
          <cell r="K93">
            <v>2.7481063784377628</v>
          </cell>
          <cell r="L93">
            <v>1.5830433879839976</v>
          </cell>
          <cell r="M93">
            <v>1.433636442019399</v>
          </cell>
          <cell r="N93">
            <v>1.1998465096491606</v>
          </cell>
          <cell r="O93">
            <v>0.94603128537477299</v>
          </cell>
          <cell r="P93">
            <v>0.13540663240633277</v>
          </cell>
        </row>
        <row r="94">
          <cell r="A94" t="str">
            <v>vapcfety</v>
          </cell>
          <cell r="C94">
            <v>0.34370000000000001</v>
          </cell>
          <cell r="D94">
            <v>0.61429882012289094</v>
          </cell>
          <cell r="E94">
            <v>0.61151160326792287</v>
          </cell>
          <cell r="F94">
            <v>0.60883522261000445</v>
          </cell>
          <cell r="G94">
            <v>0.60658634602235861</v>
          </cell>
          <cell r="H94">
            <v>0.59662898216298832</v>
          </cell>
          <cell r="K94">
            <v>0.34370079773991452</v>
          </cell>
          <cell r="L94">
            <v>0.61430024593228372</v>
          </cell>
          <cell r="M94">
            <v>0.58540154715792114</v>
          </cell>
          <cell r="N94">
            <v>0.54028176165488517</v>
          </cell>
          <cell r="O94">
            <v>0.48352710141377281</v>
          </cell>
          <cell r="P94">
            <v>0.10531626964936994</v>
          </cell>
        </row>
        <row r="95">
          <cell r="A95" t="str">
            <v>gazcfety</v>
          </cell>
          <cell r="C95">
            <v>1.0417000000000003</v>
          </cell>
          <cell r="D95">
            <v>1.2944533062647203</v>
          </cell>
          <cell r="E95">
            <v>1.3495550022552605</v>
          </cell>
          <cell r="F95">
            <v>1.4138311884125117</v>
          </cell>
          <cell r="G95">
            <v>1.5134941163866229</v>
          </cell>
          <cell r="H95">
            <v>1.8325278650988848</v>
          </cell>
          <cell r="K95">
            <v>1.0417024178227205</v>
          </cell>
          <cell r="L95">
            <v>1.2944563107368467</v>
          </cell>
          <cell r="M95">
            <v>1.2711576452572002</v>
          </cell>
          <cell r="N95">
            <v>1.1198567423392165</v>
          </cell>
          <cell r="O95">
            <v>0.9334175349031093</v>
          </cell>
          <cell r="P95">
            <v>0.15165542829509271</v>
          </cell>
        </row>
        <row r="96">
          <cell r="A96" t="str">
            <v>enccfety</v>
          </cell>
          <cell r="C96">
            <v>0</v>
          </cell>
          <cell r="D96">
            <v>4.7798467271809961E-2</v>
          </cell>
          <cell r="E96">
            <v>4.7581594490587659E-2</v>
          </cell>
          <cell r="F96">
            <v>4.7373345851498896E-2</v>
          </cell>
          <cell r="G96">
            <v>4.719836121787805E-2</v>
          </cell>
          <cell r="H96">
            <v>4.642358074467056E-2</v>
          </cell>
          <cell r="K96">
            <v>0</v>
          </cell>
          <cell r="L96">
            <v>4.7798578213751178E-2</v>
          </cell>
          <cell r="M96">
            <v>5.0177275470678961E-2</v>
          </cell>
          <cell r="N96">
            <v>8.8409742816253939E-2</v>
          </cell>
          <cell r="O96">
            <v>0.18920625707495459</v>
          </cell>
          <cell r="P96">
            <v>0.15165542829509271</v>
          </cell>
        </row>
        <row r="97">
          <cell r="C97" t="str">
            <v>chlore</v>
          </cell>
          <cell r="K97" t="str">
            <v>chlore</v>
          </cell>
        </row>
        <row r="98">
          <cell r="A98" t="str">
            <v>cmscfchl</v>
          </cell>
          <cell r="C98">
            <v>0</v>
          </cell>
          <cell r="D98">
            <v>0</v>
          </cell>
          <cell r="E98">
            <v>0</v>
          </cell>
          <cell r="F98">
            <v>0</v>
          </cell>
          <cell r="G98">
            <v>0</v>
          </cell>
          <cell r="H98">
            <v>0</v>
          </cell>
          <cell r="K98">
            <v>0</v>
          </cell>
          <cell r="L98">
            <v>0</v>
          </cell>
          <cell r="M98">
            <v>0</v>
          </cell>
          <cell r="N98">
            <v>0</v>
          </cell>
          <cell r="O98">
            <v>0</v>
          </cell>
          <cell r="P98">
            <v>0</v>
          </cell>
        </row>
        <row r="99">
          <cell r="A99" t="str">
            <v>gzlcfchl</v>
          </cell>
          <cell r="C99">
            <v>0</v>
          </cell>
          <cell r="D99">
            <v>0</v>
          </cell>
          <cell r="E99">
            <v>0</v>
          </cell>
          <cell r="F99">
            <v>0</v>
          </cell>
          <cell r="G99">
            <v>0</v>
          </cell>
          <cell r="H99">
            <v>0</v>
          </cell>
          <cell r="K99">
            <v>0</v>
          </cell>
          <cell r="L99">
            <v>0</v>
          </cell>
          <cell r="M99">
            <v>0</v>
          </cell>
          <cell r="N99">
            <v>0</v>
          </cell>
          <cell r="O99">
            <v>0</v>
          </cell>
          <cell r="P99">
            <v>0</v>
          </cell>
        </row>
        <row r="100">
          <cell r="A100" t="str">
            <v>folcfchl</v>
          </cell>
          <cell r="C100">
            <v>0</v>
          </cell>
          <cell r="D100">
            <v>0</v>
          </cell>
          <cell r="E100">
            <v>0</v>
          </cell>
          <cell r="F100">
            <v>0</v>
          </cell>
          <cell r="G100">
            <v>0</v>
          </cell>
          <cell r="H100">
            <v>0</v>
          </cell>
          <cell r="K100">
            <v>0</v>
          </cell>
          <cell r="L100">
            <v>0</v>
          </cell>
          <cell r="M100">
            <v>0</v>
          </cell>
          <cell r="N100">
            <v>0</v>
          </cell>
          <cell r="O100">
            <v>0</v>
          </cell>
          <cell r="P100">
            <v>0</v>
          </cell>
        </row>
        <row r="101">
          <cell r="A101" t="str">
            <v>vapcfchl</v>
          </cell>
          <cell r="C101">
            <v>0</v>
          </cell>
          <cell r="D101">
            <v>0</v>
          </cell>
          <cell r="E101">
            <v>0</v>
          </cell>
          <cell r="F101">
            <v>0</v>
          </cell>
          <cell r="G101">
            <v>0</v>
          </cell>
          <cell r="H101">
            <v>0</v>
          </cell>
          <cell r="K101">
            <v>0</v>
          </cell>
          <cell r="L101">
            <v>0</v>
          </cell>
          <cell r="M101">
            <v>0</v>
          </cell>
          <cell r="N101">
            <v>0</v>
          </cell>
          <cell r="O101">
            <v>0</v>
          </cell>
          <cell r="P101">
            <v>0</v>
          </cell>
        </row>
        <row r="102">
          <cell r="A102" t="str">
            <v>gazcfchl</v>
          </cell>
          <cell r="C102">
            <v>0</v>
          </cell>
          <cell r="D102">
            <v>0</v>
          </cell>
          <cell r="E102">
            <v>0</v>
          </cell>
          <cell r="F102">
            <v>0</v>
          </cell>
          <cell r="G102">
            <v>0</v>
          </cell>
          <cell r="H102">
            <v>0</v>
          </cell>
          <cell r="K102">
            <v>0</v>
          </cell>
          <cell r="L102">
            <v>0</v>
          </cell>
          <cell r="M102">
            <v>0</v>
          </cell>
          <cell r="N102">
            <v>0</v>
          </cell>
          <cell r="O102">
            <v>0</v>
          </cell>
          <cell r="P102">
            <v>0</v>
          </cell>
        </row>
        <row r="103">
          <cell r="A103" t="str">
            <v>enccfchl</v>
          </cell>
          <cell r="C103">
            <v>0</v>
          </cell>
          <cell r="D103">
            <v>0</v>
          </cell>
          <cell r="E103">
            <v>0</v>
          </cell>
          <cell r="F103">
            <v>0</v>
          </cell>
          <cell r="G103">
            <v>0</v>
          </cell>
          <cell r="H103">
            <v>0</v>
          </cell>
          <cell r="K103">
            <v>0</v>
          </cell>
          <cell r="L103">
            <v>0</v>
          </cell>
          <cell r="M103">
            <v>0</v>
          </cell>
          <cell r="N103">
            <v>0</v>
          </cell>
          <cell r="O103">
            <v>0</v>
          </cell>
          <cell r="P103">
            <v>0</v>
          </cell>
        </row>
        <row r="104">
          <cell r="C104" t="str">
            <v>ammoniac</v>
          </cell>
          <cell r="K104" t="str">
            <v>ammoniac</v>
          </cell>
        </row>
        <row r="105">
          <cell r="A105" t="str">
            <v>cmscfamm</v>
          </cell>
          <cell r="C105">
            <v>0</v>
          </cell>
          <cell r="D105">
            <v>0</v>
          </cell>
          <cell r="E105">
            <v>0</v>
          </cell>
          <cell r="F105">
            <v>0</v>
          </cell>
          <cell r="G105">
            <v>0</v>
          </cell>
          <cell r="H105">
            <v>0</v>
          </cell>
          <cell r="K105">
            <v>0</v>
          </cell>
          <cell r="L105">
            <v>0</v>
          </cell>
          <cell r="M105">
            <v>0</v>
          </cell>
          <cell r="N105">
            <v>0</v>
          </cell>
          <cell r="O105">
            <v>0</v>
          </cell>
          <cell r="P105">
            <v>0</v>
          </cell>
        </row>
        <row r="106">
          <cell r="A106" t="str">
            <v>gzlcfamm</v>
          </cell>
          <cell r="C106">
            <v>0</v>
          </cell>
          <cell r="D106">
            <v>0</v>
          </cell>
          <cell r="E106">
            <v>0</v>
          </cell>
          <cell r="F106">
            <v>0</v>
          </cell>
          <cell r="G106">
            <v>0</v>
          </cell>
          <cell r="H106">
            <v>0</v>
          </cell>
          <cell r="K106">
            <v>0</v>
          </cell>
          <cell r="L106">
            <v>0</v>
          </cell>
          <cell r="M106">
            <v>0</v>
          </cell>
          <cell r="N106">
            <v>0</v>
          </cell>
          <cell r="O106">
            <v>0</v>
          </cell>
          <cell r="P106">
            <v>0</v>
          </cell>
        </row>
        <row r="107">
          <cell r="A107" t="str">
            <v>folcfamm</v>
          </cell>
          <cell r="C107">
            <v>3.0299999999999997E-2</v>
          </cell>
          <cell r="D107">
            <v>4.590083841439753E-3</v>
          </cell>
          <cell r="E107">
            <v>0</v>
          </cell>
          <cell r="F107">
            <v>0</v>
          </cell>
          <cell r="G107">
            <v>0</v>
          </cell>
          <cell r="H107">
            <v>0</v>
          </cell>
          <cell r="K107">
            <v>3.0300541295083028E-2</v>
          </cell>
          <cell r="L107">
            <v>4.5901658411035828E-3</v>
          </cell>
          <cell r="M107">
            <v>0</v>
          </cell>
          <cell r="N107">
            <v>0</v>
          </cell>
          <cell r="O107">
            <v>0</v>
          </cell>
          <cell r="P107">
            <v>0</v>
          </cell>
        </row>
        <row r="108">
          <cell r="A108" t="str">
            <v>vapcfamm</v>
          </cell>
          <cell r="C108">
            <v>4.0000000000000002E-4</v>
          </cell>
          <cell r="D108">
            <v>0</v>
          </cell>
          <cell r="E108">
            <v>0</v>
          </cell>
          <cell r="F108">
            <v>0</v>
          </cell>
          <cell r="G108">
            <v>0</v>
          </cell>
          <cell r="H108">
            <v>0</v>
          </cell>
          <cell r="K108">
            <v>4.0000714580967702E-4</v>
          </cell>
          <cell r="L108">
            <v>0</v>
          </cell>
          <cell r="M108">
            <v>0</v>
          </cell>
          <cell r="N108">
            <v>0</v>
          </cell>
          <cell r="O108">
            <v>0</v>
          </cell>
          <cell r="P108">
            <v>0</v>
          </cell>
        </row>
        <row r="109">
          <cell r="A109" t="str">
            <v>gazcfamm</v>
          </cell>
          <cell r="C109">
            <v>0.52939999999999987</v>
          </cell>
          <cell r="D109">
            <v>0.40840159569408224</v>
          </cell>
          <cell r="E109">
            <v>0.40724951040199758</v>
          </cell>
          <cell r="F109">
            <v>0.40151090762507885</v>
          </cell>
          <cell r="G109">
            <v>0.39577230484816012</v>
          </cell>
          <cell r="H109">
            <v>0.37275413148740849</v>
          </cell>
          <cell r="K109">
            <v>0.52940945747910739</v>
          </cell>
          <cell r="L109">
            <v>0.40840889159426869</v>
          </cell>
          <cell r="M109">
            <v>0.39837805569297674</v>
          </cell>
          <cell r="N109">
            <v>0.37788914970299592</v>
          </cell>
          <cell r="O109">
            <v>0.35476721408632694</v>
          </cell>
          <cell r="P109">
            <v>0.17090652948924345</v>
          </cell>
        </row>
        <row r="110">
          <cell r="A110" t="str">
            <v>enccfamm</v>
          </cell>
          <cell r="C110">
            <v>0</v>
          </cell>
          <cell r="D110">
            <v>4.8663801503419507E-3</v>
          </cell>
          <cell r="E110">
            <v>4.8022770325573186E-3</v>
          </cell>
          <cell r="F110">
            <v>4.7346075581671254E-3</v>
          </cell>
          <cell r="G110">
            <v>4.6669380837769331E-3</v>
          </cell>
          <cell r="H110">
            <v>4.3955083031673847E-3</v>
          </cell>
          <cell r="K110">
            <v>0</v>
          </cell>
          <cell r="L110">
            <v>4.8664670859078756E-3</v>
          </cell>
          <cell r="M110">
            <v>6.0360311468632835E-3</v>
          </cell>
          <cell r="N110">
            <v>1.1568035194989673E-2</v>
          </cell>
          <cell r="O110">
            <v>1.6458272818437845E-2</v>
          </cell>
          <cell r="P110">
            <v>2.8484421581540575E-2</v>
          </cell>
        </row>
        <row r="111">
          <cell r="C111" t="str">
            <v>clinker</v>
          </cell>
          <cell r="K111" t="str">
            <v>clinker</v>
          </cell>
        </row>
        <row r="112">
          <cell r="A112" t="str">
            <v>cmscfclk</v>
          </cell>
          <cell r="C112">
            <v>0.15679053190403439</v>
          </cell>
          <cell r="D112">
            <v>0.19332317994950499</v>
          </cell>
          <cell r="E112">
            <v>0.16641548407638135</v>
          </cell>
          <cell r="F112">
            <v>0</v>
          </cell>
          <cell r="G112">
            <v>0</v>
          </cell>
          <cell r="H112">
            <v>0</v>
          </cell>
          <cell r="K112">
            <v>0.15679053190403439</v>
          </cell>
          <cell r="L112">
            <v>0.19332317994950499</v>
          </cell>
          <cell r="M112">
            <v>0.1650751167616468</v>
          </cell>
          <cell r="N112">
            <v>0</v>
          </cell>
          <cell r="O112">
            <v>0</v>
          </cell>
          <cell r="P112">
            <v>0</v>
          </cell>
        </row>
        <row r="113">
          <cell r="A113" t="str">
            <v>gzlcfclk</v>
          </cell>
          <cell r="C113">
            <v>0</v>
          </cell>
          <cell r="D113">
            <v>0</v>
          </cell>
          <cell r="E113">
            <v>0</v>
          </cell>
          <cell r="F113">
            <v>0</v>
          </cell>
          <cell r="G113">
            <v>0</v>
          </cell>
          <cell r="H113">
            <v>0</v>
          </cell>
          <cell r="K113">
            <v>0</v>
          </cell>
          <cell r="L113">
            <v>0</v>
          </cell>
          <cell r="M113">
            <v>0</v>
          </cell>
          <cell r="N113">
            <v>0</v>
          </cell>
          <cell r="O113">
            <v>0</v>
          </cell>
          <cell r="P113">
            <v>0</v>
          </cell>
        </row>
        <row r="114">
          <cell r="A114" t="str">
            <v>folcfclk</v>
          </cell>
          <cell r="C114">
            <v>0.85334846892157479</v>
          </cell>
          <cell r="D114">
            <v>0.66917816182912815</v>
          </cell>
          <cell r="E114">
            <v>0.59434101455850485</v>
          </cell>
          <cell r="F114">
            <v>0.57418780226794175</v>
          </cell>
          <cell r="G114">
            <v>0.32896840769241575</v>
          </cell>
          <cell r="H114">
            <v>0.29827253375772478</v>
          </cell>
          <cell r="K114">
            <v>0.85334846892157479</v>
          </cell>
          <cell r="L114">
            <v>0.66917816182912815</v>
          </cell>
          <cell r="M114">
            <v>0.58955398843445284</v>
          </cell>
          <cell r="N114">
            <v>0.5621713322098395</v>
          </cell>
          <cell r="O114">
            <v>0.3163028817514803</v>
          </cell>
          <cell r="P114">
            <v>0</v>
          </cell>
        </row>
        <row r="115">
          <cell r="A115" t="str">
            <v>vapcfclk</v>
          </cell>
          <cell r="C115">
            <v>0</v>
          </cell>
          <cell r="D115">
            <v>0</v>
          </cell>
          <cell r="E115">
            <v>0</v>
          </cell>
          <cell r="F115">
            <v>0</v>
          </cell>
          <cell r="G115">
            <v>0</v>
          </cell>
          <cell r="H115">
            <v>0</v>
          </cell>
          <cell r="K115">
            <v>0</v>
          </cell>
          <cell r="L115">
            <v>0</v>
          </cell>
          <cell r="M115">
            <v>0</v>
          </cell>
          <cell r="N115">
            <v>0</v>
          </cell>
          <cell r="O115">
            <v>0</v>
          </cell>
          <cell r="P115">
            <v>0</v>
          </cell>
        </row>
        <row r="116">
          <cell r="A116" t="str">
            <v>gazcfclk</v>
          </cell>
          <cell r="C116">
            <v>0.37057762196195876</v>
          </cell>
          <cell r="D116">
            <v>0.19893749695625773</v>
          </cell>
          <cell r="E116">
            <v>0.15310224535027084</v>
          </cell>
          <cell r="F116">
            <v>0.13826442278612036</v>
          </cell>
          <cell r="G116">
            <v>0.20469145367528094</v>
          </cell>
          <cell r="H116">
            <v>0.18559179878258428</v>
          </cell>
          <cell r="K116">
            <v>0.37057762196195876</v>
          </cell>
          <cell r="L116">
            <v>0.19893749695625773</v>
          </cell>
          <cell r="M116">
            <v>0.15186910742071505</v>
          </cell>
          <cell r="N116">
            <v>0.13537085679612934</v>
          </cell>
          <cell r="O116">
            <v>0.19681068197869886</v>
          </cell>
          <cell r="P116">
            <v>2.6475903437033894E-2</v>
          </cell>
        </row>
        <row r="117">
          <cell r="A117" t="str">
            <v>enccfclk</v>
          </cell>
          <cell r="C117">
            <v>0.10889342426243202</v>
          </cell>
          <cell r="D117">
            <v>0.12187305125035919</v>
          </cell>
          <cell r="E117">
            <v>0.40272547146484283</v>
          </cell>
          <cell r="F117">
            <v>0.5964662889959379</v>
          </cell>
          <cell r="G117">
            <v>0.76759295128230343</v>
          </cell>
          <cell r="H117">
            <v>0.69596924543469108</v>
          </cell>
          <cell r="K117">
            <v>0.10889342426243202</v>
          </cell>
          <cell r="L117">
            <v>0.12187305125035919</v>
          </cell>
          <cell r="M117">
            <v>0.39948178256318523</v>
          </cell>
          <cell r="N117">
            <v>0.58398357989958116</v>
          </cell>
          <cell r="O117">
            <v>0.73804005742012069</v>
          </cell>
          <cell r="P117">
            <v>0.75456324795546592</v>
          </cell>
        </row>
        <row r="118">
          <cell r="C118" t="str">
            <v>papier-pâtes</v>
          </cell>
          <cell r="K118" t="str">
            <v>papier-pâtes</v>
          </cell>
        </row>
        <row r="119">
          <cell r="A119" t="str">
            <v>cmscfpat</v>
          </cell>
          <cell r="C119">
            <v>0.1502032915923297</v>
          </cell>
          <cell r="D119">
            <v>1.4396781354029182E-2</v>
          </cell>
          <cell r="E119">
            <v>0</v>
          </cell>
          <cell r="F119">
            <v>0</v>
          </cell>
          <cell r="G119">
            <v>0</v>
          </cell>
          <cell r="H119">
            <v>0</v>
          </cell>
          <cell r="K119">
            <v>0.1502032915923297</v>
          </cell>
          <cell r="L119">
            <v>1.4396781354029182E-2</v>
          </cell>
          <cell r="M119">
            <v>0</v>
          </cell>
          <cell r="N119">
            <v>0</v>
          </cell>
          <cell r="O119">
            <v>0</v>
          </cell>
          <cell r="P119">
            <v>0</v>
          </cell>
        </row>
        <row r="120">
          <cell r="A120" t="str">
            <v>gzlcfpat</v>
          </cell>
          <cell r="C120">
            <v>0</v>
          </cell>
          <cell r="D120">
            <v>0</v>
          </cell>
          <cell r="E120">
            <v>0</v>
          </cell>
          <cell r="F120">
            <v>0</v>
          </cell>
          <cell r="G120">
            <v>0</v>
          </cell>
          <cell r="H120">
            <v>0</v>
          </cell>
          <cell r="K120">
            <v>0</v>
          </cell>
          <cell r="L120">
            <v>0</v>
          </cell>
          <cell r="M120">
            <v>0</v>
          </cell>
          <cell r="N120">
            <v>0</v>
          </cell>
          <cell r="O120">
            <v>0</v>
          </cell>
          <cell r="P120">
            <v>0</v>
          </cell>
        </row>
        <row r="121">
          <cell r="A121" t="str">
            <v>folcfpat</v>
          </cell>
          <cell r="C121">
            <v>0.24970547210788765</v>
          </cell>
          <cell r="D121">
            <v>6.5425804212650138E-2</v>
          </cell>
          <cell r="E121">
            <v>0</v>
          </cell>
          <cell r="F121">
            <v>0</v>
          </cell>
          <cell r="G121">
            <v>0</v>
          </cell>
          <cell r="H121">
            <v>0</v>
          </cell>
          <cell r="K121">
            <v>0.24970547210788765</v>
          </cell>
          <cell r="L121">
            <v>6.5425804212650138E-2</v>
          </cell>
          <cell r="M121">
            <v>0</v>
          </cell>
          <cell r="N121">
            <v>0</v>
          </cell>
          <cell r="O121">
            <v>0</v>
          </cell>
          <cell r="P121">
            <v>0</v>
          </cell>
        </row>
        <row r="122">
          <cell r="A122" t="str">
            <v>vapcfpat</v>
          </cell>
          <cell r="C122">
            <v>0.16710366195125365</v>
          </cell>
          <cell r="D122">
            <v>0.42810051724433934</v>
          </cell>
          <cell r="E122">
            <v>0.41715541198067707</v>
          </cell>
          <cell r="F122">
            <v>0.40530122931434576</v>
          </cell>
          <cell r="G122">
            <v>0.39374830889617707</v>
          </cell>
          <cell r="H122">
            <v>0.35012747105410769</v>
          </cell>
          <cell r="K122">
            <v>0.16710366195125365</v>
          </cell>
          <cell r="L122">
            <v>0.42810051724433934</v>
          </cell>
          <cell r="M122">
            <v>0.40783529631138415</v>
          </cell>
          <cell r="N122">
            <v>0.37605824094516266</v>
          </cell>
          <cell r="O122">
            <v>0.34691736173746157</v>
          </cell>
          <cell r="P122">
            <v>0.18582746989339205</v>
          </cell>
        </row>
        <row r="123">
          <cell r="A123" t="str">
            <v>gazcfpat</v>
          </cell>
          <cell r="C123">
            <v>1.2294269419681105</v>
          </cell>
          <cell r="D123">
            <v>0.92095938684340617</v>
          </cell>
          <cell r="E123">
            <v>0.90969525374060334</v>
          </cell>
          <cell r="F123">
            <v>0.82685565513419068</v>
          </cell>
          <cell r="G123">
            <v>0.74812178690273656</v>
          </cell>
          <cell r="H123">
            <v>0.46849543842569941</v>
          </cell>
          <cell r="K123">
            <v>1.2294269419681105</v>
          </cell>
          <cell r="L123">
            <v>0.92095938684340617</v>
          </cell>
          <cell r="M123">
            <v>0.86868918114324822</v>
          </cell>
          <cell r="N123">
            <v>0.77091939393758346</v>
          </cell>
          <cell r="O123">
            <v>0.61612523444573175</v>
          </cell>
          <cell r="P123">
            <v>0.31219014942089862</v>
          </cell>
        </row>
        <row r="124">
          <cell r="A124" t="str">
            <v>enccfpat</v>
          </cell>
          <cell r="C124">
            <v>0.94022060422841813</v>
          </cell>
          <cell r="D124">
            <v>0.99843036877112556</v>
          </cell>
          <cell r="E124">
            <v>1.0608876213315697</v>
          </cell>
          <cell r="F124">
            <v>1.1162242739314636</v>
          </cell>
          <cell r="G124">
            <v>1.1671539339082366</v>
          </cell>
          <cell r="H124">
            <v>1.332972605535943</v>
          </cell>
          <cell r="K124">
            <v>0.94022060422841813</v>
          </cell>
          <cell r="L124">
            <v>0.99843036877112556</v>
          </cell>
          <cell r="M124">
            <v>1.0216274172600175</v>
          </cell>
          <cell r="N124">
            <v>0.98715288248105204</v>
          </cell>
          <cell r="O124">
            <v>0.94916590171369486</v>
          </cell>
          <cell r="P124">
            <v>0.53518311329296908</v>
          </cell>
        </row>
        <row r="125">
          <cell r="C125" t="str">
            <v>verre</v>
          </cell>
          <cell r="K125" t="str">
            <v>verre</v>
          </cell>
        </row>
        <row r="126">
          <cell r="A126" t="str">
            <v>cmscfver</v>
          </cell>
          <cell r="C126">
            <v>0</v>
          </cell>
          <cell r="D126">
            <v>0</v>
          </cell>
          <cell r="E126">
            <v>0</v>
          </cell>
          <cell r="F126">
            <v>0</v>
          </cell>
          <cell r="G126">
            <v>0</v>
          </cell>
          <cell r="H126">
            <v>0</v>
          </cell>
          <cell r="K126">
            <v>0</v>
          </cell>
          <cell r="L126">
            <v>0</v>
          </cell>
          <cell r="M126">
            <v>0</v>
          </cell>
          <cell r="N126">
            <v>0</v>
          </cell>
          <cell r="O126">
            <v>0</v>
          </cell>
          <cell r="P126">
            <v>0</v>
          </cell>
        </row>
        <row r="127">
          <cell r="A127" t="str">
            <v>gzlcfver</v>
          </cell>
          <cell r="C127">
            <v>0</v>
          </cell>
          <cell r="D127">
            <v>0</v>
          </cell>
          <cell r="E127">
            <v>0</v>
          </cell>
          <cell r="F127">
            <v>0</v>
          </cell>
          <cell r="G127">
            <v>0</v>
          </cell>
          <cell r="H127">
            <v>0</v>
          </cell>
          <cell r="K127">
            <v>0</v>
          </cell>
          <cell r="L127">
            <v>0</v>
          </cell>
          <cell r="M127">
            <v>0</v>
          </cell>
          <cell r="N127">
            <v>0</v>
          </cell>
          <cell r="O127">
            <v>0</v>
          </cell>
          <cell r="P127">
            <v>0</v>
          </cell>
        </row>
        <row r="128">
          <cell r="A128" t="str">
            <v>folcfver</v>
          </cell>
          <cell r="C128">
            <v>0.46729999999999988</v>
          </cell>
          <cell r="D128">
            <v>9.5803988498238304E-2</v>
          </cell>
          <cell r="E128">
            <v>7.834867165543373E-2</v>
          </cell>
          <cell r="F128">
            <v>6.1397909889779022E-2</v>
          </cell>
          <cell r="G128">
            <v>4.5156319651749731E-2</v>
          </cell>
          <cell r="H128">
            <v>3.7701889267329668E-2</v>
          </cell>
          <cell r="K128">
            <v>0.46731458732239395</v>
          </cell>
          <cell r="L128">
            <v>9.5806979133091399E-2</v>
          </cell>
          <cell r="M128">
            <v>7.0543959239731335E-2</v>
          </cell>
          <cell r="N128">
            <v>0</v>
          </cell>
          <cell r="O128">
            <v>0</v>
          </cell>
          <cell r="P128">
            <v>0</v>
          </cell>
        </row>
        <row r="129">
          <cell r="A129" t="str">
            <v>vapcfver</v>
          </cell>
          <cell r="C129">
            <v>0</v>
          </cell>
          <cell r="D129">
            <v>0</v>
          </cell>
          <cell r="E129">
            <v>0</v>
          </cell>
          <cell r="F129">
            <v>0</v>
          </cell>
          <cell r="G129">
            <v>0</v>
          </cell>
          <cell r="H129">
            <v>0</v>
          </cell>
          <cell r="K129">
            <v>0</v>
          </cell>
          <cell r="L129">
            <v>0</v>
          </cell>
          <cell r="M129">
            <v>0</v>
          </cell>
          <cell r="N129">
            <v>0</v>
          </cell>
          <cell r="O129">
            <v>0</v>
          </cell>
          <cell r="P129">
            <v>0</v>
          </cell>
        </row>
        <row r="130">
          <cell r="A130" t="str">
            <v>gazcfver</v>
          </cell>
          <cell r="C130">
            <v>0.70540000000000003</v>
          </cell>
          <cell r="D130">
            <v>0.88888771356162699</v>
          </cell>
          <cell r="E130">
            <v>0.88652584449173688</v>
          </cell>
          <cell r="F130">
            <v>0.88365942034469702</v>
          </cell>
          <cell r="G130">
            <v>0.88008382467003177</v>
          </cell>
          <cell r="H130">
            <v>0.73479909699398671</v>
          </cell>
          <cell r="K130">
            <v>0.70542201989560605</v>
          </cell>
          <cell r="L130">
            <v>0.88891546124330845</v>
          </cell>
          <cell r="M130">
            <v>0.87474509457266836</v>
          </cell>
          <cell r="N130">
            <v>0.8954958088193038</v>
          </cell>
          <cell r="O130">
            <v>0.83689880749767587</v>
          </cell>
          <cell r="P130">
            <v>0.33816436952759998</v>
          </cell>
        </row>
        <row r="131">
          <cell r="A131" t="str">
            <v>enccfver</v>
          </cell>
          <cell r="C131">
            <v>0</v>
          </cell>
          <cell r="D131">
            <v>0</v>
          </cell>
          <cell r="E131">
            <v>0</v>
          </cell>
          <cell r="F131">
            <v>0</v>
          </cell>
          <cell r="G131">
            <v>0</v>
          </cell>
          <cell r="H131">
            <v>0</v>
          </cell>
          <cell r="K131">
            <v>0</v>
          </cell>
          <cell r="L131">
            <v>0</v>
          </cell>
          <cell r="M131">
            <v>0</v>
          </cell>
          <cell r="N131">
            <v>0</v>
          </cell>
          <cell r="O131">
            <v>0</v>
          </cell>
          <cell r="P131">
            <v>0</v>
          </cell>
        </row>
        <row r="132">
          <cell r="C132" t="str">
            <v>aluminium</v>
          </cell>
          <cell r="K132" t="str">
            <v>aluminium</v>
          </cell>
        </row>
        <row r="133">
          <cell r="A133" t="str">
            <v>cmscfalu</v>
          </cell>
          <cell r="C133">
            <v>2.8991349951834862E-3</v>
          </cell>
          <cell r="D133">
            <v>2.0100996560278154E-3</v>
          </cell>
          <cell r="E133">
            <v>2.0100996560278154E-3</v>
          </cell>
          <cell r="F133">
            <v>2.0100996560278154E-3</v>
          </cell>
          <cell r="G133">
            <v>2.0100996560278154E-3</v>
          </cell>
          <cell r="H133">
            <v>1.7464800290077748E-3</v>
          </cell>
          <cell r="K133">
            <v>2.8991349951834862E-3</v>
          </cell>
          <cell r="L133">
            <v>2.0100996560278154E-3</v>
          </cell>
          <cell r="M133">
            <v>0</v>
          </cell>
          <cell r="N133">
            <v>0</v>
          </cell>
          <cell r="O133">
            <v>0</v>
          </cell>
          <cell r="P133">
            <v>0</v>
          </cell>
        </row>
        <row r="134">
          <cell r="A134" t="str">
            <v>gzlcfalu</v>
          </cell>
          <cell r="C134">
            <v>0</v>
          </cell>
          <cell r="D134">
            <v>0</v>
          </cell>
          <cell r="E134">
            <v>0</v>
          </cell>
          <cell r="F134">
            <v>0</v>
          </cell>
          <cell r="G134">
            <v>0</v>
          </cell>
          <cell r="H134">
            <v>0</v>
          </cell>
          <cell r="K134">
            <v>0</v>
          </cell>
          <cell r="L134">
            <v>0</v>
          </cell>
          <cell r="M134">
            <v>0</v>
          </cell>
          <cell r="N134">
            <v>0</v>
          </cell>
          <cell r="O134">
            <v>0</v>
          </cell>
          <cell r="P134">
            <v>0</v>
          </cell>
        </row>
        <row r="135">
          <cell r="A135" t="str">
            <v>folcfalu</v>
          </cell>
          <cell r="C135">
            <v>1.9694123932798163E-2</v>
          </cell>
          <cell r="D135">
            <v>3.206171376819522E-3</v>
          </cell>
          <cell r="E135">
            <v>3.206171376819522E-3</v>
          </cell>
          <cell r="F135">
            <v>3.206171376819522E-3</v>
          </cell>
          <cell r="G135">
            <v>3.206171376819522E-3</v>
          </cell>
          <cell r="H135">
            <v>2.7856898847776184E-3</v>
          </cell>
          <cell r="K135">
            <v>1.9694123932798163E-2</v>
          </cell>
          <cell r="L135">
            <v>3.206171376819522E-3</v>
          </cell>
          <cell r="M135">
            <v>0</v>
          </cell>
          <cell r="N135">
            <v>0</v>
          </cell>
          <cell r="O135">
            <v>0</v>
          </cell>
          <cell r="P135">
            <v>0</v>
          </cell>
        </row>
        <row r="136">
          <cell r="A136" t="str">
            <v>vapcfalu</v>
          </cell>
          <cell r="C136">
            <v>2.3492990478211014E-2</v>
          </cell>
          <cell r="D136">
            <v>2.6801328747037539E-3</v>
          </cell>
          <cell r="E136">
            <v>2.6801328747037539E-3</v>
          </cell>
          <cell r="F136">
            <v>2.6801328747037539E-3</v>
          </cell>
          <cell r="G136">
            <v>2.6801328747037539E-3</v>
          </cell>
          <cell r="H136">
            <v>2.3286400386770328E-3</v>
          </cell>
          <cell r="K136">
            <v>2.3492990478211014E-2</v>
          </cell>
          <cell r="L136">
            <v>2.6801328747037539E-3</v>
          </cell>
          <cell r="M136">
            <v>0</v>
          </cell>
          <cell r="N136">
            <v>0</v>
          </cell>
          <cell r="O136">
            <v>0</v>
          </cell>
          <cell r="P136">
            <v>0</v>
          </cell>
        </row>
        <row r="137">
          <cell r="A137" t="str">
            <v>gazcfalu</v>
          </cell>
          <cell r="C137">
            <v>0.12826173099380736</v>
          </cell>
          <cell r="D137">
            <v>6.2099843982048902E-2</v>
          </cell>
          <cell r="E137">
            <v>6.2099843982048902E-2</v>
          </cell>
          <cell r="F137">
            <v>6.2099843982048902E-2</v>
          </cell>
          <cell r="G137">
            <v>6.2099843982048902E-2</v>
          </cell>
          <cell r="H137">
            <v>5.3955602148337584E-2</v>
          </cell>
          <cell r="K137">
            <v>0.12826173099380736</v>
          </cell>
          <cell r="L137">
            <v>6.2099843982048902E-2</v>
          </cell>
          <cell r="M137">
            <v>6.4773487449999986E-2</v>
          </cell>
          <cell r="N137">
            <v>5.7312366999999996E-2</v>
          </cell>
          <cell r="O137">
            <v>4.7784130399999993E-2</v>
          </cell>
          <cell r="P137">
            <v>2.5837160800000005E-2</v>
          </cell>
        </row>
        <row r="138">
          <cell r="A138" t="str">
            <v>enccfalu</v>
          </cell>
          <cell r="C138">
            <v>0</v>
          </cell>
          <cell r="D138">
            <v>0</v>
          </cell>
          <cell r="E138">
            <v>0</v>
          </cell>
          <cell r="F138">
            <v>0</v>
          </cell>
          <cell r="G138">
            <v>0</v>
          </cell>
          <cell r="H138">
            <v>0</v>
          </cell>
          <cell r="K138">
            <v>0</v>
          </cell>
          <cell r="L138">
            <v>0</v>
          </cell>
          <cell r="M138">
            <v>0</v>
          </cell>
          <cell r="N138">
            <v>0</v>
          </cell>
          <cell r="O138">
            <v>0</v>
          </cell>
          <cell r="P138">
            <v>0</v>
          </cell>
        </row>
        <row r="139">
          <cell r="C139" t="str">
            <v>sucre</v>
          </cell>
          <cell r="K139" t="str">
            <v>sucre</v>
          </cell>
        </row>
        <row r="140">
          <cell r="A140" t="str">
            <v>cmscfsuc</v>
          </cell>
          <cell r="C140">
            <v>0.20100000000000004</v>
          </cell>
          <cell r="D140">
            <v>0.16530374536769379</v>
          </cell>
          <cell r="E140">
            <v>0.1100614884043658</v>
          </cell>
          <cell r="F140">
            <v>5.5014805762315891E-2</v>
          </cell>
          <cell r="G140">
            <v>0</v>
          </cell>
          <cell r="H140">
            <v>0</v>
          </cell>
          <cell r="K140">
            <v>0.20100251589442081</v>
          </cell>
          <cell r="L140">
            <v>0.16530581445610526</v>
          </cell>
          <cell r="M140">
            <v>0.10037040520251488</v>
          </cell>
          <cell r="N140">
            <v>4.3114408892030054E-2</v>
          </cell>
          <cell r="O140">
            <v>0</v>
          </cell>
          <cell r="P140">
            <v>0</v>
          </cell>
        </row>
        <row r="141">
          <cell r="A141" t="str">
            <v>gzlcfsuc</v>
          </cell>
          <cell r="C141">
            <v>0</v>
          </cell>
          <cell r="D141">
            <v>0</v>
          </cell>
          <cell r="E141">
            <v>0</v>
          </cell>
          <cell r="F141">
            <v>0</v>
          </cell>
          <cell r="G141">
            <v>0</v>
          </cell>
          <cell r="H141">
            <v>0</v>
          </cell>
          <cell r="K141">
            <v>0</v>
          </cell>
          <cell r="L141">
            <v>0</v>
          </cell>
          <cell r="M141">
            <v>0</v>
          </cell>
          <cell r="N141">
            <v>0</v>
          </cell>
          <cell r="O141">
            <v>0</v>
          </cell>
          <cell r="P141">
            <v>0</v>
          </cell>
        </row>
        <row r="142">
          <cell r="A142" t="str">
            <v>folcfsuc</v>
          </cell>
          <cell r="C142">
            <v>0.16830000000000003</v>
          </cell>
          <cell r="D142">
            <v>7.6771688229959112E-2</v>
          </cell>
          <cell r="E142">
            <v>6.3966442693473069E-2</v>
          </cell>
          <cell r="F142">
            <v>5.1098588482307063E-2</v>
          </cell>
          <cell r="G142">
            <v>3.8267219918483093E-2</v>
          </cell>
          <cell r="H142">
            <v>3.5694633705475827E-2</v>
          </cell>
          <cell r="K142">
            <v>0.16830210659219413</v>
          </cell>
          <cell r="L142">
            <v>7.6772649172556579E-2</v>
          </cell>
          <cell r="M142">
            <v>5.4747493746826303E-2</v>
          </cell>
          <cell r="N142">
            <v>3.6955207621740052E-2</v>
          </cell>
          <cell r="O142">
            <v>0</v>
          </cell>
          <cell r="P142">
            <v>0</v>
          </cell>
        </row>
        <row r="143">
          <cell r="A143" t="str">
            <v>vapcfsuc</v>
          </cell>
          <cell r="C143">
            <v>1.1400000000000002E-2</v>
          </cell>
          <cell r="D143">
            <v>7.5266361009763819E-4</v>
          </cell>
          <cell r="E143">
            <v>7.5191452368482186E-4</v>
          </cell>
          <cell r="F143">
            <v>7.510553687688175E-4</v>
          </cell>
          <cell r="G143">
            <v>7.5033764546045257E-4</v>
          </cell>
          <cell r="H143">
            <v>6.9989477853874156E-4</v>
          </cell>
          <cell r="K143">
            <v>1.1400142692519391E-2</v>
          </cell>
          <cell r="L143">
            <v>7.5267303110349579E-4</v>
          </cell>
          <cell r="M143">
            <v>1.2166109721516952E-3</v>
          </cell>
          <cell r="N143">
            <v>2.8742939261353372E-3</v>
          </cell>
          <cell r="O143">
            <v>5.3511846694235601E-3</v>
          </cell>
          <cell r="P143">
            <v>1.1705417234580297E-2</v>
          </cell>
        </row>
        <row r="144">
          <cell r="A144" t="str">
            <v>gazcfsuc</v>
          </cell>
          <cell r="C144">
            <v>0.41870000000000002</v>
          </cell>
          <cell r="D144">
            <v>0.54786384179007086</v>
          </cell>
          <cell r="E144">
            <v>0.60326102235233259</v>
          </cell>
          <cell r="F144">
            <v>0.65852534733649926</v>
          </cell>
          <cell r="G144">
            <v>0.71372116836198263</v>
          </cell>
          <cell r="H144">
            <v>0.66573991334605109</v>
          </cell>
          <cell r="K144">
            <v>0.41870524082086558</v>
          </cell>
          <cell r="L144">
            <v>0.54787069934023458</v>
          </cell>
          <cell r="M144">
            <v>0.58981299929914199</v>
          </cell>
          <cell r="N144">
            <v>0.58290680822024632</v>
          </cell>
          <cell r="O144">
            <v>0.57150652269443625</v>
          </cell>
          <cell r="P144">
            <v>0.18260450885945259</v>
          </cell>
        </row>
        <row r="145">
          <cell r="A145" t="str">
            <v>enccfsuc</v>
          </cell>
          <cell r="C145">
            <v>0</v>
          </cell>
          <cell r="D145">
            <v>0</v>
          </cell>
          <cell r="E145">
            <v>0</v>
          </cell>
          <cell r="F145">
            <v>0</v>
          </cell>
          <cell r="G145">
            <v>0</v>
          </cell>
          <cell r="H145">
            <v>0</v>
          </cell>
          <cell r="K145">
            <v>0</v>
          </cell>
          <cell r="L145">
            <v>0</v>
          </cell>
          <cell r="M145">
            <v>1.0949498749365259E-2</v>
          </cell>
          <cell r="N145">
            <v>5.1737290670436066E-2</v>
          </cell>
          <cell r="O145">
            <v>9.6321324049624096E-2</v>
          </cell>
          <cell r="P145">
            <v>0.1264185061334672</v>
          </cell>
        </row>
        <row r="147">
          <cell r="C147" t="str">
            <v>Consumption of coke of blast furnaces (EBU)</v>
          </cell>
          <cell r="K147" t="str">
            <v>Consumption of coke of blast furnaces (EBU)</v>
          </cell>
        </row>
        <row r="148">
          <cell r="A148" t="str">
            <v>cokcfsid</v>
          </cell>
          <cell r="C148">
            <v>2.7691254675360919</v>
          </cell>
          <cell r="D148">
            <v>1.7475263182566003</v>
          </cell>
          <cell r="E148">
            <v>1.7178316255926003</v>
          </cell>
          <cell r="F148">
            <v>1.6881362279264003</v>
          </cell>
          <cell r="G148">
            <v>1.6584415352624005</v>
          </cell>
          <cell r="H148">
            <v>1.3149976877301601</v>
          </cell>
          <cell r="K148">
            <v>2.7691254675360919</v>
          </cell>
          <cell r="L148">
            <v>1.7475263182566003</v>
          </cell>
          <cell r="M148">
            <v>1.6109845783437005</v>
          </cell>
          <cell r="N148">
            <v>1.4627253997230001</v>
          </cell>
          <cell r="O148">
            <v>1.2716690409696003</v>
          </cell>
          <cell r="P148">
            <v>0.38716616090289208</v>
          </cell>
        </row>
        <row r="150">
          <cell r="C150" t="str">
            <v>Total consumption of non coke coal of the steel industry (EBU)</v>
          </cell>
          <cell r="K150" t="str">
            <v>Total consumption of non coke coal of the steel industry (EBU)</v>
          </cell>
        </row>
        <row r="151">
          <cell r="A151" t="str">
            <v>chacfsid</v>
          </cell>
          <cell r="C151">
            <v>2.0676699969568966</v>
          </cell>
          <cell r="D151">
            <v>1.3047991163658488</v>
          </cell>
          <cell r="E151">
            <v>1.2826273639976176</v>
          </cell>
          <cell r="F151">
            <v>1.2604556116293864</v>
          </cell>
          <cell r="G151">
            <v>1.2382838592611551</v>
          </cell>
          <cell r="H151">
            <v>0.98184943032128502</v>
          </cell>
          <cell r="K151">
            <v>2.0676699969568966</v>
          </cell>
          <cell r="L151">
            <v>1.3047991163658488</v>
          </cell>
          <cell r="M151">
            <v>1.2028498389989362</v>
          </cell>
          <cell r="N151">
            <v>1.0921511100026309</v>
          </cell>
          <cell r="O151">
            <v>0.94949817872909992</v>
          </cell>
          <cell r="P151">
            <v>0.28907957968051795</v>
          </cell>
        </row>
        <row r="153">
          <cell r="C153" t="str">
            <v>Total consumption of gas of the steel industry (EBU)</v>
          </cell>
          <cell r="K153" t="str">
            <v>Total consumption of gas of the steel industry (EBU)</v>
          </cell>
        </row>
        <row r="154">
          <cell r="A154" t="str">
            <v>gazcfsid</v>
          </cell>
          <cell r="C154">
            <v>0.74562302248098911</v>
          </cell>
          <cell r="D154">
            <v>0.4705239531971161</v>
          </cell>
          <cell r="E154">
            <v>0.46252859173284411</v>
          </cell>
          <cell r="F154">
            <v>0.45453323026857206</v>
          </cell>
          <cell r="G154">
            <v>0.44653786880430008</v>
          </cell>
          <cell r="H154">
            <v>0.35406498180795304</v>
          </cell>
          <cell r="K154">
            <v>0.74562302248098911</v>
          </cell>
          <cell r="L154">
            <v>0.4705239531971161</v>
          </cell>
          <cell r="M154">
            <v>0.43375999741986604</v>
          </cell>
          <cell r="N154">
            <v>0.39384089958486002</v>
          </cell>
          <cell r="O154">
            <v>0.34239878844599997</v>
          </cell>
          <cell r="P154">
            <v>0.10424506340767639</v>
          </cell>
        </row>
        <row r="156">
          <cell r="C156" t="str">
            <v>Total consumption of oil products of the steel industry (EBU)</v>
          </cell>
          <cell r="K156" t="str">
            <v>Total consumption of oil products of the steel industry (EBU)</v>
          </cell>
        </row>
        <row r="157">
          <cell r="A157" t="str">
            <v>petcfsid</v>
          </cell>
          <cell r="C157">
            <v>5.7355617113922237E-2</v>
          </cell>
          <cell r="D157">
            <v>3.6194150245932005E-2</v>
          </cell>
          <cell r="E157">
            <v>3.5579122440988008E-2</v>
          </cell>
          <cell r="F157">
            <v>3.4964094636044003E-2</v>
          </cell>
          <cell r="G157">
            <v>3.4349066831100006E-2</v>
          </cell>
          <cell r="H157">
            <v>2.7235767831381003E-2</v>
          </cell>
          <cell r="K157">
            <v>5.7355617113922237E-2</v>
          </cell>
          <cell r="L157">
            <v>3.6194150245932005E-2</v>
          </cell>
          <cell r="M157">
            <v>3.3366153647682001E-2</v>
          </cell>
          <cell r="N157">
            <v>3.029545381422E-2</v>
          </cell>
          <cell r="O157">
            <v>2.6338368341999999E-2</v>
          </cell>
          <cell r="P157">
            <v>8.0188510313597226E-3</v>
          </cell>
        </row>
        <row r="160">
          <cell r="C160" t="str">
            <v>Consumption of electricity of energy intensive products(EIP),per EIP (TWh)</v>
          </cell>
          <cell r="K160" t="str">
            <v>Consumption of electricity of energy intensive products(EIP),per EIP (TWh)</v>
          </cell>
        </row>
        <row r="161">
          <cell r="A161" t="str">
            <v>elccfety</v>
          </cell>
          <cell r="C161">
            <v>9.2639534883720955</v>
          </cell>
          <cell r="D161">
            <v>8.2109999981086688</v>
          </cell>
          <cell r="E161">
            <v>8.1633451846696232</v>
          </cell>
          <cell r="F161">
            <v>8.1156903712305759</v>
          </cell>
          <cell r="G161">
            <v>8.0687919834016757</v>
          </cell>
          <cell r="H161">
            <v>7.8789291552556344</v>
          </cell>
          <cell r="K161">
            <v>9.2656209821999997</v>
          </cell>
          <cell r="L161">
            <v>8.2124779623314996</v>
          </cell>
          <cell r="M161">
            <v>7.7895599355288008</v>
          </cell>
          <cell r="N161">
            <v>7.4040695891447159</v>
          </cell>
          <cell r="O161">
            <v>7.3256842281897461</v>
          </cell>
          <cell r="P161">
            <v>11.304263411981832</v>
          </cell>
        </row>
        <row r="162">
          <cell r="A162" t="str">
            <v>elccfchl</v>
          </cell>
          <cell r="C162">
            <v>6.3825581395348845</v>
          </cell>
          <cell r="D162">
            <v>3.9990965786559425</v>
          </cell>
          <cell r="E162">
            <v>3.903918080083931</v>
          </cell>
          <cell r="F162">
            <v>3.8087395815119196</v>
          </cell>
          <cell r="G162">
            <v>3.7135610829399082</v>
          </cell>
          <cell r="H162">
            <v>3.3324471789939967</v>
          </cell>
          <cell r="K162">
            <v>6.3840000000000003</v>
          </cell>
          <cell r="L162">
            <v>4</v>
          </cell>
          <cell r="M162">
            <v>3.8692000000000002</v>
          </cell>
          <cell r="N162">
            <v>3.7427999999999999</v>
          </cell>
          <cell r="O162">
            <v>3.6204000000000001</v>
          </cell>
          <cell r="P162">
            <v>3.1696</v>
          </cell>
        </row>
        <row r="163">
          <cell r="A163" t="str">
            <v>elccfamm</v>
          </cell>
          <cell r="C163">
            <v>1.4302325581395348</v>
          </cell>
          <cell r="D163">
            <v>0.72995774990868134</v>
          </cell>
          <cell r="E163">
            <v>0.71900261780104713</v>
          </cell>
          <cell r="F163">
            <v>0.70804748569341291</v>
          </cell>
          <cell r="G163">
            <v>0.69700998417143545</v>
          </cell>
          <cell r="H163">
            <v>0.65310708632655545</v>
          </cell>
          <cell r="K163">
            <v>1.4306063496000001</v>
          </cell>
          <cell r="L163">
            <v>0.73014852445920009</v>
          </cell>
          <cell r="M163">
            <v>0.70872687964319991</v>
          </cell>
          <cell r="N163">
            <v>0.70553740195399994</v>
          </cell>
          <cell r="O163">
            <v>0.7359174663526401</v>
          </cell>
          <cell r="P163">
            <v>1.8039342958032001</v>
          </cell>
        </row>
        <row r="164">
          <cell r="A164" t="str">
            <v>elccfclk</v>
          </cell>
          <cell r="C164">
            <v>2.8699343444999998</v>
          </cell>
          <cell r="D164">
            <v>2.5391339283960002</v>
          </cell>
          <cell r="E164">
            <v>2.8287569491999998</v>
          </cell>
          <cell r="F164">
            <v>2.8159571439999995</v>
          </cell>
          <cell r="G164">
            <v>2.8031573387999997</v>
          </cell>
          <cell r="H164">
            <v>2.5553896809999999</v>
          </cell>
          <cell r="K164">
            <v>2.8699343444999998</v>
          </cell>
          <cell r="L164">
            <v>2.5391339283960002</v>
          </cell>
          <cell r="M164">
            <v>2.7933113348000003</v>
          </cell>
          <cell r="N164">
            <v>2.8385934558183998</v>
          </cell>
          <cell r="O164">
            <v>2.9721824669571997</v>
          </cell>
          <cell r="P164">
            <v>7.073843024248001</v>
          </cell>
        </row>
        <row r="165">
          <cell r="A165" t="str">
            <v>elccfpat</v>
          </cell>
          <cell r="C165">
            <v>12.133462936320001</v>
          </cell>
          <cell r="D165">
            <v>9.039124295424001</v>
          </cell>
          <cell r="E165">
            <v>9.039124295424001</v>
          </cell>
          <cell r="F165">
            <v>9.039124295424001</v>
          </cell>
          <cell r="G165">
            <v>9.039124295424001</v>
          </cell>
          <cell r="H165">
            <v>9.039124295424001</v>
          </cell>
          <cell r="K165">
            <v>12.133462936320001</v>
          </cell>
          <cell r="L165">
            <v>9.039124295424001</v>
          </cell>
          <cell r="M165">
            <v>8.48864008332</v>
          </cell>
          <cell r="N165">
            <v>7.9764155531368806</v>
          </cell>
          <cell r="O165">
            <v>7.3710020571582611</v>
          </cell>
          <cell r="P165">
            <v>9.8448280746497989</v>
          </cell>
        </row>
        <row r="166">
          <cell r="A166" t="str">
            <v>elccfver</v>
          </cell>
          <cell r="C166">
            <v>3.4999999999999996</v>
          </cell>
          <cell r="D166">
            <v>3.5227897212902737</v>
          </cell>
          <cell r="E166">
            <v>3.4518752460030351</v>
          </cell>
          <cell r="F166">
            <v>3.3809607707157978</v>
          </cell>
          <cell r="G166">
            <v>3.3100462954285601</v>
          </cell>
          <cell r="H166">
            <v>2.7634997094821281</v>
          </cell>
          <cell r="K166">
            <v>3.5000683077700003</v>
          </cell>
          <cell r="L166">
            <v>3.5228584738359996</v>
          </cell>
          <cell r="M166">
            <v>3.4087895597439992</v>
          </cell>
          <cell r="N166">
            <v>3.4326263260955598</v>
          </cell>
          <cell r="O166">
            <v>3.5780317196343203</v>
          </cell>
          <cell r="P166">
            <v>8.172680268564001</v>
          </cell>
        </row>
        <row r="167">
          <cell r="A167" t="str">
            <v>elccfalu</v>
          </cell>
          <cell r="C167">
            <v>5.7327556000000008</v>
          </cell>
          <cell r="D167">
            <v>4.7296027493000006</v>
          </cell>
          <cell r="E167">
            <v>4.7296027493000006</v>
          </cell>
          <cell r="F167">
            <v>4.7296027493000006</v>
          </cell>
          <cell r="G167">
            <v>4.7296027493000006</v>
          </cell>
          <cell r="H167">
            <v>4.1093269789000004</v>
          </cell>
          <cell r="K167">
            <v>5.7327556000000008</v>
          </cell>
          <cell r="L167">
            <v>4.7296027493000006</v>
          </cell>
          <cell r="M167">
            <v>4.3132856000000004</v>
          </cell>
          <cell r="N167">
            <v>3.6735407799999997</v>
          </cell>
          <cell r="O167">
            <v>2.78235945</v>
          </cell>
          <cell r="P167">
            <v>0.99574280000000026</v>
          </cell>
        </row>
        <row r="168">
          <cell r="A168" t="str">
            <v>elccfsuc</v>
          </cell>
          <cell r="C168">
            <v>1.0755813953488371</v>
          </cell>
          <cell r="D168">
            <v>1.1105684881187616</v>
          </cell>
          <cell r="E168">
            <v>1.1105684881187616</v>
          </cell>
          <cell r="F168">
            <v>1.1105684881187616</v>
          </cell>
          <cell r="G168">
            <v>1.1105684881187616</v>
          </cell>
          <cell r="H168">
            <v>1.1105684881187616</v>
          </cell>
          <cell r="K168">
            <v>1.075774824</v>
          </cell>
          <cell r="L168">
            <v>1.1107682087216002</v>
          </cell>
          <cell r="M168">
            <v>1.0635241159280002</v>
          </cell>
          <cell r="N168">
            <v>1.1160082498275483</v>
          </cell>
          <cell r="O168">
            <v>1.2558461316999123</v>
          </cell>
          <cell r="P168">
            <v>4.36006303422492</v>
          </cell>
        </row>
        <row r="170">
          <cell r="C170" t="str">
            <v>Total consumption of electricity of the steel industry (TWh)</v>
          </cell>
          <cell r="K170" t="str">
            <v>Total consumption of electricity of the steel industry (TWh)</v>
          </cell>
        </row>
        <row r="171">
          <cell r="A171" t="str">
            <v>elccfsti</v>
          </cell>
          <cell r="C171">
            <v>12.717519555999999</v>
          </cell>
          <cell r="D171">
            <v>8.8989013000000003</v>
          </cell>
          <cell r="E171">
            <v>8.8479270110000012</v>
          </cell>
          <cell r="F171">
            <v>8.796088751000001</v>
          </cell>
          <cell r="G171">
            <v>8.7451144620000001</v>
          </cell>
          <cell r="H171">
            <v>7.9948819326320004</v>
          </cell>
          <cell r="K171">
            <v>12.717519555999999</v>
          </cell>
          <cell r="L171">
            <v>8.8989013000000003</v>
          </cell>
          <cell r="M171">
            <v>8.8407179070000002</v>
          </cell>
          <cell r="N171">
            <v>8.8148309850000004</v>
          </cell>
          <cell r="O171">
            <v>8.9137825920000004</v>
          </cell>
          <cell r="P171">
            <v>8.5362672689559993</v>
          </cell>
        </row>
        <row r="174">
          <cell r="C174" t="str">
            <v xml:space="preserve"> Fuel consumption for self-generation of electricity,per sub-sector (Pcal)</v>
          </cell>
          <cell r="K174" t="str">
            <v xml:space="preserve"> Fuel consumption for self-generation of electricity,per sub-sector (Pcal)</v>
          </cell>
        </row>
        <row r="175">
          <cell r="C175">
            <v>0</v>
          </cell>
          <cell r="D175">
            <v>0</v>
          </cell>
          <cell r="E175">
            <v>0</v>
          </cell>
          <cell r="F175">
            <v>0</v>
          </cell>
          <cell r="G175">
            <v>0</v>
          </cell>
          <cell r="H175">
            <v>0</v>
          </cell>
          <cell r="K175">
            <v>0</v>
          </cell>
          <cell r="L175">
            <v>0</v>
          </cell>
          <cell r="M175">
            <v>0</v>
          </cell>
          <cell r="N175">
            <v>0</v>
          </cell>
          <cell r="O175">
            <v>0</v>
          </cell>
          <cell r="P175">
            <v>0</v>
          </cell>
        </row>
        <row r="176">
          <cell r="C176">
            <v>0</v>
          </cell>
          <cell r="D176">
            <v>0</v>
          </cell>
          <cell r="E176">
            <v>0</v>
          </cell>
          <cell r="F176">
            <v>0</v>
          </cell>
          <cell r="G176">
            <v>0</v>
          </cell>
          <cell r="H176">
            <v>0</v>
          </cell>
          <cell r="K176">
            <v>0</v>
          </cell>
          <cell r="L176">
            <v>0</v>
          </cell>
          <cell r="M176">
            <v>0</v>
          </cell>
          <cell r="N176">
            <v>0</v>
          </cell>
          <cell r="O176">
            <v>0</v>
          </cell>
          <cell r="P176">
            <v>0</v>
          </cell>
        </row>
        <row r="177">
          <cell r="C177">
            <v>0</v>
          </cell>
          <cell r="D177">
            <v>0</v>
          </cell>
          <cell r="E177">
            <v>0</v>
          </cell>
          <cell r="F177">
            <v>0</v>
          </cell>
          <cell r="G177">
            <v>0</v>
          </cell>
          <cell r="H177">
            <v>0</v>
          </cell>
          <cell r="K177">
            <v>0</v>
          </cell>
          <cell r="L177">
            <v>0</v>
          </cell>
          <cell r="M177">
            <v>0</v>
          </cell>
          <cell r="N177">
            <v>0</v>
          </cell>
          <cell r="O177">
            <v>0</v>
          </cell>
          <cell r="P177">
            <v>0</v>
          </cell>
        </row>
        <row r="178">
          <cell r="C178">
            <v>0</v>
          </cell>
          <cell r="D178">
            <v>0</v>
          </cell>
          <cell r="E178">
            <v>0</v>
          </cell>
          <cell r="F178">
            <v>0</v>
          </cell>
          <cell r="G178">
            <v>0</v>
          </cell>
          <cell r="H178">
            <v>0</v>
          </cell>
          <cell r="K178">
            <v>0</v>
          </cell>
          <cell r="L178">
            <v>0</v>
          </cell>
          <cell r="M178">
            <v>0</v>
          </cell>
          <cell r="N178">
            <v>0</v>
          </cell>
          <cell r="O178">
            <v>0</v>
          </cell>
          <cell r="P178">
            <v>0</v>
          </cell>
        </row>
        <row r="179">
          <cell r="C179">
            <v>0</v>
          </cell>
          <cell r="D179">
            <v>0</v>
          </cell>
          <cell r="E179">
            <v>0</v>
          </cell>
          <cell r="F179">
            <v>0</v>
          </cell>
          <cell r="G179">
            <v>0</v>
          </cell>
          <cell r="H179">
            <v>0</v>
          </cell>
          <cell r="K179">
            <v>0</v>
          </cell>
          <cell r="L179">
            <v>0</v>
          </cell>
          <cell r="M179">
            <v>0</v>
          </cell>
          <cell r="N179">
            <v>0</v>
          </cell>
          <cell r="O179">
            <v>0</v>
          </cell>
          <cell r="P179">
            <v>0</v>
          </cell>
        </row>
        <row r="180">
          <cell r="C180">
            <v>0</v>
          </cell>
          <cell r="D180">
            <v>0</v>
          </cell>
          <cell r="E180">
            <v>0</v>
          </cell>
          <cell r="F180">
            <v>0</v>
          </cell>
          <cell r="G180">
            <v>0</v>
          </cell>
          <cell r="H180">
            <v>0</v>
          </cell>
          <cell r="K180">
            <v>0</v>
          </cell>
          <cell r="L180">
            <v>0</v>
          </cell>
          <cell r="M180">
            <v>0</v>
          </cell>
          <cell r="N180">
            <v>0</v>
          </cell>
          <cell r="O180">
            <v>0</v>
          </cell>
          <cell r="P180">
            <v>0</v>
          </cell>
        </row>
        <row r="182">
          <cell r="C182" t="str">
            <v>Fuel consumption for self-generation of electricity in E.I.P.'s,per E.I.P. (Pcal)</v>
          </cell>
          <cell r="K182" t="str">
            <v>Fuel consumption for self-generation of electricity in E.I.P.'s,per E.I.P. (Pcal)</v>
          </cell>
        </row>
        <row r="183">
          <cell r="C183">
            <v>0</v>
          </cell>
          <cell r="D183">
            <v>0</v>
          </cell>
          <cell r="E183">
            <v>0</v>
          </cell>
          <cell r="F183">
            <v>0</v>
          </cell>
          <cell r="G183">
            <v>0</v>
          </cell>
          <cell r="H183">
            <v>0</v>
          </cell>
          <cell r="K183">
            <v>0</v>
          </cell>
          <cell r="L183">
            <v>0</v>
          </cell>
          <cell r="M183">
            <v>0</v>
          </cell>
          <cell r="N183">
            <v>0</v>
          </cell>
          <cell r="O183">
            <v>0</v>
          </cell>
          <cell r="P183">
            <v>0</v>
          </cell>
        </row>
        <row r="184">
          <cell r="C184">
            <v>0</v>
          </cell>
          <cell r="D184">
            <v>0</v>
          </cell>
          <cell r="E184">
            <v>0</v>
          </cell>
          <cell r="F184">
            <v>0</v>
          </cell>
          <cell r="G184">
            <v>0</v>
          </cell>
          <cell r="H184">
            <v>0</v>
          </cell>
          <cell r="K184">
            <v>0</v>
          </cell>
          <cell r="L184">
            <v>0</v>
          </cell>
          <cell r="M184">
            <v>0</v>
          </cell>
          <cell r="N184">
            <v>0</v>
          </cell>
          <cell r="O184">
            <v>0</v>
          </cell>
          <cell r="P184">
            <v>0</v>
          </cell>
        </row>
        <row r="185">
          <cell r="C185">
            <v>0</v>
          </cell>
          <cell r="D185">
            <v>0</v>
          </cell>
          <cell r="E185">
            <v>0</v>
          </cell>
          <cell r="F185">
            <v>0</v>
          </cell>
          <cell r="G185">
            <v>0</v>
          </cell>
          <cell r="H185">
            <v>0</v>
          </cell>
          <cell r="K185">
            <v>0</v>
          </cell>
          <cell r="L185">
            <v>0</v>
          </cell>
          <cell r="M185">
            <v>0</v>
          </cell>
          <cell r="N185">
            <v>0</v>
          </cell>
          <cell r="O185">
            <v>0</v>
          </cell>
          <cell r="P185">
            <v>0</v>
          </cell>
        </row>
        <row r="186">
          <cell r="C186">
            <v>0</v>
          </cell>
          <cell r="D186">
            <v>0</v>
          </cell>
          <cell r="E186">
            <v>0</v>
          </cell>
          <cell r="F186">
            <v>0</v>
          </cell>
          <cell r="G186">
            <v>0</v>
          </cell>
          <cell r="H186">
            <v>0</v>
          </cell>
          <cell r="K186">
            <v>0</v>
          </cell>
          <cell r="L186">
            <v>0</v>
          </cell>
          <cell r="M186">
            <v>0</v>
          </cell>
          <cell r="N186">
            <v>0</v>
          </cell>
          <cell r="O186">
            <v>0</v>
          </cell>
          <cell r="P186">
            <v>0</v>
          </cell>
        </row>
        <row r="187">
          <cell r="C187">
            <v>0</v>
          </cell>
          <cell r="D187">
            <v>0</v>
          </cell>
          <cell r="E187">
            <v>0</v>
          </cell>
          <cell r="F187">
            <v>0</v>
          </cell>
          <cell r="G187">
            <v>0</v>
          </cell>
          <cell r="H187">
            <v>0</v>
          </cell>
          <cell r="K187">
            <v>0</v>
          </cell>
          <cell r="L187">
            <v>0</v>
          </cell>
          <cell r="M187">
            <v>0</v>
          </cell>
          <cell r="N187">
            <v>0</v>
          </cell>
          <cell r="O187">
            <v>0</v>
          </cell>
          <cell r="P187">
            <v>0</v>
          </cell>
        </row>
        <row r="188">
          <cell r="C188">
            <v>0</v>
          </cell>
          <cell r="D188">
            <v>0</v>
          </cell>
          <cell r="E188">
            <v>0</v>
          </cell>
          <cell r="F188">
            <v>0</v>
          </cell>
          <cell r="G188">
            <v>0</v>
          </cell>
          <cell r="H188">
            <v>0</v>
          </cell>
          <cell r="K188">
            <v>0</v>
          </cell>
          <cell r="L188">
            <v>0</v>
          </cell>
          <cell r="M188">
            <v>0</v>
          </cell>
          <cell r="N188">
            <v>0</v>
          </cell>
          <cell r="O188">
            <v>0</v>
          </cell>
          <cell r="P188">
            <v>0</v>
          </cell>
        </row>
        <row r="189">
          <cell r="C189">
            <v>0</v>
          </cell>
          <cell r="D189">
            <v>0</v>
          </cell>
          <cell r="E189">
            <v>0</v>
          </cell>
          <cell r="F189">
            <v>0</v>
          </cell>
          <cell r="G189">
            <v>0</v>
          </cell>
          <cell r="H189">
            <v>0</v>
          </cell>
          <cell r="K189">
            <v>0</v>
          </cell>
          <cell r="L189">
            <v>0</v>
          </cell>
          <cell r="M189">
            <v>0</v>
          </cell>
          <cell r="N189">
            <v>0</v>
          </cell>
          <cell r="O189">
            <v>0</v>
          </cell>
          <cell r="P189">
            <v>0</v>
          </cell>
        </row>
        <row r="190">
          <cell r="C190">
            <v>0</v>
          </cell>
          <cell r="D190">
            <v>0</v>
          </cell>
          <cell r="E190">
            <v>0</v>
          </cell>
          <cell r="F190">
            <v>0</v>
          </cell>
          <cell r="G190">
            <v>0</v>
          </cell>
          <cell r="H190">
            <v>0</v>
          </cell>
          <cell r="K190">
            <v>0</v>
          </cell>
          <cell r="L190">
            <v>0</v>
          </cell>
          <cell r="M190">
            <v>0</v>
          </cell>
          <cell r="N190">
            <v>0</v>
          </cell>
          <cell r="O190">
            <v>0</v>
          </cell>
          <cell r="P190">
            <v>0</v>
          </cell>
        </row>
        <row r="193">
          <cell r="C193" t="str">
            <v xml:space="preserve">Value added of industry (billions $)      </v>
          </cell>
          <cell r="K193" t="str">
            <v xml:space="preserve">Value added of industry (billions $)      </v>
          </cell>
        </row>
        <row r="194">
          <cell r="A194" t="str">
            <v>vadindxx</v>
          </cell>
          <cell r="C194">
            <v>261.85740779999998</v>
          </cell>
          <cell r="D194">
            <v>287.067349299596</v>
          </cell>
          <cell r="E194">
            <v>307.8326309032397</v>
          </cell>
          <cell r="F194">
            <v>323.53273146997196</v>
          </cell>
          <cell r="G194">
            <v>341.6388852852221</v>
          </cell>
          <cell r="H194">
            <v>442.30131712699421</v>
          </cell>
          <cell r="K194">
            <v>261.85740779999998</v>
          </cell>
          <cell r="L194">
            <v>287.067349299596</v>
          </cell>
          <cell r="M194">
            <v>307.8326309032397</v>
          </cell>
          <cell r="N194">
            <v>323.53273146997196</v>
          </cell>
          <cell r="O194">
            <v>341.6388852852221</v>
          </cell>
          <cell r="P194">
            <v>442.30131712699421</v>
          </cell>
        </row>
        <row r="196">
          <cell r="C196" t="str">
            <v xml:space="preserve">Share of industry in the total GDP (1)  </v>
          </cell>
          <cell r="K196" t="str">
            <v xml:space="preserve">Share of industry in the total GDP (1)  </v>
          </cell>
        </row>
        <row r="197">
          <cell r="C197">
            <v>0.14779999999999999</v>
          </cell>
          <cell r="D197">
            <v>0.1371</v>
          </cell>
          <cell r="E197">
            <v>0.1358</v>
          </cell>
          <cell r="F197">
            <v>0.1338</v>
          </cell>
          <cell r="G197">
            <v>0.1318</v>
          </cell>
          <cell r="H197">
            <v>0.12180000000000001</v>
          </cell>
          <cell r="K197">
            <v>0.14779999999999999</v>
          </cell>
          <cell r="L197">
            <v>0.1371</v>
          </cell>
          <cell r="M197">
            <v>0.1358</v>
          </cell>
          <cell r="N197">
            <v>0.1338</v>
          </cell>
          <cell r="O197">
            <v>0.1318</v>
          </cell>
          <cell r="P197">
            <v>0.12180000000000001</v>
          </cell>
        </row>
        <row r="199">
          <cell r="C199" t="str">
            <v xml:space="preserve">Production of energy intensive products (Million tons) </v>
          </cell>
          <cell r="K199" t="str">
            <v xml:space="preserve">Production of energy intensive products (Million tons) </v>
          </cell>
        </row>
        <row r="200">
          <cell r="C200">
            <v>3.0739999999999998</v>
          </cell>
          <cell r="D200">
            <v>2.5099999999999998</v>
          </cell>
          <cell r="E200">
            <v>2.5099999999999998</v>
          </cell>
          <cell r="F200">
            <v>2.5099999999999998</v>
          </cell>
          <cell r="G200">
            <v>2.5099999999999998</v>
          </cell>
          <cell r="H200">
            <v>2.5099999999999998</v>
          </cell>
          <cell r="K200">
            <v>3.0739999999999998</v>
          </cell>
          <cell r="L200">
            <v>2.5099999999999998</v>
          </cell>
          <cell r="M200">
            <v>2.5099999999999998</v>
          </cell>
          <cell r="N200">
            <v>2.5099999999999998</v>
          </cell>
          <cell r="O200">
            <v>2.5099999999999998</v>
          </cell>
          <cell r="P200">
            <v>2.5099999999999998</v>
          </cell>
        </row>
        <row r="201">
          <cell r="C201">
            <v>1.5960000000000001</v>
          </cell>
          <cell r="D201">
            <v>1</v>
          </cell>
          <cell r="E201">
            <v>1</v>
          </cell>
          <cell r="F201">
            <v>1</v>
          </cell>
          <cell r="G201">
            <v>1</v>
          </cell>
          <cell r="H201">
            <v>1</v>
          </cell>
          <cell r="K201">
            <v>1.5960000000000001</v>
          </cell>
          <cell r="L201">
            <v>1</v>
          </cell>
          <cell r="M201">
            <v>1</v>
          </cell>
          <cell r="N201">
            <v>1</v>
          </cell>
          <cell r="O201">
            <v>1</v>
          </cell>
          <cell r="P201">
            <v>1</v>
          </cell>
        </row>
        <row r="202">
          <cell r="C202">
            <v>1.528</v>
          </cell>
          <cell r="D202">
            <v>0.88</v>
          </cell>
          <cell r="E202">
            <v>0.88</v>
          </cell>
          <cell r="F202">
            <v>0.88</v>
          </cell>
          <cell r="G202">
            <v>0.88</v>
          </cell>
          <cell r="H202">
            <v>0.88</v>
          </cell>
          <cell r="K202">
            <v>1.528</v>
          </cell>
          <cell r="L202">
            <v>0.88</v>
          </cell>
          <cell r="M202">
            <v>0.88</v>
          </cell>
          <cell r="N202">
            <v>0.88</v>
          </cell>
          <cell r="O202">
            <v>0.88</v>
          </cell>
          <cell r="P202">
            <v>0.88</v>
          </cell>
        </row>
        <row r="203">
          <cell r="C203">
            <v>16.323</v>
          </cell>
          <cell r="D203">
            <v>12.51</v>
          </cell>
          <cell r="E203">
            <v>14</v>
          </cell>
          <cell r="F203">
            <v>14</v>
          </cell>
          <cell r="G203">
            <v>14</v>
          </cell>
          <cell r="H203">
            <v>13</v>
          </cell>
          <cell r="K203">
            <v>16.323</v>
          </cell>
          <cell r="L203">
            <v>12.51</v>
          </cell>
          <cell r="M203">
            <v>14</v>
          </cell>
          <cell r="N203">
            <v>14</v>
          </cell>
          <cell r="O203">
            <v>14</v>
          </cell>
          <cell r="P203">
            <v>13</v>
          </cell>
        </row>
        <row r="204">
          <cell r="C204">
            <v>10.005599999999999</v>
          </cell>
          <cell r="D204">
            <v>7.95</v>
          </cell>
          <cell r="E204">
            <v>7.95</v>
          </cell>
          <cell r="F204">
            <v>7.95</v>
          </cell>
          <cell r="G204">
            <v>7.95</v>
          </cell>
          <cell r="H204">
            <v>7.95</v>
          </cell>
          <cell r="K204">
            <v>10.005599999999999</v>
          </cell>
          <cell r="L204">
            <v>7.95</v>
          </cell>
          <cell r="M204">
            <v>7.95</v>
          </cell>
          <cell r="N204">
            <v>7.95</v>
          </cell>
          <cell r="O204">
            <v>7.95</v>
          </cell>
          <cell r="P204">
            <v>7.95</v>
          </cell>
        </row>
        <row r="205">
          <cell r="C205">
            <v>5.3353000000000002</v>
          </cell>
          <cell r="D205">
            <v>4.5999999999999996</v>
          </cell>
          <cell r="E205">
            <v>4.5999999999999996</v>
          </cell>
          <cell r="F205">
            <v>4.5999999999999996</v>
          </cell>
          <cell r="G205">
            <v>4.5999999999999996</v>
          </cell>
          <cell r="H205">
            <v>4.2</v>
          </cell>
          <cell r="K205">
            <v>5.3353000000000002</v>
          </cell>
          <cell r="L205">
            <v>4.5999999999999996</v>
          </cell>
          <cell r="M205">
            <v>4.5999999999999996</v>
          </cell>
          <cell r="N205">
            <v>4.5999999999999996</v>
          </cell>
          <cell r="O205">
            <v>4.5999999999999996</v>
          </cell>
          <cell r="P205">
            <v>4.2</v>
          </cell>
        </row>
        <row r="206">
          <cell r="C206">
            <v>0.68200000000000005</v>
          </cell>
          <cell r="D206">
            <v>0.61</v>
          </cell>
          <cell r="E206">
            <v>0.61</v>
          </cell>
          <cell r="F206">
            <v>0.61</v>
          </cell>
          <cell r="G206">
            <v>0.61</v>
          </cell>
          <cell r="H206">
            <v>0.53</v>
          </cell>
          <cell r="K206">
            <v>0.68200000000000005</v>
          </cell>
          <cell r="L206">
            <v>0.61</v>
          </cell>
          <cell r="M206">
            <v>0.61</v>
          </cell>
          <cell r="N206">
            <v>0.61</v>
          </cell>
          <cell r="O206">
            <v>0.61</v>
          </cell>
          <cell r="P206">
            <v>0.53</v>
          </cell>
        </row>
        <row r="207">
          <cell r="C207">
            <v>4.59</v>
          </cell>
          <cell r="D207">
            <v>4.54</v>
          </cell>
          <cell r="E207">
            <v>4.54</v>
          </cell>
          <cell r="F207">
            <v>4.54</v>
          </cell>
          <cell r="G207">
            <v>4.54</v>
          </cell>
          <cell r="H207">
            <v>4.54</v>
          </cell>
          <cell r="K207">
            <v>4.59</v>
          </cell>
          <cell r="L207">
            <v>4.54</v>
          </cell>
          <cell r="M207">
            <v>4.54</v>
          </cell>
          <cell r="N207">
            <v>4.54</v>
          </cell>
          <cell r="O207">
            <v>4.54</v>
          </cell>
          <cell r="P207">
            <v>4.54</v>
          </cell>
        </row>
        <row r="209">
          <cell r="C209" t="str">
            <v xml:space="preserve">Production of energy intensive products(EIP),per EIP (Mt) </v>
          </cell>
          <cell r="K209" t="str">
            <v xml:space="preserve">Production of energy intensive products(EIP),per EIP (Mt) </v>
          </cell>
        </row>
        <row r="210">
          <cell r="A210" t="str">
            <v>prdety</v>
          </cell>
          <cell r="C210">
            <v>3.0739999999999998</v>
          </cell>
          <cell r="D210">
            <v>2.5099999999999998</v>
          </cell>
          <cell r="E210">
            <v>2.5099999999999998</v>
          </cell>
          <cell r="F210">
            <v>2.5099999999999998</v>
          </cell>
          <cell r="G210">
            <v>2.5099999999999998</v>
          </cell>
          <cell r="H210">
            <v>2.5099999999999998</v>
          </cell>
          <cell r="K210">
            <v>3.0739999999999998</v>
          </cell>
          <cell r="L210">
            <v>2.5099999999999998</v>
          </cell>
          <cell r="M210">
            <v>2.5099999999999998</v>
          </cell>
          <cell r="N210">
            <v>2.5099999999999998</v>
          </cell>
          <cell r="O210">
            <v>2.5099999999999998</v>
          </cell>
          <cell r="P210">
            <v>2.5099999999999998</v>
          </cell>
        </row>
        <row r="211">
          <cell r="A211" t="str">
            <v>prdchl</v>
          </cell>
          <cell r="C211">
            <v>1.5960000000000001</v>
          </cell>
          <cell r="D211">
            <v>1</v>
          </cell>
          <cell r="E211">
            <v>1</v>
          </cell>
          <cell r="F211">
            <v>1</v>
          </cell>
          <cell r="G211">
            <v>1</v>
          </cell>
          <cell r="H211">
            <v>1</v>
          </cell>
          <cell r="K211">
            <v>1.5960000000000001</v>
          </cell>
          <cell r="L211">
            <v>1</v>
          </cell>
          <cell r="M211">
            <v>1</v>
          </cell>
          <cell r="N211">
            <v>1</v>
          </cell>
          <cell r="O211">
            <v>1</v>
          </cell>
          <cell r="P211">
            <v>1</v>
          </cell>
        </row>
        <row r="212">
          <cell r="A212" t="str">
            <v>prdamm</v>
          </cell>
          <cell r="C212">
            <v>1.528</v>
          </cell>
          <cell r="D212">
            <v>0.88</v>
          </cell>
          <cell r="E212">
            <v>0.88</v>
          </cell>
          <cell r="F212">
            <v>0.88</v>
          </cell>
          <cell r="G212">
            <v>0.88</v>
          </cell>
          <cell r="H212">
            <v>0.88</v>
          </cell>
          <cell r="K212">
            <v>1.528</v>
          </cell>
          <cell r="L212">
            <v>0.88</v>
          </cell>
          <cell r="M212">
            <v>0.88</v>
          </cell>
          <cell r="N212">
            <v>0.88</v>
          </cell>
          <cell r="O212">
            <v>0.88</v>
          </cell>
          <cell r="P212">
            <v>0.88</v>
          </cell>
        </row>
        <row r="213">
          <cell r="A213" t="str">
            <v>prdclk</v>
          </cell>
          <cell r="C213">
            <v>16.323</v>
          </cell>
          <cell r="D213">
            <v>12.51</v>
          </cell>
          <cell r="E213">
            <v>14</v>
          </cell>
          <cell r="F213">
            <v>14</v>
          </cell>
          <cell r="G213">
            <v>14</v>
          </cell>
          <cell r="H213">
            <v>13</v>
          </cell>
          <cell r="K213">
            <v>16.323</v>
          </cell>
          <cell r="L213">
            <v>12.51</v>
          </cell>
          <cell r="M213">
            <v>14</v>
          </cell>
          <cell r="N213">
            <v>14</v>
          </cell>
          <cell r="O213">
            <v>14</v>
          </cell>
          <cell r="P213">
            <v>13</v>
          </cell>
        </row>
        <row r="214">
          <cell r="A214" t="str">
            <v>prdpac</v>
          </cell>
          <cell r="C214">
            <v>10.005599999999999</v>
          </cell>
          <cell r="D214">
            <v>7.95</v>
          </cell>
          <cell r="E214">
            <v>7.95</v>
          </cell>
          <cell r="F214">
            <v>7.95</v>
          </cell>
          <cell r="G214">
            <v>7.95</v>
          </cell>
          <cell r="H214">
            <v>7.95</v>
          </cell>
          <cell r="K214">
            <v>10.005599999999999</v>
          </cell>
          <cell r="L214">
            <v>7.95</v>
          </cell>
          <cell r="M214">
            <v>7.95</v>
          </cell>
          <cell r="N214">
            <v>7.95</v>
          </cell>
          <cell r="O214">
            <v>7.95</v>
          </cell>
          <cell r="P214">
            <v>7.95</v>
          </cell>
        </row>
        <row r="215">
          <cell r="A215" t="str">
            <v>prdver</v>
          </cell>
          <cell r="C215">
            <v>5.3353000000000002</v>
          </cell>
          <cell r="D215">
            <v>4.5999999999999996</v>
          </cell>
          <cell r="E215">
            <v>4.5999999999999996</v>
          </cell>
          <cell r="F215">
            <v>4.5999999999999996</v>
          </cell>
          <cell r="G215">
            <v>4.5999999999999996</v>
          </cell>
          <cell r="H215">
            <v>4.2</v>
          </cell>
          <cell r="K215">
            <v>5.3353000000000002</v>
          </cell>
          <cell r="L215">
            <v>4.5999999999999996</v>
          </cell>
          <cell r="M215">
            <v>4.5999999999999996</v>
          </cell>
          <cell r="N215">
            <v>4.5999999999999996</v>
          </cell>
          <cell r="O215">
            <v>4.5999999999999996</v>
          </cell>
          <cell r="P215">
            <v>4.2</v>
          </cell>
        </row>
        <row r="216">
          <cell r="A216" t="str">
            <v>prdalupre&amp;prdalusec</v>
          </cell>
          <cell r="C216">
            <v>0.68200000000000005</v>
          </cell>
          <cell r="D216">
            <v>0.61</v>
          </cell>
          <cell r="E216">
            <v>0.61</v>
          </cell>
          <cell r="F216">
            <v>0.61</v>
          </cell>
          <cell r="G216">
            <v>0.61</v>
          </cell>
          <cell r="H216">
            <v>0.53</v>
          </cell>
          <cell r="K216">
            <v>0.68200000000000005</v>
          </cell>
          <cell r="L216">
            <v>0.61</v>
          </cell>
          <cell r="M216">
            <v>0.61</v>
          </cell>
          <cell r="N216">
            <v>0.61</v>
          </cell>
          <cell r="O216">
            <v>0.61</v>
          </cell>
          <cell r="P216">
            <v>0.53</v>
          </cell>
        </row>
        <row r="217">
          <cell r="A217" t="str">
            <v>prdsug</v>
          </cell>
          <cell r="C217">
            <v>4.59</v>
          </cell>
          <cell r="D217">
            <v>4.54</v>
          </cell>
          <cell r="E217">
            <v>4.54</v>
          </cell>
          <cell r="F217">
            <v>4.54</v>
          </cell>
          <cell r="G217">
            <v>4.54</v>
          </cell>
          <cell r="H217">
            <v>4.54</v>
          </cell>
          <cell r="K217">
            <v>4.59</v>
          </cell>
          <cell r="L217">
            <v>4.54</v>
          </cell>
          <cell r="M217">
            <v>4.54</v>
          </cell>
          <cell r="N217">
            <v>4.54</v>
          </cell>
          <cell r="O217">
            <v>4.54</v>
          </cell>
          <cell r="P217">
            <v>4.54</v>
          </cell>
        </row>
        <row r="219">
          <cell r="C219" t="str">
            <v>Production of energy intensive products(EIP),per EIP,per process (Mt)</v>
          </cell>
          <cell r="K219" t="str">
            <v>Production of energy intensive products(EIP),per EIP,per process (Mt)</v>
          </cell>
        </row>
        <row r="220">
          <cell r="C220" t="str">
            <v>ethylene</v>
          </cell>
          <cell r="K220" t="str">
            <v>ethylene</v>
          </cell>
        </row>
        <row r="221">
          <cell r="C221">
            <v>3.0739999999999998</v>
          </cell>
          <cell r="D221">
            <v>2.5099999999999998</v>
          </cell>
          <cell r="E221">
            <v>2.5099999999999998</v>
          </cell>
          <cell r="F221">
            <v>2.5099999999999998</v>
          </cell>
          <cell r="G221">
            <v>2.5099999999999998</v>
          </cell>
          <cell r="H221">
            <v>2.5099999999999998</v>
          </cell>
          <cell r="K221">
            <v>3.0739999999999998</v>
          </cell>
          <cell r="L221">
            <v>2.5099999999999998</v>
          </cell>
          <cell r="M221">
            <v>2.5099999999999998</v>
          </cell>
          <cell r="N221">
            <v>2.4848999999999997</v>
          </cell>
          <cell r="O221">
            <v>2.4346999999999999</v>
          </cell>
          <cell r="P221">
            <v>1.2047999999999999</v>
          </cell>
        </row>
        <row r="222">
          <cell r="C222">
            <v>0</v>
          </cell>
          <cell r="D222">
            <v>0</v>
          </cell>
          <cell r="E222">
            <v>0</v>
          </cell>
          <cell r="F222">
            <v>0</v>
          </cell>
          <cell r="G222">
            <v>0</v>
          </cell>
          <cell r="H222">
            <v>0</v>
          </cell>
          <cell r="K222">
            <v>0</v>
          </cell>
          <cell r="L222">
            <v>0</v>
          </cell>
          <cell r="M222">
            <v>0</v>
          </cell>
          <cell r="N222">
            <v>2.5100000000000022E-2</v>
          </cell>
          <cell r="O222">
            <v>7.5300000000000061E-2</v>
          </cell>
          <cell r="P222">
            <v>1.3051999999999999</v>
          </cell>
        </row>
        <row r="223">
          <cell r="C223" t="str">
            <v>chlore</v>
          </cell>
          <cell r="K223" t="str">
            <v>chlore</v>
          </cell>
        </row>
        <row r="224">
          <cell r="C224">
            <v>1.5960000000000001</v>
          </cell>
          <cell r="D224">
            <v>1</v>
          </cell>
          <cell r="E224">
            <v>1</v>
          </cell>
          <cell r="F224">
            <v>1</v>
          </cell>
          <cell r="G224">
            <v>1</v>
          </cell>
          <cell r="H224">
            <v>1</v>
          </cell>
          <cell r="K224">
            <v>1.5960000000000001</v>
          </cell>
          <cell r="L224">
            <v>1</v>
          </cell>
          <cell r="M224">
            <v>1</v>
          </cell>
          <cell r="N224">
            <v>1</v>
          </cell>
          <cell r="O224">
            <v>1</v>
          </cell>
          <cell r="P224">
            <v>1</v>
          </cell>
        </row>
        <row r="225">
          <cell r="C225">
            <v>0</v>
          </cell>
          <cell r="D225">
            <v>0</v>
          </cell>
          <cell r="E225">
            <v>0</v>
          </cell>
          <cell r="F225">
            <v>0</v>
          </cell>
          <cell r="G225">
            <v>0</v>
          </cell>
          <cell r="H225">
            <v>0</v>
          </cell>
          <cell r="K225">
            <v>0</v>
          </cell>
          <cell r="L225">
            <v>0</v>
          </cell>
          <cell r="M225">
            <v>0</v>
          </cell>
          <cell r="N225">
            <v>0</v>
          </cell>
          <cell r="O225">
            <v>0</v>
          </cell>
          <cell r="P225">
            <v>0</v>
          </cell>
        </row>
        <row r="226">
          <cell r="C226" t="str">
            <v>ammoniac</v>
          </cell>
          <cell r="K226" t="str">
            <v>ammoniac</v>
          </cell>
        </row>
        <row r="227">
          <cell r="C227">
            <v>1.528</v>
          </cell>
          <cell r="D227">
            <v>0.88</v>
          </cell>
          <cell r="E227">
            <v>0.88</v>
          </cell>
          <cell r="F227">
            <v>0.88</v>
          </cell>
          <cell r="G227">
            <v>0.88</v>
          </cell>
          <cell r="H227">
            <v>0.88</v>
          </cell>
          <cell r="K227">
            <v>1.528</v>
          </cell>
          <cell r="L227">
            <v>0.88</v>
          </cell>
          <cell r="M227">
            <v>0.88</v>
          </cell>
          <cell r="N227">
            <v>0.87560000000000004</v>
          </cell>
          <cell r="O227">
            <v>0.86239999999999994</v>
          </cell>
          <cell r="P227">
            <v>0.52800000000000002</v>
          </cell>
        </row>
        <row r="228">
          <cell r="C228">
            <v>0</v>
          </cell>
          <cell r="D228">
            <v>0</v>
          </cell>
          <cell r="E228">
            <v>0</v>
          </cell>
          <cell r="F228">
            <v>0</v>
          </cell>
          <cell r="G228">
            <v>0</v>
          </cell>
          <cell r="H228">
            <v>0</v>
          </cell>
          <cell r="K228">
            <v>0</v>
          </cell>
          <cell r="L228">
            <v>0</v>
          </cell>
          <cell r="M228">
            <v>0</v>
          </cell>
          <cell r="N228">
            <v>4.4000000000000037E-3</v>
          </cell>
          <cell r="O228">
            <v>1.7600000000000015E-2</v>
          </cell>
          <cell r="P228">
            <v>0.35200000000000004</v>
          </cell>
        </row>
        <row r="229">
          <cell r="C229" t="str">
            <v>clinker</v>
          </cell>
          <cell r="K229" t="str">
            <v>clinker</v>
          </cell>
        </row>
        <row r="230">
          <cell r="C230">
            <v>16.323</v>
          </cell>
          <cell r="D230">
            <v>12.51</v>
          </cell>
          <cell r="E230">
            <v>14</v>
          </cell>
          <cell r="F230">
            <v>14</v>
          </cell>
          <cell r="G230">
            <v>14</v>
          </cell>
          <cell r="H230">
            <v>13</v>
          </cell>
          <cell r="K230">
            <v>16.323</v>
          </cell>
          <cell r="L230">
            <v>12.51</v>
          </cell>
          <cell r="M230">
            <v>14</v>
          </cell>
          <cell r="N230">
            <v>13.93</v>
          </cell>
          <cell r="O230">
            <v>13.79</v>
          </cell>
          <cell r="P230">
            <v>9.1</v>
          </cell>
        </row>
        <row r="231">
          <cell r="C231">
            <v>0</v>
          </cell>
          <cell r="D231">
            <v>0</v>
          </cell>
          <cell r="E231">
            <v>0</v>
          </cell>
          <cell r="F231">
            <v>0</v>
          </cell>
          <cell r="G231">
            <v>0</v>
          </cell>
          <cell r="H231">
            <v>0</v>
          </cell>
          <cell r="K231">
            <v>0</v>
          </cell>
          <cell r="L231">
            <v>0</v>
          </cell>
          <cell r="M231">
            <v>0</v>
          </cell>
          <cell r="N231">
            <v>7.0000000000000062E-2</v>
          </cell>
          <cell r="O231">
            <v>0.21000000000000019</v>
          </cell>
          <cell r="P231">
            <v>3.9000000000000004</v>
          </cell>
        </row>
        <row r="232">
          <cell r="C232" t="str">
            <v>papier-pâtes</v>
          </cell>
          <cell r="K232" t="str">
            <v>papier-pâtes</v>
          </cell>
        </row>
        <row r="233">
          <cell r="C233">
            <v>10.005599999999999</v>
          </cell>
          <cell r="D233">
            <v>7.95</v>
          </cell>
          <cell r="E233">
            <v>7.95</v>
          </cell>
          <cell r="F233">
            <v>7.95</v>
          </cell>
          <cell r="G233">
            <v>7.95</v>
          </cell>
          <cell r="H233">
            <v>7.95</v>
          </cell>
          <cell r="K233">
            <v>10.005599999999999</v>
          </cell>
          <cell r="L233">
            <v>7.95</v>
          </cell>
          <cell r="M233">
            <v>7.95</v>
          </cell>
          <cell r="N233">
            <v>7.9102500000000004</v>
          </cell>
          <cell r="O233">
            <v>7.8307500000000001</v>
          </cell>
          <cell r="P233">
            <v>5.5649999999999995</v>
          </cell>
        </row>
        <row r="234">
          <cell r="C234">
            <v>0</v>
          </cell>
          <cell r="D234">
            <v>0</v>
          </cell>
          <cell r="E234">
            <v>0</v>
          </cell>
          <cell r="F234">
            <v>0</v>
          </cell>
          <cell r="G234">
            <v>0</v>
          </cell>
          <cell r="H234">
            <v>0</v>
          </cell>
          <cell r="K234">
            <v>0</v>
          </cell>
          <cell r="L234">
            <v>0</v>
          </cell>
          <cell r="M234">
            <v>0</v>
          </cell>
          <cell r="N234">
            <v>3.9750000000000035E-2</v>
          </cell>
          <cell r="O234">
            <v>0.11925000000000011</v>
          </cell>
          <cell r="P234">
            <v>2.3850000000000002</v>
          </cell>
        </row>
        <row r="235">
          <cell r="C235" t="str">
            <v>verre</v>
          </cell>
          <cell r="K235" t="str">
            <v>verre</v>
          </cell>
        </row>
        <row r="236">
          <cell r="C236">
            <v>5.3353000000000002</v>
          </cell>
          <cell r="D236">
            <v>4.5999999999999996</v>
          </cell>
          <cell r="E236">
            <v>4.5999999999999996</v>
          </cell>
          <cell r="F236">
            <v>4.5999999999999996</v>
          </cell>
          <cell r="G236">
            <v>4.5999999999999996</v>
          </cell>
          <cell r="H236">
            <v>4.2</v>
          </cell>
          <cell r="K236">
            <v>5.3353000000000002</v>
          </cell>
          <cell r="L236">
            <v>4.5999999999999996</v>
          </cell>
          <cell r="M236">
            <v>4.5999999999999996</v>
          </cell>
          <cell r="N236">
            <v>4.5539999999999994</v>
          </cell>
          <cell r="O236">
            <v>4.4619999999999997</v>
          </cell>
          <cell r="P236">
            <v>2.1</v>
          </cell>
        </row>
        <row r="237">
          <cell r="C237">
            <v>0</v>
          </cell>
          <cell r="D237">
            <v>0</v>
          </cell>
          <cell r="E237">
            <v>0</v>
          </cell>
          <cell r="F237">
            <v>0</v>
          </cell>
          <cell r="G237">
            <v>0</v>
          </cell>
          <cell r="H237">
            <v>0</v>
          </cell>
          <cell r="K237">
            <v>0</v>
          </cell>
          <cell r="L237">
            <v>0</v>
          </cell>
          <cell r="M237">
            <v>0</v>
          </cell>
          <cell r="N237">
            <v>4.6000000000000034E-2</v>
          </cell>
          <cell r="O237">
            <v>0.13800000000000012</v>
          </cell>
          <cell r="P237">
            <v>2.1</v>
          </cell>
        </row>
        <row r="238">
          <cell r="C238" t="str">
            <v>aluminium</v>
          </cell>
          <cell r="K238" t="str">
            <v>aluminium</v>
          </cell>
        </row>
        <row r="239">
          <cell r="A239" t="str">
            <v>prdalupre</v>
          </cell>
          <cell r="C239">
            <v>0.44098120000000002</v>
          </cell>
          <cell r="D239">
            <v>0.41498299999999999</v>
          </cell>
          <cell r="E239">
            <v>0.41498299999999999</v>
          </cell>
          <cell r="F239">
            <v>0.41498299999999999</v>
          </cell>
          <cell r="G239">
            <v>0.41498299999999999</v>
          </cell>
          <cell r="H239">
            <v>0.36055900000000002</v>
          </cell>
          <cell r="K239">
            <v>0.44098120000000002</v>
          </cell>
          <cell r="L239">
            <v>0.41498299999999999</v>
          </cell>
          <cell r="M239">
            <v>0.39650000000000002</v>
          </cell>
          <cell r="N239">
            <v>0.35379999999999995</v>
          </cell>
          <cell r="O239">
            <v>0.27450000000000002</v>
          </cell>
          <cell r="P239">
            <v>0.10600000000000001</v>
          </cell>
        </row>
        <row r="240">
          <cell r="A240" t="str">
            <v>prdalusec</v>
          </cell>
          <cell r="C240">
            <v>0.24101880000000006</v>
          </cell>
          <cell r="D240">
            <v>0.195017</v>
          </cell>
          <cell r="E240">
            <v>0.195017</v>
          </cell>
          <cell r="F240">
            <v>0.195017</v>
          </cell>
          <cell r="G240">
            <v>0.195017</v>
          </cell>
          <cell r="H240">
            <v>0.16944100000000001</v>
          </cell>
          <cell r="K240">
            <v>0.24101880000000006</v>
          </cell>
          <cell r="L240">
            <v>0.195017</v>
          </cell>
          <cell r="M240">
            <v>0.2135</v>
          </cell>
          <cell r="N240">
            <v>0.25620000000000004</v>
          </cell>
          <cell r="O240">
            <v>0.33550000000000002</v>
          </cell>
          <cell r="P240">
            <v>0.42400000000000004</v>
          </cell>
        </row>
        <row r="241">
          <cell r="C241" t="str">
            <v>sucre</v>
          </cell>
          <cell r="K241" t="str">
            <v>sucre</v>
          </cell>
        </row>
        <row r="242">
          <cell r="C242">
            <v>4.59</v>
          </cell>
          <cell r="D242">
            <v>4.54</v>
          </cell>
          <cell r="E242">
            <v>4.54</v>
          </cell>
          <cell r="F242">
            <v>4.54</v>
          </cell>
          <cell r="G242">
            <v>4.54</v>
          </cell>
          <cell r="H242">
            <v>4.54</v>
          </cell>
          <cell r="K242">
            <v>4.59</v>
          </cell>
          <cell r="L242">
            <v>4.54</v>
          </cell>
          <cell r="M242">
            <v>4.54</v>
          </cell>
          <cell r="N242">
            <v>4.4946000000000002</v>
          </cell>
          <cell r="O242">
            <v>4.4037999999999995</v>
          </cell>
          <cell r="P242">
            <v>2.4970000000000003</v>
          </cell>
        </row>
        <row r="243">
          <cell r="C243">
            <v>0</v>
          </cell>
          <cell r="D243">
            <v>0</v>
          </cell>
          <cell r="E243">
            <v>0</v>
          </cell>
          <cell r="F243">
            <v>0</v>
          </cell>
          <cell r="G243">
            <v>0</v>
          </cell>
          <cell r="H243">
            <v>0</v>
          </cell>
          <cell r="K243">
            <v>0</v>
          </cell>
          <cell r="L243">
            <v>0</v>
          </cell>
          <cell r="M243">
            <v>0</v>
          </cell>
          <cell r="N243">
            <v>4.5400000000000038E-2</v>
          </cell>
          <cell r="O243">
            <v>0.13620000000000013</v>
          </cell>
          <cell r="P243">
            <v>2.0429999999999997</v>
          </cell>
        </row>
        <row r="245">
          <cell r="C245" t="str">
            <v xml:space="preserve">Steel production (Million tons) </v>
          </cell>
          <cell r="K245" t="str">
            <v xml:space="preserve">Steel production (Million tons) </v>
          </cell>
        </row>
        <row r="246">
          <cell r="A246" t="str">
            <v>prdacb</v>
          </cell>
          <cell r="C246">
            <v>20.954000000000001</v>
          </cell>
          <cell r="D246">
            <v>15</v>
          </cell>
          <cell r="E246">
            <v>15</v>
          </cell>
          <cell r="F246">
            <v>15</v>
          </cell>
          <cell r="G246">
            <v>15</v>
          </cell>
          <cell r="H246">
            <v>13.57</v>
          </cell>
          <cell r="K246">
            <v>20.954000000000001</v>
          </cell>
          <cell r="L246">
            <v>15</v>
          </cell>
          <cell r="M246">
            <v>15</v>
          </cell>
          <cell r="N246">
            <v>15</v>
          </cell>
          <cell r="O246">
            <v>15</v>
          </cell>
          <cell r="P246">
            <v>13.57</v>
          </cell>
        </row>
        <row r="248">
          <cell r="C248" t="str">
            <v xml:space="preserve">Steel production by electric furnaces (Million tons)    </v>
          </cell>
          <cell r="K248" t="str">
            <v xml:space="preserve">Steel production by electric furnaces (Million tons)    </v>
          </cell>
        </row>
        <row r="249">
          <cell r="A249" t="str">
            <v>prdacbele</v>
          </cell>
          <cell r="C249">
            <v>8.4429999999999996</v>
          </cell>
          <cell r="D249">
            <v>5.2</v>
          </cell>
          <cell r="E249">
            <v>5.2</v>
          </cell>
          <cell r="F249">
            <v>5.2</v>
          </cell>
          <cell r="G249">
            <v>5.2</v>
          </cell>
          <cell r="H249">
            <v>5.2</v>
          </cell>
          <cell r="K249">
            <v>8.4429999999999996</v>
          </cell>
          <cell r="L249">
            <v>5.2</v>
          </cell>
          <cell r="M249">
            <v>5.7</v>
          </cell>
          <cell r="N249">
            <v>6.3</v>
          </cell>
          <cell r="O249">
            <v>7.2</v>
          </cell>
          <cell r="P249">
            <v>10.856</v>
          </cell>
        </row>
        <row r="251">
          <cell r="C251" t="str">
            <v xml:space="preserve">Value added of construction and mines (billions $)     </v>
          </cell>
          <cell r="K251" t="str">
            <v xml:space="preserve">Value added of construction and mines (billions $)     </v>
          </cell>
        </row>
        <row r="252">
          <cell r="C252">
            <v>116.40075569999999</v>
          </cell>
          <cell r="D252">
            <v>106.99592669007554</v>
          </cell>
          <cell r="E252">
            <v>114.24716198470752</v>
          </cell>
          <cell r="F252">
            <v>130.57374812689449</v>
          </cell>
          <cell r="G252">
            <v>145.15764473423701</v>
          </cell>
          <cell r="H252">
            <v>214.25104852621226</v>
          </cell>
          <cell r="K252">
            <v>116.40075569999999</v>
          </cell>
          <cell r="L252">
            <v>106.99592669007554</v>
          </cell>
          <cell r="M252">
            <v>114.24716198470752</v>
          </cell>
          <cell r="N252">
            <v>130.57374812689449</v>
          </cell>
          <cell r="O252">
            <v>145.15764473423701</v>
          </cell>
          <cell r="P252">
            <v>214.25104852621226</v>
          </cell>
        </row>
        <row r="254">
          <cell r="C254" t="str">
            <v>Value added of industrial sub-sectors (billions $)</v>
          </cell>
          <cell r="K254" t="str">
            <v>Value added of industrial sub-sectors (billions $)</v>
          </cell>
        </row>
        <row r="255">
          <cell r="A255" t="str">
            <v>vadmprxx</v>
          </cell>
          <cell r="C255">
            <v>25.382999999999999</v>
          </cell>
          <cell r="D255">
            <v>26.237955725983074</v>
          </cell>
          <cell r="E255">
            <v>28.628434674001294</v>
          </cell>
          <cell r="F255">
            <v>31.091495494264304</v>
          </cell>
          <cell r="G255">
            <v>33.275627426780638</v>
          </cell>
          <cell r="H255">
            <v>43.035918156456532</v>
          </cell>
          <cell r="K255">
            <v>25.382999999999999</v>
          </cell>
          <cell r="L255">
            <v>26.237955725983074</v>
          </cell>
          <cell r="M255">
            <v>28.628434674001294</v>
          </cell>
          <cell r="N255">
            <v>31.091495494264304</v>
          </cell>
          <cell r="O255">
            <v>33.275627426780638</v>
          </cell>
          <cell r="P255">
            <v>43.035918156456532</v>
          </cell>
        </row>
        <row r="256">
          <cell r="A256" t="str">
            <v>vadchixx</v>
          </cell>
          <cell r="C256">
            <v>31.4391</v>
          </cell>
          <cell r="D256">
            <v>41.33769829914182</v>
          </cell>
          <cell r="E256">
            <v>45.436096321318182</v>
          </cell>
          <cell r="F256">
            <v>48.432849901054801</v>
          </cell>
          <cell r="G256">
            <v>51.382488346897404</v>
          </cell>
          <cell r="H256">
            <v>69.972068369490486</v>
          </cell>
          <cell r="K256">
            <v>31.4391</v>
          </cell>
          <cell r="L256">
            <v>41.33769829914182</v>
          </cell>
          <cell r="M256">
            <v>45.436096321318182</v>
          </cell>
          <cell r="N256">
            <v>48.432849901054801</v>
          </cell>
          <cell r="O256">
            <v>51.382488346897404</v>
          </cell>
          <cell r="P256">
            <v>69.972068369490486</v>
          </cell>
        </row>
        <row r="257">
          <cell r="A257" t="str">
            <v>vadmnmxx</v>
          </cell>
          <cell r="C257">
            <v>8.2281999999999993</v>
          </cell>
          <cell r="D257">
            <v>7.6646982262992136</v>
          </cell>
          <cell r="E257">
            <v>8.4653973498390922</v>
          </cell>
          <cell r="F257">
            <v>9.6412753978051633</v>
          </cell>
          <cell r="G257">
            <v>10.761624886484496</v>
          </cell>
          <cell r="H257">
            <v>17.293981499665474</v>
          </cell>
          <cell r="K257">
            <v>8.2281999999999993</v>
          </cell>
          <cell r="L257">
            <v>7.6646982262992136</v>
          </cell>
          <cell r="M257">
            <v>8.4653973498390922</v>
          </cell>
          <cell r="N257">
            <v>9.6412753978051633</v>
          </cell>
          <cell r="O257">
            <v>10.761624886484496</v>
          </cell>
          <cell r="P257">
            <v>17.293981499665474</v>
          </cell>
        </row>
        <row r="258">
          <cell r="A258" t="str">
            <v>vadiaaxx</v>
          </cell>
          <cell r="C258">
            <v>36.774500000000003</v>
          </cell>
          <cell r="D258">
            <v>41.768299323091213</v>
          </cell>
          <cell r="E258">
            <v>43.6506670620794</v>
          </cell>
          <cell r="F258">
            <v>45.068109493767096</v>
          </cell>
          <cell r="G258">
            <v>46.462888398790213</v>
          </cell>
          <cell r="H258">
            <v>58.251083465625136</v>
          </cell>
          <cell r="K258">
            <v>36.774500000000003</v>
          </cell>
          <cell r="L258">
            <v>41.768299323091213</v>
          </cell>
          <cell r="M258">
            <v>43.6506670620794</v>
          </cell>
          <cell r="N258">
            <v>45.068109493767096</v>
          </cell>
          <cell r="O258">
            <v>46.462888398790213</v>
          </cell>
          <cell r="P258">
            <v>58.251083465625136</v>
          </cell>
        </row>
        <row r="259">
          <cell r="A259" t="str">
            <v>vadequxx</v>
          </cell>
          <cell r="C259">
            <v>68.899199999999993</v>
          </cell>
          <cell r="D259">
            <v>73.00122692688727</v>
          </cell>
          <cell r="E259">
            <v>80.405883191926222</v>
          </cell>
          <cell r="F259">
            <v>87.645016955215397</v>
          </cell>
          <cell r="G259">
            <v>94.668135112535055</v>
          </cell>
          <cell r="H259">
            <v>136.93648778251739</v>
          </cell>
          <cell r="K259">
            <v>68.899199999999993</v>
          </cell>
          <cell r="L259">
            <v>73.00122692688727</v>
          </cell>
          <cell r="M259">
            <v>80.405883191926222</v>
          </cell>
          <cell r="N259">
            <v>87.645016955215397</v>
          </cell>
          <cell r="O259">
            <v>94.668135112535055</v>
          </cell>
          <cell r="P259">
            <v>136.93648778251739</v>
          </cell>
        </row>
        <row r="260">
          <cell r="A260" t="str">
            <v>vadautxx</v>
          </cell>
          <cell r="C260">
            <v>24.4923</v>
          </cell>
          <cell r="D260">
            <v>22.707027329598045</v>
          </cell>
          <cell r="E260">
            <v>23.364496685555892</v>
          </cell>
          <cell r="F260">
            <v>23.747302489895944</v>
          </cell>
          <cell r="G260">
            <v>24.085541412608158</v>
          </cell>
          <cell r="H260">
            <v>27.732292583862538</v>
          </cell>
          <cell r="K260">
            <v>24.4923</v>
          </cell>
          <cell r="L260">
            <v>22.707027329598045</v>
          </cell>
          <cell r="M260">
            <v>23.364496685555892</v>
          </cell>
          <cell r="N260">
            <v>23.747302489895944</v>
          </cell>
          <cell r="O260">
            <v>24.085541412608158</v>
          </cell>
          <cell r="P260">
            <v>27.732292583862538</v>
          </cell>
        </row>
        <row r="263">
          <cell r="C263" t="str">
            <v xml:space="preserve">Coke consumption per ton of pig iron in blast furnaces (kg/ton)   </v>
          </cell>
          <cell r="K263" t="str">
            <v xml:space="preserve">Coke consumption per ton of pig iron in blast furnaces (kg/ton)   </v>
          </cell>
        </row>
        <row r="264">
          <cell r="C264">
            <v>290.45859999999999</v>
          </cell>
          <cell r="D264">
            <v>247.87530000000001</v>
          </cell>
          <cell r="E264">
            <v>243.66329999999999</v>
          </cell>
          <cell r="F264">
            <v>239.4512</v>
          </cell>
          <cell r="G264">
            <v>235.23920000000001</v>
          </cell>
          <cell r="H264">
            <v>218.3912</v>
          </cell>
          <cell r="K264">
            <v>290.45859999999999</v>
          </cell>
          <cell r="L264">
            <v>247.87530000000001</v>
          </cell>
          <cell r="M264">
            <v>240.79310000000001</v>
          </cell>
          <cell r="N264">
            <v>233.71100000000001</v>
          </cell>
          <cell r="O264">
            <v>226.62880000000001</v>
          </cell>
          <cell r="P264">
            <v>198.30019999999999</v>
          </cell>
        </row>
        <row r="266">
          <cell r="C266" t="str">
            <v xml:space="preserve"> </v>
          </cell>
          <cell r="K266" t="str">
            <v xml:space="preserve"> </v>
          </cell>
        </row>
        <row r="267">
          <cell r="C267">
            <v>2105.6471999999999</v>
          </cell>
          <cell r="D267">
            <v>1796.8670999999999</v>
          </cell>
          <cell r="E267">
            <v>1766.3339000000001</v>
          </cell>
          <cell r="F267">
            <v>1735.8007</v>
          </cell>
          <cell r="G267">
            <v>1705.2674999999999</v>
          </cell>
          <cell r="H267">
            <v>1583.1344999999999</v>
          </cell>
          <cell r="K267">
            <v>2105.6471999999999</v>
          </cell>
          <cell r="L267">
            <v>1796.8670999999999</v>
          </cell>
          <cell r="M267">
            <v>1745.5281</v>
          </cell>
          <cell r="N267">
            <v>1694.1890000000001</v>
          </cell>
          <cell r="O267">
            <v>1642.85</v>
          </cell>
          <cell r="P267">
            <v>1437.4937</v>
          </cell>
        </row>
        <row r="269">
          <cell r="C269" t="str">
            <v xml:space="preserve">Energy efficiency index for thermal end-uses, by EIP and process (1=base year) </v>
          </cell>
          <cell r="K269" t="str">
            <v xml:space="preserve">Energy efficiency index for thermal end-uses, by EIP and process (1=base year) </v>
          </cell>
        </row>
        <row r="270">
          <cell r="C270" t="str">
            <v>Proc.1</v>
          </cell>
          <cell r="K270" t="str">
            <v>Proc.1</v>
          </cell>
        </row>
        <row r="271">
          <cell r="A271" t="str">
            <v>csffety</v>
          </cell>
          <cell r="C271">
            <v>1</v>
          </cell>
          <cell r="D271">
            <v>1.0056</v>
          </cell>
          <cell r="E271">
            <v>0.99980000000000002</v>
          </cell>
          <cell r="F271">
            <v>0.99399999999999999</v>
          </cell>
          <cell r="G271">
            <v>0.98819999999999997</v>
          </cell>
          <cell r="H271">
            <v>0.96499999999999997</v>
          </cell>
          <cell r="K271">
            <v>1</v>
          </cell>
          <cell r="L271">
            <v>1.0056</v>
          </cell>
          <cell r="M271">
            <v>0.94899999999999995</v>
          </cell>
          <cell r="N271">
            <v>0.84609999999999996</v>
          </cell>
          <cell r="O271">
            <v>0.74750000000000005</v>
          </cell>
          <cell r="P271">
            <v>0.32200000000000001</v>
          </cell>
        </row>
        <row r="272">
          <cell r="A272" t="str">
            <v>csffchl</v>
          </cell>
          <cell r="C272">
            <v>1</v>
          </cell>
          <cell r="D272">
            <v>1</v>
          </cell>
          <cell r="E272">
            <v>0.99460000000000004</v>
          </cell>
          <cell r="F272">
            <v>0.98929999999999996</v>
          </cell>
          <cell r="G272">
            <v>0.9839</v>
          </cell>
          <cell r="H272">
            <v>0.96250000000000002</v>
          </cell>
          <cell r="K272">
            <v>1</v>
          </cell>
          <cell r="L272">
            <v>1</v>
          </cell>
          <cell r="M272">
            <v>0.99460000000000004</v>
          </cell>
          <cell r="N272">
            <v>0.98929999999999996</v>
          </cell>
          <cell r="O272">
            <v>0.9839</v>
          </cell>
          <cell r="P272">
            <v>0.96250000000000002</v>
          </cell>
        </row>
        <row r="273">
          <cell r="A273" t="str">
            <v>csffamm</v>
          </cell>
          <cell r="C273">
            <v>1</v>
          </cell>
          <cell r="D273">
            <v>1.2954000000000001</v>
          </cell>
          <cell r="E273">
            <v>1.2774000000000001</v>
          </cell>
          <cell r="F273">
            <v>1.2594000000000001</v>
          </cell>
          <cell r="G273">
            <v>1.2414000000000001</v>
          </cell>
          <cell r="H273">
            <v>1.1692</v>
          </cell>
          <cell r="K273">
            <v>1</v>
          </cell>
          <cell r="L273">
            <v>1.2954000000000001</v>
          </cell>
          <cell r="M273">
            <v>1.2537</v>
          </cell>
          <cell r="N273">
            <v>1.2134</v>
          </cell>
          <cell r="O273">
            <v>1.1742999999999999</v>
          </cell>
          <cell r="P273">
            <v>1.0302</v>
          </cell>
        </row>
        <row r="274">
          <cell r="A274" t="str">
            <v>csffclk</v>
          </cell>
          <cell r="C274">
            <v>1</v>
          </cell>
          <cell r="D274">
            <v>1.0365</v>
          </cell>
          <cell r="E274">
            <v>1.0305</v>
          </cell>
          <cell r="F274">
            <v>1.0245</v>
          </cell>
          <cell r="G274">
            <v>1.0185</v>
          </cell>
          <cell r="H274">
            <v>0.99450000000000005</v>
          </cell>
          <cell r="K274">
            <v>1</v>
          </cell>
          <cell r="L274">
            <v>1.0365</v>
          </cell>
          <cell r="M274">
            <v>1.0222</v>
          </cell>
          <cell r="N274">
            <v>1.0081</v>
          </cell>
          <cell r="O274">
            <v>0.99419999999999997</v>
          </cell>
          <cell r="P274">
            <v>0.9405</v>
          </cell>
        </row>
        <row r="275">
          <cell r="A275" t="str">
            <v>csffpac</v>
          </cell>
          <cell r="C275">
            <v>1</v>
          </cell>
          <cell r="D275">
            <v>1.1163000000000001</v>
          </cell>
          <cell r="E275">
            <v>1.0981000000000001</v>
          </cell>
          <cell r="F275">
            <v>1.08</v>
          </cell>
          <cell r="G275">
            <v>1.0619000000000001</v>
          </cell>
          <cell r="H275">
            <v>0.98950000000000005</v>
          </cell>
          <cell r="K275">
            <v>1</v>
          </cell>
          <cell r="L275">
            <v>1.1163000000000001</v>
          </cell>
          <cell r="M275">
            <v>1.0569</v>
          </cell>
          <cell r="N275">
            <v>0.98640000000000005</v>
          </cell>
          <cell r="O275">
            <v>0.89280000000000004</v>
          </cell>
          <cell r="P275">
            <v>0.67879999999999996</v>
          </cell>
        </row>
        <row r="276">
          <cell r="A276" t="str">
            <v>csffver</v>
          </cell>
          <cell r="C276">
            <v>1</v>
          </cell>
          <cell r="D276">
            <v>0.97389999999999999</v>
          </cell>
          <cell r="E276">
            <v>0.95430000000000004</v>
          </cell>
          <cell r="F276">
            <v>0.93469999999999998</v>
          </cell>
          <cell r="G276">
            <v>0.91510000000000002</v>
          </cell>
          <cell r="H276">
            <v>0.83679999999999999</v>
          </cell>
          <cell r="K276">
            <v>1</v>
          </cell>
          <cell r="L276">
            <v>0.97389999999999999</v>
          </cell>
          <cell r="M276">
            <v>0.93489999999999995</v>
          </cell>
          <cell r="N276">
            <v>0.89459999999999995</v>
          </cell>
          <cell r="O276">
            <v>0.85329999999999995</v>
          </cell>
          <cell r="P276">
            <v>0.73260000000000003</v>
          </cell>
        </row>
        <row r="277">
          <cell r="A277" t="str">
            <v>csffalu</v>
          </cell>
          <cell r="C277">
            <v>1</v>
          </cell>
          <cell r="D277">
            <v>0.43359999999999999</v>
          </cell>
          <cell r="E277">
            <v>0.43359999999999999</v>
          </cell>
          <cell r="F277">
            <v>0.43359999999999999</v>
          </cell>
          <cell r="G277">
            <v>0.43359999999999999</v>
          </cell>
          <cell r="H277">
            <v>0.43359999999999999</v>
          </cell>
          <cell r="K277">
            <v>1</v>
          </cell>
          <cell r="L277">
            <v>0.43359999999999999</v>
          </cell>
          <cell r="M277">
            <v>0.41389999999999999</v>
          </cell>
          <cell r="N277">
            <v>0.39500000000000002</v>
          </cell>
          <cell r="O277">
            <v>0.3856</v>
          </cell>
          <cell r="P277">
            <v>0.3574</v>
          </cell>
        </row>
        <row r="278">
          <cell r="A278" t="str">
            <v>csffsug</v>
          </cell>
          <cell r="C278">
            <v>1</v>
          </cell>
          <cell r="D278">
            <v>1</v>
          </cell>
          <cell r="E278">
            <v>0.98399999999999999</v>
          </cell>
          <cell r="F278">
            <v>0.96799999999999997</v>
          </cell>
          <cell r="G278">
            <v>0.95199999999999996</v>
          </cell>
          <cell r="H278">
            <v>0.88800000000000001</v>
          </cell>
          <cell r="K278">
            <v>1</v>
          </cell>
          <cell r="L278">
            <v>1</v>
          </cell>
          <cell r="M278">
            <v>0.95750000000000002</v>
          </cell>
          <cell r="N278">
            <v>0.91669999999999996</v>
          </cell>
          <cell r="O278">
            <v>0.87770000000000004</v>
          </cell>
          <cell r="P278">
            <v>0.73750000000000004</v>
          </cell>
        </row>
        <row r="279">
          <cell r="C279" t="str">
            <v>Proc.2</v>
          </cell>
          <cell r="K279" t="str">
            <v>Proc.2</v>
          </cell>
        </row>
        <row r="280">
          <cell r="C280">
            <v>1</v>
          </cell>
          <cell r="D280">
            <v>1.0056</v>
          </cell>
          <cell r="E280">
            <v>0.99980000000000002</v>
          </cell>
          <cell r="F280">
            <v>0.99399999999999999</v>
          </cell>
          <cell r="G280">
            <v>0.98819999999999997</v>
          </cell>
          <cell r="H280">
            <v>0.96499999999999997</v>
          </cell>
          <cell r="K280">
            <v>1</v>
          </cell>
          <cell r="L280">
            <v>1.0056</v>
          </cell>
          <cell r="M280">
            <v>0.94899999999999995</v>
          </cell>
          <cell r="N280">
            <v>0.84609999999999996</v>
          </cell>
          <cell r="O280">
            <v>0.74750000000000005</v>
          </cell>
          <cell r="P280">
            <v>0.32200000000000001</v>
          </cell>
        </row>
        <row r="281">
          <cell r="C281">
            <v>1</v>
          </cell>
          <cell r="D281">
            <v>1</v>
          </cell>
          <cell r="E281">
            <v>0.99460000000000004</v>
          </cell>
          <cell r="F281">
            <v>0.98929999999999996</v>
          </cell>
          <cell r="G281">
            <v>0.9839</v>
          </cell>
          <cell r="H281">
            <v>0.96250000000000002</v>
          </cell>
          <cell r="K281">
            <v>1</v>
          </cell>
          <cell r="L281">
            <v>1</v>
          </cell>
          <cell r="M281">
            <v>0.99460000000000004</v>
          </cell>
          <cell r="N281">
            <v>0.98929999999999996</v>
          </cell>
          <cell r="O281">
            <v>0.9839</v>
          </cell>
          <cell r="P281">
            <v>0.96250000000000002</v>
          </cell>
        </row>
        <row r="282">
          <cell r="C282">
            <v>1</v>
          </cell>
          <cell r="D282">
            <v>1.2954000000000001</v>
          </cell>
          <cell r="E282">
            <v>1.2774000000000001</v>
          </cell>
          <cell r="F282">
            <v>1.2594000000000001</v>
          </cell>
          <cell r="G282">
            <v>1.2414000000000001</v>
          </cell>
          <cell r="H282">
            <v>1.1692</v>
          </cell>
          <cell r="K282">
            <v>1</v>
          </cell>
          <cell r="L282">
            <v>1.2954000000000001</v>
          </cell>
          <cell r="M282">
            <v>1.2537</v>
          </cell>
          <cell r="N282">
            <v>1.2134</v>
          </cell>
          <cell r="O282">
            <v>1.1742999999999999</v>
          </cell>
          <cell r="P282">
            <v>1.0302</v>
          </cell>
        </row>
        <row r="283">
          <cell r="C283">
            <v>1</v>
          </cell>
          <cell r="D283">
            <v>1.0365</v>
          </cell>
          <cell r="E283">
            <v>1.0305</v>
          </cell>
          <cell r="F283">
            <v>1.0245</v>
          </cell>
          <cell r="G283">
            <v>1.0185</v>
          </cell>
          <cell r="H283">
            <v>0.99450000000000005</v>
          </cell>
          <cell r="K283">
            <v>1</v>
          </cell>
          <cell r="L283">
            <v>1.0365</v>
          </cell>
          <cell r="M283">
            <v>1.0222</v>
          </cell>
          <cell r="N283">
            <v>1.0081</v>
          </cell>
          <cell r="O283">
            <v>0.99419999999999997</v>
          </cell>
          <cell r="P283">
            <v>0.9405</v>
          </cell>
        </row>
        <row r="284">
          <cell r="C284">
            <v>1</v>
          </cell>
          <cell r="D284">
            <v>1.1163000000000001</v>
          </cell>
          <cell r="E284">
            <v>1.0981000000000001</v>
          </cell>
          <cell r="F284">
            <v>1.08</v>
          </cell>
          <cell r="G284">
            <v>1.0619000000000001</v>
          </cell>
          <cell r="H284">
            <v>0.98950000000000005</v>
          </cell>
          <cell r="K284">
            <v>1</v>
          </cell>
          <cell r="L284">
            <v>1.1163000000000001</v>
          </cell>
          <cell r="M284">
            <v>1.0569</v>
          </cell>
          <cell r="N284">
            <v>0.98640000000000005</v>
          </cell>
          <cell r="O284">
            <v>0.89280000000000004</v>
          </cell>
          <cell r="P284">
            <v>0.67879999999999996</v>
          </cell>
        </row>
        <row r="285">
          <cell r="C285">
            <v>1</v>
          </cell>
          <cell r="D285">
            <v>0.97389999999999999</v>
          </cell>
          <cell r="E285">
            <v>0.95430000000000004</v>
          </cell>
          <cell r="F285">
            <v>0.93469999999999998</v>
          </cell>
          <cell r="G285">
            <v>0.91510000000000002</v>
          </cell>
          <cell r="H285">
            <v>0.83679999999999999</v>
          </cell>
          <cell r="K285">
            <v>1</v>
          </cell>
          <cell r="L285">
            <v>0.97389999999999999</v>
          </cell>
          <cell r="M285">
            <v>0.93489999999999995</v>
          </cell>
          <cell r="N285">
            <v>0.89459999999999995</v>
          </cell>
          <cell r="O285">
            <v>0.85329999999999995</v>
          </cell>
          <cell r="P285">
            <v>0.73260000000000003</v>
          </cell>
        </row>
        <row r="286">
          <cell r="C286">
            <v>1</v>
          </cell>
          <cell r="D286">
            <v>0.43359999999999999</v>
          </cell>
          <cell r="E286">
            <v>0.43359999999999999</v>
          </cell>
          <cell r="F286">
            <v>0.43359999999999999</v>
          </cell>
          <cell r="G286">
            <v>0.43359999999999999</v>
          </cell>
          <cell r="H286">
            <v>0.43359999999999999</v>
          </cell>
          <cell r="K286">
            <v>1</v>
          </cell>
          <cell r="L286">
            <v>0.43359999999999999</v>
          </cell>
          <cell r="M286">
            <v>0.41389999999999999</v>
          </cell>
          <cell r="N286">
            <v>0.39500000000000002</v>
          </cell>
          <cell r="O286">
            <v>0.3856</v>
          </cell>
          <cell r="P286">
            <v>0.3574</v>
          </cell>
        </row>
        <row r="287">
          <cell r="C287">
            <v>1</v>
          </cell>
          <cell r="D287">
            <v>1</v>
          </cell>
          <cell r="E287">
            <v>0.98399999999999999</v>
          </cell>
          <cell r="F287">
            <v>0.96799999999999997</v>
          </cell>
          <cell r="G287">
            <v>0.95199999999999996</v>
          </cell>
          <cell r="H287">
            <v>0.88800000000000001</v>
          </cell>
          <cell r="K287">
            <v>1</v>
          </cell>
          <cell r="L287">
            <v>1</v>
          </cell>
          <cell r="M287">
            <v>0.95750000000000002</v>
          </cell>
          <cell r="N287">
            <v>0.91669999999999996</v>
          </cell>
          <cell r="O287">
            <v>0.87770000000000004</v>
          </cell>
          <cell r="P287">
            <v>0.73750000000000004</v>
          </cell>
        </row>
        <row r="289">
          <cell r="C289" t="str">
            <v xml:space="preserve">Energy efficiency index in electric end-uses, by EIP and process (1=base year)  </v>
          </cell>
          <cell r="K289" t="str">
            <v xml:space="preserve">Energy efficiency index in electric end-uses, by EIP and process (1=base year)  </v>
          </cell>
        </row>
        <row r="290">
          <cell r="C290" t="str">
            <v>ethylene</v>
          </cell>
          <cell r="K290" t="str">
            <v>ethylene</v>
          </cell>
        </row>
        <row r="291">
          <cell r="A291" t="str">
            <v>cselety</v>
          </cell>
          <cell r="C291">
            <v>1</v>
          </cell>
          <cell r="D291">
            <v>1.0854999999999999</v>
          </cell>
          <cell r="E291">
            <v>1.0791999999999999</v>
          </cell>
          <cell r="F291">
            <v>1.0729</v>
          </cell>
          <cell r="G291">
            <v>1.0667</v>
          </cell>
          <cell r="H291">
            <v>1.0416000000000001</v>
          </cell>
          <cell r="K291">
            <v>1</v>
          </cell>
          <cell r="L291">
            <v>1.0854999999999999</v>
          </cell>
          <cell r="M291">
            <v>1.0296000000000001</v>
          </cell>
          <cell r="N291">
            <v>0.92279999999999995</v>
          </cell>
          <cell r="O291">
            <v>0.81950000000000001</v>
          </cell>
          <cell r="P291">
            <v>0.36030000000000001</v>
          </cell>
        </row>
        <row r="292">
          <cell r="C292">
            <v>1</v>
          </cell>
          <cell r="D292">
            <v>1.0854999999999999</v>
          </cell>
          <cell r="E292">
            <v>1.0791999999999999</v>
          </cell>
          <cell r="F292">
            <v>1.0729</v>
          </cell>
          <cell r="G292">
            <v>1.0667</v>
          </cell>
          <cell r="H292">
            <v>1.0416000000000001</v>
          </cell>
          <cell r="K292">
            <v>1</v>
          </cell>
          <cell r="L292">
            <v>1.0854999999999999</v>
          </cell>
          <cell r="M292">
            <v>1.0296000000000001</v>
          </cell>
          <cell r="N292">
            <v>0.92279999999999995</v>
          </cell>
          <cell r="O292">
            <v>0.81950000000000001</v>
          </cell>
          <cell r="P292">
            <v>0.36030000000000001</v>
          </cell>
        </row>
        <row r="293">
          <cell r="C293" t="str">
            <v>chlore</v>
          </cell>
          <cell r="K293" t="str">
            <v>chlore</v>
          </cell>
        </row>
        <row r="294">
          <cell r="A294" t="str">
            <v>cselchl</v>
          </cell>
          <cell r="C294">
            <v>1</v>
          </cell>
          <cell r="D294">
            <v>1</v>
          </cell>
          <cell r="E294">
            <v>0.97619999999999996</v>
          </cell>
          <cell r="F294">
            <v>0.95240000000000002</v>
          </cell>
          <cell r="G294">
            <v>0.92859999999999998</v>
          </cell>
          <cell r="H294">
            <v>0.83330000000000004</v>
          </cell>
          <cell r="K294">
            <v>1</v>
          </cell>
          <cell r="L294">
            <v>1</v>
          </cell>
          <cell r="M294">
            <v>0.96730000000000005</v>
          </cell>
          <cell r="N294">
            <v>0.93569999999999998</v>
          </cell>
          <cell r="O294">
            <v>0.90510000000000002</v>
          </cell>
          <cell r="P294">
            <v>0.79239999999999999</v>
          </cell>
        </row>
        <row r="295">
          <cell r="C295">
            <v>1</v>
          </cell>
          <cell r="D295">
            <v>1</v>
          </cell>
          <cell r="E295">
            <v>0.97619999999999996</v>
          </cell>
          <cell r="F295">
            <v>0.95240000000000002</v>
          </cell>
          <cell r="G295">
            <v>0.92859999999999998</v>
          </cell>
          <cell r="H295">
            <v>0.83330000000000004</v>
          </cell>
          <cell r="K295">
            <v>1</v>
          </cell>
          <cell r="L295">
            <v>1</v>
          </cell>
          <cell r="M295">
            <v>0.96730000000000005</v>
          </cell>
          <cell r="N295">
            <v>0.93569999999999998</v>
          </cell>
          <cell r="O295">
            <v>0.90510000000000002</v>
          </cell>
          <cell r="P295">
            <v>0.79239999999999999</v>
          </cell>
        </row>
        <row r="296">
          <cell r="C296" t="str">
            <v>ammoniac</v>
          </cell>
          <cell r="K296" t="str">
            <v>ammoniac</v>
          </cell>
        </row>
        <row r="297">
          <cell r="A297" t="str">
            <v>cselamm</v>
          </cell>
          <cell r="C297">
            <v>1</v>
          </cell>
          <cell r="D297">
            <v>0.88619999999999999</v>
          </cell>
          <cell r="E297">
            <v>0.87290000000000001</v>
          </cell>
          <cell r="F297">
            <v>0.85960000000000003</v>
          </cell>
          <cell r="G297">
            <v>0.84619999999999995</v>
          </cell>
          <cell r="H297">
            <v>0.79290000000000005</v>
          </cell>
          <cell r="K297">
            <v>1</v>
          </cell>
          <cell r="L297">
            <v>0.88619999999999999</v>
          </cell>
          <cell r="M297">
            <v>0.86019999999999996</v>
          </cell>
          <cell r="N297">
            <v>0.83499999999999996</v>
          </cell>
          <cell r="O297">
            <v>0.81040000000000001</v>
          </cell>
          <cell r="P297">
            <v>0.71940000000000004</v>
          </cell>
        </row>
        <row r="298">
          <cell r="C298">
            <v>1</v>
          </cell>
          <cell r="D298">
            <v>0.88619999999999999</v>
          </cell>
          <cell r="E298">
            <v>0.87290000000000001</v>
          </cell>
          <cell r="F298">
            <v>0.85960000000000003</v>
          </cell>
          <cell r="G298">
            <v>0.84619999999999995</v>
          </cell>
          <cell r="H298">
            <v>0.79290000000000005</v>
          </cell>
          <cell r="K298">
            <v>1</v>
          </cell>
          <cell r="L298">
            <v>0.88619999999999999</v>
          </cell>
          <cell r="M298">
            <v>0.86019999999999996</v>
          </cell>
          <cell r="N298">
            <v>0.83499999999999996</v>
          </cell>
          <cell r="O298">
            <v>0.81040000000000001</v>
          </cell>
          <cell r="P298">
            <v>0.71940000000000004</v>
          </cell>
        </row>
        <row r="299">
          <cell r="C299" t="str">
            <v>clinker</v>
          </cell>
          <cell r="K299" t="str">
            <v>clinker</v>
          </cell>
        </row>
        <row r="300">
          <cell r="A300" t="str">
            <v>cselclk</v>
          </cell>
          <cell r="C300">
            <v>1</v>
          </cell>
          <cell r="D300">
            <v>1.1544000000000001</v>
          </cell>
          <cell r="E300">
            <v>1.1492</v>
          </cell>
          <cell r="F300">
            <v>1.1439999999999999</v>
          </cell>
          <cell r="G300">
            <v>1.1388</v>
          </cell>
          <cell r="H300">
            <v>1.1180000000000001</v>
          </cell>
          <cell r="K300">
            <v>1</v>
          </cell>
          <cell r="L300">
            <v>1.1544000000000001</v>
          </cell>
          <cell r="M300">
            <v>1.1348</v>
          </cell>
          <cell r="N300">
            <v>1.1155999999999999</v>
          </cell>
          <cell r="O300">
            <v>1.0966</v>
          </cell>
          <cell r="P300">
            <v>1.0241</v>
          </cell>
        </row>
        <row r="301">
          <cell r="C301">
            <v>1</v>
          </cell>
          <cell r="D301">
            <v>1.1544000000000001</v>
          </cell>
          <cell r="E301">
            <v>1.1492</v>
          </cell>
          <cell r="F301">
            <v>1.1439999999999999</v>
          </cell>
          <cell r="G301">
            <v>1.1388</v>
          </cell>
          <cell r="H301">
            <v>1.1180000000000001</v>
          </cell>
          <cell r="K301">
            <v>1</v>
          </cell>
          <cell r="L301">
            <v>1.1544000000000001</v>
          </cell>
          <cell r="M301">
            <v>1.1348</v>
          </cell>
          <cell r="N301">
            <v>1.1155999999999999</v>
          </cell>
          <cell r="O301">
            <v>1.0966</v>
          </cell>
          <cell r="P301">
            <v>1.0241</v>
          </cell>
        </row>
        <row r="302">
          <cell r="C302" t="str">
            <v>papier-pâtes</v>
          </cell>
          <cell r="K302" t="str">
            <v>papier-pâtes</v>
          </cell>
        </row>
        <row r="303">
          <cell r="A303" t="str">
            <v>cselpac</v>
          </cell>
          <cell r="C303">
            <v>1</v>
          </cell>
          <cell r="D303">
            <v>0.93759999999999999</v>
          </cell>
          <cell r="E303">
            <v>0.93759999999999999</v>
          </cell>
          <cell r="F303">
            <v>0.93759999999999999</v>
          </cell>
          <cell r="G303">
            <v>0.93759999999999999</v>
          </cell>
          <cell r="H303">
            <v>0.93759999999999999</v>
          </cell>
          <cell r="K303">
            <v>1</v>
          </cell>
          <cell r="L303">
            <v>0.93759999999999999</v>
          </cell>
          <cell r="M303">
            <v>0.88049999999999995</v>
          </cell>
          <cell r="N303">
            <v>0.81520000000000004</v>
          </cell>
          <cell r="O303">
            <v>0.73180000000000001</v>
          </cell>
          <cell r="P303">
            <v>0.53869999999999996</v>
          </cell>
        </row>
        <row r="304">
          <cell r="C304">
            <v>1</v>
          </cell>
          <cell r="D304">
            <v>0.93759999999999999</v>
          </cell>
          <cell r="E304">
            <v>0.93759999999999999</v>
          </cell>
          <cell r="F304">
            <v>0.93759999999999999</v>
          </cell>
          <cell r="G304">
            <v>0.93759999999999999</v>
          </cell>
          <cell r="H304">
            <v>0.93759999999999999</v>
          </cell>
          <cell r="K304">
            <v>1</v>
          </cell>
          <cell r="L304">
            <v>0.93759999999999999</v>
          </cell>
          <cell r="M304">
            <v>0.88049999999999995</v>
          </cell>
          <cell r="N304">
            <v>0.81520000000000004</v>
          </cell>
          <cell r="O304">
            <v>0.73180000000000001</v>
          </cell>
          <cell r="P304">
            <v>0.53869999999999996</v>
          </cell>
        </row>
        <row r="305">
          <cell r="C305" t="str">
            <v>verre</v>
          </cell>
          <cell r="K305" t="str">
            <v>verre</v>
          </cell>
        </row>
        <row r="306">
          <cell r="A306" t="str">
            <v>cselver</v>
          </cell>
          <cell r="C306">
            <v>1</v>
          </cell>
          <cell r="D306">
            <v>1.1674</v>
          </cell>
          <cell r="E306">
            <v>1.1438999999999999</v>
          </cell>
          <cell r="F306">
            <v>1.1204000000000001</v>
          </cell>
          <cell r="G306">
            <v>1.0969</v>
          </cell>
          <cell r="H306">
            <v>1.0029999999999999</v>
          </cell>
          <cell r="K306">
            <v>1</v>
          </cell>
          <cell r="L306">
            <v>1.1674</v>
          </cell>
          <cell r="M306">
            <v>1.1295999999999999</v>
          </cell>
          <cell r="N306">
            <v>1.0896999999999999</v>
          </cell>
          <cell r="O306">
            <v>1.0478000000000001</v>
          </cell>
          <cell r="P306">
            <v>0.92889999999999995</v>
          </cell>
        </row>
        <row r="307">
          <cell r="C307">
            <v>1</v>
          </cell>
          <cell r="D307">
            <v>1.1674</v>
          </cell>
          <cell r="E307">
            <v>1.1438999999999999</v>
          </cell>
          <cell r="F307">
            <v>1.1204000000000001</v>
          </cell>
          <cell r="G307">
            <v>1.0969</v>
          </cell>
          <cell r="H307">
            <v>1.0029999999999999</v>
          </cell>
          <cell r="K307">
            <v>1</v>
          </cell>
          <cell r="L307">
            <v>1.1674</v>
          </cell>
          <cell r="M307">
            <v>1.1295999999999999</v>
          </cell>
          <cell r="N307">
            <v>1.0896999999999999</v>
          </cell>
          <cell r="O307">
            <v>1.0478000000000001</v>
          </cell>
          <cell r="P307">
            <v>0.92889999999999995</v>
          </cell>
        </row>
        <row r="308">
          <cell r="C308" t="str">
            <v>aluminium</v>
          </cell>
          <cell r="K308" t="str">
            <v>aluminium</v>
          </cell>
        </row>
        <row r="309">
          <cell r="A309" t="str">
            <v>cselalu</v>
          </cell>
          <cell r="C309">
            <v>1</v>
          </cell>
          <cell r="D309">
            <v>0.87670000000000003</v>
          </cell>
          <cell r="E309">
            <v>0.87670000000000003</v>
          </cell>
          <cell r="F309">
            <v>0.87670000000000003</v>
          </cell>
          <cell r="G309">
            <v>0.87670000000000003</v>
          </cell>
          <cell r="H309">
            <v>0.87670000000000003</v>
          </cell>
          <cell r="K309">
            <v>1</v>
          </cell>
          <cell r="L309">
            <v>0.87670000000000003</v>
          </cell>
          <cell r="M309">
            <v>0.83679999999999999</v>
          </cell>
          <cell r="N309">
            <v>0.79869999999999997</v>
          </cell>
          <cell r="O309">
            <v>0.77969999999999995</v>
          </cell>
          <cell r="P309">
            <v>0.72260000000000002</v>
          </cell>
        </row>
        <row r="310">
          <cell r="C310">
            <v>1</v>
          </cell>
          <cell r="D310">
            <v>0.87670000000000003</v>
          </cell>
          <cell r="E310">
            <v>0.87670000000000003</v>
          </cell>
          <cell r="F310">
            <v>0.87670000000000003</v>
          </cell>
          <cell r="G310">
            <v>0.87670000000000003</v>
          </cell>
          <cell r="H310">
            <v>0.87670000000000003</v>
          </cell>
          <cell r="K310">
            <v>1</v>
          </cell>
          <cell r="L310">
            <v>0.87670000000000003</v>
          </cell>
          <cell r="M310">
            <v>0.83679999999999999</v>
          </cell>
          <cell r="N310">
            <v>0.79869999999999997</v>
          </cell>
          <cell r="O310">
            <v>0.77969999999999995</v>
          </cell>
          <cell r="P310">
            <v>0.72260000000000002</v>
          </cell>
        </row>
        <row r="311">
          <cell r="C311" t="str">
            <v>sucre</v>
          </cell>
          <cell r="K311" t="str">
            <v>sucre</v>
          </cell>
        </row>
        <row r="312">
          <cell r="A312" t="str">
            <v>cselsug</v>
          </cell>
          <cell r="C312">
            <v>1</v>
          </cell>
          <cell r="D312">
            <v>1.0439000000000001</v>
          </cell>
          <cell r="E312">
            <v>1.0439000000000001</v>
          </cell>
          <cell r="F312">
            <v>1.0439000000000001</v>
          </cell>
          <cell r="G312">
            <v>1.0439000000000001</v>
          </cell>
          <cell r="H312">
            <v>1.0439000000000001</v>
          </cell>
          <cell r="K312">
            <v>1</v>
          </cell>
          <cell r="L312">
            <v>1.0439000000000001</v>
          </cell>
          <cell r="M312">
            <v>0.99950000000000006</v>
          </cell>
          <cell r="N312">
            <v>0.95689999999999997</v>
          </cell>
          <cell r="O312">
            <v>0.91620000000000001</v>
          </cell>
          <cell r="P312">
            <v>0.76980000000000004</v>
          </cell>
        </row>
        <row r="313">
          <cell r="C313">
            <v>1</v>
          </cell>
          <cell r="D313">
            <v>1.0439000000000001</v>
          </cell>
          <cell r="E313">
            <v>1.0439000000000001</v>
          </cell>
          <cell r="F313">
            <v>1.0439000000000001</v>
          </cell>
          <cell r="G313">
            <v>1.0439000000000001</v>
          </cell>
          <cell r="H313">
            <v>1.0439000000000001</v>
          </cell>
          <cell r="K313">
            <v>1</v>
          </cell>
          <cell r="L313">
            <v>1.0439000000000001</v>
          </cell>
          <cell r="M313">
            <v>0.99950000000000006</v>
          </cell>
          <cell r="N313">
            <v>0.95689999999999997</v>
          </cell>
          <cell r="O313">
            <v>0.91620000000000001</v>
          </cell>
          <cell r="P313">
            <v>0.76980000000000004</v>
          </cell>
        </row>
        <row r="315">
          <cell r="C315" t="str">
            <v xml:space="preserve">Energy efficiency index in electric end-uses, per sub-sector, outside EIPs (1=base year) </v>
          </cell>
          <cell r="K315" t="str">
            <v xml:space="preserve">Energy efficiency index in electric end-uses, per sub-sector, outside EIPs (1=base year) </v>
          </cell>
        </row>
        <row r="316">
          <cell r="A316" t="str">
            <v>cselmpr</v>
          </cell>
          <cell r="C316">
            <v>1</v>
          </cell>
          <cell r="D316">
            <v>1</v>
          </cell>
          <cell r="E316">
            <v>0.99329999999999996</v>
          </cell>
          <cell r="F316">
            <v>0.98670000000000002</v>
          </cell>
          <cell r="G316">
            <v>0.98</v>
          </cell>
          <cell r="H316">
            <v>0.95340000000000003</v>
          </cell>
          <cell r="K316">
            <v>1</v>
          </cell>
          <cell r="L316">
            <v>1</v>
          </cell>
          <cell r="M316">
            <v>1.0077</v>
          </cell>
          <cell r="N316">
            <v>1.014</v>
          </cell>
          <cell r="O316">
            <v>1.0194000000000001</v>
          </cell>
          <cell r="P316">
            <v>1.034</v>
          </cell>
        </row>
        <row r="317">
          <cell r="A317" t="str">
            <v>cselchi</v>
          </cell>
          <cell r="C317">
            <v>1</v>
          </cell>
          <cell r="D317">
            <v>1</v>
          </cell>
          <cell r="E317">
            <v>0.9859</v>
          </cell>
          <cell r="F317">
            <v>0.97189999999999999</v>
          </cell>
          <cell r="G317">
            <v>0.95779999999999998</v>
          </cell>
          <cell r="H317">
            <v>0.90159999999999996</v>
          </cell>
          <cell r="K317">
            <v>1</v>
          </cell>
          <cell r="L317">
            <v>1</v>
          </cell>
          <cell r="M317">
            <v>0.94489999999999996</v>
          </cell>
          <cell r="N317">
            <v>0.91379999999999995</v>
          </cell>
          <cell r="O317">
            <v>0.90369999999999995</v>
          </cell>
          <cell r="P317">
            <v>1.0602</v>
          </cell>
        </row>
        <row r="318">
          <cell r="A318" t="str">
            <v>cselmnm</v>
          </cell>
          <cell r="C318">
            <v>1</v>
          </cell>
          <cell r="D318">
            <v>1</v>
          </cell>
          <cell r="E318">
            <v>0.99139999999999995</v>
          </cell>
          <cell r="F318">
            <v>0.9829</v>
          </cell>
          <cell r="G318">
            <v>0.97430000000000005</v>
          </cell>
          <cell r="H318">
            <v>0.94010000000000005</v>
          </cell>
          <cell r="K318">
            <v>1</v>
          </cell>
          <cell r="L318">
            <v>1</v>
          </cell>
          <cell r="M318">
            <v>0.96860000000000002</v>
          </cell>
          <cell r="N318">
            <v>0.96440000000000003</v>
          </cell>
          <cell r="O318">
            <v>0.98419999999999996</v>
          </cell>
          <cell r="P318">
            <v>1.6302000000000001</v>
          </cell>
        </row>
        <row r="319">
          <cell r="A319" t="str">
            <v>cseliaa</v>
          </cell>
          <cell r="C319">
            <v>1</v>
          </cell>
          <cell r="D319">
            <v>1</v>
          </cell>
          <cell r="E319">
            <v>0.98319999999999996</v>
          </cell>
          <cell r="F319">
            <v>0.96650000000000003</v>
          </cell>
          <cell r="G319">
            <v>0.94969999999999999</v>
          </cell>
          <cell r="H319">
            <v>0.88260000000000005</v>
          </cell>
          <cell r="K319">
            <v>1</v>
          </cell>
          <cell r="L319">
            <v>1</v>
          </cell>
          <cell r="M319">
            <v>0.95</v>
          </cell>
          <cell r="N319">
            <v>0.92849999999999999</v>
          </cell>
          <cell r="O319">
            <v>0.93200000000000005</v>
          </cell>
          <cell r="P319">
            <v>1.4332</v>
          </cell>
        </row>
        <row r="320">
          <cell r="A320" t="str">
            <v>cselequ</v>
          </cell>
          <cell r="C320">
            <v>1</v>
          </cell>
          <cell r="D320">
            <v>1</v>
          </cell>
          <cell r="E320">
            <v>0.98740000000000006</v>
          </cell>
          <cell r="F320">
            <v>0.97489999999999999</v>
          </cell>
          <cell r="G320">
            <v>0.96230000000000004</v>
          </cell>
          <cell r="H320">
            <v>0.91210000000000002</v>
          </cell>
          <cell r="K320">
            <v>1</v>
          </cell>
          <cell r="L320">
            <v>1</v>
          </cell>
          <cell r="M320">
            <v>0.95389999999999997</v>
          </cell>
          <cell r="N320">
            <v>0.91759999999999997</v>
          </cell>
          <cell r="O320">
            <v>0.89790000000000003</v>
          </cell>
          <cell r="P320">
            <v>1.2283999999999999</v>
          </cell>
        </row>
        <row r="321">
          <cell r="A321" t="str">
            <v>cselaut</v>
          </cell>
          <cell r="C321">
            <v>1</v>
          </cell>
          <cell r="D321">
            <v>1</v>
          </cell>
          <cell r="E321">
            <v>0.98699999999999999</v>
          </cell>
          <cell r="F321">
            <v>0.97399999999999998</v>
          </cell>
          <cell r="G321">
            <v>0.96099999999999997</v>
          </cell>
          <cell r="H321">
            <v>0.90890000000000004</v>
          </cell>
          <cell r="K321">
            <v>1</v>
          </cell>
          <cell r="L321">
            <v>1</v>
          </cell>
          <cell r="M321">
            <v>0.94920000000000004</v>
          </cell>
          <cell r="N321">
            <v>0.92579999999999996</v>
          </cell>
          <cell r="O321">
            <v>0.94989999999999997</v>
          </cell>
          <cell r="P321">
            <v>1.5408999999999999</v>
          </cell>
        </row>
        <row r="323">
          <cell r="C323" t="str">
            <v xml:space="preserve">Energy efficiency index in thermal end-uses, per sub-sector, outside EIPs (1=base year) </v>
          </cell>
          <cell r="K323" t="str">
            <v xml:space="preserve">Energy efficiency index in thermal end-uses, per sub-sector, outside EIPs (1=base year) </v>
          </cell>
        </row>
        <row r="324">
          <cell r="A324" t="str">
            <v>csffmpr</v>
          </cell>
          <cell r="C324">
            <v>1</v>
          </cell>
          <cell r="D324">
            <v>1</v>
          </cell>
          <cell r="E324">
            <v>1</v>
          </cell>
          <cell r="F324">
            <v>1</v>
          </cell>
          <cell r="G324">
            <v>1</v>
          </cell>
          <cell r="H324">
            <v>1</v>
          </cell>
          <cell r="K324">
            <v>1</v>
          </cell>
          <cell r="L324">
            <v>1</v>
          </cell>
          <cell r="M324">
            <v>0.91559999999999997</v>
          </cell>
          <cell r="N324">
            <v>0.82709999999999995</v>
          </cell>
          <cell r="O324">
            <v>0.74380000000000002</v>
          </cell>
          <cell r="P324">
            <v>0.42620000000000002</v>
          </cell>
        </row>
        <row r="325">
          <cell r="A325" t="str">
            <v>csffchi</v>
          </cell>
          <cell r="C325">
            <v>1</v>
          </cell>
          <cell r="D325">
            <v>1</v>
          </cell>
          <cell r="E325">
            <v>0.9889</v>
          </cell>
          <cell r="F325">
            <v>0.97789999999999999</v>
          </cell>
          <cell r="G325">
            <v>0.96679999999999999</v>
          </cell>
          <cell r="H325">
            <v>0.92249999999999999</v>
          </cell>
          <cell r="K325">
            <v>1</v>
          </cell>
          <cell r="L325">
            <v>1</v>
          </cell>
          <cell r="M325">
            <v>0.95889999999999997</v>
          </cell>
          <cell r="N325">
            <v>0.89300000000000002</v>
          </cell>
          <cell r="O325">
            <v>0.80269999999999997</v>
          </cell>
          <cell r="P325">
            <v>0.37080000000000002</v>
          </cell>
        </row>
        <row r="326">
          <cell r="A326" t="str">
            <v>csffmnm</v>
          </cell>
          <cell r="C326">
            <v>1</v>
          </cell>
          <cell r="D326">
            <v>1</v>
          </cell>
          <cell r="E326">
            <v>0.99129999999999996</v>
          </cell>
          <cell r="F326">
            <v>0.98260000000000003</v>
          </cell>
          <cell r="G326">
            <v>0.97389999999999999</v>
          </cell>
          <cell r="H326">
            <v>0.93910000000000005</v>
          </cell>
          <cell r="K326">
            <v>1</v>
          </cell>
          <cell r="L326">
            <v>1</v>
          </cell>
          <cell r="M326">
            <v>0.98</v>
          </cell>
          <cell r="N326">
            <v>0.93389999999999995</v>
          </cell>
          <cell r="O326">
            <v>0.86799999999999999</v>
          </cell>
          <cell r="P326">
            <v>0.30709999999999998</v>
          </cell>
        </row>
        <row r="327">
          <cell r="A327" t="str">
            <v>csffiaa</v>
          </cell>
          <cell r="C327">
            <v>1</v>
          </cell>
          <cell r="D327">
            <v>1</v>
          </cell>
          <cell r="E327">
            <v>0.98919999999999997</v>
          </cell>
          <cell r="F327">
            <v>0.97850000000000004</v>
          </cell>
          <cell r="G327">
            <v>0.9677</v>
          </cell>
          <cell r="H327">
            <v>0.92459999999999998</v>
          </cell>
          <cell r="K327">
            <v>1</v>
          </cell>
          <cell r="L327">
            <v>1</v>
          </cell>
          <cell r="M327">
            <v>0.96240000000000003</v>
          </cell>
          <cell r="N327">
            <v>0.91</v>
          </cell>
          <cell r="O327">
            <v>0.82369999999999999</v>
          </cell>
          <cell r="P327">
            <v>0.28510000000000002</v>
          </cell>
        </row>
        <row r="328">
          <cell r="A328" t="str">
            <v>csffequ</v>
          </cell>
          <cell r="C328">
            <v>1</v>
          </cell>
          <cell r="D328">
            <v>1</v>
          </cell>
          <cell r="E328">
            <v>0.95630000000000004</v>
          </cell>
          <cell r="F328">
            <v>0.91259999999999997</v>
          </cell>
          <cell r="G328">
            <v>0.86880000000000002</v>
          </cell>
          <cell r="H328">
            <v>0.69399999999999995</v>
          </cell>
          <cell r="K328">
            <v>1</v>
          </cell>
          <cell r="L328">
            <v>1</v>
          </cell>
          <cell r="M328">
            <v>0.92349999999999999</v>
          </cell>
          <cell r="N328">
            <v>0.83860000000000001</v>
          </cell>
          <cell r="O328">
            <v>0.74050000000000005</v>
          </cell>
          <cell r="P328">
            <v>6.3899999999999998E-2</v>
          </cell>
        </row>
        <row r="329">
          <cell r="A329" t="str">
            <v>csffaut</v>
          </cell>
          <cell r="C329">
            <v>1</v>
          </cell>
          <cell r="D329">
            <v>1</v>
          </cell>
          <cell r="E329">
            <v>0.99229999999999996</v>
          </cell>
          <cell r="F329">
            <v>0.98470000000000002</v>
          </cell>
          <cell r="G329">
            <v>0.97699999999999998</v>
          </cell>
          <cell r="H329">
            <v>0.94630000000000003</v>
          </cell>
          <cell r="K329">
            <v>1</v>
          </cell>
          <cell r="L329">
            <v>1</v>
          </cell>
          <cell r="M329">
            <v>0.94810000000000005</v>
          </cell>
          <cell r="N329">
            <v>0.88039999999999996</v>
          </cell>
          <cell r="O329">
            <v>0.79120000000000001</v>
          </cell>
          <cell r="P329">
            <v>0.21060000000000001</v>
          </cell>
        </row>
        <row r="331">
          <cell r="C331" t="str">
            <v xml:space="preserve">Oil and gas efficiency index in thermal end-uses(1=base year)  </v>
          </cell>
          <cell r="K331" t="str">
            <v xml:space="preserve">Oil and gas efficiency index in thermal end-uses(1=base year)  </v>
          </cell>
        </row>
        <row r="332">
          <cell r="C332">
            <v>1</v>
          </cell>
          <cell r="D332">
            <v>1</v>
          </cell>
          <cell r="E332">
            <v>1</v>
          </cell>
          <cell r="F332">
            <v>1</v>
          </cell>
          <cell r="G332">
            <v>1</v>
          </cell>
          <cell r="H332">
            <v>1</v>
          </cell>
          <cell r="K332">
            <v>1</v>
          </cell>
          <cell r="L332">
            <v>1</v>
          </cell>
          <cell r="M332">
            <v>1</v>
          </cell>
          <cell r="N332">
            <v>1</v>
          </cell>
          <cell r="O332">
            <v>1</v>
          </cell>
          <cell r="P332">
            <v>1</v>
          </cell>
        </row>
        <row r="334">
          <cell r="C334" t="str">
            <v xml:space="preserve">Coal efficiency index in thermal end-uses(1=base year) </v>
          </cell>
          <cell r="K334" t="str">
            <v xml:space="preserve">Coal efficiency index in thermal end-uses(1=base year) </v>
          </cell>
        </row>
        <row r="335">
          <cell r="C335">
            <v>1</v>
          </cell>
          <cell r="D335">
            <v>1</v>
          </cell>
          <cell r="E335">
            <v>1</v>
          </cell>
          <cell r="F335">
            <v>1</v>
          </cell>
          <cell r="G335">
            <v>1</v>
          </cell>
          <cell r="H335">
            <v>1</v>
          </cell>
          <cell r="K335">
            <v>1</v>
          </cell>
          <cell r="L335">
            <v>1</v>
          </cell>
          <cell r="M335">
            <v>1</v>
          </cell>
          <cell r="N335">
            <v>1</v>
          </cell>
          <cell r="O335">
            <v>1</v>
          </cell>
          <cell r="P335">
            <v>1</v>
          </cell>
        </row>
        <row r="338">
          <cell r="C338" t="str">
            <v>Total energy consumption in E.I.P.'s,per E.I.P (EBU)</v>
          </cell>
          <cell r="K338" t="str">
            <v>Total energy consumption in E.I.P.'s,per E.I.P (EBU)</v>
          </cell>
        </row>
        <row r="339">
          <cell r="A339" t="str">
            <v>totcfety</v>
          </cell>
          <cell r="C339">
            <v>5.1075000000000008</v>
          </cell>
          <cell r="D339">
            <v>4.2457363071893299</v>
          </cell>
          <cell r="E339">
            <v>4.221222695120364</v>
          </cell>
          <cell r="F339">
            <v>4.196709083051398</v>
          </cell>
          <cell r="G339">
            <v>4.1722605235849048</v>
          </cell>
          <cell r="H339">
            <v>4.0742711279115156</v>
          </cell>
          <cell r="K339">
            <v>5.107653409989199</v>
          </cell>
          <cell r="L339">
            <v>4.2458716276273885</v>
          </cell>
          <cell r="M339">
            <v>4.0102750643606759</v>
          </cell>
          <cell r="N339">
            <v>3.585144741125962</v>
          </cell>
          <cell r="O339">
            <v>3.1821910223909278</v>
          </cell>
          <cell r="P339">
            <v>1.5162004120763257</v>
          </cell>
        </row>
        <row r="340">
          <cell r="A340" t="str">
            <v>totcfchl</v>
          </cell>
          <cell r="C340">
            <v>0.54890000000000005</v>
          </cell>
          <cell r="D340">
            <v>0.34392230576441107</v>
          </cell>
          <cell r="E340">
            <v>0.33573695488721811</v>
          </cell>
          <cell r="F340">
            <v>0.32755160401002509</v>
          </cell>
          <cell r="G340">
            <v>0.31936625313283212</v>
          </cell>
          <cell r="H340">
            <v>0.28659045739348371</v>
          </cell>
          <cell r="K340">
            <v>0.54902399999999996</v>
          </cell>
          <cell r="L340">
            <v>0.34399999999999997</v>
          </cell>
          <cell r="M340">
            <v>0.33275120000000002</v>
          </cell>
          <cell r="N340">
            <v>0.32188079999999997</v>
          </cell>
          <cell r="O340">
            <v>0.31135440000000003</v>
          </cell>
          <cell r="P340">
            <v>0.27258559999999998</v>
          </cell>
        </row>
        <row r="341">
          <cell r="A341" t="str">
            <v>totcfamm</v>
          </cell>
          <cell r="C341">
            <v>0.68309999999999982</v>
          </cell>
          <cell r="D341">
            <v>0.48063442617801055</v>
          </cell>
          <cell r="E341">
            <v>0.47388601256544494</v>
          </cell>
          <cell r="F341">
            <v>0.46713759895287948</v>
          </cell>
          <cell r="G341">
            <v>0.46038210157068049</v>
          </cell>
          <cell r="H341">
            <v>0.43331684921465963</v>
          </cell>
          <cell r="K341">
            <v>0.68314215198560013</v>
          </cell>
          <cell r="L341">
            <v>0.4806582976247713</v>
          </cell>
          <cell r="M341">
            <v>0.46536459848915523</v>
          </cell>
          <cell r="N341">
            <v>0.45013340146602959</v>
          </cell>
          <cell r="O341">
            <v>0.43451438901109185</v>
          </cell>
          <cell r="P341">
            <v>0.3545293005098592</v>
          </cell>
        </row>
        <row r="342">
          <cell r="A342" t="str">
            <v>totcfclk</v>
          </cell>
          <cell r="C342">
            <v>1.736424400677</v>
          </cell>
          <cell r="D342">
            <v>1.401677407827306</v>
          </cell>
          <cell r="E342">
            <v>1.5598573130811999</v>
          </cell>
          <cell r="F342">
            <v>1.5510908284340001</v>
          </cell>
          <cell r="G342">
            <v>1.5423243437867999</v>
          </cell>
          <cell r="H342">
            <v>1.3995970905410002</v>
          </cell>
          <cell r="K342">
            <v>1.736424400677</v>
          </cell>
          <cell r="L342">
            <v>1.401677407827306</v>
          </cell>
          <cell r="M342">
            <v>1.5462047699727999</v>
          </cell>
          <cell r="N342">
            <v>1.5256448061059324</v>
          </cell>
          <cell r="O342">
            <v>1.5067613133086191</v>
          </cell>
          <cell r="P342">
            <v>1.3893896514778279</v>
          </cell>
        </row>
        <row r="343">
          <cell r="A343" t="str">
            <v>totcfpap</v>
          </cell>
          <cell r="C343">
            <v>3.78013778437152</v>
          </cell>
          <cell r="D343">
            <v>3.2046775478320146</v>
          </cell>
          <cell r="E343">
            <v>3.1651029764593144</v>
          </cell>
          <cell r="F343">
            <v>3.1257458477864644</v>
          </cell>
          <cell r="G343">
            <v>3.0863887191136143</v>
          </cell>
          <cell r="H343">
            <v>2.9289602044222143</v>
          </cell>
          <cell r="K343">
            <v>3.78013778437152</v>
          </cell>
          <cell r="L343">
            <v>3.2046775478320146</v>
          </cell>
          <cell r="M343">
            <v>3.0281749418801698</v>
          </cell>
          <cell r="N343">
            <v>2.8201022549335697</v>
          </cell>
          <cell r="O343">
            <v>2.5461146748124985</v>
          </cell>
          <cell r="P343">
            <v>1.8798559470271423</v>
          </cell>
        </row>
        <row r="344">
          <cell r="A344" t="str">
            <v>totcfver</v>
          </cell>
          <cell r="C344">
            <v>1.4736999999999998</v>
          </cell>
          <cell r="D344">
            <v>1.2876516180908288</v>
          </cell>
          <cell r="E344">
            <v>1.2617357873034316</v>
          </cell>
          <cell r="F344">
            <v>1.2358199565160346</v>
          </cell>
          <cell r="G344">
            <v>1.2099041257286376</v>
          </cell>
          <cell r="H344">
            <v>1.0101619612767794</v>
          </cell>
          <cell r="K344">
            <v>1.4737424816862199</v>
          </cell>
          <cell r="L344">
            <v>1.2876882691262959</v>
          </cell>
          <cell r="M344">
            <v>1.2384449559503836</v>
          </cell>
          <cell r="N344">
            <v>1.190701672863522</v>
          </cell>
          <cell r="O344">
            <v>1.1446095353862273</v>
          </cell>
          <cell r="P344">
            <v>1.041014872624104</v>
          </cell>
        </row>
        <row r="345">
          <cell r="A345" t="str">
            <v>totcfalu</v>
          </cell>
          <cell r="C345">
            <v>0.66736496200000006</v>
          </cell>
          <cell r="D345">
            <v>0.47674208432940002</v>
          </cell>
          <cell r="E345">
            <v>0.47674208432940002</v>
          </cell>
          <cell r="F345">
            <v>0.47674208432940002</v>
          </cell>
          <cell r="G345">
            <v>0.47674208432940002</v>
          </cell>
          <cell r="H345">
            <v>0.41421853228620004</v>
          </cell>
          <cell r="K345">
            <v>0.66736496200000006</v>
          </cell>
          <cell r="L345">
            <v>0.47674208432940002</v>
          </cell>
          <cell r="M345">
            <v>0.43571604905000005</v>
          </cell>
          <cell r="N345">
            <v>0.37323687407999995</v>
          </cell>
          <cell r="O345">
            <v>0.28706704309999997</v>
          </cell>
          <cell r="P345">
            <v>0.11147104160000003</v>
          </cell>
        </row>
        <row r="346">
          <cell r="A346" t="str">
            <v>totcfsuc</v>
          </cell>
          <cell r="C346">
            <v>0.89190000000000014</v>
          </cell>
          <cell r="D346">
            <v>0.88620082897603492</v>
          </cell>
          <cell r="E346">
            <v>0.87354975795206979</v>
          </cell>
          <cell r="F346">
            <v>0.86089868692810456</v>
          </cell>
          <cell r="G346">
            <v>0.84824761590413966</v>
          </cell>
          <cell r="H346">
            <v>0.79764333180827918</v>
          </cell>
          <cell r="K346">
            <v>0.89192664086399986</v>
          </cell>
          <cell r="L346">
            <v>0.88622790195005752</v>
          </cell>
          <cell r="M346">
            <v>0.84856008193980814</v>
          </cell>
          <cell r="N346">
            <v>0.81356471881575698</v>
          </cell>
          <cell r="O346">
            <v>0.7811817987396763</v>
          </cell>
          <cell r="P346">
            <v>0.6956938531708432</v>
          </cell>
        </row>
        <row r="348">
          <cell r="C348" t="str">
            <v>Total consumption of energy of the steel industry (EBU)</v>
          </cell>
          <cell r="K348" t="str">
            <v>Total consumption of energy of the steel industry (EBU)</v>
          </cell>
        </row>
        <row r="349">
          <cell r="A349" t="str">
            <v>totcfsteel</v>
          </cell>
          <cell r="C349">
            <v>6.7334807859039003</v>
          </cell>
          <cell r="D349">
            <v>4.3243490498654973</v>
          </cell>
          <cell r="E349">
            <v>4.2594884267100497</v>
          </cell>
          <cell r="F349">
            <v>4.1945527970464029</v>
          </cell>
          <cell r="G349">
            <v>4.1296921738909553</v>
          </cell>
          <cell r="H349">
            <v>3.3657077138971312</v>
          </cell>
          <cell r="K349">
            <v>6.7334807859039003</v>
          </cell>
          <cell r="L349">
            <v>4.3243490498654973</v>
          </cell>
          <cell r="M349">
            <v>4.0412623084121844</v>
          </cell>
          <cell r="N349">
            <v>3.7370883278347113</v>
          </cell>
          <cell r="O349">
            <v>3.3564896793987002</v>
          </cell>
          <cell r="P349">
            <v>1.5226286401526621</v>
          </cell>
        </row>
        <row r="351">
          <cell r="C351" t="str">
            <v>Total fuel consumption ,per fuel,per sub-sector (EBU)</v>
          </cell>
          <cell r="K351" t="str">
            <v>Total fuel consumption ,per fuel,per sub-sector (EBU)</v>
          </cell>
        </row>
        <row r="352">
          <cell r="C352" t="str">
            <v>métaux-primaires</v>
          </cell>
          <cell r="K352" t="str">
            <v>métaux-primaires</v>
          </cell>
        </row>
        <row r="353">
          <cell r="A353" t="str">
            <v>cmscfmpr</v>
          </cell>
          <cell r="C353">
            <v>4.9000000000000016E-3</v>
          </cell>
          <cell r="D353">
            <v>3.2148323546061213E-3</v>
          </cell>
          <cell r="E353">
            <v>0</v>
          </cell>
          <cell r="F353">
            <v>0</v>
          </cell>
          <cell r="G353">
            <v>0</v>
          </cell>
          <cell r="H353">
            <v>0</v>
          </cell>
          <cell r="K353">
            <v>4.9000000000000016E-3</v>
          </cell>
          <cell r="L353">
            <v>3.2148323546061213E-3</v>
          </cell>
          <cell r="M353">
            <v>0</v>
          </cell>
          <cell r="N353">
            <v>0</v>
          </cell>
          <cell r="O353">
            <v>0</v>
          </cell>
          <cell r="P353">
            <v>0</v>
          </cell>
        </row>
        <row r="354">
          <cell r="A354" t="str">
            <v>gzlcfmpr</v>
          </cell>
          <cell r="C354">
            <v>0</v>
          </cell>
          <cell r="D354">
            <v>0</v>
          </cell>
          <cell r="E354">
            <v>0</v>
          </cell>
          <cell r="F354">
            <v>0</v>
          </cell>
          <cell r="G354">
            <v>0</v>
          </cell>
          <cell r="H354">
            <v>0</v>
          </cell>
          <cell r="K354">
            <v>0</v>
          </cell>
          <cell r="L354">
            <v>0</v>
          </cell>
          <cell r="M354">
            <v>0</v>
          </cell>
          <cell r="N354">
            <v>0</v>
          </cell>
          <cell r="O354">
            <v>0</v>
          </cell>
          <cell r="P354">
            <v>0</v>
          </cell>
        </row>
        <row r="355">
          <cell r="A355" t="str">
            <v>folcfmpr</v>
          </cell>
          <cell r="C355">
            <v>3.2500000000000008E-2</v>
          </cell>
          <cell r="D355">
            <v>5.1277574451108815E-3</v>
          </cell>
          <cell r="E355">
            <v>5.261319493452943E-3</v>
          </cell>
          <cell r="F355">
            <v>2.861577751108658E-3</v>
          </cell>
          <cell r="G355">
            <v>0</v>
          </cell>
          <cell r="H355">
            <v>0</v>
          </cell>
          <cell r="K355">
            <v>3.2500000000000008E-2</v>
          </cell>
          <cell r="L355">
            <v>5.1277574451108815E-3</v>
          </cell>
          <cell r="M355">
            <v>4.7806246106027045E-3</v>
          </cell>
          <cell r="N355">
            <v>2.2534363211674895E-3</v>
          </cell>
          <cell r="O355">
            <v>0</v>
          </cell>
          <cell r="P355">
            <v>0</v>
          </cell>
        </row>
        <row r="356">
          <cell r="A356" t="str">
            <v>vapcfmpr</v>
          </cell>
          <cell r="C356">
            <v>3.8800000000000008E-2</v>
          </cell>
          <cell r="D356">
            <v>4.2864431394748275E-3</v>
          </cell>
          <cell r="E356">
            <v>4.8389524563396367E-3</v>
          </cell>
          <cell r="F356">
            <v>5.37499687583243E-3</v>
          </cell>
          <cell r="G356">
            <v>5.8811279403544929E-3</v>
          </cell>
          <cell r="H356">
            <v>7.6061598317165892E-3</v>
          </cell>
          <cell r="K356">
            <v>3.8800000000000008E-2</v>
          </cell>
          <cell r="L356">
            <v>4.2864431394748275E-3</v>
          </cell>
          <cell r="M356">
            <v>5.6610563097220356E-3</v>
          </cell>
          <cell r="N356">
            <v>7.9396073049134517E-3</v>
          </cell>
          <cell r="O356">
            <v>1.0835645095448265E-2</v>
          </cell>
          <cell r="P356">
            <v>5.8693673054896487E-3</v>
          </cell>
        </row>
        <row r="357">
          <cell r="A357" t="str">
            <v>gazcfmpr</v>
          </cell>
          <cell r="C357">
            <v>0.21260000000000004</v>
          </cell>
          <cell r="D357">
            <v>9.9318751212561965E-2</v>
          </cell>
          <cell r="E357">
            <v>0.11204681370573834</v>
          </cell>
          <cell r="F357">
            <v>0.12441949289970371</v>
          </cell>
          <cell r="G357">
            <v>0.13609383366073063</v>
          </cell>
          <cell r="H357">
            <v>0.17601240126603557</v>
          </cell>
          <cell r="K357">
            <v>0.21260000000000004</v>
          </cell>
          <cell r="L357">
            <v>9.9318751212561965E-2</v>
          </cell>
          <cell r="M357">
            <v>0.10029272370583413</v>
          </cell>
          <cell r="N357">
            <v>9.2478022038952182E-2</v>
          </cell>
          <cell r="O357">
            <v>8.1317867130814861E-2</v>
          </cell>
          <cell r="P357">
            <v>3.7563950755133753E-2</v>
          </cell>
        </row>
        <row r="358">
          <cell r="A358" t="str">
            <v>enccfmpr</v>
          </cell>
          <cell r="C358">
            <v>0</v>
          </cell>
          <cell r="D358">
            <v>0</v>
          </cell>
          <cell r="E358">
            <v>0</v>
          </cell>
          <cell r="F358">
            <v>0</v>
          </cell>
          <cell r="G358">
            <v>0</v>
          </cell>
          <cell r="H358">
            <v>0</v>
          </cell>
          <cell r="K358">
            <v>0</v>
          </cell>
          <cell r="L358">
            <v>0</v>
          </cell>
          <cell r="M358">
            <v>0</v>
          </cell>
          <cell r="N358">
            <v>1.5774054248172424E-3</v>
          </cell>
          <cell r="O358">
            <v>2.887366568735289E-3</v>
          </cell>
          <cell r="P358">
            <v>3.5216203832937895E-3</v>
          </cell>
        </row>
        <row r="359">
          <cell r="C359" t="str">
            <v>chimie</v>
          </cell>
          <cell r="K359" t="str">
            <v>chimie</v>
          </cell>
        </row>
        <row r="360">
          <cell r="A360" t="str">
            <v>cmscfchi</v>
          </cell>
          <cell r="C360">
            <v>0.50109999999999999</v>
          </cell>
          <cell r="D360">
            <v>0.46584895898323847</v>
          </cell>
          <cell r="E360">
            <v>0.33850975587345244</v>
          </cell>
          <cell r="F360">
            <v>0.18063958769599409</v>
          </cell>
          <cell r="G360">
            <v>0</v>
          </cell>
          <cell r="H360">
            <v>0</v>
          </cell>
          <cell r="K360">
            <v>0.50109999999999999</v>
          </cell>
          <cell r="L360">
            <v>0.46584895898323847</v>
          </cell>
          <cell r="M360">
            <v>0.3109985846515676</v>
          </cell>
          <cell r="N360">
            <v>0.10809558800805107</v>
          </cell>
          <cell r="O360">
            <v>0</v>
          </cell>
          <cell r="P360">
            <v>0</v>
          </cell>
        </row>
        <row r="361">
          <cell r="A361" t="str">
            <v>gzlcfchi</v>
          </cell>
          <cell r="C361">
            <v>0</v>
          </cell>
          <cell r="D361">
            <v>0</v>
          </cell>
          <cell r="E361">
            <v>0</v>
          </cell>
          <cell r="F361">
            <v>0</v>
          </cell>
          <cell r="G361">
            <v>0</v>
          </cell>
          <cell r="H361">
            <v>0</v>
          </cell>
          <cell r="K361">
            <v>0</v>
          </cell>
          <cell r="L361">
            <v>0</v>
          </cell>
          <cell r="M361">
            <v>0</v>
          </cell>
          <cell r="N361">
            <v>0</v>
          </cell>
          <cell r="O361">
            <v>0</v>
          </cell>
          <cell r="P361">
            <v>0</v>
          </cell>
        </row>
        <row r="362">
          <cell r="A362" t="str">
            <v>folcfchi</v>
          </cell>
          <cell r="C362">
            <v>0.40069999999999995</v>
          </cell>
          <cell r="D362">
            <v>7.9630996836430781E-2</v>
          </cell>
          <cell r="E362">
            <v>7.2288534023049494E-2</v>
          </cell>
          <cell r="F362">
            <v>6.1720742776834495E-2</v>
          </cell>
          <cell r="G362">
            <v>4.9166367244905633E-2</v>
          </cell>
          <cell r="H362">
            <v>6.3886255388029556E-2</v>
          </cell>
          <cell r="K362">
            <v>0.40069999999999995</v>
          </cell>
          <cell r="L362">
            <v>7.9630996836430781E-2</v>
          </cell>
          <cell r="M362">
            <v>6.7854236651251121E-2</v>
          </cell>
          <cell r="N362">
            <v>3.4745010431159275E-2</v>
          </cell>
          <cell r="O362">
            <v>0</v>
          </cell>
          <cell r="P362">
            <v>0</v>
          </cell>
        </row>
        <row r="363">
          <cell r="A363" t="str">
            <v>vapcfchi</v>
          </cell>
          <cell r="C363">
            <v>0.25399999999999995</v>
          </cell>
          <cell r="D363">
            <v>0.43514831125654935</v>
          </cell>
          <cell r="E363">
            <v>0.47402998459942219</v>
          </cell>
          <cell r="F363">
            <v>0.50591499646816207</v>
          </cell>
          <cell r="G363">
            <v>0.53734506730303944</v>
          </cell>
          <cell r="H363">
            <v>0.6982204731584456</v>
          </cell>
          <cell r="K363">
            <v>0.25399999999999995</v>
          </cell>
          <cell r="L363">
            <v>0.43514831125654935</v>
          </cell>
          <cell r="M363">
            <v>0.47120997674479936</v>
          </cell>
          <cell r="N363">
            <v>0.45039828336687948</v>
          </cell>
          <cell r="O363">
            <v>0.40124325353097245</v>
          </cell>
          <cell r="P363">
            <v>0.15663630597656941</v>
          </cell>
        </row>
        <row r="364">
          <cell r="A364" t="str">
            <v>gazcfchi</v>
          </cell>
          <cell r="C364">
            <v>1.4272</v>
          </cell>
          <cell r="D364">
            <v>1.1353366491483763</v>
          </cell>
          <cell r="E364">
            <v>1.3263533458656718</v>
          </cell>
          <cell r="F364">
            <v>1.5620668676226785</v>
          </cell>
          <cell r="G364">
            <v>1.8147098935520074</v>
          </cell>
          <cell r="H364">
            <v>2.3580147611304372</v>
          </cell>
          <cell r="K364">
            <v>1.4272</v>
          </cell>
          <cell r="L364">
            <v>1.1353366491483763</v>
          </cell>
          <cell r="M364">
            <v>1.3389902699180218</v>
          </cell>
          <cell r="N364">
            <v>1.3944330853038587</v>
          </cell>
          <cell r="O364">
            <v>1.2518789510166342</v>
          </cell>
          <cell r="P364">
            <v>0.37592713434376662</v>
          </cell>
        </row>
        <row r="365">
          <cell r="A365" t="str">
            <v>enccfchi</v>
          </cell>
          <cell r="C365">
            <v>0</v>
          </cell>
          <cell r="D365">
            <v>4.6771769406225433E-2</v>
          </cell>
          <cell r="E365">
            <v>0.13959165190657832</v>
          </cell>
          <cell r="F365">
            <v>0.16760374116123161</v>
          </cell>
          <cell r="G365">
            <v>0.19779573029559738</v>
          </cell>
          <cell r="H365">
            <v>0.25701367110126838</v>
          </cell>
          <cell r="K365">
            <v>0</v>
          </cell>
          <cell r="L365">
            <v>4.6771769406225433E-2</v>
          </cell>
          <cell r="M365">
            <v>6.7854236651251107E-2</v>
          </cell>
          <cell r="N365">
            <v>0.16214338201207662</v>
          </cell>
          <cell r="O365">
            <v>0.2888951425423002</v>
          </cell>
          <cell r="P365">
            <v>0.28194535075782495</v>
          </cell>
        </row>
        <row r="366">
          <cell r="C366" t="str">
            <v>non_metalliques</v>
          </cell>
          <cell r="K366" t="str">
            <v>non_metalliques</v>
          </cell>
        </row>
        <row r="367">
          <cell r="A367" t="str">
            <v>cmscfmnm</v>
          </cell>
          <cell r="C367">
            <v>3.8800000000000015E-2</v>
          </cell>
          <cell r="D367">
            <v>3.0586328908643132E-2</v>
          </cell>
          <cell r="E367">
            <v>2.3229577170900319E-2</v>
          </cell>
          <cell r="F367">
            <v>1.4372242134255505E-2</v>
          </cell>
          <cell r="G367">
            <v>2.3743689898742307E-3</v>
          </cell>
          <cell r="H367">
            <v>3.6792798873610932E-3</v>
          </cell>
          <cell r="K367">
            <v>3.8800000000000015E-2</v>
          </cell>
          <cell r="L367">
            <v>3.0586328908643132E-2</v>
          </cell>
          <cell r="M367">
            <v>1.7992286053576338E-2</v>
          </cell>
          <cell r="N367">
            <v>0</v>
          </cell>
          <cell r="O367">
            <v>0</v>
          </cell>
          <cell r="P367">
            <v>0</v>
          </cell>
        </row>
        <row r="368">
          <cell r="A368" t="str">
            <v>gzlcfmnm</v>
          </cell>
          <cell r="C368">
            <v>0</v>
          </cell>
          <cell r="D368">
            <v>0</v>
          </cell>
          <cell r="E368">
            <v>0</v>
          </cell>
          <cell r="F368">
            <v>0</v>
          </cell>
          <cell r="G368">
            <v>0</v>
          </cell>
          <cell r="H368">
            <v>0</v>
          </cell>
          <cell r="K368">
            <v>0</v>
          </cell>
          <cell r="L368">
            <v>0</v>
          </cell>
          <cell r="M368">
            <v>0</v>
          </cell>
          <cell r="N368">
            <v>0</v>
          </cell>
          <cell r="O368">
            <v>0</v>
          </cell>
          <cell r="P368">
            <v>0</v>
          </cell>
        </row>
        <row r="369">
          <cell r="A369" t="str">
            <v>folcfmnm</v>
          </cell>
          <cell r="C369">
            <v>0.20639999999999997</v>
          </cell>
          <cell r="D369">
            <v>0.16237382047858862</v>
          </cell>
          <cell r="E369">
            <v>0.12641946759673645</v>
          </cell>
          <cell r="F369">
            <v>7.5786402850801071E-2</v>
          </cell>
          <cell r="G369">
            <v>1.1532649379389122E-2</v>
          </cell>
          <cell r="H369">
            <v>1.7870788024325311E-2</v>
          </cell>
          <cell r="K369">
            <v>0.20639999999999997</v>
          </cell>
          <cell r="L369">
            <v>0.16237382047858862</v>
          </cell>
          <cell r="M369">
            <v>0.12337567579595203</v>
          </cell>
          <cell r="N369">
            <v>5.346864265101884E-2</v>
          </cell>
          <cell r="O369">
            <v>0</v>
          </cell>
          <cell r="P369">
            <v>0</v>
          </cell>
        </row>
        <row r="370">
          <cell r="A370" t="str">
            <v>vapcfmnm</v>
          </cell>
          <cell r="C370">
            <v>0</v>
          </cell>
          <cell r="D370">
            <v>0</v>
          </cell>
          <cell r="E370">
            <v>0</v>
          </cell>
          <cell r="F370">
            <v>0</v>
          </cell>
          <cell r="G370">
            <v>0</v>
          </cell>
          <cell r="H370">
            <v>0</v>
          </cell>
          <cell r="K370">
            <v>0</v>
          </cell>
          <cell r="L370">
            <v>0</v>
          </cell>
          <cell r="M370">
            <v>0</v>
          </cell>
          <cell r="N370">
            <v>0</v>
          </cell>
          <cell r="O370">
            <v>4.0502247819853704E-3</v>
          </cell>
          <cell r="P370">
            <v>7.3773331612167221E-3</v>
          </cell>
        </row>
        <row r="371">
          <cell r="A371" t="str">
            <v>gazcfmnm</v>
          </cell>
          <cell r="C371">
            <v>0.70709999999999995</v>
          </cell>
          <cell r="D371">
            <v>0.23438088134406174</v>
          </cell>
          <cell r="E371">
            <v>0.32305090283594923</v>
          </cell>
          <cell r="F371">
            <v>0.44897757192736987</v>
          </cell>
          <cell r="G371">
            <v>0.58884350948880926</v>
          </cell>
          <cell r="H371">
            <v>0.91246141206555098</v>
          </cell>
          <cell r="K371">
            <v>0.70709999999999995</v>
          </cell>
          <cell r="L371">
            <v>0.23438088134406174</v>
          </cell>
          <cell r="M371">
            <v>0.31426526306913344</v>
          </cell>
          <cell r="N371">
            <v>0.39299452348498848</v>
          </cell>
          <cell r="O371">
            <v>0.40826265802412537</v>
          </cell>
          <cell r="P371">
            <v>0.12393919710844092</v>
          </cell>
        </row>
        <row r="372">
          <cell r="A372" t="str">
            <v>enccfmnm</v>
          </cell>
          <cell r="C372">
            <v>3.740000000000003E-2</v>
          </cell>
          <cell r="D372">
            <v>4.8185912739981733E-2</v>
          </cell>
          <cell r="E372">
            <v>4.7934048130429237E-2</v>
          </cell>
          <cell r="F372">
            <v>4.8611995454099492E-2</v>
          </cell>
          <cell r="G372">
            <v>4.7487379797484616E-2</v>
          </cell>
          <cell r="H372">
            <v>7.3585597747221856E-2</v>
          </cell>
          <cell r="K372">
            <v>3.740000000000003E-2</v>
          </cell>
          <cell r="L372">
            <v>4.8185912739981733E-2</v>
          </cell>
          <cell r="M372">
            <v>5.3976858160729016E-2</v>
          </cell>
          <cell r="N372">
            <v>8.4213112175354668E-2</v>
          </cell>
          <cell r="O372">
            <v>0.109356069113605</v>
          </cell>
          <cell r="P372">
            <v>6.6395998450950497E-2</v>
          </cell>
        </row>
        <row r="373">
          <cell r="C373" t="str">
            <v>iaa</v>
          </cell>
          <cell r="K373" t="str">
            <v>iaa</v>
          </cell>
        </row>
        <row r="374">
          <cell r="A374" t="str">
            <v>cmscfiaa</v>
          </cell>
          <cell r="C374">
            <v>0.21680000000000002</v>
          </cell>
          <cell r="D374">
            <v>0.40857532179908684</v>
          </cell>
          <cell r="E374">
            <v>0.27738105144921099</v>
          </cell>
          <cell r="F374">
            <v>0.13958886618402636</v>
          </cell>
          <cell r="G374">
            <v>0</v>
          </cell>
          <cell r="H374">
            <v>0</v>
          </cell>
          <cell r="K374">
            <v>0.21680000000000002</v>
          </cell>
          <cell r="L374">
            <v>0.40857532179908684</v>
          </cell>
          <cell r="M374">
            <v>0.20082306224930144</v>
          </cell>
          <cell r="N374">
            <v>0</v>
          </cell>
          <cell r="O374">
            <v>0</v>
          </cell>
          <cell r="P374">
            <v>0</v>
          </cell>
        </row>
        <row r="375">
          <cell r="A375" t="str">
            <v>gzlcfiaa</v>
          </cell>
          <cell r="C375">
            <v>0</v>
          </cell>
          <cell r="D375">
            <v>0</v>
          </cell>
          <cell r="E375">
            <v>0</v>
          </cell>
          <cell r="F375">
            <v>0</v>
          </cell>
          <cell r="G375">
            <v>0</v>
          </cell>
          <cell r="H375">
            <v>0</v>
          </cell>
          <cell r="K375">
            <v>0</v>
          </cell>
          <cell r="L375">
            <v>0</v>
          </cell>
          <cell r="M375">
            <v>0</v>
          </cell>
          <cell r="N375">
            <v>0</v>
          </cell>
          <cell r="O375">
            <v>0</v>
          </cell>
          <cell r="P375">
            <v>0</v>
          </cell>
        </row>
        <row r="376">
          <cell r="A376" t="str">
            <v>folcfiaa</v>
          </cell>
          <cell r="C376">
            <v>0.6714</v>
          </cell>
          <cell r="D376">
            <v>0.28706085683628407</v>
          </cell>
          <cell r="E376">
            <v>0.19500096474061071</v>
          </cell>
          <cell r="F376">
            <v>9.7957099076509707E-2</v>
          </cell>
          <cell r="G376">
            <v>0</v>
          </cell>
          <cell r="H376">
            <v>0</v>
          </cell>
          <cell r="K376">
            <v>0.6714</v>
          </cell>
          <cell r="L376">
            <v>0.28706085683628407</v>
          </cell>
          <cell r="M376">
            <v>0.17213405335654408</v>
          </cell>
          <cell r="N376">
            <v>6.5223908144126291E-2</v>
          </cell>
          <cell r="O376">
            <v>0</v>
          </cell>
          <cell r="P376">
            <v>0</v>
          </cell>
        </row>
        <row r="377">
          <cell r="A377" t="str">
            <v>vapcfiaa</v>
          </cell>
          <cell r="C377">
            <v>0.11270000000000001</v>
          </cell>
          <cell r="D377">
            <v>0.27291450994766814</v>
          </cell>
          <cell r="E377">
            <v>0.2779217552532055</v>
          </cell>
          <cell r="F377">
            <v>0.2797219384740332</v>
          </cell>
          <cell r="G377">
            <v>0.28106098907563232</v>
          </cell>
          <cell r="H377">
            <v>0.33667550590077938</v>
          </cell>
          <cell r="K377">
            <v>0.11270000000000001</v>
          </cell>
          <cell r="L377">
            <v>0.27291450994766814</v>
          </cell>
          <cell r="M377">
            <v>0.29454049129897542</v>
          </cell>
          <cell r="N377">
            <v>0.30437823800592262</v>
          </cell>
          <cell r="O377">
            <v>0.28671996545121314</v>
          </cell>
          <cell r="P377">
            <v>8.5590268908473766E-2</v>
          </cell>
        </row>
        <row r="378">
          <cell r="A378" t="str">
            <v>gazcfiaa</v>
          </cell>
          <cell r="C378">
            <v>1.8274000000000001</v>
          </cell>
          <cell r="D378">
            <v>2.1258659823511166</v>
          </cell>
          <cell r="E378">
            <v>2.1973121186731062</v>
          </cell>
          <cell r="F378">
            <v>2.2438706161792488</v>
          </cell>
          <cell r="G378">
            <v>2.2874208745159241</v>
          </cell>
          <cell r="H378">
            <v>2.7400408098913238</v>
          </cell>
          <cell r="K378">
            <v>1.8274000000000001</v>
          </cell>
          <cell r="L378">
            <v>2.1258659823511166</v>
          </cell>
          <cell r="M378">
            <v>2.3777450570317291</v>
          </cell>
          <cell r="N378">
            <v>2.435025904047381</v>
          </cell>
          <cell r="O378">
            <v>2.0379172928993921</v>
          </cell>
          <cell r="P378">
            <v>0.34236107563389506</v>
          </cell>
        </row>
        <row r="379">
          <cell r="A379" t="str">
            <v>enccfiaa</v>
          </cell>
          <cell r="C379">
            <v>4.9000000000000002E-2</v>
          </cell>
          <cell r="D379">
            <v>0.2059601914566157</v>
          </cell>
          <cell r="E379">
            <v>0.46424828610973201</v>
          </cell>
          <cell r="F379">
            <v>0.72341317668002414</v>
          </cell>
          <cell r="G379">
            <v>0.98426027302750618</v>
          </cell>
          <cell r="H379">
            <v>1.1790192813645972</v>
          </cell>
          <cell r="K379">
            <v>4.9000000000000002E-2</v>
          </cell>
          <cell r="L379">
            <v>0.2059601914566157</v>
          </cell>
          <cell r="M379">
            <v>0.24098767469916171</v>
          </cell>
          <cell r="N379">
            <v>0.27394041420533038</v>
          </cell>
          <cell r="O379">
            <v>0.39699687524014132</v>
          </cell>
          <cell r="P379">
            <v>0.35947912941558979</v>
          </cell>
        </row>
        <row r="380">
          <cell r="C380" t="str">
            <v>équipement</v>
          </cell>
          <cell r="K380" t="str">
            <v>équipement</v>
          </cell>
        </row>
        <row r="381">
          <cell r="A381" t="str">
            <v>cmscfequ</v>
          </cell>
          <cell r="C381">
            <v>0.21369999999999997</v>
          </cell>
          <cell r="D381">
            <v>0.10130331737134941</v>
          </cell>
          <cell r="E381">
            <v>7.0132455352795456E-2</v>
          </cell>
          <cell r="F381">
            <v>3.6576392528546747E-2</v>
          </cell>
          <cell r="G381">
            <v>0</v>
          </cell>
          <cell r="H381">
            <v>0</v>
          </cell>
          <cell r="K381">
            <v>0.21369999999999997</v>
          </cell>
          <cell r="L381">
            <v>0.10130331737134941</v>
          </cell>
          <cell r="M381">
            <v>4.7260360323085192E-2</v>
          </cell>
          <cell r="N381">
            <v>0</v>
          </cell>
          <cell r="O381">
            <v>0</v>
          </cell>
          <cell r="P381">
            <v>0</v>
          </cell>
        </row>
        <row r="382">
          <cell r="A382" t="str">
            <v>gzlcfequ</v>
          </cell>
          <cell r="C382">
            <v>0</v>
          </cell>
          <cell r="D382">
            <v>0</v>
          </cell>
          <cell r="E382">
            <v>0</v>
          </cell>
          <cell r="F382">
            <v>0</v>
          </cell>
          <cell r="G382">
            <v>0</v>
          </cell>
          <cell r="H382">
            <v>0</v>
          </cell>
          <cell r="K382">
            <v>0</v>
          </cell>
          <cell r="L382">
            <v>0</v>
          </cell>
          <cell r="M382">
            <v>0</v>
          </cell>
          <cell r="N382">
            <v>0</v>
          </cell>
          <cell r="O382">
            <v>0</v>
          </cell>
          <cell r="P382">
            <v>0</v>
          </cell>
        </row>
        <row r="383">
          <cell r="A383" t="str">
            <v>folcfequ</v>
          </cell>
          <cell r="C383">
            <v>0.34119999999999984</v>
          </cell>
          <cell r="D383">
            <v>0.14950972356875014</v>
          </cell>
          <cell r="E383">
            <v>0.10343673464348256</v>
          </cell>
          <cell r="F383">
            <v>5.4053782061891736E-2</v>
          </cell>
          <cell r="G383">
            <v>0</v>
          </cell>
          <cell r="H383">
            <v>0</v>
          </cell>
          <cell r="K383">
            <v>0.34119999999999984</v>
          </cell>
          <cell r="L383">
            <v>0.14950972356875014</v>
          </cell>
          <cell r="M383">
            <v>0.10127220069232541</v>
          </cell>
          <cell r="N383">
            <v>3.8579456248533796E-2</v>
          </cell>
          <cell r="O383">
            <v>0</v>
          </cell>
          <cell r="P383">
            <v>0</v>
          </cell>
        </row>
        <row r="384">
          <cell r="A384" t="str">
            <v>vapcfequ</v>
          </cell>
          <cell r="C384">
            <v>4.6300000000000001E-2</v>
          </cell>
          <cell r="D384">
            <v>2.5927439082015863E-2</v>
          </cell>
          <cell r="E384">
            <v>2.6924413894061701E-2</v>
          </cell>
          <cell r="F384">
            <v>2.8083942769045082E-2</v>
          </cell>
          <cell r="G384">
            <v>2.8960689387024539E-2</v>
          </cell>
          <cell r="H384">
            <v>3.346292627808628E-2</v>
          </cell>
          <cell r="K384">
            <v>4.6300000000000001E-2</v>
          </cell>
          <cell r="L384">
            <v>2.5927439082015863E-2</v>
          </cell>
          <cell r="M384">
            <v>2.6780870849748277E-2</v>
          </cell>
          <cell r="N384">
            <v>3.0006243748859615E-2</v>
          </cell>
          <cell r="O384">
            <v>4.0593058319113189E-2</v>
          </cell>
          <cell r="P384">
            <v>5.3040079313771901E-3</v>
          </cell>
        </row>
        <row r="385">
          <cell r="A385" t="str">
            <v>gazcfequ</v>
          </cell>
          <cell r="C385">
            <v>1.8799999999999992</v>
          </cell>
          <cell r="D385">
            <v>1.611351525415726</v>
          </cell>
          <cell r="E385">
            <v>1.672151204452996</v>
          </cell>
          <cell r="F385">
            <v>1.8137854678431895</v>
          </cell>
          <cell r="G385">
            <v>1.9422044123288627</v>
          </cell>
          <cell r="H385">
            <v>2.2441400547548214</v>
          </cell>
          <cell r="K385">
            <v>1.8799999999999992</v>
          </cell>
          <cell r="L385">
            <v>1.611351525415726</v>
          </cell>
          <cell r="M385">
            <v>1.7259483589990712</v>
          </cell>
          <cell r="N385">
            <v>1.7103558936849981</v>
          </cell>
          <cell r="O385">
            <v>1.5425362161263012</v>
          </cell>
          <cell r="P385">
            <v>0.10183695228244205</v>
          </cell>
        </row>
        <row r="386">
          <cell r="A386" t="str">
            <v>enccfequ</v>
          </cell>
          <cell r="C386">
            <v>0</v>
          </cell>
          <cell r="D386">
            <v>0</v>
          </cell>
          <cell r="E386">
            <v>0.11608130541152351</v>
          </cell>
          <cell r="F386">
            <v>0.13621553079596715</v>
          </cell>
          <cell r="G386">
            <v>0.15607557154683885</v>
          </cell>
          <cell r="H386">
            <v>0.18033912365435723</v>
          </cell>
          <cell r="K386">
            <v>0</v>
          </cell>
          <cell r="L386">
            <v>0</v>
          </cell>
          <cell r="M386">
            <v>0</v>
          </cell>
          <cell r="N386">
            <v>2.7005619373973656E-2</v>
          </cell>
          <cell r="O386">
            <v>4.8711669982935836E-2</v>
          </cell>
          <cell r="P386">
            <v>2.8641642829436827E-2</v>
          </cell>
        </row>
        <row r="387">
          <cell r="C387" t="str">
            <v>autres</v>
          </cell>
          <cell r="K387" t="str">
            <v>autres</v>
          </cell>
        </row>
        <row r="388">
          <cell r="A388" t="str">
            <v>cmscfaut</v>
          </cell>
          <cell r="C388">
            <v>1.2999999999999956E-3</v>
          </cell>
          <cell r="D388">
            <v>0</v>
          </cell>
          <cell r="E388">
            <v>0</v>
          </cell>
          <cell r="F388">
            <v>0</v>
          </cell>
          <cell r="G388">
            <v>0</v>
          </cell>
          <cell r="H388">
            <v>0</v>
          </cell>
          <cell r="K388">
            <v>1.2999999999999956E-3</v>
          </cell>
          <cell r="L388">
            <v>0</v>
          </cell>
          <cell r="M388">
            <v>0</v>
          </cell>
          <cell r="N388">
            <v>0</v>
          </cell>
          <cell r="O388">
            <v>0</v>
          </cell>
          <cell r="P388">
            <v>0</v>
          </cell>
        </row>
        <row r="389">
          <cell r="A389" t="str">
            <v>gzlcfaut</v>
          </cell>
          <cell r="C389">
            <v>0</v>
          </cell>
          <cell r="D389">
            <v>0</v>
          </cell>
          <cell r="E389">
            <v>0</v>
          </cell>
          <cell r="F389">
            <v>0</v>
          </cell>
          <cell r="G389">
            <v>0</v>
          </cell>
          <cell r="H389">
            <v>0</v>
          </cell>
          <cell r="K389">
            <v>0</v>
          </cell>
          <cell r="L389">
            <v>0</v>
          </cell>
          <cell r="M389">
            <v>0</v>
          </cell>
          <cell r="N389">
            <v>0</v>
          </cell>
          <cell r="O389">
            <v>0</v>
          </cell>
          <cell r="P389">
            <v>0</v>
          </cell>
        </row>
        <row r="390">
          <cell r="A390" t="str">
            <v>folcfaut</v>
          </cell>
          <cell r="C390">
            <v>0.24190000000000003</v>
          </cell>
          <cell r="D390">
            <v>8.6723366840405353E-2</v>
          </cell>
          <cell r="E390">
            <v>8.8547288895468035E-2</v>
          </cell>
          <cell r="F390">
            <v>8.9308762070799241E-2</v>
          </cell>
          <cell r="G390">
            <v>8.9872500316913254E-2</v>
          </cell>
          <cell r="H390">
            <v>0.10022832232020229</v>
          </cell>
          <cell r="K390">
            <v>0.24190000000000003</v>
          </cell>
          <cell r="L390">
            <v>8.6723366840405353E-2</v>
          </cell>
          <cell r="M390">
            <v>7.8676846300067271E-2</v>
          </cell>
          <cell r="N390">
            <v>5.5088136692312314E-2</v>
          </cell>
          <cell r="O390">
            <v>0</v>
          </cell>
          <cell r="P390">
            <v>0</v>
          </cell>
        </row>
        <row r="391">
          <cell r="A391" t="str">
            <v>vapcfaut</v>
          </cell>
          <cell r="C391">
            <v>8.3000000000000036E-3</v>
          </cell>
          <cell r="D391">
            <v>2.0439850770465909E-2</v>
          </cell>
          <cell r="E391">
            <v>2.0869731389504254E-2</v>
          </cell>
          <cell r="F391">
            <v>2.1049203181669852E-2</v>
          </cell>
          <cell r="G391">
            <v>2.1182070781764067E-2</v>
          </cell>
          <cell r="H391">
            <v>2.3622836910485386E-2</v>
          </cell>
          <cell r="K391">
            <v>8.3000000000000036E-3</v>
          </cell>
          <cell r="L391">
            <v>2.0439850770465909E-2</v>
          </cell>
          <cell r="M391">
            <v>2.0397700892610029E-2</v>
          </cell>
          <cell r="N391">
            <v>2.4483616307694359E-2</v>
          </cell>
          <cell r="O391">
            <v>3.1529293681086444E-2</v>
          </cell>
          <cell r="P391">
            <v>1.0571208791730707E-2</v>
          </cell>
        </row>
        <row r="392">
          <cell r="A392" t="str">
            <v>gazcfaut</v>
          </cell>
          <cell r="C392">
            <v>0.72749999999999992</v>
          </cell>
          <cell r="D392">
            <v>0.48979521025559203</v>
          </cell>
          <cell r="E392">
            <v>0.50009633576532042</v>
          </cell>
          <cell r="F392">
            <v>0.5043969750002073</v>
          </cell>
          <cell r="G392">
            <v>0.5075808492297752</v>
          </cell>
          <cell r="H392">
            <v>0.56606833882187946</v>
          </cell>
          <cell r="K392">
            <v>0.72749999999999992</v>
          </cell>
          <cell r="L392">
            <v>0.48979521025559203</v>
          </cell>
          <cell r="M392">
            <v>0.47322666070855268</v>
          </cell>
          <cell r="N392">
            <v>0.4186698388615735</v>
          </cell>
          <cell r="O392">
            <v>0.37204566543681999</v>
          </cell>
          <cell r="P392">
            <v>6.342725275038423E-2</v>
          </cell>
        </row>
        <row r="393">
          <cell r="A393" t="str">
            <v>enccfaut</v>
          </cell>
          <cell r="C393">
            <v>0.44040000000000007</v>
          </cell>
          <cell r="D393">
            <v>0.37578313230281396</v>
          </cell>
          <cell r="E393">
            <v>0.38368641336648573</v>
          </cell>
          <cell r="F393">
            <v>0.38698597132203788</v>
          </cell>
          <cell r="G393">
            <v>0.38942871924156308</v>
          </cell>
          <cell r="H393">
            <v>0.4343017836963583</v>
          </cell>
          <cell r="K393">
            <v>0.44040000000000007</v>
          </cell>
          <cell r="L393">
            <v>0.37578313230281396</v>
          </cell>
          <cell r="M393">
            <v>0.36715861606698053</v>
          </cell>
          <cell r="N393">
            <v>0.35256407483079877</v>
          </cell>
          <cell r="O393">
            <v>0.33105758365140764</v>
          </cell>
          <cell r="P393">
            <v>7.611270330046109E-2</v>
          </cell>
        </row>
      </sheetData>
      <sheetData sheetId="13"/>
      <sheetData sheetId="14">
        <row r="4">
          <cell r="B4" t="str">
            <v>Code série</v>
          </cell>
          <cell r="C4" t="str">
            <v>Pays</v>
          </cell>
          <cell r="D4" t="str">
            <v>Source</v>
          </cell>
          <cell r="E4" t="str">
            <v>Unit</v>
          </cell>
          <cell r="F4">
            <v>1990</v>
          </cell>
          <cell r="G4">
            <v>1991</v>
          </cell>
          <cell r="H4">
            <v>1992</v>
          </cell>
          <cell r="I4">
            <v>1993</v>
          </cell>
          <cell r="J4">
            <v>1994</v>
          </cell>
          <cell r="K4">
            <v>1995</v>
          </cell>
          <cell r="L4">
            <v>1996</v>
          </cell>
          <cell r="M4">
            <v>1997</v>
          </cell>
          <cell r="N4">
            <v>1998</v>
          </cell>
          <cell r="O4">
            <v>1999</v>
          </cell>
          <cell r="P4">
            <v>2000</v>
          </cell>
          <cell r="Q4">
            <v>2001</v>
          </cell>
          <cell r="R4">
            <v>2002</v>
          </cell>
          <cell r="S4">
            <v>2003</v>
          </cell>
          <cell r="T4">
            <v>2004</v>
          </cell>
          <cell r="U4">
            <v>2005</v>
          </cell>
          <cell r="V4">
            <v>2006</v>
          </cell>
          <cell r="W4">
            <v>2007</v>
          </cell>
          <cell r="X4">
            <v>2008</v>
          </cell>
          <cell r="Y4">
            <v>2009</v>
          </cell>
          <cell r="Z4">
            <v>2010</v>
          </cell>
          <cell r="AA4">
            <v>2011</v>
          </cell>
          <cell r="AB4">
            <v>2012</v>
          </cell>
          <cell r="AC4">
            <v>2013</v>
          </cell>
          <cell r="AD4">
            <v>2014</v>
          </cell>
          <cell r="AE4">
            <v>2015</v>
          </cell>
        </row>
        <row r="6">
          <cell r="A6" t="str">
            <v>DATAMED</v>
          </cell>
        </row>
        <row r="7">
          <cell r="A7" t="str">
            <v>Données résidentiel</v>
          </cell>
        </row>
        <row r="8">
          <cell r="A8" t="str">
            <v>Taux d'équipement des ménages en réfrigerateur, y compris multi-équipement</v>
          </cell>
          <cell r="B8" t="str">
            <v>teqrfgmult</v>
          </cell>
          <cell r="C8" t="str">
            <v>fra</v>
          </cell>
          <cell r="D8" t="str">
            <v>INSEE/Estim</v>
          </cell>
          <cell r="E8" t="str">
            <v>%</v>
          </cell>
          <cell r="F8">
            <v>97.433070000000001</v>
          </cell>
          <cell r="G8">
            <v>97.612290000000002</v>
          </cell>
          <cell r="H8">
            <v>97.809089999999998</v>
          </cell>
          <cell r="I8">
            <v>98.02552</v>
          </cell>
          <cell r="J8">
            <v>98.26567</v>
          </cell>
          <cell r="K8">
            <v>98.534520000000001</v>
          </cell>
          <cell r="L8">
            <v>98.838099999999997</v>
          </cell>
          <cell r="M8">
            <v>99.183790000000002</v>
          </cell>
          <cell r="N8">
            <v>99.580539999999999</v>
          </cell>
          <cell r="O8">
            <v>100.03926</v>
          </cell>
          <cell r="P8">
            <v>100.57323</v>
          </cell>
          <cell r="Q8">
            <v>101.19867000000001</v>
          </cell>
          <cell r="R8">
            <v>102.28677999999999</v>
          </cell>
          <cell r="S8">
            <v>103.375</v>
          </cell>
          <cell r="T8">
            <v>104.8125</v>
          </cell>
          <cell r="U8">
            <v>106.25</v>
          </cell>
          <cell r="V8">
            <v>107.1875</v>
          </cell>
          <cell r="W8">
            <v>108.125</v>
          </cell>
          <cell r="X8">
            <v>108.8625</v>
          </cell>
          <cell r="Y8">
            <v>109.6</v>
          </cell>
          <cell r="Z8">
            <v>109.6</v>
          </cell>
          <cell r="AA8">
            <v>110</v>
          </cell>
          <cell r="AB8">
            <v>110.37917</v>
          </cell>
          <cell r="AC8">
            <v>110.63889</v>
          </cell>
          <cell r="AD8">
            <v>110.98519</v>
          </cell>
          <cell r="AE8">
            <v>110.98519</v>
          </cell>
        </row>
        <row r="9">
          <cell r="A9" t="str">
            <v>Taux d'équipement des ménages en congelateur</v>
          </cell>
          <cell r="B9" t="str">
            <v>teqcgl</v>
          </cell>
          <cell r="C9" t="str">
            <v>fra</v>
          </cell>
          <cell r="D9" t="str">
            <v>INSEE/GIFAM</v>
          </cell>
          <cell r="E9" t="str">
            <v>%</v>
          </cell>
          <cell r="F9">
            <v>58.74</v>
          </cell>
          <cell r="G9">
            <v>60.075000000000003</v>
          </cell>
          <cell r="H9">
            <v>61.41</v>
          </cell>
          <cell r="I9">
            <v>64.08</v>
          </cell>
          <cell r="J9">
            <v>65.415000000000006</v>
          </cell>
          <cell r="K9">
            <v>66.75</v>
          </cell>
          <cell r="L9">
            <v>68.084999999999994</v>
          </cell>
          <cell r="M9">
            <v>70.754999999999995</v>
          </cell>
          <cell r="N9">
            <v>72.09</v>
          </cell>
          <cell r="O9">
            <v>73.424999999999997</v>
          </cell>
          <cell r="P9">
            <v>73.424999999999997</v>
          </cell>
          <cell r="Q9">
            <v>73.424999999999997</v>
          </cell>
          <cell r="R9">
            <v>76.094999999999999</v>
          </cell>
          <cell r="S9">
            <v>77.430000000000007</v>
          </cell>
          <cell r="T9">
            <v>80.099999999999994</v>
          </cell>
          <cell r="U9">
            <v>81.8</v>
          </cell>
          <cell r="V9">
            <v>83.5</v>
          </cell>
          <cell r="W9">
            <v>85.2</v>
          </cell>
          <cell r="X9">
            <v>86.4</v>
          </cell>
          <cell r="Y9">
            <v>87.6</v>
          </cell>
          <cell r="Z9">
            <v>88.75</v>
          </cell>
          <cell r="AA9">
            <v>89.9</v>
          </cell>
          <cell r="AB9">
            <v>90.4</v>
          </cell>
          <cell r="AC9">
            <v>90.9</v>
          </cell>
          <cell r="AD9">
            <v>91.4</v>
          </cell>
          <cell r="AE9">
            <v>91.9</v>
          </cell>
        </row>
        <row r="10">
          <cell r="A10" t="str">
            <v>Taux d'équipement des ménages en lave linge</v>
          </cell>
          <cell r="B10" t="str">
            <v>teqlvl</v>
          </cell>
          <cell r="C10" t="str">
            <v>fra</v>
          </cell>
          <cell r="D10" t="str">
            <v>INSEE/GIFAM</v>
          </cell>
          <cell r="E10" t="str">
            <v>%</v>
          </cell>
          <cell r="F10">
            <v>90.072000000000003</v>
          </cell>
          <cell r="G10">
            <v>90.072000000000003</v>
          </cell>
          <cell r="H10">
            <v>90.072000000000003</v>
          </cell>
          <cell r="I10">
            <v>90.072000000000003</v>
          </cell>
          <cell r="J10">
            <v>90.072000000000003</v>
          </cell>
          <cell r="K10">
            <v>90.072000000000003</v>
          </cell>
          <cell r="L10">
            <v>90.072000000000003</v>
          </cell>
          <cell r="M10">
            <v>90.072000000000003</v>
          </cell>
          <cell r="N10">
            <v>90.072000000000003</v>
          </cell>
          <cell r="O10">
            <v>90.266000000000005</v>
          </cell>
          <cell r="P10">
            <v>91.040999999999997</v>
          </cell>
          <cell r="Q10">
            <v>92.105999999999995</v>
          </cell>
          <cell r="R10">
            <v>92.203000000000003</v>
          </cell>
          <cell r="S10">
            <v>92.3</v>
          </cell>
          <cell r="T10">
            <v>92.2</v>
          </cell>
          <cell r="U10">
            <v>92.766670000000005</v>
          </cell>
          <cell r="V10">
            <v>93.333330000000004</v>
          </cell>
          <cell r="W10">
            <v>93.9</v>
          </cell>
          <cell r="X10">
            <v>94.5</v>
          </cell>
          <cell r="Y10">
            <v>95.1</v>
          </cell>
          <cell r="Z10">
            <v>95.1</v>
          </cell>
          <cell r="AA10">
            <v>95.1</v>
          </cell>
          <cell r="AB10">
            <v>95.4</v>
          </cell>
          <cell r="AC10">
            <v>95.7</v>
          </cell>
          <cell r="AD10">
            <v>96</v>
          </cell>
          <cell r="AE10">
            <v>96.3</v>
          </cell>
        </row>
        <row r="11">
          <cell r="A11" t="str">
            <v>Taux d'équipement des ménages en lave vaisselle</v>
          </cell>
          <cell r="B11" t="str">
            <v>teqlvv</v>
          </cell>
          <cell r="C11" t="str">
            <v>fra</v>
          </cell>
          <cell r="D11" t="str">
            <v>INSEE/GIFAM</v>
          </cell>
          <cell r="E11" t="str">
            <v>%</v>
          </cell>
          <cell r="F11">
            <v>28.5</v>
          </cell>
          <cell r="G11">
            <v>29.478999999999999</v>
          </cell>
          <cell r="H11">
            <v>30.459</v>
          </cell>
          <cell r="I11">
            <v>31.439</v>
          </cell>
          <cell r="J11">
            <v>32.417999999999999</v>
          </cell>
          <cell r="K11">
            <v>33.398000000000003</v>
          </cell>
          <cell r="L11">
            <v>34.378</v>
          </cell>
          <cell r="M11">
            <v>35.356999999999999</v>
          </cell>
          <cell r="N11">
            <v>36.337000000000003</v>
          </cell>
          <cell r="O11">
            <v>38.473999999999997</v>
          </cell>
          <cell r="P11">
            <v>39.186999999999998</v>
          </cell>
          <cell r="Q11">
            <v>40.167000000000002</v>
          </cell>
          <cell r="R11">
            <v>41.859000000000002</v>
          </cell>
          <cell r="S11">
            <v>42.838000000000001</v>
          </cell>
          <cell r="T11">
            <v>43.64</v>
          </cell>
          <cell r="U11">
            <v>46.23</v>
          </cell>
          <cell r="V11">
            <v>47.39</v>
          </cell>
          <cell r="W11">
            <v>47.8</v>
          </cell>
          <cell r="X11">
            <v>49.4</v>
          </cell>
          <cell r="Y11">
            <v>51</v>
          </cell>
          <cell r="Z11">
            <v>52.55</v>
          </cell>
          <cell r="AA11">
            <v>54.1</v>
          </cell>
          <cell r="AB11">
            <v>55.533329999999999</v>
          </cell>
          <cell r="AC11">
            <v>56.966670000000001</v>
          </cell>
          <cell r="AD11">
            <v>58.4</v>
          </cell>
          <cell r="AE11">
            <v>59.833329999999997</v>
          </cell>
        </row>
        <row r="12">
          <cell r="A12" t="str">
            <v>Taux d'équipement des ménages en television</v>
          </cell>
          <cell r="B12" t="str">
            <v>teqtvs</v>
          </cell>
          <cell r="C12" t="str">
            <v>fra</v>
          </cell>
          <cell r="D12" t="str">
            <v>INSEE/GIFAM</v>
          </cell>
          <cell r="E12" t="str">
            <v>%</v>
          </cell>
          <cell r="F12">
            <v>91.414289999999994</v>
          </cell>
          <cell r="G12">
            <v>91.511020000000002</v>
          </cell>
          <cell r="H12">
            <v>91.511020000000002</v>
          </cell>
          <cell r="I12">
            <v>92.011080000000007</v>
          </cell>
          <cell r="J12">
            <v>92.011080000000007</v>
          </cell>
          <cell r="K12">
            <v>92.011080000000007</v>
          </cell>
          <cell r="L12">
            <v>92.011080000000007</v>
          </cell>
          <cell r="M12">
            <v>92.011080000000007</v>
          </cell>
          <cell r="N12">
            <v>92.011080000000007</v>
          </cell>
          <cell r="O12">
            <v>92.011080000000007</v>
          </cell>
          <cell r="P12">
            <v>93.011200000000002</v>
          </cell>
          <cell r="Q12">
            <v>94.011319999999998</v>
          </cell>
          <cell r="R12">
            <v>94.411370000000005</v>
          </cell>
          <cell r="S12">
            <v>94.8</v>
          </cell>
          <cell r="T12">
            <v>94.8</v>
          </cell>
          <cell r="U12">
            <v>95.633330000000001</v>
          </cell>
          <cell r="V12">
            <v>96.466669999999993</v>
          </cell>
          <cell r="W12">
            <v>97.3</v>
          </cell>
          <cell r="X12">
            <v>97.35</v>
          </cell>
          <cell r="Y12">
            <v>97.4</v>
          </cell>
          <cell r="Z12">
            <v>97.4</v>
          </cell>
          <cell r="AA12">
            <v>97.4</v>
          </cell>
          <cell r="AB12">
            <v>97.2</v>
          </cell>
          <cell r="AC12">
            <v>97</v>
          </cell>
          <cell r="AD12">
            <v>96.8</v>
          </cell>
          <cell r="AE12">
            <v>96.6</v>
          </cell>
        </row>
        <row r="13">
          <cell r="A13" t="str">
            <v>Taux d'équipement des ménages en television</v>
          </cell>
          <cell r="B13" t="str">
            <v>teqtvmult</v>
          </cell>
          <cell r="C13" t="str">
            <v>fra</v>
          </cell>
          <cell r="D13" t="str">
            <v>Assoc</v>
          </cell>
          <cell r="E13" t="str">
            <v>%</v>
          </cell>
          <cell r="F13">
            <v>117</v>
          </cell>
          <cell r="G13">
            <v>123</v>
          </cell>
          <cell r="H13">
            <v>127.8</v>
          </cell>
          <cell r="I13">
            <v>131.63999999999999</v>
          </cell>
          <cell r="J13">
            <v>134.71199999999999</v>
          </cell>
          <cell r="K13">
            <v>137.1696</v>
          </cell>
          <cell r="L13">
            <v>139.13568000000001</v>
          </cell>
          <cell r="M13">
            <v>140.70854</v>
          </cell>
          <cell r="N13">
            <v>141.96683999999999</v>
          </cell>
          <cell r="O13">
            <v>142.97346999999999</v>
          </cell>
          <cell r="P13">
            <v>147</v>
          </cell>
          <cell r="Q13">
            <v>148.58064999999999</v>
          </cell>
          <cell r="R13">
            <v>149.21289999999999</v>
          </cell>
          <cell r="S13">
            <v>149.82712000000001</v>
          </cell>
          <cell r="T13">
            <v>149.82712000000001</v>
          </cell>
          <cell r="U13">
            <v>151.14416</v>
          </cell>
          <cell r="V13">
            <v>152.46120999999999</v>
          </cell>
          <cell r="W13">
            <v>153.77825000000001</v>
          </cell>
          <cell r="X13">
            <v>154</v>
          </cell>
          <cell r="Y13">
            <v>154.07910000000001</v>
          </cell>
          <cell r="Z13">
            <v>154.07910000000001</v>
          </cell>
          <cell r="AA13">
            <v>154.07910000000001</v>
          </cell>
          <cell r="AB13">
            <v>154.10545999999999</v>
          </cell>
          <cell r="AC13">
            <v>154.11425</v>
          </cell>
          <cell r="AD13">
            <v>154.12597</v>
          </cell>
          <cell r="AE13">
            <v>153.80753000000001</v>
          </cell>
        </row>
        <row r="14">
          <cell r="A14" t="str">
            <v>Taux d'équipement des ménages en sèche-linge</v>
          </cell>
          <cell r="B14" t="str">
            <v>teqscl</v>
          </cell>
          <cell r="C14" t="str">
            <v>fra</v>
          </cell>
          <cell r="D14" t="str">
            <v>INSEE/GIFAM</v>
          </cell>
          <cell r="E14" t="str">
            <v>%</v>
          </cell>
          <cell r="F14">
            <v>7.6779999999999999</v>
          </cell>
          <cell r="G14">
            <v>9.4909999999999997</v>
          </cell>
          <cell r="H14">
            <v>14.113</v>
          </cell>
          <cell r="I14">
            <v>16.800999999999998</v>
          </cell>
          <cell r="J14">
            <v>19.3</v>
          </cell>
          <cell r="K14">
            <v>21.495000000000001</v>
          </cell>
          <cell r="L14">
            <v>22.219000000000001</v>
          </cell>
          <cell r="M14">
            <v>22.219000000000001</v>
          </cell>
          <cell r="N14">
            <v>23.145</v>
          </cell>
          <cell r="O14">
            <v>24.071000000000002</v>
          </cell>
          <cell r="P14">
            <v>24.997</v>
          </cell>
          <cell r="Q14">
            <v>25.088999999999999</v>
          </cell>
          <cell r="R14">
            <v>25.783999999999999</v>
          </cell>
          <cell r="S14">
            <v>26.478000000000002</v>
          </cell>
          <cell r="T14">
            <v>27.265000000000001</v>
          </cell>
          <cell r="U14">
            <v>28.052</v>
          </cell>
          <cell r="V14">
            <v>28.7</v>
          </cell>
          <cell r="W14">
            <v>29.163</v>
          </cell>
          <cell r="X14">
            <v>29.718</v>
          </cell>
          <cell r="Y14">
            <v>30.552</v>
          </cell>
          <cell r="Z14">
            <v>31.2</v>
          </cell>
          <cell r="AA14">
            <v>32.200000000000003</v>
          </cell>
          <cell r="AB14">
            <v>33.027329999999999</v>
          </cell>
          <cell r="AC14">
            <v>33.852440000000001</v>
          </cell>
          <cell r="AD14">
            <v>34.73659</v>
          </cell>
          <cell r="AE14">
            <v>35.562663053673568</v>
          </cell>
        </row>
        <row r="15">
          <cell r="A15" t="str">
            <v>Nombre de réfrigérateurs</v>
          </cell>
          <cell r="B15" t="str">
            <v>nbrrfg</v>
          </cell>
          <cell r="C15" t="str">
            <v>fra</v>
          </cell>
          <cell r="D15" t="str">
            <v>INSEE/GIFAM</v>
          </cell>
          <cell r="E15" t="str">
            <v>M</v>
          </cell>
          <cell r="F15">
            <v>20.99296</v>
          </cell>
          <cell r="G15">
            <v>21.205410000000001</v>
          </cell>
          <cell r="H15">
            <v>21.422799999999999</v>
          </cell>
          <cell r="I15">
            <v>21.665679999999998</v>
          </cell>
          <cell r="J15">
            <v>21.89002</v>
          </cell>
          <cell r="K15">
            <v>22.137830000000001</v>
          </cell>
          <cell r="L15">
            <v>22.4268</v>
          </cell>
          <cell r="M15">
            <v>22.751750000000001</v>
          </cell>
          <cell r="N15">
            <v>23.11232</v>
          </cell>
          <cell r="O15">
            <v>23.52468</v>
          </cell>
          <cell r="P15">
            <v>23.88231</v>
          </cell>
          <cell r="Q15">
            <v>24.21049</v>
          </cell>
          <cell r="R15">
            <v>24.503710000000002</v>
          </cell>
          <cell r="S15">
            <v>24.799679999999999</v>
          </cell>
          <cell r="T15">
            <v>25.23997</v>
          </cell>
          <cell r="U15">
            <v>25.642610000000001</v>
          </cell>
          <cell r="V15">
            <v>26.071090000000002</v>
          </cell>
          <cell r="W15">
            <v>26.418559999999999</v>
          </cell>
          <cell r="X15">
            <v>26.68253</v>
          </cell>
          <cell r="Y15">
            <v>26.929130000000001</v>
          </cell>
          <cell r="Z15">
            <v>27.18722</v>
          </cell>
          <cell r="AA15">
            <v>27.395900000000001</v>
          </cell>
          <cell r="AB15">
            <v>27.658809999999999</v>
          </cell>
          <cell r="AC15">
            <v>27.91282</v>
          </cell>
          <cell r="AD15">
            <v>28.161950000000001</v>
          </cell>
          <cell r="AE15">
            <v>28.332159999999998</v>
          </cell>
        </row>
        <row r="16">
          <cell r="A16" t="str">
            <v>Nombre de congélateurs</v>
          </cell>
          <cell r="B16" t="str">
            <v>nbrcgl</v>
          </cell>
          <cell r="C16" t="str">
            <v>fra</v>
          </cell>
          <cell r="D16" t="str">
            <v>INSEE/GIFAM</v>
          </cell>
          <cell r="E16" t="str">
            <v>M</v>
          </cell>
          <cell r="F16">
            <v>12.69336</v>
          </cell>
          <cell r="G16">
            <v>13.099970000000001</v>
          </cell>
          <cell r="H16">
            <v>13.5145</v>
          </cell>
          <cell r="I16">
            <v>14.24736</v>
          </cell>
          <cell r="J16">
            <v>14.67972</v>
          </cell>
          <cell r="K16">
            <v>15.13336</v>
          </cell>
          <cell r="L16">
            <v>15.62149</v>
          </cell>
          <cell r="M16">
            <v>16.452449999999999</v>
          </cell>
          <cell r="N16">
            <v>17.01108</v>
          </cell>
          <cell r="O16">
            <v>17.617149999999999</v>
          </cell>
          <cell r="P16">
            <v>17.86665</v>
          </cell>
          <cell r="Q16">
            <v>18.093610000000002</v>
          </cell>
          <cell r="R16">
            <v>18.959219999999998</v>
          </cell>
          <cell r="S16">
            <v>19.504850000000001</v>
          </cell>
          <cell r="T16">
            <v>20.442080000000001</v>
          </cell>
          <cell r="U16">
            <v>21.14481</v>
          </cell>
          <cell r="V16">
            <v>21.87875</v>
          </cell>
          <cell r="W16">
            <v>22.553719999999998</v>
          </cell>
          <cell r="X16">
            <v>23.099900000000002</v>
          </cell>
          <cell r="Y16">
            <v>23.6372</v>
          </cell>
          <cell r="Z16">
            <v>24.177009999999999</v>
          </cell>
          <cell r="AA16">
            <v>24.678270000000001</v>
          </cell>
          <cell r="AB16">
            <v>25.028600000000001</v>
          </cell>
          <cell r="AC16">
            <v>25.398150000000001</v>
          </cell>
          <cell r="AD16">
            <v>25.765779999999999</v>
          </cell>
          <cell r="AE16">
            <v>26.063320000000001</v>
          </cell>
        </row>
        <row r="17">
          <cell r="A17" t="str">
            <v>Nombre de lave-linge</v>
          </cell>
          <cell r="B17" t="str">
            <v>nbrlvl</v>
          </cell>
          <cell r="C17" t="str">
            <v>fra</v>
          </cell>
          <cell r="D17" t="str">
            <v>INSEE/GIFAM</v>
          </cell>
          <cell r="E17" t="str">
            <v>M</v>
          </cell>
          <cell r="F17">
            <v>19.464020000000001</v>
          </cell>
          <cell r="G17">
            <v>19.64113</v>
          </cell>
          <cell r="H17">
            <v>19.822150000000001</v>
          </cell>
          <cell r="I17">
            <v>20.026340000000001</v>
          </cell>
          <cell r="J17">
            <v>20.212969999999999</v>
          </cell>
          <cell r="K17">
            <v>20.420850000000002</v>
          </cell>
          <cell r="L17">
            <v>20.66621</v>
          </cell>
          <cell r="M17">
            <v>20.94417</v>
          </cell>
          <cell r="N17">
            <v>21.254290000000001</v>
          </cell>
          <cell r="O17">
            <v>21.657879999999999</v>
          </cell>
          <cell r="P17">
            <v>22.153189999999999</v>
          </cell>
          <cell r="Q17">
            <v>22.697040000000001</v>
          </cell>
          <cell r="R17">
            <v>22.972560000000001</v>
          </cell>
          <cell r="S17">
            <v>23.25065</v>
          </cell>
          <cell r="T17">
            <v>23.530090000000001</v>
          </cell>
          <cell r="U17">
            <v>23.97963</v>
          </cell>
          <cell r="V17">
            <v>24.455290000000002</v>
          </cell>
          <cell r="W17">
            <v>24.856739999999999</v>
          </cell>
          <cell r="X17">
            <v>25.265519999999999</v>
          </cell>
          <cell r="Y17">
            <v>25.66093</v>
          </cell>
          <cell r="Z17">
            <v>25.906860000000002</v>
          </cell>
          <cell r="AA17">
            <v>26.105709999999998</v>
          </cell>
          <cell r="AB17">
            <v>26.41292</v>
          </cell>
          <cell r="AC17">
            <v>26.7393</v>
          </cell>
          <cell r="AD17">
            <v>27.062529999999999</v>
          </cell>
          <cell r="AE17">
            <v>27.31118</v>
          </cell>
        </row>
        <row r="18">
          <cell r="A18" t="str">
            <v>Nombre de lave-vaisselle</v>
          </cell>
          <cell r="B18" t="str">
            <v>nbrlvv</v>
          </cell>
          <cell r="C18" t="str">
            <v>fra</v>
          </cell>
          <cell r="D18" t="str">
            <v>INSEE/GIFAM</v>
          </cell>
          <cell r="E18" t="str">
            <v>M</v>
          </cell>
          <cell r="F18">
            <v>6.1586800000000004</v>
          </cell>
          <cell r="G18">
            <v>6.4282000000000004</v>
          </cell>
          <cell r="H18">
            <v>6.7031099999999997</v>
          </cell>
          <cell r="I18">
            <v>6.9900500000000001</v>
          </cell>
          <cell r="J18">
            <v>7.2748900000000001</v>
          </cell>
          <cell r="K18">
            <v>7.5718899999999998</v>
          </cell>
          <cell r="L18">
            <v>7.8877199999999998</v>
          </cell>
          <cell r="M18">
            <v>8.2214600000000004</v>
          </cell>
          <cell r="N18">
            <v>8.5744399999999992</v>
          </cell>
          <cell r="O18">
            <v>9.2312200000000004</v>
          </cell>
          <cell r="P18">
            <v>9.5354500000000009</v>
          </cell>
          <cell r="Q18">
            <v>9.8980700000000006</v>
          </cell>
          <cell r="R18">
            <v>10.42925</v>
          </cell>
          <cell r="S18">
            <v>10.79102</v>
          </cell>
          <cell r="T18">
            <v>11.137230000000001</v>
          </cell>
          <cell r="U18">
            <v>11.95018</v>
          </cell>
          <cell r="V18">
            <v>12.41718</v>
          </cell>
          <cell r="W18">
            <v>12.65338</v>
          </cell>
          <cell r="X18">
            <v>13.20758</v>
          </cell>
          <cell r="Y18">
            <v>13.761380000000001</v>
          </cell>
          <cell r="Z18">
            <v>14.31551</v>
          </cell>
          <cell r="AA18">
            <v>14.85088</v>
          </cell>
          <cell r="AB18">
            <v>15.37524</v>
          </cell>
          <cell r="AC18">
            <v>15.916919999999999</v>
          </cell>
          <cell r="AD18">
            <v>16.463039999999999</v>
          </cell>
          <cell r="AE18">
            <v>16.96904</v>
          </cell>
        </row>
        <row r="19">
          <cell r="A19" t="str">
            <v>Nombre de télévisions</v>
          </cell>
          <cell r="B19" t="str">
            <v>nbrtvs</v>
          </cell>
          <cell r="C19" t="str">
            <v>fra</v>
          </cell>
          <cell r="D19" t="str">
            <v>INSEE/GIFAM</v>
          </cell>
          <cell r="E19" t="str">
            <v>M</v>
          </cell>
          <cell r="F19">
            <v>25.283000000000001</v>
          </cell>
          <cell r="G19">
            <v>26.82141</v>
          </cell>
          <cell r="H19">
            <v>28.124949999999998</v>
          </cell>
          <cell r="I19">
            <v>29.268439999999998</v>
          </cell>
          <cell r="J19">
            <v>30.230589999999999</v>
          </cell>
          <cell r="K19">
            <v>31.098680000000002</v>
          </cell>
          <cell r="L19">
            <v>31.92343</v>
          </cell>
          <cell r="M19">
            <v>32.718539999999997</v>
          </cell>
          <cell r="N19">
            <v>33.49991</v>
          </cell>
          <cell r="O19">
            <v>34.304200000000002</v>
          </cell>
          <cell r="P19">
            <v>35.769799999999996</v>
          </cell>
          <cell r="Q19">
            <v>36.613689999999998</v>
          </cell>
          <cell r="R19">
            <v>37.176690000000001</v>
          </cell>
          <cell r="S19">
            <v>37.741900000000001</v>
          </cell>
          <cell r="T19">
            <v>38.236930000000001</v>
          </cell>
          <cell r="U19">
            <v>39.069859999999998</v>
          </cell>
          <cell r="V19">
            <v>39.948039999999999</v>
          </cell>
          <cell r="W19">
            <v>40.707410000000003</v>
          </cell>
          <cell r="X19">
            <v>41.173439999999999</v>
          </cell>
          <cell r="Y19">
            <v>41.575319999999998</v>
          </cell>
          <cell r="Z19">
            <v>41.973770000000002</v>
          </cell>
          <cell r="AA19">
            <v>42.295940000000002</v>
          </cell>
          <cell r="AB19">
            <v>42.666409999999999</v>
          </cell>
          <cell r="AC19">
            <v>43.060690000000001</v>
          </cell>
          <cell r="AD19">
            <v>43.448320000000002</v>
          </cell>
          <cell r="AE19">
            <v>43.620609999999999</v>
          </cell>
        </row>
        <row r="20">
          <cell r="A20" t="str">
            <v>Nombre de sèche-linge</v>
          </cell>
          <cell r="B20" t="str">
            <v>nbrscl</v>
          </cell>
          <cell r="C20" t="str">
            <v>fra</v>
          </cell>
          <cell r="D20" t="str">
            <v>INSEE/GIFAM</v>
          </cell>
          <cell r="E20" t="str">
            <v>M</v>
          </cell>
          <cell r="F20">
            <v>1.65917</v>
          </cell>
          <cell r="G20">
            <v>2.0696099999999999</v>
          </cell>
          <cell r="H20">
            <v>3.1058500000000002</v>
          </cell>
          <cell r="I20">
            <v>3.7354799999999999</v>
          </cell>
          <cell r="J20">
            <v>4.3310899999999997</v>
          </cell>
          <cell r="K20">
            <v>4.8732800000000003</v>
          </cell>
          <cell r="L20">
            <v>5.09795</v>
          </cell>
          <cell r="M20">
            <v>5.1665200000000002</v>
          </cell>
          <cell r="N20">
            <v>5.4615299999999998</v>
          </cell>
          <cell r="O20">
            <v>5.7754500000000002</v>
          </cell>
          <cell r="P20">
            <v>6.0825699999999996</v>
          </cell>
          <cell r="Q20">
            <v>6.1825099999999997</v>
          </cell>
          <cell r="R20">
            <v>6.4241400000000004</v>
          </cell>
          <cell r="S20">
            <v>6.6698899999999997</v>
          </cell>
          <cell r="T20">
            <v>6.9582199999999998</v>
          </cell>
          <cell r="U20">
            <v>7.2512699999999999</v>
          </cell>
          <cell r="V20">
            <v>7.52</v>
          </cell>
          <cell r="W20">
            <v>7.7198799999999999</v>
          </cell>
          <cell r="X20">
            <v>7.9454000000000002</v>
          </cell>
          <cell r="Y20">
            <v>8.2438800000000008</v>
          </cell>
          <cell r="Z20">
            <v>8.4994099999999992</v>
          </cell>
          <cell r="AA20">
            <v>8.8391599999999997</v>
          </cell>
          <cell r="AB20">
            <v>9.1441099999999995</v>
          </cell>
          <cell r="AC20">
            <v>9.4586299999999994</v>
          </cell>
          <cell r="AD20">
            <v>9.7922899999999995</v>
          </cell>
          <cell r="AE20">
            <v>9.7922899999999995</v>
          </cell>
        </row>
        <row r="21">
          <cell r="A21" t="str">
            <v>Ventes de réfrigérateurs</v>
          </cell>
          <cell r="B21" t="str">
            <v>newrfg</v>
          </cell>
          <cell r="C21" t="str">
            <v>fra</v>
          </cell>
          <cell r="D21" t="str">
            <v>GIFAM</v>
          </cell>
          <cell r="E21" t="str">
            <v>M</v>
          </cell>
          <cell r="F21">
            <v>2.1579999999999999</v>
          </cell>
          <cell r="G21">
            <v>2.0110000000000001</v>
          </cell>
          <cell r="H21">
            <v>1.9590000000000001</v>
          </cell>
          <cell r="I21">
            <v>1.92</v>
          </cell>
          <cell r="J21">
            <v>2.08</v>
          </cell>
          <cell r="K21">
            <v>2.12</v>
          </cell>
          <cell r="L21">
            <v>1.99</v>
          </cell>
          <cell r="M21">
            <v>2.09</v>
          </cell>
          <cell r="N21">
            <v>2.15</v>
          </cell>
          <cell r="O21">
            <v>2.2599999999999998</v>
          </cell>
          <cell r="P21">
            <v>2.37</v>
          </cell>
          <cell r="Q21">
            <v>2.35</v>
          </cell>
          <cell r="R21">
            <v>2.2200000000000002</v>
          </cell>
          <cell r="S21">
            <v>2.4849999999999999</v>
          </cell>
          <cell r="T21">
            <v>2.31</v>
          </cell>
          <cell r="U21">
            <v>2.33</v>
          </cell>
          <cell r="V21">
            <v>2.4279999999999999</v>
          </cell>
          <cell r="W21">
            <v>2.33</v>
          </cell>
          <cell r="X21">
            <v>2.2799999999999998</v>
          </cell>
          <cell r="Y21">
            <v>2.2999999999999998</v>
          </cell>
          <cell r="Z21">
            <v>2.5499999999999998</v>
          </cell>
          <cell r="AA21">
            <v>2.5720000000000001</v>
          </cell>
          <cell r="AB21">
            <v>2.5350000000000001</v>
          </cell>
          <cell r="AC21">
            <v>2.5089999999999999</v>
          </cell>
          <cell r="AD21">
            <v>2.5019999999999998</v>
          </cell>
          <cell r="AE21">
            <v>2.62</v>
          </cell>
        </row>
        <row r="22">
          <cell r="A22" t="str">
            <v>Ventes de congélateurs</v>
          </cell>
          <cell r="B22" t="str">
            <v>newcgl</v>
          </cell>
          <cell r="C22" t="str">
            <v>fra</v>
          </cell>
          <cell r="D22" t="str">
            <v>GIFAM</v>
          </cell>
          <cell r="E22" t="str">
            <v>M</v>
          </cell>
          <cell r="F22">
            <v>0.75</v>
          </cell>
          <cell r="G22">
            <v>0.75</v>
          </cell>
          <cell r="H22">
            <v>0.753</v>
          </cell>
          <cell r="I22">
            <v>0.75</v>
          </cell>
          <cell r="J22">
            <v>0.78</v>
          </cell>
          <cell r="K22">
            <v>0.77500000000000002</v>
          </cell>
          <cell r="L22">
            <v>0.70499999999999996</v>
          </cell>
          <cell r="M22">
            <v>0.74</v>
          </cell>
          <cell r="N22">
            <v>0.72</v>
          </cell>
          <cell r="O22">
            <v>0.75</v>
          </cell>
          <cell r="P22">
            <v>0.76500000000000001</v>
          </cell>
          <cell r="Q22">
            <v>0.76</v>
          </cell>
          <cell r="R22">
            <v>0.76</v>
          </cell>
          <cell r="S22">
            <v>0.8</v>
          </cell>
          <cell r="T22">
            <v>0.78500000000000003</v>
          </cell>
          <cell r="U22">
            <v>0.77</v>
          </cell>
          <cell r="V22">
            <v>0.77500000000000002</v>
          </cell>
          <cell r="W22">
            <v>0.73</v>
          </cell>
          <cell r="X22">
            <v>0.7</v>
          </cell>
          <cell r="Y22">
            <v>0.72</v>
          </cell>
          <cell r="Z22">
            <v>0.73499999999999999</v>
          </cell>
          <cell r="AA22">
            <v>0.71399999999999997</v>
          </cell>
          <cell r="AB22">
            <v>0.69</v>
          </cell>
          <cell r="AC22">
            <v>0.67300000000000004</v>
          </cell>
          <cell r="AD22">
            <v>0.71599999999999997</v>
          </cell>
          <cell r="AE22">
            <v>0.71099999999999997</v>
          </cell>
        </row>
        <row r="23">
          <cell r="A23" t="str">
            <v>Ventes de lave-linge</v>
          </cell>
          <cell r="B23" t="str">
            <v>newlvl</v>
          </cell>
          <cell r="C23" t="str">
            <v>fra</v>
          </cell>
          <cell r="D23" t="str">
            <v>GIFAM</v>
          </cell>
          <cell r="E23" t="str">
            <v>M</v>
          </cell>
          <cell r="F23">
            <v>1.9359999999999999</v>
          </cell>
          <cell r="G23">
            <v>1.9179999999999999</v>
          </cell>
          <cell r="H23">
            <v>1.968</v>
          </cell>
          <cell r="I23">
            <v>1.96</v>
          </cell>
          <cell r="J23">
            <v>1.97</v>
          </cell>
          <cell r="K23">
            <v>1.96</v>
          </cell>
          <cell r="L23">
            <v>1.92</v>
          </cell>
          <cell r="M23">
            <v>2.02</v>
          </cell>
          <cell r="N23">
            <v>2.09</v>
          </cell>
          <cell r="O23">
            <v>2.1949999999999998</v>
          </cell>
          <cell r="P23">
            <v>2.29</v>
          </cell>
          <cell r="Q23">
            <v>2.25</v>
          </cell>
          <cell r="R23">
            <v>2.27</v>
          </cell>
          <cell r="S23">
            <v>2.2250000000000001</v>
          </cell>
          <cell r="T23">
            <v>2.29</v>
          </cell>
          <cell r="U23">
            <v>2.35</v>
          </cell>
          <cell r="V23">
            <v>2.4460000000000002</v>
          </cell>
          <cell r="W23">
            <v>2.4900000000000002</v>
          </cell>
          <cell r="X23">
            <v>2.46</v>
          </cell>
          <cell r="Y23">
            <v>2.4</v>
          </cell>
          <cell r="Z23">
            <v>2.5550000000000002</v>
          </cell>
          <cell r="AA23">
            <v>2.5569999999999999</v>
          </cell>
          <cell r="AB23">
            <v>2.585</v>
          </cell>
          <cell r="AC23">
            <v>2.5459999999999998</v>
          </cell>
          <cell r="AD23">
            <v>2.5459999999999998</v>
          </cell>
          <cell r="AE23">
            <v>2.5880000000000001</v>
          </cell>
        </row>
        <row r="24">
          <cell r="A24" t="str">
            <v>Ventes de lave-vaisselle</v>
          </cell>
          <cell r="B24" t="str">
            <v>newlvv</v>
          </cell>
          <cell r="C24" t="str">
            <v>fra</v>
          </cell>
          <cell r="D24" t="str">
            <v>GIFAM</v>
          </cell>
          <cell r="E24" t="str">
            <v>M</v>
          </cell>
          <cell r="F24">
            <v>0.78700000000000003</v>
          </cell>
          <cell r="G24">
            <v>0.72599999999999998</v>
          </cell>
          <cell r="H24">
            <v>0.71699999999999997</v>
          </cell>
          <cell r="I24">
            <v>0.7</v>
          </cell>
          <cell r="J24">
            <v>0.72</v>
          </cell>
          <cell r="K24">
            <v>0.755</v>
          </cell>
          <cell r="L24">
            <v>0.76</v>
          </cell>
          <cell r="M24">
            <v>0.77500000000000002</v>
          </cell>
          <cell r="N24">
            <v>0.82499999999999996</v>
          </cell>
          <cell r="O24">
            <v>0.92500000000000004</v>
          </cell>
          <cell r="P24">
            <v>1</v>
          </cell>
          <cell r="Q24">
            <v>1.05</v>
          </cell>
          <cell r="R24">
            <v>1.04</v>
          </cell>
          <cell r="S24">
            <v>1.0549999999999999</v>
          </cell>
          <cell r="T24">
            <v>1.1100000000000001</v>
          </cell>
          <cell r="U24">
            <v>1.1659999999999999</v>
          </cell>
          <cell r="V24">
            <v>1.2370000000000001</v>
          </cell>
          <cell r="W24">
            <v>1.32</v>
          </cell>
          <cell r="X24">
            <v>1.38</v>
          </cell>
          <cell r="Y24">
            <v>1.36</v>
          </cell>
          <cell r="Z24">
            <v>1.44</v>
          </cell>
          <cell r="AA24">
            <v>1.4550000000000001</v>
          </cell>
          <cell r="AB24">
            <v>1.47</v>
          </cell>
          <cell r="AC24">
            <v>1.44</v>
          </cell>
          <cell r="AD24">
            <v>1.478</v>
          </cell>
          <cell r="AE24">
            <v>1.5169999999999999</v>
          </cell>
        </row>
        <row r="25">
          <cell r="A25" t="str">
            <v>Ventes de sèche-linge</v>
          </cell>
          <cell r="B25" t="str">
            <v>newscl</v>
          </cell>
          <cell r="C25" t="str">
            <v>fra</v>
          </cell>
          <cell r="D25" t="str">
            <v>GIFAM</v>
          </cell>
          <cell r="E25" t="str">
            <v>M</v>
          </cell>
          <cell r="F25">
            <v>0.46899999999999997</v>
          </cell>
          <cell r="G25">
            <v>0.52900000000000003</v>
          </cell>
          <cell r="H25">
            <v>0.52400000000000002</v>
          </cell>
          <cell r="I25">
            <v>0.52</v>
          </cell>
          <cell r="J25">
            <v>0.53</v>
          </cell>
          <cell r="K25">
            <v>0.48499999999999999</v>
          </cell>
          <cell r="L25">
            <v>0.43</v>
          </cell>
          <cell r="M25">
            <v>0.44</v>
          </cell>
          <cell r="N25">
            <v>0.46</v>
          </cell>
          <cell r="O25">
            <v>0.5</v>
          </cell>
          <cell r="P25">
            <v>0.54</v>
          </cell>
          <cell r="Q25">
            <v>0.59499999999999997</v>
          </cell>
          <cell r="R25">
            <v>0.57999999999999996</v>
          </cell>
          <cell r="S25">
            <v>0.55500000000000005</v>
          </cell>
          <cell r="T25">
            <v>0.56999999999999995</v>
          </cell>
          <cell r="U25">
            <v>0.58499999999999996</v>
          </cell>
          <cell r="V25">
            <v>0.63100000000000001</v>
          </cell>
          <cell r="W25">
            <v>0.69</v>
          </cell>
          <cell r="X25">
            <v>0.66</v>
          </cell>
          <cell r="Y25">
            <v>0.6</v>
          </cell>
          <cell r="Z25">
            <v>0.65</v>
          </cell>
          <cell r="AA25">
            <v>0.67</v>
          </cell>
          <cell r="AB25">
            <v>0.69499999999999995</v>
          </cell>
          <cell r="AC25">
            <v>0.69599999999999995</v>
          </cell>
          <cell r="AD25">
            <v>0.67800000000000005</v>
          </cell>
          <cell r="AE25">
            <v>0.66</v>
          </cell>
        </row>
        <row r="26">
          <cell r="A26" t="str">
            <v>Consommation spécifique des réfrigérateurs</v>
          </cell>
          <cell r="B26" t="str">
            <v>cselerfg</v>
          </cell>
          <cell r="C26" t="str">
            <v>fra</v>
          </cell>
          <cell r="D26" t="str">
            <v>EstimNRD</v>
          </cell>
          <cell r="E26" t="str">
            <v>kWh/log</v>
          </cell>
          <cell r="F26">
            <v>422.69</v>
          </cell>
          <cell r="G26">
            <v>422.69</v>
          </cell>
          <cell r="H26">
            <v>422.69</v>
          </cell>
          <cell r="I26">
            <v>422.98719999999997</v>
          </cell>
          <cell r="J26">
            <v>424.25175000000002</v>
          </cell>
          <cell r="K26">
            <v>425.42252000000002</v>
          </cell>
          <cell r="L26">
            <v>425.94970999999998</v>
          </cell>
          <cell r="M26">
            <v>425.43826000000001</v>
          </cell>
          <cell r="N26">
            <v>424.73951</v>
          </cell>
          <cell r="O26">
            <v>422.24797000000001</v>
          </cell>
          <cell r="P26">
            <v>417.86198999999999</v>
          </cell>
          <cell r="Q26">
            <v>413.95875999999998</v>
          </cell>
          <cell r="R26">
            <v>410.09440999999998</v>
          </cell>
          <cell r="S26">
            <v>403.34530999999998</v>
          </cell>
          <cell r="T26">
            <v>395.50574999999998</v>
          </cell>
          <cell r="U26">
            <v>387.25457</v>
          </cell>
          <cell r="V26">
            <v>379.61234000000002</v>
          </cell>
          <cell r="W26">
            <v>374.08145999999999</v>
          </cell>
          <cell r="X26">
            <v>368.39909999999998</v>
          </cell>
          <cell r="Y26">
            <v>363.26047</v>
          </cell>
          <cell r="Z26">
            <v>357.94965999999999</v>
          </cell>
          <cell r="AA26">
            <v>352.37572</v>
          </cell>
          <cell r="AB26">
            <v>345.69736999999998</v>
          </cell>
          <cell r="AC26">
            <v>338.40820000000002</v>
          </cell>
          <cell r="AD26">
            <v>331.09778999999997</v>
          </cell>
          <cell r="AE26">
            <v>322.71974999999998</v>
          </cell>
        </row>
        <row r="27">
          <cell r="A27" t="str">
            <v>Consommation spécifique des congélateurs</v>
          </cell>
          <cell r="B27" t="str">
            <v>cselecgl</v>
          </cell>
          <cell r="C27" t="str">
            <v>fra</v>
          </cell>
          <cell r="D27" t="str">
            <v>EstimNRD</v>
          </cell>
          <cell r="E27" t="str">
            <v>kWh/log</v>
          </cell>
          <cell r="F27">
            <v>529.98172</v>
          </cell>
          <cell r="G27">
            <v>530.03477999999996</v>
          </cell>
          <cell r="H27">
            <v>529.47958000000006</v>
          </cell>
          <cell r="I27">
            <v>528.21623999999997</v>
          </cell>
          <cell r="J27">
            <v>525.83149000000003</v>
          </cell>
          <cell r="K27">
            <v>523.69847000000004</v>
          </cell>
          <cell r="L27">
            <v>521.46891000000005</v>
          </cell>
          <cell r="M27">
            <v>518.74869999999999</v>
          </cell>
          <cell r="N27">
            <v>515.44921999999997</v>
          </cell>
          <cell r="O27">
            <v>510.26731000000001</v>
          </cell>
          <cell r="P27">
            <v>503.56024000000002</v>
          </cell>
          <cell r="Q27">
            <v>496.62855000000002</v>
          </cell>
          <cell r="R27">
            <v>489.90152999999998</v>
          </cell>
          <cell r="S27">
            <v>483.33208999999999</v>
          </cell>
          <cell r="T27">
            <v>477.10908000000001</v>
          </cell>
          <cell r="U27">
            <v>470.90399000000002</v>
          </cell>
          <cell r="V27">
            <v>464.60509999999999</v>
          </cell>
          <cell r="W27">
            <v>458.82125000000002</v>
          </cell>
          <cell r="X27">
            <v>453.44873999999999</v>
          </cell>
          <cell r="Y27">
            <v>447.90929999999997</v>
          </cell>
          <cell r="Z27">
            <v>442.24651</v>
          </cell>
          <cell r="AA27">
            <v>436.67923999999999</v>
          </cell>
          <cell r="AB27">
            <v>430.88288</v>
          </cell>
          <cell r="AC27">
            <v>425.42791999999997</v>
          </cell>
          <cell r="AD27">
            <v>419.90989000000002</v>
          </cell>
          <cell r="AE27">
            <v>414.75123000000002</v>
          </cell>
        </row>
        <row r="28">
          <cell r="A28" t="str">
            <v>Consommation spécifique des lave-linge</v>
          </cell>
          <cell r="B28" t="str">
            <v>cselelvl</v>
          </cell>
          <cell r="C28" t="str">
            <v>fra</v>
          </cell>
          <cell r="D28" t="str">
            <v>EstimNRD</v>
          </cell>
          <cell r="E28" t="str">
            <v>kWh/log</v>
          </cell>
          <cell r="F28">
            <v>338.34904999999998</v>
          </cell>
          <cell r="G28">
            <v>338.17574999999999</v>
          </cell>
          <cell r="H28">
            <v>337.43973999999997</v>
          </cell>
          <cell r="I28">
            <v>335.90338000000003</v>
          </cell>
          <cell r="J28">
            <v>334.87274000000002</v>
          </cell>
          <cell r="K28">
            <v>333.62943000000001</v>
          </cell>
          <cell r="L28">
            <v>331.90843999999998</v>
          </cell>
          <cell r="M28">
            <v>330.12842999999998</v>
          </cell>
          <cell r="N28">
            <v>327.95639999999997</v>
          </cell>
          <cell r="O28">
            <v>325.09300999999999</v>
          </cell>
          <cell r="P28">
            <v>322.80709999999999</v>
          </cell>
          <cell r="Q28">
            <v>320.52674999999999</v>
          </cell>
          <cell r="R28">
            <v>317.85203000000001</v>
          </cell>
          <cell r="S28">
            <v>315.36944</v>
          </cell>
          <cell r="T28">
            <v>312.49588</v>
          </cell>
          <cell r="U28">
            <v>309.15692999999999</v>
          </cell>
          <cell r="V28">
            <v>305.74736000000001</v>
          </cell>
          <cell r="W28">
            <v>303.13583999999997</v>
          </cell>
          <cell r="X28">
            <v>300.68423999999999</v>
          </cell>
          <cell r="Y28">
            <v>296.90419000000003</v>
          </cell>
          <cell r="Z28">
            <v>293.34357999999997</v>
          </cell>
          <cell r="AA28">
            <v>289.20911999999998</v>
          </cell>
          <cell r="AB28">
            <v>284.82333999999997</v>
          </cell>
          <cell r="AC28">
            <v>279.74076000000002</v>
          </cell>
          <cell r="AD28">
            <v>274.63767000000001</v>
          </cell>
          <cell r="AE28">
            <v>269.19242000000003</v>
          </cell>
        </row>
        <row r="29">
          <cell r="A29" t="str">
            <v>Consommation spécifique des lave-vaisselle</v>
          </cell>
          <cell r="B29" t="str">
            <v>cselelvv</v>
          </cell>
          <cell r="C29" t="str">
            <v>fra</v>
          </cell>
          <cell r="D29" t="str">
            <v>EstimNRD</v>
          </cell>
          <cell r="E29" t="str">
            <v>kWh/log</v>
          </cell>
          <cell r="F29">
            <v>230.90771000000001</v>
          </cell>
          <cell r="G29">
            <v>230.68545</v>
          </cell>
          <cell r="H29">
            <v>230.34934000000001</v>
          </cell>
          <cell r="I29">
            <v>230.01039</v>
          </cell>
          <cell r="J29">
            <v>229.52503999999999</v>
          </cell>
          <cell r="K29">
            <v>228.89317</v>
          </cell>
          <cell r="L29">
            <v>228.21226999999999</v>
          </cell>
          <cell r="M29">
            <v>227.55714</v>
          </cell>
          <cell r="N29">
            <v>226.77718999999999</v>
          </cell>
          <cell r="O29">
            <v>225.78424000000001</v>
          </cell>
          <cell r="P29">
            <v>224.48282</v>
          </cell>
          <cell r="Q29">
            <v>222.52859000000001</v>
          </cell>
          <cell r="R29">
            <v>220.30092999999999</v>
          </cell>
          <cell r="S29">
            <v>218.20629</v>
          </cell>
          <cell r="T29">
            <v>215.87260000000001</v>
          </cell>
          <cell r="U29">
            <v>213.85506000000001</v>
          </cell>
          <cell r="V29">
            <v>211.71605</v>
          </cell>
          <cell r="W29">
            <v>209.59763000000001</v>
          </cell>
          <cell r="X29">
            <v>207.60119</v>
          </cell>
          <cell r="Y29">
            <v>205.8809</v>
          </cell>
          <cell r="Z29">
            <v>204.27315999999999</v>
          </cell>
          <cell r="AA29">
            <v>200.15029999999999</v>
          </cell>
          <cell r="AB29">
            <v>196.44497000000001</v>
          </cell>
          <cell r="AC29">
            <v>191.14354</v>
          </cell>
          <cell r="AD29">
            <v>187.57774000000001</v>
          </cell>
          <cell r="AE29">
            <v>183.66892999999999</v>
          </cell>
        </row>
        <row r="30">
          <cell r="A30" t="str">
            <v>Consommation spécifique des télévisions</v>
          </cell>
          <cell r="B30" t="str">
            <v>cseletvs</v>
          </cell>
          <cell r="C30" t="str">
            <v>fra</v>
          </cell>
          <cell r="D30" t="str">
            <v>EstimNRD</v>
          </cell>
          <cell r="E30" t="str">
            <v>kWh/log</v>
          </cell>
          <cell r="F30">
            <v>131.4</v>
          </cell>
          <cell r="G30">
            <v>131.4</v>
          </cell>
          <cell r="H30">
            <v>131.4</v>
          </cell>
          <cell r="I30">
            <v>131.4</v>
          </cell>
          <cell r="J30">
            <v>131.4</v>
          </cell>
          <cell r="K30">
            <v>131.4</v>
          </cell>
          <cell r="L30">
            <v>131.4</v>
          </cell>
          <cell r="M30">
            <v>131.4</v>
          </cell>
          <cell r="N30">
            <v>116.8</v>
          </cell>
          <cell r="O30">
            <v>116.8</v>
          </cell>
          <cell r="P30">
            <v>116.8</v>
          </cell>
          <cell r="Q30">
            <v>109.67201</v>
          </cell>
          <cell r="R30">
            <v>117.50024000000001</v>
          </cell>
          <cell r="S30">
            <v>125.32846000000001</v>
          </cell>
          <cell r="T30">
            <v>133.15669</v>
          </cell>
          <cell r="U30">
            <v>154.55878000000001</v>
          </cell>
          <cell r="V30">
            <v>175.96087</v>
          </cell>
          <cell r="W30">
            <v>197.36295999999999</v>
          </cell>
          <cell r="X30">
            <v>197.36295999999999</v>
          </cell>
          <cell r="Y30">
            <v>197.36295999999999</v>
          </cell>
          <cell r="Z30">
            <v>197.36295999999999</v>
          </cell>
          <cell r="AA30">
            <v>197.36295999999999</v>
          </cell>
          <cell r="AB30">
            <v>197.36295999999999</v>
          </cell>
          <cell r="AC30">
            <v>197.36295999999999</v>
          </cell>
          <cell r="AD30">
            <v>197.36295999999999</v>
          </cell>
          <cell r="AE30">
            <v>197.36295999999999</v>
          </cell>
        </row>
        <row r="31">
          <cell r="A31" t="str">
            <v>Consommation spécifique des sèche-linge</v>
          </cell>
          <cell r="B31" t="str">
            <v>cselescl</v>
          </cell>
          <cell r="C31" t="str">
            <v>fra</v>
          </cell>
          <cell r="D31" t="str">
            <v>EstimNRD</v>
          </cell>
          <cell r="E31" t="str">
            <v>kWh/log</v>
          </cell>
          <cell r="F31">
            <v>487.54910000000001</v>
          </cell>
          <cell r="G31">
            <v>487.22496999999998</v>
          </cell>
          <cell r="H31">
            <v>486.90080999999998</v>
          </cell>
          <cell r="I31">
            <v>486.56961000000001</v>
          </cell>
          <cell r="J31">
            <v>486.22787</v>
          </cell>
          <cell r="K31">
            <v>485.90688999999998</v>
          </cell>
          <cell r="L31">
            <v>485.60433999999998</v>
          </cell>
          <cell r="M31">
            <v>485.27998000000002</v>
          </cell>
          <cell r="N31">
            <v>484.91361000000001</v>
          </cell>
          <cell r="O31">
            <v>484.51916</v>
          </cell>
          <cell r="P31">
            <v>484.30201</v>
          </cell>
          <cell r="Q31">
            <v>484.09161</v>
          </cell>
          <cell r="R31">
            <v>483.65816999999998</v>
          </cell>
          <cell r="S31">
            <v>483.08175999999997</v>
          </cell>
          <cell r="T31">
            <v>482.54692999999997</v>
          </cell>
          <cell r="U31">
            <v>483.21622000000002</v>
          </cell>
          <cell r="V31">
            <v>483.03962000000001</v>
          </cell>
          <cell r="W31">
            <v>481.49097999999998</v>
          </cell>
          <cell r="X31">
            <v>480.19972000000001</v>
          </cell>
          <cell r="Y31">
            <v>479.87276000000003</v>
          </cell>
          <cell r="Z31">
            <v>479.55421999999999</v>
          </cell>
          <cell r="AA31">
            <v>479.26038999999997</v>
          </cell>
          <cell r="AB31">
            <v>478.27127999999999</v>
          </cell>
          <cell r="AC31">
            <v>476.93653999999998</v>
          </cell>
          <cell r="AD31">
            <v>475.93189000000001</v>
          </cell>
          <cell r="AE31">
            <v>474.83706999999998</v>
          </cell>
        </row>
        <row r="32">
          <cell r="A32" t="str">
            <v>Ventes annuelles de lampes basse consommation</v>
          </cell>
          <cell r="B32" t="str">
            <v>salcfl</v>
          </cell>
          <cell r="C32" t="str">
            <v>fra</v>
          </cell>
          <cell r="D32" t="str">
            <v>ADEME</v>
          </cell>
          <cell r="E32" t="str">
            <v>m2</v>
          </cell>
          <cell r="F32" t="str">
            <v>n.d.</v>
          </cell>
          <cell r="G32" t="str">
            <v>n.d.</v>
          </cell>
          <cell r="H32" t="str">
            <v>n.d.</v>
          </cell>
          <cell r="I32" t="str">
            <v>n.d.</v>
          </cell>
          <cell r="J32" t="str">
            <v>n.d.</v>
          </cell>
          <cell r="K32" t="str">
            <v>n.d.</v>
          </cell>
          <cell r="L32" t="str">
            <v>n.d.</v>
          </cell>
          <cell r="M32" t="str">
            <v>n.d.</v>
          </cell>
          <cell r="N32" t="str">
            <v>n.d.</v>
          </cell>
          <cell r="O32" t="str">
            <v>n.d.</v>
          </cell>
          <cell r="P32" t="str">
            <v>n.d.</v>
          </cell>
          <cell r="Q32">
            <v>0</v>
          </cell>
          <cell r="R32">
            <v>0</v>
          </cell>
          <cell r="S32">
            <v>0</v>
          </cell>
          <cell r="T32">
            <v>0</v>
          </cell>
          <cell r="U32">
            <v>0</v>
          </cell>
          <cell r="V32">
            <v>15.9</v>
          </cell>
          <cell r="W32">
            <v>24.5</v>
          </cell>
          <cell r="X32">
            <v>29.5</v>
          </cell>
          <cell r="Y32">
            <v>47</v>
          </cell>
          <cell r="Z32" t="str">
            <v>n.d.</v>
          </cell>
          <cell r="AA32" t="str">
            <v>n.d.</v>
          </cell>
          <cell r="AB32" t="str">
            <v>n.d.</v>
          </cell>
          <cell r="AC32" t="str">
            <v>n.d.</v>
          </cell>
          <cell r="AD32" t="str">
            <v>n.d.</v>
          </cell>
          <cell r="AE32" t="str">
            <v>n.d.</v>
          </cell>
        </row>
        <row r="33">
          <cell r="A33" t="str">
            <v>% des ménages possédant au moins 1 LBC</v>
          </cell>
          <cell r="B33" t="str">
            <v>nbmencfl2</v>
          </cell>
          <cell r="C33" t="str">
            <v>fra</v>
          </cell>
          <cell r="D33" t="str">
            <v>SOFRES</v>
          </cell>
          <cell r="E33" t="str">
            <v>%</v>
          </cell>
          <cell r="F33" t="str">
            <v>n.d.</v>
          </cell>
          <cell r="G33" t="str">
            <v>n.d.</v>
          </cell>
          <cell r="H33" t="str">
            <v>n.d.</v>
          </cell>
          <cell r="I33" t="str">
            <v>n.d.</v>
          </cell>
          <cell r="J33" t="str">
            <v>n.d.</v>
          </cell>
          <cell r="K33" t="str">
            <v>n.d.</v>
          </cell>
          <cell r="L33" t="str">
            <v>n.d.</v>
          </cell>
          <cell r="M33" t="str">
            <v>n.d.</v>
          </cell>
          <cell r="N33" t="str">
            <v>n.d.</v>
          </cell>
          <cell r="O33" t="str">
            <v>n.d.</v>
          </cell>
          <cell r="P33" t="str">
            <v>n.d.</v>
          </cell>
          <cell r="Q33">
            <v>44</v>
          </cell>
          <cell r="R33">
            <v>45</v>
          </cell>
          <cell r="S33">
            <v>49</v>
          </cell>
          <cell r="T33">
            <v>51</v>
          </cell>
          <cell r="U33">
            <v>58</v>
          </cell>
          <cell r="V33">
            <v>63</v>
          </cell>
          <cell r="W33">
            <v>68</v>
          </cell>
          <cell r="X33">
            <v>73.599999999999994</v>
          </cell>
          <cell r="Y33">
            <v>80.599999999999994</v>
          </cell>
          <cell r="Z33">
            <v>84.4</v>
          </cell>
          <cell r="AA33" t="str">
            <v>n.d.</v>
          </cell>
          <cell r="AB33" t="str">
            <v>n.d.</v>
          </cell>
          <cell r="AC33" t="str">
            <v>n.d.</v>
          </cell>
          <cell r="AD33" t="str">
            <v>n.d.</v>
          </cell>
          <cell r="AE33" t="str">
            <v>n.d.</v>
          </cell>
        </row>
        <row r="34">
          <cell r="A34" t="str">
            <v>% des ménages possédant plus de 5 LBC</v>
          </cell>
          <cell r="B34" t="str">
            <v>nbmencfl5</v>
          </cell>
          <cell r="C34" t="str">
            <v>fra</v>
          </cell>
          <cell r="D34" t="str">
            <v>SOFRES</v>
          </cell>
          <cell r="E34" t="str">
            <v>%</v>
          </cell>
          <cell r="F34" t="str">
            <v>n.d.</v>
          </cell>
          <cell r="G34" t="str">
            <v>n.d.</v>
          </cell>
          <cell r="H34" t="str">
            <v>n.d.</v>
          </cell>
          <cell r="I34" t="str">
            <v>n.d.</v>
          </cell>
          <cell r="J34" t="str">
            <v>n.d.</v>
          </cell>
          <cell r="K34" t="str">
            <v>n.d.</v>
          </cell>
          <cell r="L34" t="str">
            <v>n.d.</v>
          </cell>
          <cell r="M34" t="str">
            <v>n.d.</v>
          </cell>
          <cell r="N34" t="str">
            <v>n.d.</v>
          </cell>
          <cell r="O34" t="str">
            <v>n.d.</v>
          </cell>
          <cell r="P34" t="str">
            <v>n.d.</v>
          </cell>
          <cell r="Q34">
            <v>11</v>
          </cell>
          <cell r="R34">
            <v>13</v>
          </cell>
          <cell r="S34">
            <v>14</v>
          </cell>
          <cell r="T34">
            <v>16</v>
          </cell>
          <cell r="U34">
            <v>20</v>
          </cell>
          <cell r="V34">
            <v>25</v>
          </cell>
          <cell r="W34">
            <v>30</v>
          </cell>
          <cell r="X34">
            <v>27.3</v>
          </cell>
          <cell r="Y34">
            <v>32.799999999999997</v>
          </cell>
          <cell r="Z34">
            <v>35</v>
          </cell>
          <cell r="AA34" t="str">
            <v>n.d.</v>
          </cell>
          <cell r="AB34" t="str">
            <v>n.d.</v>
          </cell>
          <cell r="AC34" t="str">
            <v>n.d.</v>
          </cell>
          <cell r="AD34" t="str">
            <v>n.d.</v>
          </cell>
          <cell r="AE34" t="str">
            <v>n.d.</v>
          </cell>
        </row>
        <row r="35">
          <cell r="A35" t="str">
            <v>Ventes annuelles de climatiseurs</v>
          </cell>
          <cell r="B35" t="str">
            <v>newclim</v>
          </cell>
          <cell r="C35" t="str">
            <v>fra</v>
          </cell>
          <cell r="D35" t="str">
            <v>Observ'ER</v>
          </cell>
          <cell r="E35" t="str">
            <v>k</v>
          </cell>
          <cell r="F35" t="str">
            <v>n.d.</v>
          </cell>
          <cell r="G35" t="str">
            <v>n.d.</v>
          </cell>
          <cell r="H35" t="str">
            <v>n.d.</v>
          </cell>
          <cell r="I35" t="str">
            <v>n.d.</v>
          </cell>
          <cell r="J35" t="str">
            <v>n.d.</v>
          </cell>
          <cell r="K35" t="str">
            <v>n.d.</v>
          </cell>
          <cell r="L35" t="str">
            <v>n.d.</v>
          </cell>
          <cell r="M35" t="str">
            <v>n.d.</v>
          </cell>
          <cell r="N35" t="str">
            <v>n.d.</v>
          </cell>
          <cell r="O35" t="str">
            <v>n.d.</v>
          </cell>
          <cell r="P35" t="str">
            <v>n.d.</v>
          </cell>
          <cell r="Q35">
            <v>0</v>
          </cell>
          <cell r="R35">
            <v>0</v>
          </cell>
          <cell r="S35">
            <v>0</v>
          </cell>
          <cell r="T35">
            <v>0</v>
          </cell>
          <cell r="U35">
            <v>29.5</v>
          </cell>
          <cell r="V35">
            <v>109.65</v>
          </cell>
          <cell r="W35">
            <v>132.565</v>
          </cell>
          <cell r="X35">
            <v>265.625</v>
          </cell>
          <cell r="Y35">
            <v>216.24700000000001</v>
          </cell>
          <cell r="Z35">
            <v>176.45</v>
          </cell>
          <cell r="AA35" t="str">
            <v>n.d.</v>
          </cell>
          <cell r="AB35" t="str">
            <v>n.d.</v>
          </cell>
          <cell r="AC35" t="str">
            <v>n.d.</v>
          </cell>
          <cell r="AD35" t="str">
            <v>n.d.</v>
          </cell>
          <cell r="AE35" t="str">
            <v>n.d.</v>
          </cell>
        </row>
        <row r="36">
          <cell r="A36" t="str">
            <v>Nombre de climatiseurs installées dans les logements (HORS PAC REVERSIBLE)</v>
          </cell>
          <cell r="B36" t="str">
            <v>nbrclim</v>
          </cell>
          <cell r="C36" t="str">
            <v>fra</v>
          </cell>
          <cell r="D36" t="str">
            <v>MEDDTL</v>
          </cell>
          <cell r="E36" t="str">
            <v>k</v>
          </cell>
          <cell r="F36" t="str">
            <v>n.d.</v>
          </cell>
          <cell r="G36" t="str">
            <v>n.d.</v>
          </cell>
          <cell r="H36" t="str">
            <v>n.d.</v>
          </cell>
          <cell r="I36" t="str">
            <v>n.d.</v>
          </cell>
          <cell r="J36" t="str">
            <v>n.d.</v>
          </cell>
          <cell r="K36" t="str">
            <v>n.d.</v>
          </cell>
          <cell r="L36" t="str">
            <v>n.d.</v>
          </cell>
          <cell r="M36" t="str">
            <v>n.d.</v>
          </cell>
          <cell r="N36">
            <v>235.97</v>
          </cell>
          <cell r="O36">
            <v>0</v>
          </cell>
          <cell r="P36">
            <v>291.9984</v>
          </cell>
          <cell r="Q36">
            <v>336.73</v>
          </cell>
          <cell r="R36">
            <v>398.64319999999998</v>
          </cell>
          <cell r="S36">
            <v>528.99630000000002</v>
          </cell>
          <cell r="T36">
            <v>612.49680000000001</v>
          </cell>
          <cell r="U36">
            <v>672.08439999999996</v>
          </cell>
          <cell r="V36">
            <v>733.65880000000004</v>
          </cell>
          <cell r="W36">
            <v>961</v>
          </cell>
          <cell r="X36">
            <v>1069.44</v>
          </cell>
          <cell r="Y36">
            <v>1160.2733000000001</v>
          </cell>
          <cell r="Z36">
            <v>1225.8765000000001</v>
          </cell>
          <cell r="AA36" t="str">
            <v>n.d.</v>
          </cell>
          <cell r="AB36" t="str">
            <v>n.d.</v>
          </cell>
          <cell r="AC36" t="str">
            <v>n.d.</v>
          </cell>
          <cell r="AD36" t="str">
            <v>n.d.</v>
          </cell>
          <cell r="AE36" t="str">
            <v>n.d.</v>
          </cell>
        </row>
        <row r="37">
          <cell r="A37" t="str">
            <v>% de ménages avec climatiseurs</v>
          </cell>
          <cell r="B37" t="str">
            <v>teqcli</v>
          </cell>
          <cell r="C37" t="str">
            <v>fra</v>
          </cell>
          <cell r="D37" t="str">
            <v>MEDDTL</v>
          </cell>
          <cell r="E37" t="str">
            <v>%</v>
          </cell>
          <cell r="L37">
            <v>0.75</v>
          </cell>
          <cell r="N37">
            <v>1</v>
          </cell>
          <cell r="P37">
            <v>1.2</v>
          </cell>
          <cell r="Q37">
            <v>1.3664700000000001</v>
          </cell>
          <cell r="R37">
            <v>1.6</v>
          </cell>
          <cell r="S37">
            <v>2.1</v>
          </cell>
          <cell r="T37">
            <v>2.4</v>
          </cell>
          <cell r="U37">
            <v>2.6</v>
          </cell>
          <cell r="V37">
            <v>2.8</v>
          </cell>
          <cell r="W37">
            <v>3.6303200000000002</v>
          </cell>
          <cell r="X37">
            <v>4</v>
          </cell>
          <cell r="Y37">
            <v>4.3</v>
          </cell>
          <cell r="Z37">
            <v>4.5</v>
          </cell>
          <cell r="AA37">
            <v>4.5</v>
          </cell>
          <cell r="AB37">
            <v>4.6666699999999999</v>
          </cell>
          <cell r="AC37">
            <v>4.7</v>
          </cell>
          <cell r="AD37">
            <v>4.8056839817958963</v>
          </cell>
          <cell r="AE37">
            <v>4.9137443686999269</v>
          </cell>
        </row>
        <row r="38">
          <cell r="A38" t="str">
            <v>Consommation d'électricité pour la climatisation</v>
          </cell>
          <cell r="B38" t="str">
            <v>elecfrescli</v>
          </cell>
          <cell r="C38" t="str">
            <v>fra</v>
          </cell>
          <cell r="D38" t="str">
            <v>MEDDTL</v>
          </cell>
          <cell r="E38" t="str">
            <v>GWh</v>
          </cell>
          <cell r="P38">
            <v>134.41221419044885</v>
          </cell>
          <cell r="Q38">
            <v>153.05854860401888</v>
          </cell>
          <cell r="R38">
            <v>180.76870694920689</v>
          </cell>
          <cell r="S38">
            <v>240.17008036004671</v>
          </cell>
          <cell r="T38">
            <v>278.0289253507126</v>
          </cell>
          <cell r="U38">
            <v>308.63388071155953</v>
          </cell>
          <cell r="V38">
            <v>335.88892946682586</v>
          </cell>
          <cell r="W38">
            <v>440.07920000000001</v>
          </cell>
          <cell r="X38">
            <v>489.9040637127336</v>
          </cell>
          <cell r="Y38">
            <v>531.99434047006309</v>
          </cell>
          <cell r="Z38">
            <v>559.63450708911739</v>
          </cell>
          <cell r="AA38">
            <v>564.61004537105475</v>
          </cell>
          <cell r="AB38">
            <v>590.21032532791128</v>
          </cell>
          <cell r="AC38">
            <v>599.55809780319714</v>
          </cell>
          <cell r="AD38">
            <v>582.65660839924942</v>
          </cell>
          <cell r="AE38">
            <v>572.87153558643763</v>
          </cell>
        </row>
        <row r="39">
          <cell r="A39" t="str">
            <v>Ventes annuelles de pompes à chaleur</v>
          </cell>
          <cell r="B39" t="str">
            <v>newpac</v>
          </cell>
          <cell r="C39" t="str">
            <v>fra</v>
          </cell>
          <cell r="D39" t="str">
            <v>Observ'ER</v>
          </cell>
          <cell r="E39" t="str">
            <v>k</v>
          </cell>
          <cell r="F39" t="str">
            <v>n.d.</v>
          </cell>
          <cell r="G39" t="str">
            <v>n.d.</v>
          </cell>
          <cell r="H39" t="str">
            <v>n.d.</v>
          </cell>
          <cell r="I39" t="str">
            <v>n.d.</v>
          </cell>
          <cell r="J39" t="str">
            <v>n.d.</v>
          </cell>
          <cell r="K39" t="str">
            <v>n.d.</v>
          </cell>
          <cell r="L39" t="str">
            <v>n.d.</v>
          </cell>
          <cell r="M39">
            <v>1.5</v>
          </cell>
          <cell r="N39">
            <v>3</v>
          </cell>
          <cell r="O39">
            <v>6</v>
          </cell>
          <cell r="P39">
            <v>7.5</v>
          </cell>
          <cell r="Q39">
            <v>13.7</v>
          </cell>
          <cell r="R39">
            <v>12.1</v>
          </cell>
          <cell r="S39">
            <v>13.7</v>
          </cell>
          <cell r="T39">
            <v>17.3</v>
          </cell>
          <cell r="U39">
            <v>29.5</v>
          </cell>
          <cell r="V39">
            <v>109.65</v>
          </cell>
          <cell r="W39">
            <v>132.565</v>
          </cell>
          <cell r="X39">
            <v>265.625</v>
          </cell>
          <cell r="Y39">
            <v>216.24700000000001</v>
          </cell>
          <cell r="Z39">
            <v>206.85499999999999</v>
          </cell>
          <cell r="AA39">
            <v>204.965</v>
          </cell>
          <cell r="AB39">
            <v>292.19</v>
          </cell>
          <cell r="AC39">
            <v>311.73500000000001</v>
          </cell>
          <cell r="AD39">
            <v>357.245</v>
          </cell>
          <cell r="AE39">
            <v>409.49</v>
          </cell>
        </row>
        <row r="40">
          <cell r="A40" t="str">
            <v>Ventes annuelles de pompes à chaleur géothermales</v>
          </cell>
          <cell r="B40" t="str">
            <v>newpacgeo</v>
          </cell>
          <cell r="C40" t="str">
            <v>fra</v>
          </cell>
          <cell r="D40" t="str">
            <v>Observ'ER</v>
          </cell>
          <cell r="E40" t="str">
            <v>k</v>
          </cell>
          <cell r="F40" t="str">
            <v>n.d.</v>
          </cell>
          <cell r="G40" t="str">
            <v>n.d.</v>
          </cell>
          <cell r="H40" t="str">
            <v>n.d.</v>
          </cell>
          <cell r="I40" t="str">
            <v>n.d.</v>
          </cell>
          <cell r="J40" t="str">
            <v>n.d.</v>
          </cell>
          <cell r="K40" t="str">
            <v>n.d.</v>
          </cell>
          <cell r="L40" t="str">
            <v>n.d.</v>
          </cell>
          <cell r="M40" t="str">
            <v>n.d.</v>
          </cell>
          <cell r="N40" t="str">
            <v>n.d.</v>
          </cell>
          <cell r="O40" t="str">
            <v>n.d.</v>
          </cell>
          <cell r="P40" t="str">
            <v>n.d.</v>
          </cell>
          <cell r="Q40" t="str">
            <v>n.d.</v>
          </cell>
          <cell r="R40">
            <v>7.7</v>
          </cell>
          <cell r="S40">
            <v>9</v>
          </cell>
          <cell r="T40">
            <v>11.7</v>
          </cell>
          <cell r="U40">
            <v>17.87</v>
          </cell>
          <cell r="V40">
            <v>20.03</v>
          </cell>
          <cell r="W40">
            <v>21.2</v>
          </cell>
          <cell r="X40">
            <v>21.725000000000001</v>
          </cell>
          <cell r="Y40">
            <v>15.507</v>
          </cell>
          <cell r="Z40">
            <v>12.25</v>
          </cell>
          <cell r="AA40">
            <v>10.365</v>
          </cell>
          <cell r="AB40">
            <v>8.23</v>
          </cell>
          <cell r="AC40">
            <v>6.6349999999999998</v>
          </cell>
          <cell r="AD40">
            <v>4.0449999999999999</v>
          </cell>
          <cell r="AE40">
            <v>3.81</v>
          </cell>
        </row>
        <row r="41">
          <cell r="A41" t="str">
            <v>Ventes annuelles de pompes à chaleur air/eau</v>
          </cell>
          <cell r="B41" t="str">
            <v>newpacairo</v>
          </cell>
          <cell r="C41" t="str">
            <v>fra</v>
          </cell>
          <cell r="D41" t="str">
            <v>Observ'ER</v>
          </cell>
          <cell r="E41" t="str">
            <v>k</v>
          </cell>
          <cell r="F41" t="str">
            <v>n.d.</v>
          </cell>
          <cell r="G41" t="str">
            <v>n.d.</v>
          </cell>
          <cell r="H41" t="str">
            <v>n.d.</v>
          </cell>
          <cell r="I41" t="str">
            <v>n.d.</v>
          </cell>
          <cell r="J41" t="str">
            <v>n.d.</v>
          </cell>
          <cell r="K41" t="str">
            <v>n.d.</v>
          </cell>
          <cell r="L41" t="str">
            <v>n.d.</v>
          </cell>
          <cell r="M41" t="str">
            <v>n.d.</v>
          </cell>
          <cell r="N41" t="str">
            <v>n.d.</v>
          </cell>
          <cell r="O41" t="str">
            <v>n.d.</v>
          </cell>
          <cell r="P41" t="str">
            <v>n.d.</v>
          </cell>
          <cell r="Q41" t="str">
            <v>n.d.</v>
          </cell>
          <cell r="R41">
            <v>4.4000000000000004</v>
          </cell>
          <cell r="S41">
            <v>4.7</v>
          </cell>
          <cell r="T41">
            <v>5.6</v>
          </cell>
          <cell r="U41">
            <v>11.63</v>
          </cell>
          <cell r="V41">
            <v>39.119999999999997</v>
          </cell>
          <cell r="W41">
            <v>50.365000000000002</v>
          </cell>
          <cell r="X41">
            <v>133</v>
          </cell>
          <cell r="Y41">
            <v>107.73</v>
          </cell>
          <cell r="Z41">
            <v>58.15</v>
          </cell>
          <cell r="AA41">
            <v>56.2</v>
          </cell>
          <cell r="AB41">
            <v>53.11</v>
          </cell>
          <cell r="AC41">
            <v>54.5</v>
          </cell>
          <cell r="AD41">
            <v>66.099999999999994</v>
          </cell>
          <cell r="AE41">
            <v>73.569999999999993</v>
          </cell>
        </row>
        <row r="42">
          <cell r="A42" t="str">
            <v>Ventes annuelles de pompes à chaleur air/air</v>
          </cell>
          <cell r="B42" t="str">
            <v>newpacaira</v>
          </cell>
          <cell r="C42" t="str">
            <v>fra</v>
          </cell>
          <cell r="D42" t="str">
            <v>Observ'ER</v>
          </cell>
          <cell r="E42" t="str">
            <v>k</v>
          </cell>
          <cell r="F42" t="str">
            <v>n.d.</v>
          </cell>
          <cell r="G42" t="str">
            <v>n.d.</v>
          </cell>
          <cell r="H42" t="str">
            <v>n.d.</v>
          </cell>
          <cell r="I42" t="str">
            <v>n.d.</v>
          </cell>
          <cell r="J42" t="str">
            <v>n.d.</v>
          </cell>
          <cell r="K42" t="str">
            <v>n.d.</v>
          </cell>
          <cell r="L42" t="str">
            <v>n.d.</v>
          </cell>
          <cell r="M42" t="str">
            <v>n.d.</v>
          </cell>
          <cell r="N42" t="str">
            <v>n.d.</v>
          </cell>
          <cell r="O42" t="str">
            <v>n.d.</v>
          </cell>
          <cell r="P42" t="str">
            <v>n.d.</v>
          </cell>
          <cell r="Q42" t="str">
            <v>n.d.</v>
          </cell>
          <cell r="R42" t="str">
            <v>n.d.</v>
          </cell>
          <cell r="S42" t="str">
            <v>n.d.</v>
          </cell>
          <cell r="T42" t="str">
            <v>n.d.</v>
          </cell>
          <cell r="U42" t="str">
            <v>n.d.</v>
          </cell>
          <cell r="V42">
            <v>50.5</v>
          </cell>
          <cell r="W42">
            <v>61</v>
          </cell>
          <cell r="X42">
            <v>110.9</v>
          </cell>
          <cell r="Y42">
            <v>93.01</v>
          </cell>
          <cell r="Z42">
            <v>136.45500000000001</v>
          </cell>
          <cell r="AA42">
            <v>138.4</v>
          </cell>
          <cell r="AB42">
            <v>230.85</v>
          </cell>
          <cell r="AC42">
            <v>250.6</v>
          </cell>
          <cell r="AD42">
            <v>287.10000000000002</v>
          </cell>
          <cell r="AE42">
            <v>332.11</v>
          </cell>
        </row>
        <row r="43">
          <cell r="A43" t="str">
            <v>Nombre de pompes à chaleur installées en France</v>
          </cell>
          <cell r="B43" t="str">
            <v>nbrpac</v>
          </cell>
          <cell r="C43" t="str">
            <v>fra</v>
          </cell>
          <cell r="D43" t="str">
            <v>Assoc</v>
          </cell>
          <cell r="E43" t="str">
            <v>k</v>
          </cell>
          <cell r="F43" t="str">
            <v>n.d.</v>
          </cell>
          <cell r="G43" t="str">
            <v>n.d.</v>
          </cell>
          <cell r="H43" t="str">
            <v>n.d.</v>
          </cell>
          <cell r="I43" t="str">
            <v>n.d.</v>
          </cell>
          <cell r="J43" t="str">
            <v>n.d.</v>
          </cell>
          <cell r="K43" t="str">
            <v>n.d.</v>
          </cell>
          <cell r="L43" t="str">
            <v>n.d.</v>
          </cell>
          <cell r="M43" t="str">
            <v>n.d.</v>
          </cell>
          <cell r="N43" t="str">
            <v>n.d.</v>
          </cell>
          <cell r="O43" t="str">
            <v>n.d.</v>
          </cell>
          <cell r="P43" t="str">
            <v>n.d.</v>
          </cell>
          <cell r="Q43" t="str">
            <v>n.d.</v>
          </cell>
          <cell r="R43" t="str">
            <v>n.d.</v>
          </cell>
          <cell r="S43" t="str">
            <v>n.d.</v>
          </cell>
          <cell r="T43" t="str">
            <v>n.d.</v>
          </cell>
          <cell r="U43">
            <v>2281.0160000000001</v>
          </cell>
          <cell r="V43">
            <v>2390.6660000000002</v>
          </cell>
          <cell r="W43">
            <v>2523.2310000000002</v>
          </cell>
          <cell r="X43">
            <v>2788.8560000000002</v>
          </cell>
          <cell r="Y43">
            <v>3005.1030000000001</v>
          </cell>
          <cell r="Z43">
            <v>3211.9580000000001</v>
          </cell>
          <cell r="AA43">
            <v>3416.9229999999998</v>
          </cell>
          <cell r="AB43">
            <v>3709.1129999999998</v>
          </cell>
          <cell r="AC43">
            <v>4020.848</v>
          </cell>
          <cell r="AD43">
            <v>4378.0929999999998</v>
          </cell>
          <cell r="AE43">
            <v>4787.5829999999996</v>
          </cell>
        </row>
        <row r="44">
          <cell r="A44" t="str">
            <v>Nombre de résidences principales</v>
          </cell>
          <cell r="B44" t="str">
            <v>nbrlpr</v>
          </cell>
          <cell r="C44" t="str">
            <v>fra</v>
          </cell>
          <cell r="D44" t="str">
            <v>CEREN</v>
          </cell>
          <cell r="E44" t="str">
            <v>k</v>
          </cell>
          <cell r="F44">
            <v>21609.4</v>
          </cell>
          <cell r="G44">
            <v>21806.02764</v>
          </cell>
          <cell r="H44">
            <v>22007</v>
          </cell>
          <cell r="I44">
            <v>22233.7</v>
          </cell>
          <cell r="J44">
            <v>22440.9</v>
          </cell>
          <cell r="K44">
            <v>22671.7</v>
          </cell>
          <cell r="L44">
            <v>22944.1</v>
          </cell>
          <cell r="M44">
            <v>23252.700290000001</v>
          </cell>
          <cell r="N44">
            <v>23597.000209999998</v>
          </cell>
          <cell r="O44">
            <v>23993.4</v>
          </cell>
          <cell r="P44">
            <v>24333.200000000001</v>
          </cell>
          <cell r="Q44">
            <v>24642.3</v>
          </cell>
          <cell r="R44">
            <v>24915.200000000001</v>
          </cell>
          <cell r="S44">
            <v>25190.3</v>
          </cell>
          <cell r="T44">
            <v>25520.7</v>
          </cell>
          <cell r="U44">
            <v>25849.4</v>
          </cell>
          <cell r="V44">
            <v>26202.1</v>
          </cell>
          <cell r="W44">
            <v>26471.5</v>
          </cell>
          <cell r="X44">
            <v>26736</v>
          </cell>
          <cell r="Y44">
            <v>26983.1</v>
          </cell>
          <cell r="Z44">
            <v>27241.7</v>
          </cell>
          <cell r="AA44">
            <v>27450.799999999999</v>
          </cell>
          <cell r="AB44">
            <v>27686.5</v>
          </cell>
          <cell r="AC44">
            <v>27940.756140000001</v>
          </cell>
          <cell r="AD44">
            <v>28190.135859999999</v>
          </cell>
          <cell r="AE44">
            <v>28360.519079999998</v>
          </cell>
        </row>
        <row r="45">
          <cell r="A45" t="str">
            <v>Population</v>
          </cell>
          <cell r="B45" t="str">
            <v>pop</v>
          </cell>
          <cell r="C45" t="str">
            <v>fra</v>
          </cell>
          <cell r="D45" t="str">
            <v>INSEE</v>
          </cell>
          <cell r="E45" t="str">
            <v>M</v>
          </cell>
          <cell r="F45">
            <v>56.576999999999998</v>
          </cell>
          <cell r="G45">
            <v>56.84066</v>
          </cell>
          <cell r="H45">
            <v>57.110529999999997</v>
          </cell>
          <cell r="I45">
            <v>57.369160000000001</v>
          </cell>
          <cell r="J45">
            <v>57.565010000000001</v>
          </cell>
          <cell r="K45">
            <v>57.752540000000003</v>
          </cell>
          <cell r="L45">
            <v>57.935960000000001</v>
          </cell>
          <cell r="M45">
            <v>58.116019999999999</v>
          </cell>
          <cell r="N45">
            <v>58.298960000000001</v>
          </cell>
          <cell r="O45">
            <v>58.496609999999997</v>
          </cell>
          <cell r="P45">
            <v>58.858199999999997</v>
          </cell>
          <cell r="Q45">
            <v>59.266570000000002</v>
          </cell>
          <cell r="R45">
            <v>59.685899999999997</v>
          </cell>
          <cell r="S45">
            <v>60.101840000000003</v>
          </cell>
          <cell r="T45">
            <v>60.505420000000001</v>
          </cell>
          <cell r="U45">
            <v>60.963259999999998</v>
          </cell>
          <cell r="V45">
            <v>61.399729999999998</v>
          </cell>
          <cell r="W45">
            <v>61.79524</v>
          </cell>
          <cell r="X45">
            <v>62.134869999999999</v>
          </cell>
          <cell r="Y45">
            <v>62.465710000000001</v>
          </cell>
          <cell r="Z45">
            <v>62.765239999999999</v>
          </cell>
          <cell r="AA45">
            <v>63.070340000000002</v>
          </cell>
          <cell r="AB45">
            <v>63.375970000000002</v>
          </cell>
          <cell r="AC45">
            <v>63.697870000000002</v>
          </cell>
          <cell r="AD45">
            <v>63.982080000000003</v>
          </cell>
          <cell r="AE45">
            <v>64.277240000000006</v>
          </cell>
        </row>
        <row r="46">
          <cell r="A46" t="str">
            <v>Source Base France ADEME (Datamed)</v>
          </cell>
          <cell r="N46">
            <v>13811.5</v>
          </cell>
          <cell r="P46">
            <v>460.31832431427313</v>
          </cell>
          <cell r="Q46">
            <v>454.54433430337559</v>
          </cell>
          <cell r="R46">
            <v>453.45990336523198</v>
          </cell>
          <cell r="S46">
            <v>454.01088884751499</v>
          </cell>
          <cell r="T46">
            <v>453.92714762054692</v>
          </cell>
          <cell r="U46">
            <v>459.21893249056143</v>
          </cell>
          <cell r="V46">
            <v>457.82716634330001</v>
          </cell>
          <cell r="W46">
            <v>457.93873806381731</v>
          </cell>
          <cell r="X46">
            <v>458.09401529093128</v>
          </cell>
          <cell r="Y46">
            <v>458.50778473490959</v>
          </cell>
          <cell r="Z46">
            <v>456.51785240121444</v>
          </cell>
          <cell r="AA46">
            <v>457.06827841573113</v>
          </cell>
          <cell r="AB46">
            <v>456.80584690533186</v>
          </cell>
          <cell r="AC46">
            <v>456.55726740144161</v>
          </cell>
          <cell r="AD46">
            <v>430.09094492046825</v>
          </cell>
          <cell r="AE46">
            <v>411.35865778739253</v>
          </cell>
        </row>
        <row r="47">
          <cell r="A47" t="str">
            <v>teqrfgmult,teqcgl,teqlvl,teqlvv,teqtvs,teqtvmult,teqscl,nbrrfg,nbrcgl,nbrlvl,nbrlvv,nbrtvs,nbrscl,newrfg,newcgl,newlvl,newlvv,newscl,cselerfg,cselecgl,cselelvl,cselelvv,cseletvs,cselescl,salcfl,nbmencfl2,nbmencfl5,newclim,nbrclim,teqcli,elecfrescli,newpac,newpacgeo,newpacairo,newpacaira,nbrpac,nbrlprpop</v>
          </cell>
        </row>
        <row r="48">
          <cell r="N48">
            <v>134412214.19044885</v>
          </cell>
          <cell r="P48">
            <v>460.31832431427307</v>
          </cell>
        </row>
        <row r="49">
          <cell r="B49" t="str">
            <v>Code série</v>
          </cell>
          <cell r="D49" t="str">
            <v>Source</v>
          </cell>
          <cell r="E49" t="str">
            <v>Unité</v>
          </cell>
          <cell r="F49">
            <v>1990</v>
          </cell>
          <cell r="G49">
            <v>1991</v>
          </cell>
          <cell r="H49">
            <v>1992</v>
          </cell>
          <cell r="I49">
            <v>1993</v>
          </cell>
          <cell r="J49">
            <v>1994</v>
          </cell>
          <cell r="K49">
            <v>1995</v>
          </cell>
          <cell r="L49">
            <v>1996</v>
          </cell>
          <cell r="M49">
            <v>1997</v>
          </cell>
          <cell r="N49">
            <v>1998</v>
          </cell>
          <cell r="O49">
            <v>1999</v>
          </cell>
          <cell r="P49">
            <v>2000</v>
          </cell>
          <cell r="Q49">
            <v>2001</v>
          </cell>
          <cell r="R49">
            <v>2002</v>
          </cell>
          <cell r="S49">
            <v>2003</v>
          </cell>
          <cell r="T49">
            <v>2004</v>
          </cell>
          <cell r="U49">
            <v>2005</v>
          </cell>
          <cell r="V49">
            <v>2006</v>
          </cell>
          <cell r="W49">
            <v>2007</v>
          </cell>
          <cell r="X49">
            <v>2008</v>
          </cell>
          <cell r="Y49">
            <v>2009</v>
          </cell>
          <cell r="Z49">
            <v>2010</v>
          </cell>
          <cell r="AA49">
            <v>2011</v>
          </cell>
          <cell r="AB49">
            <v>2012</v>
          </cell>
          <cell r="AC49">
            <v>2013</v>
          </cell>
          <cell r="AD49">
            <v>2014</v>
          </cell>
          <cell r="AE49">
            <v>2015</v>
          </cell>
        </row>
        <row r="50">
          <cell r="A50" t="str">
            <v>Consommation d'électricité specifique du résidentiel</v>
          </cell>
          <cell r="B50" t="str">
            <v>elccfresels</v>
          </cell>
          <cell r="C50" t="str">
            <v>fra</v>
          </cell>
          <cell r="D50" t="str">
            <v>CEREN</v>
          </cell>
          <cell r="E50" t="str">
            <v>Mtep</v>
          </cell>
          <cell r="F50">
            <v>3.56738</v>
          </cell>
          <cell r="G50">
            <v>3.70492</v>
          </cell>
          <cell r="H50">
            <v>3.8166600000000002</v>
          </cell>
          <cell r="I50">
            <v>3.92841</v>
          </cell>
          <cell r="J50">
            <v>4.0229699999999999</v>
          </cell>
          <cell r="K50">
            <v>4.1347199999999997</v>
          </cell>
          <cell r="L50">
            <v>4.2980499999999999</v>
          </cell>
          <cell r="M50">
            <v>4.4441800000000002</v>
          </cell>
          <cell r="N50">
            <v>4.6676799999999998</v>
          </cell>
          <cell r="O50">
            <v>4.85663</v>
          </cell>
          <cell r="P50">
            <v>5.04495</v>
          </cell>
          <cell r="Q50">
            <v>5.2872399999999997</v>
          </cell>
          <cell r="R50">
            <v>5.4600600000000004</v>
          </cell>
          <cell r="S50">
            <v>5.6749700000000001</v>
          </cell>
          <cell r="T50">
            <v>5.82</v>
          </cell>
          <cell r="U50">
            <v>6.01</v>
          </cell>
          <cell r="V50">
            <v>6.18</v>
          </cell>
          <cell r="W50">
            <v>6.34</v>
          </cell>
          <cell r="X50">
            <v>6.51</v>
          </cell>
          <cell r="Y50">
            <v>6.53</v>
          </cell>
          <cell r="Z50">
            <v>6.61</v>
          </cell>
          <cell r="AA50">
            <v>6.62</v>
          </cell>
          <cell r="AB50">
            <v>6.73</v>
          </cell>
          <cell r="AC50">
            <v>6.74</v>
          </cell>
          <cell r="AD50">
            <v>6.55</v>
          </cell>
          <cell r="AE50">
            <v>6.44</v>
          </cell>
        </row>
        <row r="51">
          <cell r="A51" t="str">
            <v>Consommation d'électricité pour l'éclairage</v>
          </cell>
          <cell r="B51" t="str">
            <v>elccfreslgt</v>
          </cell>
          <cell r="C51" t="str">
            <v>fra</v>
          </cell>
          <cell r="D51" t="str">
            <v>CEREN</v>
          </cell>
          <cell r="E51" t="str">
            <v>Mtep</v>
          </cell>
          <cell r="F51">
            <v>0.66569999999999996</v>
          </cell>
          <cell r="G51">
            <v>0.69608000000000003</v>
          </cell>
          <cell r="H51">
            <v>0.72326999999999997</v>
          </cell>
          <cell r="I51">
            <v>0.75551999999999997</v>
          </cell>
          <cell r="J51">
            <v>0.77797000000000005</v>
          </cell>
          <cell r="K51">
            <v>0.80930999999999997</v>
          </cell>
          <cell r="L51">
            <v>0.85250999999999999</v>
          </cell>
          <cell r="M51">
            <v>0.88792000000000004</v>
          </cell>
          <cell r="N51">
            <v>0.94359000000000004</v>
          </cell>
          <cell r="O51">
            <v>0.94503000000000004</v>
          </cell>
          <cell r="P51">
            <v>0.96675999999999995</v>
          </cell>
          <cell r="Q51">
            <v>1.00976</v>
          </cell>
          <cell r="R51">
            <v>1.04434</v>
          </cell>
          <cell r="S51">
            <v>1.04494</v>
          </cell>
          <cell r="T51">
            <v>1.0303199999999999</v>
          </cell>
          <cell r="U51">
            <v>1.00413</v>
          </cell>
          <cell r="V51">
            <v>0.98318000000000005</v>
          </cell>
          <cell r="W51">
            <v>0.95731999999999995</v>
          </cell>
          <cell r="X51">
            <v>0.95252000000000003</v>
          </cell>
          <cell r="Y51">
            <v>0.94396999999999998</v>
          </cell>
          <cell r="Z51">
            <v>0.88948000000000005</v>
          </cell>
          <cell r="AA51">
            <v>0.83004999999999995</v>
          </cell>
          <cell r="AB51">
            <v>0.76793999999999996</v>
          </cell>
          <cell r="AC51">
            <v>0.76217999999999997</v>
          </cell>
          <cell r="AD51">
            <v>0.70411999999999997</v>
          </cell>
          <cell r="AE51">
            <v>0.70128999999999997</v>
          </cell>
        </row>
        <row r="52">
          <cell r="A52" t="str">
            <v>Consommation d'électricité des réfrigerateurs</v>
          </cell>
          <cell r="B52" t="str">
            <v>elccfresrfg</v>
          </cell>
          <cell r="C52" t="str">
            <v>fra</v>
          </cell>
          <cell r="D52" t="str">
            <v>NRD</v>
          </cell>
          <cell r="E52" t="str">
            <v>Mtep</v>
          </cell>
          <cell r="F52">
            <v>0.76312000000000002</v>
          </cell>
          <cell r="G52">
            <v>0.77085000000000004</v>
          </cell>
          <cell r="H52">
            <v>0.77875000000000005</v>
          </cell>
          <cell r="I52">
            <v>0.78813</v>
          </cell>
          <cell r="J52">
            <v>0.79866999999999999</v>
          </cell>
          <cell r="K52">
            <v>0.80993999999999999</v>
          </cell>
          <cell r="L52">
            <v>0.82152999999999998</v>
          </cell>
          <cell r="M52">
            <v>0.83243</v>
          </cell>
          <cell r="N52">
            <v>0.84423999999999999</v>
          </cell>
          <cell r="O52">
            <v>0.85426000000000002</v>
          </cell>
          <cell r="P52">
            <v>0.85824</v>
          </cell>
          <cell r="Q52">
            <v>0.8619</v>
          </cell>
          <cell r="R52">
            <v>0.86419999999999997</v>
          </cell>
          <cell r="S52">
            <v>0.86024</v>
          </cell>
          <cell r="T52">
            <v>0.85850000000000004</v>
          </cell>
          <cell r="U52">
            <v>0.85399999999999998</v>
          </cell>
          <cell r="V52">
            <v>0.85113000000000005</v>
          </cell>
          <cell r="W52">
            <v>0.84991000000000005</v>
          </cell>
          <cell r="X52">
            <v>0.84536</v>
          </cell>
          <cell r="Y52">
            <v>0.84128000000000003</v>
          </cell>
          <cell r="Z52">
            <v>0.83692</v>
          </cell>
          <cell r="AA52">
            <v>0.83021</v>
          </cell>
          <cell r="AB52">
            <v>0.82230000000000003</v>
          </cell>
          <cell r="AC52">
            <v>0.81235000000000002</v>
          </cell>
          <cell r="AD52">
            <v>0.80189999999999995</v>
          </cell>
          <cell r="AE52">
            <v>0.78632999999999997</v>
          </cell>
        </row>
        <row r="53">
          <cell r="A53" t="str">
            <v>Consommation d'électricité des congélateurs</v>
          </cell>
          <cell r="B53" t="str">
            <v>elccfrescgl</v>
          </cell>
          <cell r="C53" t="str">
            <v>fra</v>
          </cell>
          <cell r="D53" t="str">
            <v>NRD</v>
          </cell>
          <cell r="E53" t="str">
            <v>Mtep</v>
          </cell>
          <cell r="F53">
            <v>0.57854000000000005</v>
          </cell>
          <cell r="G53">
            <v>0.59714</v>
          </cell>
          <cell r="H53">
            <v>0.61538999999999999</v>
          </cell>
          <cell r="I53">
            <v>0.64720999999999995</v>
          </cell>
          <cell r="J53">
            <v>0.66383999999999999</v>
          </cell>
          <cell r="K53">
            <v>0.68157999999999996</v>
          </cell>
          <cell r="L53">
            <v>0.70057000000000003</v>
          </cell>
          <cell r="M53">
            <v>0.73397999999999997</v>
          </cell>
          <cell r="N53">
            <v>0.75407999999999997</v>
          </cell>
          <cell r="O53">
            <v>0.77309000000000005</v>
          </cell>
          <cell r="P53">
            <v>0.77373999999999998</v>
          </cell>
          <cell r="Q53">
            <v>0.77278000000000002</v>
          </cell>
          <cell r="R53">
            <v>0.79878000000000005</v>
          </cell>
          <cell r="S53">
            <v>0.81074999999999997</v>
          </cell>
          <cell r="T53">
            <v>0.83877000000000002</v>
          </cell>
          <cell r="U53">
            <v>0.85631999999999997</v>
          </cell>
          <cell r="V53">
            <v>0.87419000000000002</v>
          </cell>
          <cell r="W53">
            <v>0.88993999999999995</v>
          </cell>
          <cell r="X53">
            <v>0.90081999999999995</v>
          </cell>
          <cell r="Y53">
            <v>0.91051000000000004</v>
          </cell>
          <cell r="Z53">
            <v>0.91952999999999996</v>
          </cell>
          <cell r="AA53">
            <v>0.92678000000000005</v>
          </cell>
          <cell r="AB53">
            <v>0.92745999999999995</v>
          </cell>
          <cell r="AC53">
            <v>0.92923999999999995</v>
          </cell>
          <cell r="AD53">
            <v>0.93045999999999995</v>
          </cell>
          <cell r="AE53">
            <v>0.92964000000000002</v>
          </cell>
        </row>
        <row r="54">
          <cell r="A54" t="str">
            <v>Consommation d'électricité des lave-linge</v>
          </cell>
          <cell r="B54" t="str">
            <v>elccfreslvl</v>
          </cell>
          <cell r="C54" t="str">
            <v>fra</v>
          </cell>
          <cell r="D54" t="str">
            <v>NRD</v>
          </cell>
          <cell r="E54" t="str">
            <v>Mtep</v>
          </cell>
          <cell r="F54">
            <v>0.56635999999999997</v>
          </cell>
          <cell r="G54">
            <v>0.57123000000000002</v>
          </cell>
          <cell r="H54">
            <v>0.57523999999999997</v>
          </cell>
          <cell r="I54">
            <v>0.57852000000000003</v>
          </cell>
          <cell r="J54">
            <v>0.58211000000000002</v>
          </cell>
          <cell r="K54">
            <v>0.58592</v>
          </cell>
          <cell r="L54">
            <v>0.58989999999999998</v>
          </cell>
          <cell r="M54">
            <v>0.59462999999999999</v>
          </cell>
          <cell r="N54">
            <v>0.59945999999999999</v>
          </cell>
          <cell r="O54">
            <v>0.60550999999999999</v>
          </cell>
          <cell r="P54">
            <v>0.61499999999999999</v>
          </cell>
          <cell r="Q54">
            <v>0.62565000000000004</v>
          </cell>
          <cell r="R54">
            <v>0.62795999999999996</v>
          </cell>
          <cell r="S54">
            <v>0.63060000000000005</v>
          </cell>
          <cell r="T54">
            <v>0.63236000000000003</v>
          </cell>
          <cell r="U54">
            <v>0.63756000000000002</v>
          </cell>
          <cell r="V54">
            <v>0.64302999999999999</v>
          </cell>
          <cell r="W54">
            <v>0.64800999999999997</v>
          </cell>
          <cell r="X54">
            <v>0.65334000000000003</v>
          </cell>
          <cell r="Y54">
            <v>0.65522000000000002</v>
          </cell>
          <cell r="Z54">
            <v>0.65356999999999998</v>
          </cell>
          <cell r="AA54">
            <v>0.64929999999999999</v>
          </cell>
          <cell r="AB54">
            <v>0.64698</v>
          </cell>
          <cell r="AC54">
            <v>0.64329000000000003</v>
          </cell>
          <cell r="AD54">
            <v>0.63919000000000004</v>
          </cell>
          <cell r="AE54">
            <v>0.63227</v>
          </cell>
        </row>
        <row r="55">
          <cell r="A55" t="str">
            <v>Consommation d'électricité des lave-vaisselle</v>
          </cell>
          <cell r="B55" t="str">
            <v>elccfreslvv</v>
          </cell>
          <cell r="C55" t="str">
            <v>fra</v>
          </cell>
          <cell r="D55" t="str">
            <v>NRD</v>
          </cell>
          <cell r="E55" t="str">
            <v>Mtep</v>
          </cell>
          <cell r="F55">
            <v>0.12230000000000001</v>
          </cell>
          <cell r="G55">
            <v>0.12753</v>
          </cell>
          <cell r="H55">
            <v>0.13278999999999999</v>
          </cell>
          <cell r="I55">
            <v>0.13827</v>
          </cell>
          <cell r="J55">
            <v>0.14360000000000001</v>
          </cell>
          <cell r="K55">
            <v>0.14904999999999999</v>
          </cell>
          <cell r="L55">
            <v>0.15481</v>
          </cell>
          <cell r="M55">
            <v>0.16089000000000001</v>
          </cell>
          <cell r="N55">
            <v>0.16722999999999999</v>
          </cell>
          <cell r="O55">
            <v>0.17924999999999999</v>
          </cell>
          <cell r="P55">
            <v>0.18409</v>
          </cell>
          <cell r="Q55">
            <v>0.18942000000000001</v>
          </cell>
          <cell r="R55">
            <v>0.19758999999999999</v>
          </cell>
          <cell r="S55">
            <v>0.20250000000000001</v>
          </cell>
          <cell r="T55">
            <v>0.20676</v>
          </cell>
          <cell r="U55">
            <v>0.21978</v>
          </cell>
          <cell r="V55">
            <v>0.22609000000000001</v>
          </cell>
          <cell r="W55">
            <v>0.22808</v>
          </cell>
          <cell r="X55">
            <v>0.23580000000000001</v>
          </cell>
          <cell r="Y55">
            <v>0.24365999999999999</v>
          </cell>
          <cell r="Z55">
            <v>0.25148999999999999</v>
          </cell>
          <cell r="AA55">
            <v>0.25563000000000002</v>
          </cell>
          <cell r="AB55">
            <v>0.25974999999999998</v>
          </cell>
          <cell r="AC55">
            <v>0.26164999999999999</v>
          </cell>
          <cell r="AD55">
            <v>0.26557999999999998</v>
          </cell>
          <cell r="AE55">
            <v>0.26804</v>
          </cell>
        </row>
        <row r="56">
          <cell r="A56" t="str">
            <v>Consommation d'électricité des téléviseurs</v>
          </cell>
          <cell r="B56" t="str">
            <v>elccfrestvs</v>
          </cell>
          <cell r="C56" t="str">
            <v>fra</v>
          </cell>
          <cell r="D56" t="str">
            <v>NRD</v>
          </cell>
          <cell r="E56" t="str">
            <v>Mtep</v>
          </cell>
          <cell r="F56">
            <v>0.28571000000000002</v>
          </cell>
          <cell r="G56">
            <v>0.30309000000000003</v>
          </cell>
          <cell r="H56">
            <v>0.31781999999999999</v>
          </cell>
          <cell r="I56">
            <v>0.33074999999999999</v>
          </cell>
          <cell r="J56">
            <v>0.34161999999999998</v>
          </cell>
          <cell r="K56">
            <v>0.35143000000000002</v>
          </cell>
          <cell r="L56">
            <v>0.36075000000000002</v>
          </cell>
          <cell r="M56">
            <v>0.36973</v>
          </cell>
          <cell r="N56">
            <v>0.33650000000000002</v>
          </cell>
          <cell r="O56">
            <v>0.34458</v>
          </cell>
          <cell r="P56">
            <v>0.35930000000000001</v>
          </cell>
          <cell r="Q56">
            <v>0.34533000000000003</v>
          </cell>
          <cell r="R56">
            <v>0.37567</v>
          </cell>
          <cell r="S56">
            <v>0.40678999999999998</v>
          </cell>
          <cell r="T56">
            <v>0.43786999999999998</v>
          </cell>
          <cell r="U56">
            <v>0.51932</v>
          </cell>
          <cell r="V56">
            <v>0.60451999999999995</v>
          </cell>
          <cell r="W56">
            <v>0.69094</v>
          </cell>
          <cell r="X56">
            <v>0.69884999999999997</v>
          </cell>
          <cell r="Y56">
            <v>0.70567000000000002</v>
          </cell>
          <cell r="Z56">
            <v>0.71243000000000001</v>
          </cell>
          <cell r="AA56">
            <v>0.71789999999999998</v>
          </cell>
          <cell r="AB56">
            <v>0.72419</v>
          </cell>
          <cell r="AC56">
            <v>0.73087999999999997</v>
          </cell>
          <cell r="AD56">
            <v>0.73746</v>
          </cell>
          <cell r="AE56">
            <v>0.74038000000000004</v>
          </cell>
        </row>
        <row r="57">
          <cell r="A57" t="str">
            <v>Nombre de résidences principales</v>
          </cell>
          <cell r="B57" t="str">
            <v>nbrlpr</v>
          </cell>
          <cell r="C57" t="str">
            <v>fra</v>
          </cell>
          <cell r="D57" t="str">
            <v>NRCER</v>
          </cell>
          <cell r="E57" t="str">
            <v>k</v>
          </cell>
          <cell r="F57">
            <v>21609.4</v>
          </cell>
          <cell r="G57">
            <v>21806.02764</v>
          </cell>
          <cell r="H57">
            <v>22007</v>
          </cell>
          <cell r="I57">
            <v>22233.7</v>
          </cell>
          <cell r="J57">
            <v>22440.9</v>
          </cell>
          <cell r="K57">
            <v>22671.7</v>
          </cell>
          <cell r="L57">
            <v>22944.1</v>
          </cell>
          <cell r="M57">
            <v>23252.700290000001</v>
          </cell>
          <cell r="N57">
            <v>23597.000209999998</v>
          </cell>
          <cell r="O57">
            <v>23993.4</v>
          </cell>
          <cell r="P57">
            <v>24333.200000000001</v>
          </cell>
          <cell r="Q57">
            <v>24642.3</v>
          </cell>
          <cell r="R57">
            <v>24915.200000000001</v>
          </cell>
          <cell r="S57">
            <v>25190.3</v>
          </cell>
          <cell r="T57">
            <v>25520.7</v>
          </cell>
          <cell r="U57">
            <v>25849.4</v>
          </cell>
          <cell r="V57">
            <v>26202.1</v>
          </cell>
          <cell r="W57">
            <v>26471.5</v>
          </cell>
          <cell r="X57">
            <v>26736</v>
          </cell>
          <cell r="Y57">
            <v>26983.1</v>
          </cell>
          <cell r="Z57">
            <v>27241.7</v>
          </cell>
          <cell r="AA57">
            <v>27450.799999999999</v>
          </cell>
          <cell r="AB57">
            <v>27686.5</v>
          </cell>
          <cell r="AC57">
            <v>27940.756140000001</v>
          </cell>
          <cell r="AD57">
            <v>28190.135859999999</v>
          </cell>
          <cell r="AE57">
            <v>28360.519079999998</v>
          </cell>
        </row>
        <row r="59">
          <cell r="A59" t="str">
            <v>elccfresels,elccfreslgt,elccfresrfg,elccfrescgl,elccfreslvl,elccfreslvv,elccfrestvs,nbrlpr</v>
          </cell>
        </row>
        <row r="66">
          <cell r="A66" t="str">
            <v>Nombre de résidences principales</v>
          </cell>
          <cell r="B66" t="str">
            <v>nbrlpr</v>
          </cell>
          <cell r="C66" t="str">
            <v>fra</v>
          </cell>
          <cell r="D66" t="str">
            <v>CEREN</v>
          </cell>
          <cell r="E66" t="str">
            <v>k</v>
          </cell>
          <cell r="F66">
            <v>21609.4</v>
          </cell>
          <cell r="G66">
            <v>21806.02764</v>
          </cell>
          <cell r="H66">
            <v>22007</v>
          </cell>
          <cell r="I66">
            <v>22233.7</v>
          </cell>
          <cell r="J66">
            <v>22440.9</v>
          </cell>
          <cell r="K66">
            <v>22671.7</v>
          </cell>
          <cell r="L66">
            <v>22944.1</v>
          </cell>
          <cell r="M66">
            <v>23252.700290000001</v>
          </cell>
          <cell r="N66">
            <v>23597.000209999998</v>
          </cell>
          <cell r="O66">
            <v>23993.4</v>
          </cell>
          <cell r="P66">
            <v>24333.200000000001</v>
          </cell>
          <cell r="Q66">
            <v>24642.3</v>
          </cell>
          <cell r="R66">
            <v>24915.200000000001</v>
          </cell>
          <cell r="S66">
            <v>25190.3</v>
          </cell>
          <cell r="T66">
            <v>25520.7</v>
          </cell>
          <cell r="U66">
            <v>25849.4</v>
          </cell>
          <cell r="V66">
            <v>26202.1</v>
          </cell>
          <cell r="W66">
            <v>26471.5</v>
          </cell>
          <cell r="X66">
            <v>26736</v>
          </cell>
          <cell r="Y66">
            <v>26983.1</v>
          </cell>
          <cell r="Z66">
            <v>27241.7</v>
          </cell>
          <cell r="AA66">
            <v>27450.799999999999</v>
          </cell>
          <cell r="AB66">
            <v>27686.5</v>
          </cell>
          <cell r="AC66">
            <v>27940.756140000001</v>
          </cell>
          <cell r="AD66">
            <v>28190.135859999999</v>
          </cell>
          <cell r="AE66">
            <v>28341.579000000002</v>
          </cell>
        </row>
        <row r="67">
          <cell r="A67" t="str">
            <v>Nombre de résidences principales chauffées à l'électricité</v>
          </cell>
          <cell r="B67" t="str">
            <v>nbrlprele</v>
          </cell>
          <cell r="C67" t="str">
            <v>fra</v>
          </cell>
          <cell r="D67" t="str">
            <v>CEREN</v>
          </cell>
          <cell r="E67" t="str">
            <v>k</v>
          </cell>
          <cell r="F67">
            <v>5531.7</v>
          </cell>
          <cell r="G67">
            <v>5755.1</v>
          </cell>
          <cell r="H67">
            <v>6025.4</v>
          </cell>
          <cell r="I67">
            <v>6245.6</v>
          </cell>
          <cell r="J67">
            <v>6420.4</v>
          </cell>
          <cell r="K67">
            <v>6573.9</v>
          </cell>
          <cell r="L67">
            <v>6693.1</v>
          </cell>
          <cell r="M67">
            <v>6746.8</v>
          </cell>
          <cell r="N67">
            <v>6799</v>
          </cell>
          <cell r="O67">
            <v>6857</v>
          </cell>
          <cell r="P67">
            <v>6868.6</v>
          </cell>
          <cell r="Q67">
            <v>6894.6</v>
          </cell>
          <cell r="R67">
            <v>6941.6</v>
          </cell>
          <cell r="S67">
            <v>7012.9</v>
          </cell>
          <cell r="T67">
            <v>7169.7</v>
          </cell>
          <cell r="U67">
            <v>7414.5</v>
          </cell>
          <cell r="V67">
            <v>7709.4</v>
          </cell>
          <cell r="W67">
            <v>7977</v>
          </cell>
          <cell r="X67">
            <v>8303.7000000000007</v>
          </cell>
          <cell r="Y67">
            <v>8693.7999999999993</v>
          </cell>
          <cell r="Z67">
            <v>9013.7000000000007</v>
          </cell>
          <cell r="AA67">
            <v>9274.6</v>
          </cell>
          <cell r="AB67">
            <v>9587.4</v>
          </cell>
          <cell r="AC67">
            <v>9853.7900000000009</v>
          </cell>
          <cell r="AD67">
            <v>10109.780000000001</v>
          </cell>
          <cell r="AE67">
            <v>10253.07</v>
          </cell>
        </row>
        <row r="68">
          <cell r="A68" t="str">
            <v>Nombre de résidences principales chauffées au gaz</v>
          </cell>
          <cell r="B68" t="str">
            <v>nbrlprgaz</v>
          </cell>
          <cell r="C68" t="str">
            <v>fra</v>
          </cell>
          <cell r="D68" t="str">
            <v>CEREN</v>
          </cell>
          <cell r="E68" t="str">
            <v>k</v>
          </cell>
          <cell r="F68">
            <v>6348.3</v>
          </cell>
          <cell r="G68">
            <v>6547.8</v>
          </cell>
          <cell r="H68">
            <v>6767.2</v>
          </cell>
          <cell r="I68">
            <v>6972.6</v>
          </cell>
          <cell r="J68">
            <v>7160.5</v>
          </cell>
          <cell r="K68">
            <v>7361.5</v>
          </cell>
          <cell r="L68">
            <v>7574.9</v>
          </cell>
          <cell r="M68">
            <v>7814.8</v>
          </cell>
          <cell r="N68">
            <v>8089.1</v>
          </cell>
          <cell r="O68">
            <v>8382.9</v>
          </cell>
          <cell r="P68">
            <v>8765.9</v>
          </cell>
          <cell r="Q68">
            <v>9177.6</v>
          </cell>
          <cell r="R68">
            <v>9563.9</v>
          </cell>
          <cell r="S68">
            <v>9911.5</v>
          </cell>
          <cell r="T68">
            <v>10211.299999999999</v>
          </cell>
          <cell r="U68">
            <v>10463.799999999999</v>
          </cell>
          <cell r="V68">
            <v>10719.6</v>
          </cell>
          <cell r="W68">
            <v>10903.7</v>
          </cell>
          <cell r="X68">
            <v>11055.5</v>
          </cell>
          <cell r="Y68">
            <v>11149.3</v>
          </cell>
          <cell r="Z68">
            <v>11219.9</v>
          </cell>
          <cell r="AA68">
            <v>11284.3</v>
          </cell>
          <cell r="AB68">
            <v>11335.8</v>
          </cell>
          <cell r="AC68">
            <v>11413.5</v>
          </cell>
          <cell r="AD68">
            <v>11488.1</v>
          </cell>
          <cell r="AE68">
            <v>11577.7</v>
          </cell>
        </row>
        <row r="69">
          <cell r="A69" t="str">
            <v>Nombre de résidences principales chauffées au fioul</v>
          </cell>
          <cell r="B69" t="str">
            <v>nbrlprfol</v>
          </cell>
          <cell r="C69" t="str">
            <v>fra</v>
          </cell>
          <cell r="D69" t="str">
            <v>CEREN</v>
          </cell>
          <cell r="E69" t="str">
            <v>k</v>
          </cell>
          <cell r="F69">
            <v>5362.9</v>
          </cell>
          <cell r="G69">
            <v>5192.6000000000004</v>
          </cell>
          <cell r="H69">
            <v>5007.3999999999996</v>
          </cell>
          <cell r="I69">
            <v>4911.5</v>
          </cell>
          <cell r="J69">
            <v>4846</v>
          </cell>
          <cell r="K69">
            <v>4812.6000000000004</v>
          </cell>
          <cell r="L69">
            <v>4823</v>
          </cell>
          <cell r="M69">
            <v>4866.5</v>
          </cell>
          <cell r="N69">
            <v>4876.2</v>
          </cell>
          <cell r="O69">
            <v>4906.6000000000004</v>
          </cell>
          <cell r="P69">
            <v>4957.1000000000004</v>
          </cell>
          <cell r="Q69">
            <v>4955.8</v>
          </cell>
          <cell r="R69">
            <v>4948.3</v>
          </cell>
          <cell r="S69">
            <v>4961.8</v>
          </cell>
          <cell r="T69">
            <v>4939</v>
          </cell>
          <cell r="U69">
            <v>4863.3999999999996</v>
          </cell>
          <cell r="V69">
            <v>4744.8999999999996</v>
          </cell>
          <cell r="W69">
            <v>4622.7</v>
          </cell>
          <cell r="X69">
            <v>4456.7</v>
          </cell>
          <cell r="Y69">
            <v>4264.8</v>
          </cell>
          <cell r="Z69">
            <v>4148.1000000000004</v>
          </cell>
          <cell r="AA69">
            <v>4031.2</v>
          </cell>
          <cell r="AB69">
            <v>3900.3</v>
          </cell>
          <cell r="AC69">
            <v>3780.1</v>
          </cell>
          <cell r="AD69">
            <v>3671.4</v>
          </cell>
          <cell r="AE69">
            <v>3583.4</v>
          </cell>
        </row>
        <row r="70">
          <cell r="A70" t="str">
            <v>Nombre de résidences principales chauffées au GPL</v>
          </cell>
          <cell r="B70" t="str">
            <v>nbrlprgpl</v>
          </cell>
          <cell r="C70" t="str">
            <v>fra</v>
          </cell>
          <cell r="D70" t="str">
            <v>CEREN</v>
          </cell>
          <cell r="E70" t="str">
            <v>k</v>
          </cell>
          <cell r="F70">
            <v>489.7</v>
          </cell>
          <cell r="G70">
            <v>494.82763999999997</v>
          </cell>
          <cell r="H70">
            <v>493.6</v>
          </cell>
          <cell r="I70">
            <v>510</v>
          </cell>
          <cell r="J70">
            <v>531.79999999999995</v>
          </cell>
          <cell r="K70">
            <v>561.70000000000005</v>
          </cell>
          <cell r="L70">
            <v>589.6</v>
          </cell>
          <cell r="M70">
            <v>618.1</v>
          </cell>
          <cell r="N70">
            <v>652</v>
          </cell>
          <cell r="O70">
            <v>683.3</v>
          </cell>
          <cell r="P70">
            <v>716.2</v>
          </cell>
          <cell r="Q70">
            <v>727.7</v>
          </cell>
          <cell r="R70">
            <v>735.6</v>
          </cell>
          <cell r="S70">
            <v>752.9</v>
          </cell>
          <cell r="T70">
            <v>745.1</v>
          </cell>
          <cell r="U70">
            <v>726.9</v>
          </cell>
          <cell r="V70">
            <v>680.9</v>
          </cell>
          <cell r="W70">
            <v>640.79999999999995</v>
          </cell>
          <cell r="X70">
            <v>582.6</v>
          </cell>
          <cell r="Y70">
            <v>532.5</v>
          </cell>
          <cell r="Z70">
            <v>505.8</v>
          </cell>
          <cell r="AA70">
            <v>481.6</v>
          </cell>
          <cell r="AB70">
            <v>449.3</v>
          </cell>
          <cell r="AC70">
            <v>432.6</v>
          </cell>
          <cell r="AD70">
            <v>419.9</v>
          </cell>
          <cell r="AE70">
            <v>411.1</v>
          </cell>
        </row>
        <row r="71">
          <cell r="A71" t="str">
            <v>Nombre de résidences principales chauffées au charbon</v>
          </cell>
          <cell r="B71" t="str">
            <v>nbrlprcms</v>
          </cell>
          <cell r="C71" t="str">
            <v>fra</v>
          </cell>
          <cell r="D71" t="str">
            <v>CEREN</v>
          </cell>
          <cell r="E71" t="str">
            <v>k</v>
          </cell>
          <cell r="F71">
            <v>944.5625</v>
          </cell>
          <cell r="G71">
            <v>824.1</v>
          </cell>
          <cell r="H71">
            <v>731.74423999999999</v>
          </cell>
          <cell r="I71">
            <v>661.2</v>
          </cell>
          <cell r="J71">
            <v>598.70000000000005</v>
          </cell>
          <cell r="K71">
            <v>516.35</v>
          </cell>
          <cell r="L71">
            <v>455.85</v>
          </cell>
          <cell r="M71">
            <v>407.65161999999998</v>
          </cell>
          <cell r="N71">
            <v>361.21627999999998</v>
          </cell>
          <cell r="O71">
            <v>330.53874000000002</v>
          </cell>
          <cell r="P71">
            <v>283.8</v>
          </cell>
          <cell r="Q71">
            <v>229.88749999999999</v>
          </cell>
          <cell r="R71">
            <v>189.23025999999999</v>
          </cell>
          <cell r="S71">
            <v>164.44470999999999</v>
          </cell>
          <cell r="T71">
            <v>146.46724</v>
          </cell>
          <cell r="U71">
            <v>131.48750000000001</v>
          </cell>
          <cell r="V71">
            <v>121.6375</v>
          </cell>
          <cell r="W71">
            <v>116.325</v>
          </cell>
          <cell r="X71">
            <v>111.8125</v>
          </cell>
          <cell r="Y71">
            <v>108.1</v>
          </cell>
          <cell r="Z71">
            <v>104.9</v>
          </cell>
          <cell r="AA71">
            <v>102.5</v>
          </cell>
          <cell r="AB71">
            <v>99.9</v>
          </cell>
          <cell r="AC71">
            <v>97.8</v>
          </cell>
          <cell r="AD71">
            <v>96.512500000000003</v>
          </cell>
          <cell r="AE71">
            <v>95.825000000000003</v>
          </cell>
        </row>
        <row r="72">
          <cell r="A72" t="str">
            <v>Nombre de résidences principales chauffées au bois</v>
          </cell>
          <cell r="B72" t="str">
            <v>nbrlprboi</v>
          </cell>
          <cell r="C72" t="str">
            <v>fra</v>
          </cell>
          <cell r="D72" t="str">
            <v>CEREN</v>
          </cell>
          <cell r="E72" t="str">
            <v>k</v>
          </cell>
          <cell r="F72">
            <v>1871.8375000000001</v>
          </cell>
          <cell r="G72">
            <v>1924.5</v>
          </cell>
          <cell r="H72">
            <v>1912.05576</v>
          </cell>
          <cell r="I72">
            <v>1862.4</v>
          </cell>
          <cell r="J72">
            <v>1815.4</v>
          </cell>
          <cell r="K72">
            <v>1777.55</v>
          </cell>
          <cell r="L72">
            <v>1739.65</v>
          </cell>
          <cell r="M72">
            <v>1730.7486699999999</v>
          </cell>
          <cell r="N72">
            <v>1752.28394</v>
          </cell>
          <cell r="O72">
            <v>1768.26126</v>
          </cell>
          <cell r="P72">
            <v>1679.3</v>
          </cell>
          <cell r="Q72">
            <v>1595.9124999999999</v>
          </cell>
          <cell r="R72">
            <v>1476.96974</v>
          </cell>
          <cell r="S72">
            <v>1327.55529</v>
          </cell>
          <cell r="T72">
            <v>1245.83276</v>
          </cell>
          <cell r="U72">
            <v>1182.5125</v>
          </cell>
          <cell r="V72">
            <v>1147.4625000000001</v>
          </cell>
          <cell r="W72">
            <v>1132.2750000000001</v>
          </cell>
          <cell r="X72">
            <v>1139.6875</v>
          </cell>
          <cell r="Y72">
            <v>1149</v>
          </cell>
          <cell r="Z72">
            <v>1157.9000000000001</v>
          </cell>
          <cell r="AA72">
            <v>1173.5</v>
          </cell>
          <cell r="AB72">
            <v>1182.9000000000001</v>
          </cell>
          <cell r="AC72">
            <v>1206</v>
          </cell>
          <cell r="AD72">
            <v>1218.0875000000001</v>
          </cell>
          <cell r="AE72">
            <v>1225.7750000000001</v>
          </cell>
        </row>
        <row r="73">
          <cell r="A73" t="str">
            <v>Nombre de résidences principales connectées au réseau de chauffage urbain</v>
          </cell>
          <cell r="B73" t="str">
            <v>nbrlprvap</v>
          </cell>
          <cell r="C73" t="str">
            <v>fra</v>
          </cell>
          <cell r="D73" t="str">
            <v>CEREN</v>
          </cell>
          <cell r="E73" t="str">
            <v>k</v>
          </cell>
          <cell r="F73">
            <v>1060.4000000000001</v>
          </cell>
          <cell r="G73">
            <v>1067.0999999999999</v>
          </cell>
          <cell r="H73">
            <v>1069.5999999999999</v>
          </cell>
          <cell r="I73">
            <v>1070.4000000000001</v>
          </cell>
          <cell r="J73">
            <v>1068.0999999999999</v>
          </cell>
          <cell r="K73">
            <v>1068.0999999999999</v>
          </cell>
          <cell r="L73">
            <v>1068</v>
          </cell>
          <cell r="M73">
            <v>1068.0999999999999</v>
          </cell>
          <cell r="N73">
            <v>1067.2</v>
          </cell>
          <cell r="O73">
            <v>1064.8</v>
          </cell>
          <cell r="P73">
            <v>1062.3</v>
          </cell>
          <cell r="Q73">
            <v>1060.8</v>
          </cell>
          <cell r="R73">
            <v>1059.5999999999999</v>
          </cell>
          <cell r="S73">
            <v>1059.2</v>
          </cell>
          <cell r="T73">
            <v>1063.3</v>
          </cell>
          <cell r="U73">
            <v>1066.8</v>
          </cell>
          <cell r="V73">
            <v>1078.2</v>
          </cell>
          <cell r="W73">
            <v>1078.7</v>
          </cell>
          <cell r="X73">
            <v>1086</v>
          </cell>
          <cell r="Y73">
            <v>1085.5999999999999</v>
          </cell>
          <cell r="Z73">
            <v>1091.4000000000001</v>
          </cell>
          <cell r="AA73">
            <v>1103.0999999999999</v>
          </cell>
          <cell r="AB73">
            <v>1130.9000000000001</v>
          </cell>
          <cell r="AC73">
            <v>1156.96614</v>
          </cell>
          <cell r="AD73">
            <v>1186.3558599999999</v>
          </cell>
          <cell r="AE73">
            <v>1213.6490799999999</v>
          </cell>
        </row>
        <row r="74">
          <cell r="A74" t="str">
            <v>Nombre de résidences principales construites avant 1975</v>
          </cell>
          <cell r="B74" t="str">
            <v>nbrlpr1</v>
          </cell>
          <cell r="C74" t="str">
            <v>fra</v>
          </cell>
          <cell r="D74" t="str">
            <v>CEREN</v>
          </cell>
          <cell r="E74" t="str">
            <v>k</v>
          </cell>
          <cell r="F74">
            <v>15835.8</v>
          </cell>
          <cell r="G74">
            <v>15780.199999999999</v>
          </cell>
          <cell r="H74">
            <v>15765.699999999999</v>
          </cell>
          <cell r="I74">
            <v>15724.6</v>
          </cell>
          <cell r="J74">
            <v>15677.6</v>
          </cell>
          <cell r="K74">
            <v>15630.8</v>
          </cell>
          <cell r="L74">
            <v>15623.099999999999</v>
          </cell>
          <cell r="M74">
            <v>15692.099999999999</v>
          </cell>
          <cell r="N74">
            <v>15779.599999999999</v>
          </cell>
          <cell r="O74">
            <v>15868.099999999999</v>
          </cell>
          <cell r="P74">
            <v>15847.119999999999</v>
          </cell>
          <cell r="Q74">
            <v>15847.720000000001</v>
          </cell>
          <cell r="R74">
            <v>15821.919999999998</v>
          </cell>
          <cell r="S74">
            <v>15784.52</v>
          </cell>
          <cell r="T74">
            <v>15717.62</v>
          </cell>
          <cell r="U74">
            <v>15652.82</v>
          </cell>
          <cell r="V74">
            <v>15602.519899999999</v>
          </cell>
          <cell r="W74">
            <v>15532.619900000002</v>
          </cell>
          <cell r="X74">
            <v>15420.2199</v>
          </cell>
          <cell r="Y74">
            <v>15291.819899999999</v>
          </cell>
          <cell r="Z74">
            <v>15208.919900000001</v>
          </cell>
          <cell r="AA74">
            <v>15137.3199</v>
          </cell>
          <cell r="AB74">
            <v>15042.2199</v>
          </cell>
          <cell r="AC74">
            <v>14961.17604</v>
          </cell>
          <cell r="AD74">
            <v>14881.655760000001</v>
          </cell>
          <cell r="AE74">
            <v>14775.938979999999</v>
          </cell>
        </row>
        <row r="75">
          <cell r="A75" t="str">
            <v>Nombre de résidences principales construites entre 1975 et 1982</v>
          </cell>
          <cell r="B75" t="str">
            <v>nbrlpr2</v>
          </cell>
          <cell r="C75" t="str">
            <v>fra</v>
          </cell>
          <cell r="D75" t="str">
            <v>CEREN</v>
          </cell>
          <cell r="E75" t="str">
            <v>k</v>
          </cell>
          <cell r="F75">
            <v>3154.5</v>
          </cell>
          <cell r="G75">
            <v>3124</v>
          </cell>
          <cell r="H75">
            <v>3047.7</v>
          </cell>
          <cell r="I75">
            <v>3045</v>
          </cell>
          <cell r="J75">
            <v>3048.2</v>
          </cell>
          <cell r="K75">
            <v>3022.3</v>
          </cell>
          <cell r="L75">
            <v>3003.9</v>
          </cell>
          <cell r="M75">
            <v>3031.7</v>
          </cell>
          <cell r="N75">
            <v>3039.7</v>
          </cell>
          <cell r="O75">
            <v>3067</v>
          </cell>
          <cell r="P75">
            <v>3144.7</v>
          </cell>
          <cell r="Q75">
            <v>3170.3</v>
          </cell>
          <cell r="R75">
            <v>3212</v>
          </cell>
          <cell r="S75">
            <v>3248.3</v>
          </cell>
          <cell r="T75">
            <v>3309.9</v>
          </cell>
          <cell r="U75">
            <v>3345.6000000000004</v>
          </cell>
          <cell r="V75">
            <v>3374.3</v>
          </cell>
          <cell r="W75">
            <v>3376.7</v>
          </cell>
          <cell r="X75">
            <v>3374.5</v>
          </cell>
          <cell r="Y75">
            <v>3373.3</v>
          </cell>
          <cell r="Z75">
            <v>3376.7</v>
          </cell>
          <cell r="AA75">
            <v>3380</v>
          </cell>
          <cell r="AB75">
            <v>3377.9</v>
          </cell>
          <cell r="AC75">
            <v>3375</v>
          </cell>
          <cell r="AD75">
            <v>3364.8999999999996</v>
          </cell>
          <cell r="AE75">
            <v>3348.3</v>
          </cell>
        </row>
        <row r="76">
          <cell r="A76" t="str">
            <v>Nombre de résidences principales construites entre 1982 et 1989</v>
          </cell>
          <cell r="B76" t="str">
            <v>nbrlpr3</v>
          </cell>
          <cell r="C76" t="str">
            <v>fra</v>
          </cell>
          <cell r="D76" t="str">
            <v>CEREN</v>
          </cell>
          <cell r="E76" t="str">
            <v>k</v>
          </cell>
          <cell r="F76">
            <v>2619.1</v>
          </cell>
          <cell r="G76">
            <v>2628.1</v>
          </cell>
          <cell r="H76">
            <v>2622.2</v>
          </cell>
          <cell r="I76">
            <v>2600.1999999999998</v>
          </cell>
          <cell r="J76">
            <v>2575.6999999999998</v>
          </cell>
          <cell r="K76">
            <v>2554.5</v>
          </cell>
          <cell r="L76">
            <v>2538.9</v>
          </cell>
          <cell r="M76">
            <v>2555.1999999999998</v>
          </cell>
          <cell r="N76">
            <v>2566.8000000000002</v>
          </cell>
          <cell r="O76">
            <v>2593.4</v>
          </cell>
          <cell r="P76">
            <v>2590.9</v>
          </cell>
          <cell r="Q76">
            <v>2587.1</v>
          </cell>
          <cell r="R76">
            <v>2581.5</v>
          </cell>
          <cell r="S76">
            <v>2575.6</v>
          </cell>
          <cell r="T76">
            <v>2569.6</v>
          </cell>
          <cell r="U76">
            <v>2562.9</v>
          </cell>
          <cell r="V76">
            <v>2555.3999999999996</v>
          </cell>
          <cell r="W76">
            <v>2552.5</v>
          </cell>
          <cell r="X76">
            <v>2548.5</v>
          </cell>
          <cell r="Y76">
            <v>2547.8000000000002</v>
          </cell>
          <cell r="Z76">
            <v>2544.1000000000004</v>
          </cell>
          <cell r="AA76">
            <v>2542.9</v>
          </cell>
          <cell r="AB76">
            <v>2545.5</v>
          </cell>
          <cell r="AC76">
            <v>2543.6000000000004</v>
          </cell>
          <cell r="AD76">
            <v>2550</v>
          </cell>
          <cell r="AE76">
            <v>2548.8000000000002</v>
          </cell>
        </row>
        <row r="77">
          <cell r="A77" t="str">
            <v>Nombre de résidences principales construites entre 1990 et 2000</v>
          </cell>
          <cell r="B77" t="str">
            <v>nbrlpr4</v>
          </cell>
          <cell r="C77" t="str">
            <v>fra</v>
          </cell>
          <cell r="D77" t="str">
            <v>CEREN</v>
          </cell>
          <cell r="E77" t="str">
            <v>k</v>
          </cell>
          <cell r="F77">
            <v>0</v>
          </cell>
          <cell r="G77">
            <v>273.72764000000001</v>
          </cell>
          <cell r="H77">
            <v>571.4</v>
          </cell>
          <cell r="I77">
            <v>863.9</v>
          </cell>
          <cell r="J77">
            <v>1139.4000000000001</v>
          </cell>
          <cell r="K77">
            <v>1464.1</v>
          </cell>
          <cell r="L77">
            <v>1778.2</v>
          </cell>
          <cell r="M77">
            <v>1973.70029</v>
          </cell>
          <cell r="N77">
            <v>2210.9002099999998</v>
          </cell>
          <cell r="O77">
            <v>2464.8999999999996</v>
          </cell>
          <cell r="P77">
            <v>2819.18</v>
          </cell>
          <cell r="Q77">
            <v>2816.78</v>
          </cell>
          <cell r="R77">
            <v>2812.38</v>
          </cell>
          <cell r="S77">
            <v>2814.18</v>
          </cell>
          <cell r="T77">
            <v>2824.78</v>
          </cell>
          <cell r="U77">
            <v>2832.28</v>
          </cell>
          <cell r="V77">
            <v>2831.7800999999999</v>
          </cell>
          <cell r="W77">
            <v>2818.0800999999997</v>
          </cell>
          <cell r="X77">
            <v>2802.4801000000002</v>
          </cell>
          <cell r="Y77">
            <v>2789.2800999999999</v>
          </cell>
          <cell r="Z77">
            <v>2776.6801</v>
          </cell>
          <cell r="AA77">
            <v>2753.6801</v>
          </cell>
          <cell r="AB77">
            <v>2738.4801000000002</v>
          </cell>
          <cell r="AC77">
            <v>2726.3800999999999</v>
          </cell>
          <cell r="AD77">
            <v>2723.9801000000002</v>
          </cell>
          <cell r="AE77">
            <v>2718.9800999999998</v>
          </cell>
        </row>
        <row r="78">
          <cell r="A78" t="str">
            <v>Nombre de résidences principales construites après 2001</v>
          </cell>
          <cell r="B78" t="str">
            <v>nbrlpr5</v>
          </cell>
          <cell r="C78" t="str">
            <v>fra</v>
          </cell>
          <cell r="D78" t="str">
            <v>CEREN</v>
          </cell>
          <cell r="E78" t="str">
            <v>k</v>
          </cell>
          <cell r="F78">
            <v>0</v>
          </cell>
          <cell r="G78">
            <v>0</v>
          </cell>
          <cell r="H78">
            <v>0</v>
          </cell>
          <cell r="I78">
            <v>0</v>
          </cell>
          <cell r="J78">
            <v>0</v>
          </cell>
          <cell r="K78">
            <v>0</v>
          </cell>
          <cell r="L78">
            <v>0</v>
          </cell>
          <cell r="M78">
            <v>0</v>
          </cell>
          <cell r="N78">
            <v>0</v>
          </cell>
          <cell r="O78">
            <v>0</v>
          </cell>
          <cell r="P78">
            <v>0</v>
          </cell>
          <cell r="Q78">
            <v>220.39999999999992</v>
          </cell>
          <cell r="R78">
            <v>487.39999999999992</v>
          </cell>
          <cell r="S78">
            <v>767.7</v>
          </cell>
          <cell r="T78">
            <v>1098.8</v>
          </cell>
          <cell r="U78">
            <v>1455.8</v>
          </cell>
          <cell r="V78">
            <v>1838.1000000000001</v>
          </cell>
          <cell r="W78">
            <v>2191.6</v>
          </cell>
          <cell r="X78">
            <v>2590.2999999999997</v>
          </cell>
          <cell r="Y78">
            <v>2980.9</v>
          </cell>
          <cell r="Z78">
            <v>3335.3</v>
          </cell>
          <cell r="AA78">
            <v>3636.9</v>
          </cell>
          <cell r="AB78">
            <v>3982.4</v>
          </cell>
          <cell r="AC78">
            <v>4334.6000000000004</v>
          </cell>
          <cell r="AD78">
            <v>4669.6000000000004</v>
          </cell>
          <cell r="AE78">
            <v>4968.5</v>
          </cell>
        </row>
        <row r="79">
          <cell r="A79" t="str">
            <v>Nombre de maisons individuelles (résidences principales)</v>
          </cell>
          <cell r="B79" t="str">
            <v>nbrmpr</v>
          </cell>
          <cell r="C79" t="str">
            <v>fra</v>
          </cell>
          <cell r="D79" t="str">
            <v>NRCER</v>
          </cell>
          <cell r="E79" t="str">
            <v>k</v>
          </cell>
          <cell r="F79">
            <v>12044</v>
          </cell>
          <cell r="G79">
            <v>12167</v>
          </cell>
          <cell r="H79">
            <v>12299.2</v>
          </cell>
          <cell r="I79">
            <v>12429.9</v>
          </cell>
          <cell r="J79">
            <v>12563.3</v>
          </cell>
          <cell r="K79">
            <v>12716.9</v>
          </cell>
          <cell r="L79">
            <v>12889.5</v>
          </cell>
          <cell r="M79">
            <v>13093.7</v>
          </cell>
          <cell r="N79">
            <v>13337.9</v>
          </cell>
          <cell r="O79">
            <v>13619.5</v>
          </cell>
          <cell r="P79">
            <v>13811.5</v>
          </cell>
          <cell r="Q79">
            <v>13951.4</v>
          </cell>
          <cell r="R79">
            <v>14076.1</v>
          </cell>
          <cell r="S79">
            <v>14201.3</v>
          </cell>
          <cell r="T79">
            <v>14368.7</v>
          </cell>
          <cell r="U79">
            <v>14560.4</v>
          </cell>
          <cell r="V79">
            <v>14777.1</v>
          </cell>
          <cell r="W79">
            <v>14962.5</v>
          </cell>
          <cell r="X79">
            <v>15133.2</v>
          </cell>
          <cell r="Y79">
            <v>15283.5</v>
          </cell>
          <cell r="Z79">
            <v>15442.5</v>
          </cell>
          <cell r="AA79">
            <v>15554.8</v>
          </cell>
          <cell r="AB79">
            <v>15691.4</v>
          </cell>
          <cell r="AC79">
            <v>15840.706819999999</v>
          </cell>
          <cell r="AD79">
            <v>15987.41397</v>
          </cell>
          <cell r="AE79">
            <v>16087.02133</v>
          </cell>
        </row>
        <row r="80">
          <cell r="A80" t="str">
            <v>Nombre de maisons individuelles chauffées à l'électricité</v>
          </cell>
          <cell r="B80" t="str">
            <v>nbrmprele</v>
          </cell>
          <cell r="C80" t="str">
            <v>fra</v>
          </cell>
          <cell r="D80" t="str">
            <v>CEREN</v>
          </cell>
          <cell r="E80" t="str">
            <v>k</v>
          </cell>
          <cell r="F80">
            <v>3304.6</v>
          </cell>
          <cell r="G80">
            <v>3401.2</v>
          </cell>
          <cell r="H80">
            <v>3524.2</v>
          </cell>
          <cell r="I80">
            <v>3634.6</v>
          </cell>
          <cell r="J80">
            <v>3721.4</v>
          </cell>
          <cell r="K80">
            <v>3807.5</v>
          </cell>
          <cell r="L80">
            <v>3875.2</v>
          </cell>
          <cell r="M80">
            <v>3922.6</v>
          </cell>
          <cell r="N80">
            <v>3959.1</v>
          </cell>
          <cell r="O80">
            <v>3997.4</v>
          </cell>
          <cell r="P80">
            <v>3984.7</v>
          </cell>
          <cell r="Q80">
            <v>3976.4</v>
          </cell>
          <cell r="R80">
            <v>3991.8</v>
          </cell>
          <cell r="S80">
            <v>4022.2</v>
          </cell>
          <cell r="T80">
            <v>4102.5</v>
          </cell>
          <cell r="U80">
            <v>4250.6000000000004</v>
          </cell>
          <cell r="V80">
            <v>4444.8</v>
          </cell>
          <cell r="W80">
            <v>4648.3999999999996</v>
          </cell>
          <cell r="X80">
            <v>4865.3</v>
          </cell>
          <cell r="Y80">
            <v>5123.5</v>
          </cell>
          <cell r="Z80">
            <v>5345.3</v>
          </cell>
          <cell r="AA80">
            <v>5509.2</v>
          </cell>
          <cell r="AB80">
            <v>5731</v>
          </cell>
          <cell r="AC80">
            <v>5924.29</v>
          </cell>
          <cell r="AD80">
            <v>6114.18</v>
          </cell>
          <cell r="AE80">
            <v>6233.07</v>
          </cell>
        </row>
        <row r="81">
          <cell r="A81" t="str">
            <v>Nombre de maisons individuelles chauffées au gaz</v>
          </cell>
          <cell r="B81" t="str">
            <v>nbrmprgaz</v>
          </cell>
          <cell r="C81" t="str">
            <v>fra</v>
          </cell>
          <cell r="D81" t="str">
            <v>CEREN</v>
          </cell>
          <cell r="E81" t="str">
            <v>k</v>
          </cell>
          <cell r="F81">
            <v>2455.5</v>
          </cell>
          <cell r="G81">
            <v>2553.1999999999998</v>
          </cell>
          <cell r="H81">
            <v>2663.6</v>
          </cell>
          <cell r="I81">
            <v>2773.3</v>
          </cell>
          <cell r="J81">
            <v>2872.2</v>
          </cell>
          <cell r="K81">
            <v>2973</v>
          </cell>
          <cell r="L81">
            <v>3075.2</v>
          </cell>
          <cell r="M81">
            <v>3186.7</v>
          </cell>
          <cell r="N81">
            <v>3317.8</v>
          </cell>
          <cell r="O81">
            <v>3455</v>
          </cell>
          <cell r="P81">
            <v>3648</v>
          </cell>
          <cell r="Q81">
            <v>3864</v>
          </cell>
          <cell r="R81">
            <v>4073</v>
          </cell>
          <cell r="S81">
            <v>4268</v>
          </cell>
          <cell r="T81">
            <v>4442</v>
          </cell>
          <cell r="U81">
            <v>4613</v>
          </cell>
          <cell r="V81">
            <v>4776.3999999999996</v>
          </cell>
          <cell r="W81">
            <v>4887.8999999999996</v>
          </cell>
          <cell r="X81">
            <v>4973.3</v>
          </cell>
          <cell r="Y81">
            <v>5030.7</v>
          </cell>
          <cell r="Z81">
            <v>5050.8</v>
          </cell>
          <cell r="AA81">
            <v>5077</v>
          </cell>
          <cell r="AB81">
            <v>5102</v>
          </cell>
          <cell r="AC81">
            <v>5128.3</v>
          </cell>
          <cell r="AD81">
            <v>5143.3999999999996</v>
          </cell>
          <cell r="AE81">
            <v>5180.8999999999996</v>
          </cell>
        </row>
        <row r="82">
          <cell r="A82" t="str">
            <v>Nombre de maisons individuelles chauffées au fioul</v>
          </cell>
          <cell r="B82" t="str">
            <v>nbrmprfol</v>
          </cell>
          <cell r="C82" t="str">
            <v>fra</v>
          </cell>
          <cell r="D82" t="str">
            <v>CEREN</v>
          </cell>
          <cell r="E82" t="str">
            <v>k</v>
          </cell>
          <cell r="F82">
            <v>3391.7</v>
          </cell>
          <cell r="G82">
            <v>3344.5</v>
          </cell>
          <cell r="H82">
            <v>3303</v>
          </cell>
          <cell r="I82">
            <v>3285.5</v>
          </cell>
          <cell r="J82">
            <v>3303.1</v>
          </cell>
          <cell r="K82">
            <v>3336.4</v>
          </cell>
          <cell r="L82">
            <v>3392.2</v>
          </cell>
          <cell r="M82">
            <v>3459.2</v>
          </cell>
          <cell r="N82">
            <v>3529.3</v>
          </cell>
          <cell r="O82">
            <v>3616.3</v>
          </cell>
          <cell r="P82">
            <v>3709.6</v>
          </cell>
          <cell r="Q82">
            <v>3750.9</v>
          </cell>
          <cell r="R82">
            <v>3783.2</v>
          </cell>
          <cell r="S82">
            <v>3816.5</v>
          </cell>
          <cell r="T82">
            <v>3817.1</v>
          </cell>
          <cell r="U82">
            <v>3773</v>
          </cell>
          <cell r="V82">
            <v>3715.2</v>
          </cell>
          <cell r="W82">
            <v>3638.1</v>
          </cell>
          <cell r="X82">
            <v>3547.3</v>
          </cell>
          <cell r="Y82">
            <v>3416.8</v>
          </cell>
          <cell r="Z82">
            <v>3347.4</v>
          </cell>
          <cell r="AA82">
            <v>3276.2</v>
          </cell>
          <cell r="AB82">
            <v>3177.8</v>
          </cell>
          <cell r="AC82">
            <v>3092.9</v>
          </cell>
          <cell r="AD82">
            <v>3020.9</v>
          </cell>
          <cell r="AE82">
            <v>2955.6</v>
          </cell>
        </row>
        <row r="83">
          <cell r="A83" t="str">
            <v>Nombre de maisons individuelles chauffées au GPL</v>
          </cell>
          <cell r="B83" t="str">
            <v>nbrmprgpl</v>
          </cell>
          <cell r="C83" t="str">
            <v>fra</v>
          </cell>
          <cell r="D83" t="str">
            <v>CEREN</v>
          </cell>
          <cell r="E83" t="str">
            <v>k</v>
          </cell>
          <cell r="F83">
            <v>395</v>
          </cell>
          <cell r="G83">
            <v>409.4</v>
          </cell>
          <cell r="H83">
            <v>420.4</v>
          </cell>
          <cell r="I83">
            <v>438</v>
          </cell>
          <cell r="J83">
            <v>460.4</v>
          </cell>
          <cell r="K83">
            <v>488.7</v>
          </cell>
          <cell r="L83">
            <v>515.79999999999995</v>
          </cell>
          <cell r="M83">
            <v>543.9</v>
          </cell>
          <cell r="N83">
            <v>576.20000000000005</v>
          </cell>
          <cell r="O83">
            <v>605.9</v>
          </cell>
          <cell r="P83">
            <v>639.6</v>
          </cell>
          <cell r="Q83">
            <v>653.20000000000005</v>
          </cell>
          <cell r="R83">
            <v>663.5</v>
          </cell>
          <cell r="S83">
            <v>678.8</v>
          </cell>
          <cell r="T83">
            <v>669.5</v>
          </cell>
          <cell r="U83">
            <v>653.29999999999995</v>
          </cell>
          <cell r="V83">
            <v>616.70000000000005</v>
          </cell>
          <cell r="W83">
            <v>581.6</v>
          </cell>
          <cell r="X83">
            <v>533.20000000000005</v>
          </cell>
          <cell r="Y83">
            <v>490.3</v>
          </cell>
          <cell r="Z83">
            <v>468.1</v>
          </cell>
          <cell r="AA83">
            <v>448.9</v>
          </cell>
          <cell r="AB83">
            <v>423.1</v>
          </cell>
          <cell r="AC83">
            <v>411.1</v>
          </cell>
          <cell r="AD83">
            <v>401.1</v>
          </cell>
          <cell r="AE83">
            <v>395.3</v>
          </cell>
        </row>
        <row r="84">
          <cell r="A84" t="str">
            <v>Nombre de maisons individuelles chauffées au charbon</v>
          </cell>
          <cell r="B84" t="str">
            <v>nbrmprcms</v>
          </cell>
          <cell r="C84" t="str">
            <v>fra</v>
          </cell>
          <cell r="D84" t="str">
            <v>CEREN</v>
          </cell>
          <cell r="E84" t="str">
            <v>k</v>
          </cell>
          <cell r="F84">
            <v>776.2</v>
          </cell>
          <cell r="G84">
            <v>673.55</v>
          </cell>
          <cell r="H84">
            <v>594.49423999999999</v>
          </cell>
          <cell r="I84">
            <v>538.54999999999995</v>
          </cell>
          <cell r="J84">
            <v>491.45</v>
          </cell>
          <cell r="K84">
            <v>423.9</v>
          </cell>
          <cell r="L84">
            <v>375.95</v>
          </cell>
          <cell r="M84">
            <v>338.77643999999998</v>
          </cell>
          <cell r="N84">
            <v>299.74295999999998</v>
          </cell>
          <cell r="O84">
            <v>275.63873999999998</v>
          </cell>
          <cell r="P84">
            <v>237.15</v>
          </cell>
          <cell r="Q84">
            <v>194.1</v>
          </cell>
          <cell r="R84">
            <v>167.44275999999999</v>
          </cell>
          <cell r="S84">
            <v>142.65720999999999</v>
          </cell>
          <cell r="T84">
            <v>126.57974</v>
          </cell>
          <cell r="U84">
            <v>113.9</v>
          </cell>
          <cell r="V84">
            <v>105.95</v>
          </cell>
          <cell r="W84">
            <v>100.95</v>
          </cell>
          <cell r="X84">
            <v>96.65</v>
          </cell>
          <cell r="Y84">
            <v>93.25</v>
          </cell>
          <cell r="Z84">
            <v>90.35</v>
          </cell>
          <cell r="AA84">
            <v>88.05</v>
          </cell>
          <cell r="AB84">
            <v>85.55</v>
          </cell>
          <cell r="AC84">
            <v>83.25</v>
          </cell>
          <cell r="AD84">
            <v>81.75</v>
          </cell>
          <cell r="AE84">
            <v>81.05</v>
          </cell>
        </row>
        <row r="85">
          <cell r="A85" t="str">
            <v>Nombre de maisons individuelles chauffées au bois</v>
          </cell>
          <cell r="B85" t="str">
            <v>nbrmprboi</v>
          </cell>
          <cell r="C85" t="str">
            <v>fra</v>
          </cell>
          <cell r="D85" t="str">
            <v>CEREN</v>
          </cell>
          <cell r="E85" t="str">
            <v>k</v>
          </cell>
          <cell r="F85">
            <v>1714.9</v>
          </cell>
          <cell r="G85">
            <v>1778.75</v>
          </cell>
          <cell r="H85">
            <v>1786.80576</v>
          </cell>
          <cell r="I85">
            <v>1752.15</v>
          </cell>
          <cell r="J85">
            <v>1706.95</v>
          </cell>
          <cell r="K85">
            <v>1678.6</v>
          </cell>
          <cell r="L85">
            <v>1645.25</v>
          </cell>
          <cell r="M85">
            <v>1632.62356</v>
          </cell>
          <cell r="N85">
            <v>1645.8570500000001</v>
          </cell>
          <cell r="O85">
            <v>1659.3612599999999</v>
          </cell>
          <cell r="P85">
            <v>1582.05</v>
          </cell>
          <cell r="Q85">
            <v>1501.4</v>
          </cell>
          <cell r="R85">
            <v>1384.7572399999999</v>
          </cell>
          <cell r="S85">
            <v>1259.24279</v>
          </cell>
          <cell r="T85">
            <v>1196.1202599999999</v>
          </cell>
          <cell r="U85">
            <v>1140.7</v>
          </cell>
          <cell r="V85">
            <v>1100.6500000000001</v>
          </cell>
          <cell r="W85">
            <v>1085.8499999999999</v>
          </cell>
          <cell r="X85">
            <v>1093.6500000000001</v>
          </cell>
          <cell r="Y85">
            <v>1100.3499999999999</v>
          </cell>
          <cell r="Z85">
            <v>1107.45</v>
          </cell>
          <cell r="AA85">
            <v>1121.45</v>
          </cell>
          <cell r="AB85">
            <v>1131.05</v>
          </cell>
          <cell r="AC85">
            <v>1153.95</v>
          </cell>
          <cell r="AD85">
            <v>1166.05</v>
          </cell>
          <cell r="AE85">
            <v>1173.6500000000001</v>
          </cell>
        </row>
        <row r="86">
          <cell r="A86" t="str">
            <v>Nombre de maisons individuelles connectées au réseau de chauffage urbain</v>
          </cell>
          <cell r="B86" t="str">
            <v>nbrmprvap</v>
          </cell>
          <cell r="C86" t="str">
            <v>fra</v>
          </cell>
          <cell r="D86" t="str">
            <v>CEREN</v>
          </cell>
          <cell r="E86" t="str">
            <v>k</v>
          </cell>
          <cell r="F86">
            <v>6.1</v>
          </cell>
          <cell r="G86">
            <v>6.4</v>
          </cell>
          <cell r="H86">
            <v>6.7</v>
          </cell>
          <cell r="I86">
            <v>7.8</v>
          </cell>
          <cell r="J86">
            <v>7.8</v>
          </cell>
          <cell r="K86">
            <v>8.8000000000000007</v>
          </cell>
          <cell r="L86">
            <v>9.9</v>
          </cell>
          <cell r="M86">
            <v>9.9</v>
          </cell>
          <cell r="N86">
            <v>9.9</v>
          </cell>
          <cell r="O86">
            <v>9.9</v>
          </cell>
          <cell r="P86">
            <v>10.4</v>
          </cell>
          <cell r="Q86">
            <v>11.4</v>
          </cell>
          <cell r="R86">
            <v>12.4</v>
          </cell>
          <cell r="S86">
            <v>13.9</v>
          </cell>
          <cell r="T86">
            <v>14.9</v>
          </cell>
          <cell r="U86">
            <v>15.9</v>
          </cell>
          <cell r="V86">
            <v>17.399999999999999</v>
          </cell>
          <cell r="W86">
            <v>19.7</v>
          </cell>
          <cell r="X86">
            <v>23.8</v>
          </cell>
          <cell r="Y86">
            <v>28.6</v>
          </cell>
          <cell r="Z86">
            <v>33.1</v>
          </cell>
          <cell r="AA86">
            <v>34</v>
          </cell>
          <cell r="AB86">
            <v>40.9</v>
          </cell>
          <cell r="AC86">
            <v>46.916820000000001</v>
          </cell>
          <cell r="AD86">
            <v>60.033969999999997</v>
          </cell>
          <cell r="AE86">
            <v>67.451329999999999</v>
          </cell>
        </row>
        <row r="87">
          <cell r="A87" t="str">
            <v>Nombre de maisons individuelles construites avant 1975</v>
          </cell>
          <cell r="B87" t="str">
            <v>nbrmpr1</v>
          </cell>
          <cell r="C87" t="str">
            <v>fra</v>
          </cell>
          <cell r="D87" t="str">
            <v>CEREN</v>
          </cell>
          <cell r="E87" t="str">
            <v>k</v>
          </cell>
          <cell r="F87">
            <v>8362.5</v>
          </cell>
          <cell r="G87">
            <v>8306.2999999999993</v>
          </cell>
          <cell r="H87">
            <v>8324.7999999999993</v>
          </cell>
          <cell r="I87">
            <v>8299.1</v>
          </cell>
          <cell r="J87">
            <v>8289.7000000000007</v>
          </cell>
          <cell r="K87">
            <v>8291.5</v>
          </cell>
          <cell r="L87">
            <v>8307.2999999999993</v>
          </cell>
          <cell r="M87">
            <v>8354.7999999999993</v>
          </cell>
          <cell r="N87">
            <v>8425.2999999999993</v>
          </cell>
          <cell r="O87">
            <v>8505.7999999999993</v>
          </cell>
          <cell r="P87">
            <v>8465.42</v>
          </cell>
          <cell r="Q87">
            <v>8444.42</v>
          </cell>
          <cell r="R87">
            <v>8415.7199999999993</v>
          </cell>
          <cell r="S87">
            <v>8372.6200000000008</v>
          </cell>
          <cell r="T87">
            <v>8301.6200000000008</v>
          </cell>
          <cell r="U87">
            <v>8255.7199999999993</v>
          </cell>
          <cell r="V87">
            <v>8230.02</v>
          </cell>
          <cell r="W87">
            <v>8180.72</v>
          </cell>
          <cell r="X87">
            <v>8109.82</v>
          </cell>
          <cell r="Y87">
            <v>8036.62</v>
          </cell>
          <cell r="Z87">
            <v>7990.52</v>
          </cell>
          <cell r="AA87">
            <v>7946.42</v>
          </cell>
          <cell r="AB87">
            <v>7891.02</v>
          </cell>
          <cell r="AC87">
            <v>7838.8268200000002</v>
          </cell>
          <cell r="AD87">
            <v>7803.2339700000002</v>
          </cell>
          <cell r="AE87">
            <v>7756.3413300000002</v>
          </cell>
        </row>
        <row r="88">
          <cell r="A88" t="str">
            <v>Nombre de maisons individuelles construites entre 1975 et 1982</v>
          </cell>
          <cell r="B88" t="str">
            <v>nbrmpr2</v>
          </cell>
          <cell r="C88" t="str">
            <v>fra</v>
          </cell>
          <cell r="D88" t="str">
            <v>CEREN</v>
          </cell>
          <cell r="E88" t="str">
            <v>k</v>
          </cell>
          <cell r="F88">
            <v>1886.3</v>
          </cell>
          <cell r="G88">
            <v>1890.8</v>
          </cell>
          <cell r="H88">
            <v>1835.8</v>
          </cell>
          <cell r="I88">
            <v>1843.6</v>
          </cell>
          <cell r="J88">
            <v>1854.3</v>
          </cell>
          <cell r="K88">
            <v>1841.3</v>
          </cell>
          <cell r="L88">
            <v>1834.7</v>
          </cell>
          <cell r="M88">
            <v>1854.4</v>
          </cell>
          <cell r="N88">
            <v>1863.9</v>
          </cell>
          <cell r="O88">
            <v>1869.5</v>
          </cell>
          <cell r="P88">
            <v>1906.6</v>
          </cell>
          <cell r="Q88">
            <v>1899</v>
          </cell>
          <cell r="R88">
            <v>1889.8</v>
          </cell>
          <cell r="S88">
            <v>1886.7</v>
          </cell>
          <cell r="T88">
            <v>1923.4</v>
          </cell>
          <cell r="U88">
            <v>1942.4</v>
          </cell>
          <cell r="V88">
            <v>1959.4</v>
          </cell>
          <cell r="W88">
            <v>1957</v>
          </cell>
          <cell r="X88">
            <v>1951.2</v>
          </cell>
          <cell r="Y88">
            <v>1949.7</v>
          </cell>
          <cell r="Z88">
            <v>1949.1</v>
          </cell>
          <cell r="AA88">
            <v>1947.6</v>
          </cell>
          <cell r="AB88">
            <v>1944.9</v>
          </cell>
          <cell r="AC88">
            <v>1941</v>
          </cell>
          <cell r="AD88">
            <v>1938.8</v>
          </cell>
          <cell r="AE88">
            <v>1932.9</v>
          </cell>
        </row>
        <row r="89">
          <cell r="A89" t="str">
            <v>Nombre de maisons individuelles construites entre 1982 et 1989</v>
          </cell>
          <cell r="B89" t="str">
            <v>nbrmpr3</v>
          </cell>
          <cell r="C89" t="str">
            <v>fra</v>
          </cell>
          <cell r="D89" t="str">
            <v>CEREN</v>
          </cell>
          <cell r="E89" t="str">
            <v>k</v>
          </cell>
          <cell r="F89">
            <v>1795.2</v>
          </cell>
          <cell r="G89">
            <v>1793.7</v>
          </cell>
          <cell r="H89">
            <v>1790.7</v>
          </cell>
          <cell r="I89">
            <v>1773.7</v>
          </cell>
          <cell r="J89">
            <v>1757.2</v>
          </cell>
          <cell r="K89">
            <v>1748.2</v>
          </cell>
          <cell r="L89">
            <v>1729.8</v>
          </cell>
          <cell r="M89">
            <v>1744.8</v>
          </cell>
          <cell r="N89">
            <v>1761.7</v>
          </cell>
          <cell r="O89">
            <v>1790.5</v>
          </cell>
          <cell r="P89">
            <v>1782.7</v>
          </cell>
          <cell r="Q89">
            <v>1775.5</v>
          </cell>
          <cell r="R89">
            <v>1767.4</v>
          </cell>
          <cell r="S89">
            <v>1758.8</v>
          </cell>
          <cell r="T89">
            <v>1750.5</v>
          </cell>
          <cell r="U89">
            <v>1742.9</v>
          </cell>
          <cell r="V89">
            <v>1735.6</v>
          </cell>
          <cell r="W89">
            <v>1733.5</v>
          </cell>
          <cell r="X89">
            <v>1728.5</v>
          </cell>
          <cell r="Y89">
            <v>1728.9</v>
          </cell>
          <cell r="Z89">
            <v>1725.9</v>
          </cell>
          <cell r="AA89">
            <v>1724.2</v>
          </cell>
          <cell r="AB89">
            <v>1727.6</v>
          </cell>
          <cell r="AC89">
            <v>1726.9</v>
          </cell>
          <cell r="AD89">
            <v>1735.7</v>
          </cell>
          <cell r="AE89">
            <v>1738.6</v>
          </cell>
        </row>
        <row r="90">
          <cell r="A90" t="str">
            <v>Nombre de maisons individuelles construites entre 1990 et 2000</v>
          </cell>
          <cell r="B90" t="str">
            <v>nbrmpr4</v>
          </cell>
          <cell r="C90" t="str">
            <v>fra</v>
          </cell>
          <cell r="D90" t="str">
            <v>CEREN</v>
          </cell>
          <cell r="E90" t="str">
            <v>k</v>
          </cell>
          <cell r="F90">
            <v>0</v>
          </cell>
          <cell r="G90">
            <v>176.2</v>
          </cell>
          <cell r="H90">
            <v>347.9</v>
          </cell>
          <cell r="I90">
            <v>513.5</v>
          </cell>
          <cell r="J90">
            <v>662.1</v>
          </cell>
          <cell r="K90">
            <v>835.9</v>
          </cell>
          <cell r="L90">
            <v>1017.7</v>
          </cell>
          <cell r="M90">
            <v>1139.7</v>
          </cell>
          <cell r="N90">
            <v>1287</v>
          </cell>
          <cell r="O90">
            <v>1453.7</v>
          </cell>
          <cell r="P90">
            <v>1705.18</v>
          </cell>
          <cell r="Q90">
            <v>1699.2800000000002</v>
          </cell>
          <cell r="R90">
            <v>1688.2800000000002</v>
          </cell>
          <cell r="S90">
            <v>1682.5800000000002</v>
          </cell>
          <cell r="T90">
            <v>1676.68</v>
          </cell>
          <cell r="U90">
            <v>1670.68</v>
          </cell>
          <cell r="V90">
            <v>1656.68</v>
          </cell>
          <cell r="W90">
            <v>1653.98</v>
          </cell>
          <cell r="X90">
            <v>1650.0800000000002</v>
          </cell>
          <cell r="Y90">
            <v>1648.0800000000002</v>
          </cell>
          <cell r="Z90">
            <v>1645.98</v>
          </cell>
          <cell r="AA90">
            <v>1633.68</v>
          </cell>
          <cell r="AB90">
            <v>1629.88</v>
          </cell>
          <cell r="AC90">
            <v>1626.7800000000002</v>
          </cell>
          <cell r="AD90">
            <v>1625.2800000000002</v>
          </cell>
          <cell r="AE90">
            <v>1622.48</v>
          </cell>
        </row>
        <row r="91">
          <cell r="A91" t="str">
            <v>Nombre de maisons individuelles construites après 2001</v>
          </cell>
          <cell r="B91" t="str">
            <v>nbrmpr5</v>
          </cell>
          <cell r="C91" t="str">
            <v>fra</v>
          </cell>
          <cell r="D91" t="str">
            <v>CEREN</v>
          </cell>
          <cell r="E91" t="str">
            <v>k</v>
          </cell>
          <cell r="F91">
            <v>0</v>
          </cell>
          <cell r="G91">
            <v>0</v>
          </cell>
          <cell r="H91">
            <v>0</v>
          </cell>
          <cell r="I91">
            <v>0</v>
          </cell>
          <cell r="J91">
            <v>0</v>
          </cell>
          <cell r="K91">
            <v>0</v>
          </cell>
          <cell r="L91">
            <v>0</v>
          </cell>
          <cell r="M91">
            <v>0</v>
          </cell>
          <cell r="N91">
            <v>0</v>
          </cell>
          <cell r="O91">
            <v>0</v>
          </cell>
          <cell r="P91">
            <v>0</v>
          </cell>
          <cell r="Q91">
            <v>133.19999999999999</v>
          </cell>
          <cell r="R91">
            <v>314.89999999999998</v>
          </cell>
          <cell r="S91">
            <v>500.6</v>
          </cell>
          <cell r="T91">
            <v>716.5</v>
          </cell>
          <cell r="U91">
            <v>948.69999999999982</v>
          </cell>
          <cell r="V91">
            <v>1195.3999999999999</v>
          </cell>
          <cell r="W91">
            <v>1437.3</v>
          </cell>
          <cell r="X91">
            <v>1693.6</v>
          </cell>
          <cell r="Y91">
            <v>1920.1999999999998</v>
          </cell>
          <cell r="Z91">
            <v>2131</v>
          </cell>
          <cell r="AA91">
            <v>2302.9</v>
          </cell>
          <cell r="AB91">
            <v>2498</v>
          </cell>
          <cell r="AC91">
            <v>2707.2</v>
          </cell>
          <cell r="AD91">
            <v>2884.4</v>
          </cell>
          <cell r="AE91">
            <v>3036.7</v>
          </cell>
        </row>
        <row r="92">
          <cell r="A92" t="str">
            <v>Nombre d'appartements (résidences principales)</v>
          </cell>
          <cell r="B92" t="str">
            <v>nbripr</v>
          </cell>
          <cell r="C92" t="str">
            <v>fra</v>
          </cell>
          <cell r="D92" t="str">
            <v>NRCER</v>
          </cell>
          <cell r="E92" t="str">
            <v>k</v>
          </cell>
          <cell r="F92">
            <v>9565.4</v>
          </cell>
          <cell r="G92">
            <v>9639.0276400000002</v>
          </cell>
          <cell r="H92">
            <v>9707.7999999999993</v>
          </cell>
          <cell r="I92">
            <v>9803.7999999999993</v>
          </cell>
          <cell r="J92">
            <v>9877.6</v>
          </cell>
          <cell r="K92">
            <v>9954.7999999999993</v>
          </cell>
          <cell r="L92">
            <v>10054.6</v>
          </cell>
          <cell r="M92">
            <v>10159.00029</v>
          </cell>
          <cell r="N92">
            <v>10259.100210000001</v>
          </cell>
          <cell r="O92">
            <v>10373.9</v>
          </cell>
          <cell r="P92">
            <v>10521.7</v>
          </cell>
          <cell r="Q92">
            <v>10690.9</v>
          </cell>
          <cell r="R92">
            <v>10839.1</v>
          </cell>
          <cell r="S92">
            <v>10989</v>
          </cell>
          <cell r="T92">
            <v>11152</v>
          </cell>
          <cell r="U92">
            <v>11289</v>
          </cell>
          <cell r="V92">
            <v>11425</v>
          </cell>
          <cell r="W92">
            <v>11509</v>
          </cell>
          <cell r="X92">
            <v>11602.8</v>
          </cell>
          <cell r="Y92">
            <v>11699.6</v>
          </cell>
          <cell r="Z92">
            <v>11799.2</v>
          </cell>
          <cell r="AA92">
            <v>11896</v>
          </cell>
          <cell r="AB92">
            <v>11995.1</v>
          </cell>
          <cell r="AC92">
            <v>12100.04932</v>
          </cell>
          <cell r="AD92">
            <v>12202.721890000001</v>
          </cell>
          <cell r="AE92">
            <v>12273.49775</v>
          </cell>
        </row>
        <row r="93">
          <cell r="A93" t="str">
            <v>Nombre d'appartements chauffées à l'électricité</v>
          </cell>
          <cell r="B93" t="str">
            <v>nbriprele</v>
          </cell>
          <cell r="C93" t="str">
            <v>fra</v>
          </cell>
          <cell r="D93" t="str">
            <v>CEREN</v>
          </cell>
          <cell r="E93" t="str">
            <v>k</v>
          </cell>
          <cell r="F93">
            <v>2227.1</v>
          </cell>
          <cell r="G93">
            <v>2353.9</v>
          </cell>
          <cell r="H93">
            <v>2501.1999999999998</v>
          </cell>
          <cell r="I93">
            <v>2611</v>
          </cell>
          <cell r="J93">
            <v>2699</v>
          </cell>
          <cell r="K93">
            <v>2766.4</v>
          </cell>
          <cell r="L93">
            <v>2817.9</v>
          </cell>
          <cell r="M93">
            <v>2824.2</v>
          </cell>
          <cell r="N93">
            <v>2839.9</v>
          </cell>
          <cell r="O93">
            <v>2859.6</v>
          </cell>
          <cell r="P93">
            <v>2883.9</v>
          </cell>
          <cell r="Q93">
            <v>2918.2</v>
          </cell>
          <cell r="R93">
            <v>2949.8</v>
          </cell>
          <cell r="S93">
            <v>2990.7</v>
          </cell>
          <cell r="T93">
            <v>3067.2</v>
          </cell>
          <cell r="U93">
            <v>3163.9</v>
          </cell>
          <cell r="V93">
            <v>3264.6</v>
          </cell>
          <cell r="W93">
            <v>3328.6</v>
          </cell>
          <cell r="X93">
            <v>3438.4</v>
          </cell>
          <cell r="Y93">
            <v>3570.3</v>
          </cell>
          <cell r="Z93">
            <v>3668.4</v>
          </cell>
          <cell r="AA93">
            <v>3765.4</v>
          </cell>
          <cell r="AB93">
            <v>3856.4</v>
          </cell>
          <cell r="AC93">
            <v>3929.5</v>
          </cell>
          <cell r="AD93">
            <v>3995.6</v>
          </cell>
          <cell r="AE93">
            <v>4020</v>
          </cell>
        </row>
        <row r="94">
          <cell r="A94" t="str">
            <v>Nombre d'appartements chauffées au gaz</v>
          </cell>
          <cell r="B94" t="str">
            <v>nbriprgaz</v>
          </cell>
          <cell r="C94" t="str">
            <v>fra</v>
          </cell>
          <cell r="D94" t="str">
            <v>CEREN</v>
          </cell>
          <cell r="E94" t="str">
            <v>k</v>
          </cell>
          <cell r="F94">
            <v>3892.8</v>
          </cell>
          <cell r="G94">
            <v>3994.6</v>
          </cell>
          <cell r="H94">
            <v>4103.6000000000004</v>
          </cell>
          <cell r="I94">
            <v>4199.3</v>
          </cell>
          <cell r="J94">
            <v>4288.3</v>
          </cell>
          <cell r="K94">
            <v>4388.5</v>
          </cell>
          <cell r="L94">
            <v>4499.7</v>
          </cell>
          <cell r="M94">
            <v>4628.1000000000004</v>
          </cell>
          <cell r="N94">
            <v>4771.3</v>
          </cell>
          <cell r="O94">
            <v>4927.8999999999996</v>
          </cell>
          <cell r="P94">
            <v>5117.8999999999996</v>
          </cell>
          <cell r="Q94">
            <v>5313.6</v>
          </cell>
          <cell r="R94">
            <v>5490.9</v>
          </cell>
          <cell r="S94">
            <v>5643.5</v>
          </cell>
          <cell r="T94">
            <v>5769.3</v>
          </cell>
          <cell r="U94">
            <v>5850.8</v>
          </cell>
          <cell r="V94">
            <v>5943.2</v>
          </cell>
          <cell r="W94">
            <v>6015.8</v>
          </cell>
          <cell r="X94">
            <v>6082.2</v>
          </cell>
          <cell r="Y94">
            <v>6118.6</v>
          </cell>
          <cell r="Z94">
            <v>6169.1</v>
          </cell>
          <cell r="AA94">
            <v>6207.3</v>
          </cell>
          <cell r="AB94">
            <v>6233.8</v>
          </cell>
          <cell r="AC94">
            <v>6285.2</v>
          </cell>
          <cell r="AD94">
            <v>6344.7</v>
          </cell>
          <cell r="AE94">
            <v>6396.8</v>
          </cell>
        </row>
        <row r="95">
          <cell r="A95" t="str">
            <v>Nombre d'appartements chauffées au fioul</v>
          </cell>
          <cell r="B95" t="str">
            <v>nbriprfol</v>
          </cell>
          <cell r="C95" t="str">
            <v>fra</v>
          </cell>
          <cell r="D95" t="str">
            <v>CEREN</v>
          </cell>
          <cell r="E95" t="str">
            <v>k</v>
          </cell>
          <cell r="F95">
            <v>1971.2</v>
          </cell>
          <cell r="G95">
            <v>1848.1</v>
          </cell>
          <cell r="H95">
            <v>1704.4</v>
          </cell>
          <cell r="I95">
            <v>1626</v>
          </cell>
          <cell r="J95">
            <v>1542.9</v>
          </cell>
          <cell r="K95">
            <v>1476.2</v>
          </cell>
          <cell r="L95">
            <v>1430.8</v>
          </cell>
          <cell r="M95">
            <v>1407.3</v>
          </cell>
          <cell r="N95">
            <v>1346.9</v>
          </cell>
          <cell r="O95">
            <v>1290.3</v>
          </cell>
          <cell r="P95">
            <v>1247.5</v>
          </cell>
          <cell r="Q95">
            <v>1204.9000000000001</v>
          </cell>
          <cell r="R95">
            <v>1165.0999999999999</v>
          </cell>
          <cell r="S95">
            <v>1145.3</v>
          </cell>
          <cell r="T95">
            <v>1121.9000000000001</v>
          </cell>
          <cell r="U95">
            <v>1090.4000000000001</v>
          </cell>
          <cell r="V95">
            <v>1029.7</v>
          </cell>
          <cell r="W95">
            <v>984.6</v>
          </cell>
          <cell r="X95">
            <v>909.4</v>
          </cell>
          <cell r="Y95">
            <v>848</v>
          </cell>
          <cell r="Z95">
            <v>800.7</v>
          </cell>
          <cell r="AA95">
            <v>755</v>
          </cell>
          <cell r="AB95">
            <v>722.5</v>
          </cell>
          <cell r="AC95">
            <v>687.2</v>
          </cell>
          <cell r="AD95">
            <v>650.5</v>
          </cell>
          <cell r="AE95">
            <v>627.79999999999995</v>
          </cell>
        </row>
        <row r="96">
          <cell r="A96" t="str">
            <v>Nombre d'appartements chauffées au GPL</v>
          </cell>
          <cell r="B96" t="str">
            <v>nbriprgpl</v>
          </cell>
          <cell r="C96" t="str">
            <v>fra</v>
          </cell>
          <cell r="D96" t="str">
            <v>CEREN</v>
          </cell>
          <cell r="E96" t="str">
            <v>k</v>
          </cell>
          <cell r="F96">
            <v>94.7</v>
          </cell>
          <cell r="G96">
            <v>85.427639999999997</v>
          </cell>
          <cell r="H96">
            <v>73.2</v>
          </cell>
          <cell r="I96">
            <v>72</v>
          </cell>
          <cell r="J96">
            <v>71.400000000000006</v>
          </cell>
          <cell r="K96">
            <v>73</v>
          </cell>
          <cell r="L96">
            <v>73.8</v>
          </cell>
          <cell r="M96">
            <v>74.2</v>
          </cell>
          <cell r="N96">
            <v>75.8</v>
          </cell>
          <cell r="O96">
            <v>77.400000000000006</v>
          </cell>
          <cell r="P96">
            <v>76.599999999999994</v>
          </cell>
          <cell r="Q96">
            <v>74.5</v>
          </cell>
          <cell r="R96">
            <v>72.099999999999994</v>
          </cell>
          <cell r="S96">
            <v>74.099999999999994</v>
          </cell>
          <cell r="T96">
            <v>75.599999999999994</v>
          </cell>
          <cell r="U96">
            <v>73.599999999999994</v>
          </cell>
          <cell r="V96">
            <v>64.2</v>
          </cell>
          <cell r="W96">
            <v>59.2</v>
          </cell>
          <cell r="X96">
            <v>49.4</v>
          </cell>
          <cell r="Y96">
            <v>42.2</v>
          </cell>
          <cell r="Z96">
            <v>37.700000000000003</v>
          </cell>
          <cell r="AA96">
            <v>32.700000000000003</v>
          </cell>
          <cell r="AB96">
            <v>26.2</v>
          </cell>
          <cell r="AC96">
            <v>21.5</v>
          </cell>
          <cell r="AD96">
            <v>18.8</v>
          </cell>
          <cell r="AE96">
            <v>15.8</v>
          </cell>
        </row>
        <row r="97">
          <cell r="A97" t="str">
            <v>Nombre d'appartements chauffées au charbon</v>
          </cell>
          <cell r="B97" t="str">
            <v>nbriprcms</v>
          </cell>
          <cell r="C97" t="str">
            <v>fra</v>
          </cell>
          <cell r="D97" t="str">
            <v>CEREN</v>
          </cell>
          <cell r="E97" t="str">
            <v>k</v>
          </cell>
          <cell r="F97">
            <v>168.36250000000001</v>
          </cell>
          <cell r="G97">
            <v>150.55000000000001</v>
          </cell>
          <cell r="H97">
            <v>137.25</v>
          </cell>
          <cell r="I97">
            <v>122.65</v>
          </cell>
          <cell r="J97">
            <v>107.25</v>
          </cell>
          <cell r="K97">
            <v>92.45</v>
          </cell>
          <cell r="L97">
            <v>79.900000000000006</v>
          </cell>
          <cell r="M97">
            <v>68.875169999999997</v>
          </cell>
          <cell r="N97">
            <v>61.473320000000001</v>
          </cell>
          <cell r="O97">
            <v>54.9</v>
          </cell>
          <cell r="P97">
            <v>46.65</v>
          </cell>
          <cell r="Q97">
            <v>35.787500000000001</v>
          </cell>
          <cell r="R97">
            <v>21.787500000000001</v>
          </cell>
          <cell r="S97">
            <v>21.787500000000001</v>
          </cell>
          <cell r="T97">
            <v>19.887499999999999</v>
          </cell>
          <cell r="U97">
            <v>17.587499999999999</v>
          </cell>
          <cell r="V97">
            <v>15.6875</v>
          </cell>
          <cell r="W97">
            <v>15.375</v>
          </cell>
          <cell r="X97">
            <v>15.1625</v>
          </cell>
          <cell r="Y97">
            <v>14.85</v>
          </cell>
          <cell r="Z97">
            <v>14.55</v>
          </cell>
          <cell r="AA97">
            <v>14.45</v>
          </cell>
          <cell r="AB97">
            <v>14.35</v>
          </cell>
          <cell r="AC97">
            <v>14.55</v>
          </cell>
          <cell r="AD97">
            <v>14.762499999999999</v>
          </cell>
          <cell r="AE97">
            <v>14.775</v>
          </cell>
        </row>
        <row r="98">
          <cell r="A98" t="str">
            <v>Nombre d'appartements chauffées au bois</v>
          </cell>
          <cell r="B98" t="str">
            <v>nbriprboi</v>
          </cell>
          <cell r="C98" t="str">
            <v>fra</v>
          </cell>
          <cell r="D98" t="str">
            <v>CEREN</v>
          </cell>
          <cell r="E98" t="str">
            <v>k</v>
          </cell>
          <cell r="F98">
            <v>156.9375</v>
          </cell>
          <cell r="G98">
            <v>145.75</v>
          </cell>
          <cell r="H98">
            <v>125.25</v>
          </cell>
          <cell r="I98">
            <v>110.25</v>
          </cell>
          <cell r="J98">
            <v>108.45</v>
          </cell>
          <cell r="K98">
            <v>98.95</v>
          </cell>
          <cell r="L98">
            <v>94.4</v>
          </cell>
          <cell r="M98">
            <v>98.125110000000006</v>
          </cell>
          <cell r="N98">
            <v>106.42689</v>
          </cell>
          <cell r="O98">
            <v>108.9</v>
          </cell>
          <cell r="P98">
            <v>97.25</v>
          </cell>
          <cell r="Q98">
            <v>94.512500000000003</v>
          </cell>
          <cell r="R98">
            <v>92.212500000000006</v>
          </cell>
          <cell r="S98">
            <v>68.3125</v>
          </cell>
          <cell r="T98">
            <v>49.712499999999999</v>
          </cell>
          <cell r="U98">
            <v>41.8125</v>
          </cell>
          <cell r="V98">
            <v>46.8125</v>
          </cell>
          <cell r="W98">
            <v>46.424999999999997</v>
          </cell>
          <cell r="X98">
            <v>46.037500000000001</v>
          </cell>
          <cell r="Y98">
            <v>48.65</v>
          </cell>
          <cell r="Z98">
            <v>50.45</v>
          </cell>
          <cell r="AA98">
            <v>52.05</v>
          </cell>
          <cell r="AB98">
            <v>51.85</v>
          </cell>
          <cell r="AC98">
            <v>52.05</v>
          </cell>
          <cell r="AD98">
            <v>52.037500000000001</v>
          </cell>
          <cell r="AE98">
            <v>52.125</v>
          </cell>
        </row>
        <row r="99">
          <cell r="A99" t="str">
            <v>Nombre d'appartements connectés au réseau de chauffage urbain</v>
          </cell>
          <cell r="B99" t="str">
            <v>nbriprvap</v>
          </cell>
          <cell r="C99" t="str">
            <v>fra</v>
          </cell>
          <cell r="D99" t="str">
            <v>CEREN</v>
          </cell>
          <cell r="E99" t="str">
            <v>k</v>
          </cell>
          <cell r="F99">
            <v>1054.3</v>
          </cell>
          <cell r="G99">
            <v>1060.7</v>
          </cell>
          <cell r="H99">
            <v>1062.9000000000001</v>
          </cell>
          <cell r="I99">
            <v>1062.5999999999999</v>
          </cell>
          <cell r="J99">
            <v>1060.3</v>
          </cell>
          <cell r="K99">
            <v>1059.3</v>
          </cell>
          <cell r="L99">
            <v>1058.0999999999999</v>
          </cell>
          <cell r="M99">
            <v>1058.2</v>
          </cell>
          <cell r="N99">
            <v>1057.3</v>
          </cell>
          <cell r="O99">
            <v>1054.9000000000001</v>
          </cell>
          <cell r="P99">
            <v>1051.9000000000001</v>
          </cell>
          <cell r="Q99">
            <v>1049.4000000000001</v>
          </cell>
          <cell r="R99">
            <v>1047.2</v>
          </cell>
          <cell r="S99">
            <v>1045.3</v>
          </cell>
          <cell r="T99">
            <v>1048.4000000000001</v>
          </cell>
          <cell r="U99">
            <v>1050.9000000000001</v>
          </cell>
          <cell r="V99">
            <v>1060.8</v>
          </cell>
          <cell r="W99">
            <v>1059</v>
          </cell>
          <cell r="X99">
            <v>1062.2</v>
          </cell>
          <cell r="Y99">
            <v>1057</v>
          </cell>
          <cell r="Z99">
            <v>1058.3</v>
          </cell>
          <cell r="AA99">
            <v>1069.0999999999999</v>
          </cell>
          <cell r="AB99">
            <v>1090</v>
          </cell>
          <cell r="AC99">
            <v>1110.0493200000001</v>
          </cell>
          <cell r="AD99">
            <v>1126.3218899999999</v>
          </cell>
          <cell r="AE99">
            <v>1146.19775</v>
          </cell>
        </row>
        <row r="100">
          <cell r="A100" t="str">
            <v>Nombre d'appartements construits avant 1975</v>
          </cell>
          <cell r="B100" t="str">
            <v>nbripr1</v>
          </cell>
          <cell r="C100" t="str">
            <v>fra</v>
          </cell>
          <cell r="D100" t="str">
            <v>CEREN</v>
          </cell>
          <cell r="E100" t="str">
            <v>k</v>
          </cell>
          <cell r="F100">
            <v>7473.3</v>
          </cell>
          <cell r="G100">
            <v>7473.9</v>
          </cell>
          <cell r="H100">
            <v>7440.9</v>
          </cell>
          <cell r="I100">
            <v>7425.5</v>
          </cell>
          <cell r="J100">
            <v>7387.9</v>
          </cell>
          <cell r="K100">
            <v>7339.3</v>
          </cell>
          <cell r="L100">
            <v>7315.8</v>
          </cell>
          <cell r="M100">
            <v>7337.3</v>
          </cell>
          <cell r="N100">
            <v>7354.3</v>
          </cell>
          <cell r="O100">
            <v>7362.3</v>
          </cell>
          <cell r="P100">
            <v>7381.7</v>
          </cell>
          <cell r="Q100">
            <v>7403.3</v>
          </cell>
          <cell r="R100">
            <v>7406.2</v>
          </cell>
          <cell r="S100">
            <v>7411.9</v>
          </cell>
          <cell r="T100">
            <v>7416</v>
          </cell>
          <cell r="U100">
            <v>7397.1</v>
          </cell>
          <cell r="V100">
            <v>7372.4998999999998</v>
          </cell>
          <cell r="W100">
            <v>7351.8999000000003</v>
          </cell>
          <cell r="X100">
            <v>7310.3999000000003</v>
          </cell>
          <cell r="Y100">
            <v>7255.1998999999996</v>
          </cell>
          <cell r="Z100">
            <v>7218.3999000000003</v>
          </cell>
          <cell r="AA100">
            <v>7190.8999000000003</v>
          </cell>
          <cell r="AB100">
            <v>7151.1998999999996</v>
          </cell>
          <cell r="AC100">
            <v>7122.3492200000001</v>
          </cell>
          <cell r="AD100">
            <v>7078.4217900000003</v>
          </cell>
          <cell r="AE100">
            <v>7019.5976499999997</v>
          </cell>
        </row>
        <row r="101">
          <cell r="A101" t="str">
            <v>Nombre d'appartements construits entre 1975 et 1982</v>
          </cell>
          <cell r="B101" t="str">
            <v>nbripr2</v>
          </cell>
          <cell r="C101" t="str">
            <v>fra</v>
          </cell>
          <cell r="D101" t="str">
            <v>CEREN</v>
          </cell>
          <cell r="E101" t="str">
            <v>k</v>
          </cell>
          <cell r="F101">
            <v>1268.2</v>
          </cell>
          <cell r="G101">
            <v>1233.2</v>
          </cell>
          <cell r="H101">
            <v>1211.9000000000001</v>
          </cell>
          <cell r="I101">
            <v>1201.4000000000001</v>
          </cell>
          <cell r="J101">
            <v>1193.9000000000001</v>
          </cell>
          <cell r="K101">
            <v>1181</v>
          </cell>
          <cell r="L101">
            <v>1169.2</v>
          </cell>
          <cell r="M101">
            <v>1177.3</v>
          </cell>
          <cell r="N101">
            <v>1175.8</v>
          </cell>
          <cell r="O101">
            <v>1197.5</v>
          </cell>
          <cell r="P101">
            <v>1238.0999999999999</v>
          </cell>
          <cell r="Q101">
            <v>1271.3</v>
          </cell>
          <cell r="R101">
            <v>1322.2</v>
          </cell>
          <cell r="S101">
            <v>1361.6</v>
          </cell>
          <cell r="T101">
            <v>1386.5</v>
          </cell>
          <cell r="U101">
            <v>1403.2</v>
          </cell>
          <cell r="V101">
            <v>1414.9</v>
          </cell>
          <cell r="W101">
            <v>1419.7</v>
          </cell>
          <cell r="X101">
            <v>1423.3</v>
          </cell>
          <cell r="Y101">
            <v>1423.6</v>
          </cell>
          <cell r="Z101">
            <v>1427.6</v>
          </cell>
          <cell r="AA101">
            <v>1432.4</v>
          </cell>
          <cell r="AB101">
            <v>1433</v>
          </cell>
          <cell r="AC101">
            <v>1434</v>
          </cell>
          <cell r="AD101">
            <v>1426.1</v>
          </cell>
          <cell r="AE101">
            <v>1415.4</v>
          </cell>
        </row>
        <row r="102">
          <cell r="A102" t="str">
            <v>Nombre d'appartements construits entre 1982 et 1989</v>
          </cell>
          <cell r="B102" t="str">
            <v>nbripr3</v>
          </cell>
          <cell r="C102" t="str">
            <v>fra</v>
          </cell>
          <cell r="D102" t="str">
            <v>CEREN</v>
          </cell>
          <cell r="E102" t="str">
            <v>k</v>
          </cell>
          <cell r="F102">
            <v>823.9</v>
          </cell>
          <cell r="G102">
            <v>834.4</v>
          </cell>
          <cell r="H102">
            <v>831.5</v>
          </cell>
          <cell r="I102">
            <v>826.5</v>
          </cell>
          <cell r="J102">
            <v>818.5</v>
          </cell>
          <cell r="K102">
            <v>806.3</v>
          </cell>
          <cell r="L102">
            <v>809.1</v>
          </cell>
          <cell r="M102">
            <v>810.4</v>
          </cell>
          <cell r="N102">
            <v>805.1</v>
          </cell>
          <cell r="O102">
            <v>802.9</v>
          </cell>
          <cell r="P102">
            <v>808.2</v>
          </cell>
          <cell r="Q102">
            <v>811.6</v>
          </cell>
          <cell r="R102">
            <v>814.1</v>
          </cell>
          <cell r="S102">
            <v>816.8</v>
          </cell>
          <cell r="T102">
            <v>819.1</v>
          </cell>
          <cell r="U102">
            <v>820</v>
          </cell>
          <cell r="V102">
            <v>819.8</v>
          </cell>
          <cell r="W102">
            <v>819</v>
          </cell>
          <cell r="X102">
            <v>820</v>
          </cell>
          <cell r="Y102">
            <v>818.9</v>
          </cell>
          <cell r="Z102">
            <v>818.2</v>
          </cell>
          <cell r="AA102">
            <v>818.7</v>
          </cell>
          <cell r="AB102">
            <v>817.9</v>
          </cell>
          <cell r="AC102">
            <v>816.7</v>
          </cell>
          <cell r="AD102">
            <v>814.3</v>
          </cell>
          <cell r="AE102">
            <v>810.2</v>
          </cell>
        </row>
        <row r="103">
          <cell r="A103" t="str">
            <v>Nombre d'appartements construits entre 1990 et 2000</v>
          </cell>
          <cell r="B103" t="str">
            <v>nbripr4</v>
          </cell>
          <cell r="C103" t="str">
            <v>fra</v>
          </cell>
          <cell r="D103" t="str">
            <v>CEREN</v>
          </cell>
          <cell r="E103" t="str">
            <v>k</v>
          </cell>
          <cell r="F103">
            <v>0</v>
          </cell>
          <cell r="G103">
            <v>97.527640000000005</v>
          </cell>
          <cell r="H103">
            <v>223.5</v>
          </cell>
          <cell r="I103">
            <v>350.4</v>
          </cell>
          <cell r="J103">
            <v>477.3</v>
          </cell>
          <cell r="K103">
            <v>628.20000000000005</v>
          </cell>
          <cell r="L103">
            <v>760.5</v>
          </cell>
          <cell r="M103">
            <v>834.00028999999995</v>
          </cell>
          <cell r="N103">
            <v>923.90021000000002</v>
          </cell>
          <cell r="O103">
            <v>1011.1999999999999</v>
          </cell>
          <cell r="P103">
            <v>1114</v>
          </cell>
          <cell r="Q103">
            <v>1117.5</v>
          </cell>
          <cell r="R103">
            <v>1124.0999999999999</v>
          </cell>
          <cell r="S103">
            <v>1131.5999999999999</v>
          </cell>
          <cell r="T103">
            <v>1148.0999999999999</v>
          </cell>
          <cell r="U103">
            <v>1161.5999999999999</v>
          </cell>
          <cell r="V103">
            <v>1175.1000999999999</v>
          </cell>
          <cell r="W103">
            <v>1164.1000999999999</v>
          </cell>
          <cell r="X103">
            <v>1152.4000999999998</v>
          </cell>
          <cell r="Y103">
            <v>1141.2001</v>
          </cell>
          <cell r="Z103">
            <v>1130.7001</v>
          </cell>
          <cell r="AA103">
            <v>1120.0001</v>
          </cell>
          <cell r="AB103">
            <v>1108.6000999999999</v>
          </cell>
          <cell r="AC103">
            <v>1099.6000999999999</v>
          </cell>
          <cell r="AD103">
            <v>1098.7001</v>
          </cell>
          <cell r="AE103">
            <v>1096.5001</v>
          </cell>
        </row>
        <row r="104">
          <cell r="A104" t="str">
            <v>Nombre d'appartements construits après 2001</v>
          </cell>
          <cell r="B104" t="str">
            <v>nbripr5</v>
          </cell>
          <cell r="C104" t="str">
            <v>fra</v>
          </cell>
          <cell r="D104" t="str">
            <v>CEREN</v>
          </cell>
          <cell r="E104" t="str">
            <v>k</v>
          </cell>
          <cell r="F104">
            <v>0</v>
          </cell>
          <cell r="G104">
            <v>0</v>
          </cell>
          <cell r="H104">
            <v>0</v>
          </cell>
          <cell r="I104">
            <v>0</v>
          </cell>
          <cell r="J104">
            <v>0</v>
          </cell>
          <cell r="K104">
            <v>0</v>
          </cell>
          <cell r="L104">
            <v>0</v>
          </cell>
          <cell r="M104">
            <v>0</v>
          </cell>
          <cell r="N104">
            <v>0</v>
          </cell>
          <cell r="O104">
            <v>0</v>
          </cell>
          <cell r="P104">
            <v>0</v>
          </cell>
          <cell r="Q104">
            <v>87.2</v>
          </cell>
          <cell r="R104">
            <v>172.5</v>
          </cell>
          <cell r="S104">
            <v>267.09999999999997</v>
          </cell>
          <cell r="T104">
            <v>382.29999999999995</v>
          </cell>
          <cell r="U104">
            <v>507.10000000000008</v>
          </cell>
          <cell r="V104">
            <v>642.70000000000005</v>
          </cell>
          <cell r="W104">
            <v>754.30000000000007</v>
          </cell>
          <cell r="X104">
            <v>896.7</v>
          </cell>
          <cell r="Y104">
            <v>1060.7</v>
          </cell>
          <cell r="Z104">
            <v>1204.3000000000002</v>
          </cell>
          <cell r="AA104">
            <v>1334</v>
          </cell>
          <cell r="AB104">
            <v>1484.4</v>
          </cell>
          <cell r="AC104">
            <v>1627.4</v>
          </cell>
          <cell r="AD104">
            <v>1785.2</v>
          </cell>
          <cell r="AE104">
            <v>1931.8000000000002</v>
          </cell>
        </row>
        <row r="105">
          <cell r="A105" t="str">
            <v>Construction de nouveaux logements (res. principales)</v>
          </cell>
          <cell r="B105" t="str">
            <v>nbrlpn</v>
          </cell>
          <cell r="C105" t="str">
            <v>fra</v>
          </cell>
          <cell r="D105" t="str">
            <v>MEDAD</v>
          </cell>
          <cell r="E105" t="str">
            <v>k</v>
          </cell>
          <cell r="F105">
            <v>282.73737</v>
          </cell>
          <cell r="G105">
            <v>272.20188000000002</v>
          </cell>
          <cell r="H105">
            <v>249.46866</v>
          </cell>
          <cell r="I105">
            <v>257.71429000000001</v>
          </cell>
          <cell r="J105">
            <v>280.19706000000002</v>
          </cell>
          <cell r="K105">
            <v>244.87423000000001</v>
          </cell>
          <cell r="L105">
            <v>247.06797</v>
          </cell>
          <cell r="M105">
            <v>255.92465999999999</v>
          </cell>
          <cell r="N105">
            <v>347.08226999999999</v>
          </cell>
          <cell r="O105">
            <v>271.24000999999998</v>
          </cell>
          <cell r="P105">
            <v>299.16361999999998</v>
          </cell>
          <cell r="Q105">
            <v>290.46857999999997</v>
          </cell>
          <cell r="R105">
            <v>294.80810000000002</v>
          </cell>
          <cell r="S105">
            <v>328.72320999999999</v>
          </cell>
          <cell r="T105">
            <v>401.95339999999999</v>
          </cell>
          <cell r="U105">
            <v>437.82600000000002</v>
          </cell>
          <cell r="V105">
            <v>461.18799999999999</v>
          </cell>
          <cell r="W105">
            <v>454.45699999999999</v>
          </cell>
          <cell r="X105">
            <v>361.27800000000002</v>
          </cell>
          <cell r="Y105">
            <v>303.423</v>
          </cell>
          <cell r="Z105">
            <v>352.09399999999999</v>
          </cell>
          <cell r="AA105">
            <v>359.96899999999999</v>
          </cell>
          <cell r="AB105">
            <v>314.387</v>
          </cell>
          <cell r="AC105">
            <v>296.21800000000002</v>
          </cell>
          <cell r="AD105">
            <v>276.81</v>
          </cell>
          <cell r="AE105">
            <v>292.54192</v>
          </cell>
        </row>
        <row r="106">
          <cell r="A106" t="str">
            <v>Construction de nouvelles maisons individuelles (res. principales)</v>
          </cell>
          <cell r="B106" t="str">
            <v>nbrmpn</v>
          </cell>
          <cell r="C106" t="str">
            <v>fra</v>
          </cell>
          <cell r="D106" t="str">
            <v>MEDAD</v>
          </cell>
          <cell r="E106" t="str">
            <v>k</v>
          </cell>
          <cell r="F106">
            <v>148.48994999999999</v>
          </cell>
          <cell r="G106">
            <v>136.97030000000001</v>
          </cell>
          <cell r="H106">
            <v>123.08710000000001</v>
          </cell>
          <cell r="I106">
            <v>123.35681</v>
          </cell>
          <cell r="J106">
            <v>145.64717999999999</v>
          </cell>
          <cell r="K106">
            <v>129.99816000000001</v>
          </cell>
          <cell r="L106">
            <v>148.38191</v>
          </cell>
          <cell r="M106">
            <v>154.21035000000001</v>
          </cell>
          <cell r="N106">
            <v>190.36606</v>
          </cell>
          <cell r="O106">
            <v>192.48335</v>
          </cell>
          <cell r="P106">
            <v>194.59501</v>
          </cell>
          <cell r="Q106">
            <v>189.22988000000001</v>
          </cell>
          <cell r="R106">
            <v>192.02099000000001</v>
          </cell>
          <cell r="S106">
            <v>204.0754</v>
          </cell>
          <cell r="T106">
            <v>226.42497</v>
          </cell>
          <cell r="U106">
            <v>239.35900000000001</v>
          </cell>
          <cell r="V106">
            <v>245.364</v>
          </cell>
          <cell r="W106">
            <v>237.65899999999999</v>
          </cell>
          <cell r="X106">
            <v>195.10599999999999</v>
          </cell>
          <cell r="Y106">
            <v>151.72300000000001</v>
          </cell>
          <cell r="Z106">
            <v>176.51900000000001</v>
          </cell>
          <cell r="AA106">
            <v>181.363</v>
          </cell>
          <cell r="AB106">
            <v>155.178</v>
          </cell>
          <cell r="AC106">
            <v>140.11099999999999</v>
          </cell>
          <cell r="AD106">
            <v>112.90600000000001</v>
          </cell>
          <cell r="AE106">
            <v>115.74093000000001</v>
          </cell>
        </row>
        <row r="107">
          <cell r="A107" t="str">
            <v>Construction de nouveaux appartements (res. principales)</v>
          </cell>
          <cell r="B107" t="str">
            <v>nbripn</v>
          </cell>
          <cell r="C107" t="str">
            <v>fra</v>
          </cell>
          <cell r="D107" t="str">
            <v>MEDAD</v>
          </cell>
          <cell r="E107" t="str">
            <v>k</v>
          </cell>
          <cell r="F107">
            <v>132.83027000000001</v>
          </cell>
          <cell r="G107">
            <v>133.88595000000001</v>
          </cell>
          <cell r="H107">
            <v>124.87059000000001</v>
          </cell>
          <cell r="I107">
            <v>132.36492000000001</v>
          </cell>
          <cell r="J107">
            <v>133.69353000000001</v>
          </cell>
          <cell r="K107">
            <v>114.43583</v>
          </cell>
          <cell r="L107">
            <v>100.19851</v>
          </cell>
          <cell r="M107">
            <v>103.33884999999999</v>
          </cell>
          <cell r="N107">
            <v>156.78627</v>
          </cell>
          <cell r="O107">
            <v>83.778779999999998</v>
          </cell>
          <cell r="P107">
            <v>108.09601000000001</v>
          </cell>
          <cell r="Q107">
            <v>104.69661000000001</v>
          </cell>
          <cell r="R107">
            <v>106.29259999999999</v>
          </cell>
          <cell r="S107">
            <v>127.41618</v>
          </cell>
          <cell r="T107">
            <v>176.28720000000001</v>
          </cell>
          <cell r="U107">
            <v>198.46700000000001</v>
          </cell>
          <cell r="V107">
            <v>215.82400000000001</v>
          </cell>
          <cell r="W107">
            <v>216.798</v>
          </cell>
          <cell r="X107">
            <v>166.172</v>
          </cell>
          <cell r="Y107">
            <v>151.69999999999999</v>
          </cell>
          <cell r="Z107">
            <v>175.57499999999999</v>
          </cell>
          <cell r="AA107">
            <v>178.60599999999999</v>
          </cell>
          <cell r="AB107">
            <v>159.209</v>
          </cell>
          <cell r="AC107">
            <v>156.107</v>
          </cell>
          <cell r="AD107">
            <v>163.904</v>
          </cell>
          <cell r="AE107">
            <v>176.89850999999999</v>
          </cell>
        </row>
        <row r="108">
          <cell r="A108" t="str">
            <v>Surface (chauffée) des résidences principales</v>
          </cell>
          <cell r="B108" t="str">
            <v>surlog</v>
          </cell>
          <cell r="C108" t="str">
            <v>fra</v>
          </cell>
          <cell r="D108" t="str">
            <v>CEREN</v>
          </cell>
          <cell r="E108" t="str">
            <v>m2</v>
          </cell>
          <cell r="F108">
            <v>86.064279999999997</v>
          </cell>
          <cell r="G108">
            <v>86.179789999999997</v>
          </cell>
          <cell r="H108">
            <v>86.434899999999999</v>
          </cell>
          <cell r="I108">
            <v>86.679950000000005</v>
          </cell>
          <cell r="J108">
            <v>87.013000000000005</v>
          </cell>
          <cell r="K108">
            <v>87.429519999999997</v>
          </cell>
          <cell r="L108">
            <v>87.979569999999995</v>
          </cell>
          <cell r="M108">
            <v>88.296109999999999</v>
          </cell>
          <cell r="N108">
            <v>88.587410000000006</v>
          </cell>
          <cell r="O108">
            <v>88.877099999999999</v>
          </cell>
          <cell r="P108">
            <v>89.143199999999993</v>
          </cell>
          <cell r="Q108">
            <v>89.35284</v>
          </cell>
          <cell r="R108">
            <v>89.514529999999993</v>
          </cell>
          <cell r="S108">
            <v>90.015479999999997</v>
          </cell>
          <cell r="T108">
            <v>90.521870000000007</v>
          </cell>
          <cell r="U108">
            <v>90.993009999999998</v>
          </cell>
          <cell r="V108">
            <v>91.438999999999993</v>
          </cell>
          <cell r="W108">
            <v>91.501050000000006</v>
          </cell>
          <cell r="X108">
            <v>91.496759999999995</v>
          </cell>
          <cell r="Y108">
            <v>91.427700000000002</v>
          </cell>
          <cell r="Z108">
            <v>91.423060000000007</v>
          </cell>
          <cell r="AA108">
            <v>91.378259999999997</v>
          </cell>
          <cell r="AB108">
            <v>91.322469999999996</v>
          </cell>
          <cell r="AC108">
            <v>91.289140000000003</v>
          </cell>
          <cell r="AD108">
            <v>91.289940000000001</v>
          </cell>
          <cell r="AE108">
            <v>91.320220000000006</v>
          </cell>
        </row>
        <row r="109">
          <cell r="A109" t="str">
            <v>Surface (chauffée) des maisons individuelles</v>
          </cell>
          <cell r="B109" t="str">
            <v>surmpr</v>
          </cell>
          <cell r="C109" t="str">
            <v>fra</v>
          </cell>
          <cell r="D109" t="str">
            <v>CEREN</v>
          </cell>
          <cell r="E109" t="str">
            <v>m2</v>
          </cell>
          <cell r="F109">
            <v>101.44403</v>
          </cell>
          <cell r="G109">
            <v>101.91922</v>
          </cell>
          <cell r="H109">
            <v>102.44184</v>
          </cell>
          <cell r="I109">
            <v>103.06317</v>
          </cell>
          <cell r="J109">
            <v>103.77659</v>
          </cell>
          <cell r="K109">
            <v>104.59242</v>
          </cell>
          <cell r="L109">
            <v>105.58669</v>
          </cell>
          <cell r="M109">
            <v>105.98891999999999</v>
          </cell>
          <cell r="N109">
            <v>106.35218999999999</v>
          </cell>
          <cell r="O109">
            <v>106.71402</v>
          </cell>
          <cell r="P109">
            <v>107.24464</v>
          </cell>
          <cell r="Q109">
            <v>107.79684</v>
          </cell>
          <cell r="R109">
            <v>108.27737999999999</v>
          </cell>
          <cell r="S109">
            <v>109.14157</v>
          </cell>
          <cell r="T109">
            <v>109.98996</v>
          </cell>
          <cell r="U109">
            <v>110.69840000000001</v>
          </cell>
          <cell r="V109">
            <v>111.2993</v>
          </cell>
          <cell r="W109">
            <v>111.56509</v>
          </cell>
          <cell r="X109">
            <v>111.80150999999999</v>
          </cell>
          <cell r="Y109">
            <v>111.96566</v>
          </cell>
          <cell r="Z109">
            <v>112.20283000000001</v>
          </cell>
          <cell r="AA109">
            <v>112.44978</v>
          </cell>
          <cell r="AB109">
            <v>112.66992999999999</v>
          </cell>
          <cell r="AC109">
            <v>112.92322</v>
          </cell>
          <cell r="AD109">
            <v>112.92376</v>
          </cell>
          <cell r="AE109">
            <v>112.93031999999999</v>
          </cell>
        </row>
        <row r="110">
          <cell r="A110" t="str">
            <v>Surface (chauffée) des appartements</v>
          </cell>
          <cell r="B110" t="str">
            <v>suripr</v>
          </cell>
          <cell r="C110" t="str">
            <v>fra</v>
          </cell>
          <cell r="D110" t="str">
            <v>CEREN</v>
          </cell>
          <cell r="E110" t="str">
            <v>m2</v>
          </cell>
          <cell r="F110">
            <v>66.69932</v>
          </cell>
          <cell r="G110">
            <v>66.312470000000005</v>
          </cell>
          <cell r="H110">
            <v>66.155069999999995</v>
          </cell>
          <cell r="I110">
            <v>65.908240000000006</v>
          </cell>
          <cell r="J110">
            <v>65.691429999999997</v>
          </cell>
          <cell r="K110">
            <v>65.504519999999999</v>
          </cell>
          <cell r="L110">
            <v>65.408109999999994</v>
          </cell>
          <cell r="M110">
            <v>65.492260000000002</v>
          </cell>
          <cell r="N110">
            <v>65.491330000000005</v>
          </cell>
          <cell r="O110">
            <v>65.459689999999995</v>
          </cell>
          <cell r="P110">
            <v>65.382009999999994</v>
          </cell>
          <cell r="Q110">
            <v>65.283810000000003</v>
          </cell>
          <cell r="R110">
            <v>65.148319999999998</v>
          </cell>
          <cell r="S110">
            <v>65.298460000000006</v>
          </cell>
          <cell r="T110">
            <v>65.438379999999995</v>
          </cell>
          <cell r="U110">
            <v>65.577269999999999</v>
          </cell>
          <cell r="V110">
            <v>65.751679999999993</v>
          </cell>
          <cell r="W110">
            <v>65.416399999999996</v>
          </cell>
          <cell r="X110">
            <v>65.013850000000005</v>
          </cell>
          <cell r="Y110">
            <v>64.598420000000004</v>
          </cell>
          <cell r="Z110">
            <v>64.227000000000004</v>
          </cell>
          <cell r="AA110">
            <v>63.825870000000002</v>
          </cell>
          <cell r="AB110">
            <v>63.396769999999997</v>
          </cell>
          <cell r="AC110">
            <v>62.967010000000002</v>
          </cell>
          <cell r="AD110">
            <v>62.946370000000002</v>
          </cell>
          <cell r="AE110">
            <v>62.995600000000003</v>
          </cell>
        </row>
        <row r="111">
          <cell r="U111">
            <v>21838.322400000001</v>
          </cell>
        </row>
        <row r="112">
          <cell r="A112" t="str">
            <v>nbrlpr,nbrlprele,nbrlprgaz,nbrlprfol,nbrlprgpl,nbrlprcms,nbrlprboi,nbrlprvap,nbrlpr1,nbrlpr2,nbrlpr3,nbrlpr4,nbrlpr5,nbrmpr,nbrmprele,nbrmprgaz,nbrmprfol,nbrmprgpl,nbrmprcms,nbrmprboi,nbrmprvap,nbrmpr1,nbrmpr2,nbrmpr3,nbrmpr4,nbrmpr5,nbripr,nbriprele,nbriprgaz,nbriprfol,nbriprgpl,nbriprcms,nbriprboi,nbriprvap,nbripr1,nbripr2,nbripr3,nbripr4,nbripr5,nbrlpn,nbrmpn,nbripn,surlog,surmpr,suripr</v>
          </cell>
          <cell r="B112" t="str">
            <v>Source Base France ADEME (Datamed)</v>
          </cell>
        </row>
        <row r="115">
          <cell r="A115" t="str">
            <v>France</v>
          </cell>
          <cell r="B115" t="str">
            <v>Pays :</v>
          </cell>
        </row>
        <row r="117">
          <cell r="A117" t="str">
            <v>Code série</v>
          </cell>
          <cell r="E117" t="str">
            <v>Unité</v>
          </cell>
          <cell r="F117">
            <v>1990</v>
          </cell>
          <cell r="G117">
            <v>1991</v>
          </cell>
          <cell r="H117">
            <v>1992</v>
          </cell>
          <cell r="I117">
            <v>1993</v>
          </cell>
          <cell r="J117">
            <v>1994</v>
          </cell>
          <cell r="K117">
            <v>1995</v>
          </cell>
          <cell r="L117">
            <v>1996</v>
          </cell>
          <cell r="M117">
            <v>1997</v>
          </cell>
          <cell r="N117">
            <v>1998</v>
          </cell>
          <cell r="O117">
            <v>1999</v>
          </cell>
          <cell r="P117">
            <v>2000</v>
          </cell>
          <cell r="Q117">
            <v>2001</v>
          </cell>
          <cell r="R117">
            <v>2002</v>
          </cell>
          <cell r="S117">
            <v>2003</v>
          </cell>
          <cell r="T117">
            <v>2004</v>
          </cell>
          <cell r="U117">
            <v>2005</v>
          </cell>
          <cell r="V117">
            <v>2006</v>
          </cell>
          <cell r="W117">
            <v>2007</v>
          </cell>
          <cell r="X117">
            <v>2008</v>
          </cell>
          <cell r="Y117">
            <v>2009</v>
          </cell>
          <cell r="Z117">
            <v>2010</v>
          </cell>
          <cell r="AA117">
            <v>2011</v>
          </cell>
          <cell r="AB117">
            <v>2012</v>
          </cell>
          <cell r="AC117">
            <v>2013</v>
          </cell>
          <cell r="AD117">
            <v>2014</v>
          </cell>
          <cell r="AE117">
            <v>2015</v>
          </cell>
        </row>
        <row r="118">
          <cell r="A118" t="str">
            <v>pibxx</v>
          </cell>
          <cell r="B118" t="str">
            <v>Produit interieur brut € 2005</v>
          </cell>
          <cell r="C118" t="str">
            <v>fra</v>
          </cell>
          <cell r="D118" t="str">
            <v>INSEE</v>
          </cell>
          <cell r="E118" t="str">
            <v>G€2010</v>
          </cell>
          <cell r="F118">
            <v>1440.08492</v>
          </cell>
          <cell r="G118">
            <v>1455.0491099999999</v>
          </cell>
          <cell r="H118">
            <v>1478.32509</v>
          </cell>
          <cell r="I118">
            <v>1469.2683300000001</v>
          </cell>
          <cell r="J118">
            <v>1503.72829</v>
          </cell>
          <cell r="K118">
            <v>1535.0821000000001</v>
          </cell>
          <cell r="L118">
            <v>1556.3886500000001</v>
          </cell>
          <cell r="M118">
            <v>1592.76748</v>
          </cell>
          <cell r="N118">
            <v>1649.40859</v>
          </cell>
          <cell r="O118">
            <v>1705.60583</v>
          </cell>
          <cell r="P118">
            <v>1771.70118</v>
          </cell>
          <cell r="Q118">
            <v>1806.3281899999999</v>
          </cell>
          <cell r="R118">
            <v>1826.53124</v>
          </cell>
          <cell r="S118">
            <v>1841.5001400000001</v>
          </cell>
          <cell r="T118">
            <v>1892.8117199999999</v>
          </cell>
          <cell r="U118">
            <v>1923.24272</v>
          </cell>
          <cell r="V118">
            <v>1968.91857</v>
          </cell>
          <cell r="W118">
            <v>2015.41473</v>
          </cell>
          <cell r="X118">
            <v>2019.35069</v>
          </cell>
          <cell r="Y118">
            <v>1959.9548</v>
          </cell>
          <cell r="Z118">
            <v>1998.481</v>
          </cell>
          <cell r="AA118">
            <v>2040.03424</v>
          </cell>
          <cell r="AB118">
            <v>2043.7607800000001</v>
          </cell>
          <cell r="AC118">
            <v>2055.53802</v>
          </cell>
          <cell r="AD118">
            <v>2068.6237500000002</v>
          </cell>
          <cell r="AE118">
            <v>2094.9815699999999</v>
          </cell>
        </row>
        <row r="120">
          <cell r="B120" t="str">
            <v>Source Base France ADEME (Datamed)</v>
          </cell>
        </row>
        <row r="124">
          <cell r="A124" t="str">
            <v>Series code</v>
          </cell>
          <cell r="B124" t="str">
            <v>Title</v>
          </cell>
          <cell r="C124" t="str">
            <v>Region code</v>
          </cell>
          <cell r="D124" t="str">
            <v>Source</v>
          </cell>
          <cell r="E124" t="str">
            <v>Unit</v>
          </cell>
          <cell r="F124">
            <v>1990</v>
          </cell>
          <cell r="G124">
            <v>1991</v>
          </cell>
          <cell r="H124">
            <v>1992</v>
          </cell>
          <cell r="I124">
            <v>1993</v>
          </cell>
          <cell r="J124">
            <v>1994</v>
          </cell>
          <cell r="K124">
            <v>1995</v>
          </cell>
          <cell r="L124">
            <v>1996</v>
          </cell>
          <cell r="M124">
            <v>1997</v>
          </cell>
          <cell r="N124">
            <v>2000</v>
          </cell>
          <cell r="O124">
            <v>2001</v>
          </cell>
          <cell r="P124">
            <v>2000</v>
          </cell>
          <cell r="Q124">
            <v>2001</v>
          </cell>
          <cell r="R124">
            <v>2002</v>
          </cell>
          <cell r="S124">
            <v>2003</v>
          </cell>
          <cell r="T124">
            <v>2004</v>
          </cell>
          <cell r="U124">
            <v>2005</v>
          </cell>
          <cell r="V124">
            <v>2006</v>
          </cell>
          <cell r="W124">
            <v>2007</v>
          </cell>
          <cell r="X124">
            <v>2008</v>
          </cell>
          <cell r="Y124">
            <v>2009</v>
          </cell>
          <cell r="Z124">
            <v>2010</v>
          </cell>
          <cell r="AA124">
            <v>2011</v>
          </cell>
          <cell r="AB124">
            <v>2012</v>
          </cell>
          <cell r="AC124">
            <v>2013</v>
          </cell>
          <cell r="AD124">
            <v>2014</v>
          </cell>
          <cell r="AE124">
            <v>2015</v>
          </cell>
        </row>
        <row r="125">
          <cell r="A125" t="str">
            <v>Nombre de résidences principales par type</v>
          </cell>
        </row>
        <row r="126">
          <cell r="A126" t="str">
            <v>Nombre total de résidences principales</v>
          </cell>
        </row>
        <row r="127">
          <cell r="A127" t="str">
            <v>Nombre total de résidences principales</v>
          </cell>
          <cell r="B127" t="str">
            <v>nbrlpr</v>
          </cell>
          <cell r="C127" t="str">
            <v>fra</v>
          </cell>
          <cell r="D127" t="str">
            <v>CEREN</v>
          </cell>
          <cell r="E127" t="str">
            <v>k</v>
          </cell>
          <cell r="F127">
            <v>21609.399999999998</v>
          </cell>
          <cell r="G127">
            <v>21806.027640036729</v>
          </cell>
          <cell r="H127">
            <v>22007</v>
          </cell>
          <cell r="I127">
            <v>22233.700000000004</v>
          </cell>
          <cell r="J127">
            <v>22440.9</v>
          </cell>
          <cell r="K127">
            <v>22671.7</v>
          </cell>
          <cell r="L127">
            <v>22944.100000000002</v>
          </cell>
          <cell r="M127">
            <v>23252.700285510349</v>
          </cell>
          <cell r="N127">
            <v>23597.000214132764</v>
          </cell>
          <cell r="O127">
            <v>23993.4</v>
          </cell>
          <cell r="P127">
            <v>24333.200000000001</v>
          </cell>
          <cell r="Q127">
            <v>24642.3</v>
          </cell>
          <cell r="R127">
            <v>24915.200000000004</v>
          </cell>
          <cell r="S127">
            <v>25190.3</v>
          </cell>
          <cell r="T127">
            <v>25520.699999999997</v>
          </cell>
          <cell r="U127">
            <v>25849.399999999998</v>
          </cell>
          <cell r="V127">
            <v>26202.1</v>
          </cell>
          <cell r="W127">
            <v>26471.499999999996</v>
          </cell>
          <cell r="X127">
            <v>26736</v>
          </cell>
          <cell r="Y127">
            <v>26983.1</v>
          </cell>
          <cell r="Z127">
            <v>27241.699999999997</v>
          </cell>
          <cell r="AA127">
            <v>27460.699999999997</v>
          </cell>
          <cell r="AB127">
            <v>27697.899999999998</v>
          </cell>
          <cell r="AC127">
            <v>27953.456136008357</v>
          </cell>
          <cell r="AD127">
            <v>28204.656136008358</v>
          </cell>
          <cell r="AE127">
            <v>28379.756136008356</v>
          </cell>
        </row>
        <row r="128">
          <cell r="A128" t="str">
            <v>Nombre total de résidences principales &lt;1975</v>
          </cell>
          <cell r="B128" t="str">
            <v>nbrlpr1</v>
          </cell>
          <cell r="C128" t="str">
            <v>fra</v>
          </cell>
          <cell r="D128" t="str">
            <v>CEREN</v>
          </cell>
          <cell r="E128" t="str">
            <v>k</v>
          </cell>
          <cell r="F128">
            <v>15835.8</v>
          </cell>
          <cell r="G128">
            <v>15780.2</v>
          </cell>
          <cell r="H128">
            <v>15765.7</v>
          </cell>
          <cell r="I128">
            <v>15724.600000000002</v>
          </cell>
          <cell r="J128">
            <v>15677.599999999999</v>
          </cell>
          <cell r="K128">
            <v>15630.8</v>
          </cell>
          <cell r="L128">
            <v>15623.099999999999</v>
          </cell>
          <cell r="M128">
            <v>15692.1</v>
          </cell>
          <cell r="N128">
            <v>15779.6</v>
          </cell>
          <cell r="O128">
            <v>15868.100000000002</v>
          </cell>
          <cell r="P128">
            <v>15847.12</v>
          </cell>
          <cell r="Q128">
            <v>15847.720000000001</v>
          </cell>
          <cell r="R128">
            <v>15821.92</v>
          </cell>
          <cell r="S128">
            <v>15784.519999999999</v>
          </cell>
          <cell r="T128">
            <v>15717.619999999999</v>
          </cell>
          <cell r="U128">
            <v>15652.82</v>
          </cell>
          <cell r="V128">
            <v>15602.519899999999</v>
          </cell>
          <cell r="W128">
            <v>15532.619899999998</v>
          </cell>
          <cell r="X128">
            <v>15420.219900000004</v>
          </cell>
          <cell r="Y128">
            <v>15291.819900000002</v>
          </cell>
          <cell r="Z128">
            <v>15208.919900000001</v>
          </cell>
          <cell r="AA128">
            <v>15137.319899999999</v>
          </cell>
          <cell r="AB128">
            <v>15042.219899999996</v>
          </cell>
          <cell r="AC128">
            <v>14961.176036008357</v>
          </cell>
          <cell r="AD128">
            <v>14881.676036008357</v>
          </cell>
          <cell r="AE128">
            <v>14776.076036008357</v>
          </cell>
        </row>
        <row r="129">
          <cell r="A129" t="str">
            <v>Nombre total de résidences principales 1975-1982</v>
          </cell>
          <cell r="B129" t="str">
            <v>nbrlpr2</v>
          </cell>
          <cell r="C129" t="str">
            <v>fra</v>
          </cell>
          <cell r="D129" t="str">
            <v>CEREN</v>
          </cell>
          <cell r="E129" t="str">
            <v>k</v>
          </cell>
          <cell r="F129">
            <v>3154.5</v>
          </cell>
          <cell r="G129">
            <v>3124</v>
          </cell>
          <cell r="H129">
            <v>3047.7</v>
          </cell>
          <cell r="I129">
            <v>3044.9999999999995</v>
          </cell>
          <cell r="J129">
            <v>3048.2</v>
          </cell>
          <cell r="K129">
            <v>3022.3</v>
          </cell>
          <cell r="L129">
            <v>3003.8999999999996</v>
          </cell>
          <cell r="M129">
            <v>3031.7</v>
          </cell>
          <cell r="N129">
            <v>3039.7</v>
          </cell>
          <cell r="O129">
            <v>3067</v>
          </cell>
          <cell r="P129">
            <v>3144.7</v>
          </cell>
          <cell r="Q129">
            <v>3170.3</v>
          </cell>
          <cell r="R129">
            <v>3212</v>
          </cell>
          <cell r="S129">
            <v>3248.3</v>
          </cell>
          <cell r="T129">
            <v>3309.9</v>
          </cell>
          <cell r="U129">
            <v>3345.6000000000004</v>
          </cell>
          <cell r="V129">
            <v>3374.3</v>
          </cell>
          <cell r="W129">
            <v>3376.7</v>
          </cell>
          <cell r="X129">
            <v>3374.4999999999995</v>
          </cell>
          <cell r="Y129">
            <v>3373.3</v>
          </cell>
          <cell r="Z129">
            <v>3376.7</v>
          </cell>
          <cell r="AA129">
            <v>3380</v>
          </cell>
          <cell r="AB129">
            <v>3377.8999999999996</v>
          </cell>
          <cell r="AC129">
            <v>3375</v>
          </cell>
          <cell r="AD129">
            <v>3364.8999999999996</v>
          </cell>
          <cell r="AE129">
            <v>3348.2999999999997</v>
          </cell>
        </row>
        <row r="130">
          <cell r="A130" t="str">
            <v>Nombre total de résidences principales 1982-1989</v>
          </cell>
          <cell r="B130" t="str">
            <v>nbrlpr3</v>
          </cell>
          <cell r="C130" t="str">
            <v>fra</v>
          </cell>
          <cell r="D130" t="str">
            <v>CEREN</v>
          </cell>
          <cell r="E130" t="str">
            <v>k</v>
          </cell>
          <cell r="F130">
            <v>2619.1000000000004</v>
          </cell>
          <cell r="G130">
            <v>2628.1000000000004</v>
          </cell>
          <cell r="H130">
            <v>2622.2</v>
          </cell>
          <cell r="I130">
            <v>2600.1999999999998</v>
          </cell>
          <cell r="J130">
            <v>2575.6999999999998</v>
          </cell>
          <cell r="K130">
            <v>2554.5</v>
          </cell>
          <cell r="L130">
            <v>2538.9000000000005</v>
          </cell>
          <cell r="M130">
            <v>2555.2000000000003</v>
          </cell>
          <cell r="N130">
            <v>2566.7999999999997</v>
          </cell>
          <cell r="O130">
            <v>2593.3999999999996</v>
          </cell>
          <cell r="P130">
            <v>2590.9000000000005</v>
          </cell>
          <cell r="Q130">
            <v>2587.1</v>
          </cell>
          <cell r="R130">
            <v>2581.5</v>
          </cell>
          <cell r="S130">
            <v>2575.6000000000004</v>
          </cell>
          <cell r="T130">
            <v>2569.6</v>
          </cell>
          <cell r="U130">
            <v>2562.9</v>
          </cell>
          <cell r="V130">
            <v>2555.4</v>
          </cell>
          <cell r="W130">
            <v>2552.5</v>
          </cell>
          <cell r="X130">
            <v>2548.5</v>
          </cell>
          <cell r="Y130">
            <v>2547.8000000000006</v>
          </cell>
          <cell r="Z130">
            <v>2544.0999999999995</v>
          </cell>
          <cell r="AA130">
            <v>2542.8999999999996</v>
          </cell>
          <cell r="AB130">
            <v>2545.5</v>
          </cell>
          <cell r="AC130">
            <v>2543.6</v>
          </cell>
          <cell r="AD130">
            <v>2550</v>
          </cell>
          <cell r="AE130">
            <v>2548.8000000000002</v>
          </cell>
        </row>
        <row r="131">
          <cell r="A131" t="str">
            <v>Nombre total de résidences principales 1990-2000</v>
          </cell>
          <cell r="B131" t="str">
            <v>nbrlpr4</v>
          </cell>
          <cell r="C131" t="str">
            <v>fra</v>
          </cell>
          <cell r="D131" t="str">
            <v>CEREN</v>
          </cell>
          <cell r="E131" t="str">
            <v>k</v>
          </cell>
          <cell r="F131">
            <v>0</v>
          </cell>
          <cell r="G131">
            <v>273.72764003673058</v>
          </cell>
          <cell r="H131">
            <v>571.40000000000009</v>
          </cell>
          <cell r="I131">
            <v>863.90000000000055</v>
          </cell>
          <cell r="J131">
            <v>1139.400000000001</v>
          </cell>
          <cell r="K131">
            <v>1464.100000000002</v>
          </cell>
          <cell r="L131">
            <v>1778.2000000000012</v>
          </cell>
          <cell r="M131">
            <v>1973.700285510351</v>
          </cell>
          <cell r="N131">
            <v>2210.9002141327637</v>
          </cell>
          <cell r="O131">
            <v>2464.9</v>
          </cell>
          <cell r="P131">
            <v>2819.18</v>
          </cell>
          <cell r="Q131">
            <v>2816.78</v>
          </cell>
          <cell r="R131">
            <v>2812.3800000000006</v>
          </cell>
          <cell r="S131">
            <v>2814.18</v>
          </cell>
          <cell r="T131">
            <v>2824.78</v>
          </cell>
          <cell r="U131">
            <v>2832.28</v>
          </cell>
          <cell r="V131">
            <v>2831.7801000000004</v>
          </cell>
          <cell r="W131">
            <v>2818.0800999999997</v>
          </cell>
          <cell r="X131">
            <v>2802.4801000000002</v>
          </cell>
          <cell r="Y131">
            <v>2789.2800999999999</v>
          </cell>
          <cell r="Z131">
            <v>2776.6801</v>
          </cell>
          <cell r="AA131">
            <v>2763.5800999999997</v>
          </cell>
          <cell r="AB131">
            <v>2749.8800999999999</v>
          </cell>
          <cell r="AC131">
            <v>2739.0800999999997</v>
          </cell>
          <cell r="AD131">
            <v>2738.4800999999998</v>
          </cell>
          <cell r="AE131">
            <v>2735.1801</v>
          </cell>
        </row>
        <row r="132">
          <cell r="A132" t="str">
            <v>Nombre total de résidences principales &gt;=2001</v>
          </cell>
          <cell r="B132" t="str">
            <v>nbrlpr5</v>
          </cell>
          <cell r="C132" t="str">
            <v>fra</v>
          </cell>
          <cell r="D132" t="str">
            <v>CEREN</v>
          </cell>
          <cell r="E132" t="str">
            <v>k</v>
          </cell>
          <cell r="F132">
            <v>0</v>
          </cell>
          <cell r="G132">
            <v>0</v>
          </cell>
          <cell r="H132">
            <v>0</v>
          </cell>
          <cell r="I132">
            <v>0</v>
          </cell>
          <cell r="J132">
            <v>0</v>
          </cell>
          <cell r="K132">
            <v>0</v>
          </cell>
          <cell r="L132">
            <v>0</v>
          </cell>
          <cell r="M132">
            <v>0</v>
          </cell>
          <cell r="N132">
            <v>0</v>
          </cell>
          <cell r="O132">
            <v>0</v>
          </cell>
          <cell r="P132">
            <v>0</v>
          </cell>
          <cell r="Q132">
            <v>220.39999999999992</v>
          </cell>
          <cell r="R132">
            <v>487.39999999999981</v>
          </cell>
          <cell r="S132">
            <v>767.7</v>
          </cell>
          <cell r="T132">
            <v>1098.8</v>
          </cell>
          <cell r="U132">
            <v>1455.8000000000002</v>
          </cell>
          <cell r="V132">
            <v>1838.1000000000001</v>
          </cell>
          <cell r="W132">
            <v>2191.6</v>
          </cell>
          <cell r="X132">
            <v>2590.3000000000002</v>
          </cell>
          <cell r="Y132">
            <v>2980.9</v>
          </cell>
          <cell r="Z132">
            <v>3335.2999999999997</v>
          </cell>
          <cell r="AA132">
            <v>3636.8999999999996</v>
          </cell>
          <cell r="AB132">
            <v>3982.4</v>
          </cell>
          <cell r="AC132">
            <v>4334.6000000000004</v>
          </cell>
          <cell r="AD132">
            <v>4669.6000000000004</v>
          </cell>
          <cell r="AE132">
            <v>4971.3999999999996</v>
          </cell>
        </row>
        <row r="133">
          <cell r="A133" t="str">
            <v>Nombre total de maison</v>
          </cell>
        </row>
        <row r="134">
          <cell r="A134" t="str">
            <v>Nombre total de maison</v>
          </cell>
          <cell r="B134" t="str">
            <v>nbrmpr</v>
          </cell>
          <cell r="C134" t="str">
            <v>fra</v>
          </cell>
          <cell r="D134" t="str">
            <v>CEREN</v>
          </cell>
          <cell r="E134" t="str">
            <v>k</v>
          </cell>
          <cell r="F134">
            <v>12043.999999999998</v>
          </cell>
          <cell r="G134">
            <v>12167</v>
          </cell>
          <cell r="H134">
            <v>12299.2</v>
          </cell>
          <cell r="I134">
            <v>12429.900000000001</v>
          </cell>
          <cell r="J134">
            <v>12563.300000000001</v>
          </cell>
          <cell r="K134">
            <v>12716.900000000001</v>
          </cell>
          <cell r="L134">
            <v>12889.500000000002</v>
          </cell>
          <cell r="M134">
            <v>13093.7</v>
          </cell>
          <cell r="N134">
            <v>13337.9</v>
          </cell>
          <cell r="O134">
            <v>13619.500000000002</v>
          </cell>
          <cell r="P134">
            <v>13811.5</v>
          </cell>
          <cell r="Q134">
            <v>13951.4</v>
          </cell>
          <cell r="R134">
            <v>14076.1</v>
          </cell>
          <cell r="S134">
            <v>14201.3</v>
          </cell>
          <cell r="T134">
            <v>14368.699999999997</v>
          </cell>
          <cell r="U134">
            <v>14560.399999999998</v>
          </cell>
          <cell r="V134">
            <v>14777.1</v>
          </cell>
          <cell r="W134">
            <v>14962.5</v>
          </cell>
          <cell r="X134">
            <v>15133.2</v>
          </cell>
          <cell r="Y134">
            <v>15283.499999999998</v>
          </cell>
          <cell r="Z134">
            <v>15442.499999999998</v>
          </cell>
          <cell r="AA134">
            <v>15564.699999999997</v>
          </cell>
          <cell r="AB134">
            <v>15702.8</v>
          </cell>
          <cell r="AC134">
            <v>15853.40682027746</v>
          </cell>
          <cell r="AD134">
            <v>16001.906820277462</v>
          </cell>
          <cell r="AE134">
            <v>16103.206820277459</v>
          </cell>
        </row>
        <row r="135">
          <cell r="A135" t="str">
            <v>Nombre total de maison &lt;1975</v>
          </cell>
          <cell r="B135" t="str">
            <v>nbrmpr1</v>
          </cell>
          <cell r="C135" t="str">
            <v>fra</v>
          </cell>
          <cell r="D135" t="str">
            <v>CEREN</v>
          </cell>
          <cell r="E135" t="str">
            <v>k</v>
          </cell>
          <cell r="F135">
            <v>8362.4999999999982</v>
          </cell>
          <cell r="G135">
            <v>8306.3000000000011</v>
          </cell>
          <cell r="H135">
            <v>8324.8000000000011</v>
          </cell>
          <cell r="I135">
            <v>8299.1</v>
          </cell>
          <cell r="J135">
            <v>8289.7000000000007</v>
          </cell>
          <cell r="K135">
            <v>8291.5</v>
          </cell>
          <cell r="L135">
            <v>8307.2999999999993</v>
          </cell>
          <cell r="M135">
            <v>8354.8000000000011</v>
          </cell>
          <cell r="N135">
            <v>8425.2999999999993</v>
          </cell>
          <cell r="O135">
            <v>8505.8000000000011</v>
          </cell>
          <cell r="P135">
            <v>8465.42</v>
          </cell>
          <cell r="Q135">
            <v>8444.42</v>
          </cell>
          <cell r="R135">
            <v>8415.7199999999993</v>
          </cell>
          <cell r="S135">
            <v>8372.619999999999</v>
          </cell>
          <cell r="T135">
            <v>8301.619999999999</v>
          </cell>
          <cell r="U135">
            <v>8255.7199999999993</v>
          </cell>
          <cell r="V135">
            <v>8230.02</v>
          </cell>
          <cell r="W135">
            <v>8180.72</v>
          </cell>
          <cell r="X135">
            <v>8109.8200000000006</v>
          </cell>
          <cell r="Y135">
            <v>8036.62</v>
          </cell>
          <cell r="Z135">
            <v>7990.5199999999986</v>
          </cell>
          <cell r="AA135">
            <v>7946.4199999999983</v>
          </cell>
          <cell r="AB135">
            <v>7891.0199999999977</v>
          </cell>
          <cell r="AC135">
            <v>7838.8268202774607</v>
          </cell>
          <cell r="AD135">
            <v>7803.2268202774603</v>
          </cell>
          <cell r="AE135">
            <v>7756.4268202774601</v>
          </cell>
        </row>
        <row r="136">
          <cell r="A136" t="str">
            <v>Nombre total de maison 1975-1982</v>
          </cell>
          <cell r="B136" t="str">
            <v>nbrmpr2</v>
          </cell>
          <cell r="C136" t="str">
            <v>fra</v>
          </cell>
          <cell r="D136" t="str">
            <v>CEREN</v>
          </cell>
          <cell r="E136" t="str">
            <v>k</v>
          </cell>
          <cell r="F136">
            <v>1886.2999999999997</v>
          </cell>
          <cell r="G136">
            <v>1890.7999999999997</v>
          </cell>
          <cell r="H136">
            <v>1835.8</v>
          </cell>
          <cell r="I136">
            <v>1843.5999999999997</v>
          </cell>
          <cell r="J136">
            <v>1854.2999999999997</v>
          </cell>
          <cell r="K136">
            <v>1841.3</v>
          </cell>
          <cell r="L136">
            <v>1834.6999999999998</v>
          </cell>
          <cell r="M136">
            <v>1854.3999999999999</v>
          </cell>
          <cell r="N136">
            <v>1863.8999999999999</v>
          </cell>
          <cell r="O136">
            <v>1869.5</v>
          </cell>
          <cell r="P136">
            <v>1906.6</v>
          </cell>
          <cell r="Q136">
            <v>1899</v>
          </cell>
          <cell r="R136">
            <v>1889.8000000000002</v>
          </cell>
          <cell r="S136">
            <v>1886.7</v>
          </cell>
          <cell r="T136">
            <v>1923.4</v>
          </cell>
          <cell r="U136">
            <v>1942.4000000000003</v>
          </cell>
          <cell r="V136">
            <v>1959.3999999999999</v>
          </cell>
          <cell r="W136">
            <v>1957.0000000000005</v>
          </cell>
          <cell r="X136">
            <v>1951.1999999999998</v>
          </cell>
          <cell r="Y136">
            <v>1949.7</v>
          </cell>
          <cell r="Z136">
            <v>1949.1000000000001</v>
          </cell>
          <cell r="AA136">
            <v>1947.6000000000001</v>
          </cell>
          <cell r="AB136">
            <v>1944.8999999999996</v>
          </cell>
          <cell r="AC136">
            <v>1940.9999999999998</v>
          </cell>
          <cell r="AD136">
            <v>1938.7999999999997</v>
          </cell>
          <cell r="AE136">
            <v>1932.8999999999999</v>
          </cell>
        </row>
        <row r="137">
          <cell r="A137" t="str">
            <v>Nombre total de maison 1982-1989</v>
          </cell>
          <cell r="B137" t="str">
            <v>nbrmpr3</v>
          </cell>
          <cell r="C137" t="str">
            <v>fra</v>
          </cell>
          <cell r="D137" t="str">
            <v>CEREN</v>
          </cell>
          <cell r="E137" t="str">
            <v>k</v>
          </cell>
          <cell r="F137">
            <v>1795.2</v>
          </cell>
          <cell r="G137">
            <v>1793.7000000000003</v>
          </cell>
          <cell r="H137">
            <v>1790.7</v>
          </cell>
          <cell r="I137">
            <v>1773.6999999999998</v>
          </cell>
          <cell r="J137">
            <v>1757.2</v>
          </cell>
          <cell r="K137">
            <v>1748.2</v>
          </cell>
          <cell r="L137">
            <v>1729.8000000000006</v>
          </cell>
          <cell r="M137">
            <v>1744.8000000000002</v>
          </cell>
          <cell r="N137">
            <v>1761.6999999999998</v>
          </cell>
          <cell r="O137">
            <v>1790.4999999999998</v>
          </cell>
          <cell r="P137">
            <v>1782.7000000000003</v>
          </cell>
          <cell r="Q137">
            <v>1775.4999999999998</v>
          </cell>
          <cell r="R137">
            <v>1767.3999999999999</v>
          </cell>
          <cell r="S137">
            <v>1758.8000000000002</v>
          </cell>
          <cell r="T137">
            <v>1750.4999999999998</v>
          </cell>
          <cell r="U137">
            <v>1742.9</v>
          </cell>
          <cell r="V137">
            <v>1735.6</v>
          </cell>
          <cell r="W137">
            <v>1733.5</v>
          </cell>
          <cell r="X137">
            <v>1728.5000000000002</v>
          </cell>
          <cell r="Y137">
            <v>1728.9000000000003</v>
          </cell>
          <cell r="Z137">
            <v>1725.8999999999999</v>
          </cell>
          <cell r="AA137">
            <v>1724.1999999999996</v>
          </cell>
          <cell r="AB137">
            <v>1727.5999999999997</v>
          </cell>
          <cell r="AC137">
            <v>1726.8999999999999</v>
          </cell>
          <cell r="AD137">
            <v>1735.6999999999998</v>
          </cell>
          <cell r="AE137">
            <v>1738.6000000000001</v>
          </cell>
        </row>
        <row r="138">
          <cell r="A138" t="str">
            <v>Nombre total de maison 1990-2000</v>
          </cell>
          <cell r="B138" t="str">
            <v>nbrmpr4</v>
          </cell>
          <cell r="C138" t="str">
            <v>fra</v>
          </cell>
          <cell r="D138" t="str">
            <v>CEREN</v>
          </cell>
          <cell r="E138" t="str">
            <v>k</v>
          </cell>
          <cell r="F138">
            <v>0</v>
          </cell>
          <cell r="G138">
            <v>176.19999999999951</v>
          </cell>
          <cell r="H138">
            <v>347.90000000000003</v>
          </cell>
          <cell r="I138">
            <v>513.50000000000045</v>
          </cell>
          <cell r="J138">
            <v>662.10000000000082</v>
          </cell>
          <cell r="K138">
            <v>835.90000000000134</v>
          </cell>
          <cell r="L138">
            <v>1017.7000000000008</v>
          </cell>
          <cell r="M138">
            <v>1139.700000000001</v>
          </cell>
          <cell r="N138">
            <v>1287.0000000000011</v>
          </cell>
          <cell r="O138">
            <v>1453.7000000000003</v>
          </cell>
          <cell r="P138">
            <v>1705.18</v>
          </cell>
          <cell r="Q138">
            <v>1699.2800000000002</v>
          </cell>
          <cell r="R138">
            <v>1688.2800000000004</v>
          </cell>
          <cell r="S138">
            <v>1682.5800000000002</v>
          </cell>
          <cell r="T138">
            <v>1676.68</v>
          </cell>
          <cell r="U138">
            <v>1670.68</v>
          </cell>
          <cell r="V138">
            <v>1656.6800000000003</v>
          </cell>
          <cell r="W138">
            <v>1653.9799999999996</v>
          </cell>
          <cell r="X138">
            <v>1650.0800000000004</v>
          </cell>
          <cell r="Y138">
            <v>1648.08</v>
          </cell>
          <cell r="Z138">
            <v>1645.9800000000002</v>
          </cell>
          <cell r="AA138">
            <v>1643.58</v>
          </cell>
          <cell r="AB138">
            <v>1641.28</v>
          </cell>
          <cell r="AC138">
            <v>1639.4799999999998</v>
          </cell>
          <cell r="AD138">
            <v>1639.78</v>
          </cell>
          <cell r="AE138">
            <v>1638.6799999999998</v>
          </cell>
        </row>
        <row r="139">
          <cell r="A139" t="str">
            <v>Nombre total de maison &gt;=2001</v>
          </cell>
          <cell r="B139" t="str">
            <v>nbrmpr5</v>
          </cell>
          <cell r="C139" t="str">
            <v>fra</v>
          </cell>
          <cell r="D139" t="str">
            <v>CEREN</v>
          </cell>
          <cell r="E139" t="str">
            <v>k</v>
          </cell>
          <cell r="F139">
            <v>0</v>
          </cell>
          <cell r="G139">
            <v>0</v>
          </cell>
          <cell r="H139">
            <v>0</v>
          </cell>
          <cell r="I139">
            <v>0</v>
          </cell>
          <cell r="J139">
            <v>0</v>
          </cell>
          <cell r="K139">
            <v>0</v>
          </cell>
          <cell r="L139">
            <v>0</v>
          </cell>
          <cell r="M139">
            <v>0</v>
          </cell>
          <cell r="N139">
            <v>0</v>
          </cell>
          <cell r="O139">
            <v>0</v>
          </cell>
          <cell r="P139">
            <v>0</v>
          </cell>
          <cell r="Q139">
            <v>133.19999999999999</v>
          </cell>
          <cell r="R139">
            <v>314.89999999999998</v>
          </cell>
          <cell r="S139">
            <v>500.60000000000014</v>
          </cell>
          <cell r="T139">
            <v>716.5</v>
          </cell>
          <cell r="U139">
            <v>948.70000000000027</v>
          </cell>
          <cell r="V139">
            <v>1195.3999999999999</v>
          </cell>
          <cell r="W139">
            <v>1437.2999999999997</v>
          </cell>
          <cell r="X139">
            <v>1695.6</v>
          </cell>
          <cell r="Y139">
            <v>1920.2000000000003</v>
          </cell>
          <cell r="Z139">
            <v>2130.9999999999995</v>
          </cell>
          <cell r="AA139">
            <v>2302.8999999999996</v>
          </cell>
          <cell r="AB139">
            <v>2498</v>
          </cell>
          <cell r="AC139">
            <v>2707.2000000000003</v>
          </cell>
          <cell r="AD139">
            <v>2884.4</v>
          </cell>
          <cell r="AE139">
            <v>3036.5999999999995</v>
          </cell>
        </row>
        <row r="140">
          <cell r="A140" t="str">
            <v>Nombre total de appartement</v>
          </cell>
        </row>
        <row r="141">
          <cell r="A141" t="str">
            <v>Nombre total de appartement</v>
          </cell>
          <cell r="B141" t="str">
            <v>nbripr</v>
          </cell>
          <cell r="C141" t="str">
            <v>fra</v>
          </cell>
          <cell r="D141" t="str">
            <v>CEREN</v>
          </cell>
          <cell r="E141" t="str">
            <v>k</v>
          </cell>
          <cell r="F141">
            <v>9565.4</v>
          </cell>
          <cell r="G141">
            <v>9639.0276400367311</v>
          </cell>
          <cell r="H141">
            <v>9707.8000000000011</v>
          </cell>
          <cell r="I141">
            <v>9803.8000000000011</v>
          </cell>
          <cell r="J141">
            <v>9877.5999999999985</v>
          </cell>
          <cell r="K141">
            <v>9954.7999999999993</v>
          </cell>
          <cell r="L141">
            <v>10054.6</v>
          </cell>
          <cell r="M141">
            <v>10159.000285510348</v>
          </cell>
          <cell r="N141">
            <v>10259.100214132763</v>
          </cell>
          <cell r="O141">
            <v>10373.9</v>
          </cell>
          <cell r="P141">
            <v>10521.7</v>
          </cell>
          <cell r="Q141">
            <v>10690.9</v>
          </cell>
          <cell r="R141">
            <v>10839.100000000002</v>
          </cell>
          <cell r="S141">
            <v>10989</v>
          </cell>
          <cell r="T141">
            <v>11152</v>
          </cell>
          <cell r="U141">
            <v>11289</v>
          </cell>
          <cell r="V141">
            <v>11424.999999999998</v>
          </cell>
          <cell r="W141">
            <v>11508.999999999996</v>
          </cell>
          <cell r="X141">
            <v>11602.800000000001</v>
          </cell>
          <cell r="Y141">
            <v>11699.6</v>
          </cell>
          <cell r="Z141">
            <v>11799.199999999999</v>
          </cell>
          <cell r="AA141">
            <v>11896</v>
          </cell>
          <cell r="AB141">
            <v>11995.099999999999</v>
          </cell>
          <cell r="AC141">
            <v>12100.049315730897</v>
          </cell>
          <cell r="AD141">
            <v>12202.749315730896</v>
          </cell>
          <cell r="AE141">
            <v>12276.549315730897</v>
          </cell>
        </row>
        <row r="142">
          <cell r="A142" t="str">
            <v>Nombre total de appartement &lt;1975</v>
          </cell>
          <cell r="B142" t="str">
            <v>nbripr1</v>
          </cell>
          <cell r="C142" t="str">
            <v>fra</v>
          </cell>
          <cell r="D142" t="str">
            <v>CEREN</v>
          </cell>
          <cell r="E142" t="str">
            <v>k</v>
          </cell>
          <cell r="F142">
            <v>7473.3</v>
          </cell>
          <cell r="G142">
            <v>7473.9</v>
          </cell>
          <cell r="H142">
            <v>7440.9000000000005</v>
          </cell>
          <cell r="I142">
            <v>7425.5000000000009</v>
          </cell>
          <cell r="J142">
            <v>7387.8999999999987</v>
          </cell>
          <cell r="K142">
            <v>7339.2999999999984</v>
          </cell>
          <cell r="L142">
            <v>7315.8</v>
          </cell>
          <cell r="M142">
            <v>7337.2999999999993</v>
          </cell>
          <cell r="N142">
            <v>7354.3000000000011</v>
          </cell>
          <cell r="O142">
            <v>7362.3000000000011</v>
          </cell>
          <cell r="P142">
            <v>7381.7000000000007</v>
          </cell>
          <cell r="Q142">
            <v>7403.3000000000011</v>
          </cell>
          <cell r="R142">
            <v>7406.2000000000007</v>
          </cell>
          <cell r="S142">
            <v>7411.9</v>
          </cell>
          <cell r="T142">
            <v>7415.9999999999991</v>
          </cell>
          <cell r="U142">
            <v>7397.0999999999995</v>
          </cell>
          <cell r="V142">
            <v>7372.4998999999998</v>
          </cell>
          <cell r="W142">
            <v>7351.8998999999985</v>
          </cell>
          <cell r="X142">
            <v>7310.3999000000022</v>
          </cell>
          <cell r="Y142">
            <v>7255.2001</v>
          </cell>
          <cell r="Z142">
            <v>7218.3999000000013</v>
          </cell>
          <cell r="AA142">
            <v>7190.8999000000003</v>
          </cell>
          <cell r="AB142">
            <v>7151.2001</v>
          </cell>
          <cell r="AC142">
            <v>7122.3492157308965</v>
          </cell>
          <cell r="AD142">
            <v>7078.4492157308969</v>
          </cell>
          <cell r="AE142">
            <v>7019.6492157308967</v>
          </cell>
        </row>
        <row r="143">
          <cell r="A143" t="str">
            <v>Nombre total de appartement 1975-1982</v>
          </cell>
          <cell r="B143" t="str">
            <v>nbripr2</v>
          </cell>
          <cell r="C143" t="str">
            <v>fra</v>
          </cell>
          <cell r="D143" t="str">
            <v>CEREN</v>
          </cell>
          <cell r="E143" t="str">
            <v>k</v>
          </cell>
          <cell r="F143">
            <v>1268.2</v>
          </cell>
          <cell r="G143">
            <v>1233.2</v>
          </cell>
          <cell r="H143">
            <v>1211.8999999999999</v>
          </cell>
          <cell r="I143">
            <v>1201.3999999999999</v>
          </cell>
          <cell r="J143">
            <v>1193.9000000000001</v>
          </cell>
          <cell r="K143">
            <v>1181</v>
          </cell>
          <cell r="L143">
            <v>1169.1999999999998</v>
          </cell>
          <cell r="M143">
            <v>1177.3</v>
          </cell>
          <cell r="N143">
            <v>1175.7999999999997</v>
          </cell>
          <cell r="O143">
            <v>1197.5</v>
          </cell>
          <cell r="P143">
            <v>1238.0999999999997</v>
          </cell>
          <cell r="Q143">
            <v>1271.3</v>
          </cell>
          <cell r="R143">
            <v>1322.1999999999998</v>
          </cell>
          <cell r="S143">
            <v>1361.6000000000001</v>
          </cell>
          <cell r="T143">
            <v>1386.5</v>
          </cell>
          <cell r="U143">
            <v>1403.2</v>
          </cell>
          <cell r="V143">
            <v>1414.9000000000003</v>
          </cell>
          <cell r="W143">
            <v>1419.6999999999996</v>
          </cell>
          <cell r="X143">
            <v>1423.2999999999997</v>
          </cell>
          <cell r="Y143">
            <v>1423.6</v>
          </cell>
          <cell r="Z143">
            <v>1427.5999999999997</v>
          </cell>
          <cell r="AA143">
            <v>1432.4</v>
          </cell>
          <cell r="AB143">
            <v>1433.0000000000002</v>
          </cell>
          <cell r="AC143">
            <v>1434.0000000000002</v>
          </cell>
          <cell r="AD143">
            <v>1426.1000000000001</v>
          </cell>
          <cell r="AE143">
            <v>1415.3999999999999</v>
          </cell>
        </row>
        <row r="144">
          <cell r="A144" t="str">
            <v>Nombre total de appartement 1982-1989</v>
          </cell>
          <cell r="B144" t="str">
            <v>nbripr3</v>
          </cell>
          <cell r="C144" t="str">
            <v>fra</v>
          </cell>
          <cell r="D144" t="str">
            <v>CEREN</v>
          </cell>
          <cell r="E144" t="str">
            <v>k</v>
          </cell>
          <cell r="F144">
            <v>823.90000000000032</v>
          </cell>
          <cell r="G144">
            <v>834.40000000000009</v>
          </cell>
          <cell r="H144">
            <v>831.5</v>
          </cell>
          <cell r="I144">
            <v>826.49999999999989</v>
          </cell>
          <cell r="J144">
            <v>818.5</v>
          </cell>
          <cell r="K144">
            <v>806.30000000000018</v>
          </cell>
          <cell r="L144">
            <v>809.1</v>
          </cell>
          <cell r="M144">
            <v>810.40000000000009</v>
          </cell>
          <cell r="N144">
            <v>805.09999999999991</v>
          </cell>
          <cell r="O144">
            <v>802.9</v>
          </cell>
          <cell r="P144">
            <v>808.2</v>
          </cell>
          <cell r="Q144">
            <v>811.60000000000014</v>
          </cell>
          <cell r="R144">
            <v>814.1</v>
          </cell>
          <cell r="S144">
            <v>816.8</v>
          </cell>
          <cell r="T144">
            <v>819.1</v>
          </cell>
          <cell r="U144">
            <v>820.00000000000011</v>
          </cell>
          <cell r="V144">
            <v>819.80000000000018</v>
          </cell>
          <cell r="W144">
            <v>819</v>
          </cell>
          <cell r="X144">
            <v>820</v>
          </cell>
          <cell r="Y144">
            <v>818.90000000000032</v>
          </cell>
          <cell r="Z144">
            <v>818.19999999999982</v>
          </cell>
          <cell r="AA144">
            <v>818.69999999999982</v>
          </cell>
          <cell r="AB144">
            <v>817.90000000000009</v>
          </cell>
          <cell r="AC144">
            <v>816.7</v>
          </cell>
          <cell r="AD144">
            <v>814.3</v>
          </cell>
          <cell r="AE144">
            <v>810.2</v>
          </cell>
        </row>
        <row r="145">
          <cell r="A145" t="str">
            <v>Nombre total de appartement 1990-2000</v>
          </cell>
          <cell r="B145" t="str">
            <v>nbripr4</v>
          </cell>
          <cell r="C145" t="str">
            <v>fra</v>
          </cell>
          <cell r="D145" t="str">
            <v>CEREN</v>
          </cell>
          <cell r="E145" t="str">
            <v>k</v>
          </cell>
          <cell r="F145">
            <v>0</v>
          </cell>
          <cell r="G145">
            <v>97.5276400367311</v>
          </cell>
          <cell r="H145">
            <v>223.50000000000006</v>
          </cell>
          <cell r="I145">
            <v>350.40000000000003</v>
          </cell>
          <cell r="J145">
            <v>477.30000000000018</v>
          </cell>
          <cell r="K145">
            <v>628.20000000000061</v>
          </cell>
          <cell r="L145">
            <v>760.50000000000045</v>
          </cell>
          <cell r="M145">
            <v>834.00028551035007</v>
          </cell>
          <cell r="N145">
            <v>923.90021413276247</v>
          </cell>
          <cell r="O145">
            <v>1011.1999999999999</v>
          </cell>
          <cell r="P145">
            <v>1114</v>
          </cell>
          <cell r="Q145">
            <v>1117.5</v>
          </cell>
          <cell r="R145">
            <v>1124.0999999999999</v>
          </cell>
          <cell r="S145">
            <v>1131.5999999999999</v>
          </cell>
          <cell r="T145">
            <v>1148.0999999999999</v>
          </cell>
          <cell r="U145">
            <v>1161.5999999999999</v>
          </cell>
          <cell r="V145">
            <v>1175.1000999999999</v>
          </cell>
          <cell r="W145">
            <v>1164.1000999999999</v>
          </cell>
          <cell r="X145">
            <v>1152.4001000000001</v>
          </cell>
          <cell r="Y145">
            <v>1141.2001</v>
          </cell>
          <cell r="Z145">
            <v>1130.7001</v>
          </cell>
          <cell r="AA145">
            <v>1120.0001</v>
          </cell>
          <cell r="AB145">
            <v>1108.6000999999999</v>
          </cell>
          <cell r="AC145">
            <v>1099.6000999999999</v>
          </cell>
          <cell r="AD145">
            <v>1098.7001</v>
          </cell>
          <cell r="AE145">
            <v>1096.5001</v>
          </cell>
        </row>
        <row r="146">
          <cell r="A146" t="str">
            <v>Nombre total de appartement &gt;=2001</v>
          </cell>
          <cell r="B146" t="str">
            <v>nbripr5</v>
          </cell>
          <cell r="C146" t="str">
            <v>fra</v>
          </cell>
          <cell r="D146" t="str">
            <v>CEREN</v>
          </cell>
          <cell r="E146" t="str">
            <v>k</v>
          </cell>
          <cell r="F146">
            <v>0</v>
          </cell>
          <cell r="G146">
            <v>0</v>
          </cell>
          <cell r="H146">
            <v>0</v>
          </cell>
          <cell r="I146">
            <v>0</v>
          </cell>
          <cell r="J146">
            <v>0</v>
          </cell>
          <cell r="K146">
            <v>0</v>
          </cell>
          <cell r="L146">
            <v>0</v>
          </cell>
          <cell r="M146">
            <v>0</v>
          </cell>
          <cell r="N146">
            <v>0</v>
          </cell>
          <cell r="O146">
            <v>0</v>
          </cell>
          <cell r="P146">
            <v>0</v>
          </cell>
          <cell r="Q146">
            <v>87.199999999999974</v>
          </cell>
          <cell r="R146">
            <v>172.49999999999994</v>
          </cell>
          <cell r="S146">
            <v>267.09999999999997</v>
          </cell>
          <cell r="T146">
            <v>382.29999999999995</v>
          </cell>
          <cell r="U146">
            <v>507.09999999999997</v>
          </cell>
          <cell r="V146">
            <v>642.70000000000005</v>
          </cell>
          <cell r="W146">
            <v>754.30000000000007</v>
          </cell>
          <cell r="X146">
            <v>896.7</v>
          </cell>
          <cell r="Y146">
            <v>1060.7</v>
          </cell>
          <cell r="Z146">
            <v>1204.3000000000002</v>
          </cell>
          <cell r="AA146">
            <v>1334</v>
          </cell>
          <cell r="AB146">
            <v>1484.4</v>
          </cell>
          <cell r="AC146">
            <v>1627.4</v>
          </cell>
          <cell r="AD146">
            <v>1785.2000000000003</v>
          </cell>
          <cell r="AE146">
            <v>1934.8000000000002</v>
          </cell>
        </row>
        <row r="147">
          <cell r="A147" t="str">
            <v>Nombre de résidences principales par type de chauffage</v>
          </cell>
        </row>
        <row r="148">
          <cell r="A148" t="str">
            <v>Nombre total de résidences principales</v>
          </cell>
        </row>
        <row r="149">
          <cell r="A149" t="str">
            <v>Nombre total de résidences principales</v>
          </cell>
          <cell r="B149" t="str">
            <v>nbrlpr</v>
          </cell>
          <cell r="C149" t="str">
            <v>fra</v>
          </cell>
          <cell r="D149" t="str">
            <v>CEREN</v>
          </cell>
          <cell r="E149" t="str">
            <v>k</v>
          </cell>
          <cell r="F149">
            <v>21609.400000000005</v>
          </cell>
          <cell r="G149">
            <v>21806.027640036729</v>
          </cell>
          <cell r="H149">
            <v>22006.999999999996</v>
          </cell>
          <cell r="I149">
            <v>22233.7</v>
          </cell>
          <cell r="J149">
            <v>22440.899999999998</v>
          </cell>
          <cell r="K149">
            <v>22671.7</v>
          </cell>
          <cell r="L149">
            <v>22944.100000000006</v>
          </cell>
          <cell r="M149">
            <v>23252.700285510349</v>
          </cell>
          <cell r="N149">
            <v>23597.000214132764</v>
          </cell>
          <cell r="O149">
            <v>23993.399999999998</v>
          </cell>
          <cell r="P149">
            <v>24333.199999999997</v>
          </cell>
          <cell r="Q149">
            <v>24642.3</v>
          </cell>
          <cell r="R149">
            <v>24915.199999999997</v>
          </cell>
          <cell r="S149">
            <v>25190.300000000003</v>
          </cell>
          <cell r="T149">
            <v>25520.699999999997</v>
          </cell>
          <cell r="U149">
            <v>25849.399999999998</v>
          </cell>
          <cell r="V149">
            <v>26202.100000000002</v>
          </cell>
          <cell r="W149">
            <v>26471.500000000004</v>
          </cell>
          <cell r="X149">
            <v>26736</v>
          </cell>
          <cell r="Y149">
            <v>26983.1</v>
          </cell>
          <cell r="Z149">
            <v>27241.700000000004</v>
          </cell>
          <cell r="AA149">
            <v>27460.699999999997</v>
          </cell>
          <cell r="AB149">
            <v>27697.9</v>
          </cell>
          <cell r="AC149">
            <v>27953.456136008361</v>
          </cell>
          <cell r="AD149">
            <v>28204.656136008358</v>
          </cell>
          <cell r="AE149">
            <v>28379.75613600836</v>
          </cell>
        </row>
        <row r="150">
          <cell r="A150" t="str">
            <v>Nombre total de résidences principales au chauffage charbon</v>
          </cell>
          <cell r="B150" t="str">
            <v>nbrlprchccha</v>
          </cell>
          <cell r="C150" t="str">
            <v>fra</v>
          </cell>
          <cell r="D150" t="str">
            <v>CEREN</v>
          </cell>
          <cell r="E150" t="str">
            <v>k</v>
          </cell>
          <cell r="F150">
            <v>944.56249999999989</v>
          </cell>
          <cell r="G150">
            <v>824.09999999999991</v>
          </cell>
          <cell r="H150">
            <v>731.744236</v>
          </cell>
          <cell r="I150">
            <v>661.19999999999993</v>
          </cell>
          <cell r="J150">
            <v>598.69999999999993</v>
          </cell>
          <cell r="K150">
            <v>516.35</v>
          </cell>
          <cell r="L150">
            <v>455.84999999999991</v>
          </cell>
          <cell r="M150">
            <v>407.65161613580608</v>
          </cell>
          <cell r="N150">
            <v>361.21627589424565</v>
          </cell>
          <cell r="O150">
            <v>330.53874314888446</v>
          </cell>
          <cell r="P150">
            <v>283.80000000000007</v>
          </cell>
          <cell r="Q150">
            <v>229.88750000000005</v>
          </cell>
          <cell r="R150">
            <v>189.23026236491421</v>
          </cell>
          <cell r="S150">
            <v>164.44471126944273</v>
          </cell>
          <cell r="T150">
            <v>146.46724240555824</v>
          </cell>
          <cell r="U150">
            <v>131.48750000000004</v>
          </cell>
          <cell r="V150">
            <v>121.63750000000003</v>
          </cell>
          <cell r="W150">
            <v>116.32500000000005</v>
          </cell>
          <cell r="X150">
            <v>111.81250000000004</v>
          </cell>
          <cell r="Y150">
            <v>108.10000000000004</v>
          </cell>
          <cell r="Z150">
            <v>104.90000000000003</v>
          </cell>
          <cell r="AA150">
            <v>102.50000000000004</v>
          </cell>
          <cell r="AB150">
            <v>99.900000000000048</v>
          </cell>
          <cell r="AC150">
            <v>97.80000000000004</v>
          </cell>
          <cell r="AD150">
            <v>96.512500000000031</v>
          </cell>
          <cell r="AE150">
            <v>95.825000000000045</v>
          </cell>
        </row>
        <row r="151">
          <cell r="A151" t="str">
            <v>Nombre total de résidences principales au chauffage fioul</v>
          </cell>
          <cell r="B151" t="str">
            <v>nbrlprchcfod</v>
          </cell>
          <cell r="C151" t="str">
            <v>fra</v>
          </cell>
          <cell r="D151" t="str">
            <v>CEREN</v>
          </cell>
          <cell r="E151" t="str">
            <v>k</v>
          </cell>
          <cell r="F151">
            <v>5362.9</v>
          </cell>
          <cell r="G151">
            <v>5192.6000000000004</v>
          </cell>
          <cell r="H151">
            <v>5007.4000000000005</v>
          </cell>
          <cell r="I151">
            <v>4911.5000000000018</v>
          </cell>
          <cell r="J151">
            <v>4846.0000000000018</v>
          </cell>
          <cell r="K151">
            <v>4812.6000000000013</v>
          </cell>
          <cell r="L151">
            <v>4823.0000000000018</v>
          </cell>
          <cell r="M151">
            <v>4866.5000000000018</v>
          </cell>
          <cell r="N151">
            <v>4876.2000000000016</v>
          </cell>
          <cell r="O151">
            <v>4906.6000000000004</v>
          </cell>
          <cell r="P151">
            <v>4957.0999999999995</v>
          </cell>
          <cell r="Q151">
            <v>4955.7999999999993</v>
          </cell>
          <cell r="R151">
            <v>4948.3</v>
          </cell>
          <cell r="S151">
            <v>4961.8</v>
          </cell>
          <cell r="T151">
            <v>4938.9999999999991</v>
          </cell>
          <cell r="U151">
            <v>4863.3999999999996</v>
          </cell>
          <cell r="V151">
            <v>4744.8999999999996</v>
          </cell>
          <cell r="W151">
            <v>4622.7</v>
          </cell>
          <cell r="X151">
            <v>4456.7</v>
          </cell>
          <cell r="Y151">
            <v>4264.8</v>
          </cell>
          <cell r="Z151">
            <v>4148.1000000000004</v>
          </cell>
          <cell r="AA151">
            <v>4041.1</v>
          </cell>
          <cell r="AB151">
            <v>3911.7</v>
          </cell>
          <cell r="AC151">
            <v>3792.8</v>
          </cell>
          <cell r="AD151">
            <v>3685.9</v>
          </cell>
          <cell r="AE151">
            <v>3599.6000000000004</v>
          </cell>
        </row>
        <row r="152">
          <cell r="A152" t="str">
            <v>Nombre total de résidences principales au chauffage gpl</v>
          </cell>
          <cell r="B152" t="str">
            <v>nbrlprchcgpl</v>
          </cell>
          <cell r="C152" t="str">
            <v>fra</v>
          </cell>
          <cell r="D152" t="str">
            <v>CEREN</v>
          </cell>
          <cell r="E152" t="str">
            <v>k</v>
          </cell>
          <cell r="F152">
            <v>489.7</v>
          </cell>
          <cell r="G152">
            <v>494.82764003673094</v>
          </cell>
          <cell r="H152">
            <v>493.6</v>
          </cell>
          <cell r="I152">
            <v>510.00000000000006</v>
          </cell>
          <cell r="J152">
            <v>531.79999999999995</v>
          </cell>
          <cell r="K152">
            <v>561.70000000000005</v>
          </cell>
          <cell r="L152">
            <v>589.59999999999991</v>
          </cell>
          <cell r="M152">
            <v>618.09999999999991</v>
          </cell>
          <cell r="N152">
            <v>652</v>
          </cell>
          <cell r="O152">
            <v>683.30000000000007</v>
          </cell>
          <cell r="P152">
            <v>716.2</v>
          </cell>
          <cell r="Q152">
            <v>727.7</v>
          </cell>
          <cell r="R152">
            <v>735.6</v>
          </cell>
          <cell r="S152">
            <v>752.9</v>
          </cell>
          <cell r="T152">
            <v>745.1</v>
          </cell>
          <cell r="U152">
            <v>726.9</v>
          </cell>
          <cell r="V152">
            <v>680.90000000000009</v>
          </cell>
          <cell r="W152">
            <v>640.79999999999995</v>
          </cell>
          <cell r="X152">
            <v>582.6</v>
          </cell>
          <cell r="Y152">
            <v>532.5</v>
          </cell>
          <cell r="Z152">
            <v>505.79999999999995</v>
          </cell>
          <cell r="AA152">
            <v>481.59999999999997</v>
          </cell>
          <cell r="AB152">
            <v>449.3</v>
          </cell>
          <cell r="AC152">
            <v>432.6</v>
          </cell>
          <cell r="AD152">
            <v>419.9</v>
          </cell>
          <cell r="AE152">
            <v>411.10000000000008</v>
          </cell>
        </row>
        <row r="153">
          <cell r="A153" t="str">
            <v>Nombre total de résidences principales au chauffage gaz</v>
          </cell>
          <cell r="B153" t="str">
            <v>nbrlprchcgaz</v>
          </cell>
          <cell r="C153" t="str">
            <v>fra</v>
          </cell>
          <cell r="D153" t="str">
            <v>CEREN</v>
          </cell>
          <cell r="E153" t="str">
            <v>k</v>
          </cell>
          <cell r="F153">
            <v>6348.3000000000011</v>
          </cell>
          <cell r="G153">
            <v>6547.7999999999993</v>
          </cell>
          <cell r="H153">
            <v>6767.2000000000007</v>
          </cell>
          <cell r="I153">
            <v>6972.6</v>
          </cell>
          <cell r="J153">
            <v>7160.5</v>
          </cell>
          <cell r="K153">
            <v>7361.5</v>
          </cell>
          <cell r="L153">
            <v>7574.9</v>
          </cell>
          <cell r="M153">
            <v>7814.8000000000011</v>
          </cell>
          <cell r="N153">
            <v>8089.1</v>
          </cell>
          <cell r="O153">
            <v>8382.8999999999978</v>
          </cell>
          <cell r="P153">
            <v>8765.9000000000015</v>
          </cell>
          <cell r="Q153">
            <v>9177.6000000000022</v>
          </cell>
          <cell r="R153">
            <v>9563.9000000000015</v>
          </cell>
          <cell r="S153">
            <v>9911.5000000000018</v>
          </cell>
          <cell r="T153">
            <v>10211.299999999999</v>
          </cell>
          <cell r="U153">
            <v>10463.799999999999</v>
          </cell>
          <cell r="V153">
            <v>10719.6</v>
          </cell>
          <cell r="W153">
            <v>10903.7</v>
          </cell>
          <cell r="X153">
            <v>11055.5</v>
          </cell>
          <cell r="Y153">
            <v>11149.3</v>
          </cell>
          <cell r="Z153">
            <v>11219.9</v>
          </cell>
          <cell r="AA153">
            <v>11284.3</v>
          </cell>
          <cell r="AB153">
            <v>11335.8</v>
          </cell>
          <cell r="AC153">
            <v>11413.5</v>
          </cell>
          <cell r="AD153">
            <v>11488.1</v>
          </cell>
          <cell r="AE153">
            <v>11575.7</v>
          </cell>
        </row>
        <row r="154">
          <cell r="A154" t="str">
            <v>Nombre total de résidences principales au chauffage électrique</v>
          </cell>
          <cell r="B154" t="str">
            <v>nbrlprchcelc</v>
          </cell>
          <cell r="C154" t="str">
            <v>fra</v>
          </cell>
          <cell r="D154" t="str">
            <v>CEREN</v>
          </cell>
          <cell r="E154" t="str">
            <v>k</v>
          </cell>
          <cell r="F154">
            <v>5531.7</v>
          </cell>
          <cell r="G154">
            <v>5755.0999999999995</v>
          </cell>
          <cell r="H154">
            <v>6025.3999999999978</v>
          </cell>
          <cell r="I154">
            <v>6245.5999999999985</v>
          </cell>
          <cell r="J154">
            <v>6420.4</v>
          </cell>
          <cell r="K154">
            <v>6573.9000000000005</v>
          </cell>
          <cell r="L154">
            <v>6693.1</v>
          </cell>
          <cell r="M154">
            <v>6746.8</v>
          </cell>
          <cell r="N154">
            <v>6798.9999999999991</v>
          </cell>
          <cell r="O154">
            <v>6856.9999999999991</v>
          </cell>
          <cell r="P154">
            <v>6868.6</v>
          </cell>
          <cell r="Q154">
            <v>6894.5999999999995</v>
          </cell>
          <cell r="R154">
            <v>6941.5999999999995</v>
          </cell>
          <cell r="S154">
            <v>7012.9</v>
          </cell>
          <cell r="T154">
            <v>7169.6999999999989</v>
          </cell>
          <cell r="U154">
            <v>7414.5000000000009</v>
          </cell>
          <cell r="V154">
            <v>7709.4</v>
          </cell>
          <cell r="W154">
            <v>7977</v>
          </cell>
          <cell r="X154">
            <v>8303.7000000000007</v>
          </cell>
          <cell r="Y154">
            <v>8693.7999999999993</v>
          </cell>
          <cell r="Z154">
            <v>9013.7000000000007</v>
          </cell>
          <cell r="AA154">
            <v>9274.5999999999985</v>
          </cell>
          <cell r="AB154">
            <v>9587.3999999999978</v>
          </cell>
          <cell r="AC154">
            <v>9853.7900000000009</v>
          </cell>
          <cell r="AD154">
            <v>10109.789999999999</v>
          </cell>
          <cell r="AE154">
            <v>10257.089999999998</v>
          </cell>
        </row>
        <row r="155">
          <cell r="A155" t="str">
            <v>Nombre total de résidences principales au chauffage biomasse</v>
          </cell>
          <cell r="B155" t="str">
            <v>nbrlprchcboi</v>
          </cell>
          <cell r="C155" t="str">
            <v>fra</v>
          </cell>
          <cell r="D155" t="str">
            <v>CEREN</v>
          </cell>
          <cell r="E155" t="str">
            <v>k</v>
          </cell>
          <cell r="F155">
            <v>1871.8375000000001</v>
          </cell>
          <cell r="G155">
            <v>1924.4999999999995</v>
          </cell>
          <cell r="H155">
            <v>1912.0557639999997</v>
          </cell>
          <cell r="I155">
            <v>1862.3999999999994</v>
          </cell>
          <cell r="J155">
            <v>1815.3999999999994</v>
          </cell>
          <cell r="K155">
            <v>1777.5499999999995</v>
          </cell>
          <cell r="L155">
            <v>1739.6499999999996</v>
          </cell>
          <cell r="M155">
            <v>1730.7486693745429</v>
          </cell>
          <cell r="N155">
            <v>1752.2839382385162</v>
          </cell>
          <cell r="O155">
            <v>1768.2612568511158</v>
          </cell>
          <cell r="P155">
            <v>1679.3000000000002</v>
          </cell>
          <cell r="Q155">
            <v>1595.9125000000001</v>
          </cell>
          <cell r="R155">
            <v>1476.9697376350859</v>
          </cell>
          <cell r="S155">
            <v>1327.5552887305575</v>
          </cell>
          <cell r="T155">
            <v>1245.8327575944418</v>
          </cell>
          <cell r="U155">
            <v>1182.5125</v>
          </cell>
          <cell r="V155">
            <v>1147.4625000000001</v>
          </cell>
          <cell r="W155">
            <v>1132.2749999999999</v>
          </cell>
          <cell r="X155">
            <v>1139.6875</v>
          </cell>
          <cell r="Y155">
            <v>1149</v>
          </cell>
          <cell r="Z155">
            <v>1157.8999999999999</v>
          </cell>
          <cell r="AA155">
            <v>1173.5</v>
          </cell>
          <cell r="AB155">
            <v>1182.8999999999999</v>
          </cell>
          <cell r="AC155">
            <v>1206</v>
          </cell>
          <cell r="AD155">
            <v>1218.0874999999999</v>
          </cell>
          <cell r="AE155">
            <v>1225.7750000000001</v>
          </cell>
        </row>
        <row r="156">
          <cell r="A156" t="str">
            <v>Nombre total de résidences principales au chauffage autre</v>
          </cell>
          <cell r="B156" t="str">
            <v>nbrlprchcdiv</v>
          </cell>
          <cell r="C156" t="str">
            <v>fra</v>
          </cell>
          <cell r="D156" t="str">
            <v>CEREN</v>
          </cell>
          <cell r="E156" t="str">
            <v>k</v>
          </cell>
          <cell r="F156">
            <v>1060.3999999999999</v>
          </cell>
          <cell r="G156">
            <v>1067.1000000000001</v>
          </cell>
          <cell r="H156">
            <v>1069.6000000000001</v>
          </cell>
          <cell r="I156">
            <v>1070.4000000000001</v>
          </cell>
          <cell r="J156">
            <v>1068.0999999999999</v>
          </cell>
          <cell r="K156">
            <v>1068.0999999999997</v>
          </cell>
          <cell r="L156">
            <v>1068</v>
          </cell>
          <cell r="M156">
            <v>1068.1000000000001</v>
          </cell>
          <cell r="N156">
            <v>1067.2000000000003</v>
          </cell>
          <cell r="O156">
            <v>1064.8000000000002</v>
          </cell>
          <cell r="P156">
            <v>1062.3000000000002</v>
          </cell>
          <cell r="Q156">
            <v>1060.8</v>
          </cell>
          <cell r="R156">
            <v>1059.6000000000001</v>
          </cell>
          <cell r="S156">
            <v>1059.2</v>
          </cell>
          <cell r="T156">
            <v>1063.3000000000002</v>
          </cell>
          <cell r="U156">
            <v>1066.8000000000002</v>
          </cell>
          <cell r="V156">
            <v>1078.2000000000003</v>
          </cell>
          <cell r="W156">
            <v>1078.6999999999996</v>
          </cell>
          <cell r="X156">
            <v>1086</v>
          </cell>
          <cell r="Y156">
            <v>1085.5999999999999</v>
          </cell>
          <cell r="Z156">
            <v>1091.4000000000001</v>
          </cell>
          <cell r="AA156">
            <v>1103.0999999999997</v>
          </cell>
          <cell r="AB156">
            <v>1130.9000000000001</v>
          </cell>
          <cell r="AC156">
            <v>1156.9661360083576</v>
          </cell>
          <cell r="AD156">
            <v>1186.3661360083574</v>
          </cell>
          <cell r="AE156">
            <v>1214.6661360083574</v>
          </cell>
        </row>
        <row r="157">
          <cell r="A157" t="str">
            <v>Nombre total de maison</v>
          </cell>
        </row>
        <row r="158">
          <cell r="A158" t="str">
            <v>Nombre total de maison</v>
          </cell>
          <cell r="B158" t="str">
            <v>nbrmpr</v>
          </cell>
          <cell r="C158" t="str">
            <v>fra</v>
          </cell>
          <cell r="D158" t="str">
            <v>CEREN</v>
          </cell>
          <cell r="E158" t="str">
            <v>k</v>
          </cell>
          <cell r="F158">
            <v>12044</v>
          </cell>
          <cell r="G158">
            <v>12166.999999999998</v>
          </cell>
          <cell r="H158">
            <v>12299.2</v>
          </cell>
          <cell r="I158">
            <v>12429.9</v>
          </cell>
          <cell r="J158">
            <v>12563.3</v>
          </cell>
          <cell r="K158">
            <v>12716.900000000001</v>
          </cell>
          <cell r="L158">
            <v>12889.500000000002</v>
          </cell>
          <cell r="M158">
            <v>13093.7</v>
          </cell>
          <cell r="N158">
            <v>13337.900000000001</v>
          </cell>
          <cell r="O158">
            <v>13619.5</v>
          </cell>
          <cell r="P158">
            <v>13811.500000000002</v>
          </cell>
          <cell r="Q158">
            <v>13951.4</v>
          </cell>
          <cell r="R158">
            <v>14076.099999999999</v>
          </cell>
          <cell r="S158">
            <v>14201.299999999997</v>
          </cell>
          <cell r="T158">
            <v>14368.699999999999</v>
          </cell>
          <cell r="U158">
            <v>14560.400000000001</v>
          </cell>
          <cell r="V158">
            <v>14777.099999999999</v>
          </cell>
          <cell r="W158">
            <v>14962.5</v>
          </cell>
          <cell r="X158">
            <v>15133.199999999999</v>
          </cell>
          <cell r="Y158">
            <v>15283.5</v>
          </cell>
          <cell r="Z158">
            <v>15442.500000000002</v>
          </cell>
          <cell r="AA158">
            <v>15564.699999999999</v>
          </cell>
          <cell r="AB158">
            <v>15702.799999999997</v>
          </cell>
          <cell r="AC158">
            <v>15853.406820277463</v>
          </cell>
          <cell r="AD158">
            <v>16001.90682027746</v>
          </cell>
          <cell r="AE158">
            <v>16103.206820277459</v>
          </cell>
        </row>
        <row r="159">
          <cell r="A159" t="str">
            <v>Nombre total de maison au chauffage charbon</v>
          </cell>
          <cell r="B159" t="str">
            <v>nbrmprchccha</v>
          </cell>
          <cell r="C159" t="str">
            <v>fra</v>
          </cell>
          <cell r="D159" t="str">
            <v>CEREN</v>
          </cell>
          <cell r="E159" t="str">
            <v>k</v>
          </cell>
          <cell r="F159">
            <v>776.19999999999993</v>
          </cell>
          <cell r="G159">
            <v>673.55</v>
          </cell>
          <cell r="H159">
            <v>594.494236</v>
          </cell>
          <cell r="I159">
            <v>538.54999999999995</v>
          </cell>
          <cell r="J159">
            <v>491.44999999999993</v>
          </cell>
          <cell r="K159">
            <v>423.9</v>
          </cell>
          <cell r="L159">
            <v>375.94999999999993</v>
          </cell>
          <cell r="M159">
            <v>338.77644192020296</v>
          </cell>
          <cell r="N159">
            <v>299.74295499797648</v>
          </cell>
          <cell r="O159">
            <v>275.63874314888449</v>
          </cell>
          <cell r="P159">
            <v>237.15</v>
          </cell>
          <cell r="Q159">
            <v>194.1</v>
          </cell>
          <cell r="R159">
            <v>167.44276236491419</v>
          </cell>
          <cell r="S159">
            <v>142.65721126944271</v>
          </cell>
          <cell r="T159">
            <v>126.57974240555819</v>
          </cell>
          <cell r="U159">
            <v>113.9</v>
          </cell>
          <cell r="V159">
            <v>105.95</v>
          </cell>
          <cell r="W159">
            <v>100.95000000000002</v>
          </cell>
          <cell r="X159">
            <v>96.65</v>
          </cell>
          <cell r="Y159">
            <v>93.25</v>
          </cell>
          <cell r="Z159">
            <v>90.35</v>
          </cell>
          <cell r="AA159">
            <v>88.050000000000011</v>
          </cell>
          <cell r="AB159">
            <v>85.550000000000011</v>
          </cell>
          <cell r="AC159">
            <v>83.25</v>
          </cell>
          <cell r="AD159">
            <v>81.75</v>
          </cell>
          <cell r="AE159">
            <v>81.050000000000011</v>
          </cell>
        </row>
        <row r="160">
          <cell r="A160" t="str">
            <v>Nombre total de maison au chauffage fioul</v>
          </cell>
          <cell r="B160" t="str">
            <v>nbrmprchcfod</v>
          </cell>
          <cell r="C160" t="str">
            <v>fra</v>
          </cell>
          <cell r="D160" t="str">
            <v>CEREN</v>
          </cell>
          <cell r="E160" t="str">
            <v>k</v>
          </cell>
          <cell r="F160">
            <v>3391.7000000000003</v>
          </cell>
          <cell r="G160">
            <v>3344.5000000000009</v>
          </cell>
          <cell r="H160">
            <v>3303.0000000000009</v>
          </cell>
          <cell r="I160">
            <v>3285.5000000000018</v>
          </cell>
          <cell r="J160">
            <v>3303.1000000000022</v>
          </cell>
          <cell r="K160">
            <v>3336.4000000000015</v>
          </cell>
          <cell r="L160">
            <v>3392.2000000000016</v>
          </cell>
          <cell r="M160">
            <v>3459.2000000000016</v>
          </cell>
          <cell r="N160">
            <v>3529.300000000002</v>
          </cell>
          <cell r="O160">
            <v>3616.3</v>
          </cell>
          <cell r="P160">
            <v>3709.6</v>
          </cell>
          <cell r="Q160">
            <v>3750.9000000000005</v>
          </cell>
          <cell r="R160">
            <v>3783.2</v>
          </cell>
          <cell r="S160">
            <v>3816.5</v>
          </cell>
          <cell r="T160">
            <v>3817.0999999999995</v>
          </cell>
          <cell r="U160">
            <v>3773</v>
          </cell>
          <cell r="V160">
            <v>3715.2</v>
          </cell>
          <cell r="W160">
            <v>3638.1</v>
          </cell>
          <cell r="X160">
            <v>3547.3</v>
          </cell>
          <cell r="Y160">
            <v>3416.8</v>
          </cell>
          <cell r="Z160">
            <v>3347.4000000000005</v>
          </cell>
          <cell r="AA160">
            <v>3286.1</v>
          </cell>
          <cell r="AB160">
            <v>3189.2</v>
          </cell>
          <cell r="AC160">
            <v>3105.6</v>
          </cell>
          <cell r="AD160">
            <v>3035.4</v>
          </cell>
          <cell r="AE160">
            <v>2971.8</v>
          </cell>
        </row>
        <row r="161">
          <cell r="A161" t="str">
            <v>Nombre total de maison au chauffage gpl</v>
          </cell>
          <cell r="B161" t="str">
            <v>nbrmprchcgpl</v>
          </cell>
          <cell r="C161" t="str">
            <v>fra</v>
          </cell>
          <cell r="D161" t="str">
            <v>CEREN</v>
          </cell>
          <cell r="E161" t="str">
            <v>k</v>
          </cell>
          <cell r="F161">
            <v>395</v>
          </cell>
          <cell r="G161">
            <v>409.40000000000003</v>
          </cell>
          <cell r="H161">
            <v>420.40000000000003</v>
          </cell>
          <cell r="I161">
            <v>438.00000000000006</v>
          </cell>
          <cell r="J161">
            <v>460.4</v>
          </cell>
          <cell r="K161">
            <v>488.70000000000005</v>
          </cell>
          <cell r="L161">
            <v>515.79999999999995</v>
          </cell>
          <cell r="M161">
            <v>543.9</v>
          </cell>
          <cell r="N161">
            <v>576.20000000000005</v>
          </cell>
          <cell r="O161">
            <v>605.90000000000009</v>
          </cell>
          <cell r="P161">
            <v>639.6</v>
          </cell>
          <cell r="Q161">
            <v>653.20000000000005</v>
          </cell>
          <cell r="R161">
            <v>663.5</v>
          </cell>
          <cell r="S161">
            <v>678.8</v>
          </cell>
          <cell r="T161">
            <v>669.5</v>
          </cell>
          <cell r="U161">
            <v>653.29999999999995</v>
          </cell>
          <cell r="V161">
            <v>616.70000000000005</v>
          </cell>
          <cell r="W161">
            <v>581.59999999999991</v>
          </cell>
          <cell r="X161">
            <v>533.20000000000005</v>
          </cell>
          <cell r="Y161">
            <v>490.3</v>
          </cell>
          <cell r="Z161">
            <v>468.09999999999997</v>
          </cell>
          <cell r="AA161">
            <v>448.9</v>
          </cell>
          <cell r="AB161">
            <v>423.1</v>
          </cell>
          <cell r="AC161">
            <v>411.1</v>
          </cell>
          <cell r="AD161">
            <v>401.09999999999997</v>
          </cell>
          <cell r="AE161">
            <v>395.30000000000007</v>
          </cell>
        </row>
        <row r="162">
          <cell r="A162" t="str">
            <v>Nombre total de maison au chauffage gaz</v>
          </cell>
          <cell r="B162" t="str">
            <v>nbrmprchcgaz</v>
          </cell>
          <cell r="C162" t="str">
            <v>fra</v>
          </cell>
          <cell r="D162" t="str">
            <v>CEREN</v>
          </cell>
          <cell r="E162" t="str">
            <v>k</v>
          </cell>
          <cell r="F162">
            <v>2455.5</v>
          </cell>
          <cell r="G162">
            <v>2553.1999999999998</v>
          </cell>
          <cell r="H162">
            <v>2663.6000000000004</v>
          </cell>
          <cell r="I162">
            <v>2773.3</v>
          </cell>
          <cell r="J162">
            <v>2872.2000000000003</v>
          </cell>
          <cell r="K162">
            <v>2973</v>
          </cell>
          <cell r="L162">
            <v>3075.2000000000003</v>
          </cell>
          <cell r="M162">
            <v>3186.7000000000003</v>
          </cell>
          <cell r="N162">
            <v>3317.8000000000006</v>
          </cell>
          <cell r="O162">
            <v>3455</v>
          </cell>
          <cell r="P162">
            <v>3648</v>
          </cell>
          <cell r="Q162">
            <v>3864</v>
          </cell>
          <cell r="R162">
            <v>4073</v>
          </cell>
          <cell r="S162">
            <v>4268</v>
          </cell>
          <cell r="T162">
            <v>4442</v>
          </cell>
          <cell r="U162">
            <v>4613</v>
          </cell>
          <cell r="V162">
            <v>4776.3999999999996</v>
          </cell>
          <cell r="W162">
            <v>4887.9000000000005</v>
          </cell>
          <cell r="X162">
            <v>4973.3</v>
          </cell>
          <cell r="Y162">
            <v>5030.7</v>
          </cell>
          <cell r="Z162">
            <v>5050.8</v>
          </cell>
          <cell r="AA162">
            <v>5077</v>
          </cell>
          <cell r="AB162">
            <v>5102</v>
          </cell>
          <cell r="AC162">
            <v>5128.3</v>
          </cell>
          <cell r="AD162">
            <v>5143.3999999999996</v>
          </cell>
          <cell r="AE162">
            <v>5178.8999999999996</v>
          </cell>
        </row>
        <row r="163">
          <cell r="A163" t="str">
            <v>Nombre total de maison au chauffage électrique</v>
          </cell>
          <cell r="B163" t="str">
            <v>nbrmprchcelc</v>
          </cell>
          <cell r="C163" t="str">
            <v>fra</v>
          </cell>
          <cell r="D163" t="str">
            <v>CEREN</v>
          </cell>
          <cell r="E163" t="str">
            <v>k</v>
          </cell>
          <cell r="F163">
            <v>3304.6</v>
          </cell>
          <cell r="G163">
            <v>3401.1999999999989</v>
          </cell>
          <cell r="H163">
            <v>3524.1999999999989</v>
          </cell>
          <cell r="I163">
            <v>3634.599999999999</v>
          </cell>
          <cell r="J163">
            <v>3721.3999999999996</v>
          </cell>
          <cell r="K163">
            <v>3807.5</v>
          </cell>
          <cell r="L163">
            <v>3875.2</v>
          </cell>
          <cell r="M163">
            <v>3922.5999999999995</v>
          </cell>
          <cell r="N163">
            <v>3959.0999999999985</v>
          </cell>
          <cell r="O163">
            <v>3997.3999999999996</v>
          </cell>
          <cell r="P163">
            <v>3984.7000000000007</v>
          </cell>
          <cell r="Q163">
            <v>3976.3999999999996</v>
          </cell>
          <cell r="R163">
            <v>3991.8</v>
          </cell>
          <cell r="S163">
            <v>4022.2</v>
          </cell>
          <cell r="T163">
            <v>4102.4999999999991</v>
          </cell>
          <cell r="U163">
            <v>4250.6000000000004</v>
          </cell>
          <cell r="V163">
            <v>4444.8</v>
          </cell>
          <cell r="W163">
            <v>4648.3999999999996</v>
          </cell>
          <cell r="X163">
            <v>4865.3</v>
          </cell>
          <cell r="Y163">
            <v>5123.4999999999991</v>
          </cell>
          <cell r="Z163">
            <v>5345.3</v>
          </cell>
          <cell r="AA163">
            <v>5509.1999999999989</v>
          </cell>
          <cell r="AB163">
            <v>5730.9999999999982</v>
          </cell>
          <cell r="AC163">
            <v>5924.29</v>
          </cell>
          <cell r="AD163">
            <v>6114.1899999999987</v>
          </cell>
          <cell r="AE163">
            <v>6235.0899999999983</v>
          </cell>
        </row>
        <row r="164">
          <cell r="A164" t="str">
            <v>Nombre total de maison au chauffage biomasse</v>
          </cell>
          <cell r="B164" t="str">
            <v>nbrmprchcboi</v>
          </cell>
          <cell r="C164" t="str">
            <v>fra</v>
          </cell>
          <cell r="D164" t="str">
            <v>CEREN</v>
          </cell>
          <cell r="E164" t="str">
            <v>k</v>
          </cell>
          <cell r="F164">
            <v>1714.9</v>
          </cell>
          <cell r="G164">
            <v>1778.7499999999995</v>
          </cell>
          <cell r="H164">
            <v>1786.8057639999997</v>
          </cell>
          <cell r="I164">
            <v>1752.1499999999994</v>
          </cell>
          <cell r="J164">
            <v>1706.9499999999994</v>
          </cell>
          <cell r="K164">
            <v>1678.5999999999995</v>
          </cell>
          <cell r="L164">
            <v>1645.2499999999995</v>
          </cell>
          <cell r="M164">
            <v>1632.6235580797963</v>
          </cell>
          <cell r="N164">
            <v>1645.8570450020229</v>
          </cell>
          <cell r="O164">
            <v>1659.3612568511157</v>
          </cell>
          <cell r="P164">
            <v>1582.0500000000002</v>
          </cell>
          <cell r="Q164">
            <v>1501.4</v>
          </cell>
          <cell r="R164">
            <v>1384.7572376350859</v>
          </cell>
          <cell r="S164">
            <v>1259.2427887305575</v>
          </cell>
          <cell r="T164">
            <v>1196.1202575944417</v>
          </cell>
          <cell r="U164">
            <v>1140.7</v>
          </cell>
          <cell r="V164">
            <v>1100.6500000000001</v>
          </cell>
          <cell r="W164">
            <v>1085.8499999999999</v>
          </cell>
          <cell r="X164">
            <v>1093.6500000000001</v>
          </cell>
          <cell r="Y164">
            <v>1100.3499999999999</v>
          </cell>
          <cell r="Z164">
            <v>1107.4499999999998</v>
          </cell>
          <cell r="AA164">
            <v>1121.45</v>
          </cell>
          <cell r="AB164">
            <v>1131.05</v>
          </cell>
          <cell r="AC164">
            <v>1153.95</v>
          </cell>
          <cell r="AD164">
            <v>1166.05</v>
          </cell>
          <cell r="AE164">
            <v>1173.6500000000001</v>
          </cell>
        </row>
        <row r="165">
          <cell r="A165" t="str">
            <v>Nombre total de maison au chauffage autre</v>
          </cell>
          <cell r="B165" t="str">
            <v>nbrmprchcdiv</v>
          </cell>
          <cell r="C165" t="str">
            <v>fra</v>
          </cell>
          <cell r="D165" t="str">
            <v>CEREN</v>
          </cell>
          <cell r="E165" t="str">
            <v>k</v>
          </cell>
          <cell r="F165">
            <v>6.1</v>
          </cell>
          <cell r="G165">
            <v>6.4</v>
          </cell>
          <cell r="H165">
            <v>6.6999999999999993</v>
          </cell>
          <cell r="I165">
            <v>7.7999999999999989</v>
          </cell>
          <cell r="J165">
            <v>7.7999999999999989</v>
          </cell>
          <cell r="K165">
            <v>8.7999999999999989</v>
          </cell>
          <cell r="L165">
            <v>9.8999999999999986</v>
          </cell>
          <cell r="M165">
            <v>9.8999999999999986</v>
          </cell>
          <cell r="N165">
            <v>9.8999999999999986</v>
          </cell>
          <cell r="O165">
            <v>9.8999999999999986</v>
          </cell>
          <cell r="P165">
            <v>10.4</v>
          </cell>
          <cell r="Q165">
            <v>11.4</v>
          </cell>
          <cell r="R165">
            <v>12.4</v>
          </cell>
          <cell r="S165">
            <v>13.9</v>
          </cell>
          <cell r="T165">
            <v>14.899999999999999</v>
          </cell>
          <cell r="U165">
            <v>15.9</v>
          </cell>
          <cell r="V165">
            <v>17.399999999999999</v>
          </cell>
          <cell r="W165">
            <v>19.700000000000003</v>
          </cell>
          <cell r="X165">
            <v>23.799999999999997</v>
          </cell>
          <cell r="Y165">
            <v>28.6</v>
          </cell>
          <cell r="Z165">
            <v>33.099999999999994</v>
          </cell>
          <cell r="AA165">
            <v>34</v>
          </cell>
          <cell r="AB165">
            <v>40.900000000000006</v>
          </cell>
          <cell r="AC165">
            <v>46.916820277461461</v>
          </cell>
          <cell r="AD165">
            <v>60.016820277461456</v>
          </cell>
          <cell r="AE165">
            <v>67.416820277461454</v>
          </cell>
        </row>
        <row r="166">
          <cell r="A166" t="str">
            <v>Nombre total de appartement</v>
          </cell>
        </row>
        <row r="167">
          <cell r="A167" t="str">
            <v>Nombre total de appartement</v>
          </cell>
          <cell r="B167" t="str">
            <v>nbripr</v>
          </cell>
          <cell r="C167" t="str">
            <v>fra</v>
          </cell>
          <cell r="D167" t="str">
            <v>CEREN</v>
          </cell>
          <cell r="E167" t="str">
            <v>k</v>
          </cell>
          <cell r="F167">
            <v>9565.4</v>
          </cell>
          <cell r="G167">
            <v>9639.0276400367329</v>
          </cell>
          <cell r="H167">
            <v>9707.7999999999993</v>
          </cell>
          <cell r="I167">
            <v>9803.8000000000011</v>
          </cell>
          <cell r="J167">
            <v>9877.5999999999985</v>
          </cell>
          <cell r="K167">
            <v>9954.7999999999993</v>
          </cell>
          <cell r="L167">
            <v>10054.6</v>
          </cell>
          <cell r="M167">
            <v>10159.000285510352</v>
          </cell>
          <cell r="N167">
            <v>10259.100214132763</v>
          </cell>
          <cell r="O167">
            <v>10373.899999999998</v>
          </cell>
          <cell r="P167">
            <v>10521.699999999999</v>
          </cell>
          <cell r="Q167">
            <v>10690.9</v>
          </cell>
          <cell r="R167">
            <v>10839.1</v>
          </cell>
          <cell r="S167">
            <v>10989</v>
          </cell>
          <cell r="T167">
            <v>11152</v>
          </cell>
          <cell r="U167">
            <v>11289</v>
          </cell>
          <cell r="V167">
            <v>11425</v>
          </cell>
          <cell r="W167">
            <v>11509</v>
          </cell>
          <cell r="X167">
            <v>11602.800000000001</v>
          </cell>
          <cell r="Y167">
            <v>11699.599999999999</v>
          </cell>
          <cell r="Z167">
            <v>11799.2</v>
          </cell>
          <cell r="AA167">
            <v>11895.999999999998</v>
          </cell>
          <cell r="AB167">
            <v>11995.1</v>
          </cell>
          <cell r="AC167">
            <v>12100.049315730896</v>
          </cell>
          <cell r="AD167">
            <v>12202.749315730898</v>
          </cell>
          <cell r="AE167">
            <v>12276.549315730896</v>
          </cell>
        </row>
        <row r="168">
          <cell r="A168" t="str">
            <v>Nombre total de appartement au chauffage charbon</v>
          </cell>
          <cell r="B168" t="str">
            <v>nbriprchccha</v>
          </cell>
          <cell r="C168" t="str">
            <v>fra</v>
          </cell>
          <cell r="D168" t="str">
            <v>CEREN</v>
          </cell>
          <cell r="E168" t="str">
            <v>k</v>
          </cell>
          <cell r="F168">
            <v>168.36249999999998</v>
          </cell>
          <cell r="G168">
            <v>150.55000000000001</v>
          </cell>
          <cell r="H168">
            <v>137.24999999999997</v>
          </cell>
          <cell r="I168">
            <v>122.65000000000002</v>
          </cell>
          <cell r="J168">
            <v>107.25000000000001</v>
          </cell>
          <cell r="K168">
            <v>92.45</v>
          </cell>
          <cell r="L168">
            <v>79.900000000000006</v>
          </cell>
          <cell r="M168">
            <v>68.875174215603153</v>
          </cell>
          <cell r="N168">
            <v>61.473320896269151</v>
          </cell>
          <cell r="O168">
            <v>54.9</v>
          </cell>
          <cell r="P168">
            <v>46.650000000000034</v>
          </cell>
          <cell r="Q168">
            <v>35.787500000000037</v>
          </cell>
          <cell r="R168">
            <v>21.787500000000033</v>
          </cell>
          <cell r="S168">
            <v>21.787500000000033</v>
          </cell>
          <cell r="T168">
            <v>19.887500000000031</v>
          </cell>
          <cell r="U168">
            <v>17.587500000000034</v>
          </cell>
          <cell r="V168">
            <v>15.687500000000034</v>
          </cell>
          <cell r="W168">
            <v>15.375000000000032</v>
          </cell>
          <cell r="X168">
            <v>15.162500000000032</v>
          </cell>
          <cell r="Y168">
            <v>14.850000000000035</v>
          </cell>
          <cell r="Z168">
            <v>14.550000000000034</v>
          </cell>
          <cell r="AA168">
            <v>14.450000000000035</v>
          </cell>
          <cell r="AB168">
            <v>14.350000000000032</v>
          </cell>
          <cell r="AC168">
            <v>14.550000000000034</v>
          </cell>
          <cell r="AD168">
            <v>14.762500000000035</v>
          </cell>
          <cell r="AE168">
            <v>14.775000000000034</v>
          </cell>
        </row>
        <row r="169">
          <cell r="A169" t="str">
            <v>Nombre total de appartement au chauffage fioul</v>
          </cell>
          <cell r="B169" t="str">
            <v>nbriprchcfod</v>
          </cell>
          <cell r="C169" t="str">
            <v>fra</v>
          </cell>
          <cell r="D169" t="str">
            <v>CEREN</v>
          </cell>
          <cell r="E169" t="str">
            <v>k</v>
          </cell>
          <cell r="F169">
            <v>1971.1999999999998</v>
          </cell>
          <cell r="G169">
            <v>1848.0999999999995</v>
          </cell>
          <cell r="H169">
            <v>1704.3999999999999</v>
          </cell>
          <cell r="I169">
            <v>1626.0000000000005</v>
          </cell>
          <cell r="J169">
            <v>1542.8999999999999</v>
          </cell>
          <cell r="K169">
            <v>1476.1999999999996</v>
          </cell>
          <cell r="L169">
            <v>1430.8000000000002</v>
          </cell>
          <cell r="M169">
            <v>1407.3</v>
          </cell>
          <cell r="N169">
            <v>1346.8999999999999</v>
          </cell>
          <cell r="O169">
            <v>1290.3</v>
          </cell>
          <cell r="P169">
            <v>1247.4999999999995</v>
          </cell>
          <cell r="Q169">
            <v>1204.8999999999992</v>
          </cell>
          <cell r="R169">
            <v>1165.1000000000004</v>
          </cell>
          <cell r="S169">
            <v>1145.3</v>
          </cell>
          <cell r="T169">
            <v>1121.8999999999999</v>
          </cell>
          <cell r="U169">
            <v>1090.3999999999999</v>
          </cell>
          <cell r="V169">
            <v>1029.7</v>
          </cell>
          <cell r="W169">
            <v>984.59999999999991</v>
          </cell>
          <cell r="X169">
            <v>909.39999999999986</v>
          </cell>
          <cell r="Y169">
            <v>848.00000000000011</v>
          </cell>
          <cell r="Z169">
            <v>800.7</v>
          </cell>
          <cell r="AA169">
            <v>755</v>
          </cell>
          <cell r="AB169">
            <v>722.5</v>
          </cell>
          <cell r="AC169">
            <v>687.2</v>
          </cell>
          <cell r="AD169">
            <v>650.49999999999989</v>
          </cell>
          <cell r="AE169">
            <v>627.79999999999995</v>
          </cell>
        </row>
        <row r="170">
          <cell r="A170" t="str">
            <v>Nombre total de appartement au chauffage gpl</v>
          </cell>
          <cell r="B170" t="str">
            <v>nbriprchcgpl</v>
          </cell>
          <cell r="C170" t="str">
            <v>fra</v>
          </cell>
          <cell r="D170" t="str">
            <v>CEREN</v>
          </cell>
          <cell r="E170" t="str">
            <v>k</v>
          </cell>
          <cell r="F170">
            <v>94.7</v>
          </cell>
          <cell r="G170">
            <v>85.427640036730935</v>
          </cell>
          <cell r="H170">
            <v>73.199999999999974</v>
          </cell>
          <cell r="I170">
            <v>71.999999999999986</v>
          </cell>
          <cell r="J170">
            <v>71.399999999999977</v>
          </cell>
          <cell r="K170">
            <v>72.999999999999986</v>
          </cell>
          <cell r="L170">
            <v>73.8</v>
          </cell>
          <cell r="M170">
            <v>74.199999999999989</v>
          </cell>
          <cell r="N170">
            <v>75.799999999999969</v>
          </cell>
          <cell r="O170">
            <v>77.400000000000006</v>
          </cell>
          <cell r="P170">
            <v>76.600000000000009</v>
          </cell>
          <cell r="Q170">
            <v>74.5</v>
          </cell>
          <cell r="R170">
            <v>72.099999999999994</v>
          </cell>
          <cell r="S170">
            <v>74.099999999999994</v>
          </cell>
          <cell r="T170">
            <v>75.599999999999994</v>
          </cell>
          <cell r="U170">
            <v>73.599999999999994</v>
          </cell>
          <cell r="V170">
            <v>64.2</v>
          </cell>
          <cell r="W170">
            <v>59.2</v>
          </cell>
          <cell r="X170">
            <v>49.400000000000006</v>
          </cell>
          <cell r="Y170">
            <v>42.2</v>
          </cell>
          <cell r="Z170">
            <v>37.700000000000003</v>
          </cell>
          <cell r="AA170">
            <v>32.700000000000003</v>
          </cell>
          <cell r="AB170">
            <v>26.2</v>
          </cell>
          <cell r="AC170">
            <v>21.5</v>
          </cell>
          <cell r="AD170">
            <v>18.799999999999997</v>
          </cell>
          <cell r="AE170">
            <v>15.799999999999999</v>
          </cell>
        </row>
        <row r="171">
          <cell r="A171" t="str">
            <v>Nombre total de appartement au chauffage gaz</v>
          </cell>
          <cell r="B171" t="str">
            <v>nbriprchcgaz</v>
          </cell>
          <cell r="C171" t="str">
            <v>fra</v>
          </cell>
          <cell r="D171" t="str">
            <v>CEREN</v>
          </cell>
          <cell r="E171" t="str">
            <v>k</v>
          </cell>
          <cell r="F171">
            <v>3892.8000000000006</v>
          </cell>
          <cell r="G171">
            <v>3994.6</v>
          </cell>
          <cell r="H171">
            <v>4103.6000000000004</v>
          </cell>
          <cell r="I171">
            <v>4199.3</v>
          </cell>
          <cell r="J171">
            <v>4288.2999999999993</v>
          </cell>
          <cell r="K171">
            <v>4388.5</v>
          </cell>
          <cell r="L171">
            <v>4499.7</v>
          </cell>
          <cell r="M171">
            <v>4628.1000000000004</v>
          </cell>
          <cell r="N171">
            <v>4771.2999999999993</v>
          </cell>
          <cell r="O171">
            <v>4927.8999999999987</v>
          </cell>
          <cell r="P171">
            <v>5117.9000000000005</v>
          </cell>
          <cell r="Q171">
            <v>5313.6000000000013</v>
          </cell>
          <cell r="R171">
            <v>5490.9000000000015</v>
          </cell>
          <cell r="S171">
            <v>5643.5000000000018</v>
          </cell>
          <cell r="T171">
            <v>5769.3</v>
          </cell>
          <cell r="U171">
            <v>5850.8</v>
          </cell>
          <cell r="V171">
            <v>5943.2000000000007</v>
          </cell>
          <cell r="W171">
            <v>6015.8</v>
          </cell>
          <cell r="X171">
            <v>6082.2</v>
          </cell>
          <cell r="Y171">
            <v>6118.5999999999995</v>
          </cell>
          <cell r="Z171">
            <v>6169.0999999999995</v>
          </cell>
          <cell r="AA171">
            <v>6207.2999999999993</v>
          </cell>
          <cell r="AB171">
            <v>6233.8</v>
          </cell>
          <cell r="AC171">
            <v>6285.1999999999989</v>
          </cell>
          <cell r="AD171">
            <v>6344.7000000000007</v>
          </cell>
          <cell r="AE171">
            <v>6396.8</v>
          </cell>
        </row>
        <row r="172">
          <cell r="A172" t="str">
            <v>Nombre total de appartement au chauffage électrique</v>
          </cell>
          <cell r="B172" t="str">
            <v>nbriprchcelc</v>
          </cell>
          <cell r="C172" t="str">
            <v>fra</v>
          </cell>
          <cell r="D172" t="str">
            <v>CEREN</v>
          </cell>
          <cell r="E172" t="str">
            <v>k</v>
          </cell>
          <cell r="F172">
            <v>2227.1</v>
          </cell>
          <cell r="G172">
            <v>2353.9000000000005</v>
          </cell>
          <cell r="H172">
            <v>2501.1999999999994</v>
          </cell>
          <cell r="I172">
            <v>2611</v>
          </cell>
          <cell r="J172">
            <v>2699</v>
          </cell>
          <cell r="K172">
            <v>2766.4000000000005</v>
          </cell>
          <cell r="L172">
            <v>2817.900000000001</v>
          </cell>
          <cell r="M172">
            <v>2824.2000000000007</v>
          </cell>
          <cell r="N172">
            <v>2839.9000000000005</v>
          </cell>
          <cell r="O172">
            <v>2859.5999999999995</v>
          </cell>
          <cell r="P172">
            <v>2883.8999999999996</v>
          </cell>
          <cell r="Q172">
            <v>2918.2</v>
          </cell>
          <cell r="R172">
            <v>2949.7999999999993</v>
          </cell>
          <cell r="S172">
            <v>2990.7</v>
          </cell>
          <cell r="T172">
            <v>3067.2</v>
          </cell>
          <cell r="U172">
            <v>3163.9000000000005</v>
          </cell>
          <cell r="V172">
            <v>3264.6</v>
          </cell>
          <cell r="W172">
            <v>3328.6000000000004</v>
          </cell>
          <cell r="X172">
            <v>3438.4</v>
          </cell>
          <cell r="Y172">
            <v>3570.2999999999993</v>
          </cell>
          <cell r="Z172">
            <v>3668.4</v>
          </cell>
          <cell r="AA172">
            <v>3765.4</v>
          </cell>
          <cell r="AB172">
            <v>3856.4</v>
          </cell>
          <cell r="AC172">
            <v>3929.5000000000009</v>
          </cell>
          <cell r="AD172">
            <v>3995.6</v>
          </cell>
          <cell r="AE172">
            <v>4022</v>
          </cell>
        </row>
        <row r="173">
          <cell r="A173" t="str">
            <v>Nombre total de appartement au chauffage biomasse</v>
          </cell>
          <cell r="B173" t="str">
            <v>nbriprchcboi</v>
          </cell>
          <cell r="C173" t="str">
            <v>fra</v>
          </cell>
          <cell r="D173" t="str">
            <v>CEREN</v>
          </cell>
          <cell r="E173" t="str">
            <v>k</v>
          </cell>
          <cell r="F173">
            <v>156.9375</v>
          </cell>
          <cell r="G173">
            <v>145.75000000000003</v>
          </cell>
          <cell r="H173">
            <v>125.25000000000001</v>
          </cell>
          <cell r="I173">
            <v>110.25000000000003</v>
          </cell>
          <cell r="J173">
            <v>108.45000000000005</v>
          </cell>
          <cell r="K173">
            <v>98.950000000000045</v>
          </cell>
          <cell r="L173">
            <v>94.400000000000063</v>
          </cell>
          <cell r="M173">
            <v>98.125111294746645</v>
          </cell>
          <cell r="N173">
            <v>106.42689323649321</v>
          </cell>
          <cell r="O173">
            <v>108.89999999999999</v>
          </cell>
          <cell r="P173">
            <v>97.249999999999986</v>
          </cell>
          <cell r="Q173">
            <v>94.512500000000003</v>
          </cell>
          <cell r="R173">
            <v>92.212500000000006</v>
          </cell>
          <cell r="S173">
            <v>68.3125</v>
          </cell>
          <cell r="T173">
            <v>49.712499999999999</v>
          </cell>
          <cell r="U173">
            <v>41.812499999999993</v>
          </cell>
          <cell r="V173">
            <v>46.8125</v>
          </cell>
          <cell r="W173">
            <v>46.425000000000004</v>
          </cell>
          <cell r="X173">
            <v>46.037499999999994</v>
          </cell>
          <cell r="Y173">
            <v>48.650000000000006</v>
          </cell>
          <cell r="Z173">
            <v>50.449999999999996</v>
          </cell>
          <cell r="AA173">
            <v>52.050000000000011</v>
          </cell>
          <cell r="AB173">
            <v>51.85</v>
          </cell>
          <cell r="AC173">
            <v>52.05</v>
          </cell>
          <cell r="AD173">
            <v>52.037499999999994</v>
          </cell>
          <cell r="AE173">
            <v>52.125</v>
          </cell>
        </row>
        <row r="174">
          <cell r="A174" t="str">
            <v>Nombre total de appartement au chauffage autre</v>
          </cell>
          <cell r="B174" t="str">
            <v>nbriprchcdiv</v>
          </cell>
          <cell r="C174" t="str">
            <v>fra</v>
          </cell>
          <cell r="D174" t="str">
            <v>CEREN</v>
          </cell>
          <cell r="E174" t="str">
            <v>k</v>
          </cell>
          <cell r="F174">
            <v>1054.3</v>
          </cell>
          <cell r="G174">
            <v>1060.7</v>
          </cell>
          <cell r="H174">
            <v>1062.9000000000001</v>
          </cell>
          <cell r="I174">
            <v>1062.6000000000001</v>
          </cell>
          <cell r="J174">
            <v>1060.3</v>
          </cell>
          <cell r="K174">
            <v>1059.2999999999997</v>
          </cell>
          <cell r="L174">
            <v>1058.0999999999999</v>
          </cell>
          <cell r="M174">
            <v>1058.2</v>
          </cell>
          <cell r="N174">
            <v>1057.3000000000002</v>
          </cell>
          <cell r="O174">
            <v>1054.9000000000001</v>
          </cell>
          <cell r="P174">
            <v>1051.9000000000001</v>
          </cell>
          <cell r="Q174">
            <v>1049.3999999999999</v>
          </cell>
          <cell r="R174">
            <v>1047.2</v>
          </cell>
          <cell r="S174">
            <v>1045.3</v>
          </cell>
          <cell r="T174">
            <v>1048.4000000000001</v>
          </cell>
          <cell r="U174">
            <v>1050.9000000000001</v>
          </cell>
          <cell r="V174">
            <v>1060.8000000000002</v>
          </cell>
          <cell r="W174">
            <v>1058.9999999999995</v>
          </cell>
          <cell r="X174">
            <v>1062.2</v>
          </cell>
          <cell r="Y174">
            <v>1057</v>
          </cell>
          <cell r="Z174">
            <v>1058.3000000000002</v>
          </cell>
          <cell r="AA174">
            <v>1069.0999999999997</v>
          </cell>
          <cell r="AB174">
            <v>1090</v>
          </cell>
          <cell r="AC174">
            <v>1110.0493157308961</v>
          </cell>
          <cell r="AD174">
            <v>1126.349315730896</v>
          </cell>
          <cell r="AE174">
            <v>1147.2493157308959</v>
          </cell>
        </row>
        <row r="175">
          <cell r="A175" t="str">
            <v>Surface des résidences principales par type</v>
          </cell>
        </row>
        <row r="176">
          <cell r="A176" t="str">
            <v>Surface totale de résidences principales</v>
          </cell>
        </row>
        <row r="177">
          <cell r="A177" t="str">
            <v>Surface totale de résidences principales</v>
          </cell>
          <cell r="B177" t="str">
            <v>surlpr</v>
          </cell>
          <cell r="C177" t="str">
            <v>fra</v>
          </cell>
          <cell r="D177" t="str">
            <v>CEREN</v>
          </cell>
          <cell r="E177" t="str">
            <v>Mm²</v>
          </cell>
          <cell r="F177">
            <v>1859.7975072453178</v>
          </cell>
          <cell r="G177">
            <v>1879.2388784879524</v>
          </cell>
          <cell r="H177">
            <v>1902.1728684102873</v>
          </cell>
          <cell r="I177">
            <v>1927.216082953973</v>
          </cell>
          <cell r="J177">
            <v>1952.6501160122812</v>
          </cell>
          <cell r="K177">
            <v>1982.1758069978391</v>
          </cell>
          <cell r="L177">
            <v>2018.6120247323099</v>
          </cell>
          <cell r="M177">
            <v>2053.1230056922686</v>
          </cell>
          <cell r="N177">
            <v>2090.397026624948</v>
          </cell>
          <cell r="O177">
            <v>2132.4638438495194</v>
          </cell>
          <cell r="P177">
            <v>2169.1392747716936</v>
          </cell>
          <cell r="Q177">
            <v>2201.8595031484151</v>
          </cell>
          <cell r="R177">
            <v>2230.2723207961781</v>
          </cell>
          <cell r="S177">
            <v>2267.5169770010484</v>
          </cell>
          <cell r="T177">
            <v>2310.1815644554426</v>
          </cell>
          <cell r="U177">
            <v>2352.114733599215</v>
          </cell>
          <cell r="V177">
            <v>2395.8939016672339</v>
          </cell>
          <cell r="W177">
            <v>2422.1700514423387</v>
          </cell>
          <cell r="X177">
            <v>2446.257260968332</v>
          </cell>
          <cell r="Y177">
            <v>2467.0028497737417</v>
          </cell>
          <cell r="Z177">
            <v>2490.5194308288555</v>
          </cell>
          <cell r="AA177">
            <v>2509.681108129399</v>
          </cell>
          <cell r="AB177">
            <v>2529.8769000369762</v>
          </cell>
          <cell r="AC177">
            <v>2552.3417872234577</v>
          </cell>
          <cell r="AD177">
            <v>2575.3766699248463</v>
          </cell>
          <cell r="AE177">
            <v>2592.2127639682622</v>
          </cell>
        </row>
        <row r="178">
          <cell r="A178" t="str">
            <v>Surface totale de résidences principales &lt;1975</v>
          </cell>
          <cell r="B178" t="str">
            <v>surlpr1</v>
          </cell>
          <cell r="C178" t="str">
            <v>fra</v>
          </cell>
          <cell r="D178" t="str">
            <v>CEREN</v>
          </cell>
          <cell r="E178" t="str">
            <v>Mm²</v>
          </cell>
          <cell r="F178">
            <v>1317.4480001409174</v>
          </cell>
          <cell r="G178">
            <v>1315.1607312514805</v>
          </cell>
          <cell r="H178">
            <v>1318.1646885768669</v>
          </cell>
          <cell r="I178">
            <v>1318.6770102720511</v>
          </cell>
          <cell r="J178">
            <v>1320.6209870213788</v>
          </cell>
          <cell r="K178">
            <v>1324.1664937854439</v>
          </cell>
          <cell r="L178">
            <v>1333.5365163639017</v>
          </cell>
          <cell r="M178">
            <v>1344.7676553576121</v>
          </cell>
          <cell r="N178">
            <v>1356.7385618972098</v>
          </cell>
          <cell r="O178">
            <v>1368.6764598055579</v>
          </cell>
          <cell r="P178">
            <v>1370.3159699252383</v>
          </cell>
          <cell r="Q178">
            <v>1375.0534746278829</v>
          </cell>
          <cell r="R178">
            <v>1376.0462158815119</v>
          </cell>
          <cell r="S178">
            <v>1378.9733964227839</v>
          </cell>
          <cell r="T178">
            <v>1377.9624293520692</v>
          </cell>
          <cell r="U178">
            <v>1376.8937894511541</v>
          </cell>
          <cell r="V178">
            <v>1376.4027015905185</v>
          </cell>
          <cell r="W178">
            <v>1370.0957041454915</v>
          </cell>
          <cell r="X178">
            <v>1359.5450922124874</v>
          </cell>
          <cell r="Y178">
            <v>1347.5096342795857</v>
          </cell>
          <cell r="Z178">
            <v>1340.8174129425961</v>
          </cell>
          <cell r="AA178">
            <v>1334.748468991198</v>
          </cell>
          <cell r="AB178">
            <v>1326.1077087096032</v>
          </cell>
          <cell r="AC178">
            <v>1318.7438346997285</v>
          </cell>
          <cell r="AD178">
            <v>1310.4040689121057</v>
          </cell>
          <cell r="AE178">
            <v>1300.379464200885</v>
          </cell>
        </row>
        <row r="179">
          <cell r="A179" t="str">
            <v>Surface totale de résidences principales 1975-1982</v>
          </cell>
          <cell r="B179" t="str">
            <v>surlpr2</v>
          </cell>
          <cell r="C179" t="str">
            <v>fra</v>
          </cell>
          <cell r="D179" t="str">
            <v>CEREN</v>
          </cell>
          <cell r="E179" t="str">
            <v>Mm²</v>
          </cell>
          <cell r="F179">
            <v>293.431495889742</v>
          </cell>
          <cell r="G179">
            <v>289.93747401985769</v>
          </cell>
          <cell r="H179">
            <v>282.55345725681468</v>
          </cell>
          <cell r="I179">
            <v>282.9207382898752</v>
          </cell>
          <cell r="J179">
            <v>283.88875657343101</v>
          </cell>
          <cell r="K179">
            <v>282.02473238499761</v>
          </cell>
          <cell r="L179">
            <v>281.50048322296294</v>
          </cell>
          <cell r="M179">
            <v>284.67851165913078</v>
          </cell>
          <cell r="N179">
            <v>286.09694771889519</v>
          </cell>
          <cell r="O179">
            <v>288.77621867692937</v>
          </cell>
          <cell r="P179">
            <v>295.79224916666669</v>
          </cell>
          <cell r="Q179">
            <v>297.52558833333336</v>
          </cell>
          <cell r="R179">
            <v>300.32990579670576</v>
          </cell>
          <cell r="S179">
            <v>303.78963406038736</v>
          </cell>
          <cell r="T179">
            <v>310.65584652829358</v>
          </cell>
          <cell r="U179">
            <v>315.05816384722289</v>
          </cell>
          <cell r="V179">
            <v>318.98838738299992</v>
          </cell>
          <cell r="W179">
            <v>318.64522455262755</v>
          </cell>
          <cell r="X179">
            <v>317.75659067998504</v>
          </cell>
          <cell r="Y179">
            <v>317.02267032277103</v>
          </cell>
          <cell r="Z179">
            <v>316.71841532270008</v>
          </cell>
          <cell r="AA179">
            <v>316.30842317977226</v>
          </cell>
          <cell r="AB179">
            <v>315.3900927524511</v>
          </cell>
          <cell r="AC179">
            <v>314.33924255191494</v>
          </cell>
          <cell r="AD179">
            <v>313.43438376621276</v>
          </cell>
          <cell r="AE179">
            <v>311.99573976090107</v>
          </cell>
        </row>
        <row r="180">
          <cell r="A180" t="str">
            <v>Surface totale de résidences principales 1982-1989</v>
          </cell>
          <cell r="B180" t="str">
            <v>surlpr3</v>
          </cell>
          <cell r="C180" t="str">
            <v>fra</v>
          </cell>
          <cell r="D180" t="str">
            <v>CEREN</v>
          </cell>
          <cell r="E180" t="str">
            <v>Mm²</v>
          </cell>
          <cell r="F180">
            <v>248.91801121465812</v>
          </cell>
          <cell r="G180">
            <v>248.68444693712485</v>
          </cell>
          <cell r="H180">
            <v>249.0813412956517</v>
          </cell>
          <cell r="I180">
            <v>246.85166811313582</v>
          </cell>
          <cell r="J180">
            <v>244.46352166975873</v>
          </cell>
          <cell r="K180">
            <v>243.04256257895312</v>
          </cell>
          <cell r="L180">
            <v>241.51669439714979</v>
          </cell>
          <cell r="M180">
            <v>243.41605034389181</v>
          </cell>
          <cell r="N180">
            <v>245.12427701054267</v>
          </cell>
          <cell r="O180">
            <v>248.22049776808683</v>
          </cell>
          <cell r="P180">
            <v>247.96545333333333</v>
          </cell>
          <cell r="Q180">
            <v>247.62393272727269</v>
          </cell>
          <cell r="R180">
            <v>247.40533912678916</v>
          </cell>
          <cell r="S180">
            <v>248.36967417484902</v>
          </cell>
          <cell r="T180">
            <v>249.26681156351106</v>
          </cell>
          <cell r="U180">
            <v>250.07622845581693</v>
          </cell>
          <cell r="V180">
            <v>250.7727005603727</v>
          </cell>
          <cell r="W180">
            <v>250.73634973485616</v>
          </cell>
          <cell r="X180">
            <v>250.35157921579696</v>
          </cell>
          <cell r="Y180">
            <v>250.32023985397615</v>
          </cell>
          <cell r="Z180">
            <v>249.93149756004073</v>
          </cell>
          <cell r="AA180">
            <v>249.69634431644425</v>
          </cell>
          <cell r="AB180">
            <v>249.87843273679556</v>
          </cell>
          <cell r="AC180">
            <v>249.53930630001199</v>
          </cell>
          <cell r="AD180">
            <v>250.36559128457591</v>
          </cell>
          <cell r="AE180">
            <v>250.41124505351797</v>
          </cell>
        </row>
        <row r="181">
          <cell r="A181" t="str">
            <v>Surface totale de résidences principales 1990-2000</v>
          </cell>
          <cell r="B181" t="str">
            <v>surlpr4</v>
          </cell>
          <cell r="C181" t="str">
            <v>fra</v>
          </cell>
          <cell r="D181" t="str">
            <v>CEREN</v>
          </cell>
          <cell r="E181" t="str">
            <v>Mm²</v>
          </cell>
          <cell r="F181">
            <v>0</v>
          </cell>
          <cell r="G181">
            <v>25.456226279489666</v>
          </cell>
          <cell r="H181">
            <v>52.373381280954092</v>
          </cell>
          <cell r="I181">
            <v>78.766666278910975</v>
          </cell>
          <cell r="J181">
            <v>103.67685074771265</v>
          </cell>
          <cell r="K181">
            <v>132.9420182484447</v>
          </cell>
          <cell r="L181">
            <v>162.05833074829542</v>
          </cell>
          <cell r="M181">
            <v>180.26078833163396</v>
          </cell>
          <cell r="N181">
            <v>202.43723999830075</v>
          </cell>
          <cell r="O181">
            <v>226.79066759894525</v>
          </cell>
          <cell r="P181">
            <v>261.91338494709913</v>
          </cell>
          <cell r="Q181">
            <v>261.23201661376578</v>
          </cell>
          <cell r="R181">
            <v>260.21374109657199</v>
          </cell>
          <cell r="S181">
            <v>262.05277869159352</v>
          </cell>
          <cell r="T181">
            <v>264.3546545627571</v>
          </cell>
          <cell r="U181">
            <v>266.34116399091664</v>
          </cell>
          <cell r="V181">
            <v>267.27471530623274</v>
          </cell>
          <cell r="W181">
            <v>265.52559481911857</v>
          </cell>
          <cell r="X181">
            <v>263.55820747493152</v>
          </cell>
          <cell r="Y181">
            <v>261.67872155928109</v>
          </cell>
          <cell r="Z181">
            <v>259.92092621651221</v>
          </cell>
          <cell r="AA181">
            <v>258.1109629629309</v>
          </cell>
          <cell r="AB181">
            <v>256.25018758030376</v>
          </cell>
          <cell r="AC181">
            <v>254.61134668058736</v>
          </cell>
          <cell r="AD181">
            <v>254.42891497449114</v>
          </cell>
          <cell r="AE181">
            <v>254.20492943186852</v>
          </cell>
        </row>
        <row r="182">
          <cell r="A182" t="str">
            <v>Surface totale de résidences principales &gt;=2001</v>
          </cell>
          <cell r="B182" t="str">
            <v>surlpr5</v>
          </cell>
          <cell r="C182" t="str">
            <v>fra</v>
          </cell>
          <cell r="D182" t="str">
            <v>CEREN</v>
          </cell>
          <cell r="E182" t="str">
            <v>Mm²</v>
          </cell>
          <cell r="F182">
            <v>0</v>
          </cell>
          <cell r="G182">
            <v>0</v>
          </cell>
          <cell r="H182">
            <v>0</v>
          </cell>
          <cell r="I182">
            <v>0</v>
          </cell>
          <cell r="J182">
            <v>0</v>
          </cell>
          <cell r="K182">
            <v>0</v>
          </cell>
          <cell r="L182">
            <v>0</v>
          </cell>
          <cell r="M182">
            <v>0</v>
          </cell>
          <cell r="N182">
            <v>0</v>
          </cell>
          <cell r="O182">
            <v>0</v>
          </cell>
          <cell r="P182">
            <v>0</v>
          </cell>
          <cell r="Q182">
            <v>20.424490846160381</v>
          </cell>
          <cell r="R182">
            <v>46.277118894599148</v>
          </cell>
          <cell r="S182">
            <v>74.33149365143467</v>
          </cell>
          <cell r="T182">
            <v>107.94182244881154</v>
          </cell>
          <cell r="U182">
            <v>143.74538785410445</v>
          </cell>
          <cell r="V182">
            <v>182.45539682711009</v>
          </cell>
          <cell r="W182">
            <v>217.16717819024478</v>
          </cell>
          <cell r="X182">
            <v>255.04579138513139</v>
          </cell>
          <cell r="Y182">
            <v>290.47158375812779</v>
          </cell>
          <cell r="Z182">
            <v>323.13117878700649</v>
          </cell>
          <cell r="AA182">
            <v>350.8169086790536</v>
          </cell>
          <cell r="AB182">
            <v>382.25047825782246</v>
          </cell>
          <cell r="AC182">
            <v>415.10805699121488</v>
          </cell>
          <cell r="AD182">
            <v>446.74371098746047</v>
          </cell>
          <cell r="AE182">
            <v>475.22138552108942</v>
          </cell>
        </row>
        <row r="183">
          <cell r="A183" t="str">
            <v>Surface totale de maison</v>
          </cell>
        </row>
        <row r="184">
          <cell r="A184" t="str">
            <v>Surface totale de maison</v>
          </cell>
          <cell r="B184" t="str">
            <v>surmpr</v>
          </cell>
          <cell r="C184" t="str">
            <v>fra</v>
          </cell>
          <cell r="D184" t="str">
            <v>CEREN</v>
          </cell>
          <cell r="E184" t="str">
            <v>Mm²</v>
          </cell>
          <cell r="F184">
            <v>1221.7918736634047</v>
          </cell>
          <cell r="G184">
            <v>1240.0511345251348</v>
          </cell>
          <cell r="H184">
            <v>1259.95270681221</v>
          </cell>
          <cell r="I184">
            <v>1281.0648524402181</v>
          </cell>
          <cell r="J184">
            <v>1303.7764259491139</v>
          </cell>
          <cell r="K184">
            <v>1330.0913889204378</v>
          </cell>
          <cell r="L184">
            <v>1360.9596355138365</v>
          </cell>
          <cell r="M184">
            <v>1387.7871664356071</v>
          </cell>
          <cell r="N184">
            <v>1418.5148877543691</v>
          </cell>
          <cell r="O184">
            <v>1453.3915338129577</v>
          </cell>
          <cell r="P184">
            <v>1481.2093915237238</v>
          </cell>
          <cell r="Q184">
            <v>1503.9167745321645</v>
          </cell>
          <cell r="R184">
            <v>1524.1231878234046</v>
          </cell>
          <cell r="S184">
            <v>1549.9522326624169</v>
          </cell>
          <cell r="T184">
            <v>1580.4127693441824</v>
          </cell>
          <cell r="U184">
            <v>1611.8129935320981</v>
          </cell>
          <cell r="V184">
            <v>1644.6809351951099</v>
          </cell>
          <cell r="W184">
            <v>1669.2927145007188</v>
          </cell>
          <cell r="X184">
            <v>1691.9145573260989</v>
          </cell>
          <cell r="Y184">
            <v>1711.2271705823769</v>
          </cell>
          <cell r="Z184">
            <v>1732.6922603194309</v>
          </cell>
          <cell r="AA184">
            <v>1750.4085105489196</v>
          </cell>
          <cell r="AB184">
            <v>1769.4263278043943</v>
          </cell>
          <cell r="AC184">
            <v>1790.4379093663006</v>
          </cell>
          <cell r="AD184">
            <v>1807.2580197048603</v>
          </cell>
          <cell r="AE184">
            <v>1818.8252154543879</v>
          </cell>
        </row>
        <row r="185">
          <cell r="A185" t="str">
            <v>Surface totale de maison &lt;1975</v>
          </cell>
          <cell r="B185" t="str">
            <v>surmpr1</v>
          </cell>
          <cell r="C185" t="str">
            <v>fra</v>
          </cell>
          <cell r="D185" t="str">
            <v>CEREN</v>
          </cell>
          <cell r="E185" t="str">
            <v>Mm²</v>
          </cell>
          <cell r="F185">
            <v>821.98805256277751</v>
          </cell>
          <cell r="G185">
            <v>820.4328922184892</v>
          </cell>
          <cell r="H185">
            <v>826.30711347887654</v>
          </cell>
          <cell r="I185">
            <v>829.473100228465</v>
          </cell>
          <cell r="J185">
            <v>835.2754030086279</v>
          </cell>
          <cell r="K185">
            <v>843.09218415586986</v>
          </cell>
          <cell r="L185">
            <v>854.5094671731174</v>
          </cell>
          <cell r="M185">
            <v>863.21131629227148</v>
          </cell>
          <cell r="N185">
            <v>873.70379004211713</v>
          </cell>
          <cell r="O185">
            <v>885.20355900510401</v>
          </cell>
          <cell r="P185">
            <v>886.07341885855703</v>
          </cell>
          <cell r="Q185">
            <v>889.90113680639172</v>
          </cell>
          <cell r="R185">
            <v>891.90063382490439</v>
          </cell>
          <cell r="S185">
            <v>893.21340341928988</v>
          </cell>
          <cell r="T185">
            <v>890.76392748381284</v>
          </cell>
          <cell r="U185">
            <v>889.90328223510812</v>
          </cell>
          <cell r="V185">
            <v>889.82919916127582</v>
          </cell>
          <cell r="W185">
            <v>887.59866332195486</v>
          </cell>
          <cell r="X185">
            <v>883.01956175362329</v>
          </cell>
          <cell r="Y185">
            <v>877.57405849678867</v>
          </cell>
          <cell r="Z185">
            <v>875.77873256676526</v>
          </cell>
          <cell r="AA185">
            <v>874.26271218373199</v>
          </cell>
          <cell r="AB185">
            <v>871.04897917621474</v>
          </cell>
          <cell r="AC185">
            <v>868.4955331425715</v>
          </cell>
          <cell r="AD185">
            <v>863.90977937126422</v>
          </cell>
          <cell r="AE185">
            <v>858.04051468736077</v>
          </cell>
        </row>
        <row r="186">
          <cell r="A186" t="str">
            <v>Surface totale de maison 1975-1982</v>
          </cell>
          <cell r="B186" t="str">
            <v>surmpr2</v>
          </cell>
          <cell r="C186" t="str">
            <v>fra</v>
          </cell>
          <cell r="D186" t="str">
            <v>CEREN</v>
          </cell>
          <cell r="E186" t="str">
            <v>Mm²</v>
          </cell>
          <cell r="F186">
            <v>206.2132461056197</v>
          </cell>
          <cell r="G186">
            <v>206.39228666666665</v>
          </cell>
          <cell r="H186">
            <v>200.66258333333332</v>
          </cell>
          <cell r="I186">
            <v>201.80221289538176</v>
          </cell>
          <cell r="J186">
            <v>203.34139294269858</v>
          </cell>
          <cell r="K186">
            <v>202.40226885695739</v>
          </cell>
          <cell r="L186">
            <v>202.6529256150761</v>
          </cell>
          <cell r="M186">
            <v>205.23744241776222</v>
          </cell>
          <cell r="N186">
            <v>206.72667498667843</v>
          </cell>
          <cell r="O186">
            <v>207.83257634053649</v>
          </cell>
          <cell r="P186">
            <v>212.25192666666669</v>
          </cell>
          <cell r="Q186">
            <v>211.93500666666671</v>
          </cell>
          <cell r="R186">
            <v>211.34033000000002</v>
          </cell>
          <cell r="S186">
            <v>211.88818650100256</v>
          </cell>
          <cell r="T186">
            <v>216.83288505139635</v>
          </cell>
          <cell r="U186">
            <v>219.81156505189568</v>
          </cell>
          <cell r="V186">
            <v>222.57431505244796</v>
          </cell>
          <cell r="W186">
            <v>222.1192757666623</v>
          </cell>
          <cell r="X186">
            <v>221.21845790944815</v>
          </cell>
          <cell r="Y186">
            <v>220.72442862366267</v>
          </cell>
          <cell r="Z186">
            <v>220.42032505216318</v>
          </cell>
          <cell r="AA186">
            <v>219.98585862352104</v>
          </cell>
          <cell r="AB186">
            <v>219.34699168102253</v>
          </cell>
          <cell r="AC186">
            <v>218.56969005191496</v>
          </cell>
          <cell r="AD186">
            <v>218.22439798049848</v>
          </cell>
          <cell r="AE186">
            <v>217.49596820375822</v>
          </cell>
        </row>
        <row r="187">
          <cell r="A187" t="str">
            <v>Surface totale de maison 1982-1989</v>
          </cell>
          <cell r="B187" t="str">
            <v>surmpr3</v>
          </cell>
          <cell r="C187" t="str">
            <v>fra</v>
          </cell>
          <cell r="D187" t="str">
            <v>CEREN</v>
          </cell>
          <cell r="E187" t="str">
            <v>Mm²</v>
          </cell>
          <cell r="F187">
            <v>193.59057499500742</v>
          </cell>
          <cell r="G187">
            <v>193.73257564147909</v>
          </cell>
          <cell r="H187">
            <v>194.33102000000005</v>
          </cell>
          <cell r="I187">
            <v>192.58437681818185</v>
          </cell>
          <cell r="J187">
            <v>190.89405499999995</v>
          </cell>
          <cell r="K187">
            <v>190.35098590909095</v>
          </cell>
          <cell r="L187">
            <v>188.70578272727272</v>
          </cell>
          <cell r="M187">
            <v>190.33291939393936</v>
          </cell>
          <cell r="N187">
            <v>192.19154272727272</v>
          </cell>
          <cell r="O187">
            <v>195.2560118181818</v>
          </cell>
          <cell r="P187">
            <v>194.48747666666668</v>
          </cell>
          <cell r="Q187">
            <v>193.81758272727271</v>
          </cell>
          <cell r="R187">
            <v>193.27833999999996</v>
          </cell>
          <cell r="S187">
            <v>194.4821725233833</v>
          </cell>
          <cell r="T187">
            <v>195.68214835779008</v>
          </cell>
          <cell r="U187">
            <v>196.88087968505334</v>
          </cell>
          <cell r="V187">
            <v>198.03017748255024</v>
          </cell>
          <cell r="W187">
            <v>198.07915838504312</v>
          </cell>
          <cell r="X187">
            <v>197.73083964467901</v>
          </cell>
          <cell r="Y187">
            <v>197.91858833288626</v>
          </cell>
          <cell r="Z187">
            <v>197.750901306808</v>
          </cell>
          <cell r="AA187">
            <v>197.72446770930139</v>
          </cell>
          <cell r="AB187">
            <v>198.2553642546527</v>
          </cell>
          <cell r="AC187">
            <v>198.328758800012</v>
          </cell>
          <cell r="AD187">
            <v>199.30174177564734</v>
          </cell>
          <cell r="AE187">
            <v>199.59132469726799</v>
          </cell>
        </row>
        <row r="188">
          <cell r="A188" t="str">
            <v>Surface totale de maison 1990-2000</v>
          </cell>
          <cell r="B188" t="str">
            <v>surmpr4</v>
          </cell>
          <cell r="C188" t="str">
            <v>fra</v>
          </cell>
          <cell r="D188" t="str">
            <v>CEREN</v>
          </cell>
          <cell r="E188" t="str">
            <v>Mm²</v>
          </cell>
          <cell r="F188">
            <v>0</v>
          </cell>
          <cell r="G188">
            <v>19.493379998499989</v>
          </cell>
          <cell r="H188">
            <v>38.651990000000055</v>
          </cell>
          <cell r="I188">
            <v>57.20516249818953</v>
          </cell>
          <cell r="J188">
            <v>74.265574997787638</v>
          </cell>
          <cell r="K188">
            <v>94.245949998519663</v>
          </cell>
          <cell r="L188">
            <v>115.09145999837038</v>
          </cell>
          <cell r="M188">
            <v>129.00548833163396</v>
          </cell>
          <cell r="N188">
            <v>145.8928799983008</v>
          </cell>
          <cell r="O188">
            <v>165.0993866491352</v>
          </cell>
          <cell r="P188">
            <v>193.98243098266727</v>
          </cell>
          <cell r="Q188">
            <v>193.25950598266729</v>
          </cell>
          <cell r="R188">
            <v>192.04345098266725</v>
          </cell>
          <cell r="S188">
            <v>192.96914607768878</v>
          </cell>
          <cell r="T188">
            <v>193.85113444885235</v>
          </cell>
          <cell r="U188">
            <v>194.55555137701191</v>
          </cell>
          <cell r="V188">
            <v>194.15865932232799</v>
          </cell>
          <cell r="W188">
            <v>193.62214734521382</v>
          </cell>
          <cell r="X188">
            <v>192.91697993959821</v>
          </cell>
          <cell r="Y188">
            <v>192.28755253394775</v>
          </cell>
          <cell r="Z188">
            <v>191.72798559908927</v>
          </cell>
          <cell r="AA188">
            <v>191.13222371265084</v>
          </cell>
          <cell r="AB188">
            <v>190.52740594872904</v>
          </cell>
          <cell r="AC188">
            <v>190.01524641615555</v>
          </cell>
          <cell r="AD188">
            <v>190.04601376613073</v>
          </cell>
          <cell r="AE188">
            <v>189.98898798752595</v>
          </cell>
        </row>
        <row r="189">
          <cell r="A189" t="str">
            <v>Surface totale de maison &gt;=2001</v>
          </cell>
          <cell r="B189" t="str">
            <v>surmpr5</v>
          </cell>
          <cell r="C189" t="str">
            <v>fra</v>
          </cell>
          <cell r="D189" t="str">
            <v>CEREN</v>
          </cell>
          <cell r="E189" t="str">
            <v>Mm²</v>
          </cell>
          <cell r="F189">
            <v>0</v>
          </cell>
          <cell r="G189">
            <v>0</v>
          </cell>
          <cell r="H189">
            <v>0</v>
          </cell>
          <cell r="I189">
            <v>0</v>
          </cell>
          <cell r="J189">
            <v>0</v>
          </cell>
          <cell r="K189">
            <v>0</v>
          </cell>
          <cell r="L189">
            <v>0</v>
          </cell>
          <cell r="M189">
            <v>0</v>
          </cell>
          <cell r="N189">
            <v>0</v>
          </cell>
          <cell r="O189">
            <v>0</v>
          </cell>
          <cell r="P189">
            <v>0</v>
          </cell>
          <cell r="Q189">
            <v>15.003542349166068</v>
          </cell>
          <cell r="R189">
            <v>35.560433015832714</v>
          </cell>
          <cell r="S189">
            <v>57.399324141052446</v>
          </cell>
          <cell r="T189">
            <v>83.282674002330722</v>
          </cell>
          <cell r="U189">
            <v>110.66171518302922</v>
          </cell>
          <cell r="V189">
            <v>140.08858417650794</v>
          </cell>
          <cell r="W189">
            <v>167.8734696818446</v>
          </cell>
          <cell r="X189">
            <v>197.02871807875022</v>
          </cell>
          <cell r="Y189">
            <v>222.72254259509162</v>
          </cell>
          <cell r="Z189">
            <v>247.01431579460541</v>
          </cell>
          <cell r="AA189">
            <v>267.30324831971433</v>
          </cell>
          <cell r="AB189">
            <v>290.24758674377529</v>
          </cell>
          <cell r="AC189">
            <v>315.02868095564673</v>
          </cell>
          <cell r="AD189">
            <v>335.77608681131949</v>
          </cell>
          <cell r="AE189">
            <v>353.7084198784749</v>
          </cell>
        </row>
        <row r="190">
          <cell r="A190" t="str">
            <v>Surface totale de appartement</v>
          </cell>
        </row>
        <row r="191">
          <cell r="A191" t="str">
            <v>Surface totale de appartement</v>
          </cell>
          <cell r="B191" t="str">
            <v>suripr</v>
          </cell>
          <cell r="C191" t="str">
            <v>fra</v>
          </cell>
          <cell r="D191" t="str">
            <v>CEREN</v>
          </cell>
          <cell r="E191" t="str">
            <v>Mm²</v>
          </cell>
          <cell r="F191">
            <v>638.005633581913</v>
          </cell>
          <cell r="G191">
            <v>639.18774396281765</v>
          </cell>
          <cell r="H191">
            <v>642.22016159807742</v>
          </cell>
          <cell r="I191">
            <v>646.15123051375497</v>
          </cell>
          <cell r="J191">
            <v>648.87369006316726</v>
          </cell>
          <cell r="K191">
            <v>652.08441807740132</v>
          </cell>
          <cell r="L191">
            <v>657.65238921847344</v>
          </cell>
          <cell r="M191">
            <v>665.33583925666153</v>
          </cell>
          <cell r="N191">
            <v>671.88213887057918</v>
          </cell>
          <cell r="O191">
            <v>679.07231003656182</v>
          </cell>
          <cell r="P191">
            <v>687.92988324796966</v>
          </cell>
          <cell r="Q191">
            <v>697.94272861625075</v>
          </cell>
          <cell r="R191">
            <v>706.1491329727736</v>
          </cell>
          <cell r="S191">
            <v>717.56474433863139</v>
          </cell>
          <cell r="T191">
            <v>729.76879511126003</v>
          </cell>
          <cell r="U191">
            <v>740.30174006711695</v>
          </cell>
          <cell r="V191">
            <v>751.21296647212398</v>
          </cell>
          <cell r="W191">
            <v>752.87733694161977</v>
          </cell>
          <cell r="X191">
            <v>754.34270364223335</v>
          </cell>
          <cell r="Y191">
            <v>755.7756791913647</v>
          </cell>
          <cell r="Z191">
            <v>757.82717050942438</v>
          </cell>
          <cell r="AA191">
            <v>759.27259758047944</v>
          </cell>
          <cell r="AB191">
            <v>760.45057223258175</v>
          </cell>
          <cell r="AC191">
            <v>761.903877857157</v>
          </cell>
          <cell r="AD191">
            <v>768.11865022000597</v>
          </cell>
          <cell r="AE191">
            <v>773.38754851387409</v>
          </cell>
        </row>
        <row r="192">
          <cell r="A192" t="str">
            <v>Surface totale de appartement &lt;1975</v>
          </cell>
          <cell r="B192" t="str">
            <v>suripr1</v>
          </cell>
          <cell r="C192" t="str">
            <v>fra</v>
          </cell>
          <cell r="D192" t="str">
            <v>CEREN</v>
          </cell>
          <cell r="E192" t="str">
            <v>Mm²</v>
          </cell>
          <cell r="F192">
            <v>495.45994757813997</v>
          </cell>
          <cell r="G192">
            <v>494.7278390329912</v>
          </cell>
          <cell r="H192">
            <v>491.85757509799043</v>
          </cell>
          <cell r="I192">
            <v>489.20391004358623</v>
          </cell>
          <cell r="J192">
            <v>485.34558401275103</v>
          </cell>
          <cell r="K192">
            <v>481.07430962957397</v>
          </cell>
          <cell r="L192">
            <v>479.0270491907844</v>
          </cell>
          <cell r="M192">
            <v>481.55633906534047</v>
          </cell>
          <cell r="N192">
            <v>483.03477185509257</v>
          </cell>
          <cell r="O192">
            <v>483.47290080045394</v>
          </cell>
          <cell r="P192">
            <v>484.24255106668113</v>
          </cell>
          <cell r="Q192">
            <v>485.15233782149124</v>
          </cell>
          <cell r="R192">
            <v>484.14558205660751</v>
          </cell>
          <cell r="S192">
            <v>485.75999300349395</v>
          </cell>
          <cell r="T192">
            <v>487.1985018682563</v>
          </cell>
          <cell r="U192">
            <v>486.99050721604607</v>
          </cell>
          <cell r="V192">
            <v>486.57350242924281</v>
          </cell>
          <cell r="W192">
            <v>482.49704082353657</v>
          </cell>
          <cell r="X192">
            <v>476.52553045886395</v>
          </cell>
          <cell r="Y192">
            <v>469.93557578279706</v>
          </cell>
          <cell r="Z192">
            <v>465.03868037583089</v>
          </cell>
          <cell r="AA192">
            <v>460.48575680746609</v>
          </cell>
          <cell r="AB192">
            <v>455.05872953338849</v>
          </cell>
          <cell r="AC192">
            <v>450.24830155715705</v>
          </cell>
          <cell r="AD192">
            <v>446.49428954084152</v>
          </cell>
          <cell r="AE192">
            <v>442.3389495135242</v>
          </cell>
        </row>
        <row r="193">
          <cell r="A193" t="str">
            <v>Surface totale de appartement 1975-1982</v>
          </cell>
          <cell r="B193" t="str">
            <v>suripr2</v>
          </cell>
          <cell r="C193" t="str">
            <v>fra</v>
          </cell>
          <cell r="D193" t="str">
            <v>CEREN</v>
          </cell>
          <cell r="E193" t="str">
            <v>Mm²</v>
          </cell>
          <cell r="F193">
            <v>87.218249784122278</v>
          </cell>
          <cell r="G193">
            <v>83.545187353191054</v>
          </cell>
          <cell r="H193">
            <v>81.890873923481351</v>
          </cell>
          <cell r="I193">
            <v>81.118525394493446</v>
          </cell>
          <cell r="J193">
            <v>80.54736363073242</v>
          </cell>
          <cell r="K193">
            <v>79.622463528040242</v>
          </cell>
          <cell r="L193">
            <v>78.847557607886841</v>
          </cell>
          <cell r="M193">
            <v>79.441069241368567</v>
          </cell>
          <cell r="N193">
            <v>79.370272732216733</v>
          </cell>
          <cell r="O193">
            <v>80.943642336392898</v>
          </cell>
          <cell r="P193">
            <v>83.54032250000003</v>
          </cell>
          <cell r="Q193">
            <v>85.590581666666665</v>
          </cell>
          <cell r="R193">
            <v>88.989575796705722</v>
          </cell>
          <cell r="S193">
            <v>91.901447559384792</v>
          </cell>
          <cell r="T193">
            <v>93.822961476897234</v>
          </cell>
          <cell r="U193">
            <v>95.246598795327188</v>
          </cell>
          <cell r="V193">
            <v>96.414072330551946</v>
          </cell>
          <cell r="W193">
            <v>96.525948785965269</v>
          </cell>
          <cell r="X193">
            <v>96.538132770536919</v>
          </cell>
          <cell r="Y193">
            <v>96.298241699108345</v>
          </cell>
          <cell r="Z193">
            <v>96.298090270536903</v>
          </cell>
          <cell r="AA193">
            <v>96.322564556251194</v>
          </cell>
          <cell r="AB193">
            <v>96.043101071428595</v>
          </cell>
          <cell r="AC193">
            <v>95.769552499999989</v>
          </cell>
          <cell r="AD193">
            <v>95.209985785714267</v>
          </cell>
          <cell r="AE193">
            <v>94.49977155714285</v>
          </cell>
        </row>
        <row r="194">
          <cell r="A194" t="str">
            <v>Surface totale de appartement 1982-1989</v>
          </cell>
          <cell r="B194" t="str">
            <v>suripr3</v>
          </cell>
          <cell r="C194" t="str">
            <v>fra</v>
          </cell>
          <cell r="D194" t="str">
            <v>CEREN</v>
          </cell>
          <cell r="E194" t="str">
            <v>Mm²</v>
          </cell>
          <cell r="F194">
            <v>55.327436219650707</v>
          </cell>
          <cell r="G194">
            <v>54.951871295645759</v>
          </cell>
          <cell r="H194">
            <v>54.750321295651652</v>
          </cell>
          <cell r="I194">
            <v>54.267291294953949</v>
          </cell>
          <cell r="J194">
            <v>53.569466669758789</v>
          </cell>
          <cell r="K194">
            <v>52.691576669862165</v>
          </cell>
          <cell r="L194">
            <v>52.810911669877072</v>
          </cell>
          <cell r="M194">
            <v>53.083130949952462</v>
          </cell>
          <cell r="N194">
            <v>52.932734283269959</v>
          </cell>
          <cell r="O194">
            <v>52.964485949905011</v>
          </cell>
          <cell r="P194">
            <v>53.477976666666656</v>
          </cell>
          <cell r="Q194">
            <v>53.806349999999995</v>
          </cell>
          <cell r="R194">
            <v>54.126999126789201</v>
          </cell>
          <cell r="S194">
            <v>53.887501651465712</v>
          </cell>
          <cell r="T194">
            <v>53.584663205720979</v>
          </cell>
          <cell r="U194">
            <v>53.195348770763601</v>
          </cell>
          <cell r="V194">
            <v>52.74252307782244</v>
          </cell>
          <cell r="W194">
            <v>52.657191349813061</v>
          </cell>
          <cell r="X194">
            <v>52.620739571117966</v>
          </cell>
          <cell r="Y194">
            <v>52.401651521089889</v>
          </cell>
          <cell r="Z194">
            <v>52.180596253232729</v>
          </cell>
          <cell r="AA194">
            <v>51.971876607142853</v>
          </cell>
          <cell r="AB194">
            <v>51.623068482142848</v>
          </cell>
          <cell r="AC194">
            <v>51.210547499999997</v>
          </cell>
          <cell r="AD194">
            <v>51.06384950892857</v>
          </cell>
          <cell r="AE194">
            <v>50.819920356249987</v>
          </cell>
        </row>
        <row r="195">
          <cell r="A195" t="str">
            <v>Surface totale de appartement 1990-2000</v>
          </cell>
          <cell r="B195" t="str">
            <v>suripr4</v>
          </cell>
          <cell r="C195" t="str">
            <v>fra</v>
          </cell>
          <cell r="D195" t="str">
            <v>CEREN</v>
          </cell>
          <cell r="E195" t="str">
            <v>Mm²</v>
          </cell>
          <cell r="F195">
            <v>0</v>
          </cell>
          <cell r="G195">
            <v>5.9628462809896776</v>
          </cell>
          <cell r="H195">
            <v>13.721391280954034</v>
          </cell>
          <cell r="I195">
            <v>21.561503780721445</v>
          </cell>
          <cell r="J195">
            <v>29.411275749925018</v>
          </cell>
          <cell r="K195">
            <v>38.696068249925034</v>
          </cell>
          <cell r="L195">
            <v>46.966870749925036</v>
          </cell>
          <cell r="M195">
            <v>51.255300000000005</v>
          </cell>
          <cell r="N195">
            <v>56.544359999999955</v>
          </cell>
          <cell r="O195">
            <v>61.69128094981005</v>
          </cell>
          <cell r="P195">
            <v>67.930953964431836</v>
          </cell>
          <cell r="Q195">
            <v>67.972510631098515</v>
          </cell>
          <cell r="R195">
            <v>68.170290113904741</v>
          </cell>
          <cell r="S195">
            <v>69.083632613904726</v>
          </cell>
          <cell r="T195">
            <v>70.503520113904742</v>
          </cell>
          <cell r="U195">
            <v>71.785612613904746</v>
          </cell>
          <cell r="V195">
            <v>73.116055983904744</v>
          </cell>
          <cell r="W195">
            <v>71.903447473904734</v>
          </cell>
          <cell r="X195">
            <v>70.641227535333314</v>
          </cell>
          <cell r="Y195">
            <v>69.391169025333326</v>
          </cell>
          <cell r="Z195">
            <v>68.19294061742292</v>
          </cell>
          <cell r="AA195">
            <v>66.978739250280071</v>
          </cell>
          <cell r="AB195">
            <v>65.722781631574705</v>
          </cell>
          <cell r="AC195">
            <v>64.596100264431826</v>
          </cell>
          <cell r="AD195">
            <v>64.382901208360408</v>
          </cell>
          <cell r="AE195">
            <v>64.215941444342562</v>
          </cell>
        </row>
        <row r="196">
          <cell r="A196" t="str">
            <v>Surface totale de appartement &gt;=2001</v>
          </cell>
          <cell r="B196" t="str">
            <v>suripr5</v>
          </cell>
          <cell r="C196" t="str">
            <v>fra</v>
          </cell>
          <cell r="D196" t="str">
            <v>CEREN</v>
          </cell>
          <cell r="E196" t="str">
            <v>Mm²</v>
          </cell>
          <cell r="F196">
            <v>0</v>
          </cell>
          <cell r="G196">
            <v>0</v>
          </cell>
          <cell r="H196">
            <v>0</v>
          </cell>
          <cell r="I196">
            <v>0</v>
          </cell>
          <cell r="J196">
            <v>0</v>
          </cell>
          <cell r="K196">
            <v>0</v>
          </cell>
          <cell r="L196">
            <v>0</v>
          </cell>
          <cell r="M196">
            <v>0</v>
          </cell>
          <cell r="N196">
            <v>0</v>
          </cell>
          <cell r="O196">
            <v>0</v>
          </cell>
          <cell r="P196">
            <v>0</v>
          </cell>
          <cell r="Q196">
            <v>5.4209484969943134</v>
          </cell>
          <cell r="R196">
            <v>10.716685878766436</v>
          </cell>
          <cell r="S196">
            <v>16.932169510382231</v>
          </cell>
          <cell r="T196">
            <v>24.659148446480813</v>
          </cell>
          <cell r="U196">
            <v>33.083672671075242</v>
          </cell>
          <cell r="V196">
            <v>42.366812650602164</v>
          </cell>
          <cell r="W196">
            <v>49.293708508400186</v>
          </cell>
          <cell r="X196">
            <v>58.017073306381171</v>
          </cell>
          <cell r="Y196">
            <v>67.749041163036182</v>
          </cell>
          <cell r="Z196">
            <v>76.116862992401039</v>
          </cell>
          <cell r="AA196">
            <v>83.513660359339241</v>
          </cell>
          <cell r="AB196">
            <v>92.00289151404715</v>
          </cell>
          <cell r="AC196">
            <v>100.07937603556815</v>
          </cell>
          <cell r="AD196">
            <v>110.96762417614099</v>
          </cell>
          <cell r="AE196">
            <v>121.5129656426145</v>
          </cell>
        </row>
        <row r="197">
          <cell r="A197" t="str">
            <v>Consommation totale des résidences principales par usage</v>
          </cell>
        </row>
        <row r="198">
          <cell r="A198" t="str">
            <v>Consommation totale du résidentiel (climat normal)</v>
          </cell>
        </row>
        <row r="199">
          <cell r="A199" t="str">
            <v>Consommation totale du résidentiel (climat normal)</v>
          </cell>
          <cell r="B199" t="str">
            <v>toccflprcc</v>
          </cell>
          <cell r="C199" t="str">
            <v>fra</v>
          </cell>
          <cell r="D199" t="str">
            <v>CEREN</v>
          </cell>
          <cell r="E199" t="str">
            <v>GWh</v>
          </cell>
          <cell r="F199">
            <v>460680.35878974613</v>
          </cell>
          <cell r="G199">
            <v>467797.27466089668</v>
          </cell>
          <cell r="H199">
            <v>472046.2661633197</v>
          </cell>
          <cell r="I199">
            <v>469158.11098986946</v>
          </cell>
          <cell r="J199">
            <v>469256.76404290786</v>
          </cell>
          <cell r="K199">
            <v>470593.08858071978</v>
          </cell>
          <cell r="L199">
            <v>472644.61381448037</v>
          </cell>
          <cell r="M199">
            <v>470212.89633456018</v>
          </cell>
          <cell r="N199">
            <v>482959.83084007964</v>
          </cell>
          <cell r="O199">
            <v>491430.54070892767</v>
          </cell>
          <cell r="P199">
            <v>490669.16849812062</v>
          </cell>
          <cell r="Q199">
            <v>497420.54538191052</v>
          </cell>
          <cell r="R199">
            <v>496194.61812256015</v>
          </cell>
          <cell r="S199">
            <v>489626.79284871189</v>
          </cell>
          <cell r="T199">
            <v>492422.89698839234</v>
          </cell>
          <cell r="U199">
            <v>487672.82358859095</v>
          </cell>
          <cell r="V199">
            <v>483894.63264486199</v>
          </cell>
          <cell r="W199">
            <v>484305.4082887494</v>
          </cell>
          <cell r="X199">
            <v>472767.5826853016</v>
          </cell>
          <cell r="Y199">
            <v>466794.32854048937</v>
          </cell>
          <cell r="Z199">
            <v>461273.34388215159</v>
          </cell>
          <cell r="AA199">
            <v>459016.6911303894</v>
          </cell>
          <cell r="AB199">
            <v>453116.69769372221</v>
          </cell>
          <cell r="AC199">
            <v>444830.74973058136</v>
          </cell>
          <cell r="AD199">
            <v>437740.88389456907</v>
          </cell>
          <cell r="AE199">
            <v>431673.37925859314</v>
          </cell>
        </row>
        <row r="200">
          <cell r="A200" t="str">
            <v>Consommation totale du charbon du résidentiel (climat normal)</v>
          </cell>
          <cell r="B200" t="str">
            <v>chacflprcc</v>
          </cell>
          <cell r="C200" t="str">
            <v>fra</v>
          </cell>
          <cell r="D200" t="str">
            <v>CEREN</v>
          </cell>
          <cell r="E200" t="str">
            <v>GWh</v>
          </cell>
          <cell r="F200">
            <v>12536.547457100929</v>
          </cell>
          <cell r="G200">
            <v>12252.630108689889</v>
          </cell>
          <cell r="H200">
            <v>10270.287316291135</v>
          </cell>
          <cell r="I200">
            <v>9731.1754749845331</v>
          </cell>
          <cell r="J200">
            <v>9496.6628150782253</v>
          </cell>
          <cell r="K200">
            <v>8817.0850256685862</v>
          </cell>
          <cell r="L200">
            <v>8061.5510499529646</v>
          </cell>
          <cell r="M200">
            <v>7290.6471976278344</v>
          </cell>
          <cell r="N200">
            <v>6525.839468162405</v>
          </cell>
          <cell r="O200">
            <v>5833.2087738327446</v>
          </cell>
          <cell r="P200">
            <v>5655.2147316640667</v>
          </cell>
          <cell r="Q200">
            <v>4238.1702630434011</v>
          </cell>
          <cell r="R200">
            <v>3569.6189587858644</v>
          </cell>
          <cell r="S200">
            <v>3129.6859919413569</v>
          </cell>
          <cell r="T200">
            <v>2742.2044816634257</v>
          </cell>
          <cell r="U200">
            <v>2460.5980694807463</v>
          </cell>
          <cell r="V200">
            <v>2268.0507630942152</v>
          </cell>
          <cell r="W200">
            <v>2184.7007845174967</v>
          </cell>
          <cell r="X200">
            <v>2104.7534304712403</v>
          </cell>
          <cell r="Y200">
            <v>2039.9672815903091</v>
          </cell>
          <cell r="Z200">
            <v>1980.8931747591287</v>
          </cell>
          <cell r="AA200">
            <v>1934.9149862199022</v>
          </cell>
          <cell r="AB200">
            <v>1882.7337580441117</v>
          </cell>
          <cell r="AC200">
            <v>1838.701659719168</v>
          </cell>
          <cell r="AD200">
            <v>1812.7652771261519</v>
          </cell>
          <cell r="AE200">
            <v>1800.7446255712596</v>
          </cell>
        </row>
        <row r="201">
          <cell r="A201" t="str">
            <v>Consommation totale du fioul du résidentiel (climat normal)</v>
          </cell>
          <cell r="B201" t="str">
            <v>fodcflprcc</v>
          </cell>
          <cell r="C201" t="str">
            <v>fra</v>
          </cell>
          <cell r="D201" t="str">
            <v>CEREN</v>
          </cell>
          <cell r="E201" t="str">
            <v>GWh</v>
          </cell>
          <cell r="F201">
            <v>104135.39491015369</v>
          </cell>
          <cell r="G201">
            <v>101313.15747386341</v>
          </cell>
          <cell r="H201">
            <v>96789.086185949316</v>
          </cell>
          <cell r="I201">
            <v>94268.898578554188</v>
          </cell>
          <cell r="J201">
            <v>94380.392757827343</v>
          </cell>
          <cell r="K201">
            <v>95148.380743337722</v>
          </cell>
          <cell r="L201">
            <v>94083.911375980024</v>
          </cell>
          <cell r="M201">
            <v>93210.829084646321</v>
          </cell>
          <cell r="N201">
            <v>96659.082495039911</v>
          </cell>
          <cell r="O201">
            <v>98772.023637133127</v>
          </cell>
          <cell r="P201">
            <v>100660.23180243814</v>
          </cell>
          <cell r="Q201">
            <v>102912.10014907304</v>
          </cell>
          <cell r="R201">
            <v>98169.409823948474</v>
          </cell>
          <cell r="S201">
            <v>94454.727121296077</v>
          </cell>
          <cell r="T201">
            <v>94231.603342883245</v>
          </cell>
          <cell r="U201">
            <v>90670.133364193447</v>
          </cell>
          <cell r="V201">
            <v>86418.727108798645</v>
          </cell>
          <cell r="W201">
            <v>82774.781810459928</v>
          </cell>
          <cell r="X201">
            <v>74560.573914025095</v>
          </cell>
          <cell r="Y201">
            <v>71099.486679199297</v>
          </cell>
          <cell r="Z201">
            <v>66464.852459452595</v>
          </cell>
          <cell r="AA201">
            <v>66112.131519610091</v>
          </cell>
          <cell r="AB201">
            <v>60439.361041032025</v>
          </cell>
          <cell r="AC201">
            <v>55091.688622620692</v>
          </cell>
          <cell r="AD201">
            <v>52719.237091045426</v>
          </cell>
          <cell r="AE201">
            <v>48948.610326854629</v>
          </cell>
        </row>
        <row r="202">
          <cell r="A202" t="str">
            <v>Consommation totale du GPL du résidentiel (climat normal)</v>
          </cell>
          <cell r="B202" t="str">
            <v>gplcflprcc</v>
          </cell>
          <cell r="C202" t="str">
            <v>fra</v>
          </cell>
          <cell r="D202" t="str">
            <v>CEREN</v>
          </cell>
          <cell r="E202" t="str">
            <v>GWh</v>
          </cell>
          <cell r="F202">
            <v>17015.371421385709</v>
          </cell>
          <cell r="G202">
            <v>17440.081983023443</v>
          </cell>
          <cell r="H202">
            <v>17429.213644992622</v>
          </cell>
          <cell r="I202">
            <v>17555.823867365871</v>
          </cell>
          <cell r="J202">
            <v>17612.734686956712</v>
          </cell>
          <cell r="K202">
            <v>17717.831000312846</v>
          </cell>
          <cell r="L202">
            <v>17924.132888048302</v>
          </cell>
          <cell r="M202">
            <v>17941.700654863438</v>
          </cell>
          <cell r="N202">
            <v>17948.739544292253</v>
          </cell>
          <cell r="O202">
            <v>18268.093468675481</v>
          </cell>
          <cell r="P202">
            <v>18594.097338741074</v>
          </cell>
          <cell r="Q202">
            <v>18276.792529763617</v>
          </cell>
          <cell r="R202">
            <v>17797.359747413891</v>
          </cell>
          <cell r="S202">
            <v>16585.739265032644</v>
          </cell>
          <cell r="T202">
            <v>15732.225557627478</v>
          </cell>
          <cell r="U202">
            <v>14976.131433617911</v>
          </cell>
          <cell r="V202">
            <v>13627.787088216304</v>
          </cell>
          <cell r="W202">
            <v>12987.904625118006</v>
          </cell>
          <cell r="X202">
            <v>12096.325678741076</v>
          </cell>
          <cell r="Y202">
            <v>11495.589205220434</v>
          </cell>
          <cell r="Z202">
            <v>11010.410739895091</v>
          </cell>
          <cell r="AA202">
            <v>10458.020468238596</v>
          </cell>
          <cell r="AB202">
            <v>9914.7905741204486</v>
          </cell>
          <cell r="AC202">
            <v>9440.2692720026735</v>
          </cell>
          <cell r="AD202">
            <v>9030.0039986432512</v>
          </cell>
          <cell r="AE202">
            <v>8832.1508781698049</v>
          </cell>
        </row>
        <row r="203">
          <cell r="A203" t="str">
            <v>Consommation totale du gaz naturel du résidentiel (climat normal)</v>
          </cell>
          <cell r="B203" t="str">
            <v>gazcflprcc</v>
          </cell>
          <cell r="C203" t="str">
            <v>fra</v>
          </cell>
          <cell r="D203" t="str">
            <v>CEREN</v>
          </cell>
          <cell r="E203" t="str">
            <v>GWh</v>
          </cell>
          <cell r="F203">
            <v>111335.42467162033</v>
          </cell>
          <cell r="G203">
            <v>113937.08476759099</v>
          </cell>
          <cell r="H203">
            <v>118276.45298596704</v>
          </cell>
          <cell r="I203">
            <v>122403.0685543929</v>
          </cell>
          <cell r="J203">
            <v>126652.29657531918</v>
          </cell>
          <cell r="K203">
            <v>127312.5176216652</v>
          </cell>
          <cell r="L203">
            <v>130353.75540608585</v>
          </cell>
          <cell r="M203">
            <v>130387.15372390143</v>
          </cell>
          <cell r="N203">
            <v>136638.29804581989</v>
          </cell>
          <cell r="O203">
            <v>141946.34398120784</v>
          </cell>
          <cell r="P203">
            <v>144327.84898933704</v>
          </cell>
          <cell r="Q203">
            <v>151422.40792722543</v>
          </cell>
          <cell r="R203">
            <v>157816.47530851761</v>
          </cell>
          <cell r="S203">
            <v>156192.12216085714</v>
          </cell>
          <cell r="T203">
            <v>159403.05404123847</v>
          </cell>
          <cell r="U203">
            <v>159265.85753456864</v>
          </cell>
          <cell r="V203">
            <v>157847.31860028394</v>
          </cell>
          <cell r="W203">
            <v>158187.9028875723</v>
          </cell>
          <cell r="X203">
            <v>155934.36269109888</v>
          </cell>
          <cell r="Y203">
            <v>149692.98478970566</v>
          </cell>
          <cell r="Z203">
            <v>147929.12783113349</v>
          </cell>
          <cell r="AA203">
            <v>143315.74071069548</v>
          </cell>
          <cell r="AB203">
            <v>141191.30008042124</v>
          </cell>
          <cell r="AC203">
            <v>137665.58575878688</v>
          </cell>
          <cell r="AD203">
            <v>134552.4731476499</v>
          </cell>
          <cell r="AE203">
            <v>131987.60141636978</v>
          </cell>
        </row>
        <row r="204">
          <cell r="A204" t="str">
            <v>Consommation totale de l'électricité du résidentiel (climat normal)</v>
          </cell>
          <cell r="B204" t="str">
            <v>elccflprcc</v>
          </cell>
          <cell r="C204" t="str">
            <v>fra</v>
          </cell>
          <cell r="D204" t="str">
            <v>CEREN</v>
          </cell>
          <cell r="E204" t="str">
            <v>GWh</v>
          </cell>
          <cell r="F204">
            <v>94813.948589277512</v>
          </cell>
          <cell r="G204">
            <v>98765.106253677091</v>
          </cell>
          <cell r="H204">
            <v>102969.14670779035</v>
          </cell>
          <cell r="I204">
            <v>104277.60226316622</v>
          </cell>
          <cell r="J204">
            <v>105584.38920837277</v>
          </cell>
          <cell r="K204">
            <v>109016.85835687805</v>
          </cell>
          <cell r="L204">
            <v>111518.23399080582</v>
          </cell>
          <cell r="M204">
            <v>111962.30775275981</v>
          </cell>
          <cell r="N204">
            <v>116049.07358649891</v>
          </cell>
          <cell r="O204">
            <v>117561.45492475151</v>
          </cell>
          <cell r="P204">
            <v>120605.13218962694</v>
          </cell>
          <cell r="Q204">
            <v>123976.7868263257</v>
          </cell>
          <cell r="R204">
            <v>125123.41567470696</v>
          </cell>
          <cell r="S204">
            <v>128086.90935558367</v>
          </cell>
          <cell r="T204">
            <v>130417.10652516453</v>
          </cell>
          <cell r="U204">
            <v>133355.73779556458</v>
          </cell>
          <cell r="V204">
            <v>137010.2158797071</v>
          </cell>
          <cell r="W204">
            <v>140493.70714345702</v>
          </cell>
          <cell r="X204">
            <v>143953.73797758491</v>
          </cell>
          <cell r="Y204">
            <v>144493.40875019232</v>
          </cell>
          <cell r="Z204">
            <v>144895.1278545649</v>
          </cell>
          <cell r="AA204">
            <v>144620.2925648666</v>
          </cell>
          <cell r="AB204">
            <v>145117.3135393477</v>
          </cell>
          <cell r="AC204">
            <v>144773.95394317785</v>
          </cell>
          <cell r="AD204">
            <v>141342.51474510317</v>
          </cell>
          <cell r="AE204">
            <v>139535.17406969948</v>
          </cell>
        </row>
        <row r="205">
          <cell r="A205" t="str">
            <v>Consommation totale de la biomasse du résidentiel (climat normal)</v>
          </cell>
          <cell r="B205" t="str">
            <v>boicflprcc</v>
          </cell>
          <cell r="C205" t="str">
            <v>fra</v>
          </cell>
          <cell r="D205" t="str">
            <v>CEREN</v>
          </cell>
          <cell r="E205" t="str">
            <v>GWh</v>
          </cell>
          <cell r="F205">
            <v>97786.488412469436</v>
          </cell>
          <cell r="G205">
            <v>101291.0369935878</v>
          </cell>
          <cell r="H205">
            <v>103319.77537983903</v>
          </cell>
          <cell r="I205">
            <v>99179.598277102719</v>
          </cell>
          <cell r="J205">
            <v>94071.277352510617</v>
          </cell>
          <cell r="K205">
            <v>91320.120758361794</v>
          </cell>
          <cell r="L205">
            <v>89088.706448671117</v>
          </cell>
          <cell r="M205">
            <v>88036.516642393981</v>
          </cell>
          <cell r="N205">
            <v>87771.482270434615</v>
          </cell>
          <cell r="O205">
            <v>87785.482450278912</v>
          </cell>
          <cell r="P205">
            <v>79823.039516324963</v>
          </cell>
          <cell r="Q205">
            <v>75771.843022882254</v>
          </cell>
          <cell r="R205">
            <v>74163.173021742085</v>
          </cell>
          <cell r="S205">
            <v>72499.598367586397</v>
          </cell>
          <cell r="T205">
            <v>72005.209333091465</v>
          </cell>
          <cell r="U205">
            <v>69276.674292703858</v>
          </cell>
          <cell r="V205">
            <v>69320.089650426045</v>
          </cell>
          <cell r="W205">
            <v>70491.788153834786</v>
          </cell>
          <cell r="X205">
            <v>67435.180581965469</v>
          </cell>
          <cell r="Y205">
            <v>71244.292372080236</v>
          </cell>
          <cell r="Z205">
            <v>72248.763938253236</v>
          </cell>
          <cell r="AA205">
            <v>75740.276774806334</v>
          </cell>
          <cell r="AB205">
            <v>77658.445108148007</v>
          </cell>
          <cell r="AC205">
            <v>79302.453453074137</v>
          </cell>
          <cell r="AD205">
            <v>81901.948407225776</v>
          </cell>
          <cell r="AE205">
            <v>83898.936437973491</v>
          </cell>
        </row>
        <row r="206">
          <cell r="A206" t="str">
            <v>Consommation totale autre du résidentiel (climat normal)</v>
          </cell>
          <cell r="B206" t="str">
            <v>divcflprcc</v>
          </cell>
          <cell r="C206" t="str">
            <v>fra</v>
          </cell>
          <cell r="D206" t="str">
            <v>CEREN</v>
          </cell>
          <cell r="E206" t="str">
            <v>GWh</v>
          </cell>
          <cell r="F206">
            <v>23057.183327738523</v>
          </cell>
          <cell r="G206">
            <v>22798.177080464073</v>
          </cell>
          <cell r="H206">
            <v>22992.303942490249</v>
          </cell>
          <cell r="I206">
            <v>21741.943974303103</v>
          </cell>
          <cell r="J206">
            <v>21459.010646843017</v>
          </cell>
          <cell r="K206">
            <v>21260.2950744956</v>
          </cell>
          <cell r="L206">
            <v>21614.322654936259</v>
          </cell>
          <cell r="M206">
            <v>21383.741278367317</v>
          </cell>
          <cell r="N206">
            <v>21367.315429831662</v>
          </cell>
          <cell r="O206">
            <v>21263.93347304804</v>
          </cell>
          <cell r="P206">
            <v>21003.60392998848</v>
          </cell>
          <cell r="Q206">
            <v>20822.444663597082</v>
          </cell>
          <cell r="R206">
            <v>19555.165587445234</v>
          </cell>
          <cell r="S206">
            <v>18678.010586414621</v>
          </cell>
          <cell r="T206">
            <v>17891.493706723704</v>
          </cell>
          <cell r="U206">
            <v>17667.691098461721</v>
          </cell>
          <cell r="V206">
            <v>17402.443554335714</v>
          </cell>
          <cell r="W206">
            <v>17184.622883789812</v>
          </cell>
          <cell r="X206">
            <v>16682.648411414859</v>
          </cell>
          <cell r="Y206">
            <v>16728.599462501057</v>
          </cell>
          <cell r="Z206">
            <v>16744.167884093109</v>
          </cell>
          <cell r="AA206">
            <v>16835.314105952457</v>
          </cell>
          <cell r="AB206">
            <v>16912.753592608638</v>
          </cell>
          <cell r="AC206">
            <v>16718.097021200101</v>
          </cell>
          <cell r="AD206">
            <v>16381.941227775385</v>
          </cell>
          <cell r="AE206">
            <v>16670.161503954758</v>
          </cell>
        </row>
        <row r="207">
          <cell r="A207" t="str">
            <v>Consommation du chauffage du résidentiel (climat normal)</v>
          </cell>
        </row>
        <row r="208">
          <cell r="A208" t="str">
            <v>Consommation du chauffage du résidentiel (climat normal)</v>
          </cell>
          <cell r="B208" t="str">
            <v>toccflprchc</v>
          </cell>
          <cell r="C208" t="str">
            <v>fra</v>
          </cell>
          <cell r="D208" t="str">
            <v>CEREN</v>
          </cell>
          <cell r="E208" t="str">
            <v>GWh</v>
          </cell>
          <cell r="F208">
            <v>354975.21037146269</v>
          </cell>
          <cell r="G208">
            <v>359518.10187372135</v>
          </cell>
          <cell r="H208">
            <v>361364.74611101439</v>
          </cell>
          <cell r="I208">
            <v>355849.97705324105</v>
          </cell>
          <cell r="J208">
            <v>353944.25027227664</v>
          </cell>
          <cell r="K208">
            <v>352895.06574497692</v>
          </cell>
          <cell r="L208">
            <v>352109.48745745834</v>
          </cell>
          <cell r="M208">
            <v>346968.49131274706</v>
          </cell>
          <cell r="N208">
            <v>355199.92598403653</v>
          </cell>
          <cell r="O208">
            <v>359950.2025618077</v>
          </cell>
          <cell r="P208">
            <v>356710.8017311939</v>
          </cell>
          <cell r="Q208">
            <v>359894.91111754108</v>
          </cell>
          <cell r="R208">
            <v>356538.33679751033</v>
          </cell>
          <cell r="S208">
            <v>347348.37068356911</v>
          </cell>
          <cell r="T208">
            <v>348614.28850324027</v>
          </cell>
          <cell r="U208">
            <v>343232.42978513928</v>
          </cell>
          <cell r="V208">
            <v>338375.7819160865</v>
          </cell>
          <cell r="W208">
            <v>338343.24150237662</v>
          </cell>
          <cell r="X208">
            <v>325389.88842892478</v>
          </cell>
          <cell r="Y208">
            <v>319504.78754917497</v>
          </cell>
          <cell r="Z208">
            <v>313068.44577603968</v>
          </cell>
          <cell r="AA208">
            <v>310986.87446975929</v>
          </cell>
          <cell r="AB208">
            <v>304088.56805966794</v>
          </cell>
          <cell r="AC208">
            <v>296446.20600078773</v>
          </cell>
          <cell r="AD208">
            <v>292682.26681827137</v>
          </cell>
          <cell r="AE208">
            <v>288532.22487230314</v>
          </cell>
        </row>
        <row r="209">
          <cell r="A209" t="str">
            <v>Consommation du chauffage charbon du résidentiel (climat normal)</v>
          </cell>
          <cell r="B209" t="str">
            <v>chacflprchc</v>
          </cell>
          <cell r="C209" t="str">
            <v>fra</v>
          </cell>
          <cell r="D209" t="str">
            <v>CEREN</v>
          </cell>
          <cell r="E209" t="str">
            <v>GWh</v>
          </cell>
          <cell r="F209">
            <v>12413.763667933874</v>
          </cell>
          <cell r="G209">
            <v>12143.747793420389</v>
          </cell>
          <cell r="H209">
            <v>10174.081785358512</v>
          </cell>
          <cell r="I209">
            <v>9646.1370044887626</v>
          </cell>
          <cell r="J209">
            <v>9422.4415081118223</v>
          </cell>
          <cell r="K209">
            <v>8752.9883578263634</v>
          </cell>
          <cell r="L209">
            <v>8003.0878529834208</v>
          </cell>
          <cell r="M209">
            <v>7238.1518918946904</v>
          </cell>
          <cell r="N209">
            <v>6478.8955928080422</v>
          </cell>
          <cell r="O209">
            <v>5791.9766881068672</v>
          </cell>
          <cell r="P209">
            <v>5625.6049810085751</v>
          </cell>
          <cell r="Q209">
            <v>4215.6217399641628</v>
          </cell>
          <cell r="R209">
            <v>3552.6524002735077</v>
          </cell>
          <cell r="S209">
            <v>3113.8570058212658</v>
          </cell>
          <cell r="T209">
            <v>2727.9978665791941</v>
          </cell>
          <cell r="U209">
            <v>2448.0709996912947</v>
          </cell>
          <cell r="V209">
            <v>2256.6624482542575</v>
          </cell>
          <cell r="W209">
            <v>2173.1415381793922</v>
          </cell>
          <cell r="X209">
            <v>2093.3079413723626</v>
          </cell>
          <cell r="Y209">
            <v>2028.6355497306577</v>
          </cell>
          <cell r="Z209">
            <v>1969.6466130092435</v>
          </cell>
          <cell r="AA209">
            <v>1923.8959389484701</v>
          </cell>
          <cell r="AB209">
            <v>1871.9422252511329</v>
          </cell>
          <cell r="AC209">
            <v>1827.8169229052339</v>
          </cell>
          <cell r="AD209">
            <v>1801.9191084115068</v>
          </cell>
          <cell r="AE209">
            <v>1789.7380976069103</v>
          </cell>
        </row>
        <row r="210">
          <cell r="A210" t="str">
            <v>Consommation du chauffage fioul du résidentiel (climat normal)</v>
          </cell>
          <cell r="B210" t="str">
            <v>fodcflprchc</v>
          </cell>
          <cell r="C210" t="str">
            <v>fra</v>
          </cell>
          <cell r="D210" t="str">
            <v>CEREN</v>
          </cell>
          <cell r="E210" t="str">
            <v>GWh</v>
          </cell>
          <cell r="F210">
            <v>94694.51965679093</v>
          </cell>
          <cell r="G210">
            <v>91991.782563156696</v>
          </cell>
          <cell r="H210">
            <v>87848.190665902002</v>
          </cell>
          <cell r="I210">
            <v>85219.574823755407</v>
          </cell>
          <cell r="J210">
            <v>85002.029561861447</v>
          </cell>
          <cell r="K210">
            <v>85558.303748516322</v>
          </cell>
          <cell r="L210">
            <v>84466.922450588565</v>
          </cell>
          <cell r="M210">
            <v>83056.258300194764</v>
          </cell>
          <cell r="N210">
            <v>85709.406873554646</v>
          </cell>
          <cell r="O210">
            <v>87624.085643332073</v>
          </cell>
          <cell r="P210">
            <v>89673.459196840864</v>
          </cell>
          <cell r="Q210">
            <v>91915.791779221254</v>
          </cell>
          <cell r="R210">
            <v>87461.483942552295</v>
          </cell>
          <cell r="S210">
            <v>83653.048869101578</v>
          </cell>
          <cell r="T210">
            <v>83967.659819270659</v>
          </cell>
          <cell r="U210">
            <v>81868.462470760976</v>
          </cell>
          <cell r="V210">
            <v>78509.108884840287</v>
          </cell>
          <cell r="W210">
            <v>75790.528943821264</v>
          </cell>
          <cell r="X210">
            <v>67952.910351957253</v>
          </cell>
          <cell r="Y210">
            <v>64721.511285225832</v>
          </cell>
          <cell r="Z210">
            <v>60252.564721279428</v>
          </cell>
          <cell r="AA210">
            <v>60311.285649055768</v>
          </cell>
          <cell r="AB210">
            <v>55073.161051591873</v>
          </cell>
          <cell r="AC210">
            <v>50376.611336286478</v>
          </cell>
          <cell r="AD210">
            <v>48141.012930225486</v>
          </cell>
          <cell r="AE210">
            <v>44654.363738230895</v>
          </cell>
        </row>
        <row r="211">
          <cell r="A211" t="str">
            <v>Consommation du chauffage GPL du résidentiel (climat normal)</v>
          </cell>
          <cell r="B211" t="str">
            <v>gplcflprchc</v>
          </cell>
          <cell r="C211" t="str">
            <v>fra</v>
          </cell>
          <cell r="D211" t="str">
            <v>CEREN</v>
          </cell>
          <cell r="E211" t="str">
            <v>GWh</v>
          </cell>
          <cell r="F211">
            <v>5203.2952335458967</v>
          </cell>
          <cell r="G211">
            <v>5583.9842425582256</v>
          </cell>
          <cell r="H211">
            <v>5865.9574599029265</v>
          </cell>
          <cell r="I211">
            <v>6032.9069738921617</v>
          </cell>
          <cell r="J211">
            <v>6447.1493715235874</v>
          </cell>
          <cell r="K211">
            <v>6883.3318584937024</v>
          </cell>
          <cell r="L211">
            <v>7166.2138978354433</v>
          </cell>
          <cell r="M211">
            <v>7294.735341751415</v>
          </cell>
          <cell r="N211">
            <v>7235.404236140037</v>
          </cell>
          <cell r="O211">
            <v>7365.6882170801982</v>
          </cell>
          <cell r="P211">
            <v>7820.4167287911841</v>
          </cell>
          <cell r="Q211">
            <v>7904.2171522261642</v>
          </cell>
          <cell r="R211">
            <v>7596.1698063359345</v>
          </cell>
          <cell r="S211">
            <v>7072.7676039310336</v>
          </cell>
          <cell r="T211">
            <v>6577.0685125120845</v>
          </cell>
          <cell r="U211">
            <v>6229.6251100157897</v>
          </cell>
          <cell r="V211">
            <v>5681.4059587043239</v>
          </cell>
          <cell r="W211">
            <v>5518.7158234191966</v>
          </cell>
          <cell r="X211">
            <v>5093.7470793721459</v>
          </cell>
          <cell r="Y211">
            <v>4713.9190556364238</v>
          </cell>
          <cell r="Z211">
            <v>4310.6546966629894</v>
          </cell>
          <cell r="AA211">
            <v>4000.7875337920113</v>
          </cell>
          <cell r="AB211">
            <v>3661.8601447427232</v>
          </cell>
          <cell r="AC211">
            <v>3372.039261834334</v>
          </cell>
          <cell r="AD211">
            <v>3279.6791055113276</v>
          </cell>
          <cell r="AE211">
            <v>3119.6268069289786</v>
          </cell>
        </row>
        <row r="212">
          <cell r="A212" t="str">
            <v>Consommation du chauffage gaz naturel du résidentiel (climat normal)</v>
          </cell>
          <cell r="B212" t="str">
            <v>gazcflprchc</v>
          </cell>
          <cell r="C212" t="str">
            <v>fra</v>
          </cell>
          <cell r="D212" t="str">
            <v>CEREN</v>
          </cell>
          <cell r="E212" t="str">
            <v>GWh</v>
          </cell>
          <cell r="F212">
            <v>91682.546428293295</v>
          </cell>
          <cell r="G212">
            <v>94282.472297609493</v>
          </cell>
          <cell r="H212">
            <v>98360.27296543261</v>
          </cell>
          <cell r="I212">
            <v>102224.54093110704</v>
          </cell>
          <cell r="J212">
            <v>106210.58233342257</v>
          </cell>
          <cell r="K212">
            <v>106870.54363974174</v>
          </cell>
          <cell r="L212">
            <v>109403.37001397125</v>
          </cell>
          <cell r="M212">
            <v>109113.66930983181</v>
          </cell>
          <cell r="N212">
            <v>114497.2822873933</v>
          </cell>
          <cell r="O212">
            <v>119293.23933013828</v>
          </cell>
          <cell r="P212">
            <v>121169.020006138</v>
          </cell>
          <cell r="Q212">
            <v>126928.56782976113</v>
          </cell>
          <cell r="R212">
            <v>132390.83308837589</v>
          </cell>
          <cell r="S212">
            <v>130289.91585353739</v>
          </cell>
          <cell r="T212">
            <v>132779.8828338235</v>
          </cell>
          <cell r="U212">
            <v>132155.96607877131</v>
          </cell>
          <cell r="V212">
            <v>130159.96133190111</v>
          </cell>
          <cell r="W212">
            <v>131016.45887378942</v>
          </cell>
          <cell r="X212">
            <v>129204.81978722107</v>
          </cell>
          <cell r="Y212">
            <v>123834.5865577472</v>
          </cell>
          <cell r="Z212">
            <v>122953.48622734733</v>
          </cell>
          <cell r="AA212">
            <v>119227.00746560513</v>
          </cell>
          <cell r="AB212">
            <v>118024.72578418393</v>
          </cell>
          <cell r="AC212">
            <v>115638.77236721326</v>
          </cell>
          <cell r="AD212">
            <v>112530.60492240101</v>
          </cell>
          <cell r="AE212">
            <v>109984.71586730811</v>
          </cell>
        </row>
        <row r="213">
          <cell r="A213" t="str">
            <v>Consommation du chauffage électricité du résidentiel (climat normal)</v>
          </cell>
          <cell r="B213" t="str">
            <v>elccflprchc</v>
          </cell>
          <cell r="C213" t="str">
            <v>fra</v>
          </cell>
          <cell r="D213" t="str">
            <v>CEREN</v>
          </cell>
          <cell r="E213" t="str">
            <v>GWh</v>
          </cell>
          <cell r="F213">
            <v>35360.127790877508</v>
          </cell>
          <cell r="G213">
            <v>36561.125583927926</v>
          </cell>
          <cell r="H213">
            <v>37926.999136597806</v>
          </cell>
          <cell r="I213">
            <v>37009.749745231013</v>
          </cell>
          <cell r="J213">
            <v>36554.09177219867</v>
          </cell>
          <cell r="K213">
            <v>37531.320658685094</v>
          </cell>
          <cell r="L213">
            <v>37750.89971943041</v>
          </cell>
          <cell r="M213">
            <v>36137.961500016725</v>
          </cell>
          <cell r="N213">
            <v>37362.23120394849</v>
          </cell>
          <cell r="O213">
            <v>35998.101321673421</v>
          </cell>
          <cell r="P213">
            <v>36565.430566416966</v>
          </cell>
          <cell r="Q213">
            <v>37121.146782689102</v>
          </cell>
          <cell r="R213">
            <v>36191.037845342922</v>
          </cell>
          <cell r="S213">
            <v>36355.864036478</v>
          </cell>
          <cell r="T213">
            <v>37006.882511480464</v>
          </cell>
          <cell r="U213">
            <v>37945.129158186333</v>
          </cell>
          <cell r="V213">
            <v>39477.726367672883</v>
          </cell>
          <cell r="W213">
            <v>40552.946858185853</v>
          </cell>
          <cell r="X213">
            <v>41231.971777097024</v>
          </cell>
          <cell r="Y213">
            <v>40522.960238631211</v>
          </cell>
          <cell r="Z213">
            <v>38874.786763333504</v>
          </cell>
          <cell r="AA213">
            <v>37248.550515276409</v>
          </cell>
          <cell r="AB213">
            <v>35241.202990812992</v>
          </cell>
          <cell r="AC213">
            <v>33626.316206549636</v>
          </cell>
          <cell r="AD213">
            <v>33134.795785386777</v>
          </cell>
          <cell r="AE213">
            <v>32984.640354041112</v>
          </cell>
        </row>
        <row r="214">
          <cell r="A214" t="str">
            <v>Consommation du chauffage biomasse du résidentiel (climat normal)</v>
          </cell>
          <cell r="B214" t="str">
            <v>boicflprchc</v>
          </cell>
          <cell r="C214" t="str">
            <v>fra</v>
          </cell>
          <cell r="D214" t="str">
            <v>CEREN</v>
          </cell>
          <cell r="E214" t="str">
            <v>GWh</v>
          </cell>
          <cell r="F214">
            <v>96059.455764414262</v>
          </cell>
          <cell r="G214">
            <v>99685.66276904523</v>
          </cell>
          <cell r="H214">
            <v>101750.46903113417</v>
          </cell>
          <cell r="I214">
            <v>97560.338801212201</v>
          </cell>
          <cell r="J214">
            <v>92441.278713837892</v>
          </cell>
          <cell r="K214">
            <v>89671.102694685862</v>
          </cell>
          <cell r="L214">
            <v>87381.213400553577</v>
          </cell>
          <cell r="M214">
            <v>86460.419641558037</v>
          </cell>
          <cell r="N214">
            <v>86290.987512767373</v>
          </cell>
          <cell r="O214">
            <v>86371.787059038004</v>
          </cell>
          <cell r="P214">
            <v>78439.558701585192</v>
          </cell>
          <cell r="Q214">
            <v>74367.449635580138</v>
          </cell>
          <cell r="R214">
            <v>73065.549535804093</v>
          </cell>
          <cell r="S214">
            <v>71459.89394731533</v>
          </cell>
          <cell r="T214">
            <v>71026.303157495175</v>
          </cell>
          <cell r="U214">
            <v>68357.091314342411</v>
          </cell>
          <cell r="V214">
            <v>68422.057761988181</v>
          </cell>
          <cell r="W214">
            <v>69625.225347877305</v>
          </cell>
          <cell r="X214">
            <v>66647.671172826478</v>
          </cell>
          <cell r="Y214">
            <v>70449.371856173631</v>
          </cell>
          <cell r="Z214">
            <v>71456.979236517771</v>
          </cell>
          <cell r="AA214">
            <v>74954.234341920164</v>
          </cell>
          <cell r="AB214">
            <v>76879.459217516254</v>
          </cell>
          <cell r="AC214">
            <v>78523.775401511113</v>
          </cell>
          <cell r="AD214">
            <v>81112.857416204017</v>
          </cell>
          <cell r="AE214">
            <v>83096.736184620968</v>
          </cell>
        </row>
        <row r="215">
          <cell r="A215" t="str">
            <v>Consommation du chauffage autre du résidentiel (climat normal)</v>
          </cell>
          <cell r="B215" t="str">
            <v>divcflprchc</v>
          </cell>
          <cell r="C215" t="str">
            <v>fra</v>
          </cell>
          <cell r="D215" t="str">
            <v>CEREN</v>
          </cell>
          <cell r="E215" t="str">
            <v>GWh</v>
          </cell>
          <cell r="F215">
            <v>19561.501829606957</v>
          </cell>
          <cell r="G215">
            <v>19269.326624003377</v>
          </cell>
          <cell r="H215">
            <v>19438.775066686398</v>
          </cell>
          <cell r="I215">
            <v>18156.728773554507</v>
          </cell>
          <cell r="J215">
            <v>17866.677011320684</v>
          </cell>
          <cell r="K215">
            <v>17627.474787027852</v>
          </cell>
          <cell r="L215">
            <v>17937.78012209565</v>
          </cell>
          <cell r="M215">
            <v>17667.295327499643</v>
          </cell>
          <cell r="N215">
            <v>17625.718277424639</v>
          </cell>
          <cell r="O215">
            <v>17505.32430243889</v>
          </cell>
          <cell r="P215">
            <v>17417.311570413436</v>
          </cell>
          <cell r="Q215">
            <v>17442.116198099164</v>
          </cell>
          <cell r="R215">
            <v>16280.610178825662</v>
          </cell>
          <cell r="S215">
            <v>15403.023367384531</v>
          </cell>
          <cell r="T215">
            <v>14528.493802079198</v>
          </cell>
          <cell r="U215">
            <v>14228.084653371161</v>
          </cell>
          <cell r="V215">
            <v>13868.859162725437</v>
          </cell>
          <cell r="W215">
            <v>13666.224117104182</v>
          </cell>
          <cell r="X215">
            <v>13165.460319078426</v>
          </cell>
          <cell r="Y215">
            <v>13233.80300603001</v>
          </cell>
          <cell r="Z215">
            <v>13250.327517889375</v>
          </cell>
          <cell r="AA215">
            <v>13321.113025161332</v>
          </cell>
          <cell r="AB215">
            <v>13336.216645569097</v>
          </cell>
          <cell r="AC215">
            <v>13080.874504487658</v>
          </cell>
          <cell r="AD215">
            <v>12681.397550131236</v>
          </cell>
          <cell r="AE215">
            <v>12902.403823566096</v>
          </cell>
        </row>
        <row r="216">
          <cell r="A216" t="str">
            <v>Consommation de l'ECS du résidentiel (climat normal)</v>
          </cell>
        </row>
        <row r="217">
          <cell r="A217" t="str">
            <v>Consommation de l'ECS du résidentiel (climat normal)</v>
          </cell>
          <cell r="B217" t="str">
            <v>toccflprecs</v>
          </cell>
          <cell r="C217" t="str">
            <v>fra</v>
          </cell>
          <cell r="D217" t="str">
            <v>CEREN</v>
          </cell>
          <cell r="E217" t="str">
            <v>GWh</v>
          </cell>
          <cell r="F217">
            <v>42004.182047568691</v>
          </cell>
          <cell r="G217">
            <v>42595.495299986374</v>
          </cell>
          <cell r="H217">
            <v>43180.54039179418</v>
          </cell>
          <cell r="I217">
            <v>43821.778201982022</v>
          </cell>
          <cell r="J217">
            <v>44639.437948191953</v>
          </cell>
          <cell r="K217">
            <v>45318.673564580939</v>
          </cell>
          <cell r="L217">
            <v>46129.238758121428</v>
          </cell>
          <cell r="M217">
            <v>47022.236172073273</v>
          </cell>
          <cell r="N217">
            <v>48587.167878465938</v>
          </cell>
          <cell r="O217">
            <v>49514.38957322354</v>
          </cell>
          <cell r="P217">
            <v>49733.513535968712</v>
          </cell>
          <cell r="Q217">
            <v>50753.142200094029</v>
          </cell>
          <cell r="R217">
            <v>50833.471267215034</v>
          </cell>
          <cell r="S217">
            <v>51005.48509463315</v>
          </cell>
          <cell r="T217">
            <v>50753.760979379374</v>
          </cell>
          <cell r="U217">
            <v>49484.837068647495</v>
          </cell>
          <cell r="V217">
            <v>48931.681170665732</v>
          </cell>
          <cell r="W217">
            <v>47588.986418175118</v>
          </cell>
          <cell r="X217">
            <v>47523.827921800315</v>
          </cell>
          <cell r="Y217">
            <v>47460.817249955689</v>
          </cell>
          <cell r="Z217">
            <v>47762.335231573539</v>
          </cell>
          <cell r="AA217">
            <v>47998.302289007188</v>
          </cell>
          <cell r="AB217">
            <v>48255.940165997235</v>
          </cell>
          <cell r="AC217">
            <v>48192.748379602213</v>
          </cell>
          <cell r="AD217">
            <v>47708.678462311334</v>
          </cell>
          <cell r="AE217">
            <v>47105.070280115986</v>
          </cell>
        </row>
        <row r="218">
          <cell r="A218" t="str">
            <v>Consommation de l'ECS charbon du résidentiel (climat normal)</v>
          </cell>
          <cell r="B218" t="str">
            <v>chacflprecs</v>
          </cell>
          <cell r="C218" t="str">
            <v>fra</v>
          </cell>
          <cell r="D218" t="str">
            <v>CEREN</v>
          </cell>
          <cell r="E218" t="str">
            <v>GWh</v>
          </cell>
          <cell r="F218">
            <v>122.78378916705404</v>
          </cell>
          <cell r="G218">
            <v>108.88231526950217</v>
          </cell>
          <cell r="H218">
            <v>96.205530932621826</v>
          </cell>
          <cell r="I218">
            <v>85.038470495771094</v>
          </cell>
          <cell r="J218">
            <v>74.221306966402864</v>
          </cell>
          <cell r="K218">
            <v>64.096667842222431</v>
          </cell>
          <cell r="L218">
            <v>58.463196969542892</v>
          </cell>
          <cell r="M218">
            <v>52.495305733144164</v>
          </cell>
          <cell r="N218">
            <v>46.94387535436276</v>
          </cell>
          <cell r="O218">
            <v>41.232085725877269</v>
          </cell>
          <cell r="P218">
            <v>29.609750655491013</v>
          </cell>
          <cell r="Q218">
            <v>22.54852307923802</v>
          </cell>
          <cell r="R218">
            <v>16.966558512356599</v>
          </cell>
          <cell r="S218">
            <v>15.828986120091333</v>
          </cell>
          <cell r="T218">
            <v>14.206615084231432</v>
          </cell>
          <cell r="U218">
            <v>12.527069789451172</v>
          </cell>
          <cell r="V218">
            <v>11.388314839957552</v>
          </cell>
          <cell r="W218">
            <v>11.55924633810443</v>
          </cell>
          <cell r="X218">
            <v>11.445489098877902</v>
          </cell>
          <cell r="Y218">
            <v>11.331731859651377</v>
          </cell>
          <cell r="Z218">
            <v>11.246561749885027</v>
          </cell>
          <cell r="AA218">
            <v>11.019047271431972</v>
          </cell>
          <cell r="AB218">
            <v>10.791532792978918</v>
          </cell>
          <cell r="AC218">
            <v>10.884736813934042</v>
          </cell>
          <cell r="AD218">
            <v>10.846168714645255</v>
          </cell>
          <cell r="AE218">
            <v>11.006527964349344</v>
          </cell>
        </row>
        <row r="219">
          <cell r="A219" t="str">
            <v>Consommation de l'ECS fioul du résidentiel (climat normal)</v>
          </cell>
          <cell r="B219" t="str">
            <v>fodcflprecs</v>
          </cell>
          <cell r="C219" t="str">
            <v>fra</v>
          </cell>
          <cell r="D219" t="str">
            <v>CEREN</v>
          </cell>
          <cell r="E219" t="str">
            <v>GWh</v>
          </cell>
          <cell r="F219">
            <v>9440.8752533627558</v>
          </cell>
          <cell r="G219">
            <v>9321.3749107067015</v>
          </cell>
          <cell r="H219">
            <v>8940.8955200472919</v>
          </cell>
          <cell r="I219">
            <v>9049.3237547987919</v>
          </cell>
          <cell r="J219">
            <v>9378.3631959659269</v>
          </cell>
          <cell r="K219">
            <v>9590.076994821402</v>
          </cell>
          <cell r="L219">
            <v>9616.9889253914826</v>
          </cell>
          <cell r="M219">
            <v>10154.57078445156</v>
          </cell>
          <cell r="N219">
            <v>10949.675621485259</v>
          </cell>
          <cell r="O219">
            <v>11147.937993801062</v>
          </cell>
          <cell r="P219">
            <v>10986.772605597283</v>
          </cell>
          <cell r="Q219">
            <v>10996.308369851791</v>
          </cell>
          <cell r="R219">
            <v>10707.925881396166</v>
          </cell>
          <cell r="S219">
            <v>10801.678252194515</v>
          </cell>
          <cell r="T219">
            <v>10263.943523612586</v>
          </cell>
          <cell r="U219">
            <v>8801.6708934324561</v>
          </cell>
          <cell r="V219">
            <v>7909.6182239583468</v>
          </cell>
          <cell r="W219">
            <v>6984.2528666386552</v>
          </cell>
          <cell r="X219">
            <v>6607.6635620678244</v>
          </cell>
          <cell r="Y219">
            <v>6377.9753939734555</v>
          </cell>
          <cell r="Z219">
            <v>6212.2877381731741</v>
          </cell>
          <cell r="AA219">
            <v>5800.8458705543244</v>
          </cell>
          <cell r="AB219">
            <v>5366.2001894401401</v>
          </cell>
          <cell r="AC219">
            <v>4715.0772863342063</v>
          </cell>
          <cell r="AD219">
            <v>4578.2241608199447</v>
          </cell>
          <cell r="AE219">
            <v>4294.2465886237478</v>
          </cell>
        </row>
        <row r="220">
          <cell r="A220" t="str">
            <v>Consommation de l'ECS GPL du résidentiel (climat normal)</v>
          </cell>
          <cell r="B220" t="str">
            <v>gplcflprecs</v>
          </cell>
          <cell r="C220" t="str">
            <v>fra</v>
          </cell>
          <cell r="D220" t="str">
            <v>CEREN</v>
          </cell>
          <cell r="E220" t="str">
            <v>GWh</v>
          </cell>
          <cell r="F220">
            <v>2840.0214194431751</v>
          </cell>
          <cell r="G220">
            <v>2597.3950853747879</v>
          </cell>
          <cell r="H220">
            <v>2226.8139898499871</v>
          </cell>
          <cell r="I220">
            <v>2079.9924382009049</v>
          </cell>
          <cell r="J220">
            <v>1987.9063956854548</v>
          </cell>
          <cell r="K220">
            <v>1907.5860862601567</v>
          </cell>
          <cell r="L220">
            <v>1833.1562258749111</v>
          </cell>
          <cell r="M220">
            <v>1786.4191577098852</v>
          </cell>
          <cell r="N220">
            <v>1831.4024283777405</v>
          </cell>
          <cell r="O220">
            <v>1928.3326470972008</v>
          </cell>
          <cell r="P220">
            <v>1850.1085987057206</v>
          </cell>
          <cell r="Q220">
            <v>1662.4911860800858</v>
          </cell>
          <cell r="R220">
            <v>1764.0530402241563</v>
          </cell>
          <cell r="S220">
            <v>1625.4646323335025</v>
          </cell>
          <cell r="T220">
            <v>1496.1072615016246</v>
          </cell>
          <cell r="U220">
            <v>1404.1295512204756</v>
          </cell>
          <cell r="V220">
            <v>1212.2939741823845</v>
          </cell>
          <cell r="W220">
            <v>1080.8497935232213</v>
          </cell>
          <cell r="X220">
            <v>1002.4684563993385</v>
          </cell>
          <cell r="Y220">
            <v>935.18702034601404</v>
          </cell>
          <cell r="Z220">
            <v>921.42320309289732</v>
          </cell>
          <cell r="AA220">
            <v>878.69710591306591</v>
          </cell>
          <cell r="AB220">
            <v>809.59128418156195</v>
          </cell>
          <cell r="AC220">
            <v>753.28326992359496</v>
          </cell>
          <cell r="AD220">
            <v>740.85067799402691</v>
          </cell>
          <cell r="AE220">
            <v>721.01586158410328</v>
          </cell>
        </row>
        <row r="221">
          <cell r="A221" t="str">
            <v>Consommation de l'ECS gaz naturel du résidentiel (climat normal)</v>
          </cell>
          <cell r="B221" t="str">
            <v>gazcflprecs</v>
          </cell>
          <cell r="C221" t="str">
            <v>fra</v>
          </cell>
          <cell r="D221" t="str">
            <v>CEREN</v>
          </cell>
          <cell r="E221" t="str">
            <v>GWh</v>
          </cell>
          <cell r="F221">
            <v>11257.289354408993</v>
          </cell>
          <cell r="G221">
            <v>11253.813542634218</v>
          </cell>
          <cell r="H221">
            <v>11460.77849888058</v>
          </cell>
          <cell r="I221">
            <v>11694.431300341214</v>
          </cell>
          <cell r="J221">
            <v>11956.34694952495</v>
          </cell>
          <cell r="K221">
            <v>11945.809139832223</v>
          </cell>
          <cell r="L221">
            <v>12430.328048377352</v>
          </cell>
          <cell r="M221">
            <v>12671.423182618812</v>
          </cell>
          <cell r="N221">
            <v>13425.223424386822</v>
          </cell>
          <cell r="O221">
            <v>13809.044878332546</v>
          </cell>
          <cell r="P221">
            <v>13965.245859864512</v>
          </cell>
          <cell r="Q221">
            <v>14908.449085310562</v>
          </cell>
          <cell r="R221">
            <v>15613.114961280869</v>
          </cell>
          <cell r="S221">
            <v>15801.666535887944</v>
          </cell>
          <cell r="T221">
            <v>16262.782530434941</v>
          </cell>
          <cell r="U221">
            <v>16625.298093302335</v>
          </cell>
          <cell r="V221">
            <v>17020.402839621282</v>
          </cell>
          <cell r="W221">
            <v>16475.504241612191</v>
          </cell>
          <cell r="X221">
            <v>16453.009743982238</v>
          </cell>
          <cell r="Y221">
            <v>16032.15909815373</v>
          </cell>
          <cell r="Z221">
            <v>15563.301681561185</v>
          </cell>
          <cell r="AA221">
            <v>15089.455017165803</v>
          </cell>
          <cell r="AB221">
            <v>14590.878930595833</v>
          </cell>
          <cell r="AC221">
            <v>14038.224758255172</v>
          </cell>
          <cell r="AD221">
            <v>14096.663657211968</v>
          </cell>
          <cell r="AE221">
            <v>14121.09413987822</v>
          </cell>
        </row>
        <row r="222">
          <cell r="A222" t="str">
            <v>Consommation de l'ECS électricité du résidentiel (climat normal)</v>
          </cell>
          <cell r="B222" t="str">
            <v>elccflprecs</v>
          </cell>
          <cell r="C222" t="str">
            <v>fra</v>
          </cell>
          <cell r="D222" t="str">
            <v>CEREN</v>
          </cell>
          <cell r="E222" t="str">
            <v>GWh</v>
          </cell>
          <cell r="F222">
            <v>13120.498084999997</v>
          </cell>
          <cell r="G222">
            <v>14179.80476499792</v>
          </cell>
          <cell r="H222">
            <v>15333.011627575001</v>
          </cell>
          <cell r="I222">
            <v>15708.517561506249</v>
          </cell>
          <cell r="J222">
            <v>16020.267825854173</v>
          </cell>
          <cell r="K222">
            <v>16529.266324681252</v>
          </cell>
          <cell r="L222">
            <v>16806.266780550002</v>
          </cell>
          <cell r="M222">
            <v>17064.784789856254</v>
          </cell>
          <cell r="N222">
            <v>17111.830618787499</v>
          </cell>
          <cell r="O222">
            <v>17415.537406416814</v>
          </cell>
          <cell r="P222">
            <v>17932.003546830896</v>
          </cell>
          <cell r="Q222">
            <v>18378.623182972318</v>
          </cell>
          <cell r="R222">
            <v>18359.231931243925</v>
          </cell>
          <cell r="S222">
            <v>18446.155048795918</v>
          </cell>
          <cell r="T222">
            <v>18374.814968505187</v>
          </cell>
          <cell r="U222">
            <v>18282.022037450781</v>
          </cell>
          <cell r="V222">
            <v>18346.361538015615</v>
          </cell>
          <cell r="W222">
            <v>18651.858697419826</v>
          </cell>
          <cell r="X222">
            <v>19144.543168776596</v>
          </cell>
          <cell r="Y222">
            <v>19814.447033245193</v>
          </cell>
          <cell r="Z222">
            <v>20768.450979057208</v>
          </cell>
          <cell r="AA222">
            <v>21918.04173442526</v>
          </cell>
          <cell r="AB222">
            <v>23122.955591315418</v>
          </cell>
          <cell r="AC222">
            <v>24259.377759999996</v>
          </cell>
          <cell r="AD222">
            <v>23792.459128904844</v>
          </cell>
          <cell r="AE222">
            <v>23387.749228324366</v>
          </cell>
        </row>
        <row r="223">
          <cell r="A223" t="str">
            <v>Consommation de l'ECS biomasse du résidentiel (climat normal)</v>
          </cell>
          <cell r="B223" t="str">
            <v>boicflprecs</v>
          </cell>
          <cell r="C223" t="str">
            <v>fra</v>
          </cell>
          <cell r="D223" t="str">
            <v>CEREN</v>
          </cell>
          <cell r="E223" t="str">
            <v>GWh</v>
          </cell>
          <cell r="F223">
            <v>1727.0326480551532</v>
          </cell>
          <cell r="G223">
            <v>1605.3742245425469</v>
          </cell>
          <cell r="H223">
            <v>1569.3063487048457</v>
          </cell>
          <cell r="I223">
            <v>1619.2594758905057</v>
          </cell>
          <cell r="J223">
            <v>1629.998638672708</v>
          </cell>
          <cell r="K223">
            <v>1649.0180636759305</v>
          </cell>
          <cell r="L223">
            <v>1707.4930481175286</v>
          </cell>
          <cell r="M223">
            <v>1576.0970008359468</v>
          </cell>
          <cell r="N223">
            <v>1480.494757667233</v>
          </cell>
          <cell r="O223">
            <v>1413.6953912408931</v>
          </cell>
          <cell r="P223">
            <v>1383.4808147397578</v>
          </cell>
          <cell r="Q223">
            <v>1404.3933873021115</v>
          </cell>
          <cell r="R223">
            <v>1097.6234859379897</v>
          </cell>
          <cell r="S223">
            <v>1039.7044202710858</v>
          </cell>
          <cell r="T223">
            <v>978.90617559628924</v>
          </cell>
          <cell r="U223">
            <v>919.58297836143731</v>
          </cell>
          <cell r="V223">
            <v>898.03188843787245</v>
          </cell>
          <cell r="W223">
            <v>866.56280595749911</v>
          </cell>
          <cell r="X223">
            <v>787.50940913900922</v>
          </cell>
          <cell r="Y223">
            <v>794.92051590659617</v>
          </cell>
          <cell r="Z223">
            <v>791.78470173546305</v>
          </cell>
          <cell r="AA223">
            <v>786.04243288616885</v>
          </cell>
          <cell r="AB223">
            <v>778.98589063176166</v>
          </cell>
          <cell r="AC223">
            <v>778.67805156304621</v>
          </cell>
          <cell r="AD223">
            <v>789.09099102175969</v>
          </cell>
          <cell r="AE223">
            <v>802.20025335253433</v>
          </cell>
        </row>
        <row r="224">
          <cell r="A224" t="str">
            <v>Consommation de l'ECS autre du résidentiel (climat normal)</v>
          </cell>
          <cell r="B224" t="str">
            <v>divcflprecs</v>
          </cell>
          <cell r="C224" t="str">
            <v>fra</v>
          </cell>
          <cell r="D224" t="str">
            <v>CEREN</v>
          </cell>
          <cell r="E224" t="str">
            <v>GWh</v>
          </cell>
          <cell r="F224">
            <v>3495.6814981315633</v>
          </cell>
          <cell r="G224">
            <v>3528.8504564607015</v>
          </cell>
          <cell r="H224">
            <v>3553.5288758038469</v>
          </cell>
          <cell r="I224">
            <v>3585.2152007485961</v>
          </cell>
          <cell r="J224">
            <v>3592.3336355223364</v>
          </cell>
          <cell r="K224">
            <v>3632.820287467749</v>
          </cell>
          <cell r="L224">
            <v>3676.5425328406118</v>
          </cell>
          <cell r="M224">
            <v>3716.4459508676723</v>
          </cell>
          <cell r="N224">
            <v>3741.597152407021</v>
          </cell>
          <cell r="O224">
            <v>3758.6091706091502</v>
          </cell>
          <cell r="P224">
            <v>3586.292359575044</v>
          </cell>
          <cell r="Q224">
            <v>3380.3284654979184</v>
          </cell>
          <cell r="R224">
            <v>3274.5554086195725</v>
          </cell>
          <cell r="S224">
            <v>3274.987219030088</v>
          </cell>
          <cell r="T224">
            <v>3362.9999046445073</v>
          </cell>
          <cell r="U224">
            <v>3439.6064450905587</v>
          </cell>
          <cell r="V224">
            <v>3533.5843916102754</v>
          </cell>
          <cell r="W224">
            <v>3518.3987666856287</v>
          </cell>
          <cell r="X224">
            <v>3517.1880923364342</v>
          </cell>
          <cell r="Y224">
            <v>3494.796456471051</v>
          </cell>
          <cell r="Z224">
            <v>3493.840366203734</v>
          </cell>
          <cell r="AA224">
            <v>3514.2010807911256</v>
          </cell>
          <cell r="AB224">
            <v>3576.5369470395417</v>
          </cell>
          <cell r="AC224">
            <v>3637.222516712266</v>
          </cell>
          <cell r="AD224">
            <v>3700.5436776441516</v>
          </cell>
          <cell r="AE224">
            <v>3767.7576803886604</v>
          </cell>
        </row>
        <row r="225">
          <cell r="A225" t="str">
            <v>Consommation de la cuisson du résidentiel (climat normal)</v>
          </cell>
        </row>
        <row r="226">
          <cell r="A226" t="str">
            <v>Consommation de la cuisson du résidentiel (climat normal)</v>
          </cell>
          <cell r="B226" t="str">
            <v>toccflprcui</v>
          </cell>
          <cell r="C226" t="str">
            <v>fra</v>
          </cell>
          <cell r="D226" t="str">
            <v>CEREN</v>
          </cell>
          <cell r="E226" t="str">
            <v>GWh</v>
          </cell>
          <cell r="F226">
            <v>23473.041981074675</v>
          </cell>
          <cell r="G226">
            <v>24081.672798278392</v>
          </cell>
          <cell r="H226">
            <v>24674.626310469597</v>
          </cell>
          <cell r="I226">
            <v>25334.359834810402</v>
          </cell>
          <cell r="J226">
            <v>25366.156729396651</v>
          </cell>
          <cell r="K226">
            <v>25718.54480690468</v>
          </cell>
          <cell r="L226">
            <v>26078.94781739849</v>
          </cell>
          <cell r="M226">
            <v>26296.326659566534</v>
          </cell>
          <cell r="N226">
            <v>26941.322717126135</v>
          </cell>
          <cell r="O226">
            <v>27449.60085102931</v>
          </cell>
          <cell r="P226">
            <v>27544.239335164886</v>
          </cell>
          <cell r="Q226">
            <v>27350.5712986289</v>
          </cell>
          <cell r="R226">
            <v>27452.97058701644</v>
          </cell>
          <cell r="S226">
            <v>27500.686236707283</v>
          </cell>
          <cell r="T226">
            <v>27679.109071263112</v>
          </cell>
          <cell r="U226">
            <v>27534.296393401557</v>
          </cell>
          <cell r="V226">
            <v>27155.773340188935</v>
          </cell>
          <cell r="W226">
            <v>27173.907940298879</v>
          </cell>
          <cell r="X226">
            <v>26692.078953820477</v>
          </cell>
          <cell r="Y226">
            <v>26509.970220759034</v>
          </cell>
          <cell r="Z226">
            <v>26169.363256113771</v>
          </cell>
          <cell r="AA226">
            <v>25667.34019616658</v>
          </cell>
          <cell r="AB226">
            <v>25165.25809564305</v>
          </cell>
          <cell r="AC226">
            <v>24354.982670999845</v>
          </cell>
          <cell r="AD226">
            <v>23714.169905376646</v>
          </cell>
          <cell r="AE226">
            <v>23614.043508321618</v>
          </cell>
        </row>
        <row r="227">
          <cell r="A227" t="str">
            <v>Consommation de la cuisson GPL du résidentiel (climat normal)</v>
          </cell>
          <cell r="B227" t="str">
            <v>gplcflprcui</v>
          </cell>
          <cell r="C227" t="str">
            <v>fra</v>
          </cell>
          <cell r="D227" t="str">
            <v>CEREN</v>
          </cell>
          <cell r="E227" t="str">
            <v>GWh</v>
          </cell>
          <cell r="F227">
            <v>8972.0547683966342</v>
          </cell>
          <cell r="G227">
            <v>9258.7026550904266</v>
          </cell>
          <cell r="H227">
            <v>9336.4421952397097</v>
          </cell>
          <cell r="I227">
            <v>9442.9244552728014</v>
          </cell>
          <cell r="J227">
            <v>9177.6789197476683</v>
          </cell>
          <cell r="K227">
            <v>8926.9130555589873</v>
          </cell>
          <cell r="L227">
            <v>8924.7627643379437</v>
          </cell>
          <cell r="M227">
            <v>8860.5461554021385</v>
          </cell>
          <cell r="N227">
            <v>8881.9328797744765</v>
          </cell>
          <cell r="O227">
            <v>8974.0726044980784</v>
          </cell>
          <cell r="P227">
            <v>8923.5720112441686</v>
          </cell>
          <cell r="Q227">
            <v>8710.0841914573684</v>
          </cell>
          <cell r="R227">
            <v>8437.1369008538022</v>
          </cell>
          <cell r="S227">
            <v>7887.5070287681037</v>
          </cell>
          <cell r="T227">
            <v>7659.0497836137729</v>
          </cell>
          <cell r="U227">
            <v>7342.3767723816527</v>
          </cell>
          <cell r="V227">
            <v>6734.087155329591</v>
          </cell>
          <cell r="W227">
            <v>6388.3390081755879</v>
          </cell>
          <cell r="X227">
            <v>6000.1101429695937</v>
          </cell>
          <cell r="Y227">
            <v>5846.4831292380013</v>
          </cell>
          <cell r="Z227">
            <v>5778.3328401392018</v>
          </cell>
          <cell r="AA227">
            <v>5578.5358285335178</v>
          </cell>
          <cell r="AB227">
            <v>5443.3391451961625</v>
          </cell>
          <cell r="AC227">
            <v>5314.9467402447453</v>
          </cell>
          <cell r="AD227">
            <v>5009.4742151378996</v>
          </cell>
          <cell r="AE227">
            <v>4991.5082096567221</v>
          </cell>
        </row>
        <row r="228">
          <cell r="A228" t="str">
            <v>Consommation de la cuisson gaz naturel du résidentiel (climat normal)</v>
          </cell>
          <cell r="B228" t="str">
            <v>gazcflprcui</v>
          </cell>
          <cell r="C228" t="str">
            <v>fra</v>
          </cell>
          <cell r="D228" t="str">
            <v>CEREN</v>
          </cell>
          <cell r="E228" t="str">
            <v>GWh</v>
          </cell>
          <cell r="F228">
            <v>8395.5888889180442</v>
          </cell>
          <cell r="G228">
            <v>8400.7989273473031</v>
          </cell>
          <cell r="H228">
            <v>8455.401521653841</v>
          </cell>
          <cell r="I228">
            <v>8484.0963229446552</v>
          </cell>
          <cell r="J228">
            <v>8485.3672923716167</v>
          </cell>
          <cell r="K228">
            <v>8496.1648420912406</v>
          </cell>
          <cell r="L228">
            <v>8520.0573437372332</v>
          </cell>
          <cell r="M228">
            <v>8602.0612314508253</v>
          </cell>
          <cell r="N228">
            <v>8715.7923340397374</v>
          </cell>
          <cell r="O228">
            <v>8844.0597727370077</v>
          </cell>
          <cell r="P228">
            <v>9193.5831433348267</v>
          </cell>
          <cell r="Q228">
            <v>9585.3910121537428</v>
          </cell>
          <cell r="R228">
            <v>9812.5272588608477</v>
          </cell>
          <cell r="S228">
            <v>10100.539771431782</v>
          </cell>
          <cell r="T228">
            <v>10360.388676980021</v>
          </cell>
          <cell r="U228">
            <v>10484.593362495045</v>
          </cell>
          <cell r="V228">
            <v>10666.954428761546</v>
          </cell>
          <cell r="W228">
            <v>10695.939772170683</v>
          </cell>
          <cell r="X228">
            <v>10276.533159895569</v>
          </cell>
          <cell r="Y228">
            <v>9826.2391338047091</v>
          </cell>
          <cell r="Z228">
            <v>9412.3399222249882</v>
          </cell>
          <cell r="AA228">
            <v>8999.2782279245803</v>
          </cell>
          <cell r="AB228">
            <v>8575.6953656414935</v>
          </cell>
          <cell r="AC228">
            <v>7988.5886333184817</v>
          </cell>
          <cell r="AD228">
            <v>7925.2045680369001</v>
          </cell>
          <cell r="AE228">
            <v>7881.7914091834418</v>
          </cell>
        </row>
        <row r="229">
          <cell r="A229" t="str">
            <v>Consommation de la cuisson électricité du résidentiel (climat normal)</v>
          </cell>
          <cell r="B229" t="str">
            <v>elccflprcui</v>
          </cell>
          <cell r="C229" t="str">
            <v>fra</v>
          </cell>
          <cell r="D229" t="str">
            <v>CEREN</v>
          </cell>
          <cell r="E229" t="str">
            <v>GWh</v>
          </cell>
          <cell r="F229">
            <v>6105.3983237599969</v>
          </cell>
          <cell r="G229">
            <v>6422.1712158406644</v>
          </cell>
          <cell r="H229">
            <v>6882.7825935760475</v>
          </cell>
          <cell r="I229">
            <v>7407.3390565929476</v>
          </cell>
          <cell r="J229">
            <v>7703.1105172773696</v>
          </cell>
          <cell r="K229">
            <v>8295.4669092544536</v>
          </cell>
          <cell r="L229">
            <v>8634.1277093233166</v>
          </cell>
          <cell r="M229">
            <v>8833.7192727135716</v>
          </cell>
          <cell r="N229">
            <v>9343.5975033119212</v>
          </cell>
          <cell r="O229">
            <v>9631.4684737942207</v>
          </cell>
          <cell r="P229">
            <v>9427.084180585889</v>
          </cell>
          <cell r="Q229">
            <v>9055.0960950177923</v>
          </cell>
          <cell r="R229">
            <v>9203.3064273017881</v>
          </cell>
          <cell r="S229">
            <v>9512.6394365073957</v>
          </cell>
          <cell r="T229">
            <v>9659.6706106693182</v>
          </cell>
          <cell r="U229">
            <v>9707.3262585248576</v>
          </cell>
          <cell r="V229">
            <v>9754.7317560977954</v>
          </cell>
          <cell r="W229">
            <v>10089.629159952607</v>
          </cell>
          <cell r="X229">
            <v>10415.435650955316</v>
          </cell>
          <cell r="Y229">
            <v>10837.247957716325</v>
          </cell>
          <cell r="Z229">
            <v>10978.69049374958</v>
          </cell>
          <cell r="AA229">
            <v>11089.526139708481</v>
          </cell>
          <cell r="AB229">
            <v>11146.223584805393</v>
          </cell>
          <cell r="AC229">
            <v>11051.447297436616</v>
          </cell>
          <cell r="AD229">
            <v>10779.491122201845</v>
          </cell>
          <cell r="AE229">
            <v>10740.743889481455</v>
          </cell>
        </row>
        <row r="230">
          <cell r="A230" t="str">
            <v>Consommation de l'electrité spécifique du résidentiel (climat normal)</v>
          </cell>
        </row>
        <row r="231">
          <cell r="A231" t="str">
            <v>Consommation de l'electrité spécifique du résidentiel (climat normal)</v>
          </cell>
          <cell r="B231" t="str">
            <v>toccflprels</v>
          </cell>
          <cell r="C231" t="str">
            <v>fra</v>
          </cell>
          <cell r="D231" t="str">
            <v>CEREN</v>
          </cell>
          <cell r="E231" t="str">
            <v>GWh</v>
          </cell>
          <cell r="F231">
            <v>40227.924389640008</v>
          </cell>
          <cell r="G231">
            <v>41602.004688910565</v>
          </cell>
          <cell r="H231">
            <v>42826.353350041514</v>
          </cell>
          <cell r="I231">
            <v>44151.995899836023</v>
          </cell>
          <cell r="J231">
            <v>45306.919093042547</v>
          </cell>
          <cell r="K231">
            <v>46660.804464257228</v>
          </cell>
          <cell r="L231">
            <v>48326.939781502064</v>
          </cell>
          <cell r="M231">
            <v>49925.842190173273</v>
          </cell>
          <cell r="N231">
            <v>52231.414260450983</v>
          </cell>
          <cell r="O231">
            <v>54516.347722867096</v>
          </cell>
          <cell r="P231">
            <v>56680.613895793154</v>
          </cell>
          <cell r="Q231">
            <v>59421.920765646471</v>
          </cell>
          <cell r="R231">
            <v>61369.839470818326</v>
          </cell>
          <cell r="S231">
            <v>63772.250833802333</v>
          </cell>
          <cell r="T231">
            <v>65375.738434509585</v>
          </cell>
          <cell r="U231">
            <v>67421.260341402638</v>
          </cell>
          <cell r="V231">
            <v>69431.396217920817</v>
          </cell>
          <cell r="W231">
            <v>71199.272427898773</v>
          </cell>
          <cell r="X231">
            <v>73161.787380755966</v>
          </cell>
          <cell r="Y231">
            <v>73318.753520599581</v>
          </cell>
          <cell r="Z231">
            <v>74273.199618424638</v>
          </cell>
          <cell r="AA231">
            <v>74364.174175456457</v>
          </cell>
          <cell r="AB231">
            <v>75606.931372413892</v>
          </cell>
          <cell r="AC231">
            <v>75836.812679191615</v>
          </cell>
          <cell r="AD231">
            <v>73635.768708609728</v>
          </cell>
          <cell r="AE231">
            <v>72422.04059785248</v>
          </cell>
        </row>
        <row r="232">
          <cell r="A232" t="str">
            <v>Consommation de l'electrité spécifique électricité du résidentiel (climat normal)</v>
          </cell>
          <cell r="B232" t="str">
            <v>elccflprels</v>
          </cell>
          <cell r="C232" t="str">
            <v>fra</v>
          </cell>
          <cell r="D232" t="str">
            <v>CEREN</v>
          </cell>
          <cell r="E232" t="str">
            <v>GWh</v>
          </cell>
          <cell r="F232">
            <v>40227.924389640008</v>
          </cell>
          <cell r="G232">
            <v>41602.004688910565</v>
          </cell>
          <cell r="H232">
            <v>42826.353350041514</v>
          </cell>
          <cell r="I232">
            <v>44151.995899836023</v>
          </cell>
          <cell r="J232">
            <v>45306.919093042547</v>
          </cell>
          <cell r="K232">
            <v>46660.804464257228</v>
          </cell>
          <cell r="L232">
            <v>48326.939781502064</v>
          </cell>
          <cell r="M232">
            <v>49925.842190173273</v>
          </cell>
          <cell r="N232">
            <v>52231.414260450983</v>
          </cell>
          <cell r="O232">
            <v>54516.347722867096</v>
          </cell>
          <cell r="P232">
            <v>56680.613895793154</v>
          </cell>
          <cell r="Q232">
            <v>59421.920765646471</v>
          </cell>
          <cell r="R232">
            <v>61369.839470818326</v>
          </cell>
          <cell r="S232">
            <v>63772.250833802333</v>
          </cell>
          <cell r="T232">
            <v>65375.738434509585</v>
          </cell>
          <cell r="U232">
            <v>67421.260341402638</v>
          </cell>
          <cell r="V232">
            <v>69431.396217920817</v>
          </cell>
          <cell r="W232">
            <v>71199.272427898773</v>
          </cell>
          <cell r="X232">
            <v>73161.787380755966</v>
          </cell>
          <cell r="Y232">
            <v>73318.753520599581</v>
          </cell>
          <cell r="Z232">
            <v>74273.199618424638</v>
          </cell>
          <cell r="AA232">
            <v>74364.174175456457</v>
          </cell>
          <cell r="AB232">
            <v>75606.931372413892</v>
          </cell>
          <cell r="AC232">
            <v>75836.812679191615</v>
          </cell>
          <cell r="AD232">
            <v>73635.768708609728</v>
          </cell>
          <cell r="AE232">
            <v>72422.04059785248</v>
          </cell>
        </row>
        <row r="233">
          <cell r="A233" t="str">
            <v>Consommation de chauffage des résidences principales par année de construction</v>
          </cell>
        </row>
        <row r="234">
          <cell r="A234" t="str">
            <v>Consommation du chauffage du résidentiel (climat normal)</v>
          </cell>
        </row>
        <row r="235">
          <cell r="A235" t="str">
            <v>Consommation du chauffage du résidentiel (climat normal)</v>
          </cell>
          <cell r="B235" t="str">
            <v>toccflprchc</v>
          </cell>
          <cell r="C235" t="str">
            <v>fra</v>
          </cell>
          <cell r="D235" t="str">
            <v>CEREN</v>
          </cell>
          <cell r="E235" t="str">
            <v>GWh</v>
          </cell>
          <cell r="F235">
            <v>354975.21037146269</v>
          </cell>
          <cell r="G235">
            <v>359518.10187372135</v>
          </cell>
          <cell r="H235">
            <v>361364.74611101439</v>
          </cell>
          <cell r="I235">
            <v>355849.97705324105</v>
          </cell>
          <cell r="J235">
            <v>353944.25027227664</v>
          </cell>
          <cell r="K235">
            <v>352895.06574497692</v>
          </cell>
          <cell r="L235">
            <v>352109.48745745834</v>
          </cell>
          <cell r="M235">
            <v>346968.49131274706</v>
          </cell>
          <cell r="N235">
            <v>355199.92598403653</v>
          </cell>
          <cell r="O235">
            <v>359950.2025618077</v>
          </cell>
          <cell r="P235">
            <v>356710.8017311939</v>
          </cell>
          <cell r="Q235">
            <v>359894.91111754108</v>
          </cell>
          <cell r="R235">
            <v>356538.33679751033</v>
          </cell>
          <cell r="S235">
            <v>347348.37068356911</v>
          </cell>
          <cell r="T235">
            <v>348614.28850324027</v>
          </cell>
          <cell r="U235">
            <v>343232.42978513928</v>
          </cell>
          <cell r="V235">
            <v>338375.7819160865</v>
          </cell>
          <cell r="W235">
            <v>338343.24150237662</v>
          </cell>
          <cell r="X235">
            <v>325389.88842892478</v>
          </cell>
          <cell r="Y235">
            <v>319504.78754917497</v>
          </cell>
          <cell r="Z235">
            <v>313068.44577603968</v>
          </cell>
          <cell r="AA235">
            <v>310986.87446975929</v>
          </cell>
          <cell r="AB235">
            <v>304088.56805966794</v>
          </cell>
          <cell r="AC235">
            <v>296446.20600078773</v>
          </cell>
          <cell r="AD235">
            <v>292682.26681827137</v>
          </cell>
          <cell r="AE235">
            <v>288532.22487230314</v>
          </cell>
        </row>
        <row r="236">
          <cell r="A236" t="str">
            <v>Consommation du chauffage charbon du résidentiel (climat normal)</v>
          </cell>
          <cell r="B236" t="str">
            <v>chacflprchc</v>
          </cell>
          <cell r="C236" t="str">
            <v>fra</v>
          </cell>
          <cell r="D236" t="str">
            <v>CEREN</v>
          </cell>
          <cell r="E236" t="str">
            <v>GWh</v>
          </cell>
          <cell r="F236">
            <v>12413.763667933874</v>
          </cell>
          <cell r="G236">
            <v>12143.747793420389</v>
          </cell>
          <cell r="H236">
            <v>10174.081785358512</v>
          </cell>
          <cell r="I236">
            <v>9646.1370044887626</v>
          </cell>
          <cell r="J236">
            <v>9422.4415081118223</v>
          </cell>
          <cell r="K236">
            <v>8752.9883578263634</v>
          </cell>
          <cell r="L236">
            <v>8003.0878529834208</v>
          </cell>
          <cell r="M236">
            <v>7238.1518918946904</v>
          </cell>
          <cell r="N236">
            <v>6478.8955928080422</v>
          </cell>
          <cell r="O236">
            <v>5791.9766881068672</v>
          </cell>
          <cell r="P236">
            <v>5625.6049810085751</v>
          </cell>
          <cell r="Q236">
            <v>4215.6217399641628</v>
          </cell>
          <cell r="R236">
            <v>3552.6524002735077</v>
          </cell>
          <cell r="S236">
            <v>3113.8570058212658</v>
          </cell>
          <cell r="T236">
            <v>2727.9978665791941</v>
          </cell>
          <cell r="U236">
            <v>2448.0709996912947</v>
          </cell>
          <cell r="V236">
            <v>2256.6624482542575</v>
          </cell>
          <cell r="W236">
            <v>2173.1415381793922</v>
          </cell>
          <cell r="X236">
            <v>2093.3079413723626</v>
          </cell>
          <cell r="Y236">
            <v>2028.6355497306577</v>
          </cell>
          <cell r="Z236">
            <v>1969.6466130092435</v>
          </cell>
          <cell r="AA236">
            <v>1923.8959389484701</v>
          </cell>
          <cell r="AB236">
            <v>1871.9422252511329</v>
          </cell>
          <cell r="AC236">
            <v>1827.8169229052339</v>
          </cell>
          <cell r="AD236">
            <v>1801.9191084115068</v>
          </cell>
          <cell r="AE236">
            <v>1789.7380976069103</v>
          </cell>
        </row>
        <row r="237">
          <cell r="A237" t="str">
            <v>Consommation du chauffage fioul du résidentiel (climat normal)</v>
          </cell>
          <cell r="B237" t="str">
            <v>fodcflprchc</v>
          </cell>
          <cell r="C237" t="str">
            <v>fra</v>
          </cell>
          <cell r="D237" t="str">
            <v>CEREN</v>
          </cell>
          <cell r="E237" t="str">
            <v>GWh</v>
          </cell>
          <cell r="F237">
            <v>94694.51965679093</v>
          </cell>
          <cell r="G237">
            <v>91991.782563156696</v>
          </cell>
          <cell r="H237">
            <v>87848.190665902002</v>
          </cell>
          <cell r="I237">
            <v>85219.574823755407</v>
          </cell>
          <cell r="J237">
            <v>85002.029561861447</v>
          </cell>
          <cell r="K237">
            <v>85558.303748516322</v>
          </cell>
          <cell r="L237">
            <v>84466.922450588565</v>
          </cell>
          <cell r="M237">
            <v>83056.258300194764</v>
          </cell>
          <cell r="N237">
            <v>85709.406873554646</v>
          </cell>
          <cell r="O237">
            <v>87624.085643332073</v>
          </cell>
          <cell r="P237">
            <v>89673.459196840864</v>
          </cell>
          <cell r="Q237">
            <v>91915.791779221254</v>
          </cell>
          <cell r="R237">
            <v>87461.483942552295</v>
          </cell>
          <cell r="S237">
            <v>83653.048869101578</v>
          </cell>
          <cell r="T237">
            <v>83967.659819270659</v>
          </cell>
          <cell r="U237">
            <v>81868.462470760976</v>
          </cell>
          <cell r="V237">
            <v>78509.108884840287</v>
          </cell>
          <cell r="W237">
            <v>75790.528943821264</v>
          </cell>
          <cell r="X237">
            <v>67952.910351957253</v>
          </cell>
          <cell r="Y237">
            <v>64721.511285225832</v>
          </cell>
          <cell r="Z237">
            <v>60252.564721279428</v>
          </cell>
          <cell r="AA237">
            <v>60311.285649055768</v>
          </cell>
          <cell r="AB237">
            <v>55073.161051591873</v>
          </cell>
          <cell r="AC237">
            <v>50376.611336286478</v>
          </cell>
          <cell r="AD237">
            <v>48141.012930225486</v>
          </cell>
          <cell r="AE237">
            <v>44654.363738230895</v>
          </cell>
        </row>
        <row r="238">
          <cell r="A238" t="str">
            <v>Consommation du chauffage GPL du résidentiel (climat normal)</v>
          </cell>
          <cell r="B238" t="str">
            <v>gplcflprchc</v>
          </cell>
          <cell r="C238" t="str">
            <v>fra</v>
          </cell>
          <cell r="D238" t="str">
            <v>CEREN</v>
          </cell>
          <cell r="E238" t="str">
            <v>GWh</v>
          </cell>
          <cell r="F238">
            <v>5203.2952335458967</v>
          </cell>
          <cell r="G238">
            <v>5583.9842425582256</v>
          </cell>
          <cell r="H238">
            <v>5865.9574599029265</v>
          </cell>
          <cell r="I238">
            <v>6032.9069738921617</v>
          </cell>
          <cell r="J238">
            <v>6447.1493715235874</v>
          </cell>
          <cell r="K238">
            <v>6883.3318584937024</v>
          </cell>
          <cell r="L238">
            <v>7166.2138978354433</v>
          </cell>
          <cell r="M238">
            <v>7294.735341751415</v>
          </cell>
          <cell r="N238">
            <v>7235.404236140037</v>
          </cell>
          <cell r="O238">
            <v>7365.6882170801982</v>
          </cell>
          <cell r="P238">
            <v>7820.4167287911841</v>
          </cell>
          <cell r="Q238">
            <v>7904.2171522261642</v>
          </cell>
          <cell r="R238">
            <v>7596.1698063359345</v>
          </cell>
          <cell r="S238">
            <v>7072.7676039310336</v>
          </cell>
          <cell r="T238">
            <v>6577.0685125120845</v>
          </cell>
          <cell r="U238">
            <v>6229.6251100157897</v>
          </cell>
          <cell r="V238">
            <v>5681.4059587043239</v>
          </cell>
          <cell r="W238">
            <v>5518.7158234191966</v>
          </cell>
          <cell r="X238">
            <v>5093.7470793721459</v>
          </cell>
          <cell r="Y238">
            <v>4713.9190556364238</v>
          </cell>
          <cell r="Z238">
            <v>4310.6546966629894</v>
          </cell>
          <cell r="AA238">
            <v>4000.7875337920113</v>
          </cell>
          <cell r="AB238">
            <v>3661.8601447427232</v>
          </cell>
          <cell r="AC238">
            <v>3372.039261834334</v>
          </cell>
          <cell r="AD238">
            <v>3279.6791055113276</v>
          </cell>
          <cell r="AE238">
            <v>3119.6268069289786</v>
          </cell>
        </row>
        <row r="239">
          <cell r="A239" t="str">
            <v>Consommation du chauffage gaz naturel du résidentiel (climat normal)</v>
          </cell>
          <cell r="B239" t="str">
            <v>gazcflprchc</v>
          </cell>
          <cell r="C239" t="str">
            <v>fra</v>
          </cell>
          <cell r="D239" t="str">
            <v>CEREN</v>
          </cell>
          <cell r="E239" t="str">
            <v>GWh</v>
          </cell>
          <cell r="F239">
            <v>91682.546428293295</v>
          </cell>
          <cell r="G239">
            <v>94282.472297609493</v>
          </cell>
          <cell r="H239">
            <v>98360.27296543261</v>
          </cell>
          <cell r="I239">
            <v>102224.54093110704</v>
          </cell>
          <cell r="J239">
            <v>106210.58233342257</v>
          </cell>
          <cell r="K239">
            <v>106870.54363974174</v>
          </cell>
          <cell r="L239">
            <v>109403.37001397125</v>
          </cell>
          <cell r="M239">
            <v>109113.66930983181</v>
          </cell>
          <cell r="N239">
            <v>114497.2822873933</v>
          </cell>
          <cell r="O239">
            <v>119293.23933013828</v>
          </cell>
          <cell r="P239">
            <v>121169.020006138</v>
          </cell>
          <cell r="Q239">
            <v>126928.56782976113</v>
          </cell>
          <cell r="R239">
            <v>132390.83308837589</v>
          </cell>
          <cell r="S239">
            <v>130289.91585353739</v>
          </cell>
          <cell r="T239">
            <v>132779.8828338235</v>
          </cell>
          <cell r="U239">
            <v>132155.96607877131</v>
          </cell>
          <cell r="V239">
            <v>130159.96133190111</v>
          </cell>
          <cell r="W239">
            <v>131016.45887378942</v>
          </cell>
          <cell r="X239">
            <v>129204.81978722107</v>
          </cell>
          <cell r="Y239">
            <v>123834.5865577472</v>
          </cell>
          <cell r="Z239">
            <v>122953.48622734733</v>
          </cell>
          <cell r="AA239">
            <v>119227.00746560513</v>
          </cell>
          <cell r="AB239">
            <v>118024.72578418393</v>
          </cell>
          <cell r="AC239">
            <v>115638.77236721326</v>
          </cell>
          <cell r="AD239">
            <v>112530.60492240101</v>
          </cell>
          <cell r="AE239">
            <v>109984.71586730811</v>
          </cell>
        </row>
        <row r="240">
          <cell r="A240" t="str">
            <v>Consommation du chauffage électricité du résidentiel (climat normal)</v>
          </cell>
          <cell r="B240" t="str">
            <v>elccflprchc</v>
          </cell>
          <cell r="C240" t="str">
            <v>fra</v>
          </cell>
          <cell r="D240" t="str">
            <v>CEREN</v>
          </cell>
          <cell r="E240" t="str">
            <v>GWh</v>
          </cell>
          <cell r="F240">
            <v>35360.127790877508</v>
          </cell>
          <cell r="G240">
            <v>36561.125583927926</v>
          </cell>
          <cell r="H240">
            <v>37926.999136597806</v>
          </cell>
          <cell r="I240">
            <v>37009.749745231013</v>
          </cell>
          <cell r="J240">
            <v>36554.09177219867</v>
          </cell>
          <cell r="K240">
            <v>37531.320658685094</v>
          </cell>
          <cell r="L240">
            <v>37750.89971943041</v>
          </cell>
          <cell r="M240">
            <v>36137.961500016725</v>
          </cell>
          <cell r="N240">
            <v>37362.23120394849</v>
          </cell>
          <cell r="O240">
            <v>35998.101321673421</v>
          </cell>
          <cell r="P240">
            <v>36565.430566416966</v>
          </cell>
          <cell r="Q240">
            <v>37121.146782689102</v>
          </cell>
          <cell r="R240">
            <v>36191.037845342922</v>
          </cell>
          <cell r="S240">
            <v>36355.864036478</v>
          </cell>
          <cell r="T240">
            <v>37006.882511480464</v>
          </cell>
          <cell r="U240">
            <v>37945.129158186333</v>
          </cell>
          <cell r="V240">
            <v>39477.726367672883</v>
          </cell>
          <cell r="W240">
            <v>40552.946858185853</v>
          </cell>
          <cell r="X240">
            <v>41231.971777097024</v>
          </cell>
          <cell r="Y240">
            <v>40522.960238631211</v>
          </cell>
          <cell r="Z240">
            <v>38874.786763333504</v>
          </cell>
          <cell r="AA240">
            <v>37248.550515276409</v>
          </cell>
          <cell r="AB240">
            <v>35241.202990812992</v>
          </cell>
          <cell r="AC240">
            <v>33626.316206549636</v>
          </cell>
          <cell r="AD240">
            <v>33134.795785386777</v>
          </cell>
          <cell r="AE240">
            <v>32984.640354041112</v>
          </cell>
        </row>
        <row r="241">
          <cell r="A241" t="str">
            <v>Consommation du chauffage biomasse du résidentiel (climat normal)</v>
          </cell>
          <cell r="B241" t="str">
            <v>boicflprchc</v>
          </cell>
          <cell r="C241" t="str">
            <v>fra</v>
          </cell>
          <cell r="D241" t="str">
            <v>CEREN</v>
          </cell>
          <cell r="E241" t="str">
            <v>GWh</v>
          </cell>
          <cell r="F241">
            <v>96059.455764414262</v>
          </cell>
          <cell r="G241">
            <v>99685.66276904523</v>
          </cell>
          <cell r="H241">
            <v>101750.46903113417</v>
          </cell>
          <cell r="I241">
            <v>97560.338801212201</v>
          </cell>
          <cell r="J241">
            <v>92441.278713837892</v>
          </cell>
          <cell r="K241">
            <v>89671.102694685862</v>
          </cell>
          <cell r="L241">
            <v>87381.213400553577</v>
          </cell>
          <cell r="M241">
            <v>86460.419641558037</v>
          </cell>
          <cell r="N241">
            <v>86290.987512767373</v>
          </cell>
          <cell r="O241">
            <v>86371.787059038004</v>
          </cell>
          <cell r="P241">
            <v>78439.558701585192</v>
          </cell>
          <cell r="Q241">
            <v>74367.449635580138</v>
          </cell>
          <cell r="R241">
            <v>73065.549535804093</v>
          </cell>
          <cell r="S241">
            <v>71459.89394731533</v>
          </cell>
          <cell r="T241">
            <v>71026.303157495175</v>
          </cell>
          <cell r="U241">
            <v>68357.091314342411</v>
          </cell>
          <cell r="V241">
            <v>68422.057761988181</v>
          </cell>
          <cell r="W241">
            <v>69625.225347877305</v>
          </cell>
          <cell r="X241">
            <v>66647.671172826478</v>
          </cell>
          <cell r="Y241">
            <v>70449.371856173631</v>
          </cell>
          <cell r="Z241">
            <v>71456.979236517771</v>
          </cell>
          <cell r="AA241">
            <v>74954.234341920164</v>
          </cell>
          <cell r="AB241">
            <v>76879.459217516254</v>
          </cell>
          <cell r="AC241">
            <v>78523.775401511113</v>
          </cell>
          <cell r="AD241">
            <v>81112.857416204017</v>
          </cell>
          <cell r="AE241">
            <v>83096.736184620968</v>
          </cell>
        </row>
        <row r="242">
          <cell r="A242" t="str">
            <v>Consommation du chauffage autre du résidentiel (climat normal)</v>
          </cell>
          <cell r="B242" t="str">
            <v>divcflprchc</v>
          </cell>
          <cell r="C242" t="str">
            <v>fra</v>
          </cell>
          <cell r="D242" t="str">
            <v>CEREN</v>
          </cell>
          <cell r="E242" t="str">
            <v>GWh</v>
          </cell>
          <cell r="F242">
            <v>19561.501829606957</v>
          </cell>
          <cell r="G242">
            <v>19269.326624003377</v>
          </cell>
          <cell r="H242">
            <v>19438.775066686398</v>
          </cell>
          <cell r="I242">
            <v>18156.728773554507</v>
          </cell>
          <cell r="J242">
            <v>17866.677011320684</v>
          </cell>
          <cell r="K242">
            <v>17627.474787027852</v>
          </cell>
          <cell r="L242">
            <v>17937.78012209565</v>
          </cell>
          <cell r="M242">
            <v>17667.295327499643</v>
          </cell>
          <cell r="N242">
            <v>17625.718277424639</v>
          </cell>
          <cell r="O242">
            <v>17505.32430243889</v>
          </cell>
          <cell r="P242">
            <v>17417.311570413436</v>
          </cell>
          <cell r="Q242">
            <v>17442.116198099164</v>
          </cell>
          <cell r="R242">
            <v>16280.610178825662</v>
          </cell>
          <cell r="S242">
            <v>15403.023367384531</v>
          </cell>
          <cell r="T242">
            <v>14528.493802079198</v>
          </cell>
          <cell r="U242">
            <v>14228.084653371161</v>
          </cell>
          <cell r="V242">
            <v>13868.859162725437</v>
          </cell>
          <cell r="W242">
            <v>13666.224117104182</v>
          </cell>
          <cell r="X242">
            <v>13165.460319078426</v>
          </cell>
          <cell r="Y242">
            <v>13233.80300603001</v>
          </cell>
          <cell r="Z242">
            <v>13250.327517889375</v>
          </cell>
          <cell r="AA242">
            <v>13321.113025161332</v>
          </cell>
          <cell r="AB242">
            <v>13336.216645569097</v>
          </cell>
          <cell r="AC242">
            <v>13080.874504487658</v>
          </cell>
          <cell r="AD242">
            <v>12681.397550131236</v>
          </cell>
          <cell r="AE242">
            <v>12902.403823566096</v>
          </cell>
        </row>
        <row r="243">
          <cell r="A243" t="str">
            <v>Consommation du chauffage des maisons (climat normal)</v>
          </cell>
        </row>
        <row r="244">
          <cell r="A244" t="str">
            <v>Consommation du chauffage des maisons (climat normal)</v>
          </cell>
          <cell r="B244" t="str">
            <v>toccfmprchc</v>
          </cell>
          <cell r="C244" t="str">
            <v>fra</v>
          </cell>
          <cell r="D244" t="str">
            <v>CEREN</v>
          </cell>
          <cell r="E244" t="str">
            <v>GWh</v>
          </cell>
          <cell r="F244">
            <v>236263.51877794112</v>
          </cell>
          <cell r="G244">
            <v>243434.128381919</v>
          </cell>
          <cell r="H244">
            <v>247380.38740249979</v>
          </cell>
          <cell r="I244">
            <v>244289.89599235944</v>
          </cell>
          <cell r="J244">
            <v>243106.128421867</v>
          </cell>
          <cell r="K244">
            <v>243159.93225165989</v>
          </cell>
          <cell r="L244">
            <v>241988.79372879805</v>
          </cell>
          <cell r="M244">
            <v>239725.50791555739</v>
          </cell>
          <cell r="N244">
            <v>245671.4071137447</v>
          </cell>
          <cell r="O244">
            <v>250095.60418385605</v>
          </cell>
          <cell r="P244">
            <v>248644.00215945428</v>
          </cell>
          <cell r="Q244">
            <v>250655.87068124089</v>
          </cell>
          <cell r="R244">
            <v>249128.72179029172</v>
          </cell>
          <cell r="S244">
            <v>242973.74669130676</v>
          </cell>
          <cell r="T244">
            <v>245611.73617589689</v>
          </cell>
          <cell r="U244">
            <v>241881.81883830772</v>
          </cell>
          <cell r="V244">
            <v>239688.78100039446</v>
          </cell>
          <cell r="W244">
            <v>240021.09482301996</v>
          </cell>
          <cell r="X244">
            <v>230738.29030873475</v>
          </cell>
          <cell r="Y244">
            <v>228300.41281054693</v>
          </cell>
          <cell r="Z244">
            <v>223112.04816349494</v>
          </cell>
          <cell r="AA244">
            <v>222383.76787836387</v>
          </cell>
          <cell r="AB244">
            <v>217842.71095362541</v>
          </cell>
          <cell r="AC244">
            <v>213339.94756124535</v>
          </cell>
          <cell r="AD244">
            <v>211962.47877512692</v>
          </cell>
          <cell r="AE244">
            <v>209448.47461321662</v>
          </cell>
        </row>
        <row r="245">
          <cell r="A245" t="str">
            <v>Consommation du chauffage charbon des maisons (climat normal)</v>
          </cell>
          <cell r="B245" t="str">
            <v>chacfmprchc</v>
          </cell>
          <cell r="C245" t="str">
            <v>fra</v>
          </cell>
          <cell r="D245" t="str">
            <v>CEREN</v>
          </cell>
          <cell r="E245" t="str">
            <v>GWh</v>
          </cell>
          <cell r="F245">
            <v>10200.291074329649</v>
          </cell>
          <cell r="G245">
            <v>10092.442738987411</v>
          </cell>
          <cell r="H245">
            <v>8399.3091703758691</v>
          </cell>
          <cell r="I245">
            <v>8004.0104538111491</v>
          </cell>
          <cell r="J245">
            <v>7942.8045555769359</v>
          </cell>
          <cell r="K245">
            <v>7358.3754782659216</v>
          </cell>
          <cell r="L245">
            <v>6633.4373962504806</v>
          </cell>
          <cell r="M245">
            <v>6309.8686481638861</v>
          </cell>
          <cell r="N245">
            <v>5631.2982689664041</v>
          </cell>
          <cell r="O245">
            <v>5162.5045738448271</v>
          </cell>
          <cell r="P245">
            <v>4994.091752359468</v>
          </cell>
          <cell r="Q245">
            <v>3734.0147261930965</v>
          </cell>
          <cell r="R245">
            <v>3254.7782181502548</v>
          </cell>
          <cell r="S245">
            <v>2810.3224965277063</v>
          </cell>
          <cell r="T245">
            <v>2447.6329958569072</v>
          </cell>
          <cell r="U245">
            <v>2204.7822992859419</v>
          </cell>
          <cell r="V245">
            <v>2043.5166545451361</v>
          </cell>
          <cell r="W245">
            <v>1961.3959812869593</v>
          </cell>
          <cell r="X245">
            <v>1883.4836421953291</v>
          </cell>
          <cell r="Y245">
            <v>1821.1194117164389</v>
          </cell>
          <cell r="Z245">
            <v>1764.4951001087923</v>
          </cell>
          <cell r="AA245">
            <v>1718.6937129423454</v>
          </cell>
          <cell r="AB245">
            <v>1667.1324808734505</v>
          </cell>
          <cell r="AC245">
            <v>1619.2236373688229</v>
          </cell>
          <cell r="AD245">
            <v>1588.648455888886</v>
          </cell>
          <cell r="AE245">
            <v>1574.5202117213978</v>
          </cell>
        </row>
        <row r="246">
          <cell r="A246" t="str">
            <v>Consommation du chauffage fioul des maisons (climat normal)</v>
          </cell>
          <cell r="B246" t="str">
            <v>fodcfmprchc</v>
          </cell>
          <cell r="C246" t="str">
            <v>fra</v>
          </cell>
          <cell r="D246" t="str">
            <v>CEREN</v>
          </cell>
          <cell r="E246" t="str">
            <v>GWh</v>
          </cell>
          <cell r="F246">
            <v>65526.495850401174</v>
          </cell>
          <cell r="G246">
            <v>64172.452211562864</v>
          </cell>
          <cell r="H246">
            <v>62545.412739384134</v>
          </cell>
          <cell r="I246">
            <v>61407.181213778582</v>
          </cell>
          <cell r="J246">
            <v>62600.455934667705</v>
          </cell>
          <cell r="K246">
            <v>64047.729447792444</v>
          </cell>
          <cell r="L246">
            <v>63757.4957407814</v>
          </cell>
          <cell r="M246">
            <v>63208.932194278466</v>
          </cell>
          <cell r="N246">
            <v>66421.094162758847</v>
          </cell>
          <cell r="O246">
            <v>69067.601731607807</v>
          </cell>
          <cell r="P246">
            <v>71974.497294495231</v>
          </cell>
          <cell r="Q246">
            <v>74786.403634123926</v>
          </cell>
          <cell r="R246">
            <v>71708.156049103258</v>
          </cell>
          <cell r="S246">
            <v>68866.970413157469</v>
          </cell>
          <cell r="T246">
            <v>69780.249038835624</v>
          </cell>
          <cell r="U246">
            <v>68549.660826275227</v>
          </cell>
          <cell r="V246">
            <v>66208.996790630932</v>
          </cell>
          <cell r="W246">
            <v>64265.405918732657</v>
          </cell>
          <cell r="X246">
            <v>57882.752123456718</v>
          </cell>
          <cell r="Y246">
            <v>55518.10493159754</v>
          </cell>
          <cell r="Z246">
            <v>51700.260821851778</v>
          </cell>
          <cell r="AA246">
            <v>52395.775508369486</v>
          </cell>
          <cell r="AB246">
            <v>47969.719512787509</v>
          </cell>
          <cell r="AC246">
            <v>44075.18574793938</v>
          </cell>
          <cell r="AD246">
            <v>42247.676384505052</v>
          </cell>
          <cell r="AE246">
            <v>39035.482361607428</v>
          </cell>
        </row>
        <row r="247">
          <cell r="A247" t="str">
            <v>Consommation du chauffage GPL des maisons (climat normal)</v>
          </cell>
          <cell r="B247" t="str">
            <v>gplcfmprchc</v>
          </cell>
          <cell r="C247" t="str">
            <v>fra</v>
          </cell>
          <cell r="D247" t="str">
            <v>CEREN</v>
          </cell>
          <cell r="E247" t="str">
            <v>GWh</v>
          </cell>
          <cell r="F247">
            <v>4583.1152260284389</v>
          </cell>
          <cell r="G247">
            <v>5034.7728646479109</v>
          </cell>
          <cell r="H247">
            <v>5376.2205557548987</v>
          </cell>
          <cell r="I247">
            <v>5551.829593445158</v>
          </cell>
          <cell r="J247">
            <v>5929.3847012713559</v>
          </cell>
          <cell r="K247">
            <v>6324.4112682527866</v>
          </cell>
          <cell r="L247">
            <v>6596.0077065028127</v>
          </cell>
          <cell r="M247">
            <v>6697.3640733105394</v>
          </cell>
          <cell r="N247">
            <v>6673.9286452412434</v>
          </cell>
          <cell r="O247">
            <v>6842.4786274436656</v>
          </cell>
          <cell r="P247">
            <v>7353.2356465927141</v>
          </cell>
          <cell r="Q247">
            <v>7458.134343250922</v>
          </cell>
          <cell r="R247">
            <v>7191.1718489782324</v>
          </cell>
          <cell r="S247">
            <v>6665.2320238138363</v>
          </cell>
          <cell r="T247">
            <v>6152.1024460117424</v>
          </cell>
          <cell r="U247">
            <v>5810.7697163497342</v>
          </cell>
          <cell r="V247">
            <v>5327.2432541507515</v>
          </cell>
          <cell r="W247">
            <v>5190.5917996854141</v>
          </cell>
          <cell r="X247">
            <v>4815.6863009496356</v>
          </cell>
          <cell r="Y247">
            <v>4474.1764824106303</v>
          </cell>
          <cell r="Z247">
            <v>4099.7531152240044</v>
          </cell>
          <cell r="AA247">
            <v>3821.0639723917561</v>
          </cell>
          <cell r="AB247">
            <v>3518.3622501658492</v>
          </cell>
          <cell r="AC247">
            <v>3251.9505659344131</v>
          </cell>
          <cell r="AD247">
            <v>3174.8854562110041</v>
          </cell>
          <cell r="AE247">
            <v>3032.6386066144814</v>
          </cell>
        </row>
        <row r="248">
          <cell r="A248" t="str">
            <v>Consommation du chauffage gaz naturel des maisons (climat normal)</v>
          </cell>
          <cell r="B248" t="str">
            <v>gazcfmprchc</v>
          </cell>
          <cell r="C248" t="str">
            <v>fra</v>
          </cell>
          <cell r="D248" t="str">
            <v>CEREN</v>
          </cell>
          <cell r="E248" t="str">
            <v>GWh</v>
          </cell>
          <cell r="F248">
            <v>42937.742237939819</v>
          </cell>
          <cell r="G248">
            <v>44881.322208830417</v>
          </cell>
          <cell r="H248">
            <v>47585.919653512232</v>
          </cell>
          <cell r="I248">
            <v>49924.68085214938</v>
          </cell>
          <cell r="J248">
            <v>52050.836478243764</v>
          </cell>
          <cell r="K248">
            <v>52635.11953645014</v>
          </cell>
          <cell r="L248">
            <v>54159.736187939961</v>
          </cell>
          <cell r="M248">
            <v>54408.104522009511</v>
          </cell>
          <cell r="N248">
            <v>57139.024284300162</v>
          </cell>
          <cell r="O248">
            <v>59929.402513909939</v>
          </cell>
          <cell r="P248">
            <v>62223.853818008516</v>
          </cell>
          <cell r="Q248">
            <v>66628.694314113105</v>
          </cell>
          <cell r="R248">
            <v>70860.759181231158</v>
          </cell>
          <cell r="S248">
            <v>69684.530853186268</v>
          </cell>
          <cell r="T248">
            <v>72027.668498249535</v>
          </cell>
          <cell r="U248">
            <v>72184.381896205043</v>
          </cell>
          <cell r="V248">
            <v>72037.458796893276</v>
          </cell>
          <cell r="W248">
            <v>72404.448955080719</v>
          </cell>
          <cell r="X248">
            <v>71879.955684527056</v>
          </cell>
          <cell r="Y248">
            <v>68651.276090697429</v>
          </cell>
          <cell r="Z248">
            <v>68302.347710777205</v>
          </cell>
          <cell r="AA248">
            <v>65214.672304552667</v>
          </cell>
          <cell r="AB248">
            <v>64907.555360731742</v>
          </cell>
          <cell r="AC248">
            <v>64089.443806054041</v>
          </cell>
          <cell r="AD248">
            <v>62340.449908008944</v>
          </cell>
          <cell r="AE248">
            <v>61354.950031813278</v>
          </cell>
        </row>
        <row r="249">
          <cell r="A249" t="str">
            <v>Consommation du chauffage électricité des maisons (climat normal)</v>
          </cell>
          <cell r="B249" t="str">
            <v>elccfmprchc</v>
          </cell>
          <cell r="C249" t="str">
            <v>fra</v>
          </cell>
          <cell r="D249" t="str">
            <v>CEREN</v>
          </cell>
          <cell r="E249" t="str">
            <v>GWh</v>
          </cell>
          <cell r="F249">
            <v>24543.818962887366</v>
          </cell>
          <cell r="G249">
            <v>25359.969074556542</v>
          </cell>
          <cell r="H249">
            <v>26692.913041398046</v>
          </cell>
          <cell r="I249">
            <v>26014.053461025866</v>
          </cell>
          <cell r="J249">
            <v>26102.530591557297</v>
          </cell>
          <cell r="K249">
            <v>26709.215499721045</v>
          </cell>
          <cell r="L249">
            <v>26863.296797355128</v>
          </cell>
          <cell r="M249">
            <v>26000.38906285576</v>
          </cell>
          <cell r="N249">
            <v>26886.790331455188</v>
          </cell>
          <cell r="O249">
            <v>26004.335609411406</v>
          </cell>
          <cell r="P249">
            <v>26456.828542390693</v>
          </cell>
          <cell r="Q249">
            <v>26322.790649869356</v>
          </cell>
          <cell r="R249">
            <v>25578.945098388427</v>
          </cell>
          <cell r="S249">
            <v>25500.676479433976</v>
          </cell>
          <cell r="T249">
            <v>25909.530440944098</v>
          </cell>
          <cell r="U249">
            <v>26365.004738034109</v>
          </cell>
          <cell r="V249">
            <v>27394.22900460352</v>
          </cell>
          <cell r="W249">
            <v>28251.273839826208</v>
          </cell>
          <cell r="X249">
            <v>29116.317806160547</v>
          </cell>
          <cell r="Y249">
            <v>28860.188268179219</v>
          </cell>
          <cell r="Z249">
            <v>27212.486535539672</v>
          </cell>
          <cell r="AA249">
            <v>25683.025917937579</v>
          </cell>
          <cell r="AB249">
            <v>24202.272990916157</v>
          </cell>
          <cell r="AC249">
            <v>23004.000736587943</v>
          </cell>
          <cell r="AD249">
            <v>22709.371184349337</v>
          </cell>
          <cell r="AE249">
            <v>22601.536952806568</v>
          </cell>
        </row>
        <row r="250">
          <cell r="A250" t="str">
            <v>Consommation du chauffage biomasse des maisons (climat normal)</v>
          </cell>
          <cell r="B250" t="str">
            <v>boicfmprchc</v>
          </cell>
          <cell r="C250" t="str">
            <v>fra</v>
          </cell>
          <cell r="D250" t="str">
            <v>CEREN</v>
          </cell>
          <cell r="E250" t="str">
            <v>GWh</v>
          </cell>
          <cell r="F250">
            <v>88395.474478014017</v>
          </cell>
          <cell r="G250">
            <v>93809.964444191166</v>
          </cell>
          <cell r="H250">
            <v>96695.778025286374</v>
          </cell>
          <cell r="I250">
            <v>93287.690213181981</v>
          </cell>
          <cell r="J250">
            <v>88383.528838378508</v>
          </cell>
          <cell r="K250">
            <v>85960.808796368408</v>
          </cell>
          <cell r="L250">
            <v>83815.719871571811</v>
          </cell>
          <cell r="M250">
            <v>82970.046984830755</v>
          </cell>
          <cell r="N250">
            <v>82787.094056547416</v>
          </cell>
          <cell r="O250">
            <v>82957.09911646432</v>
          </cell>
          <cell r="P250">
            <v>75507.103891845138</v>
          </cell>
          <cell r="Q250">
            <v>71580.900751059729</v>
          </cell>
          <cell r="R250">
            <v>70383.727260846557</v>
          </cell>
          <cell r="S250">
            <v>69275.005576259719</v>
          </cell>
          <cell r="T250">
            <v>69113.793946662205</v>
          </cell>
          <cell r="U250">
            <v>66582.071641105314</v>
          </cell>
          <cell r="V250">
            <v>66480.596213103025</v>
          </cell>
          <cell r="W250">
            <v>67729.219484490124</v>
          </cell>
          <cell r="X250">
            <v>64905.535583226469</v>
          </cell>
          <cell r="Y250">
            <v>68671.996811798774</v>
          </cell>
          <cell r="Z250">
            <v>69686.377260621637</v>
          </cell>
          <cell r="AA250">
            <v>73205.9325127911</v>
          </cell>
          <cell r="AB250">
            <v>75181.613239106329</v>
          </cell>
          <cell r="AC250">
            <v>76862.410504578991</v>
          </cell>
          <cell r="AD250">
            <v>79347.203726752312</v>
          </cell>
          <cell r="AE250">
            <v>81236.193709170024</v>
          </cell>
        </row>
        <row r="251">
          <cell r="A251" t="str">
            <v>Consommation du chauffage autre des maisons (climat normal)</v>
          </cell>
          <cell r="B251" t="str">
            <v>divcfmprchc</v>
          </cell>
          <cell r="C251" t="str">
            <v>fra</v>
          </cell>
          <cell r="D251" t="str">
            <v>CEREN</v>
          </cell>
          <cell r="E251" t="str">
            <v>GWh</v>
          </cell>
          <cell r="F251">
            <v>76.580948340645207</v>
          </cell>
          <cell r="G251">
            <v>83.20483914269181</v>
          </cell>
          <cell r="H251">
            <v>84.834216788243552</v>
          </cell>
          <cell r="I251">
            <v>100.45020496730594</v>
          </cell>
          <cell r="J251">
            <v>96.587322171470731</v>
          </cell>
          <cell r="K251">
            <v>124.27222480914227</v>
          </cell>
          <cell r="L251">
            <v>163.10002839645372</v>
          </cell>
          <cell r="M251">
            <v>130.8024301084811</v>
          </cell>
          <cell r="N251">
            <v>132.17736447544763</v>
          </cell>
          <cell r="O251">
            <v>132.1820111740916</v>
          </cell>
          <cell r="P251">
            <v>134.39121376250438</v>
          </cell>
          <cell r="Q251">
            <v>144.93226263076139</v>
          </cell>
          <cell r="R251">
            <v>151.18413359382276</v>
          </cell>
          <cell r="S251">
            <v>171.00884892781178</v>
          </cell>
          <cell r="T251">
            <v>180.75880933675052</v>
          </cell>
          <cell r="U251">
            <v>185.14772105235093</v>
          </cell>
          <cell r="V251">
            <v>196.74028646779581</v>
          </cell>
          <cell r="W251">
            <v>218.75884391788415</v>
          </cell>
          <cell r="X251">
            <v>254.55916821897688</v>
          </cell>
          <cell r="Y251">
            <v>303.55081414688999</v>
          </cell>
          <cell r="Z251">
            <v>346.32761937183545</v>
          </cell>
          <cell r="AA251">
            <v>344.60394937894887</v>
          </cell>
          <cell r="AB251">
            <v>396.05511904440937</v>
          </cell>
          <cell r="AC251">
            <v>437.73256278173608</v>
          </cell>
          <cell r="AD251">
            <v>554.24365941136932</v>
          </cell>
          <cell r="AE251">
            <v>613.15273948342985</v>
          </cell>
        </row>
        <row r="252">
          <cell r="A252" t="str">
            <v>Consommation du chauffage des appartements (climat normal)</v>
          </cell>
        </row>
        <row r="253">
          <cell r="A253" t="str">
            <v>Consommation du chauffage des appartements (climat normal)</v>
          </cell>
          <cell r="B253" t="str">
            <v>toccfiprchc</v>
          </cell>
          <cell r="C253" t="str">
            <v>fra</v>
          </cell>
          <cell r="D253" t="str">
            <v>CEREN</v>
          </cell>
          <cell r="E253" t="str">
            <v>GWh</v>
          </cell>
          <cell r="F253">
            <v>118711.69159352164</v>
          </cell>
          <cell r="G253">
            <v>116083.97349180235</v>
          </cell>
          <cell r="H253">
            <v>113984.35870851463</v>
          </cell>
          <cell r="I253">
            <v>111560.08106088165</v>
          </cell>
          <cell r="J253">
            <v>110838.12185040965</v>
          </cell>
          <cell r="K253">
            <v>109735.13349331703</v>
          </cell>
          <cell r="L253">
            <v>110120.69372866025</v>
          </cell>
          <cell r="M253">
            <v>107242.98339718969</v>
          </cell>
          <cell r="N253">
            <v>109528.51887029182</v>
          </cell>
          <cell r="O253">
            <v>109854.59837795165</v>
          </cell>
          <cell r="P253">
            <v>108066.79957173966</v>
          </cell>
          <cell r="Q253">
            <v>109239.04043630022</v>
          </cell>
          <cell r="R253">
            <v>107409.61500721858</v>
          </cell>
          <cell r="S253">
            <v>104374.62399226238</v>
          </cell>
          <cell r="T253">
            <v>103002.55232734345</v>
          </cell>
          <cell r="U253">
            <v>101350.61094683156</v>
          </cell>
          <cell r="V253">
            <v>98687.000915692042</v>
          </cell>
          <cell r="W253">
            <v>98322.146679356621</v>
          </cell>
          <cell r="X253">
            <v>94651.598120190029</v>
          </cell>
          <cell r="Y253">
            <v>91204.37473862803</v>
          </cell>
          <cell r="Z253">
            <v>89956.397612544693</v>
          </cell>
          <cell r="AA253">
            <v>88603.106591395364</v>
          </cell>
          <cell r="AB253">
            <v>86245.85710604256</v>
          </cell>
          <cell r="AC253">
            <v>83106.258439542362</v>
          </cell>
          <cell r="AD253">
            <v>80719.788043144465</v>
          </cell>
          <cell r="AE253">
            <v>79083.750259086461</v>
          </cell>
        </row>
        <row r="254">
          <cell r="A254" t="str">
            <v>Consommation du chauffage charbon des appartements (climat normal)</v>
          </cell>
          <cell r="B254" t="str">
            <v>chacfiprchc</v>
          </cell>
          <cell r="C254" t="str">
            <v>fra</v>
          </cell>
          <cell r="D254" t="str">
            <v>CEREN</v>
          </cell>
          <cell r="E254" t="str">
            <v>GWh</v>
          </cell>
          <cell r="F254">
            <v>2213.4725936042259</v>
          </cell>
          <cell r="G254">
            <v>2051.3050544329772</v>
          </cell>
          <cell r="H254">
            <v>1774.7726149826417</v>
          </cell>
          <cell r="I254">
            <v>1642.1265506776147</v>
          </cell>
          <cell r="J254">
            <v>1479.6369525348885</v>
          </cell>
          <cell r="K254">
            <v>1394.6128795604423</v>
          </cell>
          <cell r="L254">
            <v>1369.6504567329403</v>
          </cell>
          <cell r="M254">
            <v>928.28324373080522</v>
          </cell>
          <cell r="N254">
            <v>847.59732384163715</v>
          </cell>
          <cell r="O254">
            <v>629.47211426204103</v>
          </cell>
          <cell r="P254">
            <v>631.51322864910753</v>
          </cell>
          <cell r="Q254">
            <v>481.6070137710667</v>
          </cell>
          <cell r="R254">
            <v>297.87418212325326</v>
          </cell>
          <cell r="S254">
            <v>303.53450929355938</v>
          </cell>
          <cell r="T254">
            <v>280.36487072228715</v>
          </cell>
          <cell r="U254">
            <v>243.28870040535287</v>
          </cell>
          <cell r="V254">
            <v>213.14579370912159</v>
          </cell>
          <cell r="W254">
            <v>211.74555689243249</v>
          </cell>
          <cell r="X254">
            <v>209.82429917703325</v>
          </cell>
          <cell r="Y254">
            <v>207.51613801421877</v>
          </cell>
          <cell r="Z254">
            <v>205.15151290045119</v>
          </cell>
          <cell r="AA254">
            <v>205.20222600612448</v>
          </cell>
          <cell r="AB254">
            <v>204.80974437768228</v>
          </cell>
          <cell r="AC254">
            <v>208.59328553641106</v>
          </cell>
          <cell r="AD254">
            <v>213.27065252262085</v>
          </cell>
          <cell r="AE254">
            <v>215.21788588551249</v>
          </cell>
        </row>
        <row r="255">
          <cell r="A255" t="str">
            <v>Consommation du chauffage fioul des appartements (climat normal)</v>
          </cell>
          <cell r="B255" t="str">
            <v>fodcfiprchc</v>
          </cell>
          <cell r="C255" t="str">
            <v>fra</v>
          </cell>
          <cell r="D255" t="str">
            <v>CEREN</v>
          </cell>
          <cell r="E255" t="str">
            <v>GWh</v>
          </cell>
          <cell r="F255">
            <v>29168.023806389756</v>
          </cell>
          <cell r="G255">
            <v>27819.330351593846</v>
          </cell>
          <cell r="H255">
            <v>25302.77792651788</v>
          </cell>
          <cell r="I255">
            <v>23812.393609976814</v>
          </cell>
          <cell r="J255">
            <v>22401.573627193746</v>
          </cell>
          <cell r="K255">
            <v>21510.574300723867</v>
          </cell>
          <cell r="L255">
            <v>20709.426709807169</v>
          </cell>
          <cell r="M255">
            <v>19847.326105916309</v>
          </cell>
          <cell r="N255">
            <v>19288.312710795813</v>
          </cell>
          <cell r="O255">
            <v>18556.483911724266</v>
          </cell>
          <cell r="P255">
            <v>17698.961902345622</v>
          </cell>
          <cell r="Q255">
            <v>17129.38814509732</v>
          </cell>
          <cell r="R255">
            <v>15753.327893449026</v>
          </cell>
          <cell r="S255">
            <v>14786.078455944109</v>
          </cell>
          <cell r="T255">
            <v>14187.410780435037</v>
          </cell>
          <cell r="U255">
            <v>13318.801644485749</v>
          </cell>
          <cell r="V255">
            <v>12300.112094209351</v>
          </cell>
          <cell r="W255">
            <v>11525.123025088606</v>
          </cell>
          <cell r="X255">
            <v>10070.158228500535</v>
          </cell>
          <cell r="Y255">
            <v>9203.4063536282902</v>
          </cell>
          <cell r="Z255">
            <v>8552.303899427654</v>
          </cell>
          <cell r="AA255">
            <v>7915.5101406862814</v>
          </cell>
          <cell r="AB255">
            <v>7103.4415388043662</v>
          </cell>
          <cell r="AC255">
            <v>6301.4255883471014</v>
          </cell>
          <cell r="AD255">
            <v>5893.33654572043</v>
          </cell>
          <cell r="AE255">
            <v>5618.8813766234716</v>
          </cell>
        </row>
        <row r="256">
          <cell r="A256" t="str">
            <v>Consommation du chauffage GPL des appartements (climat normal)</v>
          </cell>
          <cell r="B256" t="str">
            <v>gplcfiprchc</v>
          </cell>
          <cell r="C256" t="str">
            <v>fra</v>
          </cell>
          <cell r="D256" t="str">
            <v>CEREN</v>
          </cell>
          <cell r="E256" t="str">
            <v>GWh</v>
          </cell>
          <cell r="F256">
            <v>620.18000751745785</v>
          </cell>
          <cell r="G256">
            <v>549.21137791031515</v>
          </cell>
          <cell r="H256">
            <v>489.73690414802741</v>
          </cell>
          <cell r="I256">
            <v>481.07738044700392</v>
          </cell>
          <cell r="J256">
            <v>517.76467025223099</v>
          </cell>
          <cell r="K256">
            <v>558.92059024091532</v>
          </cell>
          <cell r="L256">
            <v>570.20619133263119</v>
          </cell>
          <cell r="M256">
            <v>597.37126844087538</v>
          </cell>
          <cell r="N256">
            <v>561.47559089879383</v>
          </cell>
          <cell r="O256">
            <v>523.20958963653334</v>
          </cell>
          <cell r="P256">
            <v>467.18108219846971</v>
          </cell>
          <cell r="Q256">
            <v>446.08280897524151</v>
          </cell>
          <cell r="R256">
            <v>404.99795735770198</v>
          </cell>
          <cell r="S256">
            <v>407.53558011719696</v>
          </cell>
          <cell r="T256">
            <v>424.96606650034119</v>
          </cell>
          <cell r="U256">
            <v>418.85539366605434</v>
          </cell>
          <cell r="V256">
            <v>354.1627045535721</v>
          </cell>
          <cell r="W256">
            <v>328.12402373378143</v>
          </cell>
          <cell r="X256">
            <v>278.06077842251051</v>
          </cell>
          <cell r="Y256">
            <v>239.74257322579226</v>
          </cell>
          <cell r="Z256">
            <v>210.90158143898498</v>
          </cell>
          <cell r="AA256">
            <v>179.72356140025525</v>
          </cell>
          <cell r="AB256">
            <v>143.49789457687419</v>
          </cell>
          <cell r="AC256">
            <v>120.08869589992113</v>
          </cell>
          <cell r="AD256">
            <v>104.79364930032388</v>
          </cell>
          <cell r="AE256">
            <v>86.988200314497362</v>
          </cell>
        </row>
        <row r="257">
          <cell r="A257" t="str">
            <v>Consommation du chauffage gaz naturel des appartements (climat normal)</v>
          </cell>
          <cell r="B257" t="str">
            <v>gazcfiprchc</v>
          </cell>
          <cell r="C257" t="str">
            <v>fra</v>
          </cell>
          <cell r="D257" t="str">
            <v>CEREN</v>
          </cell>
          <cell r="E257" t="str">
            <v>GWh</v>
          </cell>
          <cell r="F257">
            <v>48744.804190353483</v>
          </cell>
          <cell r="G257">
            <v>49401.150088779061</v>
          </cell>
          <cell r="H257">
            <v>50774.353311920371</v>
          </cell>
          <cell r="I257">
            <v>52299.860078957645</v>
          </cell>
          <cell r="J257">
            <v>54159.7458551788</v>
          </cell>
          <cell r="K257">
            <v>54235.424103291603</v>
          </cell>
          <cell r="L257">
            <v>55243.63382603127</v>
          </cell>
          <cell r="M257">
            <v>54705.564787822295</v>
          </cell>
          <cell r="N257">
            <v>57358.258003093142</v>
          </cell>
          <cell r="O257">
            <v>59363.836816228344</v>
          </cell>
          <cell r="P257">
            <v>58945.166168129188</v>
          </cell>
          <cell r="Q257">
            <v>60299.873515648032</v>
          </cell>
          <cell r="R257">
            <v>61530.073907144746</v>
          </cell>
          <cell r="S257">
            <v>60605.385000351132</v>
          </cell>
          <cell r="T257">
            <v>60752.214335573997</v>
          </cell>
          <cell r="U257">
            <v>59971.58418256625</v>
          </cell>
          <cell r="V257">
            <v>58122.502535007836</v>
          </cell>
          <cell r="W257">
            <v>58612.009918708696</v>
          </cell>
          <cell r="X257">
            <v>57324.864102694017</v>
          </cell>
          <cell r="Y257">
            <v>55183.310467049771</v>
          </cell>
          <cell r="Z257">
            <v>54651.138516570114</v>
          </cell>
          <cell r="AA257">
            <v>54012.335161052455</v>
          </cell>
          <cell r="AB257">
            <v>53117.170423452182</v>
          </cell>
          <cell r="AC257">
            <v>51549.328561159215</v>
          </cell>
          <cell r="AD257">
            <v>50190.155014392076</v>
          </cell>
          <cell r="AE257">
            <v>48629.765835494836</v>
          </cell>
        </row>
        <row r="258">
          <cell r="A258" t="str">
            <v>Consommation du chauffage électricité des appartements (climat normal)</v>
          </cell>
          <cell r="B258" t="str">
            <v>elccfiprchc</v>
          </cell>
          <cell r="C258" t="str">
            <v>fra</v>
          </cell>
          <cell r="D258" t="str">
            <v>CEREN</v>
          </cell>
          <cell r="E258" t="str">
            <v>GWh</v>
          </cell>
          <cell r="F258">
            <v>10816.308827990139</v>
          </cell>
          <cell r="G258">
            <v>11201.156509371383</v>
          </cell>
          <cell r="H258">
            <v>11234.0860952</v>
          </cell>
          <cell r="I258">
            <v>10995.696284205145</v>
          </cell>
          <cell r="J258">
            <v>10451.561180641373</v>
          </cell>
          <cell r="K258">
            <v>10822.105158964041</v>
          </cell>
          <cell r="L258">
            <v>10887.602922075286</v>
          </cell>
          <cell r="M258">
            <v>10137.572437160969</v>
          </cell>
          <cell r="N258">
            <v>10475.4408724933</v>
          </cell>
          <cell r="O258">
            <v>9993.7657122620058</v>
          </cell>
          <cell r="P258">
            <v>10108.602024026275</v>
          </cell>
          <cell r="Q258">
            <v>10798.356132819745</v>
          </cell>
          <cell r="R258">
            <v>10612.092746954495</v>
          </cell>
          <cell r="S258">
            <v>10855.187557044028</v>
          </cell>
          <cell r="T258">
            <v>11097.352070536366</v>
          </cell>
          <cell r="U258">
            <v>11580.124420152219</v>
          </cell>
          <cell r="V258">
            <v>12083.497363069366</v>
          </cell>
          <cell r="W258">
            <v>12301.673018359639</v>
          </cell>
          <cell r="X258">
            <v>12115.653970936475</v>
          </cell>
          <cell r="Y258">
            <v>11662.771970451988</v>
          </cell>
          <cell r="Z258">
            <v>11662.300227793836</v>
          </cell>
          <cell r="AA258">
            <v>11565.524597338825</v>
          </cell>
          <cell r="AB258">
            <v>11038.929999896842</v>
          </cell>
          <cell r="AC258">
            <v>10622.315469961686</v>
          </cell>
          <cell r="AD258">
            <v>10425.424601037446</v>
          </cell>
          <cell r="AE258">
            <v>10383.103401234546</v>
          </cell>
        </row>
        <row r="259">
          <cell r="A259" t="str">
            <v>Consommation du chauffage biomasse des appartements (climat normal)</v>
          </cell>
          <cell r="B259" t="str">
            <v>boicfiprchc</v>
          </cell>
          <cell r="C259" t="str">
            <v>fra</v>
          </cell>
          <cell r="D259" t="str">
            <v>CEREN</v>
          </cell>
          <cell r="E259" t="str">
            <v>GWh</v>
          </cell>
          <cell r="F259">
            <v>7663.9812864002524</v>
          </cell>
          <cell r="G259">
            <v>5875.6983248540673</v>
          </cell>
          <cell r="H259">
            <v>5054.6910058477906</v>
          </cell>
          <cell r="I259">
            <v>4272.6485880302243</v>
          </cell>
          <cell r="J259">
            <v>4057.7498754593839</v>
          </cell>
          <cell r="K259">
            <v>3710.2938983174531</v>
          </cell>
          <cell r="L259">
            <v>3565.4935289817722</v>
          </cell>
          <cell r="M259">
            <v>3490.3726567272702</v>
          </cell>
          <cell r="N259">
            <v>3503.8934562199474</v>
          </cell>
          <cell r="O259">
            <v>3414.6879425736674</v>
          </cell>
          <cell r="P259">
            <v>2932.4548097400611</v>
          </cell>
          <cell r="Q259">
            <v>2786.5488845204059</v>
          </cell>
          <cell r="R259">
            <v>2681.8222749575275</v>
          </cell>
          <cell r="S259">
            <v>2184.8883710556206</v>
          </cell>
          <cell r="T259">
            <v>1912.5092108329707</v>
          </cell>
          <cell r="U259">
            <v>1775.0196732371078</v>
          </cell>
          <cell r="V259">
            <v>1941.4615488851589</v>
          </cell>
          <cell r="W259">
            <v>1896.0058633871618</v>
          </cell>
          <cell r="X259">
            <v>1742.1355896000027</v>
          </cell>
          <cell r="Y259">
            <v>1777.3750443748504</v>
          </cell>
          <cell r="Z259">
            <v>1770.6019758961188</v>
          </cell>
          <cell r="AA259">
            <v>1748.30182912905</v>
          </cell>
          <cell r="AB259">
            <v>1697.8459784099193</v>
          </cell>
          <cell r="AC259">
            <v>1661.3648969321014</v>
          </cell>
          <cell r="AD259">
            <v>1765.6536894516989</v>
          </cell>
          <cell r="AE259">
            <v>1860.5424754509427</v>
          </cell>
        </row>
        <row r="260">
          <cell r="A260" t="str">
            <v>Consommation du chauffage autre des appartements (climat normal)</v>
          </cell>
          <cell r="B260" t="str">
            <v>divcfiprchc</v>
          </cell>
          <cell r="C260" t="str">
            <v>fra</v>
          </cell>
          <cell r="D260" t="str">
            <v>CEREN</v>
          </cell>
          <cell r="E260" t="str">
            <v>GWh</v>
          </cell>
          <cell r="F260">
            <v>19484.920881266309</v>
          </cell>
          <cell r="G260">
            <v>19186.121784860683</v>
          </cell>
          <cell r="H260">
            <v>19353.940849898154</v>
          </cell>
          <cell r="I260">
            <v>18056.278568587204</v>
          </cell>
          <cell r="J260">
            <v>17770.089689149212</v>
          </cell>
          <cell r="K260">
            <v>17503.20256221871</v>
          </cell>
          <cell r="L260">
            <v>17774.680093699197</v>
          </cell>
          <cell r="M260">
            <v>17536.492897391163</v>
          </cell>
          <cell r="N260">
            <v>17493.540912949189</v>
          </cell>
          <cell r="O260">
            <v>17373.142291264798</v>
          </cell>
          <cell r="P260">
            <v>17282.920356650931</v>
          </cell>
          <cell r="Q260">
            <v>17297.183935468402</v>
          </cell>
          <cell r="R260">
            <v>16129.426045231839</v>
          </cell>
          <cell r="S260">
            <v>15232.014518456719</v>
          </cell>
          <cell r="T260">
            <v>14347.734992742448</v>
          </cell>
          <cell r="U260">
            <v>14042.936932318809</v>
          </cell>
          <cell r="V260">
            <v>13672.118876257642</v>
          </cell>
          <cell r="W260">
            <v>13447.465273186299</v>
          </cell>
          <cell r="X260">
            <v>12910.901150859449</v>
          </cell>
          <cell r="Y260">
            <v>12930.252191883119</v>
          </cell>
          <cell r="Z260">
            <v>12903.999898517537</v>
          </cell>
          <cell r="AA260">
            <v>12976.509075782384</v>
          </cell>
          <cell r="AB260">
            <v>12940.161526524687</v>
          </cell>
          <cell r="AC260">
            <v>12643.141941705922</v>
          </cell>
          <cell r="AD260">
            <v>12127.153890719866</v>
          </cell>
          <cell r="AE260">
            <v>12289.251084082665</v>
          </cell>
        </row>
        <row r="261">
          <cell r="A261" t="str">
            <v>Consommation du chauffage des maisons &lt;1975 (climat normal)</v>
          </cell>
        </row>
        <row r="262">
          <cell r="A262" t="str">
            <v>Consommation du chauffage des maisons &lt;1975 (climat normal)</v>
          </cell>
          <cell r="B262" t="str">
            <v>toccfmprchc1</v>
          </cell>
          <cell r="C262" t="str">
            <v>fra</v>
          </cell>
          <cell r="D262" t="str">
            <v>CEREN</v>
          </cell>
          <cell r="E262" t="str">
            <v>GWh</v>
          </cell>
          <cell r="F262">
            <v>178438.00895441667</v>
          </cell>
          <cell r="G262">
            <v>181001.80009229865</v>
          </cell>
          <cell r="H262">
            <v>182849.37011320755</v>
          </cell>
          <cell r="I262">
            <v>179578.78993894774</v>
          </cell>
          <cell r="J262">
            <v>178697.2346286785</v>
          </cell>
          <cell r="K262">
            <v>178651.20986025376</v>
          </cell>
          <cell r="L262">
            <v>176994.1727002089</v>
          </cell>
          <cell r="M262">
            <v>172877.1027316743</v>
          </cell>
          <cell r="N262">
            <v>174813.5072776044</v>
          </cell>
          <cell r="O262">
            <v>176342.16482031639</v>
          </cell>
          <cell r="P262">
            <v>170986.76500364623</v>
          </cell>
          <cell r="Q262">
            <v>170734.49447436535</v>
          </cell>
          <cell r="R262">
            <v>167281.03866130524</v>
          </cell>
          <cell r="S262">
            <v>160046.75724491433</v>
          </cell>
          <cell r="T262">
            <v>157363.65443702272</v>
          </cell>
          <cell r="U262">
            <v>153499.81753359997</v>
          </cell>
          <cell r="V262">
            <v>148154.73817237347</v>
          </cell>
          <cell r="W262">
            <v>146772.74662054441</v>
          </cell>
          <cell r="X262">
            <v>138327.60325944889</v>
          </cell>
          <cell r="Y262">
            <v>135531.10805097304</v>
          </cell>
          <cell r="Z262">
            <v>130628.42932368969</v>
          </cell>
          <cell r="AA262">
            <v>131111.98816228763</v>
          </cell>
          <cell r="AB262">
            <v>126768.27477588251</v>
          </cell>
          <cell r="AC262">
            <v>122746.63116024365</v>
          </cell>
          <cell r="AD262">
            <v>120932.01117055234</v>
          </cell>
          <cell r="AE262">
            <v>118321.194609793</v>
          </cell>
        </row>
        <row r="263">
          <cell r="A263" t="str">
            <v>Consommation du chauffage charbon des maisons &lt;1975 (climat normal)</v>
          </cell>
          <cell r="B263" t="str">
            <v>chacfmprchc1</v>
          </cell>
          <cell r="C263" t="str">
            <v>fra</v>
          </cell>
          <cell r="D263" t="str">
            <v>CEREN</v>
          </cell>
          <cell r="E263" t="str">
            <v>GWh</v>
          </cell>
          <cell r="F263">
            <v>9841.2735556176558</v>
          </cell>
          <cell r="G263">
            <v>9790.6311461289733</v>
          </cell>
          <cell r="H263">
            <v>8119.5831913391539</v>
          </cell>
          <cell r="I263">
            <v>7722.0584843165461</v>
          </cell>
          <cell r="J263">
            <v>7663.0658230804711</v>
          </cell>
          <cell r="K263">
            <v>7088.0576079517696</v>
          </cell>
          <cell r="L263">
            <v>6372.758767403795</v>
          </cell>
          <cell r="M263">
            <v>6087.2074846505493</v>
          </cell>
          <cell r="N263">
            <v>5425.3615312527636</v>
          </cell>
          <cell r="O263">
            <v>4907.3055392107053</v>
          </cell>
          <cell r="P263">
            <v>4749.6827974032194</v>
          </cell>
          <cell r="Q263">
            <v>3520.7564796412175</v>
          </cell>
          <cell r="R263">
            <v>3080.2594300426754</v>
          </cell>
          <cell r="S263">
            <v>2642.7372979638358</v>
          </cell>
          <cell r="T263">
            <v>2306.8876255315295</v>
          </cell>
          <cell r="U263">
            <v>2087.9305520932221</v>
          </cell>
          <cell r="V263">
            <v>1956.9419618669663</v>
          </cell>
          <cell r="W263">
            <v>1868.6159081323469</v>
          </cell>
          <cell r="X263">
            <v>1784.6517938700219</v>
          </cell>
          <cell r="Y263">
            <v>1714.5740373302069</v>
          </cell>
          <cell r="Z263">
            <v>1650.828685824539</v>
          </cell>
          <cell r="AA263">
            <v>1592.8426473676029</v>
          </cell>
          <cell r="AB263">
            <v>1531.4955642056673</v>
          </cell>
          <cell r="AC263">
            <v>1473.5111082612968</v>
          </cell>
          <cell r="AD263">
            <v>1441.6908181345079</v>
          </cell>
          <cell r="AE263">
            <v>1425.4488510347294</v>
          </cell>
        </row>
        <row r="264">
          <cell r="A264" t="str">
            <v>Consommation du chauffage fioul des maisons &lt;1975 (climat normal)</v>
          </cell>
          <cell r="B264" t="str">
            <v>fodcfmprchc1</v>
          </cell>
          <cell r="C264" t="str">
            <v>fra</v>
          </cell>
          <cell r="D264" t="str">
            <v>CEREN</v>
          </cell>
          <cell r="E264" t="str">
            <v>GWh</v>
          </cell>
          <cell r="F264">
            <v>57096.153263720313</v>
          </cell>
          <cell r="G264">
            <v>55999.976685151065</v>
          </cell>
          <cell r="H264">
            <v>54812.662098856286</v>
          </cell>
          <cell r="I264">
            <v>53582.902388522642</v>
          </cell>
          <cell r="J264">
            <v>54233.253913710745</v>
          </cell>
          <cell r="K264">
            <v>55169.506797841677</v>
          </cell>
          <cell r="L264">
            <v>54640.581239817941</v>
          </cell>
          <cell r="M264">
            <v>53322.733998576856</v>
          </cell>
          <cell r="N264">
            <v>55005.696514349962</v>
          </cell>
          <cell r="O264">
            <v>56252.019969238674</v>
          </cell>
          <cell r="P264">
            <v>57083.41117535036</v>
          </cell>
          <cell r="Q264">
            <v>58723.102630163652</v>
          </cell>
          <cell r="R264">
            <v>55740.198310140753</v>
          </cell>
          <cell r="S264">
            <v>53410.387035248685</v>
          </cell>
          <cell r="T264">
            <v>53038.378337217357</v>
          </cell>
          <cell r="U264">
            <v>51461.335136451933</v>
          </cell>
          <cell r="V264">
            <v>49112.318904704436</v>
          </cell>
          <cell r="W264">
            <v>47691.55554854442</v>
          </cell>
          <cell r="X264">
            <v>42630.03250768283</v>
          </cell>
          <cell r="Y264">
            <v>40928.992015468815</v>
          </cell>
          <cell r="Z264">
            <v>37650.316780248875</v>
          </cell>
          <cell r="AA264">
            <v>38679.980460929481</v>
          </cell>
          <cell r="AB264">
            <v>35120.809328945383</v>
          </cell>
          <cell r="AC264">
            <v>32247.425738616977</v>
          </cell>
          <cell r="AD264">
            <v>30971.51089737234</v>
          </cell>
          <cell r="AE264">
            <v>28598.144037608268</v>
          </cell>
        </row>
        <row r="265">
          <cell r="A265" t="str">
            <v>Consommation du chauffage GPL des maisons &lt;1975 (climat normal)</v>
          </cell>
          <cell r="B265" t="str">
            <v>gplcfmprchc1</v>
          </cell>
          <cell r="C265" t="str">
            <v>fra</v>
          </cell>
          <cell r="D265" t="str">
            <v>CEREN</v>
          </cell>
          <cell r="E265" t="str">
            <v>GWh</v>
          </cell>
          <cell r="F265">
            <v>3190.3883240653686</v>
          </cell>
          <cell r="G265">
            <v>3469.3635638515584</v>
          </cell>
          <cell r="H265">
            <v>3749.2593658751121</v>
          </cell>
          <cell r="I265">
            <v>3816.0979161988994</v>
          </cell>
          <cell r="J265">
            <v>4092.4947546937851</v>
          </cell>
          <cell r="K265">
            <v>4374.8020044425621</v>
          </cell>
          <cell r="L265">
            <v>4614.4670420126859</v>
          </cell>
          <cell r="M265">
            <v>4642.7488003003446</v>
          </cell>
          <cell r="N265">
            <v>4562.8600135296847</v>
          </cell>
          <cell r="O265">
            <v>4591.1761405691195</v>
          </cell>
          <cell r="P265">
            <v>4727.5915039831052</v>
          </cell>
          <cell r="Q265">
            <v>4650.209813439652</v>
          </cell>
          <cell r="R265">
            <v>4311.8009606067135</v>
          </cell>
          <cell r="S265">
            <v>3810.6828115693315</v>
          </cell>
          <cell r="T265">
            <v>3361.8917504583228</v>
          </cell>
          <cell r="U265">
            <v>3111.0320201701247</v>
          </cell>
          <cell r="V265">
            <v>2716.5831355495698</v>
          </cell>
          <cell r="W265">
            <v>2614.0980808013451</v>
          </cell>
          <cell r="X265">
            <v>2373.8433193418186</v>
          </cell>
          <cell r="Y265">
            <v>2155.4958538155761</v>
          </cell>
          <cell r="Z265">
            <v>1872.7476087299995</v>
          </cell>
          <cell r="AA265">
            <v>1658.4767178062141</v>
          </cell>
          <cell r="AB265">
            <v>1498.340104646609</v>
          </cell>
          <cell r="AC265">
            <v>1285.4750271548401</v>
          </cell>
          <cell r="AD265">
            <v>1234.1843488754646</v>
          </cell>
          <cell r="AE265">
            <v>1159.391442499742</v>
          </cell>
        </row>
        <row r="266">
          <cell r="A266" t="str">
            <v>Consommation du chauffage gaz naturel des maisons &lt;1975 (climat normal)</v>
          </cell>
          <cell r="B266" t="str">
            <v>gazcfmprchc1</v>
          </cell>
          <cell r="C266" t="str">
            <v>fra</v>
          </cell>
          <cell r="D266" t="str">
            <v>CEREN</v>
          </cell>
          <cell r="E266" t="str">
            <v>GWh</v>
          </cell>
          <cell r="F266">
            <v>34373.147903674457</v>
          </cell>
          <cell r="G266">
            <v>35847.35963896336</v>
          </cell>
          <cell r="H266">
            <v>38222.617337218835</v>
          </cell>
          <cell r="I266">
            <v>40288.264651793375</v>
          </cell>
          <cell r="J266">
            <v>41932.79927539354</v>
          </cell>
          <cell r="K266">
            <v>42232.971915940638</v>
          </cell>
          <cell r="L266">
            <v>42895.418020659126</v>
          </cell>
          <cell r="M266">
            <v>41467.602455389388</v>
          </cell>
          <cell r="N266">
            <v>42781.951377158977</v>
          </cell>
          <cell r="O266">
            <v>44425.997577228576</v>
          </cell>
          <cell r="P266">
            <v>45231.281880305381</v>
          </cell>
          <cell r="Q266">
            <v>48252.797408368977</v>
          </cell>
          <cell r="R266">
            <v>50889.492054269205</v>
          </cell>
          <cell r="S266">
            <v>49727.905363863552</v>
          </cell>
          <cell r="T266">
            <v>50041.122333815903</v>
          </cell>
          <cell r="U266">
            <v>49697.785805738873</v>
          </cell>
          <cell r="V266">
            <v>48892.226145377492</v>
          </cell>
          <cell r="W266">
            <v>48660.899014212111</v>
          </cell>
          <cell r="X266">
            <v>47708.340234816249</v>
          </cell>
          <cell r="Y266">
            <v>45074.961155942845</v>
          </cell>
          <cell r="Z266">
            <v>44230.211346899596</v>
          </cell>
          <cell r="AA266">
            <v>42765.241692679716</v>
          </cell>
          <cell r="AB266">
            <v>42192.733084691026</v>
          </cell>
          <cell r="AC266">
            <v>40932.556140215238</v>
          </cell>
          <cell r="AD266">
            <v>39715.754391162416</v>
          </cell>
          <cell r="AE266">
            <v>38919.555398606819</v>
          </cell>
        </row>
        <row r="267">
          <cell r="A267" t="str">
            <v>Consommation du chauffage électricité des maisons &lt;1975 (climat normal)</v>
          </cell>
          <cell r="B267" t="str">
            <v>elccfmprchc1</v>
          </cell>
          <cell r="C267" t="str">
            <v>fra</v>
          </cell>
          <cell r="D267" t="str">
            <v>CEREN</v>
          </cell>
          <cell r="E267" t="str">
            <v>GWh</v>
          </cell>
          <cell r="F267">
            <v>13186.464800474247</v>
          </cell>
          <cell r="G267">
            <v>13503.257802739527</v>
          </cell>
          <cell r="H267">
            <v>14332.907347085717</v>
          </cell>
          <cell r="I267">
            <v>13831.482088065522</v>
          </cell>
          <cell r="J267">
            <v>13447.215119396862</v>
          </cell>
          <cell r="K267">
            <v>13659.744472605686</v>
          </cell>
          <cell r="L267">
            <v>13449.503908615003</v>
          </cell>
          <cell r="M267">
            <v>12612.702836650089</v>
          </cell>
          <cell r="N267">
            <v>12747.745317726243</v>
          </cell>
          <cell r="O267">
            <v>12038.06389836356</v>
          </cell>
          <cell r="P267">
            <v>11961.771505840794</v>
          </cell>
          <cell r="Q267">
            <v>11932.514895764167</v>
          </cell>
          <cell r="R267">
            <v>11745.919526792401</v>
          </cell>
          <cell r="S267">
            <v>10796.398557033386</v>
          </cell>
          <cell r="T267">
            <v>10349.845941038908</v>
          </cell>
          <cell r="U267">
            <v>9635.807410577796</v>
          </cell>
          <cell r="V267">
            <v>9603.6292705851065</v>
          </cell>
          <cell r="W267">
            <v>10030.738918201341</v>
          </cell>
          <cell r="X267">
            <v>10293.258630400069</v>
          </cell>
          <cell r="Y267">
            <v>10205.704966601881</v>
          </cell>
          <cell r="Z267">
            <v>9343.2324185118287</v>
          </cell>
          <cell r="AA267">
            <v>8585.1381000450165</v>
          </cell>
          <cell r="AB267">
            <v>7904.1740553339378</v>
          </cell>
          <cell r="AC267">
            <v>7217.5600499999973</v>
          </cell>
          <cell r="AD267">
            <v>7069.3480094999904</v>
          </cell>
          <cell r="AE267">
            <v>6980.0015816322411</v>
          </cell>
        </row>
        <row r="268">
          <cell r="A268" t="str">
            <v>Consommation du chauffage biomasse des maisons &lt;1975 (climat normal)</v>
          </cell>
          <cell r="B268" t="str">
            <v>boicfmprchc1</v>
          </cell>
          <cell r="C268" t="str">
            <v>fra</v>
          </cell>
          <cell r="D268" t="str">
            <v>CEREN</v>
          </cell>
          <cell r="E268" t="str">
            <v>GWh</v>
          </cell>
          <cell r="F268">
            <v>60709.23894281371</v>
          </cell>
          <cell r="G268">
            <v>62343.904572516854</v>
          </cell>
          <cell r="H268">
            <v>63562.787927915859</v>
          </cell>
          <cell r="I268">
            <v>60272.273397864192</v>
          </cell>
          <cell r="J268">
            <v>57264.922498626249</v>
          </cell>
          <cell r="K268">
            <v>56046.325816521974</v>
          </cell>
          <cell r="L268">
            <v>54923.627698344644</v>
          </cell>
          <cell r="M268">
            <v>54649.105507076376</v>
          </cell>
          <cell r="N268">
            <v>54194.014138984989</v>
          </cell>
          <cell r="O268">
            <v>54032.44254596284</v>
          </cell>
          <cell r="P268">
            <v>47140.505515507139</v>
          </cell>
          <cell r="Q268">
            <v>43561.999385237039</v>
          </cell>
          <cell r="R268">
            <v>41422.208593863412</v>
          </cell>
          <cell r="S268">
            <v>39559.172233466452</v>
          </cell>
          <cell r="T268">
            <v>38164.21099155306</v>
          </cell>
          <cell r="U268">
            <v>37405.661649230802</v>
          </cell>
          <cell r="V268">
            <v>35766.496962000012</v>
          </cell>
          <cell r="W268">
            <v>35784.428393676557</v>
          </cell>
          <cell r="X268">
            <v>33394.583529802621</v>
          </cell>
          <cell r="Y268">
            <v>35274.35651921713</v>
          </cell>
          <cell r="Z268">
            <v>35676.321657646084</v>
          </cell>
          <cell r="AA268">
            <v>37634.815073265832</v>
          </cell>
          <cell r="AB268">
            <v>38316.251004724851</v>
          </cell>
          <cell r="AC268">
            <v>39380.546407878988</v>
          </cell>
          <cell r="AD268">
            <v>40256.75575090319</v>
          </cell>
          <cell r="AE268">
            <v>40991.779473381845</v>
          </cell>
        </row>
        <row r="269">
          <cell r="A269" t="str">
            <v>Consommation du chauffage autre des maisons &lt;1975 (climat normal)</v>
          </cell>
          <cell r="B269" t="str">
            <v>divcfmprchc1</v>
          </cell>
          <cell r="C269" t="str">
            <v>fra</v>
          </cell>
          <cell r="D269" t="str">
            <v>CEREN</v>
          </cell>
          <cell r="E269" t="str">
            <v>GWh</v>
          </cell>
          <cell r="F269">
            <v>41.342164050907229</v>
          </cell>
          <cell r="G269">
            <v>47.306682947315885</v>
          </cell>
          <cell r="H269">
            <v>49.552844916597088</v>
          </cell>
          <cell r="I269">
            <v>65.711012186579097</v>
          </cell>
          <cell r="J269">
            <v>63.483243776870374</v>
          </cell>
          <cell r="K269">
            <v>79.801244949455949</v>
          </cell>
          <cell r="L269">
            <v>97.81602335570939</v>
          </cell>
          <cell r="M269">
            <v>95.001649030694949</v>
          </cell>
          <cell r="N269">
            <v>95.878384601757176</v>
          </cell>
          <cell r="O269">
            <v>95.159149742909676</v>
          </cell>
          <cell r="P269">
            <v>92.520625256246362</v>
          </cell>
          <cell r="Q269">
            <v>93.113861750641775</v>
          </cell>
          <cell r="R269">
            <v>91.159785590077192</v>
          </cell>
          <cell r="S269">
            <v>99.473945769096332</v>
          </cell>
          <cell r="T269">
            <v>101.31745740763341</v>
          </cell>
          <cell r="U269">
            <v>100.26495933722599</v>
          </cell>
          <cell r="V269">
            <v>106.54179228990986</v>
          </cell>
          <cell r="W269">
            <v>122.41075697629795</v>
          </cell>
          <cell r="X269">
            <v>142.89324353531183</v>
          </cell>
          <cell r="Y269">
            <v>177.02350259657558</v>
          </cell>
          <cell r="Z269">
            <v>204.77082582876108</v>
          </cell>
          <cell r="AA269">
            <v>195.4934701937575</v>
          </cell>
          <cell r="AB269">
            <v>204.47163333503835</v>
          </cell>
          <cell r="AC269">
            <v>209.55668811631554</v>
          </cell>
          <cell r="AD269">
            <v>242.76695460445404</v>
          </cell>
          <cell r="AE269">
            <v>246.87382502936208</v>
          </cell>
        </row>
        <row r="270">
          <cell r="A270" t="str">
            <v>Consommation du chauffage des appartements &lt;1975 (climat normal)</v>
          </cell>
        </row>
        <row r="271">
          <cell r="A271" t="str">
            <v>Consommation du chauffage des appartements &lt;1975 (climat normal)</v>
          </cell>
          <cell r="B271" t="str">
            <v>toccfiprchc1</v>
          </cell>
          <cell r="C271" t="str">
            <v>fra</v>
          </cell>
          <cell r="D271" t="str">
            <v>CEREN</v>
          </cell>
          <cell r="E271" t="str">
            <v>GWh</v>
          </cell>
          <cell r="F271">
            <v>99343.708972877968</v>
          </cell>
          <cell r="G271">
            <v>97192.194729367999</v>
          </cell>
          <cell r="H271">
            <v>94805.236317048955</v>
          </cell>
          <cell r="I271">
            <v>92243.328755702692</v>
          </cell>
          <cell r="J271">
            <v>91443.24538510821</v>
          </cell>
          <cell r="K271">
            <v>89981.502751469219</v>
          </cell>
          <cell r="L271">
            <v>90218.513903577143</v>
          </cell>
          <cell r="M271">
            <v>86402.181379087968</v>
          </cell>
          <cell r="N271">
            <v>87695.798953736725</v>
          </cell>
          <cell r="O271">
            <v>87519.667990996648</v>
          </cell>
          <cell r="P271">
            <v>85168.857168339862</v>
          </cell>
          <cell r="Q271">
            <v>84876.2295174842</v>
          </cell>
          <cell r="R271">
            <v>82140.32347898974</v>
          </cell>
          <cell r="S271">
            <v>79000.345451557107</v>
          </cell>
          <cell r="T271">
            <v>77075.8785642484</v>
          </cell>
          <cell r="U271">
            <v>75043.558642840246</v>
          </cell>
          <cell r="V271">
            <v>72121.863685571006</v>
          </cell>
          <cell r="W271">
            <v>71231.224018007386</v>
          </cell>
          <cell r="X271">
            <v>67554.29795767719</v>
          </cell>
          <cell r="Y271">
            <v>64273.337869411131</v>
          </cell>
          <cell r="Z271">
            <v>62278.157463706309</v>
          </cell>
          <cell r="AA271">
            <v>61608.961768598274</v>
          </cell>
          <cell r="AB271">
            <v>59216.112022257781</v>
          </cell>
          <cell r="AC271">
            <v>55860.426867168353</v>
          </cell>
          <cell r="AD271">
            <v>53478.507483196743</v>
          </cell>
          <cell r="AE271">
            <v>51695.132361395772</v>
          </cell>
        </row>
        <row r="272">
          <cell r="A272" t="str">
            <v>Consommation du chauffage charbon des appartements &lt;1975 (climat normal)</v>
          </cell>
          <cell r="B272" t="str">
            <v>chacfiprchc1</v>
          </cell>
          <cell r="C272" t="str">
            <v>fra</v>
          </cell>
          <cell r="D272" t="str">
            <v>CEREN</v>
          </cell>
          <cell r="E272" t="str">
            <v>GWh</v>
          </cell>
          <cell r="F272">
            <v>2161.8823242352014</v>
          </cell>
          <cell r="G272">
            <v>2004.1135364450383</v>
          </cell>
          <cell r="H272">
            <v>1736.3961261630936</v>
          </cell>
          <cell r="I272">
            <v>1607.8310132932829</v>
          </cell>
          <cell r="J272">
            <v>1450.6019287807023</v>
          </cell>
          <cell r="K272">
            <v>1361.378656814903</v>
          </cell>
          <cell r="L272">
            <v>1335.689145291452</v>
          </cell>
          <cell r="M272">
            <v>901.13266183594931</v>
          </cell>
          <cell r="N272">
            <v>819.51087501071879</v>
          </cell>
          <cell r="O272">
            <v>602.77782893558242</v>
          </cell>
          <cell r="P272">
            <v>590.62434342559516</v>
          </cell>
          <cell r="Q272">
            <v>443.29145703382306</v>
          </cell>
          <cell r="R272">
            <v>265.33254168128371</v>
          </cell>
          <cell r="S272">
            <v>270.87608289735357</v>
          </cell>
          <cell r="T272">
            <v>251.36895799157921</v>
          </cell>
          <cell r="U272">
            <v>218.73761035099295</v>
          </cell>
          <cell r="V272">
            <v>194.89956034516862</v>
          </cell>
          <cell r="W272">
            <v>186.6644724177097</v>
          </cell>
          <cell r="X272">
            <v>179.15670621609971</v>
          </cell>
          <cell r="Y272">
            <v>170.04950078633871</v>
          </cell>
          <cell r="Z272">
            <v>161.59972479335886</v>
          </cell>
          <cell r="AA272">
            <v>156.08112824386887</v>
          </cell>
          <cell r="AB272">
            <v>150.58124472856366</v>
          </cell>
          <cell r="AC272">
            <v>149.65283900246516</v>
          </cell>
          <cell r="AD272">
            <v>154.22289119211007</v>
          </cell>
          <cell r="AE272">
            <v>155.17251261090473</v>
          </cell>
        </row>
        <row r="273">
          <cell r="A273" t="str">
            <v>Consommation du chauffage fioul des appartements &lt;1975 (climat normal)</v>
          </cell>
          <cell r="B273" t="str">
            <v>fodcfiprchc1</v>
          </cell>
          <cell r="C273" t="str">
            <v>fra</v>
          </cell>
          <cell r="D273" t="str">
            <v>CEREN</v>
          </cell>
          <cell r="E273" t="str">
            <v>GWh</v>
          </cell>
          <cell r="F273">
            <v>26652.585202383074</v>
          </cell>
          <cell r="G273">
            <v>25375.751823236311</v>
          </cell>
          <cell r="H273">
            <v>22983.884960541083</v>
          </cell>
          <cell r="I273">
            <v>21593.555947562392</v>
          </cell>
          <cell r="J273">
            <v>20232.568909582016</v>
          </cell>
          <cell r="K273">
            <v>19436.308514424029</v>
          </cell>
          <cell r="L273">
            <v>19015.195740081188</v>
          </cell>
          <cell r="M273">
            <v>18204.453887865879</v>
          </cell>
          <cell r="N273">
            <v>17660.772409924761</v>
          </cell>
          <cell r="O273">
            <v>16946.517749066763</v>
          </cell>
          <cell r="P273">
            <v>15740.165752723666</v>
          </cell>
          <cell r="Q273">
            <v>14940.463413065992</v>
          </cell>
          <cell r="R273">
            <v>13423.74649617262</v>
          </cell>
          <cell r="S273">
            <v>12490.394722095109</v>
          </cell>
          <cell r="T273">
            <v>11937.541277963566</v>
          </cell>
          <cell r="U273">
            <v>11233.422927579624</v>
          </cell>
          <cell r="V273">
            <v>10321.983470949766</v>
          </cell>
          <cell r="W273">
            <v>9614.5078100815208</v>
          </cell>
          <cell r="X273">
            <v>8225.9861828468529</v>
          </cell>
          <cell r="Y273">
            <v>7421.4414394770729</v>
          </cell>
          <cell r="Z273">
            <v>6822.3115949559997</v>
          </cell>
          <cell r="AA273">
            <v>6243.3271660569844</v>
          </cell>
          <cell r="AB273">
            <v>5553.4003252502253</v>
          </cell>
          <cell r="AC273">
            <v>4886.7102793382337</v>
          </cell>
          <cell r="AD273">
            <v>4572.7583452045501</v>
          </cell>
          <cell r="AE273">
            <v>4366.3154976282131</v>
          </cell>
        </row>
        <row r="274">
          <cell r="A274" t="str">
            <v>Consommation du chauffage GPL des appartements &lt;1975 (climat normal)</v>
          </cell>
          <cell r="B274" t="str">
            <v>gplcfiprchc1</v>
          </cell>
          <cell r="C274" t="str">
            <v>fra</v>
          </cell>
          <cell r="D274" t="str">
            <v>CEREN</v>
          </cell>
          <cell r="E274" t="str">
            <v>GWh</v>
          </cell>
          <cell r="F274">
            <v>521.99790462552028</v>
          </cell>
          <cell r="G274">
            <v>462.0628514205402</v>
          </cell>
          <cell r="H274">
            <v>404.60353110887661</v>
          </cell>
          <cell r="I274">
            <v>397.14280620870426</v>
          </cell>
          <cell r="J274">
            <v>430.53907807610784</v>
          </cell>
          <cell r="K274">
            <v>466.01126038805319</v>
          </cell>
          <cell r="L274">
            <v>470.55297903638939</v>
          </cell>
          <cell r="M274">
            <v>485.89690862039475</v>
          </cell>
          <cell r="N274">
            <v>447.19754596349929</v>
          </cell>
          <cell r="O274">
            <v>404.40965052299094</v>
          </cell>
          <cell r="P274">
            <v>348.83939944111432</v>
          </cell>
          <cell r="Q274">
            <v>330.5266528752025</v>
          </cell>
          <cell r="R274">
            <v>303.30870583953936</v>
          </cell>
          <cell r="S274">
            <v>287.65609027125322</v>
          </cell>
          <cell r="T274">
            <v>277.20975453107621</v>
          </cell>
          <cell r="U274">
            <v>262.62300035923431</v>
          </cell>
          <cell r="V274">
            <v>196.10769861179801</v>
          </cell>
          <cell r="W274">
            <v>178.50174121474728</v>
          </cell>
          <cell r="X274">
            <v>142.2301155182011</v>
          </cell>
          <cell r="Y274">
            <v>128.64443135081243</v>
          </cell>
          <cell r="Z274">
            <v>123.75227085414058</v>
          </cell>
          <cell r="AA274">
            <v>112.07696304085944</v>
          </cell>
          <cell r="AB274">
            <v>95.58912404355911</v>
          </cell>
          <cell r="AC274">
            <v>88.776093342131901</v>
          </cell>
          <cell r="AD274">
            <v>74.561871516883613</v>
          </cell>
          <cell r="AE274">
            <v>58.64207190401531</v>
          </cell>
        </row>
        <row r="275">
          <cell r="A275" t="str">
            <v>Consommation du chauffage gaz naturel des appartements &lt;1975 (climat normal)</v>
          </cell>
          <cell r="B275" t="str">
            <v>gazcfiprchc1</v>
          </cell>
          <cell r="C275" t="str">
            <v>fra</v>
          </cell>
          <cell r="D275" t="str">
            <v>CEREN</v>
          </cell>
          <cell r="E275" t="str">
            <v>GWh</v>
          </cell>
          <cell r="F275">
            <v>39912.7648440103</v>
          </cell>
          <cell r="G275">
            <v>40568.626920333132</v>
          </cell>
          <cell r="H275">
            <v>41693.291806899513</v>
          </cell>
          <cell r="I275">
            <v>42720.317842083714</v>
          </cell>
          <cell r="J275">
            <v>44216.566193106468</v>
          </cell>
          <cell r="K275">
            <v>44158.270704519739</v>
          </cell>
          <cell r="L275">
            <v>44891.649424038362</v>
          </cell>
          <cell r="M275">
            <v>43665.337750368402</v>
          </cell>
          <cell r="N275">
            <v>45550.780758906687</v>
          </cell>
          <cell r="O275">
            <v>46757.503434806458</v>
          </cell>
          <cell r="P275">
            <v>46188.53584725684</v>
          </cell>
          <cell r="Q275">
            <v>46744.075463547117</v>
          </cell>
          <cell r="R275">
            <v>47519.013984951343</v>
          </cell>
          <cell r="S275">
            <v>46810.255356288115</v>
          </cell>
          <cell r="T275">
            <v>46756.04115422695</v>
          </cell>
          <cell r="U275">
            <v>45931.571060105365</v>
          </cell>
          <cell r="V275">
            <v>44225.151617484968</v>
          </cell>
          <cell r="W275">
            <v>44465.75308418394</v>
          </cell>
          <cell r="X275">
            <v>42862.443831849254</v>
          </cell>
          <cell r="Y275">
            <v>40791.673347199998</v>
          </cell>
          <cell r="Z275">
            <v>39303.252069670714</v>
          </cell>
          <cell r="AA275">
            <v>39299.677290665451</v>
          </cell>
          <cell r="AB275">
            <v>38013.767236686312</v>
          </cell>
          <cell r="AC275">
            <v>35876.200334587593</v>
          </cell>
          <cell r="AD275">
            <v>34386.006519664646</v>
          </cell>
          <cell r="AE275">
            <v>32848.650621596702</v>
          </cell>
        </row>
        <row r="276">
          <cell r="A276" t="str">
            <v>Consommation du chauffage électricité des appartements &lt;1975 (climat normal)</v>
          </cell>
          <cell r="B276" t="str">
            <v>elccfiprchc1</v>
          </cell>
          <cell r="C276" t="str">
            <v>fra</v>
          </cell>
          <cell r="D276" t="str">
            <v>CEREN</v>
          </cell>
          <cell r="E276" t="str">
            <v>GWh</v>
          </cell>
          <cell r="F276">
            <v>7723.8574785867431</v>
          </cell>
          <cell r="G276">
            <v>7728.4860117065091</v>
          </cell>
          <cell r="H276">
            <v>7502.4649875082914</v>
          </cell>
          <cell r="I276">
            <v>7132.4307939740338</v>
          </cell>
          <cell r="J276">
            <v>6837.1156277559376</v>
          </cell>
          <cell r="K276">
            <v>6936.1892765400062</v>
          </cell>
          <cell r="L276">
            <v>6889.4347942386103</v>
          </cell>
          <cell r="M276">
            <v>5827.8546042711041</v>
          </cell>
          <cell r="N276">
            <v>5942.1597990202836</v>
          </cell>
          <cell r="O276">
            <v>5793.9846674932614</v>
          </cell>
          <cell r="P276">
            <v>5839.0120453815825</v>
          </cell>
          <cell r="Q276">
            <v>6152.5271171868608</v>
          </cell>
          <cell r="R276">
            <v>5857.6340854695691</v>
          </cell>
          <cell r="S276">
            <v>5832.6027092150671</v>
          </cell>
          <cell r="T276">
            <v>5641.8894187703836</v>
          </cell>
          <cell r="U276">
            <v>5581.5376098538027</v>
          </cell>
          <cell r="V276">
            <v>5502.8326637337814</v>
          </cell>
          <cell r="W276">
            <v>5456.3590444254251</v>
          </cell>
          <cell r="X276">
            <v>5345.1592597292993</v>
          </cell>
          <cell r="Y276">
            <v>4990.7286942352875</v>
          </cell>
          <cell r="Z276">
            <v>5221.4145998357053</v>
          </cell>
          <cell r="AA276">
            <v>5191.4417383961963</v>
          </cell>
          <cell r="AB276">
            <v>4961.0519400444255</v>
          </cell>
          <cell r="AC276">
            <v>4810.8210400000007</v>
          </cell>
          <cell r="AD276">
            <v>4678.5208014399996</v>
          </cell>
          <cell r="AE276">
            <v>4647.0354751707991</v>
          </cell>
        </row>
        <row r="277">
          <cell r="A277" t="str">
            <v>Consommation du chauffage biomasse des appartements &lt;1975 (climat normal)</v>
          </cell>
          <cell r="B277" t="str">
            <v>boicfiprchc1</v>
          </cell>
          <cell r="C277" t="str">
            <v>fra</v>
          </cell>
          <cell r="D277" t="str">
            <v>CEREN</v>
          </cell>
          <cell r="E277" t="str">
            <v>GWh</v>
          </cell>
          <cell r="F277">
            <v>6029.9569739495091</v>
          </cell>
          <cell r="G277">
            <v>4918.7271092587798</v>
          </cell>
          <cell r="H277">
            <v>4181.9201260498385</v>
          </cell>
          <cell r="I277">
            <v>3565.0101304577424</v>
          </cell>
          <cell r="J277">
            <v>3380.7084287177604</v>
          </cell>
          <cell r="K277">
            <v>3087.0591128844908</v>
          </cell>
          <cell r="L277">
            <v>3003.1648312239568</v>
          </cell>
          <cell r="M277">
            <v>2983.77904856635</v>
          </cell>
          <cell r="N277">
            <v>3000.8390756106801</v>
          </cell>
          <cell r="O277">
            <v>2921.5726991877104</v>
          </cell>
          <cell r="P277">
            <v>2563.5108033626384</v>
          </cell>
          <cell r="Q277">
            <v>2450.2816977428583</v>
          </cell>
          <cell r="R277">
            <v>2363.9575739628372</v>
          </cell>
          <cell r="S277">
            <v>1879.7541871805154</v>
          </cell>
          <cell r="T277">
            <v>1586.717133783786</v>
          </cell>
          <cell r="U277">
            <v>1441.0214598786315</v>
          </cell>
          <cell r="V277">
            <v>1596.3400764023061</v>
          </cell>
          <cell r="W277">
            <v>1499.6198926289021</v>
          </cell>
          <cell r="X277">
            <v>1320.2658924549553</v>
          </cell>
          <cell r="Y277">
            <v>1264.1059814531218</v>
          </cell>
          <cell r="Z277">
            <v>1185.2968132930398</v>
          </cell>
          <cell r="AA277">
            <v>1098.9947975824577</v>
          </cell>
          <cell r="AB277">
            <v>1009.3845641031157</v>
          </cell>
          <cell r="AC277">
            <v>932.73829163210144</v>
          </cell>
          <cell r="AD277">
            <v>971.79129143537739</v>
          </cell>
          <cell r="AE277">
            <v>1019.2853235414634</v>
          </cell>
        </row>
        <row r="278">
          <cell r="A278" t="str">
            <v>Consommation du chauffage autre des appartements &lt;1975 (climat normal)</v>
          </cell>
          <cell r="B278" t="str">
            <v>divcfiprchc1</v>
          </cell>
          <cell r="C278" t="str">
            <v>fra</v>
          </cell>
          <cell r="D278" t="str">
            <v>CEREN</v>
          </cell>
          <cell r="E278" t="str">
            <v>GWh</v>
          </cell>
          <cell r="F278">
            <v>16340.664245087622</v>
          </cell>
          <cell r="G278">
            <v>16134.426476967699</v>
          </cell>
          <cell r="H278">
            <v>16302.674778778246</v>
          </cell>
          <cell r="I278">
            <v>15227.040222122809</v>
          </cell>
          <cell r="J278">
            <v>14895.145219089232</v>
          </cell>
          <cell r="K278">
            <v>14536.285225897984</v>
          </cell>
          <cell r="L278">
            <v>14612.826989667185</v>
          </cell>
          <cell r="M278">
            <v>14333.726517559868</v>
          </cell>
          <cell r="N278">
            <v>14274.538489300094</v>
          </cell>
          <cell r="O278">
            <v>14092.901960983865</v>
          </cell>
          <cell r="P278">
            <v>13898.168976748415</v>
          </cell>
          <cell r="Q278">
            <v>13815.063716032342</v>
          </cell>
          <cell r="R278">
            <v>12407.330090912559</v>
          </cell>
          <cell r="S278">
            <v>11428.806303609696</v>
          </cell>
          <cell r="T278">
            <v>10625.110866981064</v>
          </cell>
          <cell r="U278">
            <v>10374.644974712595</v>
          </cell>
          <cell r="V278">
            <v>10084.548598043217</v>
          </cell>
          <cell r="W278">
            <v>9829.8179730551365</v>
          </cell>
          <cell r="X278">
            <v>9479.055969062525</v>
          </cell>
          <cell r="Y278">
            <v>9506.6944749087088</v>
          </cell>
          <cell r="Z278">
            <v>9460.5303903033473</v>
          </cell>
          <cell r="AA278">
            <v>9507.3626846124516</v>
          </cell>
          <cell r="AB278">
            <v>9432.3375874015856</v>
          </cell>
          <cell r="AC278">
            <v>9115.5279892658327</v>
          </cell>
          <cell r="AD278">
            <v>8640.6457627431755</v>
          </cell>
          <cell r="AE278">
            <v>8600.0308589436681</v>
          </cell>
        </row>
        <row r="279">
          <cell r="A279" t="str">
            <v>Consommation du chauffage des maisons 1975-1982 (climat normal)</v>
          </cell>
        </row>
        <row r="280">
          <cell r="A280" t="str">
            <v>Consommation du chauffage des maisons 1975-1982 (climat normal)</v>
          </cell>
          <cell r="B280" t="str">
            <v>toccfmprchc2</v>
          </cell>
          <cell r="C280" t="str">
            <v>fra</v>
          </cell>
          <cell r="D280" t="str">
            <v>CEREN</v>
          </cell>
          <cell r="E280" t="str">
            <v>GWh</v>
          </cell>
          <cell r="F280">
            <v>31465.690293151245</v>
          </cell>
          <cell r="G280">
            <v>32420.342488657148</v>
          </cell>
          <cell r="H280">
            <v>31931.11540308745</v>
          </cell>
          <cell r="I280">
            <v>31125.21915154716</v>
          </cell>
          <cell r="J280">
            <v>30445.650224466808</v>
          </cell>
          <cell r="K280">
            <v>29391.418445925374</v>
          </cell>
          <cell r="L280">
            <v>28583.564107400623</v>
          </cell>
          <cell r="M280">
            <v>28630.647333173081</v>
          </cell>
          <cell r="N280">
            <v>29290.363316912004</v>
          </cell>
          <cell r="O280">
            <v>29406.922794575366</v>
          </cell>
          <cell r="P280">
            <v>29856.912370639227</v>
          </cell>
          <cell r="Q280">
            <v>29800.451342103344</v>
          </cell>
          <cell r="R280">
            <v>29449.027365395574</v>
          </cell>
          <cell r="S280">
            <v>28722.92066621218</v>
          </cell>
          <cell r="T280">
            <v>30097.348694171451</v>
          </cell>
          <cell r="U280">
            <v>29532.058916505172</v>
          </cell>
          <cell r="V280">
            <v>30024.449301112814</v>
          </cell>
          <cell r="W280">
            <v>29509.479041991075</v>
          </cell>
          <cell r="X280">
            <v>27955.666228858314</v>
          </cell>
          <cell r="Y280">
            <v>27232.863621274111</v>
          </cell>
          <cell r="Z280">
            <v>26694.98815907873</v>
          </cell>
          <cell r="AA280">
            <v>25744.847668190683</v>
          </cell>
          <cell r="AB280">
            <v>24829.463518792025</v>
          </cell>
          <cell r="AC280">
            <v>23966.46530860151</v>
          </cell>
          <cell r="AD280">
            <v>23520.502520678885</v>
          </cell>
          <cell r="AE280">
            <v>22995.930323108882</v>
          </cell>
        </row>
        <row r="281">
          <cell r="A281" t="str">
            <v>Consommation du chauffage charbon des maisons 1975-1982 (climat normal)</v>
          </cell>
          <cell r="B281" t="str">
            <v>chacfmprchc2</v>
          </cell>
          <cell r="C281" t="str">
            <v>fra</v>
          </cell>
          <cell r="D281" t="str">
            <v>CEREN</v>
          </cell>
          <cell r="E281" t="str">
            <v>GWh</v>
          </cell>
          <cell r="F281">
            <v>188.57328030437264</v>
          </cell>
          <cell r="G281">
            <v>158.650525112624</v>
          </cell>
          <cell r="H281">
            <v>136.0704071870737</v>
          </cell>
          <cell r="I281">
            <v>129.88946851554084</v>
          </cell>
          <cell r="J281">
            <v>120.49986867860102</v>
          </cell>
          <cell r="K281">
            <v>113.93650590225958</v>
          </cell>
          <cell r="L281">
            <v>96.540010558979773</v>
          </cell>
          <cell r="M281">
            <v>83.330152619153267</v>
          </cell>
          <cell r="N281">
            <v>73.848827472439709</v>
          </cell>
          <cell r="O281">
            <v>75.791768572161686</v>
          </cell>
          <cell r="P281">
            <v>81.759634569697809</v>
          </cell>
          <cell r="Q281">
            <v>79.610465383636296</v>
          </cell>
          <cell r="R281">
            <v>70.830312959908838</v>
          </cell>
          <cell r="S281">
            <v>69.565985692001703</v>
          </cell>
          <cell r="T281">
            <v>50.961351826277941</v>
          </cell>
          <cell r="U281">
            <v>45.619541481897407</v>
          </cell>
          <cell r="V281">
            <v>41.071992867519661</v>
          </cell>
          <cell r="W281">
            <v>42.082855425506295</v>
          </cell>
          <cell r="X281">
            <v>42.602353804056925</v>
          </cell>
          <cell r="Y281">
            <v>44.418802450486787</v>
          </cell>
          <cell r="Z281">
            <v>45.392798861798269</v>
          </cell>
          <cell r="AA281">
            <v>50.340191927633661</v>
          </cell>
          <cell r="AB281">
            <v>53.259339528468594</v>
          </cell>
          <cell r="AC281">
            <v>56.171203428883899</v>
          </cell>
          <cell r="AD281">
            <v>58.628309556409064</v>
          </cell>
          <cell r="AE281">
            <v>61.90445105977593</v>
          </cell>
        </row>
        <row r="282">
          <cell r="A282" t="str">
            <v>Consommation du chauffage fioul des maisons 1975-1982 (climat normal)</v>
          </cell>
          <cell r="B282" t="str">
            <v>fodcfmprchc2</v>
          </cell>
          <cell r="C282" t="str">
            <v>fra</v>
          </cell>
          <cell r="D282" t="str">
            <v>CEREN</v>
          </cell>
          <cell r="E282" t="str">
            <v>GWh</v>
          </cell>
          <cell r="F282">
            <v>6646.2772429757279</v>
          </cell>
          <cell r="G282">
            <v>6135.9309976313361</v>
          </cell>
          <cell r="H282">
            <v>5626.6095538343616</v>
          </cell>
          <cell r="I282">
            <v>5587.9175824028052</v>
          </cell>
          <cell r="J282">
            <v>5819.8158631038987</v>
          </cell>
          <cell r="K282">
            <v>5789.0832073436704</v>
          </cell>
          <cell r="L282">
            <v>5860.5306747303312</v>
          </cell>
          <cell r="M282">
            <v>6072.2756676497738</v>
          </cell>
          <cell r="N282">
            <v>6651.3746436210195</v>
          </cell>
          <cell r="O282">
            <v>7140.1462262517834</v>
          </cell>
          <cell r="P282">
            <v>7981.9972355862756</v>
          </cell>
          <cell r="Q282">
            <v>8373.5633861298793</v>
          </cell>
          <cell r="R282">
            <v>8072.7751466809441</v>
          </cell>
          <cell r="S282">
            <v>7548.5934853349181</v>
          </cell>
          <cell r="T282">
            <v>8125.4180577156721</v>
          </cell>
          <cell r="U282">
            <v>8293.2164347695998</v>
          </cell>
          <cell r="V282">
            <v>8310.2795383655575</v>
          </cell>
          <cell r="W282">
            <v>7986.750926172982</v>
          </cell>
          <cell r="X282">
            <v>7292.3759186749403</v>
          </cell>
          <cell r="Y282">
            <v>6977.7761965257523</v>
          </cell>
          <cell r="Z282">
            <v>6734.1117876966891</v>
          </cell>
          <cell r="AA282">
            <v>6511.8237153008668</v>
          </cell>
          <cell r="AB282">
            <v>6086.2090697655694</v>
          </cell>
          <cell r="AC282">
            <v>5579.1593240408738</v>
          </cell>
          <cell r="AD282">
            <v>5345.9184113325291</v>
          </cell>
          <cell r="AE282">
            <v>4929.512428481863</v>
          </cell>
        </row>
        <row r="283">
          <cell r="A283" t="str">
            <v>Consommation du chauffage GPL des maisons 1975-1982 (climat normal)</v>
          </cell>
          <cell r="B283" t="str">
            <v>gplcfmprchc2</v>
          </cell>
          <cell r="C283" t="str">
            <v>fra</v>
          </cell>
          <cell r="D283" t="str">
            <v>CEREN</v>
          </cell>
          <cell r="E283" t="str">
            <v>GWh</v>
          </cell>
          <cell r="F283">
            <v>970.66398639994668</v>
          </cell>
          <cell r="G283">
            <v>1045.5389907020804</v>
          </cell>
          <cell r="H283">
            <v>1046.3527279258237</v>
          </cell>
          <cell r="I283">
            <v>1076.7118617883639</v>
          </cell>
          <cell r="J283">
            <v>1069.3125578880113</v>
          </cell>
          <cell r="K283">
            <v>1055.6764637983138</v>
          </cell>
          <cell r="L283">
            <v>995.85067384053411</v>
          </cell>
          <cell r="M283">
            <v>1004.224656117849</v>
          </cell>
          <cell r="N283">
            <v>963.49755796413092</v>
          </cell>
          <cell r="O283">
            <v>960.59162487013703</v>
          </cell>
          <cell r="P283">
            <v>1005.1837900687163</v>
          </cell>
          <cell r="Q283">
            <v>974.88578822267345</v>
          </cell>
          <cell r="R283">
            <v>936.05312402802917</v>
          </cell>
          <cell r="S283">
            <v>889.3062033989504</v>
          </cell>
          <cell r="T283">
            <v>852.75793682523852</v>
          </cell>
          <cell r="U283">
            <v>826.07349756453675</v>
          </cell>
          <cell r="V283">
            <v>784.08013417845507</v>
          </cell>
          <cell r="W283">
            <v>748.93624808515233</v>
          </cell>
          <cell r="X283">
            <v>673.77956893422538</v>
          </cell>
          <cell r="Y283">
            <v>614.7172450277078</v>
          </cell>
          <cell r="Z283">
            <v>568.13415474625822</v>
          </cell>
          <cell r="AA283">
            <v>525.6377367365759</v>
          </cell>
          <cell r="AB283">
            <v>474.9333659685102</v>
          </cell>
          <cell r="AC283">
            <v>457.54547188204663</v>
          </cell>
          <cell r="AD283">
            <v>446.34108331659723</v>
          </cell>
          <cell r="AE283">
            <v>424.20232524630734</v>
          </cell>
        </row>
        <row r="284">
          <cell r="A284" t="str">
            <v>Consommation du chauffage gaz naturel des maisons 1975-1982 (climat normal)</v>
          </cell>
          <cell r="B284" t="str">
            <v>gazcfmprchc2</v>
          </cell>
          <cell r="C284" t="str">
            <v>fra</v>
          </cell>
          <cell r="D284" t="str">
            <v>CEREN</v>
          </cell>
          <cell r="E284" t="str">
            <v>GWh</v>
          </cell>
          <cell r="F284">
            <v>4944.2786594581048</v>
          </cell>
          <cell r="G284">
            <v>4991.6621711121252</v>
          </cell>
          <cell r="H284">
            <v>4898.2629791416321</v>
          </cell>
          <cell r="I284">
            <v>4819.3403095823878</v>
          </cell>
          <cell r="J284">
            <v>4869.8727233903173</v>
          </cell>
          <cell r="K284">
            <v>4783.6521247426754</v>
          </cell>
          <cell r="L284">
            <v>4939.1980446417601</v>
          </cell>
          <cell r="M284">
            <v>5353.2753110786271</v>
          </cell>
          <cell r="N284">
            <v>5696.0582681545666</v>
          </cell>
          <cell r="O284">
            <v>5842.9600115705662</v>
          </cell>
          <cell r="P284">
            <v>6305.8644748489378</v>
          </cell>
          <cell r="Q284">
            <v>6511.3277160423095</v>
          </cell>
          <cell r="R284">
            <v>6721.9863260309376</v>
          </cell>
          <cell r="S284">
            <v>6489.0631891664862</v>
          </cell>
          <cell r="T284">
            <v>7029.6655888715813</v>
          </cell>
          <cell r="U284">
            <v>6939.8628060562241</v>
          </cell>
          <cell r="V284">
            <v>6885.3599670003096</v>
          </cell>
          <cell r="W284">
            <v>6803.9931507286219</v>
          </cell>
          <cell r="X284">
            <v>6732.9545762015769</v>
          </cell>
          <cell r="Y284">
            <v>6351.8741741149061</v>
          </cell>
          <cell r="Z284">
            <v>6372.4691246013617</v>
          </cell>
          <cell r="AA284">
            <v>6021.0851331231206</v>
          </cell>
          <cell r="AB284">
            <v>5962.1118290336963</v>
          </cell>
          <cell r="AC284">
            <v>5986.676962760801</v>
          </cell>
          <cell r="AD284">
            <v>5767.6313692848007</v>
          </cell>
          <cell r="AE284">
            <v>5657.269839632002</v>
          </cell>
        </row>
        <row r="285">
          <cell r="A285" t="str">
            <v>Consommation du chauffage électricité des maisons 1975-1982 (climat normal)</v>
          </cell>
          <cell r="B285" t="str">
            <v>elccfmprchc2</v>
          </cell>
          <cell r="C285" t="str">
            <v>fra</v>
          </cell>
          <cell r="D285" t="str">
            <v>CEREN</v>
          </cell>
          <cell r="E285" t="str">
            <v>GWh</v>
          </cell>
          <cell r="F285">
            <v>5002.0901933393543</v>
          </cell>
          <cell r="G285">
            <v>4925.9242908211636</v>
          </cell>
          <cell r="H285">
            <v>4836.8091696485089</v>
          </cell>
          <cell r="I285">
            <v>4605.1078128814406</v>
          </cell>
          <cell r="J285">
            <v>4668.2549798585906</v>
          </cell>
          <cell r="K285">
            <v>4677.8938471259771</v>
          </cell>
          <cell r="L285">
            <v>4685.1607239591503</v>
          </cell>
          <cell r="M285">
            <v>4556.2955003197276</v>
          </cell>
          <cell r="N285">
            <v>4777.7102760797243</v>
          </cell>
          <cell r="O285">
            <v>4668.3149807009495</v>
          </cell>
          <cell r="P285">
            <v>4733.2872654615794</v>
          </cell>
          <cell r="Q285">
            <v>4533.7284347896566</v>
          </cell>
          <cell r="R285">
            <v>4243.9522707818996</v>
          </cell>
          <cell r="S285">
            <v>4428.6277964263345</v>
          </cell>
          <cell r="T285">
            <v>4576.7191677360024</v>
          </cell>
          <cell r="U285">
            <v>4733.4366901560934</v>
          </cell>
          <cell r="V285">
            <v>4790.6210728481747</v>
          </cell>
          <cell r="W285">
            <v>4755.093259891687</v>
          </cell>
          <cell r="X285">
            <v>4767.3693461545035</v>
          </cell>
          <cell r="Y285">
            <v>4499.422843823414</v>
          </cell>
          <cell r="Z285">
            <v>4251.5438265914208</v>
          </cell>
          <cell r="AA285">
            <v>3729.3382053614018</v>
          </cell>
          <cell r="AB285">
            <v>3308.714057238401</v>
          </cell>
          <cell r="AC285">
            <v>2910.3347000000008</v>
          </cell>
          <cell r="AD285">
            <v>2827.2270629999975</v>
          </cell>
          <cell r="AE285">
            <v>2776.4386530405</v>
          </cell>
        </row>
        <row r="286">
          <cell r="A286" t="str">
            <v>Consommation du chauffage biomasse des maisons 1975-1982 (climat normal)</v>
          </cell>
          <cell r="B286" t="str">
            <v>boicfmprchc2</v>
          </cell>
          <cell r="C286" t="str">
            <v>fra</v>
          </cell>
          <cell r="D286" t="str">
            <v>CEREN</v>
          </cell>
          <cell r="E286" t="str">
            <v>GWh</v>
          </cell>
          <cell r="F286">
            <v>13685.313916252915</v>
          </cell>
          <cell r="G286">
            <v>15133.607135434189</v>
          </cell>
          <cell r="H286">
            <v>15359.290988912326</v>
          </cell>
          <cell r="I286">
            <v>14879.57845867701</v>
          </cell>
          <cell r="J286">
            <v>13872.496872546366</v>
          </cell>
          <cell r="K286">
            <v>12937.022357668166</v>
          </cell>
          <cell r="L286">
            <v>11957.154332972739</v>
          </cell>
          <cell r="M286">
            <v>11534.488870739287</v>
          </cell>
          <cell r="N286">
            <v>11100.742033934677</v>
          </cell>
          <cell r="O286">
            <v>10691.441766818483</v>
          </cell>
          <cell r="P286">
            <v>9718.8559821753224</v>
          </cell>
          <cell r="Q286">
            <v>9293.9842334553705</v>
          </cell>
          <cell r="R286">
            <v>9367.7207412266453</v>
          </cell>
          <cell r="S286">
            <v>9258.4113061840635</v>
          </cell>
          <cell r="T286">
            <v>9418.9828412820953</v>
          </cell>
          <cell r="U286">
            <v>8648.2552887242837</v>
          </cell>
          <cell r="V286">
            <v>9165.980023568065</v>
          </cell>
          <cell r="W286">
            <v>9131.089656527065</v>
          </cell>
          <cell r="X286">
            <v>8409.0096388968814</v>
          </cell>
          <cell r="Y286">
            <v>8707.6371716439371</v>
          </cell>
          <cell r="Z286">
            <v>8688.5958332525333</v>
          </cell>
          <cell r="AA286">
            <v>8874.9732113719765</v>
          </cell>
          <cell r="AB286">
            <v>8916.2103221894467</v>
          </cell>
          <cell r="AC286">
            <v>8953.1022330000014</v>
          </cell>
          <cell r="AD286">
            <v>9048.8395934549953</v>
          </cell>
          <cell r="AE286">
            <v>9120.6859349148745</v>
          </cell>
        </row>
        <row r="287">
          <cell r="A287" t="str">
            <v>Consommation du chauffage autre des maisons 1975-1982 (climat normal)</v>
          </cell>
          <cell r="B287" t="str">
            <v>divcfmprchc2</v>
          </cell>
          <cell r="C287" t="str">
            <v>fra</v>
          </cell>
          <cell r="D287" t="str">
            <v>CEREN</v>
          </cell>
          <cell r="E287" t="str">
            <v>GWh</v>
          </cell>
          <cell r="F287">
            <v>28.493014420822025</v>
          </cell>
          <cell r="G287">
            <v>29.02837784363177</v>
          </cell>
          <cell r="H287">
            <v>27.719576437719681</v>
          </cell>
          <cell r="I287">
            <v>26.673657699610686</v>
          </cell>
          <cell r="J287">
            <v>25.397359001023027</v>
          </cell>
          <cell r="K287">
            <v>34.153939344308618</v>
          </cell>
          <cell r="L287">
            <v>49.129646697130156</v>
          </cell>
          <cell r="M287">
            <v>26.75717464866424</v>
          </cell>
          <cell r="N287">
            <v>27.131709685442214</v>
          </cell>
          <cell r="O287">
            <v>27.676415791282945</v>
          </cell>
          <cell r="P287">
            <v>29.963987928697648</v>
          </cell>
          <cell r="Q287">
            <v>33.351318079819997</v>
          </cell>
          <cell r="R287">
            <v>35.709443687205891</v>
          </cell>
          <cell r="S287">
            <v>39.352700009426854</v>
          </cell>
          <cell r="T287">
            <v>42.843749914586532</v>
          </cell>
          <cell r="U287">
            <v>45.594657752531255</v>
          </cell>
          <cell r="V287">
            <v>47.05657228473185</v>
          </cell>
          <cell r="W287">
            <v>41.532945160059164</v>
          </cell>
          <cell r="X287">
            <v>37.574826192128526</v>
          </cell>
          <cell r="Y287">
            <v>37.017187687908979</v>
          </cell>
          <cell r="Z287">
            <v>34.740633328671002</v>
          </cell>
          <cell r="AA287">
            <v>31.649474369108447</v>
          </cell>
          <cell r="AB287">
            <v>28.025535067934367</v>
          </cell>
          <cell r="AC287">
            <v>23.475413488900038</v>
          </cell>
          <cell r="AD287">
            <v>25.916690733556862</v>
          </cell>
          <cell r="AE287">
            <v>25.916690733556862</v>
          </cell>
        </row>
        <row r="288">
          <cell r="A288" t="str">
            <v>Consommation du chauffage des appartements 1975-1982 (climat normal)</v>
          </cell>
        </row>
        <row r="289">
          <cell r="A289" t="str">
            <v>Consommation du chauffage des appartements 1975-1982 (climat normal)</v>
          </cell>
          <cell r="B289" t="str">
            <v>toccfiprchc2</v>
          </cell>
          <cell r="C289" t="str">
            <v>fra</v>
          </cell>
          <cell r="D289" t="str">
            <v>CEREN</v>
          </cell>
          <cell r="E289" t="str">
            <v>GWh</v>
          </cell>
          <cell r="F289">
            <v>13277.460495701394</v>
          </cell>
          <cell r="G289">
            <v>12481.502641578005</v>
          </cell>
          <cell r="H289">
            <v>12117.533564742826</v>
          </cell>
          <cell r="I289">
            <v>11741.842159547366</v>
          </cell>
          <cell r="J289">
            <v>11485.758755991759</v>
          </cell>
          <cell r="K289">
            <v>11092.636735882581</v>
          </cell>
          <cell r="L289">
            <v>10579.600585800157</v>
          </cell>
          <cell r="M289">
            <v>10831.683871055393</v>
          </cell>
          <cell r="N289">
            <v>11019.324938662863</v>
          </cell>
          <cell r="O289">
            <v>11170.910975577995</v>
          </cell>
          <cell r="P289">
            <v>11375.523152094835</v>
          </cell>
          <cell r="Q289">
            <v>11925.755273001003</v>
          </cell>
          <cell r="R289">
            <v>12328.567872955566</v>
          </cell>
          <cell r="S289">
            <v>12274.095231607427</v>
          </cell>
          <cell r="T289">
            <v>12251.377108784891</v>
          </cell>
          <cell r="U289">
            <v>11986.92326372028</v>
          </cell>
          <cell r="V289">
            <v>11586.11102272131</v>
          </cell>
          <cell r="W289">
            <v>11390.488543508513</v>
          </cell>
          <cell r="X289">
            <v>11145.450357098172</v>
          </cell>
          <cell r="Y289">
            <v>10713.361299080669</v>
          </cell>
          <cell r="Z289">
            <v>10570.306641325133</v>
          </cell>
          <cell r="AA289">
            <v>10292.887274269813</v>
          </cell>
          <cell r="AB289">
            <v>9909.9544858542031</v>
          </cell>
          <cell r="AC289">
            <v>9595.2773561599461</v>
          </cell>
          <cell r="AD289">
            <v>9192.5181816567147</v>
          </cell>
          <cell r="AE289">
            <v>8873.5466111090172</v>
          </cell>
        </row>
        <row r="290">
          <cell r="A290" t="str">
            <v>Consommation du chauffage charbon des appartements 1975-1982 (climat normal)</v>
          </cell>
          <cell r="B290" t="str">
            <v>chacfiprchc2</v>
          </cell>
          <cell r="C290" t="str">
            <v>fra</v>
          </cell>
          <cell r="D290" t="str">
            <v>CEREN</v>
          </cell>
          <cell r="E290" t="str">
            <v>GWh</v>
          </cell>
          <cell r="F290">
            <v>48.302091566936795</v>
          </cell>
          <cell r="G290">
            <v>44.190367819831835</v>
          </cell>
          <cell r="H290">
            <v>35.475114564745532</v>
          </cell>
          <cell r="I290">
            <v>30.177960200011924</v>
          </cell>
          <cell r="J290">
            <v>23.519606119133421</v>
          </cell>
          <cell r="K290">
            <v>26.075222558368786</v>
          </cell>
          <cell r="L290">
            <v>28.385328622688629</v>
          </cell>
          <cell r="M290">
            <v>22.553705175098337</v>
          </cell>
          <cell r="N290">
            <v>22.743816982048049</v>
          </cell>
          <cell r="O290">
            <v>22.369140090593419</v>
          </cell>
          <cell r="P290">
            <v>31.886720774468838</v>
          </cell>
          <cell r="Q290">
            <v>30.744474021479959</v>
          </cell>
          <cell r="R290">
            <v>27.851304170946065</v>
          </cell>
          <cell r="S290">
            <v>27.980132835466602</v>
          </cell>
          <cell r="T290">
            <v>23.764366002422708</v>
          </cell>
          <cell r="U290">
            <v>18.831375801745324</v>
          </cell>
          <cell r="V290">
            <v>13.325513131233244</v>
          </cell>
          <cell r="W290">
            <v>16.174343209138076</v>
          </cell>
          <cell r="X290">
            <v>18.567691947544994</v>
          </cell>
          <cell r="Y290">
            <v>21.401140227612142</v>
          </cell>
          <cell r="Z290">
            <v>23.932138633561046</v>
          </cell>
          <cell r="AA290">
            <v>26.902315437515416</v>
          </cell>
          <cell r="AB290">
            <v>29.417379965826481</v>
          </cell>
          <cell r="AC290">
            <v>31.924585072611073</v>
          </cell>
          <cell r="AD290">
            <v>31.924585072611073</v>
          </cell>
          <cell r="AE290">
            <v>31.924585072611073</v>
          </cell>
        </row>
        <row r="291">
          <cell r="A291" t="str">
            <v>Consommation du chauffage fioul des appartements 1975-1982 (climat normal)</v>
          </cell>
          <cell r="B291" t="str">
            <v>fodcfiprchc2</v>
          </cell>
          <cell r="C291" t="str">
            <v>fra</v>
          </cell>
          <cell r="D291" t="str">
            <v>CEREN</v>
          </cell>
          <cell r="E291" t="str">
            <v>GWh</v>
          </cell>
          <cell r="F291">
            <v>2278.2012451151581</v>
          </cell>
          <cell r="G291">
            <v>2193.7850721211644</v>
          </cell>
          <cell r="H291">
            <v>2052.1051900929974</v>
          </cell>
          <cell r="I291">
            <v>1930.958066564619</v>
          </cell>
          <cell r="J291">
            <v>1851.0707785006573</v>
          </cell>
          <cell r="K291">
            <v>1715.5389036047227</v>
          </cell>
          <cell r="L291">
            <v>1346.3588364254704</v>
          </cell>
          <cell r="M291">
            <v>1267.1339672825277</v>
          </cell>
          <cell r="N291">
            <v>1185.7192483735744</v>
          </cell>
          <cell r="O291">
            <v>1097.0377247182048</v>
          </cell>
          <cell r="P291">
            <v>1332.7529747772751</v>
          </cell>
          <cell r="Q291">
            <v>1484.8511596258977</v>
          </cell>
          <cell r="R291">
            <v>1598.1276329764444</v>
          </cell>
          <cell r="S291">
            <v>1555.017008427636</v>
          </cell>
          <cell r="T291">
            <v>1512.9081192632182</v>
          </cell>
          <cell r="U291">
            <v>1396.8811789951887</v>
          </cell>
          <cell r="V291">
            <v>1302.4221546828169</v>
          </cell>
          <cell r="W291">
            <v>1216.7299771597686</v>
          </cell>
          <cell r="X291">
            <v>1159.9495831544818</v>
          </cell>
          <cell r="Y291">
            <v>1093.5781192844076</v>
          </cell>
          <cell r="Z291">
            <v>1035.5840691215212</v>
          </cell>
          <cell r="AA291">
            <v>977.91140737243109</v>
          </cell>
          <cell r="AB291">
            <v>879.36235898370956</v>
          </cell>
          <cell r="AC291">
            <v>781.2314380768255</v>
          </cell>
          <cell r="AD291">
            <v>718.76085753092616</v>
          </cell>
          <cell r="AE291">
            <v>674.18641788648733</v>
          </cell>
        </row>
        <row r="292">
          <cell r="A292" t="str">
            <v>Consommation du chauffage GPL des appartements 1975-1982 (climat normal)</v>
          </cell>
          <cell r="B292" t="str">
            <v>gplcfiprchc2</v>
          </cell>
          <cell r="C292" t="str">
            <v>fra</v>
          </cell>
          <cell r="D292" t="str">
            <v>CEREN</v>
          </cell>
          <cell r="E292" t="str">
            <v>GWh</v>
          </cell>
          <cell r="F292">
            <v>65.952604286008693</v>
          </cell>
          <cell r="G292">
            <v>55.544969968975188</v>
          </cell>
          <cell r="H292">
            <v>52.112419670564066</v>
          </cell>
          <cell r="I292">
            <v>47.804254465480994</v>
          </cell>
          <cell r="J292">
            <v>45.99792166754802</v>
          </cell>
          <cell r="K292">
            <v>43.990737555377713</v>
          </cell>
          <cell r="L292">
            <v>41.710010444295527</v>
          </cell>
          <cell r="M292">
            <v>44.191921209050996</v>
          </cell>
          <cell r="N292">
            <v>49.317363796212696</v>
          </cell>
          <cell r="O292">
            <v>46.500403072256077</v>
          </cell>
          <cell r="P292">
            <v>43.776693135695972</v>
          </cell>
          <cell r="Q292">
            <v>37.290171381825267</v>
          </cell>
          <cell r="R292">
            <v>31.353508093328305</v>
          </cell>
          <cell r="S292">
            <v>29.716314649168318</v>
          </cell>
          <cell r="T292">
            <v>30.925711305686107</v>
          </cell>
          <cell r="U292">
            <v>30.973492605944614</v>
          </cell>
          <cell r="V292">
            <v>29.253086169534988</v>
          </cell>
          <cell r="W292">
            <v>25.342717600831367</v>
          </cell>
          <cell r="X292">
            <v>18.535178470817293</v>
          </cell>
          <cell r="Y292">
            <v>14.016246192652254</v>
          </cell>
          <cell r="Z292">
            <v>10.828090195686928</v>
          </cell>
          <cell r="AA292">
            <v>7.7506101147497901</v>
          </cell>
          <cell r="AB292">
            <v>4.7161555371821855</v>
          </cell>
          <cell r="AC292">
            <v>2.6687009291060573</v>
          </cell>
          <cell r="AD292">
            <v>2.6789052323650844</v>
          </cell>
          <cell r="AE292">
            <v>2.660396430580517</v>
          </cell>
        </row>
        <row r="293">
          <cell r="A293" t="str">
            <v>Consommation du chauffage gaz naturel des appartements 1975-1982 (climat normal)</v>
          </cell>
          <cell r="B293" t="str">
            <v>gazcfiprchc2</v>
          </cell>
          <cell r="C293" t="str">
            <v>fra</v>
          </cell>
          <cell r="D293" t="str">
            <v>CEREN</v>
          </cell>
          <cell r="E293" t="str">
            <v>GWh</v>
          </cell>
          <cell r="F293">
            <v>6209.5391663681858</v>
          </cell>
          <cell r="G293">
            <v>5961.5410294410776</v>
          </cell>
          <cell r="H293">
            <v>5836.2379387154488</v>
          </cell>
          <cell r="I293">
            <v>5901.8979651274658</v>
          </cell>
          <cell r="J293">
            <v>5907.2650897695139</v>
          </cell>
          <cell r="K293">
            <v>5693.7848041490697</v>
          </cell>
          <cell r="L293">
            <v>5548.1099653210376</v>
          </cell>
          <cell r="M293">
            <v>5872.805232479458</v>
          </cell>
          <cell r="N293">
            <v>6145.6455769334307</v>
          </cell>
          <cell r="O293">
            <v>6503.3187861865372</v>
          </cell>
          <cell r="P293">
            <v>6413.9207523188015</v>
          </cell>
          <cell r="Q293">
            <v>6701.9208356113268</v>
          </cell>
          <cell r="R293">
            <v>6785.9244077724325</v>
          </cell>
          <cell r="S293">
            <v>6661.7978629560885</v>
          </cell>
          <cell r="T293">
            <v>6684.4465538602708</v>
          </cell>
          <cell r="U293">
            <v>6521.4426036796294</v>
          </cell>
          <cell r="V293">
            <v>6220.6393465355513</v>
          </cell>
          <cell r="W293">
            <v>6256.7275765881095</v>
          </cell>
          <cell r="X293">
            <v>6273.2942859150617</v>
          </cell>
          <cell r="Y293">
            <v>6120.173132743018</v>
          </cell>
          <cell r="Z293">
            <v>6283.0809825702754</v>
          </cell>
          <cell r="AA293">
            <v>6244.9577802352514</v>
          </cell>
          <cell r="AB293">
            <v>6220.8695639973485</v>
          </cell>
          <cell r="AC293">
            <v>6257.50049592294</v>
          </cell>
          <cell r="AD293">
            <v>6024.3535398173599</v>
          </cell>
          <cell r="AE293">
            <v>5753.5652001040598</v>
          </cell>
        </row>
        <row r="294">
          <cell r="A294" t="str">
            <v>Consommation du chauffage électricité des appartements 1975-1982 (climat normal)</v>
          </cell>
          <cell r="B294" t="str">
            <v>elccfiprchc2</v>
          </cell>
          <cell r="C294" t="str">
            <v>fra</v>
          </cell>
          <cell r="D294" t="str">
            <v>CEREN</v>
          </cell>
          <cell r="E294" t="str">
            <v>GWh</v>
          </cell>
          <cell r="F294">
            <v>1444.4424450070669</v>
          </cell>
          <cell r="G294">
            <v>1430.9577726808698</v>
          </cell>
          <cell r="H294">
            <v>1394.1520613852254</v>
          </cell>
          <cell r="I294">
            <v>1350.2911445010736</v>
          </cell>
          <cell r="J294">
            <v>1189.4126429622306</v>
          </cell>
          <cell r="K294">
            <v>1177.2958881462666</v>
          </cell>
          <cell r="L294">
            <v>1159.720384627828</v>
          </cell>
          <cell r="M294">
            <v>1222.6353593682529</v>
          </cell>
          <cell r="N294">
            <v>1227.7972204799376</v>
          </cell>
          <cell r="O294">
            <v>1099.1494587382124</v>
          </cell>
          <cell r="P294">
            <v>1121.1002558742396</v>
          </cell>
          <cell r="Q294">
            <v>1208.1352012529287</v>
          </cell>
          <cell r="R294">
            <v>1216.8993357883414</v>
          </cell>
          <cell r="S294">
            <v>1264.5243390314367</v>
          </cell>
          <cell r="T294">
            <v>1334.8830841823424</v>
          </cell>
          <cell r="U294">
            <v>1441.1466560507333</v>
          </cell>
          <cell r="V294">
            <v>1543.006132839937</v>
          </cell>
          <cell r="W294">
            <v>1535.2905321965777</v>
          </cell>
          <cell r="X294">
            <v>1511.4092533036901</v>
          </cell>
          <cell r="Y294">
            <v>1397.6109623201969</v>
          </cell>
          <cell r="Z294">
            <v>1234.9367456246603</v>
          </cell>
          <cell r="AA294">
            <v>1133.8659379252679</v>
          </cell>
          <cell r="AB294">
            <v>982.45726236416863</v>
          </cell>
          <cell r="AC294">
            <v>835.18507999999997</v>
          </cell>
          <cell r="AD294">
            <v>807.01586043999998</v>
          </cell>
          <cell r="AE294">
            <v>798.1935848791851</v>
          </cell>
        </row>
        <row r="295">
          <cell r="A295" t="str">
            <v>Consommation du chauffage biomasse des appartements 1975-1982 (climat normal)</v>
          </cell>
          <cell r="B295" t="str">
            <v>boicfiprchc2</v>
          </cell>
          <cell r="C295" t="str">
            <v>fra</v>
          </cell>
          <cell r="D295" t="str">
            <v>CEREN</v>
          </cell>
          <cell r="E295" t="str">
            <v>GWh</v>
          </cell>
          <cell r="F295">
            <v>770.36391635826669</v>
          </cell>
          <cell r="G295">
            <v>434.13780796747528</v>
          </cell>
          <cell r="H295">
            <v>400.27239385362174</v>
          </cell>
          <cell r="I295">
            <v>324.97350741439806</v>
          </cell>
          <cell r="J295">
            <v>300.22782853619458</v>
          </cell>
          <cell r="K295">
            <v>266.17032571725537</v>
          </cell>
          <cell r="L295">
            <v>235.76230796115701</v>
          </cell>
          <cell r="M295">
            <v>212.46659678788097</v>
          </cell>
          <cell r="N295">
            <v>206.95282859719873</v>
          </cell>
          <cell r="O295">
            <v>193.42459904500774</v>
          </cell>
          <cell r="P295">
            <v>140.18265899691136</v>
          </cell>
          <cell r="Q295">
            <v>120.62073361718433</v>
          </cell>
          <cell r="R295">
            <v>112.54144722072802</v>
          </cell>
          <cell r="S295">
            <v>103.51220430312705</v>
          </cell>
          <cell r="T295">
            <v>101.77287910626222</v>
          </cell>
          <cell r="U295">
            <v>93.667751078422683</v>
          </cell>
          <cell r="V295">
            <v>82.164736239636227</v>
          </cell>
          <cell r="W295">
            <v>93.038126997177912</v>
          </cell>
          <cell r="X295">
            <v>92.458662010364606</v>
          </cell>
          <cell r="Y295">
            <v>101.4644064284152</v>
          </cell>
          <cell r="Z295">
            <v>112.03819282099272</v>
          </cell>
          <cell r="AA295">
            <v>121.19446616967083</v>
          </cell>
          <cell r="AB295">
            <v>128.48291478271312</v>
          </cell>
          <cell r="AC295">
            <v>135.32940000000002</v>
          </cell>
          <cell r="AD295">
            <v>141.64031317499996</v>
          </cell>
          <cell r="AE295">
            <v>149.43066358724997</v>
          </cell>
        </row>
        <row r="296">
          <cell r="A296" t="str">
            <v>Consommation du chauffage autre des appartements 1975-1982 (climat normal)</v>
          </cell>
          <cell r="B296" t="str">
            <v>divcfiprchc2</v>
          </cell>
          <cell r="C296" t="str">
            <v>fra</v>
          </cell>
          <cell r="D296" t="str">
            <v>CEREN</v>
          </cell>
          <cell r="E296" t="str">
            <v>GWh</v>
          </cell>
          <cell r="F296">
            <v>2460.659026999771</v>
          </cell>
          <cell r="G296">
            <v>2361.3456215786109</v>
          </cell>
          <cell r="H296">
            <v>2347.1784464602229</v>
          </cell>
          <cell r="I296">
            <v>2155.739261274317</v>
          </cell>
          <cell r="J296">
            <v>2168.2648884364812</v>
          </cell>
          <cell r="K296">
            <v>2169.7808541515178</v>
          </cell>
          <cell r="L296">
            <v>2219.55375239768</v>
          </cell>
          <cell r="M296">
            <v>2189.8970887531254</v>
          </cell>
          <cell r="N296">
            <v>2181.1488835004593</v>
          </cell>
          <cell r="O296">
            <v>2209.1108637271841</v>
          </cell>
          <cell r="P296">
            <v>2291.9030962174425</v>
          </cell>
          <cell r="Q296">
            <v>2342.1926974903608</v>
          </cell>
          <cell r="R296">
            <v>2555.8702369333432</v>
          </cell>
          <cell r="S296">
            <v>2631.5473694045027</v>
          </cell>
          <cell r="T296">
            <v>2562.6763950646896</v>
          </cell>
          <cell r="U296">
            <v>2483.980205508617</v>
          </cell>
          <cell r="V296">
            <v>2395.3000531226012</v>
          </cell>
          <cell r="W296">
            <v>2247.1852697569075</v>
          </cell>
          <cell r="X296">
            <v>2071.2357022962105</v>
          </cell>
          <cell r="Y296">
            <v>1965.1172918843674</v>
          </cell>
          <cell r="Z296">
            <v>1869.9064223584346</v>
          </cell>
          <cell r="AA296">
            <v>1780.3047570149267</v>
          </cell>
          <cell r="AB296">
            <v>1664.648850223253</v>
          </cell>
          <cell r="AC296">
            <v>1551.4376561584627</v>
          </cell>
          <cell r="AD296">
            <v>1466.1441203884513</v>
          </cell>
          <cell r="AE296">
            <v>1463.5857633488395</v>
          </cell>
        </row>
        <row r="297">
          <cell r="A297" t="str">
            <v>Consommation du chauffage des maisons 1982-1989 (climat normal)</v>
          </cell>
        </row>
        <row r="298">
          <cell r="A298" t="str">
            <v>Consommation du chauffage des maisons 1982-1989 (climat normal)</v>
          </cell>
          <cell r="B298" t="str">
            <v>toccfmprchc3</v>
          </cell>
          <cell r="C298" t="str">
            <v>fra</v>
          </cell>
          <cell r="D298" t="str">
            <v>CEREN</v>
          </cell>
          <cell r="E298" t="str">
            <v>GWh</v>
          </cell>
          <cell r="F298">
            <v>26359.819530373225</v>
          </cell>
          <cell r="G298">
            <v>27321.71951443081</v>
          </cell>
          <cell r="H298">
            <v>27746.788766403755</v>
          </cell>
          <cell r="I298">
            <v>26226.399799379156</v>
          </cell>
          <cell r="J298">
            <v>24939.216473318356</v>
          </cell>
          <cell r="K298">
            <v>24080.530953275138</v>
          </cell>
          <cell r="L298">
            <v>23216.004310105574</v>
          </cell>
          <cell r="M298">
            <v>23493.054675807893</v>
          </cell>
          <cell r="N298">
            <v>24263.201294019414</v>
          </cell>
          <cell r="O298">
            <v>24671.098018537745</v>
          </cell>
          <cell r="P298">
            <v>24445.303164803536</v>
          </cell>
          <cell r="Q298">
            <v>24340.731688024644</v>
          </cell>
          <cell r="R298">
            <v>24285.517749211656</v>
          </cell>
          <cell r="S298">
            <v>24053.234847111973</v>
          </cell>
          <cell r="T298">
            <v>24478.197957406494</v>
          </cell>
          <cell r="U298">
            <v>23618.04141369729</v>
          </cell>
          <cell r="V298">
            <v>23748.050934790906</v>
          </cell>
          <cell r="W298">
            <v>23459.616401944746</v>
          </cell>
          <cell r="X298">
            <v>22494.578896768297</v>
          </cell>
          <cell r="Y298">
            <v>22072.666494635916</v>
          </cell>
          <cell r="Z298">
            <v>21833.201609131062</v>
          </cell>
          <cell r="AA298">
            <v>21636.626297618783</v>
          </cell>
          <cell r="AB298">
            <v>21303.956392275228</v>
          </cell>
          <cell r="AC298">
            <v>21066.060083014883</v>
          </cell>
          <cell r="AD298">
            <v>21049.312766598356</v>
          </cell>
          <cell r="AE298">
            <v>21010.709490626887</v>
          </cell>
        </row>
        <row r="299">
          <cell r="A299" t="str">
            <v>Consommation du chauffage charbon des maisons 1982-1989 (climat normal)</v>
          </cell>
          <cell r="B299" t="str">
            <v>chacfmprchc3</v>
          </cell>
          <cell r="C299" t="str">
            <v>fra</v>
          </cell>
          <cell r="D299" t="str">
            <v>CEREN</v>
          </cell>
          <cell r="E299" t="str">
            <v>GWh</v>
          </cell>
          <cell r="F299">
            <v>170.44423840762101</v>
          </cell>
          <cell r="G299">
            <v>138.10376457641502</v>
          </cell>
          <cell r="H299">
            <v>134.50812980672208</v>
          </cell>
          <cell r="I299">
            <v>140.37731962314282</v>
          </cell>
          <cell r="J299">
            <v>146.14133657349257</v>
          </cell>
          <cell r="K299">
            <v>135.90971505872284</v>
          </cell>
          <cell r="L299">
            <v>139.37843138059176</v>
          </cell>
          <cell r="M299">
            <v>114.38950608381256</v>
          </cell>
          <cell r="N299">
            <v>104.3136310715611</v>
          </cell>
          <cell r="O299">
            <v>135.0454308118737</v>
          </cell>
          <cell r="P299">
            <v>117.3999263491657</v>
          </cell>
          <cell r="Q299">
            <v>88.970749997146001</v>
          </cell>
          <cell r="R299">
            <v>63.885822674620549</v>
          </cell>
          <cell r="S299">
            <v>63.077410085547058</v>
          </cell>
          <cell r="T299">
            <v>58.956346181197176</v>
          </cell>
          <cell r="U299">
            <v>43.809642247194198</v>
          </cell>
          <cell r="V299">
            <v>21.6025258668578</v>
          </cell>
          <cell r="W299">
            <v>28.837305570070541</v>
          </cell>
          <cell r="X299">
            <v>36.73839661215375</v>
          </cell>
          <cell r="Y299">
            <v>46.17366492004723</v>
          </cell>
          <cell r="Z299">
            <v>55.55015446198621</v>
          </cell>
          <cell r="AA299">
            <v>65.26178295337921</v>
          </cell>
          <cell r="AB299">
            <v>74.584676941841977</v>
          </cell>
          <cell r="AC299">
            <v>84.217744013954047</v>
          </cell>
          <cell r="AD299">
            <v>83.034242464124603</v>
          </cell>
          <cell r="AE299">
            <v>81.914347461915909</v>
          </cell>
        </row>
        <row r="300">
          <cell r="A300" t="str">
            <v>Consommation du chauffage fioul des maisons 1982-1989 (climat normal)</v>
          </cell>
          <cell r="B300" t="str">
            <v>fodcfmprchc3</v>
          </cell>
          <cell r="C300" t="str">
            <v>fra</v>
          </cell>
          <cell r="D300" t="str">
            <v>CEREN</v>
          </cell>
          <cell r="E300" t="str">
            <v>GWh</v>
          </cell>
          <cell r="F300">
            <v>1784.0653437051346</v>
          </cell>
          <cell r="G300">
            <v>1734.1178785651441</v>
          </cell>
          <cell r="H300">
            <v>1549.7262886779213</v>
          </cell>
          <cell r="I300">
            <v>1461.221353567305</v>
          </cell>
          <cell r="J300">
            <v>1434.5155235892689</v>
          </cell>
          <cell r="K300">
            <v>1640.0744123768823</v>
          </cell>
          <cell r="L300">
            <v>1691.7962795360511</v>
          </cell>
          <cell r="M300">
            <v>1840.4284175686937</v>
          </cell>
          <cell r="N300">
            <v>2183.5424512902273</v>
          </cell>
          <cell r="O300">
            <v>2482.8531891803118</v>
          </cell>
          <cell r="P300">
            <v>2933.0650062202913</v>
          </cell>
          <cell r="Q300">
            <v>3283.1183789394358</v>
          </cell>
          <cell r="R300">
            <v>3344.949551103567</v>
          </cell>
          <cell r="S300">
            <v>3152.487316819077</v>
          </cell>
          <cell r="T300">
            <v>3339.6530190291023</v>
          </cell>
          <cell r="U300">
            <v>3279.3333349244663</v>
          </cell>
          <cell r="V300">
            <v>3227.4515091496314</v>
          </cell>
          <cell r="W300">
            <v>3030.9359281326651</v>
          </cell>
          <cell r="X300">
            <v>2709.2324349701748</v>
          </cell>
          <cell r="Y300">
            <v>2531.8936150177046</v>
          </cell>
          <cell r="Z300">
            <v>2342.0259900575193</v>
          </cell>
          <cell r="AA300">
            <v>2234.4504055087277</v>
          </cell>
          <cell r="AB300">
            <v>2025.0291434259289</v>
          </cell>
          <cell r="AC300">
            <v>1809.2228496016571</v>
          </cell>
          <cell r="AD300">
            <v>1742.7963627145732</v>
          </cell>
          <cell r="AE300">
            <v>1614.7753602528983</v>
          </cell>
        </row>
        <row r="301">
          <cell r="A301" t="str">
            <v>Consommation du chauffage GPL des maisons 1982-1989 (climat normal)</v>
          </cell>
          <cell r="B301" t="str">
            <v>gplcfmprchc3</v>
          </cell>
          <cell r="C301" t="str">
            <v>fra</v>
          </cell>
          <cell r="D301" t="str">
            <v>CEREN</v>
          </cell>
          <cell r="E301" t="str">
            <v>GWh</v>
          </cell>
          <cell r="F301">
            <v>422.06291556312431</v>
          </cell>
          <cell r="G301">
            <v>442.58197302480966</v>
          </cell>
          <cell r="H301">
            <v>447.5816818156448</v>
          </cell>
          <cell r="I301">
            <v>461.2345467792901</v>
          </cell>
          <cell r="J301">
            <v>458.79809477095546</v>
          </cell>
          <cell r="K301">
            <v>457.73474602858681</v>
          </cell>
          <cell r="L301">
            <v>448.53630711843283</v>
          </cell>
          <cell r="M301">
            <v>451.83737520435091</v>
          </cell>
          <cell r="N301">
            <v>445.8370475645641</v>
          </cell>
          <cell r="O301">
            <v>459.75411150744384</v>
          </cell>
          <cell r="P301">
            <v>547.04980101613808</v>
          </cell>
          <cell r="Q301">
            <v>569.6189570919264</v>
          </cell>
          <cell r="R301">
            <v>585.21228325753134</v>
          </cell>
          <cell r="S301">
            <v>558.72445852268129</v>
          </cell>
          <cell r="T301">
            <v>545.45794376028596</v>
          </cell>
          <cell r="U301">
            <v>540.92663463153895</v>
          </cell>
          <cell r="V301">
            <v>523.27870006239937</v>
          </cell>
          <cell r="W301">
            <v>486.92273050573988</v>
          </cell>
          <cell r="X301">
            <v>440.75160090700012</v>
          </cell>
          <cell r="Y301">
            <v>403.54668325636447</v>
          </cell>
          <cell r="Z301">
            <v>376.02070211033396</v>
          </cell>
          <cell r="AA301">
            <v>352.96208298331203</v>
          </cell>
          <cell r="AB301">
            <v>319.93654658059302</v>
          </cell>
          <cell r="AC301">
            <v>307.60952285736136</v>
          </cell>
          <cell r="AD301">
            <v>299.63621371666983</v>
          </cell>
          <cell r="AE301">
            <v>284.91316599521997</v>
          </cell>
        </row>
        <row r="302">
          <cell r="A302" t="str">
            <v>Consommation du chauffage gaz naturel des maisons 1982-1989 (climat normal)</v>
          </cell>
          <cell r="B302" t="str">
            <v>gazcfmprchc3</v>
          </cell>
          <cell r="C302" t="str">
            <v>fra</v>
          </cell>
          <cell r="D302" t="str">
            <v>CEREN</v>
          </cell>
          <cell r="E302" t="str">
            <v>GWh</v>
          </cell>
          <cell r="F302">
            <v>3620.3156748072606</v>
          </cell>
          <cell r="G302">
            <v>3552.3632827153442</v>
          </cell>
          <cell r="H302">
            <v>3417.380733626881</v>
          </cell>
          <cell r="I302">
            <v>3252.1297049243371</v>
          </cell>
          <cell r="J302">
            <v>3178.1228722722472</v>
          </cell>
          <cell r="K302">
            <v>3020.6536188708692</v>
          </cell>
          <cell r="L302">
            <v>2947.9347534449771</v>
          </cell>
          <cell r="M302">
            <v>3526.3167276048171</v>
          </cell>
          <cell r="N302">
            <v>4020.0158651524907</v>
          </cell>
          <cell r="O302">
            <v>4322.5894707226698</v>
          </cell>
          <cell r="P302">
            <v>4343.9003335265288</v>
          </cell>
          <cell r="Q302">
            <v>4432.8743146833385</v>
          </cell>
          <cell r="R302">
            <v>4644.0206695444349</v>
          </cell>
          <cell r="S302">
            <v>4322.3606328220267</v>
          </cell>
          <cell r="T302">
            <v>4437.0547607824137</v>
          </cell>
          <cell r="U302">
            <v>4479.6938839397944</v>
          </cell>
          <cell r="V302">
            <v>4557.1276318241817</v>
          </cell>
          <cell r="W302">
            <v>4541.4996507826845</v>
          </cell>
          <cell r="X302">
            <v>4537.8439562370149</v>
          </cell>
          <cell r="Y302">
            <v>4308.0053760703395</v>
          </cell>
          <cell r="Z302">
            <v>4336.692392876892</v>
          </cell>
          <cell r="AA302">
            <v>4118.5743096407314</v>
          </cell>
          <cell r="AB302">
            <v>4117.0765004575078</v>
          </cell>
          <cell r="AC302">
            <v>4130.6929726480012</v>
          </cell>
          <cell r="AD302">
            <v>4002.2109383432471</v>
          </cell>
          <cell r="AE302">
            <v>3916.1164457880654</v>
          </cell>
        </row>
        <row r="303">
          <cell r="A303" t="str">
            <v>Consommation du chauffage électricité des maisons 1982-1989 (climat normal)</v>
          </cell>
          <cell r="B303" t="str">
            <v>elccfmprchc3</v>
          </cell>
          <cell r="C303" t="str">
            <v>fra</v>
          </cell>
          <cell r="D303" t="str">
            <v>CEREN</v>
          </cell>
          <cell r="E303" t="str">
            <v>GWh</v>
          </cell>
          <cell r="F303">
            <v>6355.2639690737633</v>
          </cell>
          <cell r="G303">
            <v>6428.762474531447</v>
          </cell>
          <cell r="H303">
            <v>6497.3748650890466</v>
          </cell>
          <cell r="I303">
            <v>6109.731861012543</v>
          </cell>
          <cell r="J303">
            <v>6121.5305922429288</v>
          </cell>
          <cell r="K303">
            <v>6106.6547079217453</v>
          </cell>
          <cell r="L303">
            <v>6063.7038348064689</v>
          </cell>
          <cell r="M303">
            <v>5911.5603621814444</v>
          </cell>
          <cell r="N303">
            <v>6033.5120831393015</v>
          </cell>
          <cell r="O303">
            <v>5794.7587358816409</v>
          </cell>
          <cell r="P303">
            <v>5860.5042944914112</v>
          </cell>
          <cell r="Q303">
            <v>5651.1853396417437</v>
          </cell>
          <cell r="R303">
            <v>5256.050234392219</v>
          </cell>
          <cell r="S303">
            <v>5456.9493165200774</v>
          </cell>
          <cell r="T303">
            <v>5595.2081682884373</v>
          </cell>
          <cell r="U303">
            <v>5719.4158252229408</v>
          </cell>
          <cell r="V303">
            <v>5807.8626694643408</v>
          </cell>
          <cell r="W303">
            <v>5647.0764903547224</v>
          </cell>
          <cell r="X303">
            <v>5650.9607408224747</v>
          </cell>
          <cell r="Y303">
            <v>5399.5977640558549</v>
          </cell>
          <cell r="Z303">
            <v>5224.4942342192626</v>
          </cell>
          <cell r="AA303">
            <v>4946.909357405114</v>
          </cell>
          <cell r="AB303">
            <v>4675.380227576582</v>
          </cell>
          <cell r="AC303">
            <v>4500.1869700000016</v>
          </cell>
          <cell r="AD303">
            <v>4353.3586908999996</v>
          </cell>
          <cell r="AE303">
            <v>4261.7746575217488</v>
          </cell>
        </row>
        <row r="304">
          <cell r="A304" t="str">
            <v>Consommation du chauffage biomasse des maisons 1982-1989 (climat normal)</v>
          </cell>
          <cell r="B304" t="str">
            <v>boicfmprchc3</v>
          </cell>
          <cell r="C304" t="str">
            <v>fra</v>
          </cell>
          <cell r="D304" t="str">
            <v>CEREN</v>
          </cell>
          <cell r="E304" t="str">
            <v>GWh</v>
          </cell>
          <cell r="F304">
            <v>14000.921618947403</v>
          </cell>
          <cell r="G304">
            <v>15018.920362665904</v>
          </cell>
          <cell r="H304">
            <v>15693.654253400071</v>
          </cell>
          <cell r="I304">
            <v>14795.385318932927</v>
          </cell>
          <cell r="J304">
            <v>13594.075885510576</v>
          </cell>
          <cell r="K304">
            <v>12711.416789608982</v>
          </cell>
          <cell r="L304">
            <v>11913.055932396794</v>
          </cell>
          <cell r="M304">
            <v>11642.170719234084</v>
          </cell>
          <cell r="N304">
            <v>11469.54451249203</v>
          </cell>
          <cell r="O304">
            <v>11469.540675218421</v>
          </cell>
          <cell r="P304">
            <v>10635.094655425513</v>
          </cell>
          <cell r="Q304">
            <v>10304.673187197021</v>
          </cell>
          <cell r="R304">
            <v>10379.456688447237</v>
          </cell>
          <cell r="S304">
            <v>10485.572164303176</v>
          </cell>
          <cell r="T304">
            <v>10489.704186698727</v>
          </cell>
          <cell r="U304">
            <v>9544.8240422560139</v>
          </cell>
          <cell r="V304">
            <v>9603.6362839953435</v>
          </cell>
          <cell r="W304">
            <v>9713.3107682098944</v>
          </cell>
          <cell r="X304">
            <v>9104.1056472795972</v>
          </cell>
          <cell r="Y304">
            <v>9362.9839288591793</v>
          </cell>
          <cell r="Z304">
            <v>9473.3627740873562</v>
          </cell>
          <cell r="AA304">
            <v>9891.5996322724004</v>
          </cell>
          <cell r="AB304">
            <v>10061.802709854946</v>
          </cell>
          <cell r="AC304">
            <v>10201.387014</v>
          </cell>
          <cell r="AD304">
            <v>10532.368600784997</v>
          </cell>
          <cell r="AE304">
            <v>10815.307795932295</v>
          </cell>
        </row>
        <row r="305">
          <cell r="A305" t="str">
            <v>Consommation du chauffage autre des maisons 1982-1989 (climat normal)</v>
          </cell>
          <cell r="B305" t="str">
            <v>divcfmprchc3</v>
          </cell>
          <cell r="C305" t="str">
            <v>fra</v>
          </cell>
          <cell r="D305" t="str">
            <v>CEREN</v>
          </cell>
          <cell r="E305" t="str">
            <v>GWh</v>
          </cell>
          <cell r="F305">
            <v>6.7457698689159562</v>
          </cell>
          <cell r="G305">
            <v>6.8697783517441646</v>
          </cell>
          <cell r="H305">
            <v>6.5628139874684104</v>
          </cell>
          <cell r="I305">
            <v>6.3196945396133248</v>
          </cell>
          <cell r="J305">
            <v>6.0321683588894075</v>
          </cell>
          <cell r="K305">
            <v>8.086963409349833</v>
          </cell>
          <cell r="L305">
            <v>11.59877142225996</v>
          </cell>
          <cell r="M305">
            <v>6.3515679306926609</v>
          </cell>
          <cell r="N305">
            <v>6.4357033092406439</v>
          </cell>
          <cell r="O305">
            <v>6.5564052153822807</v>
          </cell>
          <cell r="P305">
            <v>8.2891477744882103</v>
          </cell>
          <cell r="Q305">
            <v>10.290760474031051</v>
          </cell>
          <cell r="R305">
            <v>11.942499792045783</v>
          </cell>
          <cell r="S305">
            <v>14.063548039386299</v>
          </cell>
          <cell r="T305">
            <v>12.163532666329852</v>
          </cell>
          <cell r="U305">
            <v>10.038050475341622</v>
          </cell>
          <cell r="V305">
            <v>7.0916144281555988</v>
          </cell>
          <cell r="W305">
            <v>11.033528388967218</v>
          </cell>
          <cell r="X305">
            <v>14.946119939880617</v>
          </cell>
          <cell r="Y305">
            <v>20.465462456429538</v>
          </cell>
          <cell r="Z305">
            <v>25.055361317710489</v>
          </cell>
          <cell r="AA305">
            <v>26.868726855116687</v>
          </cell>
          <cell r="AB305">
            <v>30.14658743782601</v>
          </cell>
          <cell r="AC305">
            <v>32.743009893908791</v>
          </cell>
          <cell r="AD305">
            <v>35.907717674743878</v>
          </cell>
          <cell r="AE305">
            <v>35.907717674743878</v>
          </cell>
        </row>
        <row r="306">
          <cell r="A306" t="str">
            <v>Consommation du chauffage des appartements 1982-1989 (climat normal)</v>
          </cell>
        </row>
        <row r="307">
          <cell r="A307" t="str">
            <v>Consommation du chauffage des appartements 1982-1989 (climat normal)</v>
          </cell>
          <cell r="B307" t="str">
            <v>toccfiprchc3</v>
          </cell>
          <cell r="C307" t="str">
            <v>fra</v>
          </cell>
          <cell r="D307" t="str">
            <v>CEREN</v>
          </cell>
          <cell r="E307" t="str">
            <v>GWh</v>
          </cell>
          <cell r="F307">
            <v>6090.5221249422575</v>
          </cell>
          <cell r="G307">
            <v>5812.1862136414138</v>
          </cell>
          <cell r="H307">
            <v>5705.0360859374641</v>
          </cell>
          <cell r="I307">
            <v>5493.6065675640402</v>
          </cell>
          <cell r="J307">
            <v>5198.5200830590584</v>
          </cell>
          <cell r="K307">
            <v>5074.1657697748196</v>
          </cell>
          <cell r="L307">
            <v>5003.265142594124</v>
          </cell>
          <cell r="M307">
            <v>5124.9975003980235</v>
          </cell>
          <cell r="N307">
            <v>5233.8656350263891</v>
          </cell>
          <cell r="O307">
            <v>5142.5107559144535</v>
          </cell>
          <cell r="P307">
            <v>5058.9379050987773</v>
          </cell>
          <cell r="Q307">
            <v>5127.7977459142203</v>
          </cell>
          <cell r="R307">
            <v>5118.3447828355502</v>
          </cell>
          <cell r="S307">
            <v>4954.911749721954</v>
          </cell>
          <cell r="T307">
            <v>4872.0076290197721</v>
          </cell>
          <cell r="U307">
            <v>4802.6740410701877</v>
          </cell>
          <cell r="V307">
            <v>4748.9770030495401</v>
          </cell>
          <cell r="W307">
            <v>4750.6894972078298</v>
          </cell>
          <cell r="X307">
            <v>4736.3544884782468</v>
          </cell>
          <cell r="Y307">
            <v>4617.8810840277711</v>
          </cell>
          <cell r="Z307">
            <v>4626.254750295725</v>
          </cell>
          <cell r="AA307">
            <v>4563.53215378801</v>
          </cell>
          <cell r="AB307">
            <v>4469.7588018906335</v>
          </cell>
          <cell r="AC307">
            <v>4404.2220382626765</v>
          </cell>
          <cell r="AD307">
            <v>4242.6246729595132</v>
          </cell>
          <cell r="AE307">
            <v>4112.2911408955206</v>
          </cell>
        </row>
        <row r="308">
          <cell r="A308" t="str">
            <v>Consommation du chauffage charbon des appartements 1982-1989 (climat normal)</v>
          </cell>
          <cell r="B308" t="str">
            <v>chacfiprchc3</v>
          </cell>
          <cell r="C308" t="str">
            <v>fra</v>
          </cell>
          <cell r="D308" t="str">
            <v>CEREN</v>
          </cell>
          <cell r="E308" t="str">
            <v>GWh</v>
          </cell>
          <cell r="F308">
            <v>3.2881778020879553</v>
          </cell>
          <cell r="G308">
            <v>2.5269396445807395</v>
          </cell>
          <cell r="H308">
            <v>2.2093216436434076</v>
          </cell>
          <cell r="I308">
            <v>2.2643087230627059</v>
          </cell>
          <cell r="J308">
            <v>2.5063862536961952</v>
          </cell>
          <cell r="K308">
            <v>3.6975922853811398</v>
          </cell>
          <cell r="L308">
            <v>1.6856298810597898</v>
          </cell>
          <cell r="M308">
            <v>1.3602463014412103</v>
          </cell>
          <cell r="N308">
            <v>1.3421677696538392</v>
          </cell>
          <cell r="O308">
            <v>1.3248946005264519</v>
          </cell>
          <cell r="P308">
            <v>5.3970686116393036</v>
          </cell>
          <cell r="Q308">
            <v>4.9586919021263336</v>
          </cell>
          <cell r="R308">
            <v>3.4121857580746293</v>
          </cell>
          <cell r="S308">
            <v>3.3921400247627527</v>
          </cell>
          <cell r="T308">
            <v>2.6877446531563893</v>
          </cell>
          <cell r="U308">
            <v>1.9409479407540295</v>
          </cell>
          <cell r="V308">
            <v>1.1842966179716239</v>
          </cell>
          <cell r="W308">
            <v>3.8886239545841237</v>
          </cell>
          <cell r="X308">
            <v>6.1847430417739178</v>
          </cell>
          <cell r="Y308">
            <v>8.8749950815466683</v>
          </cell>
          <cell r="Z308">
            <v>11.15704012529576</v>
          </cell>
          <cell r="AA308">
            <v>12.487302064582693</v>
          </cell>
          <cell r="AB308">
            <v>13.814005028805003</v>
          </cell>
          <cell r="AC308">
            <v>15.137149017962692</v>
          </cell>
          <cell r="AD308">
            <v>15.270426353814738</v>
          </cell>
          <cell r="AE308">
            <v>15.418587119163398</v>
          </cell>
        </row>
        <row r="309">
          <cell r="A309" t="str">
            <v>Consommation du chauffage fioul des appartements 1982-1989 (climat normal)</v>
          </cell>
          <cell r="B309" t="str">
            <v>fodcfiprchc3</v>
          </cell>
          <cell r="C309" t="str">
            <v>fra</v>
          </cell>
          <cell r="D309" t="str">
            <v>CEREN</v>
          </cell>
          <cell r="E309" t="str">
            <v>GWh</v>
          </cell>
          <cell r="F309">
            <v>237.23735889152348</v>
          </cell>
          <cell r="G309">
            <v>237.29087075825683</v>
          </cell>
          <cell r="H309">
            <v>238.96520152767172</v>
          </cell>
          <cell r="I309">
            <v>243.12458280997731</v>
          </cell>
          <cell r="J309">
            <v>253.40264271781436</v>
          </cell>
          <cell r="K309">
            <v>266.10008194471845</v>
          </cell>
          <cell r="L309">
            <v>245.07954252005203</v>
          </cell>
          <cell r="M309">
            <v>253.24230012381292</v>
          </cell>
          <cell r="N309">
            <v>278.86930761628059</v>
          </cell>
          <cell r="O309">
            <v>302.46568173680328</v>
          </cell>
          <cell r="P309">
            <v>357.9144653481186</v>
          </cell>
          <cell r="Q309">
            <v>371.82347906503446</v>
          </cell>
          <cell r="R309">
            <v>352.79566338247014</v>
          </cell>
          <cell r="S309">
            <v>331.83459940616399</v>
          </cell>
          <cell r="T309">
            <v>300.4667081067995</v>
          </cell>
          <cell r="U309">
            <v>262.52556090614547</v>
          </cell>
          <cell r="V309">
            <v>242.03442144557232</v>
          </cell>
          <cell r="W309">
            <v>254.89080811361649</v>
          </cell>
          <cell r="X309">
            <v>261.22666093835585</v>
          </cell>
          <cell r="Y309">
            <v>273.84094343504978</v>
          </cell>
          <cell r="Z309">
            <v>286.55843655768064</v>
          </cell>
          <cell r="AA309">
            <v>298.75760644745503</v>
          </cell>
          <cell r="AB309">
            <v>302.5694996430467</v>
          </cell>
          <cell r="AC309">
            <v>299.95449082482224</v>
          </cell>
          <cell r="AD309">
            <v>281.40764865801435</v>
          </cell>
          <cell r="AE309">
            <v>269.50973753214214</v>
          </cell>
        </row>
        <row r="310">
          <cell r="A310" t="str">
            <v>Consommation du chauffage GPL des appartements 1982-1989 (climat normal)</v>
          </cell>
          <cell r="B310" t="str">
            <v>gplcfiprchc3</v>
          </cell>
          <cell r="C310" t="str">
            <v>fra</v>
          </cell>
          <cell r="D310" t="str">
            <v>CEREN</v>
          </cell>
          <cell r="E310" t="str">
            <v>GWh</v>
          </cell>
          <cell r="F310">
            <v>32.229498605928917</v>
          </cell>
          <cell r="G310">
            <v>28.501462095335533</v>
          </cell>
          <cell r="H310">
            <v>28.522153849490277</v>
          </cell>
          <cell r="I310">
            <v>28.379440374974383</v>
          </cell>
          <cell r="J310">
            <v>29.834649585907368</v>
          </cell>
          <cell r="K310">
            <v>31.646077799140404</v>
          </cell>
          <cell r="L310">
            <v>33.459056541561104</v>
          </cell>
          <cell r="M310">
            <v>33.173335120956658</v>
          </cell>
          <cell r="N310">
            <v>32.099151074047946</v>
          </cell>
          <cell r="O310">
            <v>31.958790529699417</v>
          </cell>
          <cell r="P310">
            <v>29.649959434963652</v>
          </cell>
          <cell r="Q310">
            <v>25.781244196808341</v>
          </cell>
          <cell r="R310">
            <v>13.433071923748813</v>
          </cell>
          <cell r="S310">
            <v>12.492717289025723</v>
          </cell>
          <cell r="T310">
            <v>12.919619689043927</v>
          </cell>
          <cell r="U310">
            <v>9.3461931535381346</v>
          </cell>
          <cell r="V310">
            <v>8.1599387085830664</v>
          </cell>
          <cell r="W310">
            <v>6.746494009102026</v>
          </cell>
          <cell r="X310">
            <v>4.7549436943895618</v>
          </cell>
          <cell r="Y310">
            <v>3.4661435806161878</v>
          </cell>
          <cell r="Z310">
            <v>2.3594714295416139</v>
          </cell>
          <cell r="AA310">
            <v>1.6954447030907214</v>
          </cell>
          <cell r="AB310">
            <v>0.78600291142242729</v>
          </cell>
          <cell r="AC310">
            <v>0.21524935636914885</v>
          </cell>
          <cell r="AD310">
            <v>0.21524935636914885</v>
          </cell>
          <cell r="AE310">
            <v>0.21309686280545739</v>
          </cell>
        </row>
        <row r="311">
          <cell r="A311" t="str">
            <v>Consommation du chauffage gaz naturel des appartements 1982-1989 (climat normal)</v>
          </cell>
          <cell r="B311" t="str">
            <v>gazcfiprchc3</v>
          </cell>
          <cell r="C311" t="str">
            <v>fra</v>
          </cell>
          <cell r="D311" t="str">
            <v>CEREN</v>
          </cell>
          <cell r="E311" t="str">
            <v>GWh</v>
          </cell>
          <cell r="F311">
            <v>2622.5001799749957</v>
          </cell>
          <cell r="G311">
            <v>2594.837708162328</v>
          </cell>
          <cell r="H311">
            <v>2568.2516452187147</v>
          </cell>
          <cell r="I311">
            <v>2575.599598932733</v>
          </cell>
          <cell r="J311">
            <v>2521.6157752678505</v>
          </cell>
          <cell r="K311">
            <v>2384.8339958360166</v>
          </cell>
          <cell r="L311">
            <v>2302.3660807119486</v>
          </cell>
          <cell r="M311">
            <v>2357.1290883524698</v>
          </cell>
          <cell r="N311">
            <v>2460.2404620761986</v>
          </cell>
          <cell r="O311">
            <v>2548.4510887480178</v>
          </cell>
          <cell r="P311">
            <v>2508.4236839207365</v>
          </cell>
          <cell r="Q311">
            <v>2539.1039157368737</v>
          </cell>
          <cell r="R311">
            <v>2607.2779853026996</v>
          </cell>
          <cell r="S311">
            <v>2483.6330436462586</v>
          </cell>
          <cell r="T311">
            <v>2457.6735896288646</v>
          </cell>
          <cell r="U311">
            <v>2419.8891977982321</v>
          </cell>
          <cell r="V311">
            <v>2356.5773106949891</v>
          </cell>
          <cell r="W311">
            <v>2349.5862174486037</v>
          </cell>
          <cell r="X311">
            <v>2397.9890526650097</v>
          </cell>
          <cell r="Y311">
            <v>2339.2594477477519</v>
          </cell>
          <cell r="Z311">
            <v>2419.8771465466725</v>
          </cell>
          <cell r="AA311">
            <v>2394.556769188086</v>
          </cell>
          <cell r="AB311">
            <v>2383.0868366397053</v>
          </cell>
          <cell r="AC311">
            <v>2381.3358864940001</v>
          </cell>
          <cell r="AD311">
            <v>2299.5245138271043</v>
          </cell>
          <cell r="AE311">
            <v>2185.1868940502827</v>
          </cell>
        </row>
        <row r="312">
          <cell r="A312" t="str">
            <v>Consommation du chauffage électricité des appartements 1982-1989 (climat normal)</v>
          </cell>
          <cell r="B312" t="str">
            <v>elccfiprchc3</v>
          </cell>
          <cell r="C312" t="str">
            <v>fra</v>
          </cell>
          <cell r="D312" t="str">
            <v>CEREN</v>
          </cell>
          <cell r="E312" t="str">
            <v>GWh</v>
          </cell>
          <cell r="F312">
            <v>1648.0089043963292</v>
          </cell>
          <cell r="G312">
            <v>1826.1779566649493</v>
          </cell>
          <cell r="H312">
            <v>1847.2210049597898</v>
          </cell>
          <cell r="I312">
            <v>1781.0650311696015</v>
          </cell>
          <cell r="J312">
            <v>1556.5023633500316</v>
          </cell>
          <cell r="K312">
            <v>1546.4247073065892</v>
          </cell>
          <cell r="L312">
            <v>1500.371138264203</v>
          </cell>
          <cell r="M312">
            <v>1562.2325684958575</v>
          </cell>
          <cell r="N312">
            <v>1573.3944416814184</v>
          </cell>
          <cell r="O312">
            <v>1402.8321518197959</v>
          </cell>
          <cell r="P312">
            <v>1382.6558802579727</v>
          </cell>
          <cell r="Q312">
            <v>1439.7082195274945</v>
          </cell>
          <cell r="R312">
            <v>1428.4339677664564</v>
          </cell>
          <cell r="S312">
            <v>1448.9183951005939</v>
          </cell>
          <cell r="T312">
            <v>1455.9443093496723</v>
          </cell>
          <cell r="U312">
            <v>1483.2903855000388</v>
          </cell>
          <cell r="V312">
            <v>1522.7692515420215</v>
          </cell>
          <cell r="W312">
            <v>1500.57090303891</v>
          </cell>
          <cell r="X312">
            <v>1430.4734479185006</v>
          </cell>
          <cell r="Y312">
            <v>1335.4168626076953</v>
          </cell>
          <cell r="Z312">
            <v>1223.8976924008437</v>
          </cell>
          <cell r="AA312">
            <v>1152.4260147547309</v>
          </cell>
          <cell r="AB312">
            <v>1053.9667601120091</v>
          </cell>
          <cell r="AC312">
            <v>979.04625666666664</v>
          </cell>
          <cell r="AD312">
            <v>946.68386238333335</v>
          </cell>
          <cell r="AE312">
            <v>937.30391877678539</v>
          </cell>
        </row>
        <row r="313">
          <cell r="A313" t="str">
            <v>Consommation du chauffage biomasse des appartements 1982-1989 (climat normal)</v>
          </cell>
          <cell r="B313" t="str">
            <v>boicfiprchc3</v>
          </cell>
          <cell r="C313" t="str">
            <v>fra</v>
          </cell>
          <cell r="D313" t="str">
            <v>CEREN</v>
          </cell>
          <cell r="E313" t="str">
            <v>GWh</v>
          </cell>
          <cell r="F313">
            <v>863.6603960924765</v>
          </cell>
          <cell r="G313">
            <v>465.17489267747203</v>
          </cell>
          <cell r="H313">
            <v>377.06992654111696</v>
          </cell>
          <cell r="I313">
            <v>284.39836078399065</v>
          </cell>
          <cell r="J313">
            <v>263.96648398435929</v>
          </cell>
          <cell r="K313">
            <v>232.22436447113759</v>
          </cell>
          <cell r="L313">
            <v>206.10651987309157</v>
          </cell>
          <cell r="M313">
            <v>184.26326660182539</v>
          </cell>
          <cell r="N313">
            <v>177.49650333202305</v>
          </cell>
          <cell r="O313">
            <v>165.23685739426131</v>
          </cell>
          <cell r="P313">
            <v>120.15313009129474</v>
          </cell>
          <cell r="Q313">
            <v>100.0208636712868</v>
          </cell>
          <cell r="R313">
            <v>86.743761778334274</v>
          </cell>
          <cell r="S313">
            <v>79.11202554883775</v>
          </cell>
          <cell r="T313">
            <v>81.980437993183429</v>
          </cell>
          <cell r="U313">
            <v>84.182513258658048</v>
          </cell>
          <cell r="V313">
            <v>84.326438260395122</v>
          </cell>
          <cell r="W313">
            <v>90.702924409340739</v>
          </cell>
          <cell r="X313">
            <v>92.308324124541954</v>
          </cell>
          <cell r="Y313">
            <v>97.019787644642406</v>
          </cell>
          <cell r="Z313">
            <v>104.98399272623033</v>
          </cell>
          <cell r="AA313">
            <v>108.34251385812273</v>
          </cell>
          <cell r="AB313">
            <v>114.66900582540089</v>
          </cell>
          <cell r="AC313">
            <v>121.3683273</v>
          </cell>
          <cell r="AD313">
            <v>128.07619329149992</v>
          </cell>
          <cell r="AE313">
            <v>135.69837611055749</v>
          </cell>
        </row>
        <row r="314">
          <cell r="A314" t="str">
            <v>Consommation du chauffage autre des appartements 1982-1989 (climat normal)</v>
          </cell>
          <cell r="B314" t="str">
            <v>divcfiprchc3</v>
          </cell>
          <cell r="C314" t="str">
            <v>fra</v>
          </cell>
          <cell r="D314" t="str">
            <v>CEREN</v>
          </cell>
          <cell r="E314" t="str">
            <v>GWh</v>
          </cell>
          <cell r="F314">
            <v>683.59760917891504</v>
          </cell>
          <cell r="G314">
            <v>657.67638363849176</v>
          </cell>
          <cell r="H314">
            <v>642.79683219703747</v>
          </cell>
          <cell r="I314">
            <v>578.77524476970075</v>
          </cell>
          <cell r="J314">
            <v>570.69178189939987</v>
          </cell>
          <cell r="K314">
            <v>609.23895013183562</v>
          </cell>
          <cell r="L314">
            <v>714.19717480220743</v>
          </cell>
          <cell r="M314">
            <v>733.59669540166021</v>
          </cell>
          <cell r="N314">
            <v>710.42360147676675</v>
          </cell>
          <cell r="O314">
            <v>690.24129108534885</v>
          </cell>
          <cell r="P314">
            <v>654.74371743405163</v>
          </cell>
          <cell r="Q314">
            <v>646.40133181459578</v>
          </cell>
          <cell r="R314">
            <v>626.2481469237664</v>
          </cell>
          <cell r="S314">
            <v>595.52882870631083</v>
          </cell>
          <cell r="T314">
            <v>560.33521959905204</v>
          </cell>
          <cell r="U314">
            <v>541.49924251282073</v>
          </cell>
          <cell r="V314">
            <v>533.925345780008</v>
          </cell>
          <cell r="W314">
            <v>544.30352623367241</v>
          </cell>
          <cell r="X314">
            <v>543.41731609567546</v>
          </cell>
          <cell r="Y314">
            <v>560.00290393046885</v>
          </cell>
          <cell r="Z314">
            <v>577.42097050946074</v>
          </cell>
          <cell r="AA314">
            <v>595.26650277194142</v>
          </cell>
          <cell r="AB314">
            <v>600.86669173024472</v>
          </cell>
          <cell r="AC314">
            <v>607.16467860285593</v>
          </cell>
          <cell r="AD314">
            <v>571.4467790893774</v>
          </cell>
          <cell r="AE314">
            <v>568.96053044378334</v>
          </cell>
        </row>
        <row r="315">
          <cell r="A315" t="str">
            <v>Consommation du chauffage des maisons 1990-2000 (climat normal)</v>
          </cell>
        </row>
        <row r="316">
          <cell r="A316" t="str">
            <v>Consommation du chauffage des maisons 1990-2000 (climat normal)</v>
          </cell>
          <cell r="B316" t="str">
            <v>toccfmprchc4</v>
          </cell>
          <cell r="C316" t="str">
            <v>fra</v>
          </cell>
          <cell r="D316" t="str">
            <v>CEREN</v>
          </cell>
          <cell r="E316" t="str">
            <v>GWh</v>
          </cell>
          <cell r="F316">
            <v>0</v>
          </cell>
          <cell r="G316">
            <v>2690.2662865324028</v>
          </cell>
          <cell r="H316">
            <v>4853.1131198010444</v>
          </cell>
          <cell r="I316">
            <v>7359.4871024853446</v>
          </cell>
          <cell r="J316">
            <v>9024.0270954033494</v>
          </cell>
          <cell r="K316">
            <v>11036.772992205631</v>
          </cell>
          <cell r="L316">
            <v>13195.052611082952</v>
          </cell>
          <cell r="M316">
            <v>14724.703174902119</v>
          </cell>
          <cell r="N316">
            <v>17304.335225208921</v>
          </cell>
          <cell r="O316">
            <v>19675.418550426573</v>
          </cell>
          <cell r="P316">
            <v>24016.950549591718</v>
          </cell>
          <cell r="Q316">
            <v>23924.605766776571</v>
          </cell>
          <cell r="R316">
            <v>23759.120910396228</v>
          </cell>
          <cell r="S316">
            <v>23420.843143502982</v>
          </cell>
          <cell r="T316">
            <v>23662.840473412321</v>
          </cell>
          <cell r="U316">
            <v>22859.474689182465</v>
          </cell>
          <cell r="V316">
            <v>22664.393406763076</v>
          </cell>
          <cell r="W316">
            <v>22465.990572878953</v>
          </cell>
          <cell r="X316">
            <v>22119.364310225956</v>
          </cell>
          <cell r="Y316">
            <v>21869.298946099832</v>
          </cell>
          <cell r="Z316">
            <v>21093.316724445016</v>
          </cell>
          <cell r="AA316">
            <v>20701.153802330547</v>
          </cell>
          <cell r="AB316">
            <v>20374.681583183985</v>
          </cell>
          <cell r="AC316">
            <v>19831.779969245723</v>
          </cell>
          <cell r="AD316">
            <v>19666.155115207272</v>
          </cell>
          <cell r="AE316">
            <v>19512.075137766878</v>
          </cell>
        </row>
        <row r="317">
          <cell r="A317" t="str">
            <v>Consommation du chauffage charbon des maisons 1990-2000 (climat normal)</v>
          </cell>
          <cell r="B317" t="str">
            <v>chacfmprchc4</v>
          </cell>
          <cell r="C317" t="str">
            <v>fra</v>
          </cell>
          <cell r="D317" t="str">
            <v>CEREN</v>
          </cell>
          <cell r="E317" t="str">
            <v>GWh</v>
          </cell>
          <cell r="F317">
            <v>0</v>
          </cell>
          <cell r="G317">
            <v>5.0573031693977608</v>
          </cell>
          <cell r="H317">
            <v>9.1474420429210923</v>
          </cell>
          <cell r="I317">
            <v>11.685181355918866</v>
          </cell>
          <cell r="J317">
            <v>13.097527244371028</v>
          </cell>
          <cell r="K317">
            <v>20.471649353169621</v>
          </cell>
          <cell r="L317">
            <v>24.760186907114345</v>
          </cell>
          <cell r="M317">
            <v>24.941504810370954</v>
          </cell>
          <cell r="N317">
            <v>27.774279169640323</v>
          </cell>
          <cell r="O317">
            <v>44.36183525008682</v>
          </cell>
          <cell r="P317">
            <v>45.311354896797255</v>
          </cell>
          <cell r="Q317">
            <v>44.462122215463211</v>
          </cell>
          <cell r="R317">
            <v>39.655031653470907</v>
          </cell>
          <cell r="S317">
            <v>34.858436918668858</v>
          </cell>
          <cell r="T317">
            <v>30.850432333201304</v>
          </cell>
          <cell r="U317">
            <v>27.294968911629031</v>
          </cell>
          <cell r="V317">
            <v>23.609622302773246</v>
          </cell>
          <cell r="W317">
            <v>21.481681843816041</v>
          </cell>
          <cell r="X317">
            <v>19.022661365441834</v>
          </cell>
          <cell r="Y317">
            <v>15.423251958566629</v>
          </cell>
          <cell r="Z317">
            <v>12.178557962811265</v>
          </cell>
          <cell r="AA317">
            <v>9.7574660163610982</v>
          </cell>
          <cell r="AB317">
            <v>7.3458145660445613</v>
          </cell>
          <cell r="AC317">
            <v>4.946443274095409</v>
          </cell>
          <cell r="AD317">
            <v>4.9368933752190607</v>
          </cell>
          <cell r="AE317">
            <v>4.9368933752190598</v>
          </cell>
        </row>
        <row r="318">
          <cell r="A318" t="str">
            <v>Consommation du chauffage fioul des maisons 1990-2000 (climat normal)</v>
          </cell>
          <cell r="B318" t="str">
            <v>fodcfmprchc4</v>
          </cell>
          <cell r="C318" t="str">
            <v>fra</v>
          </cell>
          <cell r="D318" t="str">
            <v>CEREN</v>
          </cell>
          <cell r="E318" t="str">
            <v>GWh</v>
          </cell>
          <cell r="F318">
            <v>0</v>
          </cell>
          <cell r="G318">
            <v>302.42665021531644</v>
          </cell>
          <cell r="H318">
            <v>556.41479801557068</v>
          </cell>
          <cell r="I318">
            <v>775.1398892858291</v>
          </cell>
          <cell r="J318">
            <v>1112.8706342637927</v>
          </cell>
          <cell r="K318">
            <v>1449.0650302302195</v>
          </cell>
          <cell r="L318">
            <v>1564.5875466970758</v>
          </cell>
          <cell r="M318">
            <v>1973.4941104831441</v>
          </cell>
          <cell r="N318">
            <v>2580.4805534976385</v>
          </cell>
          <cell r="O318">
            <v>3192.5823469370439</v>
          </cell>
          <cell r="P318">
            <v>4089.9457894719981</v>
          </cell>
          <cell r="Q318">
            <v>4173.0154228582378</v>
          </cell>
          <cell r="R318">
            <v>4030.6920031372415</v>
          </cell>
          <cell r="S318">
            <v>3886.9213786790233</v>
          </cell>
          <cell r="T318">
            <v>3831.0479025190816</v>
          </cell>
          <cell r="U318">
            <v>3746.4535615635327</v>
          </cell>
          <cell r="V318">
            <v>3568.2615078277377</v>
          </cell>
          <cell r="W318">
            <v>3464.2817079342922</v>
          </cell>
          <cell r="X318">
            <v>3296.3434126976576</v>
          </cell>
          <cell r="Y318">
            <v>3199.0585846745844</v>
          </cell>
          <cell r="Z318">
            <v>3108.7623171534728</v>
          </cell>
          <cell r="AA318">
            <v>3090.1420940451203</v>
          </cell>
          <cell r="AB318">
            <v>2934.3187370902074</v>
          </cell>
          <cell r="AC318">
            <v>2769.7360338750677</v>
          </cell>
          <cell r="AD318">
            <v>2665.3122189186665</v>
          </cell>
          <cell r="AE318">
            <v>2529.002005155095</v>
          </cell>
        </row>
        <row r="319">
          <cell r="A319" t="str">
            <v>Consommation du chauffage GPL des maisons 1990-2000 (climat normal)</v>
          </cell>
          <cell r="B319" t="str">
            <v>gplcfmprchc4</v>
          </cell>
          <cell r="C319" t="str">
            <v>fra</v>
          </cell>
          <cell r="D319" t="str">
            <v>CEREN</v>
          </cell>
          <cell r="E319" t="str">
            <v>GWh</v>
          </cell>
          <cell r="F319">
            <v>0</v>
          </cell>
          <cell r="G319">
            <v>77.288337069463012</v>
          </cell>
          <cell r="H319">
            <v>133.026780138319</v>
          </cell>
          <cell r="I319">
            <v>197.78526867860444</v>
          </cell>
          <cell r="J319">
            <v>308.7792939186038</v>
          </cell>
          <cell r="K319">
            <v>436.19805398332466</v>
          </cell>
          <cell r="L319">
            <v>537.15368353115946</v>
          </cell>
          <cell r="M319">
            <v>598.55324168799507</v>
          </cell>
          <cell r="N319">
            <v>701.73402618286332</v>
          </cell>
          <cell r="O319">
            <v>830.95675049696536</v>
          </cell>
          <cell r="P319">
            <v>1113.2028493909054</v>
          </cell>
          <cell r="Q319">
            <v>1166.2646983976965</v>
          </cell>
          <cell r="R319">
            <v>1162.7198207216134</v>
          </cell>
          <cell r="S319">
            <v>1147.5230143623285</v>
          </cell>
          <cell r="T319">
            <v>1115.9486996004496</v>
          </cell>
          <cell r="U319">
            <v>1058.5864980658032</v>
          </cell>
          <cell r="V319">
            <v>1004.0248505981842</v>
          </cell>
          <cell r="W319">
            <v>936.02968832891838</v>
          </cell>
          <cell r="X319">
            <v>907.03734177727915</v>
          </cell>
          <cell r="Y319">
            <v>885.46413087732117</v>
          </cell>
          <cell r="Z319">
            <v>849.61157605554035</v>
          </cell>
          <cell r="AA319">
            <v>832.32986559758251</v>
          </cell>
          <cell r="AB319">
            <v>787.57800084834003</v>
          </cell>
          <cell r="AC319">
            <v>766.70630133372197</v>
          </cell>
          <cell r="AD319">
            <v>760.76198187458021</v>
          </cell>
          <cell r="AE319">
            <v>740.84157394251292</v>
          </cell>
        </row>
        <row r="320">
          <cell r="A320" t="str">
            <v>Consommation du chauffage gaz naturel des maisons 1990-2000 (climat normal)</v>
          </cell>
          <cell r="B320" t="str">
            <v>gazcfmprchc4</v>
          </cell>
          <cell r="C320" t="str">
            <v>fra</v>
          </cell>
          <cell r="D320" t="str">
            <v>CEREN</v>
          </cell>
          <cell r="E320" t="str">
            <v>GWh</v>
          </cell>
          <cell r="F320">
            <v>0</v>
          </cell>
          <cell r="G320">
            <v>489.93711603959201</v>
          </cell>
          <cell r="H320">
            <v>1047.6586035248836</v>
          </cell>
          <cell r="I320">
            <v>1564.946185849278</v>
          </cell>
          <cell r="J320">
            <v>2070.0416071876634</v>
          </cell>
          <cell r="K320">
            <v>2597.8418768959586</v>
          </cell>
          <cell r="L320">
            <v>3377.1853691940996</v>
          </cell>
          <cell r="M320">
            <v>4060.9100279366744</v>
          </cell>
          <cell r="N320">
            <v>4640.9987738341288</v>
          </cell>
          <cell r="O320">
            <v>5337.8554543881273</v>
          </cell>
          <cell r="P320">
            <v>6562.8114789634274</v>
          </cell>
          <cell r="Q320">
            <v>6725.7205584078492</v>
          </cell>
          <cell r="R320">
            <v>6929.1967252653831</v>
          </cell>
          <cell r="S320">
            <v>6728.3664935555771</v>
          </cell>
          <cell r="T320">
            <v>6957.3563253911761</v>
          </cell>
          <cell r="U320">
            <v>6826.4967728990341</v>
          </cell>
          <cell r="V320">
            <v>6674.9751371510465</v>
          </cell>
          <cell r="W320">
            <v>6670.1922572017447</v>
          </cell>
          <cell r="X320">
            <v>6641.2379308688342</v>
          </cell>
          <cell r="Y320">
            <v>6433.3994798963467</v>
          </cell>
          <cell r="Z320">
            <v>6393.6187990606704</v>
          </cell>
          <cell r="AA320">
            <v>6115.0556038025261</v>
          </cell>
          <cell r="AB320">
            <v>6226.9991747419444</v>
          </cell>
          <cell r="AC320">
            <v>6282.0355660230143</v>
          </cell>
          <cell r="AD320">
            <v>6140.9537284895723</v>
          </cell>
          <cell r="AE320">
            <v>6041.0112892271954</v>
          </cell>
        </row>
        <row r="321">
          <cell r="A321" t="str">
            <v>Consommation du chauffage électricité des maisons 1990-2000 (climat normal)</v>
          </cell>
          <cell r="B321" t="str">
            <v>elccfmprchc4</v>
          </cell>
          <cell r="C321" t="str">
            <v>fra</v>
          </cell>
          <cell r="D321" t="str">
            <v>CEREN</v>
          </cell>
          <cell r="E321" t="str">
            <v>GWh</v>
          </cell>
          <cell r="F321">
            <v>0</v>
          </cell>
          <cell r="G321">
            <v>502.02450646440792</v>
          </cell>
          <cell r="H321">
            <v>1025.8216595747722</v>
          </cell>
          <cell r="I321">
            <v>1467.7316990663578</v>
          </cell>
          <cell r="J321">
            <v>1865.5299000589152</v>
          </cell>
          <cell r="K321">
            <v>2264.922472067638</v>
          </cell>
          <cell r="L321">
            <v>2664.9283299745071</v>
          </cell>
          <cell r="M321">
            <v>2919.8303637045005</v>
          </cell>
          <cell r="N321">
            <v>3327.8226545099183</v>
          </cell>
          <cell r="O321">
            <v>3503.1979944652544</v>
          </cell>
          <cell r="P321">
            <v>3985.2072043803864</v>
          </cell>
          <cell r="Q321">
            <v>3926.1387113748015</v>
          </cell>
          <cell r="R321">
            <v>3735.404112592877</v>
          </cell>
          <cell r="S321">
            <v>3819.5084083723154</v>
          </cell>
          <cell r="T321">
            <v>3942.2738754353991</v>
          </cell>
          <cell r="U321">
            <v>4056.5676968553494</v>
          </cell>
          <cell r="V321">
            <v>4135.6745127683489</v>
          </cell>
          <cell r="W321">
            <v>4078.0846176990472</v>
          </cell>
          <cell r="X321">
            <v>3969.0925578073434</v>
          </cell>
          <cell r="Y321">
            <v>3808.8477840725736</v>
          </cell>
          <cell r="Z321">
            <v>3193.728799609823</v>
          </cell>
          <cell r="AA321">
            <v>3041.5237503278349</v>
          </cell>
          <cell r="AB321">
            <v>2689.5724460039569</v>
          </cell>
          <cell r="AC321">
            <v>2363.3026672724613</v>
          </cell>
          <cell r="AD321">
            <v>2308.4497427531446</v>
          </cell>
          <cell r="AE321">
            <v>2279.6559482972398</v>
          </cell>
        </row>
        <row r="322">
          <cell r="A322" t="str">
            <v>Consommation du chauffage biomasse des maisons 1990-2000 (climat normal)</v>
          </cell>
          <cell r="B322" t="str">
            <v>boicfmprchc4</v>
          </cell>
          <cell r="C322" t="str">
            <v>fra</v>
          </cell>
          <cell r="D322" t="str">
            <v>CEREN</v>
          </cell>
          <cell r="E322" t="str">
            <v>GWh</v>
          </cell>
          <cell r="F322">
            <v>0</v>
          </cell>
          <cell r="G322">
            <v>1313.5323735742259</v>
          </cell>
          <cell r="H322">
            <v>2080.04485505812</v>
          </cell>
          <cell r="I322">
            <v>3340.4530377078531</v>
          </cell>
          <cell r="J322">
            <v>3652.0335816953157</v>
          </cell>
          <cell r="K322">
            <v>4266.043832569294</v>
          </cell>
          <cell r="L322">
            <v>5021.8819078576416</v>
          </cell>
          <cell r="M322">
            <v>5144.2818877810032</v>
          </cell>
          <cell r="N322">
            <v>6022.7933711357218</v>
          </cell>
          <cell r="O322">
            <v>6763.6741284645786</v>
          </cell>
          <cell r="P322">
            <v>8216.8544196851344</v>
          </cell>
          <cell r="Q322">
            <v>7885.328586567317</v>
          </cell>
          <cell r="R322">
            <v>7857.8395823289738</v>
          </cell>
          <cell r="S322">
            <v>7799.0156375679289</v>
          </cell>
          <cell r="T322">
            <v>7778.8839992999947</v>
          </cell>
          <cell r="U322">
            <v>7136.102080773413</v>
          </cell>
          <cell r="V322">
            <v>7246.8695803944047</v>
          </cell>
          <cell r="W322">
            <v>7277.4896119248988</v>
          </cell>
          <cell r="X322">
            <v>7261.6357031553471</v>
          </cell>
          <cell r="Y322">
            <v>7494.0941631432852</v>
          </cell>
          <cell r="Z322">
            <v>7494.5802766678535</v>
          </cell>
          <cell r="AA322">
            <v>7566.3222674369663</v>
          </cell>
          <cell r="AB322">
            <v>7677.1661410707711</v>
          </cell>
          <cell r="AC322">
            <v>7588.1473863037118</v>
          </cell>
          <cell r="AD322">
            <v>7727.0574066037098</v>
          </cell>
          <cell r="AE322">
            <v>7858.1267612235988</v>
          </cell>
        </row>
        <row r="323">
          <cell r="A323" t="str">
            <v>Consommation du chauffage autre des maisons 1990-2000 (climat normal)</v>
          </cell>
          <cell r="B323" t="str">
            <v>divcfmprchc4</v>
          </cell>
          <cell r="C323" t="str">
            <v>fra</v>
          </cell>
          <cell r="D323" t="str">
            <v>CEREN</v>
          </cell>
          <cell r="E323" t="str">
            <v>GWh</v>
          </cell>
          <cell r="F323">
            <v>0</v>
          </cell>
          <cell r="G323">
            <v>0</v>
          </cell>
          <cell r="H323">
            <v>0.99898144645836096</v>
          </cell>
          <cell r="I323">
            <v>1.7458405415028255</v>
          </cell>
          <cell r="J323">
            <v>1.6745510346879298</v>
          </cell>
          <cell r="K323">
            <v>2.2300771060278661</v>
          </cell>
          <cell r="L323">
            <v>4.5555869213542106</v>
          </cell>
          <cell r="M323">
            <v>2.692038498429278</v>
          </cell>
          <cell r="N323">
            <v>2.7315668790076062</v>
          </cell>
          <cell r="O323">
            <v>2.7900404245166754</v>
          </cell>
          <cell r="P323">
            <v>3.6174528030721471</v>
          </cell>
          <cell r="Q323">
            <v>3.6756669552054162</v>
          </cell>
          <cell r="R323">
            <v>3.6136346966683059</v>
          </cell>
          <cell r="S323">
            <v>4.6497740471401032</v>
          </cell>
          <cell r="T323">
            <v>6.4792388330184814</v>
          </cell>
          <cell r="U323">
            <v>7.9731101137058173</v>
          </cell>
          <cell r="V323">
            <v>10.97819572058059</v>
          </cell>
          <cell r="W323">
            <v>18.431007946234207</v>
          </cell>
          <cell r="X323">
            <v>24.994702554054275</v>
          </cell>
          <cell r="Y323">
            <v>33.011551477151983</v>
          </cell>
          <cell r="Z323">
            <v>40.83639793484685</v>
          </cell>
          <cell r="AA323">
            <v>46.022755104158605</v>
          </cell>
          <cell r="AB323">
            <v>51.701268862719822</v>
          </cell>
          <cell r="AC323">
            <v>56.90557116365077</v>
          </cell>
          <cell r="AD323">
            <v>58.68314319237971</v>
          </cell>
          <cell r="AE323">
            <v>58.500666546016376</v>
          </cell>
        </row>
        <row r="324">
          <cell r="A324" t="str">
            <v>Consommation du chauffage des appartements 1990-2000 (climat normal)</v>
          </cell>
        </row>
        <row r="325">
          <cell r="A325" t="str">
            <v>Consommation du chauffage des appartements 1990-2000 (climat normal)</v>
          </cell>
          <cell r="B325" t="str">
            <v>toccfiprchc4</v>
          </cell>
          <cell r="C325" t="str">
            <v>fra</v>
          </cell>
          <cell r="D325" t="str">
            <v>CEREN</v>
          </cell>
          <cell r="E325" t="str">
            <v>GWh</v>
          </cell>
          <cell r="F325">
            <v>0</v>
          </cell>
          <cell r="G325">
            <v>598.08990721490864</v>
          </cell>
          <cell r="H325">
            <v>1356.5527407853908</v>
          </cell>
          <cell r="I325">
            <v>2081.3035780675682</v>
          </cell>
          <cell r="J325">
            <v>2710.5976262505951</v>
          </cell>
          <cell r="K325">
            <v>3586.8282361904253</v>
          </cell>
          <cell r="L325">
            <v>4319.3140966888368</v>
          </cell>
          <cell r="M325">
            <v>4884.1206466483227</v>
          </cell>
          <cell r="N325">
            <v>5579.529342865857</v>
          </cell>
          <cell r="O325">
            <v>6021.5086554625723</v>
          </cell>
          <cell r="P325">
            <v>7129.3414592597583</v>
          </cell>
          <cell r="Q325">
            <v>7288.0465329306862</v>
          </cell>
          <cell r="R325">
            <v>7285.677579118219</v>
          </cell>
          <cell r="S325">
            <v>7112.8975294572883</v>
          </cell>
          <cell r="T325">
            <v>7121.6058265334032</v>
          </cell>
          <cell r="U325">
            <v>7177.1293466513598</v>
          </cell>
          <cell r="V325">
            <v>7216.4531582151303</v>
          </cell>
          <cell r="W325">
            <v>7227.3790350412055</v>
          </cell>
          <cell r="X325">
            <v>7016.2200673982734</v>
          </cell>
          <cell r="Y325">
            <v>6782.7901820051211</v>
          </cell>
          <cell r="Z325">
            <v>6732.9397596075778</v>
          </cell>
          <cell r="AA325">
            <v>6515.516996371327</v>
          </cell>
          <cell r="AB325">
            <v>6389.0871299526061</v>
          </cell>
          <cell r="AC325">
            <v>6252.1288535461572</v>
          </cell>
          <cell r="AD325">
            <v>6109.6633604604303</v>
          </cell>
          <cell r="AE325">
            <v>5966.087520537707</v>
          </cell>
        </row>
        <row r="326">
          <cell r="A326" t="str">
            <v>Consommation du chauffage charbon des appartements 1990-2000 (climat normal)</v>
          </cell>
          <cell r="B326" t="str">
            <v>chacfiprchc4</v>
          </cell>
          <cell r="C326" t="str">
            <v>fra</v>
          </cell>
          <cell r="D326" t="str">
            <v>CEREN</v>
          </cell>
          <cell r="E326" t="str">
            <v>GWh</v>
          </cell>
          <cell r="F326">
            <v>0</v>
          </cell>
          <cell r="G326">
            <v>0.47421052352642445</v>
          </cell>
          <cell r="H326">
            <v>0.69205261115919725</v>
          </cell>
          <cell r="I326">
            <v>1.8532684612571653</v>
          </cell>
          <cell r="J326">
            <v>3.009031381356349</v>
          </cell>
          <cell r="K326">
            <v>3.4614079017891513</v>
          </cell>
          <cell r="L326">
            <v>3.8903529377398325</v>
          </cell>
          <cell r="M326">
            <v>3.2366304183163792</v>
          </cell>
          <cell r="N326">
            <v>4.0004640792163899</v>
          </cell>
          <cell r="O326">
            <v>3.0002506353387193</v>
          </cell>
          <cell r="P326">
            <v>3.6050958374043267</v>
          </cell>
          <cell r="Q326">
            <v>2.6123908136373402</v>
          </cell>
          <cell r="R326">
            <v>1.278150512948836</v>
          </cell>
          <cell r="S326">
            <v>1.2861535359764871</v>
          </cell>
          <cell r="T326">
            <v>1.3042367939588635</v>
          </cell>
          <cell r="U326">
            <v>1.3026020381069079</v>
          </cell>
          <cell r="V326">
            <v>1.2879576094324026</v>
          </cell>
          <cell r="W326">
            <v>2.5725879313853173</v>
          </cell>
          <cell r="X326">
            <v>3.4725652176998065</v>
          </cell>
          <cell r="Y326">
            <v>4.7508457905068431</v>
          </cell>
          <cell r="Z326">
            <v>6.0258898457215571</v>
          </cell>
          <cell r="AA326">
            <v>7.2976973833439533</v>
          </cell>
          <cell r="AB326">
            <v>8.5662684033740284</v>
          </cell>
          <cell r="AC326">
            <v>9.4508028179594969</v>
          </cell>
          <cell r="AD326">
            <v>9.4322426084859892</v>
          </cell>
          <cell r="AE326">
            <v>9.4322426084859892</v>
          </cell>
        </row>
        <row r="327">
          <cell r="A327" t="str">
            <v>Consommation du chauffage fioul des appartements 1990-2000 (climat normal)</v>
          </cell>
          <cell r="B327" t="str">
            <v>fodcfiprchc4</v>
          </cell>
          <cell r="C327" t="str">
            <v>fra</v>
          </cell>
          <cell r="D327" t="str">
            <v>CEREN</v>
          </cell>
          <cell r="E327" t="str">
            <v>GWh</v>
          </cell>
          <cell r="F327">
            <v>0</v>
          </cell>
          <cell r="G327">
            <v>12.502585478110804</v>
          </cell>
          <cell r="H327">
            <v>27.822574356126132</v>
          </cell>
          <cell r="I327">
            <v>44.755013039826622</v>
          </cell>
          <cell r="J327">
            <v>64.531296393258685</v>
          </cell>
          <cell r="K327">
            <v>92.626800750398118</v>
          </cell>
          <cell r="L327">
            <v>102.79259078045573</v>
          </cell>
          <cell r="M327">
            <v>122.49595064408986</v>
          </cell>
          <cell r="N327">
            <v>162.95174488119613</v>
          </cell>
          <cell r="O327">
            <v>210.46275620249227</v>
          </cell>
          <cell r="P327">
            <v>275.48510332601268</v>
          </cell>
          <cell r="Q327">
            <v>298.6647346969205</v>
          </cell>
          <cell r="R327">
            <v>310.16557630437131</v>
          </cell>
          <cell r="S327">
            <v>312.51150443848246</v>
          </cell>
          <cell r="T327">
            <v>313.97079020793251</v>
          </cell>
          <cell r="U327">
            <v>289.17346535464105</v>
          </cell>
          <cell r="V327">
            <v>290.80723563794629</v>
          </cell>
          <cell r="W327">
            <v>269.99375847399767</v>
          </cell>
          <cell r="X327">
            <v>245.14000496289202</v>
          </cell>
          <cell r="Y327">
            <v>224.75152800940225</v>
          </cell>
          <cell r="Z327">
            <v>209.58068208667754</v>
          </cell>
          <cell r="AA327">
            <v>193.06756948761614</v>
          </cell>
          <cell r="AB327">
            <v>173.56736192857647</v>
          </cell>
          <cell r="AC327">
            <v>154.7131290523547</v>
          </cell>
          <cell r="AD327">
            <v>149.76238164823695</v>
          </cell>
          <cell r="AE327">
            <v>145.21555081878199</v>
          </cell>
        </row>
        <row r="328">
          <cell r="A328" t="str">
            <v>Consommation du chauffage GPL des appartements 1990-2000 (climat normal)</v>
          </cell>
          <cell r="B328" t="str">
            <v>gplcfiprchc4</v>
          </cell>
          <cell r="C328" t="str">
            <v>fra</v>
          </cell>
          <cell r="D328" t="str">
            <v>CEREN</v>
          </cell>
          <cell r="E328" t="str">
            <v>GWh</v>
          </cell>
          <cell r="F328">
            <v>0</v>
          </cell>
          <cell r="G328">
            <v>3.1020944254641796</v>
          </cell>
          <cell r="H328">
            <v>4.4987995190964352</v>
          </cell>
          <cell r="I328">
            <v>7.7508793978442956</v>
          </cell>
          <cell r="J328">
            <v>11.393020922667718</v>
          </cell>
          <cell r="K328">
            <v>17.272514498344037</v>
          </cell>
          <cell r="L328">
            <v>24.484145310385113</v>
          </cell>
          <cell r="M328">
            <v>34.109103490472933</v>
          </cell>
          <cell r="N328">
            <v>32.861530065033904</v>
          </cell>
          <cell r="O328">
            <v>40.340745511586924</v>
          </cell>
          <cell r="P328">
            <v>46.585275586741318</v>
          </cell>
          <cell r="Q328">
            <v>46.811989913941886</v>
          </cell>
          <cell r="R328">
            <v>44.42636923230009</v>
          </cell>
          <cell r="S328">
            <v>44.130404308723143</v>
          </cell>
          <cell r="T328">
            <v>46.30335115553315</v>
          </cell>
          <cell r="U328">
            <v>46.51808039489697</v>
          </cell>
          <cell r="V328">
            <v>44.678032568106588</v>
          </cell>
          <cell r="W328">
            <v>40.754411023916894</v>
          </cell>
          <cell r="X328">
            <v>34.877270204424491</v>
          </cell>
          <cell r="Y328">
            <v>30.603303553379117</v>
          </cell>
          <cell r="Z328">
            <v>26.621194531919663</v>
          </cell>
          <cell r="AA328">
            <v>22.355827217010955</v>
          </cell>
          <cell r="AB328">
            <v>18.686195045119774</v>
          </cell>
          <cell r="AC328">
            <v>15.499430903317419</v>
          </cell>
          <cell r="AD328">
            <v>15.504116339341566</v>
          </cell>
          <cell r="AE328">
            <v>14.97059601822324</v>
          </cell>
        </row>
        <row r="329">
          <cell r="A329" t="str">
            <v>Consommation du chauffage gaz naturel des appartements 1990-2000 (climat normal)</v>
          </cell>
          <cell r="B329" t="str">
            <v>gazcfiprchc4</v>
          </cell>
          <cell r="C329" t="str">
            <v>fra</v>
          </cell>
          <cell r="D329" t="str">
            <v>CEREN</v>
          </cell>
          <cell r="E329" t="str">
            <v>GWh</v>
          </cell>
          <cell r="F329">
            <v>0</v>
          </cell>
          <cell r="G329">
            <v>276.14443084252986</v>
          </cell>
          <cell r="H329">
            <v>676.57192108669244</v>
          </cell>
          <cell r="I329">
            <v>1102.0446728137349</v>
          </cell>
          <cell r="J329">
            <v>1514.2987970349723</v>
          </cell>
          <cell r="K329">
            <v>2000.5345987867699</v>
          </cell>
          <cell r="L329">
            <v>2501.5083559599252</v>
          </cell>
          <cell r="M329">
            <v>2810.2927166219674</v>
          </cell>
          <cell r="N329">
            <v>3201.5912051768328</v>
          </cell>
          <cell r="O329">
            <v>3554.5635064873304</v>
          </cell>
          <cell r="P329">
            <v>3921.9059850411686</v>
          </cell>
          <cell r="Q329">
            <v>3957.7209046224398</v>
          </cell>
          <cell r="R329">
            <v>3939.298088582656</v>
          </cell>
          <cell r="S329">
            <v>3715.464230544595</v>
          </cell>
          <cell r="T329">
            <v>3568.8253264792165</v>
          </cell>
          <cell r="U329">
            <v>3458.8186590646965</v>
          </cell>
          <cell r="V329">
            <v>3360.2981993557437</v>
          </cell>
          <cell r="W329">
            <v>3313.1708730773134</v>
          </cell>
          <cell r="X329">
            <v>3324.7674330512482</v>
          </cell>
          <cell r="Y329">
            <v>3236.5851219230335</v>
          </cell>
          <cell r="Z329">
            <v>3322.3450225907482</v>
          </cell>
          <cell r="AA329">
            <v>3216.8740189931832</v>
          </cell>
          <cell r="AB329">
            <v>3248.4385142450319</v>
          </cell>
          <cell r="AC329">
            <v>3222.726075217045</v>
          </cell>
          <cell r="AD329">
            <v>3160.9934695563597</v>
          </cell>
          <cell r="AE329">
            <v>3034.3398356193234</v>
          </cell>
        </row>
        <row r="330">
          <cell r="A330" t="str">
            <v>Consommation du chauffage électricité des appartements 1990-2000 (climat normal)</v>
          </cell>
          <cell r="B330" t="str">
            <v>elccfiprchc4</v>
          </cell>
          <cell r="C330" t="str">
            <v>fra</v>
          </cell>
          <cell r="D330" t="str">
            <v>CEREN</v>
          </cell>
          <cell r="E330" t="str">
            <v>GWh</v>
          </cell>
          <cell r="F330">
            <v>0</v>
          </cell>
          <cell r="G330">
            <v>215.53476831905655</v>
          </cell>
          <cell r="H330">
            <v>490.2480413464537</v>
          </cell>
          <cell r="I330">
            <v>731.909314560437</v>
          </cell>
          <cell r="J330">
            <v>868.53054657317352</v>
          </cell>
          <cell r="K330">
            <v>1162.1952869711795</v>
          </cell>
          <cell r="L330">
            <v>1338.0766049446438</v>
          </cell>
          <cell r="M330">
            <v>1524.8499050257549</v>
          </cell>
          <cell r="N330">
            <v>1732.089411311661</v>
          </cell>
          <cell r="O330">
            <v>1697.7994342107361</v>
          </cell>
          <cell r="P330">
            <v>1788.3924080351439</v>
          </cell>
          <cell r="Q330">
            <v>1888.8721743780545</v>
          </cell>
          <cell r="R330">
            <v>1902.2568320795801</v>
          </cell>
          <cell r="S330">
            <v>1951.1671296449406</v>
          </cell>
          <cell r="T330">
            <v>2105.6973710239263</v>
          </cell>
          <cell r="U330">
            <v>2265.1744221211206</v>
          </cell>
          <cell r="V330">
            <v>2411.3117462021564</v>
          </cell>
          <cell r="W330">
            <v>2423.6451095852581</v>
          </cell>
          <cell r="X330">
            <v>2267.8242356307701</v>
          </cell>
          <cell r="Y330">
            <v>2118.9998359598862</v>
          </cell>
          <cell r="Z330">
            <v>1980.3482264261891</v>
          </cell>
          <cell r="AA330">
            <v>1862.1556786195829</v>
          </cell>
          <cell r="AB330">
            <v>1715.7184138953289</v>
          </cell>
          <cell r="AC330">
            <v>1609.5166324406321</v>
          </cell>
          <cell r="AD330">
            <v>1555.7335083784096</v>
          </cell>
          <cell r="AE330">
            <v>1538.8305116354504</v>
          </cell>
        </row>
        <row r="331">
          <cell r="A331" t="str">
            <v>Consommation du chauffage biomasse des appartements 1990-2000 (climat normal)</v>
          </cell>
          <cell r="B331" t="str">
            <v>boicfiprchc4</v>
          </cell>
          <cell r="C331" t="str">
            <v>fra</v>
          </cell>
          <cell r="D331" t="str">
            <v>CEREN</v>
          </cell>
          <cell r="E331" t="str">
            <v>GWh</v>
          </cell>
          <cell r="F331">
            <v>0</v>
          </cell>
          <cell r="G331">
            <v>57.658514950340674</v>
          </cell>
          <cell r="H331">
            <v>95.428559403213825</v>
          </cell>
          <cell r="I331">
            <v>98.266589374092931</v>
          </cell>
          <cell r="J331">
            <v>112.84713422106948</v>
          </cell>
          <cell r="K331">
            <v>124.84009524456961</v>
          </cell>
          <cell r="L331">
            <v>120.45986992356661</v>
          </cell>
          <cell r="M331">
            <v>109.86374477121382</v>
          </cell>
          <cell r="N331">
            <v>118.60504868004539</v>
          </cell>
          <cell r="O331">
            <v>134.45378694668818</v>
          </cell>
          <cell r="P331">
            <v>110.11145613455304</v>
          </cell>
          <cell r="Q331">
            <v>105.85724345619357</v>
          </cell>
          <cell r="R331">
            <v>101.52751879304532</v>
          </cell>
          <cell r="S331">
            <v>96.592809113616667</v>
          </cell>
          <cell r="T331">
            <v>103.31161234431964</v>
          </cell>
          <cell r="U331">
            <v>108.85030712453008</v>
          </cell>
          <cell r="V331">
            <v>117.63560201169437</v>
          </cell>
          <cell r="W331">
            <v>118.10222186079511</v>
          </cell>
          <cell r="X331">
            <v>113.56237290511309</v>
          </cell>
          <cell r="Y331">
            <v>117.36876918683583</v>
          </cell>
          <cell r="Z331">
            <v>112.99507869375014</v>
          </cell>
          <cell r="AA331">
            <v>114.99561692872966</v>
          </cell>
          <cell r="AB331">
            <v>112.53656178287626</v>
          </cell>
          <cell r="AC331">
            <v>115.13233109833489</v>
          </cell>
          <cell r="AD331">
            <v>122.17675304833492</v>
          </cell>
          <cell r="AE331">
            <v>127.96078226308484</v>
          </cell>
        </row>
        <row r="332">
          <cell r="A332" t="str">
            <v>Consommation du chauffage autre des appartements 1990-2000 (climat normal)</v>
          </cell>
          <cell r="B332" t="str">
            <v>divcfiprchc4</v>
          </cell>
          <cell r="C332" t="str">
            <v>fra</v>
          </cell>
          <cell r="D332" t="str">
            <v>CEREN</v>
          </cell>
          <cell r="E332" t="str">
            <v>GWh</v>
          </cell>
          <cell r="F332">
            <v>0</v>
          </cell>
          <cell r="G332">
            <v>32.67330267588018</v>
          </cell>
          <cell r="H332">
            <v>61.290792462649385</v>
          </cell>
          <cell r="I332">
            <v>94.723840420375296</v>
          </cell>
          <cell r="J332">
            <v>135.98779972409682</v>
          </cell>
          <cell r="K332">
            <v>187.89753203737035</v>
          </cell>
          <cell r="L332">
            <v>228.1021768321211</v>
          </cell>
          <cell r="M332">
            <v>279.27259567650827</v>
          </cell>
          <cell r="N332">
            <v>327.42993867187209</v>
          </cell>
          <cell r="O332">
            <v>380.88817546840056</v>
          </cell>
          <cell r="P332">
            <v>447.26165403264878</v>
          </cell>
          <cell r="Q332">
            <v>451.5126137834128</v>
          </cell>
          <cell r="R332">
            <v>450.73056234723134</v>
          </cell>
          <cell r="S332">
            <v>455.75081660486853</v>
          </cell>
          <cell r="T332">
            <v>446.19865726243142</v>
          </cell>
          <cell r="U332">
            <v>471.29732928728254</v>
          </cell>
          <cell r="V332">
            <v>454.43990356396495</v>
          </cell>
          <cell r="W332">
            <v>523.14559182245284</v>
          </cell>
          <cell r="X332">
            <v>490.581704160041</v>
          </cell>
          <cell r="Y332">
            <v>513.73629631599238</v>
          </cell>
          <cell r="Z332">
            <v>539.02918416648686</v>
          </cell>
          <cell r="AA332">
            <v>562.77610647577512</v>
          </cell>
          <cell r="AB332">
            <v>575.57933338621456</v>
          </cell>
          <cell r="AC332">
            <v>589.0959707504278</v>
          </cell>
          <cell r="AD332">
            <v>560.06640761517588</v>
          </cell>
          <cell r="AE332">
            <v>559.34352030827108</v>
          </cell>
        </row>
        <row r="333">
          <cell r="A333" t="str">
            <v>Consommation du chauffage des maisons &gt;=2001 (climat normal)</v>
          </cell>
        </row>
        <row r="334">
          <cell r="A334" t="str">
            <v>Consommation du chauffage des maisons &gt;=2001 (climat normal)</v>
          </cell>
          <cell r="B334" t="str">
            <v>toccfmprchc5</v>
          </cell>
          <cell r="C334" t="str">
            <v>fra</v>
          </cell>
          <cell r="D334" t="str">
            <v>CEREN</v>
          </cell>
          <cell r="E334" t="str">
            <v>GWh</v>
          </cell>
          <cell r="F334">
            <v>0</v>
          </cell>
          <cell r="G334">
            <v>0</v>
          </cell>
          <cell r="H334">
            <v>0</v>
          </cell>
          <cell r="I334">
            <v>0</v>
          </cell>
          <cell r="J334">
            <v>0</v>
          </cell>
          <cell r="K334">
            <v>0</v>
          </cell>
          <cell r="L334">
            <v>0</v>
          </cell>
          <cell r="M334">
            <v>0</v>
          </cell>
          <cell r="N334">
            <v>0</v>
          </cell>
          <cell r="O334">
            <v>0</v>
          </cell>
          <cell r="P334">
            <v>0</v>
          </cell>
          <cell r="Q334">
            <v>1855.5874099709945</v>
          </cell>
          <cell r="R334">
            <v>4354.0171039830329</v>
          </cell>
          <cell r="S334">
            <v>6729.9907895653178</v>
          </cell>
          <cell r="T334">
            <v>10009.69461388387</v>
          </cell>
          <cell r="U334">
            <v>12372.426285322825</v>
          </cell>
          <cell r="V334">
            <v>15097.149185354159</v>
          </cell>
          <cell r="W334">
            <v>17813.26218566078</v>
          </cell>
          <cell r="X334">
            <v>19841.077613433248</v>
          </cell>
          <cell r="Y334">
            <v>21594.475697564038</v>
          </cell>
          <cell r="Z334">
            <v>22862.112347150432</v>
          </cell>
          <cell r="AA334">
            <v>23189.151947936251</v>
          </cell>
          <cell r="AB334">
            <v>24566.334683491696</v>
          </cell>
          <cell r="AC334">
            <v>25729.011040139565</v>
          </cell>
          <cell r="AD334">
            <v>26794.497202090035</v>
          </cell>
          <cell r="AE334">
            <v>27608.565051920934</v>
          </cell>
        </row>
        <row r="335">
          <cell r="A335" t="str">
            <v>Consommation du chauffage charbon des maisons &gt;=2001 (climat normal)</v>
          </cell>
          <cell r="B335" t="str">
            <v>chacfmprchc5</v>
          </cell>
          <cell r="C335" t="str">
            <v>fra</v>
          </cell>
          <cell r="D335" t="str">
            <v>CEREN</v>
          </cell>
          <cell r="E335" t="str">
            <v>GWh</v>
          </cell>
          <cell r="F335">
            <v>0</v>
          </cell>
          <cell r="G335">
            <v>0</v>
          </cell>
          <cell r="H335">
            <v>0</v>
          </cell>
          <cell r="I335">
            <v>0</v>
          </cell>
          <cell r="J335">
            <v>0</v>
          </cell>
          <cell r="K335">
            <v>0</v>
          </cell>
          <cell r="L335">
            <v>0</v>
          </cell>
          <cell r="M335">
            <v>0</v>
          </cell>
          <cell r="N335">
            <v>0</v>
          </cell>
          <cell r="O335">
            <v>0</v>
          </cell>
          <cell r="P335">
            <v>0</v>
          </cell>
          <cell r="Q335">
            <v>0.21490895563330581</v>
          </cell>
          <cell r="R335">
            <v>0.14762081957904538</v>
          </cell>
          <cell r="S335">
            <v>8.3365867655493697E-2</v>
          </cell>
          <cell r="T335">
            <v>-2.2760015298898761E-2</v>
          </cell>
          <cell r="U335">
            <v>0.12759455199936276</v>
          </cell>
          <cell r="V335">
            <v>0.29055164101906017</v>
          </cell>
          <cell r="W335">
            <v>0.37823031521943129</v>
          </cell>
          <cell r="X335">
            <v>0.46843654365459741</v>
          </cell>
          <cell r="Y335">
            <v>0.52965505713150951</v>
          </cell>
          <cell r="Z335">
            <v>0.54490299765771877</v>
          </cell>
          <cell r="AA335">
            <v>0.4916246773685613</v>
          </cell>
          <cell r="AB335">
            <v>0.44708563142794855</v>
          </cell>
          <cell r="AC335">
            <v>0.37713839059261356</v>
          </cell>
          <cell r="AD335">
            <v>0.35819235862544951</v>
          </cell>
          <cell r="AE335">
            <v>0.31566878975740176</v>
          </cell>
        </row>
        <row r="336">
          <cell r="A336" t="str">
            <v>Consommation du chauffage fioul des maisons &gt;=2001 (climat normal)</v>
          </cell>
          <cell r="B336" t="str">
            <v>fodcfmprchc5</v>
          </cell>
          <cell r="C336" t="str">
            <v>fra</v>
          </cell>
          <cell r="D336" t="str">
            <v>CEREN</v>
          </cell>
          <cell r="E336" t="str">
            <v>GWh</v>
          </cell>
          <cell r="F336">
            <v>0</v>
          </cell>
          <cell r="G336">
            <v>0</v>
          </cell>
          <cell r="H336">
            <v>0</v>
          </cell>
          <cell r="I336">
            <v>0</v>
          </cell>
          <cell r="J336">
            <v>0</v>
          </cell>
          <cell r="K336">
            <v>0</v>
          </cell>
          <cell r="L336">
            <v>0</v>
          </cell>
          <cell r="M336">
            <v>0</v>
          </cell>
          <cell r="N336">
            <v>0</v>
          </cell>
          <cell r="O336">
            <v>0</v>
          </cell>
          <cell r="P336">
            <v>0</v>
          </cell>
          <cell r="Q336">
            <v>233.60381603272833</v>
          </cell>
          <cell r="R336">
            <v>519.54103804076283</v>
          </cell>
          <cell r="S336">
            <v>868.58119707576532</v>
          </cell>
          <cell r="T336">
            <v>1445.7517223544041</v>
          </cell>
          <cell r="U336">
            <v>1769.3223585657065</v>
          </cell>
          <cell r="V336">
            <v>1990.6853305835771</v>
          </cell>
          <cell r="W336">
            <v>2091.8818079482971</v>
          </cell>
          <cell r="X336">
            <v>1954.7678494311208</v>
          </cell>
          <cell r="Y336">
            <v>1880.3845199106845</v>
          </cell>
          <cell r="Z336">
            <v>1865.0439466952234</v>
          </cell>
          <cell r="AA336">
            <v>1879.3788325852888</v>
          </cell>
          <cell r="AB336">
            <v>1803.3532335604214</v>
          </cell>
          <cell r="AC336">
            <v>1669.6418018048075</v>
          </cell>
          <cell r="AD336">
            <v>1522.1384941669407</v>
          </cell>
          <cell r="AE336">
            <v>1364.0485301093013</v>
          </cell>
        </row>
        <row r="337">
          <cell r="A337" t="str">
            <v>Consommation du chauffage GPL des maisons &gt;=2001 (climat normal)</v>
          </cell>
          <cell r="B337" t="str">
            <v>gplcfmprchc5</v>
          </cell>
          <cell r="C337" t="str">
            <v>fra</v>
          </cell>
          <cell r="D337" t="str">
            <v>CEREN</v>
          </cell>
          <cell r="E337" t="str">
            <v>GWh</v>
          </cell>
          <cell r="F337">
            <v>0</v>
          </cell>
          <cell r="G337">
            <v>0</v>
          </cell>
          <cell r="H337">
            <v>0</v>
          </cell>
          <cell r="I337">
            <v>0</v>
          </cell>
          <cell r="J337">
            <v>0</v>
          </cell>
          <cell r="K337">
            <v>0</v>
          </cell>
          <cell r="L337">
            <v>0</v>
          </cell>
          <cell r="M337">
            <v>0</v>
          </cell>
          <cell r="N337">
            <v>0</v>
          </cell>
          <cell r="O337">
            <v>0</v>
          </cell>
          <cell r="P337">
            <v>0</v>
          </cell>
          <cell r="Q337">
            <v>97.15508609897222</v>
          </cell>
          <cell r="R337">
            <v>195.38566036434514</v>
          </cell>
          <cell r="S337">
            <v>258.99553596054488</v>
          </cell>
          <cell r="T337">
            <v>276.04611536744437</v>
          </cell>
          <cell r="U337">
            <v>274.1510659177311</v>
          </cell>
          <cell r="V337">
            <v>299.27643376214354</v>
          </cell>
          <cell r="W337">
            <v>404.60505196425805</v>
          </cell>
          <cell r="X337">
            <v>420.27446998931265</v>
          </cell>
          <cell r="Y337">
            <v>414.95256943366093</v>
          </cell>
          <cell r="Z337">
            <v>433.23907358187222</v>
          </cell>
          <cell r="AA337">
            <v>451.65756926807143</v>
          </cell>
          <cell r="AB337">
            <v>437.57423212179702</v>
          </cell>
          <cell r="AC337">
            <v>434.61424270644289</v>
          </cell>
          <cell r="AD337">
            <v>433.96182842769218</v>
          </cell>
          <cell r="AE337">
            <v>423.29009893069912</v>
          </cell>
        </row>
        <row r="338">
          <cell r="A338" t="str">
            <v>Consommation du chauffage gaz naturel des maisons &gt;=2001 (climat normal)</v>
          </cell>
          <cell r="B338" t="str">
            <v>gazcfmprchc5</v>
          </cell>
          <cell r="C338" t="str">
            <v>fra</v>
          </cell>
          <cell r="D338" t="str">
            <v>CEREN</v>
          </cell>
          <cell r="E338" t="str">
            <v>GWh</v>
          </cell>
          <cell r="F338">
            <v>0</v>
          </cell>
          <cell r="G338">
            <v>0</v>
          </cell>
          <cell r="H338">
            <v>0</v>
          </cell>
          <cell r="I338">
            <v>0</v>
          </cell>
          <cell r="J338">
            <v>0</v>
          </cell>
          <cell r="K338">
            <v>0</v>
          </cell>
          <cell r="L338">
            <v>0</v>
          </cell>
          <cell r="M338">
            <v>0</v>
          </cell>
          <cell r="N338">
            <v>0</v>
          </cell>
          <cell r="O338">
            <v>0</v>
          </cell>
          <cell r="P338">
            <v>0</v>
          </cell>
          <cell r="Q338">
            <v>705.97431661063183</v>
          </cell>
          <cell r="R338">
            <v>1676.0634061212027</v>
          </cell>
          <cell r="S338">
            <v>2416.8351737786234</v>
          </cell>
          <cell r="T338">
            <v>3562.469489388453</v>
          </cell>
          <cell r="U338">
            <v>4240.5426275711197</v>
          </cell>
          <cell r="V338">
            <v>5027.7699155402534</v>
          </cell>
          <cell r="W338">
            <v>5727.864882155558</v>
          </cell>
          <cell r="X338">
            <v>6259.5789864033759</v>
          </cell>
          <cell r="Y338">
            <v>6483.0359046729973</v>
          </cell>
          <cell r="Z338">
            <v>6969.3560473386933</v>
          </cell>
          <cell r="AA338">
            <v>6194.7155653065674</v>
          </cell>
          <cell r="AB338">
            <v>6408.6347718075667</v>
          </cell>
          <cell r="AC338">
            <v>6757.4821644069852</v>
          </cell>
          <cell r="AD338">
            <v>6713.8994807289109</v>
          </cell>
          <cell r="AE338">
            <v>6820.9970585591909</v>
          </cell>
        </row>
        <row r="339">
          <cell r="A339" t="str">
            <v>Consommation du chauffage électricité des maisons &gt;=2001 (climat normal)</v>
          </cell>
          <cell r="B339" t="str">
            <v>elccfmprchc5</v>
          </cell>
          <cell r="C339" t="str">
            <v>fra</v>
          </cell>
          <cell r="D339" t="str">
            <v>CEREN</v>
          </cell>
          <cell r="E339" t="str">
            <v>GWh</v>
          </cell>
          <cell r="F339">
            <v>0</v>
          </cell>
          <cell r="G339">
            <v>0</v>
          </cell>
          <cell r="H339">
            <v>0</v>
          </cell>
          <cell r="I339">
            <v>0</v>
          </cell>
          <cell r="J339">
            <v>0</v>
          </cell>
          <cell r="K339">
            <v>0</v>
          </cell>
          <cell r="L339">
            <v>0</v>
          </cell>
          <cell r="M339">
            <v>0</v>
          </cell>
          <cell r="N339">
            <v>0</v>
          </cell>
          <cell r="O339">
            <v>0</v>
          </cell>
          <cell r="P339">
            <v>0</v>
          </cell>
          <cell r="Q339">
            <v>279.22326829898753</v>
          </cell>
          <cell r="R339">
            <v>597.6189538290314</v>
          </cell>
          <cell r="S339">
            <v>999.1924010818625</v>
          </cell>
          <cell r="T339">
            <v>1445.4832884453494</v>
          </cell>
          <cell r="U339">
            <v>2219.7771152219289</v>
          </cell>
          <cell r="V339">
            <v>3056.4414789375487</v>
          </cell>
          <cell r="W339">
            <v>3740.2805536794117</v>
          </cell>
          <cell r="X339">
            <v>4435.6365309761568</v>
          </cell>
          <cell r="Y339">
            <v>4946.6149096254949</v>
          </cell>
          <cell r="Z339">
            <v>5199.4872566073345</v>
          </cell>
          <cell r="AA339">
            <v>5380.1165047982122</v>
          </cell>
          <cell r="AB339">
            <v>5624.4322047632804</v>
          </cell>
          <cell r="AC339">
            <v>6012.6163493154827</v>
          </cell>
          <cell r="AD339">
            <v>6150.987678196203</v>
          </cell>
          <cell r="AE339">
            <v>6303.666112314836</v>
          </cell>
        </row>
        <row r="340">
          <cell r="A340" t="str">
            <v>Consommation du chauffage biomasse des maisons &gt;=2001 (climat normal)</v>
          </cell>
          <cell r="B340" t="str">
            <v>boicfmprchc5</v>
          </cell>
          <cell r="C340" t="str">
            <v>fra</v>
          </cell>
          <cell r="D340" t="str">
            <v>CEREN</v>
          </cell>
          <cell r="E340" t="str">
            <v>GWh</v>
          </cell>
          <cell r="F340">
            <v>0</v>
          </cell>
          <cell r="G340">
            <v>0</v>
          </cell>
          <cell r="H340">
            <v>0</v>
          </cell>
          <cell r="I340">
            <v>0</v>
          </cell>
          <cell r="J340">
            <v>0</v>
          </cell>
          <cell r="K340">
            <v>0</v>
          </cell>
          <cell r="L340">
            <v>0</v>
          </cell>
          <cell r="M340">
            <v>0</v>
          </cell>
          <cell r="N340">
            <v>0</v>
          </cell>
          <cell r="O340">
            <v>0</v>
          </cell>
          <cell r="P340">
            <v>0</v>
          </cell>
          <cell r="Q340">
            <v>534.9153586029779</v>
          </cell>
          <cell r="R340">
            <v>1356.5016549802863</v>
          </cell>
          <cell r="S340">
            <v>2172.834234738104</v>
          </cell>
          <cell r="T340">
            <v>3262.011927828336</v>
          </cell>
          <cell r="U340">
            <v>3847.2285801207931</v>
          </cell>
          <cell r="V340">
            <v>4697.6133631451994</v>
          </cell>
          <cell r="W340">
            <v>5822.9010541517109</v>
          </cell>
          <cell r="X340">
            <v>6736.2010640920234</v>
          </cell>
          <cell r="Y340">
            <v>7832.9250289352422</v>
          </cell>
          <cell r="Z340">
            <v>8353.5167189678068</v>
          </cell>
          <cell r="AA340">
            <v>9238.2223284439297</v>
          </cell>
          <cell r="AB340">
            <v>10210.183061266309</v>
          </cell>
          <cell r="AC340">
            <v>10739.227463396292</v>
          </cell>
          <cell r="AD340">
            <v>11782.182375005425</v>
          </cell>
          <cell r="AE340">
            <v>12450.293743717399</v>
          </cell>
        </row>
        <row r="341">
          <cell r="A341" t="str">
            <v>Consommation du chauffage autre des maisons &gt;=2001 (climat normal)</v>
          </cell>
          <cell r="B341" t="str">
            <v>divcfmprchc5</v>
          </cell>
          <cell r="C341" t="str">
            <v>fra</v>
          </cell>
          <cell r="D341" t="str">
            <v>CEREN</v>
          </cell>
          <cell r="E341" t="str">
            <v>GWh</v>
          </cell>
          <cell r="F341">
            <v>0</v>
          </cell>
          <cell r="G341">
            <v>0</v>
          </cell>
          <cell r="H341">
            <v>0</v>
          </cell>
          <cell r="I341">
            <v>0</v>
          </cell>
          <cell r="J341">
            <v>0</v>
          </cell>
          <cell r="K341">
            <v>0</v>
          </cell>
          <cell r="L341">
            <v>0</v>
          </cell>
          <cell r="M341">
            <v>0</v>
          </cell>
          <cell r="N341">
            <v>0</v>
          </cell>
          <cell r="O341">
            <v>0</v>
          </cell>
          <cell r="P341">
            <v>0</v>
          </cell>
          <cell r="Q341">
            <v>4.5006553710631101</v>
          </cell>
          <cell r="R341">
            <v>8.7587698278255939</v>
          </cell>
          <cell r="S341">
            <v>13.46888106276219</v>
          </cell>
          <cell r="T341">
            <v>17.954830515182252</v>
          </cell>
          <cell r="U341">
            <v>21.276943373546228</v>
          </cell>
          <cell r="V341">
            <v>25.072111744417899</v>
          </cell>
          <cell r="W341">
            <v>25.350605446325609</v>
          </cell>
          <cell r="X341">
            <v>34.150275997601611</v>
          </cell>
          <cell r="Y341">
            <v>36.03310992882389</v>
          </cell>
          <cell r="Z341">
            <v>40.924400961846089</v>
          </cell>
          <cell r="AA341">
            <v>44.569522856807602</v>
          </cell>
          <cell r="AB341">
            <v>81.710094340890848</v>
          </cell>
          <cell r="AC341">
            <v>115.05188011896092</v>
          </cell>
          <cell r="AD341">
            <v>190.96915320623478</v>
          </cell>
          <cell r="AE341">
            <v>245.95383949975061</v>
          </cell>
        </row>
        <row r="342">
          <cell r="A342" t="str">
            <v>Consommation du chauffage des appartements &gt;=2001 (climat normal)</v>
          </cell>
        </row>
        <row r="343">
          <cell r="A343" t="str">
            <v>Consommation du chauffage des appartements &gt;=2001 (climat normal)</v>
          </cell>
          <cell r="B343" t="str">
            <v>toccfiprchc5</v>
          </cell>
          <cell r="C343" t="str">
            <v>fra</v>
          </cell>
          <cell r="D343" t="str">
            <v>CEREN</v>
          </cell>
          <cell r="E343" t="str">
            <v>GWh</v>
          </cell>
          <cell r="F343">
            <v>0</v>
          </cell>
          <cell r="G343">
            <v>0</v>
          </cell>
          <cell r="H343">
            <v>0</v>
          </cell>
          <cell r="I343">
            <v>0</v>
          </cell>
          <cell r="J343">
            <v>0</v>
          </cell>
          <cell r="K343">
            <v>0</v>
          </cell>
          <cell r="L343">
            <v>0</v>
          </cell>
          <cell r="M343">
            <v>0</v>
          </cell>
          <cell r="N343">
            <v>0</v>
          </cell>
          <cell r="O343">
            <v>0</v>
          </cell>
          <cell r="P343">
            <v>0</v>
          </cell>
          <cell r="Q343">
            <v>21.211366970106383</v>
          </cell>
          <cell r="R343">
            <v>536.70129331949897</v>
          </cell>
          <cell r="S343">
            <v>1032.3740299185883</v>
          </cell>
          <cell r="T343">
            <v>1681.6831987569635</v>
          </cell>
          <cell r="U343">
            <v>2340.3256525494676</v>
          </cell>
          <cell r="V343">
            <v>3013.5960461350583</v>
          </cell>
          <cell r="W343">
            <v>3722.3655855916872</v>
          </cell>
          <cell r="X343">
            <v>4199.2752495381355</v>
          </cell>
          <cell r="Y343">
            <v>4817.004304103335</v>
          </cell>
          <cell r="Z343">
            <v>5748.7389976099566</v>
          </cell>
          <cell r="AA343">
            <v>5622.2083983679622</v>
          </cell>
          <cell r="AB343">
            <v>6260.9446660873327</v>
          </cell>
          <cell r="AC343">
            <v>6994.2033244052218</v>
          </cell>
          <cell r="AD343">
            <v>7696.474344871056</v>
          </cell>
          <cell r="AE343">
            <v>8436.6926251484638</v>
          </cell>
        </row>
        <row r="344">
          <cell r="A344" t="str">
            <v>Consommation du chauffage charbon des appartements &gt;=2001 (climat normal)</v>
          </cell>
          <cell r="B344" t="str">
            <v>chacfiprchc5</v>
          </cell>
          <cell r="C344" t="str">
            <v>fra</v>
          </cell>
          <cell r="D344" t="str">
            <v>CEREN</v>
          </cell>
          <cell r="E344" t="str">
            <v>GWh</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1.2395652811699926</v>
          </cell>
          <cell r="U344">
            <v>2.4761642737536853</v>
          </cell>
          <cell r="V344">
            <v>2.4484660053157108</v>
          </cell>
          <cell r="W344">
            <v>2.4455293796152726</v>
          </cell>
          <cell r="X344">
            <v>2.4425927539148349</v>
          </cell>
          <cell r="Y344">
            <v>2.4396561282143967</v>
          </cell>
          <cell r="Z344">
            <v>2.4367195025139581</v>
          </cell>
          <cell r="AA344">
            <v>2.4337828768135203</v>
          </cell>
          <cell r="AB344">
            <v>2.4308462511130831</v>
          </cell>
          <cell r="AC344">
            <v>2.4279096254126449</v>
          </cell>
          <cell r="AD344">
            <v>2.4205072955989793</v>
          </cell>
          <cell r="AE344">
            <v>3.2699584743473062</v>
          </cell>
        </row>
        <row r="345">
          <cell r="A345" t="str">
            <v>Consommation du chauffage fioul des appartements &gt;=2001 (climat normal)</v>
          </cell>
          <cell r="B345" t="str">
            <v>fodcfiprchc5</v>
          </cell>
          <cell r="C345" t="str">
            <v>fra</v>
          </cell>
          <cell r="D345" t="str">
            <v>CEREN</v>
          </cell>
          <cell r="E345" t="str">
            <v>GWh</v>
          </cell>
          <cell r="F345">
            <v>0</v>
          </cell>
          <cell r="G345">
            <v>0</v>
          </cell>
          <cell r="H345">
            <v>0</v>
          </cell>
          <cell r="I345">
            <v>0</v>
          </cell>
          <cell r="J345">
            <v>0</v>
          </cell>
          <cell r="K345">
            <v>0</v>
          </cell>
          <cell r="L345">
            <v>0</v>
          </cell>
          <cell r="M345">
            <v>0</v>
          </cell>
          <cell r="N345">
            <v>0</v>
          </cell>
          <cell r="O345">
            <v>0</v>
          </cell>
          <cell r="P345">
            <v>0</v>
          </cell>
          <cell r="Q345">
            <v>33.585358643476013</v>
          </cell>
          <cell r="R345">
            <v>68.492524613120068</v>
          </cell>
          <cell r="S345">
            <v>96.320621576718125</v>
          </cell>
          <cell r="T345">
            <v>122.52388489352002</v>
          </cell>
          <cell r="U345">
            <v>136.79851165015003</v>
          </cell>
          <cell r="V345">
            <v>142.86481149324879</v>
          </cell>
          <cell r="W345">
            <v>169.0006712597027</v>
          </cell>
          <cell r="X345">
            <v>177.85579659795525</v>
          </cell>
          <cell r="Y345">
            <v>189.79432342235737</v>
          </cell>
          <cell r="Z345">
            <v>198.26911670577448</v>
          </cell>
          <cell r="AA345">
            <v>202.44639132179509</v>
          </cell>
          <cell r="AB345">
            <v>194.54199299880798</v>
          </cell>
          <cell r="AC345">
            <v>178.81625105486467</v>
          </cell>
          <cell r="AD345">
            <v>170.64731267870275</v>
          </cell>
          <cell r="AE345">
            <v>163.65417275784716</v>
          </cell>
        </row>
        <row r="346">
          <cell r="A346" t="str">
            <v>Consommation du chauffage GPL des appartements &gt;=2001 (climat normal)</v>
          </cell>
          <cell r="B346" t="str">
            <v>gplcfiprchc5</v>
          </cell>
          <cell r="C346" t="str">
            <v>fra</v>
          </cell>
          <cell r="D346" t="str">
            <v>CEREN</v>
          </cell>
          <cell r="E346" t="str">
            <v>GWh</v>
          </cell>
          <cell r="F346">
            <v>0</v>
          </cell>
          <cell r="G346">
            <v>0</v>
          </cell>
          <cell r="H346">
            <v>0</v>
          </cell>
          <cell r="I346">
            <v>0</v>
          </cell>
          <cell r="J346">
            <v>0</v>
          </cell>
          <cell r="K346">
            <v>0</v>
          </cell>
          <cell r="L346">
            <v>0</v>
          </cell>
          <cell r="M346">
            <v>0</v>
          </cell>
          <cell r="N346">
            <v>0</v>
          </cell>
          <cell r="O346">
            <v>0</v>
          </cell>
          <cell r="P346">
            <v>0</v>
          </cell>
          <cell r="Q346">
            <v>5.6727506074634988</v>
          </cell>
          <cell r="R346">
            <v>12.476302268785471</v>
          </cell>
          <cell r="S346">
            <v>33.540053599026535</v>
          </cell>
          <cell r="T346">
            <v>57.607629819001787</v>
          </cell>
          <cell r="U346">
            <v>69.394627152640311</v>
          </cell>
          <cell r="V346">
            <v>75.963948495549431</v>
          </cell>
          <cell r="W346">
            <v>76.778659885183814</v>
          </cell>
          <cell r="X346">
            <v>77.663270534678048</v>
          </cell>
          <cell r="Y346">
            <v>63.012448548332287</v>
          </cell>
          <cell r="Z346">
            <v>47.340554427696233</v>
          </cell>
          <cell r="AA346">
            <v>35.844716324544351</v>
          </cell>
          <cell r="AB346">
            <v>23.720417039590696</v>
          </cell>
          <cell r="AC346">
            <v>12.929221368996618</v>
          </cell>
          <cell r="AD346">
            <v>11.83350685536448</v>
          </cell>
          <cell r="AE346">
            <v>10.502039098872846</v>
          </cell>
        </row>
        <row r="347">
          <cell r="A347" t="str">
            <v>Consommation du chauffage gaz naturel des appartements &gt;=2001 (climat normal)</v>
          </cell>
          <cell r="B347" t="str">
            <v>gazcfiprchc5</v>
          </cell>
          <cell r="C347" t="str">
            <v>fra</v>
          </cell>
          <cell r="D347" t="str">
            <v>CEREN</v>
          </cell>
          <cell r="E347" t="str">
            <v>GWh</v>
          </cell>
          <cell r="F347">
            <v>0</v>
          </cell>
          <cell r="G347">
            <v>0</v>
          </cell>
          <cell r="H347">
            <v>0</v>
          </cell>
          <cell r="I347">
            <v>0</v>
          </cell>
          <cell r="J347">
            <v>0</v>
          </cell>
          <cell r="K347">
            <v>0</v>
          </cell>
          <cell r="L347">
            <v>0</v>
          </cell>
          <cell r="M347">
            <v>0</v>
          </cell>
          <cell r="N347">
            <v>0</v>
          </cell>
          <cell r="O347">
            <v>0</v>
          </cell>
          <cell r="P347">
            <v>0</v>
          </cell>
          <cell r="Q347">
            <v>357.05239613027032</v>
          </cell>
          <cell r="R347">
            <v>678.5594405356087</v>
          </cell>
          <cell r="S347">
            <v>934.23450691607422</v>
          </cell>
          <cell r="T347">
            <v>1285.2277113786854</v>
          </cell>
          <cell r="U347">
            <v>1639.8626619183246</v>
          </cell>
          <cell r="V347">
            <v>1959.8360609365818</v>
          </cell>
          <cell r="W347">
            <v>2226.7721674107256</v>
          </cell>
          <cell r="X347">
            <v>2466.3694992134333</v>
          </cell>
          <cell r="Y347">
            <v>2695.6194174361772</v>
          </cell>
          <cell r="Z347">
            <v>3322.5832951917055</v>
          </cell>
          <cell r="AA347">
            <v>2856.2693019704875</v>
          </cell>
          <cell r="AB347">
            <v>3251.0082718837934</v>
          </cell>
          <cell r="AC347">
            <v>3811.5657689376376</v>
          </cell>
          <cell r="AD347">
            <v>4319.2769715266013</v>
          </cell>
          <cell r="AE347">
            <v>4808.0232843244657</v>
          </cell>
        </row>
        <row r="348">
          <cell r="A348" t="str">
            <v>Consommation du chauffage électricité des appartements &gt;=2001 (climat normal)</v>
          </cell>
          <cell r="B348" t="str">
            <v>elccfiprchc5</v>
          </cell>
          <cell r="C348" t="str">
            <v>fra</v>
          </cell>
          <cell r="D348" t="str">
            <v>CEREN</v>
          </cell>
          <cell r="E348" t="str">
            <v>GWh</v>
          </cell>
          <cell r="F348">
            <v>0</v>
          </cell>
          <cell r="G348">
            <v>0</v>
          </cell>
          <cell r="H348">
            <v>0</v>
          </cell>
          <cell r="I348">
            <v>0</v>
          </cell>
          <cell r="J348">
            <v>0</v>
          </cell>
          <cell r="K348">
            <v>0</v>
          </cell>
          <cell r="L348">
            <v>0</v>
          </cell>
          <cell r="M348">
            <v>0</v>
          </cell>
          <cell r="N348">
            <v>0</v>
          </cell>
          <cell r="O348">
            <v>0</v>
          </cell>
          <cell r="P348">
            <v>0</v>
          </cell>
          <cell r="Q348">
            <v>109.11342047440682</v>
          </cell>
          <cell r="R348">
            <v>206.86852585054766</v>
          </cell>
          <cell r="S348">
            <v>357.9749840519886</v>
          </cell>
          <cell r="T348">
            <v>558.9378872100425</v>
          </cell>
          <cell r="U348">
            <v>808.97534662652401</v>
          </cell>
          <cell r="V348">
            <v>1103.5775687514686</v>
          </cell>
          <cell r="W348">
            <v>1385.8074291134681</v>
          </cell>
          <cell r="X348">
            <v>1560.787774354216</v>
          </cell>
          <cell r="Y348">
            <v>1820.0156153489161</v>
          </cell>
          <cell r="Z348">
            <v>2001.7029635064364</v>
          </cell>
          <cell r="AA348">
            <v>2225.635227643048</v>
          </cell>
          <cell r="AB348">
            <v>2325.735623480909</v>
          </cell>
          <cell r="AC348">
            <v>2387.7464608543874</v>
          </cell>
          <cell r="AD348">
            <v>2437.4705683957027</v>
          </cell>
          <cell r="AE348">
            <v>2461.7399107723263</v>
          </cell>
        </row>
        <row r="349">
          <cell r="A349" t="str">
            <v>Consommation du chauffage biomasse des appartements &gt;=2001 (climat normal)</v>
          </cell>
          <cell r="B349" t="str">
            <v>boicfiprchc5</v>
          </cell>
          <cell r="C349" t="str">
            <v>fra</v>
          </cell>
          <cell r="D349" t="str">
            <v>CEREN</v>
          </cell>
          <cell r="E349" t="str">
            <v>GWh</v>
          </cell>
          <cell r="F349">
            <v>0</v>
          </cell>
          <cell r="G349">
            <v>0</v>
          </cell>
          <cell r="H349">
            <v>0</v>
          </cell>
          <cell r="I349">
            <v>0</v>
          </cell>
          <cell r="J349">
            <v>0</v>
          </cell>
          <cell r="K349">
            <v>0</v>
          </cell>
          <cell r="L349">
            <v>0</v>
          </cell>
          <cell r="M349">
            <v>0</v>
          </cell>
          <cell r="N349">
            <v>0</v>
          </cell>
          <cell r="O349">
            <v>0</v>
          </cell>
          <cell r="P349">
            <v>0</v>
          </cell>
          <cell r="Q349">
            <v>9.7683460328831622</v>
          </cell>
          <cell r="R349">
            <v>17.051973202582662</v>
          </cell>
          <cell r="S349">
            <v>25.917144909523604</v>
          </cell>
          <cell r="T349">
            <v>38.727147605419162</v>
          </cell>
          <cell r="U349">
            <v>47.2976418968655</v>
          </cell>
          <cell r="V349">
            <v>60.994695971126788</v>
          </cell>
          <cell r="W349">
            <v>94.542697490945969</v>
          </cell>
          <cell r="X349">
            <v>123.5403381050278</v>
          </cell>
          <cell r="Y349">
            <v>197.4160996618352</v>
          </cell>
          <cell r="Z349">
            <v>255.28789836210575</v>
          </cell>
          <cell r="AA349">
            <v>304.77443459006923</v>
          </cell>
          <cell r="AB349">
            <v>332.7729319158131</v>
          </cell>
          <cell r="AC349">
            <v>356.79654690166512</v>
          </cell>
          <cell r="AD349">
            <v>401.96913850148695</v>
          </cell>
          <cell r="AE349">
            <v>428.167329948587</v>
          </cell>
        </row>
        <row r="350">
          <cell r="A350" t="str">
            <v>Consommation du chauffage autre des appartements &gt;=2001 (climat normal)</v>
          </cell>
          <cell r="B350" t="str">
            <v>divcfiprchc5</v>
          </cell>
          <cell r="C350" t="str">
            <v>fra</v>
          </cell>
          <cell r="D350" t="str">
            <v>CEREN</v>
          </cell>
          <cell r="E350" t="str">
            <v>GWh</v>
          </cell>
          <cell r="F350">
            <v>0</v>
          </cell>
          <cell r="G350">
            <v>0</v>
          </cell>
          <cell r="H350">
            <v>0</v>
          </cell>
          <cell r="I350">
            <v>0</v>
          </cell>
          <cell r="J350">
            <v>0</v>
          </cell>
          <cell r="K350">
            <v>0</v>
          </cell>
          <cell r="L350">
            <v>0</v>
          </cell>
          <cell r="M350">
            <v>0</v>
          </cell>
          <cell r="N350">
            <v>0</v>
          </cell>
          <cell r="O350">
            <v>0</v>
          </cell>
          <cell r="P350">
            <v>0</v>
          </cell>
          <cell r="Q350">
            <v>42.013576347692094</v>
          </cell>
          <cell r="R350">
            <v>89.247008114940115</v>
          </cell>
          <cell r="S350">
            <v>120.38120013134261</v>
          </cell>
          <cell r="T350">
            <v>153.41385383521055</v>
          </cell>
          <cell r="U350">
            <v>171.51518029749514</v>
          </cell>
          <cell r="V350">
            <v>203.90497574785155</v>
          </cell>
          <cell r="W350">
            <v>303.01291231813042</v>
          </cell>
          <cell r="X350">
            <v>326.61045924499427</v>
          </cell>
          <cell r="Y350">
            <v>384.70122484358217</v>
          </cell>
          <cell r="Z350">
            <v>457.11293117980989</v>
          </cell>
          <cell r="AA350">
            <v>530.79902490728887</v>
          </cell>
          <cell r="AB350">
            <v>666.72906378338939</v>
          </cell>
          <cell r="AC350">
            <v>779.91564692834231</v>
          </cell>
          <cell r="AD350">
            <v>888.85082088368563</v>
          </cell>
          <cell r="AE350">
            <v>1097.3304110381041</v>
          </cell>
        </row>
        <row r="351">
          <cell r="A351" t="str">
            <v>Consommation d'eau chaude des résidences principales par année de construction</v>
          </cell>
        </row>
        <row r="352">
          <cell r="A352" t="str">
            <v>Consommation d'eau chaude du résidentiel (climat normal)</v>
          </cell>
        </row>
        <row r="353">
          <cell r="A353" t="str">
            <v>Consommation d'eau chaude du résidentiel (climat normal)</v>
          </cell>
          <cell r="B353" t="str">
            <v>toccflprecs</v>
          </cell>
          <cell r="C353" t="str">
            <v>fra</v>
          </cell>
          <cell r="D353" t="str">
            <v>CEREN</v>
          </cell>
          <cell r="E353" t="str">
            <v>GWh</v>
          </cell>
          <cell r="F353">
            <v>42004.182047568691</v>
          </cell>
          <cell r="G353">
            <v>42595.495299986374</v>
          </cell>
          <cell r="H353">
            <v>43180.54039179418</v>
          </cell>
          <cell r="I353">
            <v>43821.778201982022</v>
          </cell>
          <cell r="J353">
            <v>44639.437948191953</v>
          </cell>
          <cell r="K353">
            <v>45318.673564580939</v>
          </cell>
          <cell r="L353">
            <v>46129.238758121428</v>
          </cell>
          <cell r="M353">
            <v>47022.236172073273</v>
          </cell>
          <cell r="N353">
            <v>48587.167878465938</v>
          </cell>
          <cell r="O353">
            <v>49514.38957322354</v>
          </cell>
          <cell r="P353">
            <v>49733.513535968712</v>
          </cell>
          <cell r="Q353">
            <v>50753.142200094029</v>
          </cell>
          <cell r="R353">
            <v>50833.471267215034</v>
          </cell>
          <cell r="S353">
            <v>51005.48509463315</v>
          </cell>
          <cell r="T353">
            <v>50753.760979379374</v>
          </cell>
          <cell r="U353">
            <v>49484.837068647495</v>
          </cell>
          <cell r="V353">
            <v>48931.681170665732</v>
          </cell>
          <cell r="W353">
            <v>47588.986418175118</v>
          </cell>
          <cell r="X353">
            <v>47523.827921800315</v>
          </cell>
          <cell r="Y353">
            <v>47460.817249955689</v>
          </cell>
          <cell r="Z353">
            <v>47762.335231573539</v>
          </cell>
          <cell r="AA353">
            <v>47998.302289007188</v>
          </cell>
          <cell r="AB353">
            <v>48255.940165997235</v>
          </cell>
          <cell r="AC353">
            <v>48192.748379602213</v>
          </cell>
          <cell r="AD353">
            <v>47708.678462311334</v>
          </cell>
          <cell r="AE353">
            <v>47105.070280115986</v>
          </cell>
        </row>
        <row r="354">
          <cell r="A354" t="str">
            <v>Consommation d'eau chaude charbon du résidentiel (climat normal)</v>
          </cell>
          <cell r="B354" t="str">
            <v>chacflprecs</v>
          </cell>
          <cell r="C354" t="str">
            <v>fra</v>
          </cell>
          <cell r="D354" t="str">
            <v>CEREN</v>
          </cell>
          <cell r="E354" t="str">
            <v>GWh</v>
          </cell>
          <cell r="F354">
            <v>122.78378916705404</v>
          </cell>
          <cell r="G354">
            <v>108.88231526950217</v>
          </cell>
          <cell r="H354">
            <v>96.205530932621826</v>
          </cell>
          <cell r="I354">
            <v>85.038470495771094</v>
          </cell>
          <cell r="J354">
            <v>74.221306966402864</v>
          </cell>
          <cell r="K354">
            <v>64.096667842222431</v>
          </cell>
          <cell r="L354">
            <v>58.463196969542892</v>
          </cell>
          <cell r="M354">
            <v>52.495305733144164</v>
          </cell>
          <cell r="N354">
            <v>46.94387535436276</v>
          </cell>
          <cell r="O354">
            <v>41.232085725877269</v>
          </cell>
          <cell r="P354">
            <v>29.609750655491013</v>
          </cell>
          <cell r="Q354">
            <v>22.54852307923802</v>
          </cell>
          <cell r="R354">
            <v>16.966558512356599</v>
          </cell>
          <cell r="S354">
            <v>15.828986120091333</v>
          </cell>
          <cell r="T354">
            <v>14.206615084231432</v>
          </cell>
          <cell r="U354">
            <v>12.527069789451172</v>
          </cell>
          <cell r="V354">
            <v>11.388314839957552</v>
          </cell>
          <cell r="W354">
            <v>11.55924633810443</v>
          </cell>
          <cell r="X354">
            <v>11.445489098877902</v>
          </cell>
          <cell r="Y354">
            <v>11.331731859651377</v>
          </cell>
          <cell r="Z354">
            <v>11.246561749885027</v>
          </cell>
          <cell r="AA354">
            <v>11.019047271431972</v>
          </cell>
          <cell r="AB354">
            <v>10.791532792978918</v>
          </cell>
          <cell r="AC354">
            <v>10.884736813934042</v>
          </cell>
          <cell r="AD354">
            <v>10.846168714645255</v>
          </cell>
          <cell r="AE354">
            <v>11.006527964349344</v>
          </cell>
        </row>
        <row r="355">
          <cell r="A355" t="str">
            <v>Consommation d'eau chaude fioul du résidentiel (climat normal)</v>
          </cell>
          <cell r="B355" t="str">
            <v>fodcflprecs</v>
          </cell>
          <cell r="C355" t="str">
            <v>fra</v>
          </cell>
          <cell r="D355" t="str">
            <v>CEREN</v>
          </cell>
          <cell r="E355" t="str">
            <v>GWh</v>
          </cell>
          <cell r="F355">
            <v>9440.8752533627558</v>
          </cell>
          <cell r="G355">
            <v>9321.3749107067015</v>
          </cell>
          <cell r="H355">
            <v>8940.8955200472919</v>
          </cell>
          <cell r="I355">
            <v>9049.3237547987919</v>
          </cell>
          <cell r="J355">
            <v>9378.3631959659269</v>
          </cell>
          <cell r="K355">
            <v>9590.076994821402</v>
          </cell>
          <cell r="L355">
            <v>9616.9889253914826</v>
          </cell>
          <cell r="M355">
            <v>10154.57078445156</v>
          </cell>
          <cell r="N355">
            <v>10949.675621485259</v>
          </cell>
          <cell r="O355">
            <v>11147.937993801062</v>
          </cell>
          <cell r="P355">
            <v>10986.772605597283</v>
          </cell>
          <cell r="Q355">
            <v>10996.308369851791</v>
          </cell>
          <cell r="R355">
            <v>10707.925881396166</v>
          </cell>
          <cell r="S355">
            <v>10801.678252194515</v>
          </cell>
          <cell r="T355">
            <v>10263.943523612586</v>
          </cell>
          <cell r="U355">
            <v>8801.6708934324561</v>
          </cell>
          <cell r="V355">
            <v>7909.6182239583468</v>
          </cell>
          <cell r="W355">
            <v>6984.2528666386552</v>
          </cell>
          <cell r="X355">
            <v>6607.6635620678244</v>
          </cell>
          <cell r="Y355">
            <v>6377.9753939734555</v>
          </cell>
          <cell r="Z355">
            <v>6212.2877381731741</v>
          </cell>
          <cell r="AA355">
            <v>5800.8458705543244</v>
          </cell>
          <cell r="AB355">
            <v>5366.2001894401401</v>
          </cell>
          <cell r="AC355">
            <v>4715.0772863342063</v>
          </cell>
          <cell r="AD355">
            <v>4578.2241608199447</v>
          </cell>
          <cell r="AE355">
            <v>4294.2465886237478</v>
          </cell>
        </row>
        <row r="356">
          <cell r="A356" t="str">
            <v>Consommation d'eau chaude GPL du résidentiel (climat normal)</v>
          </cell>
          <cell r="B356" t="str">
            <v>gplcflprecs</v>
          </cell>
          <cell r="C356" t="str">
            <v>fra</v>
          </cell>
          <cell r="D356" t="str">
            <v>CEREN</v>
          </cell>
          <cell r="E356" t="str">
            <v>GWh</v>
          </cell>
          <cell r="F356">
            <v>2840.0214194431751</v>
          </cell>
          <cell r="G356">
            <v>2597.3950853747879</v>
          </cell>
          <cell r="H356">
            <v>2226.8139898499871</v>
          </cell>
          <cell r="I356">
            <v>2079.9924382009049</v>
          </cell>
          <cell r="J356">
            <v>1987.9063956854548</v>
          </cell>
          <cell r="K356">
            <v>1907.5860862601567</v>
          </cell>
          <cell r="L356">
            <v>1833.1562258749111</v>
          </cell>
          <cell r="M356">
            <v>1786.4191577098852</v>
          </cell>
          <cell r="N356">
            <v>1831.4024283777405</v>
          </cell>
          <cell r="O356">
            <v>1928.3326470972008</v>
          </cell>
          <cell r="P356">
            <v>1850.1085987057206</v>
          </cell>
          <cell r="Q356">
            <v>1662.4911860800858</v>
          </cell>
          <cell r="R356">
            <v>1764.0530402241563</v>
          </cell>
          <cell r="S356">
            <v>1625.4646323335025</v>
          </cell>
          <cell r="T356">
            <v>1496.1072615016246</v>
          </cell>
          <cell r="U356">
            <v>1404.1295512204756</v>
          </cell>
          <cell r="V356">
            <v>1212.2939741823845</v>
          </cell>
          <cell r="W356">
            <v>1080.8497935232213</v>
          </cell>
          <cell r="X356">
            <v>1002.4684563993385</v>
          </cell>
          <cell r="Y356">
            <v>935.18702034601404</v>
          </cell>
          <cell r="Z356">
            <v>921.42320309289732</v>
          </cell>
          <cell r="AA356">
            <v>878.69710591306591</v>
          </cell>
          <cell r="AB356">
            <v>809.59128418156195</v>
          </cell>
          <cell r="AC356">
            <v>753.28326992359496</v>
          </cell>
          <cell r="AD356">
            <v>740.85067799402691</v>
          </cell>
          <cell r="AE356">
            <v>721.01586158410328</v>
          </cell>
        </row>
        <row r="357">
          <cell r="A357" t="str">
            <v>Consommation d'eau chaude gaz naturel du résidentiel (climat normal)</v>
          </cell>
          <cell r="B357" t="str">
            <v>gazcflprecs</v>
          </cell>
          <cell r="C357" t="str">
            <v>fra</v>
          </cell>
          <cell r="D357" t="str">
            <v>CEREN</v>
          </cell>
          <cell r="E357" t="str">
            <v>GWh</v>
          </cell>
          <cell r="F357">
            <v>11257.289354408993</v>
          </cell>
          <cell r="G357">
            <v>11253.813542634218</v>
          </cell>
          <cell r="H357">
            <v>11460.77849888058</v>
          </cell>
          <cell r="I357">
            <v>11694.431300341214</v>
          </cell>
          <cell r="J357">
            <v>11956.34694952495</v>
          </cell>
          <cell r="K357">
            <v>11945.809139832223</v>
          </cell>
          <cell r="L357">
            <v>12430.328048377352</v>
          </cell>
          <cell r="M357">
            <v>12671.423182618812</v>
          </cell>
          <cell r="N357">
            <v>13425.223424386822</v>
          </cell>
          <cell r="O357">
            <v>13809.044878332546</v>
          </cell>
          <cell r="P357">
            <v>13965.245859864512</v>
          </cell>
          <cell r="Q357">
            <v>14908.449085310562</v>
          </cell>
          <cell r="R357">
            <v>15613.114961280869</v>
          </cell>
          <cell r="S357">
            <v>15801.666535887944</v>
          </cell>
          <cell r="T357">
            <v>16262.782530434941</v>
          </cell>
          <cell r="U357">
            <v>16625.298093302335</v>
          </cell>
          <cell r="V357">
            <v>17020.402839621282</v>
          </cell>
          <cell r="W357">
            <v>16475.504241612191</v>
          </cell>
          <cell r="X357">
            <v>16453.009743982238</v>
          </cell>
          <cell r="Y357">
            <v>16032.15909815373</v>
          </cell>
          <cell r="Z357">
            <v>15563.301681561185</v>
          </cell>
          <cell r="AA357">
            <v>15089.455017165803</v>
          </cell>
          <cell r="AB357">
            <v>14590.878930595833</v>
          </cell>
          <cell r="AC357">
            <v>14038.224758255172</v>
          </cell>
          <cell r="AD357">
            <v>14096.663657211968</v>
          </cell>
          <cell r="AE357">
            <v>14121.09413987822</v>
          </cell>
        </row>
        <row r="358">
          <cell r="A358" t="str">
            <v>Consommation d'eau chaude électricité du résidentiel (climat normal)</v>
          </cell>
          <cell r="B358" t="str">
            <v>elccflprecs</v>
          </cell>
          <cell r="C358" t="str">
            <v>fra</v>
          </cell>
          <cell r="D358" t="str">
            <v>CEREN</v>
          </cell>
          <cell r="E358" t="str">
            <v>GWh</v>
          </cell>
          <cell r="F358">
            <v>13120.498084999997</v>
          </cell>
          <cell r="G358">
            <v>14179.80476499792</v>
          </cell>
          <cell r="H358">
            <v>15333.011627575001</v>
          </cell>
          <cell r="I358">
            <v>15708.517561506249</v>
          </cell>
          <cell r="J358">
            <v>16020.267825854173</v>
          </cell>
          <cell r="K358">
            <v>16529.266324681252</v>
          </cell>
          <cell r="L358">
            <v>16806.266780550002</v>
          </cell>
          <cell r="M358">
            <v>17064.784789856254</v>
          </cell>
          <cell r="N358">
            <v>17111.830618787499</v>
          </cell>
          <cell r="O358">
            <v>17415.537406416814</v>
          </cell>
          <cell r="P358">
            <v>17932.003546830896</v>
          </cell>
          <cell r="Q358">
            <v>18378.623182972318</v>
          </cell>
          <cell r="R358">
            <v>18359.231931243925</v>
          </cell>
          <cell r="S358">
            <v>18446.155048795918</v>
          </cell>
          <cell r="T358">
            <v>18374.814968505187</v>
          </cell>
          <cell r="U358">
            <v>18282.022037450781</v>
          </cell>
          <cell r="V358">
            <v>18346.361538015615</v>
          </cell>
          <cell r="W358">
            <v>18651.858697419826</v>
          </cell>
          <cell r="X358">
            <v>19144.543168776596</v>
          </cell>
          <cell r="Y358">
            <v>19814.447033245193</v>
          </cell>
          <cell r="Z358">
            <v>20768.450979057208</v>
          </cell>
          <cell r="AA358">
            <v>21918.04173442526</v>
          </cell>
          <cell r="AB358">
            <v>23122.955591315418</v>
          </cell>
          <cell r="AC358">
            <v>24259.377759999996</v>
          </cell>
          <cell r="AD358">
            <v>23792.459128904844</v>
          </cell>
          <cell r="AE358">
            <v>23387.749228324366</v>
          </cell>
        </row>
        <row r="359">
          <cell r="A359" t="str">
            <v>Consommation d'eau chaude biomasse du résidentiel (climat normal)</v>
          </cell>
          <cell r="B359" t="str">
            <v>boicflprecs</v>
          </cell>
          <cell r="C359" t="str">
            <v>fra</v>
          </cell>
          <cell r="D359" t="str">
            <v>CEREN</v>
          </cell>
          <cell r="E359" t="str">
            <v>GWh</v>
          </cell>
          <cell r="F359">
            <v>1727.0326480551532</v>
          </cell>
          <cell r="G359">
            <v>1605.3742245425469</v>
          </cell>
          <cell r="H359">
            <v>1569.3063487048457</v>
          </cell>
          <cell r="I359">
            <v>1619.2594758905057</v>
          </cell>
          <cell r="J359">
            <v>1629.998638672708</v>
          </cell>
          <cell r="K359">
            <v>1649.0180636759305</v>
          </cell>
          <cell r="L359">
            <v>1707.4930481175286</v>
          </cell>
          <cell r="M359">
            <v>1576.0970008359468</v>
          </cell>
          <cell r="N359">
            <v>1480.494757667233</v>
          </cell>
          <cell r="O359">
            <v>1413.6953912408931</v>
          </cell>
          <cell r="P359">
            <v>1383.4808147397578</v>
          </cell>
          <cell r="Q359">
            <v>1404.3933873021115</v>
          </cell>
          <cell r="R359">
            <v>1097.6234859379897</v>
          </cell>
          <cell r="S359">
            <v>1039.7044202710858</v>
          </cell>
          <cell r="T359">
            <v>978.90617559628924</v>
          </cell>
          <cell r="U359">
            <v>919.58297836143731</v>
          </cell>
          <cell r="V359">
            <v>898.03188843787245</v>
          </cell>
          <cell r="W359">
            <v>866.56280595749911</v>
          </cell>
          <cell r="X359">
            <v>787.50940913900922</v>
          </cell>
          <cell r="Y359">
            <v>794.92051590659617</v>
          </cell>
          <cell r="Z359">
            <v>791.78470173546305</v>
          </cell>
          <cell r="AA359">
            <v>786.04243288616885</v>
          </cell>
          <cell r="AB359">
            <v>778.98589063176166</v>
          </cell>
          <cell r="AC359">
            <v>778.67805156304621</v>
          </cell>
          <cell r="AD359">
            <v>789.09099102175969</v>
          </cell>
          <cell r="AE359">
            <v>802.20025335253433</v>
          </cell>
        </row>
        <row r="360">
          <cell r="A360" t="str">
            <v>Consommation d'eau chaude autre du résidentiel (climat normal)</v>
          </cell>
          <cell r="B360" t="str">
            <v>divcflprecs</v>
          </cell>
          <cell r="C360" t="str">
            <v>fra</v>
          </cell>
          <cell r="D360" t="str">
            <v>CEREN</v>
          </cell>
          <cell r="E360" t="str">
            <v>GWh</v>
          </cell>
          <cell r="F360">
            <v>3495.6814981315633</v>
          </cell>
          <cell r="G360">
            <v>3528.8504564607015</v>
          </cell>
          <cell r="H360">
            <v>3553.5288758038469</v>
          </cell>
          <cell r="I360">
            <v>3585.2152007485961</v>
          </cell>
          <cell r="J360">
            <v>3592.3336355223364</v>
          </cell>
          <cell r="K360">
            <v>3632.820287467749</v>
          </cell>
          <cell r="L360">
            <v>3676.5425328406118</v>
          </cell>
          <cell r="M360">
            <v>3716.4459508676723</v>
          </cell>
          <cell r="N360">
            <v>3741.597152407021</v>
          </cell>
          <cell r="O360">
            <v>3758.6091706091502</v>
          </cell>
          <cell r="P360">
            <v>3586.292359575044</v>
          </cell>
          <cell r="Q360">
            <v>3380.3284654979184</v>
          </cell>
          <cell r="R360">
            <v>3274.5554086195725</v>
          </cell>
          <cell r="S360">
            <v>3274.987219030088</v>
          </cell>
          <cell r="T360">
            <v>3362.9999046445073</v>
          </cell>
          <cell r="U360">
            <v>3439.6064450905587</v>
          </cell>
          <cell r="V360">
            <v>3533.5843916102754</v>
          </cell>
          <cell r="W360">
            <v>3518.3987666856287</v>
          </cell>
          <cell r="X360">
            <v>3517.1880923364342</v>
          </cell>
          <cell r="Y360">
            <v>3494.796456471051</v>
          </cell>
          <cell r="Z360">
            <v>3493.840366203734</v>
          </cell>
          <cell r="AA360">
            <v>3514.2010807911256</v>
          </cell>
          <cell r="AB360">
            <v>3576.5369470395417</v>
          </cell>
          <cell r="AC360">
            <v>3637.222516712266</v>
          </cell>
          <cell r="AD360">
            <v>3700.5436776441516</v>
          </cell>
          <cell r="AE360">
            <v>3767.7576803886604</v>
          </cell>
        </row>
        <row r="361">
          <cell r="A361" t="str">
            <v>Consommation d'eau chaude des maisons (climat normal)</v>
          </cell>
        </row>
        <row r="362">
          <cell r="A362" t="str">
            <v>Consommation d'eau chaude des maisons (climat normal)</v>
          </cell>
          <cell r="B362" t="str">
            <v>toccfmprecs</v>
          </cell>
          <cell r="C362" t="str">
            <v>fra</v>
          </cell>
          <cell r="D362" t="str">
            <v>CEREN</v>
          </cell>
          <cell r="E362" t="str">
            <v>GWh</v>
          </cell>
          <cell r="F362">
            <v>25062.02176647554</v>
          </cell>
          <cell r="G362">
            <v>25449.715118154214</v>
          </cell>
          <cell r="H362">
            <v>25887.120324945292</v>
          </cell>
          <cell r="I362">
            <v>26263.79271400674</v>
          </cell>
          <cell r="J362">
            <v>26906.901413032603</v>
          </cell>
          <cell r="K362">
            <v>27533.120826444432</v>
          </cell>
          <cell r="L362">
            <v>28051.078454420749</v>
          </cell>
          <cell r="M362">
            <v>28816.327830070455</v>
          </cell>
          <cell r="N362">
            <v>29874.66902606115</v>
          </cell>
          <cell r="O362">
            <v>30782.438298052428</v>
          </cell>
          <cell r="P362">
            <v>31275.43622348164</v>
          </cell>
          <cell r="Q362">
            <v>32003.738333656605</v>
          </cell>
          <cell r="R362">
            <v>31918.563124757311</v>
          </cell>
          <cell r="S362">
            <v>32053.441285408491</v>
          </cell>
          <cell r="T362">
            <v>31400.574921946303</v>
          </cell>
          <cell r="U362">
            <v>29948.139449387822</v>
          </cell>
          <cell r="V362">
            <v>29298.579454346669</v>
          </cell>
          <cell r="W362">
            <v>28413.600732213366</v>
          </cell>
          <cell r="X362">
            <v>28458.674481013433</v>
          </cell>
          <cell r="Y362">
            <v>28582.803742031567</v>
          </cell>
          <cell r="Z362">
            <v>29251.200749590433</v>
          </cell>
          <cell r="AA362">
            <v>29601.493367713763</v>
          </cell>
          <cell r="AB362">
            <v>30181.105971319856</v>
          </cell>
          <cell r="AC362">
            <v>30508.96063655414</v>
          </cell>
          <cell r="AD362">
            <v>30179.781627340279</v>
          </cell>
          <cell r="AE362">
            <v>29698.619070404689</v>
          </cell>
        </row>
        <row r="363">
          <cell r="A363" t="str">
            <v>Consommation d'eau chaude charbon des maisons (climat normal)</v>
          </cell>
          <cell r="B363" t="str">
            <v>chacfmprecs</v>
          </cell>
          <cell r="C363" t="str">
            <v>fra</v>
          </cell>
          <cell r="D363" t="str">
            <v>CEREN</v>
          </cell>
          <cell r="E363" t="str">
            <v>GWh</v>
          </cell>
          <cell r="F363">
            <v>46.640468082875955</v>
          </cell>
          <cell r="G363">
            <v>33.785900050278443</v>
          </cell>
          <cell r="H363">
            <v>23.206476802211455</v>
          </cell>
          <cell r="I363">
            <v>18.428672754697338</v>
          </cell>
          <cell r="J363">
            <v>12.96832527182405</v>
          </cell>
          <cell r="K363">
            <v>8.6455501812160325</v>
          </cell>
          <cell r="L363">
            <v>8.1905212243099257</v>
          </cell>
          <cell r="M363">
            <v>8.0767639850833994</v>
          </cell>
          <cell r="N363">
            <v>8.0767639850833994</v>
          </cell>
          <cell r="O363">
            <v>8.0767639850833994</v>
          </cell>
          <cell r="P363">
            <v>6.9391915928181316</v>
          </cell>
          <cell r="Q363">
            <v>6.1428909182324452</v>
          </cell>
          <cell r="R363">
            <v>5.3465902436467569</v>
          </cell>
          <cell r="S363">
            <v>4.2090178513814891</v>
          </cell>
          <cell r="T363">
            <v>3.8677461337019103</v>
          </cell>
          <cell r="U363">
            <v>3.7539888944753823</v>
          </cell>
          <cell r="V363">
            <v>3.7539888944753828</v>
          </cell>
          <cell r="W363">
            <v>3.6402316552488556</v>
          </cell>
          <cell r="X363">
            <v>3.5264744160223289</v>
          </cell>
          <cell r="Y363">
            <v>3.4127171767958018</v>
          </cell>
          <cell r="Z363">
            <v>3.1852026983427493</v>
          </cell>
          <cell r="AA363">
            <v>2.9576882198896941</v>
          </cell>
          <cell r="AB363">
            <v>2.730173741436642</v>
          </cell>
          <cell r="AC363">
            <v>2.5026592629835887</v>
          </cell>
          <cell r="AD363">
            <v>2.1613875453040086</v>
          </cell>
          <cell r="AE363">
            <v>2.1613875453040081</v>
          </cell>
        </row>
        <row r="364">
          <cell r="A364" t="str">
            <v>Consommation d'eau chaude fioul des maisons (climat normal)</v>
          </cell>
          <cell r="B364" t="str">
            <v>fodcfmprecs</v>
          </cell>
          <cell r="C364" t="str">
            <v>fra</v>
          </cell>
          <cell r="D364" t="str">
            <v>CEREN</v>
          </cell>
          <cell r="E364" t="str">
            <v>GWh</v>
          </cell>
          <cell r="F364">
            <v>6663.728461566694</v>
          </cell>
          <cell r="G364">
            <v>6674.6616670659359</v>
          </cell>
          <cell r="H364">
            <v>6529.3607681034191</v>
          </cell>
          <cell r="I364">
            <v>6624.9860967550285</v>
          </cell>
          <cell r="J364">
            <v>6993.0988819212471</v>
          </cell>
          <cell r="K364">
            <v>7205.8558134901568</v>
          </cell>
          <cell r="L364">
            <v>7287.6554244362278</v>
          </cell>
          <cell r="M364">
            <v>7839.5213908699125</v>
          </cell>
          <cell r="N364">
            <v>8572.9993386257956</v>
          </cell>
          <cell r="O364">
            <v>8863.1202742581008</v>
          </cell>
          <cell r="P364">
            <v>8928.103961429435</v>
          </cell>
          <cell r="Q364">
            <v>9086.8636871361632</v>
          </cell>
          <cell r="R364">
            <v>8908.9459744833548</v>
          </cell>
          <cell r="S364">
            <v>9027.7274244644304</v>
          </cell>
          <cell r="T364">
            <v>8406.1402102350421</v>
          </cell>
          <cell r="U364">
            <v>6952.8949824453011</v>
          </cell>
          <cell r="V364">
            <v>6077.3337944501473</v>
          </cell>
          <cell r="W364">
            <v>5380.9298392268811</v>
          </cell>
          <cell r="X364">
            <v>5152.9798896724587</v>
          </cell>
          <cell r="Y364">
            <v>4977.7448062088051</v>
          </cell>
          <cell r="Z364">
            <v>4906.0239329412161</v>
          </cell>
          <cell r="AA364">
            <v>4590.1511570909415</v>
          </cell>
          <cell r="AB364">
            <v>4254.892168460985</v>
          </cell>
          <cell r="AC364">
            <v>3703.0067914731899</v>
          </cell>
          <cell r="AD364">
            <v>3630.4822682864497</v>
          </cell>
          <cell r="AE364">
            <v>3386.3025063531377</v>
          </cell>
        </row>
        <row r="365">
          <cell r="A365" t="str">
            <v>Consommation d'eau chaude GPL des maisons (climat normal)</v>
          </cell>
          <cell r="B365" t="str">
            <v>gplcfmprecs</v>
          </cell>
          <cell r="C365" t="str">
            <v>fra</v>
          </cell>
          <cell r="D365" t="str">
            <v>CEREN</v>
          </cell>
          <cell r="E365" t="str">
            <v>GWh</v>
          </cell>
          <cell r="F365">
            <v>2420.0417691191174</v>
          </cell>
          <cell r="G365">
            <v>2231.5100587294878</v>
          </cell>
          <cell r="H365">
            <v>1916.3354516973816</v>
          </cell>
          <cell r="I365">
            <v>1799.3629193208585</v>
          </cell>
          <cell r="J365">
            <v>1732.6890855909498</v>
          </cell>
          <cell r="K365">
            <v>1678.216868356024</v>
          </cell>
          <cell r="L365">
            <v>1620.8725925888709</v>
          </cell>
          <cell r="M365">
            <v>1568.7196560888069</v>
          </cell>
          <cell r="N365">
            <v>1606.7935094490158</v>
          </cell>
          <cell r="O365">
            <v>1698.9834895861061</v>
          </cell>
          <cell r="P365">
            <v>1658.2761507882549</v>
          </cell>
          <cell r="Q365">
            <v>1503.2962738491628</v>
          </cell>
          <cell r="R365">
            <v>1615.1854827271748</v>
          </cell>
          <cell r="S365">
            <v>1487.01638450987</v>
          </cell>
          <cell r="T365">
            <v>1368.924653260005</v>
          </cell>
          <cell r="U365">
            <v>1286.7707385563622</v>
          </cell>
          <cell r="V365">
            <v>1119.2215565160257</v>
          </cell>
          <cell r="W365">
            <v>982.08893734495678</v>
          </cell>
          <cell r="X365">
            <v>909.34865980200425</v>
          </cell>
          <cell r="Y365">
            <v>850.98684924465908</v>
          </cell>
          <cell r="Z365">
            <v>841.04206993566777</v>
          </cell>
          <cell r="AA365">
            <v>807.18629771115457</v>
          </cell>
          <cell r="AB365">
            <v>747.66192359541151</v>
          </cell>
          <cell r="AC365">
            <v>699.21450104479163</v>
          </cell>
          <cell r="AD365">
            <v>689.18689798149524</v>
          </cell>
          <cell r="AE365">
            <v>672.01730611538733</v>
          </cell>
        </row>
        <row r="366">
          <cell r="A366" t="str">
            <v>Consommation d'eau chaude gaz naturel des maisons (climat normal)</v>
          </cell>
          <cell r="B366" t="str">
            <v>gazcfmprecs</v>
          </cell>
          <cell r="C366" t="str">
            <v>fra</v>
          </cell>
          <cell r="D366" t="str">
            <v>CEREN</v>
          </cell>
          <cell r="E366" t="str">
            <v>GWh</v>
          </cell>
          <cell r="F366">
            <v>4987.3728457611705</v>
          </cell>
          <cell r="G366">
            <v>4996.8792696290275</v>
          </cell>
          <cell r="H366">
            <v>5137.1657168693009</v>
          </cell>
          <cell r="I366">
            <v>5232.7682343964179</v>
          </cell>
          <cell r="J366">
            <v>5356.8049537625602</v>
          </cell>
          <cell r="K366">
            <v>5366.6933487843589</v>
          </cell>
          <cell r="L366">
            <v>5600.7925114109385</v>
          </cell>
          <cell r="M366">
            <v>5769.6326896789651</v>
          </cell>
          <cell r="N366">
            <v>6074.6884278921034</v>
          </cell>
          <cell r="O366">
            <v>6344.2791887543399</v>
          </cell>
          <cell r="P366">
            <v>6579.2146684841209</v>
          </cell>
          <cell r="Q366">
            <v>7194.5620247591769</v>
          </cell>
          <cell r="R366">
            <v>7648.2030483827302</v>
          </cell>
          <cell r="S366">
            <v>7796.8402563789386</v>
          </cell>
          <cell r="T366">
            <v>8086.5420260197916</v>
          </cell>
          <cell r="U366">
            <v>8385.4525418844023</v>
          </cell>
          <cell r="V366">
            <v>8809.9113210257401</v>
          </cell>
          <cell r="W366">
            <v>8557.5600066771349</v>
          </cell>
          <cell r="X366">
            <v>8499.7025944850611</v>
          </cell>
          <cell r="Y366">
            <v>8251.8596215351026</v>
          </cell>
          <cell r="Z366">
            <v>7938.9648376223486</v>
          </cell>
          <cell r="AA366">
            <v>7637.4150302675962</v>
          </cell>
          <cell r="AB366">
            <v>7323.6768169968473</v>
          </cell>
          <cell r="AC366">
            <v>6935.4957717696716</v>
          </cell>
          <cell r="AD366">
            <v>6962.0428945808189</v>
          </cell>
          <cell r="AE366">
            <v>6967.8377015396345</v>
          </cell>
        </row>
        <row r="367">
          <cell r="A367" t="str">
            <v>Consommation d'eau chaude électricité des maisons (climat normal)</v>
          </cell>
          <cell r="B367" t="str">
            <v>elccfmprecs</v>
          </cell>
          <cell r="C367" t="str">
            <v>fra</v>
          </cell>
          <cell r="D367" t="str">
            <v>CEREN</v>
          </cell>
          <cell r="E367" t="str">
            <v>GWh</v>
          </cell>
          <cell r="F367">
            <v>9271.3313899999994</v>
          </cell>
          <cell r="G367">
            <v>9981.4603541666693</v>
          </cell>
          <cell r="H367">
            <v>10799.657006250001</v>
          </cell>
          <cell r="I367">
            <v>11045.955013645831</v>
          </cell>
          <cell r="J367">
            <v>11249.978570208337</v>
          </cell>
          <cell r="K367">
            <v>11684.625960624999</v>
          </cell>
          <cell r="L367">
            <v>11880.997856666667</v>
          </cell>
          <cell r="M367">
            <v>12103.566674895832</v>
          </cell>
          <cell r="N367">
            <v>12178.555151249997</v>
          </cell>
          <cell r="O367">
            <v>12497.303590030095</v>
          </cell>
          <cell r="P367">
            <v>12724.49637003624</v>
          </cell>
          <cell r="Q367">
            <v>12793.396799982684</v>
          </cell>
          <cell r="R367">
            <v>12635.658947182932</v>
          </cell>
          <cell r="S367">
            <v>12687.302164676345</v>
          </cell>
          <cell r="T367">
            <v>12544.236813636591</v>
          </cell>
          <cell r="U367">
            <v>12385.471820234565</v>
          </cell>
          <cell r="V367">
            <v>12372.552226734191</v>
          </cell>
          <cell r="W367">
            <v>12598.157285037016</v>
          </cell>
          <cell r="X367">
            <v>13068.649861153895</v>
          </cell>
          <cell r="Y367">
            <v>13657.416481756583</v>
          </cell>
          <cell r="Z367">
            <v>14716.112497093041</v>
          </cell>
          <cell r="AA367">
            <v>15723.600348441902</v>
          </cell>
          <cell r="AB367">
            <v>17009.537295780901</v>
          </cell>
          <cell r="AC367">
            <v>18322.037</v>
          </cell>
          <cell r="AD367">
            <v>18021.848120711169</v>
          </cell>
          <cell r="AE367">
            <v>17776.548798130127</v>
          </cell>
        </row>
        <row r="368">
          <cell r="A368" t="str">
            <v>Consommation d'eau chaude biomasse des maisons (climat normal)</v>
          </cell>
          <cell r="B368" t="str">
            <v>boicfmprecs</v>
          </cell>
          <cell r="C368" t="str">
            <v>fra</v>
          </cell>
          <cell r="D368" t="str">
            <v>CEREN</v>
          </cell>
          <cell r="E368" t="str">
            <v>GWh</v>
          </cell>
          <cell r="F368">
            <v>1658.4401159984297</v>
          </cell>
          <cell r="G368">
            <v>1516.0797954117866</v>
          </cell>
          <cell r="H368">
            <v>1465.1762943005749</v>
          </cell>
          <cell r="I368">
            <v>1522.7616263667483</v>
          </cell>
          <cell r="J368">
            <v>1541.0190990749952</v>
          </cell>
          <cell r="K368">
            <v>1565.8817136938062</v>
          </cell>
          <cell r="L368">
            <v>1626.1165050454156</v>
          </cell>
          <cell r="M368">
            <v>1500.1410151425828</v>
          </cell>
          <cell r="N368">
            <v>1407.2991756372076</v>
          </cell>
          <cell r="O368">
            <v>1345.6478449740018</v>
          </cell>
          <cell r="P368">
            <v>1354.4404824553978</v>
          </cell>
          <cell r="Q368">
            <v>1394.6579489919261</v>
          </cell>
          <cell r="R368">
            <v>1078.9157663436215</v>
          </cell>
          <cell r="S368">
            <v>1021.0267224811569</v>
          </cell>
          <cell r="T368">
            <v>959.8231374323293</v>
          </cell>
          <cell r="U368">
            <v>901.0340219614036</v>
          </cell>
          <cell r="V368">
            <v>879.53786496912812</v>
          </cell>
          <cell r="W368">
            <v>850.75548609176417</v>
          </cell>
          <cell r="X368">
            <v>777.28486899638835</v>
          </cell>
          <cell r="Y368">
            <v>785.2287730522529</v>
          </cell>
          <cell r="Z368">
            <v>782.14447986201765</v>
          </cell>
          <cell r="AA368">
            <v>777.36043657312882</v>
          </cell>
          <cell r="AB368">
            <v>771.27569949117401</v>
          </cell>
          <cell r="AC368">
            <v>768.46516305572993</v>
          </cell>
          <cell r="AD368">
            <v>777.57475727962151</v>
          </cell>
          <cell r="AE368">
            <v>788.19630232381564</v>
          </cell>
        </row>
        <row r="369">
          <cell r="A369" t="str">
            <v>Consommation d'eau chaude autre des maisons (climat normal)</v>
          </cell>
          <cell r="B369" t="str">
            <v>divcfmprecs</v>
          </cell>
          <cell r="C369" t="str">
            <v>fra</v>
          </cell>
          <cell r="D369" t="str">
            <v>CEREN</v>
          </cell>
          <cell r="E369" t="str">
            <v>GWh</v>
          </cell>
          <cell r="F369">
            <v>14.466715947251622</v>
          </cell>
          <cell r="G369">
            <v>15.338073101024706</v>
          </cell>
          <cell r="H369">
            <v>16.218610922400678</v>
          </cell>
          <cell r="I369">
            <v>19.53015076716056</v>
          </cell>
          <cell r="J369">
            <v>20.342497202686161</v>
          </cell>
          <cell r="K369">
            <v>23.201571313873306</v>
          </cell>
          <cell r="L369">
            <v>26.453043048319874</v>
          </cell>
          <cell r="M369">
            <v>26.669639409268363</v>
          </cell>
          <cell r="N369">
            <v>26.256659221953477</v>
          </cell>
          <cell r="O369">
            <v>25.027146464695786</v>
          </cell>
          <cell r="P369">
            <v>23.965398695370062</v>
          </cell>
          <cell r="Q369">
            <v>24.81870801926172</v>
          </cell>
          <cell r="R369">
            <v>26.307315393854825</v>
          </cell>
          <cell r="S369">
            <v>29.319315046371745</v>
          </cell>
          <cell r="T369">
            <v>31.040335228840867</v>
          </cell>
          <cell r="U369">
            <v>32.761355411309971</v>
          </cell>
          <cell r="V369">
            <v>36.268701756961697</v>
          </cell>
          <cell r="W369">
            <v>40.468946180367965</v>
          </cell>
          <cell r="X369">
            <v>47.182132487603496</v>
          </cell>
          <cell r="Y369">
            <v>56.154493057369578</v>
          </cell>
          <cell r="Z369">
            <v>63.727729437796164</v>
          </cell>
          <cell r="AA369">
            <v>62.822409409150723</v>
          </cell>
          <cell r="AB369">
            <v>71.331893253098897</v>
          </cell>
          <cell r="AC369">
            <v>78.238749947773357</v>
          </cell>
          <cell r="AD369">
            <v>96.485300955421138</v>
          </cell>
          <cell r="AE369">
            <v>105.55506839728159</v>
          </cell>
        </row>
        <row r="370">
          <cell r="A370" t="str">
            <v>Consommation d'eau chaude des appartements (climat normal)</v>
          </cell>
        </row>
        <row r="371">
          <cell r="A371" t="str">
            <v>Consommation d'eau chaude des appartements (climat normal)</v>
          </cell>
          <cell r="B371" t="str">
            <v>toccfiprecs</v>
          </cell>
          <cell r="C371" t="str">
            <v>fra</v>
          </cell>
          <cell r="D371" t="str">
            <v>CEREN</v>
          </cell>
          <cell r="E371" t="str">
            <v>GWh</v>
          </cell>
          <cell r="F371">
            <v>16942.160281093154</v>
          </cell>
          <cell r="G371">
            <v>17145.780181832164</v>
          </cell>
          <cell r="H371">
            <v>17293.420066848885</v>
          </cell>
          <cell r="I371">
            <v>17557.985487975289</v>
          </cell>
          <cell r="J371">
            <v>17732.53653515935</v>
          </cell>
          <cell r="K371">
            <v>17785.552738136499</v>
          </cell>
          <cell r="L371">
            <v>18078.160303700679</v>
          </cell>
          <cell r="M371">
            <v>18205.908342002818</v>
          </cell>
          <cell r="N371">
            <v>18712.49885240478</v>
          </cell>
          <cell r="O371">
            <v>18731.951275171119</v>
          </cell>
          <cell r="P371">
            <v>18458.077312487065</v>
          </cell>
          <cell r="Q371">
            <v>18749.403866437413</v>
          </cell>
          <cell r="R371">
            <v>18914.908142457716</v>
          </cell>
          <cell r="S371">
            <v>18952.043809224648</v>
          </cell>
          <cell r="T371">
            <v>19353.186057433064</v>
          </cell>
          <cell r="U371">
            <v>19536.697619259678</v>
          </cell>
          <cell r="V371">
            <v>19633.101716319063</v>
          </cell>
          <cell r="W371">
            <v>19175.385685961759</v>
          </cell>
          <cell r="X371">
            <v>19065.153440786882</v>
          </cell>
          <cell r="Y371">
            <v>18878.013507924123</v>
          </cell>
          <cell r="Z371">
            <v>18511.134481983114</v>
          </cell>
          <cell r="AA371">
            <v>18396.808921293414</v>
          </cell>
          <cell r="AB371">
            <v>18074.83419467738</v>
          </cell>
          <cell r="AC371">
            <v>17683.78774304808</v>
          </cell>
          <cell r="AD371">
            <v>17528.896834971059</v>
          </cell>
          <cell r="AE371">
            <v>17406.451209711289</v>
          </cell>
        </row>
        <row r="372">
          <cell r="A372" t="str">
            <v>Consommation d'eau chaude charbon des appartements (climat normal)</v>
          </cell>
          <cell r="B372" t="str">
            <v>chacfiprecs</v>
          </cell>
          <cell r="C372" t="str">
            <v>fra</v>
          </cell>
          <cell r="D372" t="str">
            <v>CEREN</v>
          </cell>
          <cell r="E372" t="str">
            <v>GWh</v>
          </cell>
          <cell r="F372">
            <v>76.143321084178083</v>
          </cell>
          <cell r="G372">
            <v>75.096415219223729</v>
          </cell>
          <cell r="H372">
            <v>72.999054130410371</v>
          </cell>
          <cell r="I372">
            <v>66.609797741073763</v>
          </cell>
          <cell r="J372">
            <v>61.252981694578814</v>
          </cell>
          <cell r="K372">
            <v>55.4511176610064</v>
          </cell>
          <cell r="L372">
            <v>50.272675745232966</v>
          </cell>
          <cell r="M372">
            <v>44.418541748060768</v>
          </cell>
          <cell r="N372">
            <v>38.867111369279357</v>
          </cell>
          <cell r="O372">
            <v>33.155321740793866</v>
          </cell>
          <cell r="P372">
            <v>22.670559062672879</v>
          </cell>
          <cell r="Q372">
            <v>16.405632161005574</v>
          </cell>
          <cell r="R372">
            <v>11.619968268709844</v>
          </cell>
          <cell r="S372">
            <v>11.619968268709844</v>
          </cell>
          <cell r="T372">
            <v>10.338868950529521</v>
          </cell>
          <cell r="U372">
            <v>8.7730808949757897</v>
          </cell>
          <cell r="V372">
            <v>7.6343259454821686</v>
          </cell>
          <cell r="W372">
            <v>7.9190146828555736</v>
          </cell>
          <cell r="X372">
            <v>7.9190146828555728</v>
          </cell>
          <cell r="Y372">
            <v>7.9190146828555745</v>
          </cell>
          <cell r="Z372">
            <v>8.0613590515422775</v>
          </cell>
          <cell r="AA372">
            <v>8.0613590515422793</v>
          </cell>
          <cell r="AB372">
            <v>8.0613590515422757</v>
          </cell>
          <cell r="AC372">
            <v>8.3820775509504539</v>
          </cell>
          <cell r="AD372">
            <v>8.684781169341246</v>
          </cell>
          <cell r="AE372">
            <v>8.845140419045336</v>
          </cell>
        </row>
        <row r="373">
          <cell r="A373" t="str">
            <v>Consommation d'eau chaude fioul des appartements (climat normal)</v>
          </cell>
          <cell r="B373" t="str">
            <v>fodcfiprecs</v>
          </cell>
          <cell r="C373" t="str">
            <v>fra</v>
          </cell>
          <cell r="D373" t="str">
            <v>CEREN</v>
          </cell>
          <cell r="E373" t="str">
            <v>GWh</v>
          </cell>
          <cell r="F373">
            <v>2777.1467917960613</v>
          </cell>
          <cell r="G373">
            <v>2646.713243640766</v>
          </cell>
          <cell r="H373">
            <v>2411.5347519438733</v>
          </cell>
          <cell r="I373">
            <v>2424.337658043763</v>
          </cell>
          <cell r="J373">
            <v>2385.2643140446794</v>
          </cell>
          <cell r="K373">
            <v>2384.221181331247</v>
          </cell>
          <cell r="L373">
            <v>2329.333500955252</v>
          </cell>
          <cell r="M373">
            <v>2315.0493935816453</v>
          </cell>
          <cell r="N373">
            <v>2376.6762828594628</v>
          </cell>
          <cell r="O373">
            <v>2284.8177195429612</v>
          </cell>
          <cell r="P373">
            <v>2058.6686441678471</v>
          </cell>
          <cell r="Q373">
            <v>1909.4446827156276</v>
          </cell>
          <cell r="R373">
            <v>1798.9799069128121</v>
          </cell>
          <cell r="S373">
            <v>1773.950827730084</v>
          </cell>
          <cell r="T373">
            <v>1857.803313377543</v>
          </cell>
          <cell r="U373">
            <v>1848.7759109871558</v>
          </cell>
          <cell r="V373">
            <v>1832.2844295081993</v>
          </cell>
          <cell r="W373">
            <v>1603.3230274117748</v>
          </cell>
          <cell r="X373">
            <v>1454.6836723953652</v>
          </cell>
          <cell r="Y373">
            <v>1400.2305877646506</v>
          </cell>
          <cell r="Z373">
            <v>1306.2638052319583</v>
          </cell>
          <cell r="AA373">
            <v>1210.6947134633826</v>
          </cell>
          <cell r="AB373">
            <v>1111.3078209791558</v>
          </cell>
          <cell r="AC373">
            <v>1012.0704948610165</v>
          </cell>
          <cell r="AD373">
            <v>947.74189253349539</v>
          </cell>
          <cell r="AE373">
            <v>907.94408227060899</v>
          </cell>
        </row>
        <row r="374">
          <cell r="A374" t="str">
            <v>Consommation d'eau chaude GPL des appartements (climat normal)</v>
          </cell>
          <cell r="B374" t="str">
            <v>gplcfiprecs</v>
          </cell>
          <cell r="C374" t="str">
            <v>fra</v>
          </cell>
          <cell r="D374" t="str">
            <v>CEREN</v>
          </cell>
          <cell r="E374" t="str">
            <v>GWh</v>
          </cell>
          <cell r="F374">
            <v>419.97965032405762</v>
          </cell>
          <cell r="G374">
            <v>365.8850266453</v>
          </cell>
          <cell r="H374">
            <v>310.47853815260549</v>
          </cell>
          <cell r="I374">
            <v>280.62951888004631</v>
          </cell>
          <cell r="J374">
            <v>255.2173100945048</v>
          </cell>
          <cell r="K374">
            <v>229.36921790413251</v>
          </cell>
          <cell r="L374">
            <v>212.28363328604041</v>
          </cell>
          <cell r="M374">
            <v>217.69950162107835</v>
          </cell>
          <cell r="N374">
            <v>224.60891892872507</v>
          </cell>
          <cell r="O374">
            <v>229.34915751109466</v>
          </cell>
          <cell r="P374">
            <v>191.83244791746586</v>
          </cell>
          <cell r="Q374">
            <v>159.19491223092311</v>
          </cell>
          <cell r="R374">
            <v>148.86755749698176</v>
          </cell>
          <cell r="S374">
            <v>138.44824782363264</v>
          </cell>
          <cell r="T374">
            <v>127.1826082416196</v>
          </cell>
          <cell r="U374">
            <v>117.3588126641134</v>
          </cell>
          <cell r="V374">
            <v>93.072417666359144</v>
          </cell>
          <cell r="W374">
            <v>98.760856178264447</v>
          </cell>
          <cell r="X374">
            <v>93.119796597334357</v>
          </cell>
          <cell r="Y374">
            <v>84.200171101355025</v>
          </cell>
          <cell r="Z374">
            <v>80.381133157229684</v>
          </cell>
          <cell r="AA374">
            <v>71.510808201911246</v>
          </cell>
          <cell r="AB374">
            <v>61.929360586150395</v>
          </cell>
          <cell r="AC374">
            <v>54.06876887880339</v>
          </cell>
          <cell r="AD374">
            <v>51.66378001253171</v>
          </cell>
          <cell r="AE374">
            <v>48.998555468716084</v>
          </cell>
        </row>
        <row r="375">
          <cell r="A375" t="str">
            <v>Consommation d'eau chaude gaz naturel des appartements (climat normal)</v>
          </cell>
          <cell r="B375" t="str">
            <v>gazcfiprecs</v>
          </cell>
          <cell r="C375" t="str">
            <v>fra</v>
          </cell>
          <cell r="D375" t="str">
            <v>CEREN</v>
          </cell>
          <cell r="E375" t="str">
            <v>GWh</v>
          </cell>
          <cell r="F375">
            <v>6269.9165086478215</v>
          </cell>
          <cell r="G375">
            <v>6256.9342730051912</v>
          </cell>
          <cell r="H375">
            <v>6323.6127820112779</v>
          </cell>
          <cell r="I375">
            <v>6461.6630659447974</v>
          </cell>
          <cell r="J375">
            <v>6599.5419957623899</v>
          </cell>
          <cell r="K375">
            <v>6579.1157910478632</v>
          </cell>
          <cell r="L375">
            <v>6829.5355369664148</v>
          </cell>
          <cell r="M375">
            <v>6901.7904929398455</v>
          </cell>
          <cell r="N375">
            <v>7350.5349964947191</v>
          </cell>
          <cell r="O375">
            <v>7464.7656895782047</v>
          </cell>
          <cell r="P375">
            <v>7386.0311913803916</v>
          </cell>
          <cell r="Q375">
            <v>7713.8870605513839</v>
          </cell>
          <cell r="R375">
            <v>7964.9119128981374</v>
          </cell>
          <cell r="S375">
            <v>8004.8262795090041</v>
          </cell>
          <cell r="T375">
            <v>8176.2405044151492</v>
          </cell>
          <cell r="U375">
            <v>8239.8455514179332</v>
          </cell>
          <cell r="V375">
            <v>8210.4915185955397</v>
          </cell>
          <cell r="W375">
            <v>7917.9442349350556</v>
          </cell>
          <cell r="X375">
            <v>7953.3071494971773</v>
          </cell>
          <cell r="Y375">
            <v>7780.2994766186275</v>
          </cell>
          <cell r="Z375">
            <v>7624.3368439388369</v>
          </cell>
          <cell r="AA375">
            <v>7452.0399868982049</v>
          </cell>
          <cell r="AB375">
            <v>7267.2021135989862</v>
          </cell>
          <cell r="AC375">
            <v>7102.7289864855002</v>
          </cell>
          <cell r="AD375">
            <v>7134.620762631148</v>
          </cell>
          <cell r="AE375">
            <v>7153.2564383385852</v>
          </cell>
        </row>
        <row r="376">
          <cell r="A376" t="str">
            <v>Consommation d'eau chaude électricité des appartements (climat normal)</v>
          </cell>
          <cell r="B376" t="str">
            <v>elccfiprecs</v>
          </cell>
          <cell r="C376" t="str">
            <v>fra</v>
          </cell>
          <cell r="D376" t="str">
            <v>CEREN</v>
          </cell>
          <cell r="E376" t="str">
            <v>GWh</v>
          </cell>
          <cell r="F376">
            <v>3849.1666949999994</v>
          </cell>
          <cell r="G376">
            <v>4198.3444108312497</v>
          </cell>
          <cell r="H376">
            <v>4533.3546213250002</v>
          </cell>
          <cell r="I376">
            <v>4662.5625478604179</v>
          </cell>
          <cell r="J376">
            <v>4770.2892556458346</v>
          </cell>
          <cell r="K376">
            <v>4844.6403640562512</v>
          </cell>
          <cell r="L376">
            <v>4925.2689238833364</v>
          </cell>
          <cell r="M376">
            <v>4961.2181149604212</v>
          </cell>
          <cell r="N376">
            <v>4933.2754675375027</v>
          </cell>
          <cell r="O376">
            <v>4918.2338163867189</v>
          </cell>
          <cell r="P376">
            <v>5207.5071767946547</v>
          </cell>
          <cell r="Q376">
            <v>5585.2263829896319</v>
          </cell>
          <cell r="R376">
            <v>5723.5729840609893</v>
          </cell>
          <cell r="S376">
            <v>5758.8528841195712</v>
          </cell>
          <cell r="T376">
            <v>5830.5781548685964</v>
          </cell>
          <cell r="U376">
            <v>5896.5502172162151</v>
          </cell>
          <cell r="V376">
            <v>5973.809311281424</v>
          </cell>
          <cell r="W376">
            <v>6053.701412382813</v>
          </cell>
          <cell r="X376">
            <v>6075.8933076226976</v>
          </cell>
          <cell r="Y376">
            <v>6157.0305514886095</v>
          </cell>
          <cell r="Z376">
            <v>6052.3384819641642</v>
          </cell>
          <cell r="AA376">
            <v>6194.4413859833558</v>
          </cell>
          <cell r="AB376">
            <v>6113.4182955345141</v>
          </cell>
          <cell r="AC376">
            <v>5937.3407599999991</v>
          </cell>
          <cell r="AD376">
            <v>5770.6110081936768</v>
          </cell>
          <cell r="AE376">
            <v>5611.2004301942379</v>
          </cell>
        </row>
        <row r="377">
          <cell r="A377" t="str">
            <v>Consommation d'eau chaude biomasse des appartements (climat normal)</v>
          </cell>
          <cell r="B377" t="str">
            <v>boicfiprecs</v>
          </cell>
          <cell r="C377" t="str">
            <v>fra</v>
          </cell>
          <cell r="D377" t="str">
            <v>CEREN</v>
          </cell>
          <cell r="E377" t="str">
            <v>GWh</v>
          </cell>
          <cell r="F377">
            <v>68.592532056723599</v>
          </cell>
          <cell r="G377">
            <v>89.294429130760321</v>
          </cell>
          <cell r="H377">
            <v>104.13005440427084</v>
          </cell>
          <cell r="I377">
            <v>96.497849523757679</v>
          </cell>
          <cell r="J377">
            <v>88.979539597712787</v>
          </cell>
          <cell r="K377">
            <v>83.136349982124358</v>
          </cell>
          <cell r="L377">
            <v>81.376543072113179</v>
          </cell>
          <cell r="M377">
            <v>75.955985693364113</v>
          </cell>
          <cell r="N377">
            <v>73.195582030025435</v>
          </cell>
          <cell r="O377">
            <v>68.047546266891118</v>
          </cell>
          <cell r="P377">
            <v>29.040332284359746</v>
          </cell>
          <cell r="Q377">
            <v>9.7354383101854012</v>
          </cell>
          <cell r="R377">
            <v>18.707719594368228</v>
          </cell>
          <cell r="S377">
            <v>18.67769778992897</v>
          </cell>
          <cell r="T377">
            <v>19.083038163959969</v>
          </cell>
          <cell r="U377">
            <v>18.548956400033745</v>
          </cell>
          <cell r="V377">
            <v>18.494023468744288</v>
          </cell>
          <cell r="W377">
            <v>15.807319865734971</v>
          </cell>
          <cell r="X377">
            <v>10.224540142620913</v>
          </cell>
          <cell r="Y377">
            <v>9.6917428543432216</v>
          </cell>
          <cell r="Z377">
            <v>9.6402218734454124</v>
          </cell>
          <cell r="AA377">
            <v>8.6819963130399618</v>
          </cell>
          <cell r="AB377">
            <v>7.7101911405876233</v>
          </cell>
          <cell r="AC377">
            <v>10.212888507316254</v>
          </cell>
          <cell r="AD377">
            <v>11.516233742138185</v>
          </cell>
          <cell r="AE377">
            <v>14.003951028718662</v>
          </cell>
        </row>
        <row r="378">
          <cell r="A378" t="str">
            <v>Consommation d'eau chaude autre des appartements (climat normal)</v>
          </cell>
          <cell r="B378" t="str">
            <v>divcfiprecs</v>
          </cell>
          <cell r="C378" t="str">
            <v>fra</v>
          </cell>
          <cell r="D378" t="str">
            <v>CEREN</v>
          </cell>
          <cell r="E378" t="str">
            <v>GWh</v>
          </cell>
          <cell r="F378">
            <v>3481.2147821843114</v>
          </cell>
          <cell r="G378">
            <v>3513.5123833596767</v>
          </cell>
          <cell r="H378">
            <v>3537.3102648814456</v>
          </cell>
          <cell r="I378">
            <v>3565.6850499814354</v>
          </cell>
          <cell r="J378">
            <v>3571.9911383196504</v>
          </cell>
          <cell r="K378">
            <v>3609.6187161538755</v>
          </cell>
          <cell r="L378">
            <v>3650.0894897922917</v>
          </cell>
          <cell r="M378">
            <v>3689.7763114584041</v>
          </cell>
          <cell r="N378">
            <v>3715.3404931850673</v>
          </cell>
          <cell r="O378">
            <v>3733.5820241444544</v>
          </cell>
          <cell r="P378">
            <v>3562.3269608796741</v>
          </cell>
          <cell r="Q378">
            <v>3355.5097574786569</v>
          </cell>
          <cell r="R378">
            <v>3248.2480932257176</v>
          </cell>
          <cell r="S378">
            <v>3245.6679039837168</v>
          </cell>
          <cell r="T378">
            <v>3331.9595694156669</v>
          </cell>
          <cell r="U378">
            <v>3406.8450896792492</v>
          </cell>
          <cell r="V378">
            <v>3497.3156898533139</v>
          </cell>
          <cell r="W378">
            <v>3477.929820505261</v>
          </cell>
          <cell r="X378">
            <v>3470.0059598488306</v>
          </cell>
          <cell r="Y378">
            <v>3438.641963413681</v>
          </cell>
          <cell r="Z378">
            <v>3430.1126367659376</v>
          </cell>
          <cell r="AA378">
            <v>3451.378671381975</v>
          </cell>
          <cell r="AB378">
            <v>3505.2050537864429</v>
          </cell>
          <cell r="AC378">
            <v>3558.9837667644933</v>
          </cell>
          <cell r="AD378">
            <v>3604.0583766887298</v>
          </cell>
          <cell r="AE378">
            <v>3662.2026119913789</v>
          </cell>
        </row>
        <row r="379">
          <cell r="A379" t="str">
            <v>Consommation d'eau chaude des maisons &lt;1975 (climat normal)</v>
          </cell>
        </row>
        <row r="380">
          <cell r="A380" t="str">
            <v>Consommation d'eau chaude des maisons &lt;1975 (climat normal)</v>
          </cell>
          <cell r="B380" t="str">
            <v>toccfmprecs1</v>
          </cell>
          <cell r="C380" t="str">
            <v>fra</v>
          </cell>
          <cell r="D380" t="str">
            <v>CEREN</v>
          </cell>
          <cell r="E380" t="str">
            <v>GWh</v>
          </cell>
          <cell r="F380">
            <v>16701.709398286876</v>
          </cell>
          <cell r="G380">
            <v>16710.751907573587</v>
          </cell>
          <cell r="H380">
            <v>16924.762084566759</v>
          </cell>
          <cell r="I380">
            <v>16900.727257728213</v>
          </cell>
          <cell r="J380">
            <v>17134.229897552013</v>
          </cell>
          <cell r="K380">
            <v>17234.244654529106</v>
          </cell>
          <cell r="L380">
            <v>17286.111428211585</v>
          </cell>
          <cell r="M380">
            <v>17316.265870789448</v>
          </cell>
          <cell r="N380">
            <v>17957.1695386348</v>
          </cell>
          <cell r="O380">
            <v>18237.787070087983</v>
          </cell>
          <cell r="P380">
            <v>18227.615365190555</v>
          </cell>
          <cell r="Q380">
            <v>18679.610346083973</v>
          </cell>
          <cell r="R380">
            <v>18275.326898664658</v>
          </cell>
          <cell r="S380">
            <v>18134.89545222497</v>
          </cell>
          <cell r="T380">
            <v>17142.24655663635</v>
          </cell>
          <cell r="U380">
            <v>15808.959512275133</v>
          </cell>
          <cell r="V380">
            <v>15034.25452630254</v>
          </cell>
          <cell r="W380">
            <v>13965.119056824165</v>
          </cell>
          <cell r="X380">
            <v>13842.090354869688</v>
          </cell>
          <cell r="Y380">
            <v>13552.448314931513</v>
          </cell>
          <cell r="Z380">
            <v>13829.69065152125</v>
          </cell>
          <cell r="AA380">
            <v>13858.494088191261</v>
          </cell>
          <cell r="AB380">
            <v>13791.606405281225</v>
          </cell>
          <cell r="AC380">
            <v>13542.842012774572</v>
          </cell>
          <cell r="AD380">
            <v>13248.182416546124</v>
          </cell>
          <cell r="AE380">
            <v>12910.839874890551</v>
          </cell>
        </row>
        <row r="381">
          <cell r="A381" t="str">
            <v>Consommation d'eau chaude charbon des maisons &lt;1975 (climat normal)</v>
          </cell>
          <cell r="B381" t="str">
            <v>chacfmprecs1</v>
          </cell>
          <cell r="C381" t="str">
            <v>fra</v>
          </cell>
          <cell r="D381" t="str">
            <v>CEREN</v>
          </cell>
          <cell r="E381" t="str">
            <v>GWh</v>
          </cell>
          <cell r="F381">
            <v>46.640468082875955</v>
          </cell>
          <cell r="G381">
            <v>33.785900050278443</v>
          </cell>
          <cell r="H381">
            <v>23.206476802211455</v>
          </cell>
          <cell r="I381">
            <v>18.428672754697338</v>
          </cell>
          <cell r="J381">
            <v>12.96832527182405</v>
          </cell>
          <cell r="K381">
            <v>8.6455501812160325</v>
          </cell>
          <cell r="L381">
            <v>8.1905212243099257</v>
          </cell>
          <cell r="M381">
            <v>8.0767639850833994</v>
          </cell>
          <cell r="N381">
            <v>8.0767639850833994</v>
          </cell>
          <cell r="O381">
            <v>8.0767639850833994</v>
          </cell>
          <cell r="P381">
            <v>6.9391915928181316</v>
          </cell>
          <cell r="Q381">
            <v>6.1428909182324452</v>
          </cell>
          <cell r="R381">
            <v>5.3465902436467569</v>
          </cell>
          <cell r="S381">
            <v>4.2090178513814891</v>
          </cell>
          <cell r="T381">
            <v>3.8677461337019103</v>
          </cell>
          <cell r="U381">
            <v>3.7539888944753823</v>
          </cell>
          <cell r="V381">
            <v>3.7539888944753828</v>
          </cell>
          <cell r="W381">
            <v>3.6402316552488556</v>
          </cell>
          <cell r="X381">
            <v>3.5264744160223289</v>
          </cell>
          <cell r="Y381">
            <v>3.4127171767958018</v>
          </cell>
          <cell r="Z381">
            <v>3.1852026983427493</v>
          </cell>
          <cell r="AA381">
            <v>2.9576882198896941</v>
          </cell>
          <cell r="AB381">
            <v>2.730173741436642</v>
          </cell>
          <cell r="AC381">
            <v>2.5026592629835887</v>
          </cell>
          <cell r="AD381">
            <v>2.1613875453040086</v>
          </cell>
          <cell r="AE381">
            <v>2.1613875453040081</v>
          </cell>
        </row>
        <row r="382">
          <cell r="A382" t="str">
            <v>Consommation d'eau chaude fioul des maisons &lt;1975 (climat normal)</v>
          </cell>
          <cell r="B382" t="str">
            <v>fodcfmprecs1</v>
          </cell>
          <cell r="C382" t="str">
            <v>fra</v>
          </cell>
          <cell r="D382" t="str">
            <v>CEREN</v>
          </cell>
          <cell r="E382" t="str">
            <v>GWh</v>
          </cell>
          <cell r="F382">
            <v>4835.1298748947065</v>
          </cell>
          <cell r="G382">
            <v>4765.8850789604867</v>
          </cell>
          <cell r="H382">
            <v>4675.1834771244066</v>
          </cell>
          <cell r="I382">
            <v>4720.2994390352233</v>
          </cell>
          <cell r="J382">
            <v>4978.945312512592</v>
          </cell>
          <cell r="K382">
            <v>5126.8797139017279</v>
          </cell>
          <cell r="L382">
            <v>5128.6665364672645</v>
          </cell>
          <cell r="M382">
            <v>5247.986858627024</v>
          </cell>
          <cell r="N382">
            <v>5758.3851649029675</v>
          </cell>
          <cell r="O382">
            <v>5966.6256647653263</v>
          </cell>
          <cell r="P382">
            <v>5834.4396311184864</v>
          </cell>
          <cell r="Q382">
            <v>6057.6684798090682</v>
          </cell>
          <cell r="R382">
            <v>5894.1095442581654</v>
          </cell>
          <cell r="S382">
            <v>5989.5967075545368</v>
          </cell>
          <cell r="T382">
            <v>5295.6700075659337</v>
          </cell>
          <cell r="U382">
            <v>4191.0816191317472</v>
          </cell>
          <cell r="V382">
            <v>3449.1048358005887</v>
          </cell>
          <cell r="W382">
            <v>2716.2561877506932</v>
          </cell>
          <cell r="X382">
            <v>2775.3347524707769</v>
          </cell>
          <cell r="Y382">
            <v>2566.8979773205006</v>
          </cell>
          <cell r="Z382">
            <v>2582.8075989051367</v>
          </cell>
          <cell r="AA382">
            <v>2360.393946965783</v>
          </cell>
          <cell r="AB382">
            <v>2125.996685683665</v>
          </cell>
          <cell r="AC382">
            <v>1709.8270449816428</v>
          </cell>
          <cell r="AD382">
            <v>1606.3092177619706</v>
          </cell>
          <cell r="AE382">
            <v>1467.9391047454503</v>
          </cell>
        </row>
        <row r="383">
          <cell r="A383" t="str">
            <v>Consommation d'eau chaude GPL des maisons &lt;1975 (climat normal)</v>
          </cell>
          <cell r="B383" t="str">
            <v>gplcfmprecs1</v>
          </cell>
          <cell r="C383" t="str">
            <v>fra</v>
          </cell>
          <cell r="D383" t="str">
            <v>CEREN</v>
          </cell>
          <cell r="E383" t="str">
            <v>GWh</v>
          </cell>
          <cell r="F383">
            <v>1677.0949838694635</v>
          </cell>
          <cell r="G383">
            <v>1585.2084867793963</v>
          </cell>
          <cell r="H383">
            <v>1457.7580395779239</v>
          </cell>
          <cell r="I383">
            <v>1334.2669240622056</v>
          </cell>
          <cell r="J383">
            <v>1253.2974251789649</v>
          </cell>
          <cell r="K383">
            <v>1179.5223618759023</v>
          </cell>
          <cell r="L383">
            <v>1115.9118715774109</v>
          </cell>
          <cell r="M383">
            <v>1053.4366374001456</v>
          </cell>
          <cell r="N383">
            <v>1067.5014723492864</v>
          </cell>
          <cell r="O383">
            <v>1110.1591085378084</v>
          </cell>
          <cell r="P383">
            <v>1030.8955599374815</v>
          </cell>
          <cell r="Q383">
            <v>909.42178398342321</v>
          </cell>
          <cell r="R383">
            <v>956.52198632944658</v>
          </cell>
          <cell r="S383">
            <v>853.39621453970847</v>
          </cell>
          <cell r="T383">
            <v>748.94929708339907</v>
          </cell>
          <cell r="U383">
            <v>696.13234020472248</v>
          </cell>
          <cell r="V383">
            <v>570.94768791093838</v>
          </cell>
          <cell r="W383">
            <v>477.70596631839533</v>
          </cell>
          <cell r="X383">
            <v>429.55332280627283</v>
          </cell>
          <cell r="Y383">
            <v>395.44964077810084</v>
          </cell>
          <cell r="Z383">
            <v>406.15115188954843</v>
          </cell>
          <cell r="AA383">
            <v>398.39847744178348</v>
          </cell>
          <cell r="AB383">
            <v>369.32974749172678</v>
          </cell>
          <cell r="AC383">
            <v>342.25831796063864</v>
          </cell>
          <cell r="AD383">
            <v>335.22589725810377</v>
          </cell>
          <cell r="AE383">
            <v>323.32026100521324</v>
          </cell>
        </row>
        <row r="384">
          <cell r="A384" t="str">
            <v>Consommation d'eau chaude gaz naturel des maisons &lt;1975 (climat normal)</v>
          </cell>
          <cell r="B384" t="str">
            <v>gazcfmprecs1</v>
          </cell>
          <cell r="C384" t="str">
            <v>fra</v>
          </cell>
          <cell r="D384" t="str">
            <v>CEREN</v>
          </cell>
          <cell r="E384" t="str">
            <v>GWh</v>
          </cell>
          <cell r="F384">
            <v>3475.3857529883621</v>
          </cell>
          <cell r="G384">
            <v>3420.5068673237461</v>
          </cell>
          <cell r="H384">
            <v>3520.0688374369497</v>
          </cell>
          <cell r="I384">
            <v>3540.1882682628998</v>
          </cell>
          <cell r="J384">
            <v>3565.6843069222068</v>
          </cell>
          <cell r="K384">
            <v>3528.4447015425262</v>
          </cell>
          <cell r="L384">
            <v>3587.518331480027</v>
          </cell>
          <cell r="M384">
            <v>3553.7665279726293</v>
          </cell>
          <cell r="N384">
            <v>3797.9984687583742</v>
          </cell>
          <cell r="O384">
            <v>3952.2793167847708</v>
          </cell>
          <cell r="P384">
            <v>3983.8269359017117</v>
          </cell>
          <cell r="Q384">
            <v>4361.0101357377671</v>
          </cell>
          <cell r="R384">
            <v>4584.764385405043</v>
          </cell>
          <cell r="S384">
            <v>4643.9594376034056</v>
          </cell>
          <cell r="T384">
            <v>4755.4992581711922</v>
          </cell>
          <cell r="U384">
            <v>4881.999026843072</v>
          </cell>
          <cell r="V384">
            <v>5133.6421330655712</v>
          </cell>
          <cell r="W384">
            <v>4920.9299987521481</v>
          </cell>
          <cell r="X384">
            <v>4801.6036493598313</v>
          </cell>
          <cell r="Y384">
            <v>4611.1785596946484</v>
          </cell>
          <cell r="Z384">
            <v>4391.1407654066534</v>
          </cell>
          <cell r="AA384">
            <v>4173.4088970040511</v>
          </cell>
          <cell r="AB384">
            <v>3977.697415050387</v>
          </cell>
          <cell r="AC384">
            <v>3700.1852470501744</v>
          </cell>
          <cell r="AD384">
            <v>3690.987198231097</v>
          </cell>
          <cell r="AE384">
            <v>3654.0067963707934</v>
          </cell>
        </row>
        <row r="385">
          <cell r="A385" t="str">
            <v>Consommation d'eau chaude électricité des maisons &lt;1975 (climat normal)</v>
          </cell>
          <cell r="B385" t="str">
            <v>elccfmprecs1</v>
          </cell>
          <cell r="C385" t="str">
            <v>fra</v>
          </cell>
          <cell r="D385" t="str">
            <v>CEREN</v>
          </cell>
          <cell r="E385" t="str">
            <v>GWh</v>
          </cell>
          <cell r="F385">
            <v>5520.9989999999998</v>
          </cell>
          <cell r="G385">
            <v>5867.0453333333362</v>
          </cell>
          <cell r="H385">
            <v>6288.1350000000011</v>
          </cell>
          <cell r="I385">
            <v>6306.6818333333322</v>
          </cell>
          <cell r="J385">
            <v>6320.1493333333374</v>
          </cell>
          <cell r="K385">
            <v>6360.1652500000009</v>
          </cell>
          <cell r="L385">
            <v>6388.6056666666655</v>
          </cell>
          <cell r="M385">
            <v>6433.5979166666657</v>
          </cell>
          <cell r="N385">
            <v>6344.0494999999974</v>
          </cell>
          <cell r="O385">
            <v>6252.8012499999986</v>
          </cell>
          <cell r="P385">
            <v>6436.9913333333297</v>
          </cell>
          <cell r="Q385">
            <v>6428.1087500000012</v>
          </cell>
          <cell r="R385">
            <v>6223.2723333333379</v>
          </cell>
          <cell r="S385">
            <v>6078.9621666666671</v>
          </cell>
          <cell r="T385">
            <v>5807.4950000000008</v>
          </cell>
          <cell r="U385">
            <v>5526.7116600000027</v>
          </cell>
          <cell r="V385">
            <v>5391.9639871999989</v>
          </cell>
          <cell r="W385">
            <v>5362.7713627836192</v>
          </cell>
          <cell r="X385">
            <v>5379.1090029892839</v>
          </cell>
          <cell r="Y385">
            <v>5500.0411660100026</v>
          </cell>
          <cell r="Z385">
            <v>5955.0208019329284</v>
          </cell>
          <cell r="AA385">
            <v>6423.2431553733068</v>
          </cell>
          <cell r="AB385">
            <v>6804.3641678850008</v>
          </cell>
          <cell r="AC385">
            <v>7264.2189999999973</v>
          </cell>
          <cell r="AD385">
            <v>7078.0063755356932</v>
          </cell>
          <cell r="AE385">
            <v>6919.3329918361969</v>
          </cell>
        </row>
        <row r="386">
          <cell r="A386" t="str">
            <v>Consommation d'eau chaude biomasse des maisons &lt;1975 (climat normal)</v>
          </cell>
          <cell r="B386" t="str">
            <v>boicfmprecs1</v>
          </cell>
          <cell r="C386" t="str">
            <v>fra</v>
          </cell>
          <cell r="D386" t="str">
            <v>CEREN</v>
          </cell>
          <cell r="E386" t="str">
            <v>GWh</v>
          </cell>
          <cell r="F386">
            <v>1138.46230461973</v>
          </cell>
          <cell r="G386">
            <v>1029.4078494292919</v>
          </cell>
          <cell r="H386">
            <v>950.72866471261648</v>
          </cell>
          <cell r="I386">
            <v>968.16433964706073</v>
          </cell>
          <cell r="J386">
            <v>990.53681246667145</v>
          </cell>
          <cell r="K386">
            <v>1015.0502955311242</v>
          </cell>
          <cell r="L386">
            <v>1038.7840704576665</v>
          </cell>
          <cell r="M386">
            <v>1000.8418637198048</v>
          </cell>
          <cell r="N386">
            <v>962.6840186160772</v>
          </cell>
          <cell r="O386">
            <v>929.61243575186393</v>
          </cell>
          <cell r="P386">
            <v>917.29356923076546</v>
          </cell>
          <cell r="Q386">
            <v>900.46065599999577</v>
          </cell>
          <cell r="R386">
            <v>594.4119161538473</v>
          </cell>
          <cell r="S386">
            <v>546.47563707691734</v>
          </cell>
          <cell r="T386">
            <v>512.04348207692226</v>
          </cell>
          <cell r="U386">
            <v>490.13361692307075</v>
          </cell>
          <cell r="V386">
            <v>463.99265446154436</v>
          </cell>
          <cell r="W386">
            <v>460.41310255756235</v>
          </cell>
          <cell r="X386">
            <v>426.15698843824055</v>
          </cell>
          <cell r="Y386">
            <v>443.55615348806151</v>
          </cell>
          <cell r="Z386">
            <v>455.64357816962718</v>
          </cell>
          <cell r="AA386">
            <v>467.32883337735245</v>
          </cell>
          <cell r="AB386">
            <v>478.72512561991584</v>
          </cell>
          <cell r="AC386">
            <v>491.9376430557312</v>
          </cell>
          <cell r="AD386">
            <v>499.32529302209849</v>
          </cell>
          <cell r="AE386">
            <v>507.91228619573644</v>
          </cell>
        </row>
        <row r="387">
          <cell r="A387" t="str">
            <v>Consommation d'eau chaude autre des maisons &lt;1975 (climat normal)</v>
          </cell>
          <cell r="B387" t="str">
            <v>divcfmprecs1</v>
          </cell>
          <cell r="C387" t="str">
            <v>fra</v>
          </cell>
          <cell r="D387" t="str">
            <v>CEREN</v>
          </cell>
          <cell r="E387" t="str">
            <v>GWh</v>
          </cell>
          <cell r="F387">
            <v>7.997013831737946</v>
          </cell>
          <cell r="G387">
            <v>8.9123916970532626</v>
          </cell>
          <cell r="H387">
            <v>9.6815889126496515</v>
          </cell>
          <cell r="I387">
            <v>12.697780632794796</v>
          </cell>
          <cell r="J387">
            <v>12.648381866417019</v>
          </cell>
          <cell r="K387">
            <v>15.536781496608874</v>
          </cell>
          <cell r="L387">
            <v>18.434430338240414</v>
          </cell>
          <cell r="M387">
            <v>18.559302418093548</v>
          </cell>
          <cell r="N387">
            <v>18.474150023014094</v>
          </cell>
          <cell r="O387">
            <v>18.232530263131526</v>
          </cell>
          <cell r="P387">
            <v>17.229144075960853</v>
          </cell>
          <cell r="Q387">
            <v>16.797649635481147</v>
          </cell>
          <cell r="R387">
            <v>16.900142941174611</v>
          </cell>
          <cell r="S387">
            <v>18.296270932351359</v>
          </cell>
          <cell r="T387">
            <v>18.721765605196747</v>
          </cell>
          <cell r="U387">
            <v>19.147260278042125</v>
          </cell>
          <cell r="V387">
            <v>20.849238969423652</v>
          </cell>
          <cell r="W387">
            <v>23.402207006495928</v>
          </cell>
          <cell r="X387">
            <v>26.806164389258974</v>
          </cell>
          <cell r="Y387">
            <v>31.912100463403547</v>
          </cell>
          <cell r="Z387">
            <v>35.741552519011961</v>
          </cell>
          <cell r="AA387">
            <v>32.763089809094303</v>
          </cell>
          <cell r="AB387">
            <v>32.763089809094303</v>
          </cell>
          <cell r="AC387">
            <v>31.912100463403544</v>
          </cell>
          <cell r="AD387">
            <v>36.16704719185735</v>
          </cell>
          <cell r="AE387">
            <v>36.167047191857343</v>
          </cell>
        </row>
        <row r="388">
          <cell r="A388" t="str">
            <v>Consommation d'eau chaude des appartements &lt;1975 (climat normal)</v>
          </cell>
        </row>
        <row r="389">
          <cell r="A389" t="str">
            <v>Consommation d'eau chaude des appartements &lt;1975 (climat normal)</v>
          </cell>
          <cell r="B389" t="str">
            <v>toccfiprecs1</v>
          </cell>
          <cell r="C389" t="str">
            <v>fra</v>
          </cell>
          <cell r="D389" t="str">
            <v>CEREN</v>
          </cell>
          <cell r="E389" t="str">
            <v>GWh</v>
          </cell>
          <cell r="F389">
            <v>13158.731636145665</v>
          </cell>
          <cell r="G389">
            <v>13295.852330610469</v>
          </cell>
          <cell r="H389">
            <v>13305.891825512332</v>
          </cell>
          <cell r="I389">
            <v>13383.679768496411</v>
          </cell>
          <cell r="J389">
            <v>13409.750163170334</v>
          </cell>
          <cell r="K389">
            <v>13290.807417189495</v>
          </cell>
          <cell r="L389">
            <v>13347.183680732123</v>
          </cell>
          <cell r="M389">
            <v>13192.078333869234</v>
          </cell>
          <cell r="N389">
            <v>13572.382966201338</v>
          </cell>
          <cell r="O389">
            <v>13465.068148719016</v>
          </cell>
          <cell r="P389">
            <v>12989.905076576575</v>
          </cell>
          <cell r="Q389">
            <v>13055.050790604371</v>
          </cell>
          <cell r="R389">
            <v>12969.729763207335</v>
          </cell>
          <cell r="S389">
            <v>12800.043264927292</v>
          </cell>
          <cell r="T389">
            <v>12959.568631508839</v>
          </cell>
          <cell r="U389">
            <v>12894.418797201028</v>
          </cell>
          <cell r="V389">
            <v>12741.861690640733</v>
          </cell>
          <cell r="W389">
            <v>12186.060577575738</v>
          </cell>
          <cell r="X389">
            <v>12005.627867297031</v>
          </cell>
          <cell r="Y389">
            <v>11703.000726466547</v>
          </cell>
          <cell r="Z389">
            <v>11494.925565455031</v>
          </cell>
          <cell r="AA389">
            <v>11312.496353678482</v>
          </cell>
          <cell r="AB389">
            <v>11023.819546379273</v>
          </cell>
          <cell r="AC389">
            <v>10701.737362368855</v>
          </cell>
          <cell r="AD389">
            <v>10465.501284714743</v>
          </cell>
          <cell r="AE389">
            <v>10229.823821213746</v>
          </cell>
        </row>
        <row r="390">
          <cell r="A390" t="str">
            <v>Consommation d'eau chaude charbon des appartements &lt;1975 (climat normal)</v>
          </cell>
          <cell r="B390" t="str">
            <v>chacfiprecs1</v>
          </cell>
          <cell r="C390" t="str">
            <v>fra</v>
          </cell>
          <cell r="D390" t="str">
            <v>CEREN</v>
          </cell>
          <cell r="E390" t="str">
            <v>GWh</v>
          </cell>
          <cell r="F390">
            <v>76.143321084178083</v>
          </cell>
          <cell r="G390">
            <v>75.096415219223729</v>
          </cell>
          <cell r="H390">
            <v>72.999054130410371</v>
          </cell>
          <cell r="I390">
            <v>66.609797741073763</v>
          </cell>
          <cell r="J390">
            <v>61.252981694578814</v>
          </cell>
          <cell r="K390">
            <v>55.4511176610064</v>
          </cell>
          <cell r="L390">
            <v>50.272675745232966</v>
          </cell>
          <cell r="M390">
            <v>44.418541748060768</v>
          </cell>
          <cell r="N390">
            <v>38.867111369279357</v>
          </cell>
          <cell r="O390">
            <v>33.155321740793866</v>
          </cell>
          <cell r="P390">
            <v>22.670559062672879</v>
          </cell>
          <cell r="Q390">
            <v>16.405632161005574</v>
          </cell>
          <cell r="R390">
            <v>11.619968268709844</v>
          </cell>
          <cell r="S390">
            <v>11.619968268709844</v>
          </cell>
          <cell r="T390">
            <v>10.338868950529521</v>
          </cell>
          <cell r="U390">
            <v>8.7730808949757897</v>
          </cell>
          <cell r="V390">
            <v>7.6343259454821686</v>
          </cell>
          <cell r="W390">
            <v>7.9190146828555736</v>
          </cell>
          <cell r="X390">
            <v>7.9190146828555728</v>
          </cell>
          <cell r="Y390">
            <v>7.9190146828555745</v>
          </cell>
          <cell r="Z390">
            <v>8.0613590515422775</v>
          </cell>
          <cell r="AA390">
            <v>8.0613590515422793</v>
          </cell>
          <cell r="AB390">
            <v>8.0613590515422757</v>
          </cell>
          <cell r="AC390">
            <v>8.3820775509504539</v>
          </cell>
          <cell r="AD390">
            <v>8.684781169341246</v>
          </cell>
          <cell r="AE390">
            <v>8.845140419045336</v>
          </cell>
        </row>
        <row r="391">
          <cell r="A391" t="str">
            <v>Consommation d'eau chaude fioul des appartements &lt;1975 (climat normal)</v>
          </cell>
          <cell r="B391" t="str">
            <v>fodcfiprecs1</v>
          </cell>
          <cell r="C391" t="str">
            <v>fra</v>
          </cell>
          <cell r="D391" t="str">
            <v>CEREN</v>
          </cell>
          <cell r="E391" t="str">
            <v>GWh</v>
          </cell>
          <cell r="F391">
            <v>2408.0376473348833</v>
          </cell>
          <cell r="G391">
            <v>2294.880556222965</v>
          </cell>
          <cell r="H391">
            <v>2082.3031393099745</v>
          </cell>
          <cell r="I391">
            <v>2102.6212335696591</v>
          </cell>
          <cell r="J391">
            <v>2070.2087600150994</v>
          </cell>
          <cell r="K391">
            <v>2093.2600540115545</v>
          </cell>
          <cell r="L391">
            <v>2087.736660956698</v>
          </cell>
          <cell r="M391">
            <v>2060.5258130473235</v>
          </cell>
          <cell r="N391">
            <v>2135.2986809038844</v>
          </cell>
          <cell r="O391">
            <v>2054.0070742275257</v>
          </cell>
          <cell r="P391">
            <v>1781.7095059842163</v>
          </cell>
          <cell r="Q391">
            <v>1648.9035026020449</v>
          </cell>
          <cell r="R391">
            <v>1517.2891927752621</v>
          </cell>
          <cell r="S391">
            <v>1482.1931500625958</v>
          </cell>
          <cell r="T391">
            <v>1563.3601026564279</v>
          </cell>
          <cell r="U391">
            <v>1559.3231290810911</v>
          </cell>
          <cell r="V391">
            <v>1539.6632047408418</v>
          </cell>
          <cell r="W391">
            <v>1296.7974297793482</v>
          </cell>
          <cell r="X391">
            <v>1150.6301354469333</v>
          </cell>
          <cell r="Y391">
            <v>1094.3941015799239</v>
          </cell>
          <cell r="Z391">
            <v>999.08068794667258</v>
          </cell>
          <cell r="AA391">
            <v>901.99042014073871</v>
          </cell>
          <cell r="AB391">
            <v>807.6648958899226</v>
          </cell>
          <cell r="AC391">
            <v>716.94921084662769</v>
          </cell>
          <cell r="AD391">
            <v>670.380339791148</v>
          </cell>
          <cell r="AE391">
            <v>642.01405296197697</v>
          </cell>
        </row>
        <row r="392">
          <cell r="A392" t="str">
            <v>Consommation d'eau chaude GPL des appartements &lt;1975 (climat normal)</v>
          </cell>
          <cell r="B392" t="str">
            <v>gplcfiprecs1</v>
          </cell>
          <cell r="C392" t="str">
            <v>fra</v>
          </cell>
          <cell r="D392" t="str">
            <v>CEREN</v>
          </cell>
          <cell r="E392" t="str">
            <v>GWh</v>
          </cell>
          <cell r="F392">
            <v>339.69066617324097</v>
          </cell>
          <cell r="G392">
            <v>306.15168686061872</v>
          </cell>
          <cell r="H392">
            <v>270.8171740972254</v>
          </cell>
          <cell r="I392">
            <v>242.80817495525881</v>
          </cell>
          <cell r="J392">
            <v>219.06559455041045</v>
          </cell>
          <cell r="K392">
            <v>194.17004402217654</v>
          </cell>
          <cell r="L392">
            <v>177.28995792432849</v>
          </cell>
          <cell r="M392">
            <v>181.2929171693925</v>
          </cell>
          <cell r="N392">
            <v>186.42600554086181</v>
          </cell>
          <cell r="O392">
            <v>189.28641108256653</v>
          </cell>
          <cell r="P392">
            <v>149.98724577427421</v>
          </cell>
          <cell r="Q392">
            <v>116.38426228734177</v>
          </cell>
          <cell r="R392">
            <v>107.28557794733138</v>
          </cell>
          <cell r="S392">
            <v>95.468585329009741</v>
          </cell>
          <cell r="T392">
            <v>80.844343361191122</v>
          </cell>
          <cell r="U392">
            <v>71.488438106782453</v>
          </cell>
          <cell r="V392">
            <v>48.965376132852249</v>
          </cell>
          <cell r="W392">
            <v>57.61723532707682</v>
          </cell>
          <cell r="X392">
            <v>55.352986511850879</v>
          </cell>
          <cell r="Y392">
            <v>52.248175103923266</v>
          </cell>
          <cell r="Z392">
            <v>53.942160506747015</v>
          </cell>
          <cell r="AA392">
            <v>49.837936429496217</v>
          </cell>
          <cell r="AB392">
            <v>44.406799457737314</v>
          </cell>
          <cell r="AC392">
            <v>40.456814344818696</v>
          </cell>
          <cell r="AD392">
            <v>38.011656520097532</v>
          </cell>
          <cell r="AE392">
            <v>35.497094306730375</v>
          </cell>
        </row>
        <row r="393">
          <cell r="A393" t="str">
            <v>Consommation d'eau chaude gaz naturel des appartements &lt;1975 (climat normal)</v>
          </cell>
          <cell r="B393" t="str">
            <v>gazcfiprecs1</v>
          </cell>
          <cell r="C393" t="str">
            <v>fra</v>
          </cell>
          <cell r="D393" t="str">
            <v>CEREN</v>
          </cell>
          <cell r="E393" t="str">
            <v>GWh</v>
          </cell>
          <cell r="F393">
            <v>4925.7607037159296</v>
          </cell>
          <cell r="G393">
            <v>4954.4780692943168</v>
          </cell>
          <cell r="H393">
            <v>5037.3482748205233</v>
          </cell>
          <cell r="I393">
            <v>5102.8298610924076</v>
          </cell>
          <cell r="J393">
            <v>5205.5856940837366</v>
          </cell>
          <cell r="K393">
            <v>5148.6185501631044</v>
          </cell>
          <cell r="L393">
            <v>5313.0053261499852</v>
          </cell>
          <cell r="M393">
            <v>5275.3007562652092</v>
          </cell>
          <cell r="N393">
            <v>5650.8224580171627</v>
          </cell>
          <cell r="O393">
            <v>5699.5251137429968</v>
          </cell>
          <cell r="P393">
            <v>5541.8674730142575</v>
          </cell>
          <cell r="Q393">
            <v>5708.4470126292199</v>
          </cell>
          <cell r="R393">
            <v>5879.3910523638569</v>
          </cell>
          <cell r="S393">
            <v>5855.5592063031436</v>
          </cell>
          <cell r="T393">
            <v>5964.381891933529</v>
          </cell>
          <cell r="U393">
            <v>5936.4855912378971</v>
          </cell>
          <cell r="V393">
            <v>5839.1630554363019</v>
          </cell>
          <cell r="W393">
            <v>5556.6854107836562</v>
          </cell>
          <cell r="X393">
            <v>5531.6845652888032</v>
          </cell>
          <cell r="Y393">
            <v>5358.6565345855252</v>
          </cell>
          <cell r="Z393">
            <v>5207.4528511853068</v>
          </cell>
          <cell r="AA393">
            <v>5049.5156685047305</v>
          </cell>
          <cell r="AB393">
            <v>4868.7325463016305</v>
          </cell>
          <cell r="AC393">
            <v>4684.5029570981769</v>
          </cell>
          <cell r="AD393">
            <v>4611.6667799620982</v>
          </cell>
          <cell r="AE393">
            <v>4513.7903941031773</v>
          </cell>
        </row>
        <row r="394">
          <cell r="A394" t="str">
            <v>Consommation d'eau chaude électricité des appartements &lt;1975 (climat normal)</v>
          </cell>
          <cell r="B394" t="str">
            <v>elccfiprecs1</v>
          </cell>
          <cell r="C394" t="str">
            <v>fra</v>
          </cell>
          <cell r="D394" t="str">
            <v>CEREN</v>
          </cell>
          <cell r="E394" t="str">
            <v>GWh</v>
          </cell>
          <cell r="F394">
            <v>2755.208666666666</v>
          </cell>
          <cell r="G394">
            <v>2951.4575</v>
          </cell>
          <cell r="H394">
            <v>3094.8065000000001</v>
          </cell>
          <cell r="I394">
            <v>3123.0587083333344</v>
          </cell>
          <cell r="J394">
            <v>3127.8673333333345</v>
          </cell>
          <cell r="K394">
            <v>3107.4306250000022</v>
          </cell>
          <cell r="L394">
            <v>3084.2910000000029</v>
          </cell>
          <cell r="M394">
            <v>2993.9318750000039</v>
          </cell>
          <cell r="N394">
            <v>2911.3722500000031</v>
          </cell>
          <cell r="O394">
            <v>2824.4826250000028</v>
          </cell>
          <cell r="P394">
            <v>3045.8800000000033</v>
          </cell>
          <cell r="Q394">
            <v>3330.4073749999998</v>
          </cell>
          <cell r="R394">
            <v>3365.7786666666684</v>
          </cell>
          <cell r="S394">
            <v>3307.7613333333338</v>
          </cell>
          <cell r="T394">
            <v>3239.11</v>
          </cell>
          <cell r="U394">
            <v>3148.0123400000007</v>
          </cell>
          <cell r="V394">
            <v>3057.0248496999989</v>
          </cell>
          <cell r="W394">
            <v>3026.1762493327046</v>
          </cell>
          <cell r="X394">
            <v>3032.5177939509867</v>
          </cell>
          <cell r="Y394">
            <v>2982.3104604012956</v>
          </cell>
          <cell r="Z394">
            <v>3025.594696450009</v>
          </cell>
          <cell r="AA394">
            <v>3089.1311679813034</v>
          </cell>
          <cell r="AB394">
            <v>3061.6295051202201</v>
          </cell>
          <cell r="AC394">
            <v>2992.6329999999989</v>
          </cell>
          <cell r="AD394">
            <v>2879.7610984295202</v>
          </cell>
          <cell r="AE394">
            <v>2778.4101862883754</v>
          </cell>
        </row>
        <row r="395">
          <cell r="A395" t="str">
            <v>Consommation d'eau chaude biomasse des appartements &lt;1975 (climat normal)</v>
          </cell>
          <cell r="B395" t="str">
            <v>boicfiprecs1</v>
          </cell>
          <cell r="C395" t="str">
            <v>fra</v>
          </cell>
          <cell r="D395" t="str">
            <v>CEREN</v>
          </cell>
          <cell r="E395" t="str">
            <v>GWh</v>
          </cell>
          <cell r="F395">
            <v>52.97295260415558</v>
          </cell>
          <cell r="G395">
            <v>74.651474676883467</v>
          </cell>
          <cell r="H395">
            <v>91.795286746747465</v>
          </cell>
          <cell r="I395">
            <v>83.530341847315412</v>
          </cell>
          <cell r="J395">
            <v>77.838954571584495</v>
          </cell>
          <cell r="K395">
            <v>72.511166900203989</v>
          </cell>
          <cell r="L395">
            <v>71.556878044853875</v>
          </cell>
          <cell r="M395">
            <v>65.755575112886618</v>
          </cell>
          <cell r="N395">
            <v>63.347296668854135</v>
          </cell>
          <cell r="O395">
            <v>57.230438489249082</v>
          </cell>
          <cell r="P395">
            <v>21.63252000000011</v>
          </cell>
          <cell r="Q395">
            <v>3.6964080000002468</v>
          </cell>
          <cell r="R395">
            <v>14.604164030435641</v>
          </cell>
          <cell r="S395">
            <v>14.659863170635617</v>
          </cell>
          <cell r="T395">
            <v>14.715345420600897</v>
          </cell>
          <cell r="U395">
            <v>14.770610780331255</v>
          </cell>
          <cell r="V395">
            <v>14.749584999861099</v>
          </cell>
          <cell r="W395">
            <v>12.411183894835407</v>
          </cell>
          <cell r="X395">
            <v>8.1752006838178239</v>
          </cell>
          <cell r="Y395">
            <v>7.1683574533292385</v>
          </cell>
          <cell r="Z395">
            <v>7.1110594413846693</v>
          </cell>
          <cell r="AA395">
            <v>6.6078805502118048</v>
          </cell>
          <cell r="AB395">
            <v>6.091971247791319</v>
          </cell>
          <cell r="AC395">
            <v>8.5883885073162709</v>
          </cell>
          <cell r="AD395">
            <v>9.8836112421381603</v>
          </cell>
          <cell r="AE395">
            <v>11.820842592718693</v>
          </cell>
        </row>
        <row r="396">
          <cell r="A396" t="str">
            <v>Consommation d'eau chaude autre des appartements &lt;1975 (climat normal)</v>
          </cell>
          <cell r="B396" t="str">
            <v>divcfiprecs1</v>
          </cell>
          <cell r="C396" t="str">
            <v>fra</v>
          </cell>
          <cell r="D396" t="str">
            <v>CEREN</v>
          </cell>
          <cell r="E396" t="str">
            <v>GWh</v>
          </cell>
          <cell r="F396">
            <v>2600.9176785666104</v>
          </cell>
          <cell r="G396">
            <v>2639.1366283364623</v>
          </cell>
          <cell r="H396">
            <v>2655.8223964074509</v>
          </cell>
          <cell r="I396">
            <v>2662.2216509573618</v>
          </cell>
          <cell r="J396">
            <v>2647.9308449215905</v>
          </cell>
          <cell r="K396">
            <v>2619.3658594314479</v>
          </cell>
          <cell r="L396">
            <v>2563.0311819110225</v>
          </cell>
          <cell r="M396">
            <v>2570.8528555263583</v>
          </cell>
          <cell r="N396">
            <v>2586.2491637012936</v>
          </cell>
          <cell r="O396">
            <v>2607.3811644358816</v>
          </cell>
          <cell r="P396">
            <v>2426.1577727411513</v>
          </cell>
          <cell r="Q396">
            <v>2230.8065979247576</v>
          </cell>
          <cell r="R396">
            <v>2073.7611411550688</v>
          </cell>
          <cell r="S396">
            <v>2032.7811584598637</v>
          </cell>
          <cell r="T396">
            <v>2086.8180791865598</v>
          </cell>
          <cell r="U396">
            <v>2155.5656070999489</v>
          </cell>
          <cell r="V396">
            <v>2234.661293685394</v>
          </cell>
          <cell r="W396">
            <v>2228.4540537752605</v>
          </cell>
          <cell r="X396">
            <v>2219.3481707317828</v>
          </cell>
          <cell r="Y396">
            <v>2200.3040826596944</v>
          </cell>
          <cell r="Z396">
            <v>2193.68275087337</v>
          </cell>
          <cell r="AA396">
            <v>2207.3519210204586</v>
          </cell>
          <cell r="AB396">
            <v>2227.2324693104292</v>
          </cell>
          <cell r="AC396">
            <v>2250.2249140209642</v>
          </cell>
          <cell r="AD396">
            <v>2247.1130176003994</v>
          </cell>
          <cell r="AE396">
            <v>2239.4461105417217</v>
          </cell>
        </row>
        <row r="397">
          <cell r="A397" t="str">
            <v>Consommation d'eau chaude des maisons 1975-1982 (climat normal)</v>
          </cell>
        </row>
        <row r="398">
          <cell r="A398" t="str">
            <v>Consommation d'eau chaude des maisons 1975-1982 (climat normal)</v>
          </cell>
          <cell r="B398" t="str">
            <v>toccfmprecs2</v>
          </cell>
          <cell r="C398" t="str">
            <v>fra</v>
          </cell>
          <cell r="D398" t="str">
            <v>CEREN</v>
          </cell>
          <cell r="E398" t="str">
            <v>GWh</v>
          </cell>
          <cell r="F398">
            <v>4680.8473246836111</v>
          </cell>
          <cell r="G398">
            <v>4689.608569094522</v>
          </cell>
          <cell r="H398">
            <v>4548.2680632259426</v>
          </cell>
          <cell r="I398">
            <v>4593.3652684521248</v>
          </cell>
          <cell r="J398">
            <v>4651.3109951640326</v>
          </cell>
          <cell r="K398">
            <v>4632.5426704000156</v>
          </cell>
          <cell r="L398">
            <v>4673.3921575247005</v>
          </cell>
          <cell r="M398">
            <v>4800.5176528954762</v>
          </cell>
          <cell r="N398">
            <v>4811.3849672767801</v>
          </cell>
          <cell r="O398">
            <v>4821.3629868682492</v>
          </cell>
          <cell r="P398">
            <v>4834.0848483861946</v>
          </cell>
          <cell r="Q398">
            <v>4782.0325476702783</v>
          </cell>
          <cell r="R398">
            <v>4689.789085058509</v>
          </cell>
          <cell r="S398">
            <v>4669.4642800730353</v>
          </cell>
          <cell r="T398">
            <v>4531.2765515550982</v>
          </cell>
          <cell r="U398">
            <v>4129.6649029466298</v>
          </cell>
          <cell r="V398">
            <v>3948.3063557436139</v>
          </cell>
          <cell r="W398">
            <v>3807.3184756784131</v>
          </cell>
          <cell r="X398">
            <v>3697.5020198291809</v>
          </cell>
          <cell r="Y398">
            <v>3699.9089723002758</v>
          </cell>
          <cell r="Z398">
            <v>3734.7783320186172</v>
          </cell>
          <cell r="AA398">
            <v>3790.9360625079257</v>
          </cell>
          <cell r="AB398">
            <v>4146.2474541004831</v>
          </cell>
          <cell r="AC398">
            <v>4315.6837080631212</v>
          </cell>
          <cell r="AD398">
            <v>4219.6083557496149</v>
          </cell>
          <cell r="AE398">
            <v>4131.9891692015717</v>
          </cell>
        </row>
        <row r="399">
          <cell r="A399" t="str">
            <v>Consommation d'eau chaude charbon des maisons 1975-1982 (climat normal)</v>
          </cell>
          <cell r="B399" t="str">
            <v>chacfmprecs2</v>
          </cell>
          <cell r="C399" t="str">
            <v>fra</v>
          </cell>
          <cell r="D399" t="str">
            <v>CEREN</v>
          </cell>
          <cell r="E399" t="str">
            <v>GWh</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row>
        <row r="400">
          <cell r="A400" t="str">
            <v>Consommation d'eau chaude fioul des maisons 1975-1982 (climat normal)</v>
          </cell>
          <cell r="B400" t="str">
            <v>fodcfmprecs2</v>
          </cell>
          <cell r="C400" t="str">
            <v>fra</v>
          </cell>
          <cell r="D400" t="str">
            <v>CEREN</v>
          </cell>
          <cell r="E400" t="str">
            <v>GWh</v>
          </cell>
          <cell r="F400">
            <v>1463.7712165281282</v>
          </cell>
          <cell r="G400">
            <v>1451.2166424859638</v>
          </cell>
          <cell r="H400">
            <v>1336.3044375768491</v>
          </cell>
          <cell r="I400">
            <v>1336.1704218065938</v>
          </cell>
          <cell r="J400">
            <v>1367.688315590573</v>
          </cell>
          <cell r="K400">
            <v>1310.1035045694355</v>
          </cell>
          <cell r="L400">
            <v>1339.1238613739329</v>
          </cell>
          <cell r="M400">
            <v>1475.6558446472579</v>
          </cell>
          <cell r="N400">
            <v>1522.585319831805</v>
          </cell>
          <cell r="O400">
            <v>1480.7619665679083</v>
          </cell>
          <cell r="P400">
            <v>1457.128927166681</v>
          </cell>
          <cell r="Q400">
            <v>1410.1267784957613</v>
          </cell>
          <cell r="R400">
            <v>1334.8214773236152</v>
          </cell>
          <cell r="S400">
            <v>1308.721515793166</v>
          </cell>
          <cell r="T400">
            <v>1240.1386837754408</v>
          </cell>
          <cell r="U400">
            <v>901.97513971888259</v>
          </cell>
          <cell r="V400">
            <v>795.49720027149635</v>
          </cell>
          <cell r="W400">
            <v>773.11598058895549</v>
          </cell>
          <cell r="X400">
            <v>660.9604127122185</v>
          </cell>
          <cell r="Y400">
            <v>678.98796967064288</v>
          </cell>
          <cell r="Z400">
            <v>649.63034395625823</v>
          </cell>
          <cell r="AA400">
            <v>618.1420362118854</v>
          </cell>
          <cell r="AB400">
            <v>580.49837163689347</v>
          </cell>
          <cell r="AC400">
            <v>538.73893177307843</v>
          </cell>
          <cell r="AD400">
            <v>517.95358029537624</v>
          </cell>
          <cell r="AE400">
            <v>489.05266248994076</v>
          </cell>
        </row>
        <row r="401">
          <cell r="A401" t="str">
            <v>Consommation d'eau chaude GPL des maisons 1975-1982 (climat normal)</v>
          </cell>
          <cell r="B401" t="str">
            <v>gplcfmprecs2</v>
          </cell>
          <cell r="C401" t="str">
            <v>fra</v>
          </cell>
          <cell r="D401" t="str">
            <v>CEREN</v>
          </cell>
          <cell r="E401" t="str">
            <v>GWh</v>
          </cell>
          <cell r="F401">
            <v>385.75766222985453</v>
          </cell>
          <cell r="G401">
            <v>341.00763721963915</v>
          </cell>
          <cell r="H401">
            <v>247.26877194901559</v>
          </cell>
          <cell r="I401">
            <v>239.13471534215958</v>
          </cell>
          <cell r="J401">
            <v>230.6957053838274</v>
          </cell>
          <cell r="K401">
            <v>221.68740151544208</v>
          </cell>
          <cell r="L401">
            <v>205.47329289203216</v>
          </cell>
          <cell r="M401">
            <v>207.98473043142835</v>
          </cell>
          <cell r="N401">
            <v>201.03646111088989</v>
          </cell>
          <cell r="O401">
            <v>203.55723779825902</v>
          </cell>
          <cell r="P401">
            <v>204.66983679350062</v>
          </cell>
          <cell r="Q401">
            <v>185.687926855542</v>
          </cell>
          <cell r="R401">
            <v>194.80284219797358</v>
          </cell>
          <cell r="S401">
            <v>175.15838238503864</v>
          </cell>
          <cell r="T401">
            <v>164.71331871240855</v>
          </cell>
          <cell r="U401">
            <v>153.89266391632319</v>
          </cell>
          <cell r="V401">
            <v>137.30413268260605</v>
          </cell>
          <cell r="W401">
            <v>108.95530263222996</v>
          </cell>
          <cell r="X401">
            <v>99.668387687570444</v>
          </cell>
          <cell r="Y401">
            <v>92.335576769715644</v>
          </cell>
          <cell r="Z401">
            <v>91.560283709183338</v>
          </cell>
          <cell r="AA401">
            <v>83.898823088230017</v>
          </cell>
          <cell r="AB401">
            <v>76.232269259891353</v>
          </cell>
          <cell r="AC401">
            <v>71.192872084753745</v>
          </cell>
          <cell r="AD401">
            <v>70.176693581822875</v>
          </cell>
          <cell r="AE401">
            <v>68.392729287245601</v>
          </cell>
        </row>
        <row r="402">
          <cell r="A402" t="str">
            <v>Consommation d'eau chaude gaz naturel des maisons 1975-1982 (climat normal)</v>
          </cell>
          <cell r="B402" t="str">
            <v>gazcfmprecs2</v>
          </cell>
          <cell r="C402" t="str">
            <v>fra</v>
          </cell>
          <cell r="D402" t="str">
            <v>CEREN</v>
          </cell>
          <cell r="E402" t="str">
            <v>GWh</v>
          </cell>
          <cell r="F402">
            <v>792.75812472482619</v>
          </cell>
          <cell r="G402">
            <v>789.24018658328737</v>
          </cell>
          <cell r="H402">
            <v>766.36504568200905</v>
          </cell>
          <cell r="I402">
            <v>764.03066904883804</v>
          </cell>
          <cell r="J402">
            <v>774.79306085407779</v>
          </cell>
          <cell r="K402">
            <v>755.29395709353537</v>
          </cell>
          <cell r="L402">
            <v>779.17522468145967</v>
          </cell>
          <cell r="M402">
            <v>793.13825629595738</v>
          </cell>
          <cell r="N402">
            <v>794.58830190627225</v>
          </cell>
          <cell r="O402">
            <v>785.8731314818682</v>
          </cell>
          <cell r="P402">
            <v>832.75755334357291</v>
          </cell>
          <cell r="Q402">
            <v>863.17995070939173</v>
          </cell>
          <cell r="R402">
            <v>877.80161474167915</v>
          </cell>
          <cell r="S402">
            <v>901.00495844434897</v>
          </cell>
          <cell r="T402">
            <v>938.34134841828552</v>
          </cell>
          <cell r="U402">
            <v>958.49313430278482</v>
          </cell>
          <cell r="V402">
            <v>966.10677075701801</v>
          </cell>
          <cell r="W402">
            <v>917.9674025593738</v>
          </cell>
          <cell r="X402">
            <v>903.47618140923669</v>
          </cell>
          <cell r="Y402">
            <v>869.66699059907558</v>
          </cell>
          <cell r="Z402">
            <v>829.63393828973835</v>
          </cell>
          <cell r="AA402">
            <v>789.78454415664692</v>
          </cell>
          <cell r="AB402">
            <v>753.38870789124655</v>
          </cell>
          <cell r="AC402">
            <v>716.42958032489162</v>
          </cell>
          <cell r="AD402">
            <v>713.93551682811949</v>
          </cell>
          <cell r="AE402">
            <v>713.65305277486902</v>
          </cell>
        </row>
        <row r="403">
          <cell r="A403" t="str">
            <v>Consommation d'eau chaude électricité des maisons 1975-1982 (climat normal)</v>
          </cell>
          <cell r="B403" t="str">
            <v>elccfmprecs2</v>
          </cell>
          <cell r="C403" t="str">
            <v>fra</v>
          </cell>
          <cell r="D403" t="str">
            <v>CEREN</v>
          </cell>
          <cell r="E403" t="str">
            <v>GWh</v>
          </cell>
          <cell r="F403">
            <v>1696.1966000000002</v>
          </cell>
          <cell r="G403">
            <v>1791.6630416666665</v>
          </cell>
          <cell r="H403">
            <v>1858.2885000000001</v>
          </cell>
          <cell r="I403">
            <v>1894.1402499999999</v>
          </cell>
          <cell r="J403">
            <v>1927.0054166666669</v>
          </cell>
          <cell r="K403">
            <v>2009.0328750000006</v>
          </cell>
          <cell r="L403">
            <v>2001.48266666667</v>
          </cell>
          <cell r="M403">
            <v>2036.0074999999995</v>
          </cell>
          <cell r="N403">
            <v>2050.6304999999998</v>
          </cell>
          <cell r="O403">
            <v>2133.6875833333338</v>
          </cell>
          <cell r="P403">
            <v>2120.2603333333332</v>
          </cell>
          <cell r="Q403">
            <v>2064.8018750000006</v>
          </cell>
          <cell r="R403">
            <v>2034.4539166666673</v>
          </cell>
          <cell r="S403">
            <v>2037.8812199999995</v>
          </cell>
          <cell r="T403">
            <v>1948.3904000000005</v>
          </cell>
          <cell r="U403">
            <v>1883.0034500000006</v>
          </cell>
          <cell r="V403">
            <v>1803.6951000000004</v>
          </cell>
          <cell r="W403">
            <v>1784.5615602652913</v>
          </cell>
          <cell r="X403">
            <v>1841.6291232798023</v>
          </cell>
          <cell r="Y403">
            <v>1878.8603092162618</v>
          </cell>
          <cell r="Z403">
            <v>1997.4833818092941</v>
          </cell>
          <cell r="AA403">
            <v>2147.4185901851815</v>
          </cell>
          <cell r="AB403">
            <v>2600.8853058513901</v>
          </cell>
          <cell r="AC403">
            <v>2868.5580000000004</v>
          </cell>
          <cell r="AD403">
            <v>2800.0031117385388</v>
          </cell>
          <cell r="AE403">
            <v>2747.6236725712583</v>
          </cell>
        </row>
        <row r="404">
          <cell r="A404" t="str">
            <v>Consommation d'eau chaude biomasse des maisons 1975-1982 (climat normal)</v>
          </cell>
          <cell r="B404" t="str">
            <v>boicfmprecs2</v>
          </cell>
          <cell r="C404" t="str">
            <v>fra</v>
          </cell>
          <cell r="D404" t="str">
            <v>CEREN</v>
          </cell>
          <cell r="E404" t="str">
            <v>GWh</v>
          </cell>
          <cell r="F404">
            <v>337.07462033739472</v>
          </cell>
          <cell r="G404">
            <v>311.22821416337865</v>
          </cell>
          <cell r="H404">
            <v>334.8796304306469</v>
          </cell>
          <cell r="I404">
            <v>354.54152624057321</v>
          </cell>
          <cell r="J404">
            <v>345.10680117331503</v>
          </cell>
          <cell r="K404">
            <v>330.42712338843558</v>
          </cell>
          <cell r="L404">
            <v>344.12025627771072</v>
          </cell>
          <cell r="M404">
            <v>281.64711413936681</v>
          </cell>
          <cell r="N404">
            <v>236.70770428675308</v>
          </cell>
          <cell r="O404">
            <v>212.3894394536419</v>
          </cell>
          <cell r="P404">
            <v>214.50526581492525</v>
          </cell>
          <cell r="Q404">
            <v>253.17125607761221</v>
          </cell>
          <cell r="R404">
            <v>242.22006417761074</v>
          </cell>
          <cell r="S404">
            <v>240.67350494328275</v>
          </cell>
          <cell r="T404">
            <v>233.06563229104353</v>
          </cell>
          <cell r="U404">
            <v>225.07087680000041</v>
          </cell>
          <cell r="V404">
            <v>237.87104397313482</v>
          </cell>
          <cell r="W404">
            <v>215.78982634928431</v>
          </cell>
          <cell r="X404">
            <v>185.1407463824344</v>
          </cell>
          <cell r="Y404">
            <v>173.43095768666174</v>
          </cell>
          <cell r="Z404">
            <v>160.14445082158457</v>
          </cell>
          <cell r="AA404">
            <v>145.96860528414254</v>
          </cell>
          <cell r="AB404">
            <v>130.12180572994293</v>
          </cell>
          <cell r="AC404">
            <v>116.24579999999878</v>
          </cell>
          <cell r="AD404">
            <v>112.71969449999779</v>
          </cell>
          <cell r="AE404">
            <v>108.44729327249846</v>
          </cell>
        </row>
        <row r="405">
          <cell r="A405" t="str">
            <v>Consommation d'eau chaude autre des maisons 1975-1982 (climat normal)</v>
          </cell>
          <cell r="B405" t="str">
            <v>divcfmprecs2</v>
          </cell>
          <cell r="C405" t="str">
            <v>fra</v>
          </cell>
          <cell r="D405" t="str">
            <v>CEREN</v>
          </cell>
          <cell r="E405" t="str">
            <v>GWh</v>
          </cell>
          <cell r="F405">
            <v>5.289100863406909</v>
          </cell>
          <cell r="G405">
            <v>5.2528469755859657</v>
          </cell>
          <cell r="H405">
            <v>5.1616775874214209</v>
          </cell>
          <cell r="I405">
            <v>5.347686013960959</v>
          </cell>
          <cell r="J405">
            <v>6.0216954955723985</v>
          </cell>
          <cell r="K405">
            <v>5.9978088331661557</v>
          </cell>
          <cell r="L405">
            <v>6.0168556328982783</v>
          </cell>
          <cell r="M405">
            <v>6.0842073814669124</v>
          </cell>
          <cell r="N405">
            <v>5.8366801410598681</v>
          </cell>
          <cell r="O405">
            <v>5.093628233238463</v>
          </cell>
          <cell r="P405">
            <v>4.7629319341821814</v>
          </cell>
          <cell r="Q405">
            <v>5.0647605319704114</v>
          </cell>
          <cell r="R405">
            <v>5.6891699509624507</v>
          </cell>
          <cell r="S405">
            <v>6.0246985071987655</v>
          </cell>
          <cell r="T405">
            <v>6.6271683579186424</v>
          </cell>
          <cell r="U405">
            <v>7.2296382086385185</v>
          </cell>
          <cell r="V405">
            <v>7.8321080593583954</v>
          </cell>
          <cell r="W405">
            <v>6.9284032832785813</v>
          </cell>
          <cell r="X405">
            <v>6.6271683579186433</v>
          </cell>
          <cell r="Y405">
            <v>6.6271683579186416</v>
          </cell>
          <cell r="Z405">
            <v>6.3259334325587044</v>
          </cell>
          <cell r="AA405">
            <v>5.7234635818388266</v>
          </cell>
          <cell r="AB405">
            <v>5.1209937311189515</v>
          </cell>
          <cell r="AC405">
            <v>4.5185238803990746</v>
          </cell>
          <cell r="AD405">
            <v>4.8197588057590126</v>
          </cell>
          <cell r="AE405">
            <v>4.8197588057590144</v>
          </cell>
        </row>
        <row r="406">
          <cell r="A406" t="str">
            <v>Consommation d'eau chaude des appartements 1975-1982 (climat normal)</v>
          </cell>
        </row>
        <row r="407">
          <cell r="A407" t="str">
            <v>Consommation d'eau chaude des appartements 1975-1982 (climat normal)</v>
          </cell>
          <cell r="B407" t="str">
            <v>toccfiprecs2</v>
          </cell>
          <cell r="C407" t="str">
            <v>fra</v>
          </cell>
          <cell r="D407" t="str">
            <v>CEREN</v>
          </cell>
          <cell r="E407" t="str">
            <v>GWh</v>
          </cell>
          <cell r="F407">
            <v>2474.6582482180256</v>
          </cell>
          <cell r="G407">
            <v>2399.7904980085909</v>
          </cell>
          <cell r="H407">
            <v>2355.6295722167424</v>
          </cell>
          <cell r="I407">
            <v>2360.1537501561193</v>
          </cell>
          <cell r="J407">
            <v>2341.5831288546801</v>
          </cell>
          <cell r="K407">
            <v>2307.9457147088574</v>
          </cell>
          <cell r="L407">
            <v>2303.9449379870907</v>
          </cell>
          <cell r="M407">
            <v>2388.8054833146793</v>
          </cell>
          <cell r="N407">
            <v>2373.8356036880123</v>
          </cell>
          <cell r="O407">
            <v>2373.9461594961917</v>
          </cell>
          <cell r="P407">
            <v>2463.3277321841556</v>
          </cell>
          <cell r="Q407">
            <v>2533.0785006099532</v>
          </cell>
          <cell r="R407">
            <v>2620.5418984151161</v>
          </cell>
          <cell r="S407">
            <v>2700.6432094901638</v>
          </cell>
          <cell r="T407">
            <v>2746.9279608528159</v>
          </cell>
          <cell r="U407">
            <v>2754.1416166578842</v>
          </cell>
          <cell r="V407">
            <v>2743.8907139292965</v>
          </cell>
          <cell r="W407">
            <v>2670.9772273089311</v>
          </cell>
          <cell r="X407">
            <v>2641.1095061624446</v>
          </cell>
          <cell r="Y407">
            <v>2562.2523130969294</v>
          </cell>
          <cell r="Z407">
            <v>2473.7780817237763</v>
          </cell>
          <cell r="AA407">
            <v>2415.1746233119029</v>
          </cell>
          <cell r="AB407">
            <v>2332.6444994881017</v>
          </cell>
          <cell r="AC407">
            <v>2249.4303021800606</v>
          </cell>
          <cell r="AD407">
            <v>2210.9251768519316</v>
          </cell>
          <cell r="AE407">
            <v>2174.5284631511286</v>
          </cell>
        </row>
        <row r="408">
          <cell r="A408" t="str">
            <v>Consommation d'eau chaude charbon des appartements 1975-1982 (climat normal)</v>
          </cell>
          <cell r="B408" t="str">
            <v>chacfiprecs2</v>
          </cell>
          <cell r="C408" t="str">
            <v>fra</v>
          </cell>
          <cell r="D408" t="str">
            <v>CEREN</v>
          </cell>
          <cell r="E408" t="str">
            <v>GWh</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row>
        <row r="409">
          <cell r="A409" t="str">
            <v>Consommation d'eau chaude fioul des appartements 1975-1982 (climat normal)</v>
          </cell>
          <cell r="B409" t="str">
            <v>fodcfiprecs2</v>
          </cell>
          <cell r="C409" t="str">
            <v>fra</v>
          </cell>
          <cell r="D409" t="str">
            <v>CEREN</v>
          </cell>
          <cell r="E409" t="str">
            <v>GWh</v>
          </cell>
          <cell r="F409">
            <v>334.06591469657042</v>
          </cell>
          <cell r="G409">
            <v>314.82702592876103</v>
          </cell>
          <cell r="H409">
            <v>290.79644948818691</v>
          </cell>
          <cell r="I409">
            <v>279.53111569628243</v>
          </cell>
          <cell r="J409">
            <v>269.01566155087295</v>
          </cell>
          <cell r="K409">
            <v>243.50827318795774</v>
          </cell>
          <cell r="L409">
            <v>193.2581904502249</v>
          </cell>
          <cell r="M409">
            <v>198.70519018983535</v>
          </cell>
          <cell r="N409">
            <v>182.11093414718064</v>
          </cell>
          <cell r="O409">
            <v>166.34599730791103</v>
          </cell>
          <cell r="P409">
            <v>206.83283159654445</v>
          </cell>
          <cell r="Q409">
            <v>197.20393772074206</v>
          </cell>
          <cell r="R409">
            <v>218.67936304475217</v>
          </cell>
          <cell r="S409">
            <v>220.92401522663184</v>
          </cell>
          <cell r="T409">
            <v>217.10651071286867</v>
          </cell>
          <cell r="U409">
            <v>208.05635656101532</v>
          </cell>
          <cell r="V409">
            <v>199.92175771393832</v>
          </cell>
          <cell r="W409">
            <v>199.15752824860999</v>
          </cell>
          <cell r="X409">
            <v>192.78933855829271</v>
          </cell>
          <cell r="Y409">
            <v>185.51386941802053</v>
          </cell>
          <cell r="Z409">
            <v>180.7700952665773</v>
          </cell>
          <cell r="AA409">
            <v>177.6681482256248</v>
          </cell>
          <cell r="AB409">
            <v>169.98709491442588</v>
          </cell>
          <cell r="AC409">
            <v>161.41716657433733</v>
          </cell>
          <cell r="AD409">
            <v>150.21924014349261</v>
          </cell>
          <cell r="AE409">
            <v>142.78231916002463</v>
          </cell>
        </row>
        <row r="410">
          <cell r="A410" t="str">
            <v>Consommation d'eau chaude GPL des appartements 1975-1982 (climat normal)</v>
          </cell>
          <cell r="B410" t="str">
            <v>gplcfiprecs2</v>
          </cell>
          <cell r="C410" t="str">
            <v>fra</v>
          </cell>
          <cell r="D410" t="str">
            <v>CEREN</v>
          </cell>
          <cell r="E410" t="str">
            <v>GWh</v>
          </cell>
          <cell r="F410">
            <v>42.721012737575045</v>
          </cell>
          <cell r="G410">
            <v>31.240167599360465</v>
          </cell>
          <cell r="H410">
            <v>22.973658536921263</v>
          </cell>
          <cell r="I410">
            <v>20.32775385344846</v>
          </cell>
          <cell r="J410">
            <v>17.955121679416095</v>
          </cell>
          <cell r="K410">
            <v>15.836931824819196</v>
          </cell>
          <cell r="L410">
            <v>14.158842001543558</v>
          </cell>
          <cell r="M410">
            <v>13.936272428958787</v>
          </cell>
          <cell r="N410">
            <v>14.750156913470253</v>
          </cell>
          <cell r="O410">
            <v>14.20825999247533</v>
          </cell>
          <cell r="P410">
            <v>14.369480275266007</v>
          </cell>
          <cell r="Q410">
            <v>13.506616941451743</v>
          </cell>
          <cell r="R410">
            <v>13.023342071435035</v>
          </cell>
          <cell r="S410">
            <v>12.836613413983008</v>
          </cell>
          <cell r="T410">
            <v>13.031375876389795</v>
          </cell>
          <cell r="U410">
            <v>12.880894022467421</v>
          </cell>
          <cell r="V410">
            <v>12.423614078455884</v>
          </cell>
          <cell r="W410">
            <v>11.30800871584977</v>
          </cell>
          <cell r="X410">
            <v>9.7099093351133625</v>
          </cell>
          <cell r="Y410">
            <v>8.4032271917870247</v>
          </cell>
          <cell r="Z410">
            <v>7.0876744081778407</v>
          </cell>
          <cell r="AA410">
            <v>5.7648353689041745</v>
          </cell>
          <cell r="AB410">
            <v>4.708909786687939</v>
          </cell>
          <cell r="AC410">
            <v>3.7592055859257103</v>
          </cell>
          <cell r="AD410">
            <v>3.7371449426612191</v>
          </cell>
          <cell r="AE410">
            <v>3.6722868699285964</v>
          </cell>
        </row>
        <row r="411">
          <cell r="A411" t="str">
            <v>Consommation d'eau chaude gaz naturel des appartements 1975-1982 (climat normal)</v>
          </cell>
          <cell r="B411" t="str">
            <v>gazcfiprecs2</v>
          </cell>
          <cell r="C411" t="str">
            <v>fra</v>
          </cell>
          <cell r="D411" t="str">
            <v>CEREN</v>
          </cell>
          <cell r="E411" t="str">
            <v>GWh</v>
          </cell>
          <cell r="F411">
            <v>877.30446786799064</v>
          </cell>
          <cell r="G411">
            <v>831.35343703366004</v>
          </cell>
          <cell r="H411">
            <v>786.82242544452629</v>
          </cell>
          <cell r="I411">
            <v>796.07034878276215</v>
          </cell>
          <cell r="J411">
            <v>780.51582888027076</v>
          </cell>
          <cell r="K411">
            <v>754.59184729342235</v>
          </cell>
          <cell r="L411">
            <v>757.31273539050699</v>
          </cell>
          <cell r="M411">
            <v>806.48610302060285</v>
          </cell>
          <cell r="N411">
            <v>814.32117970530078</v>
          </cell>
          <cell r="O411">
            <v>840.67645462204587</v>
          </cell>
          <cell r="P411">
            <v>852.90717050371882</v>
          </cell>
          <cell r="Q411">
            <v>907.58333745698326</v>
          </cell>
          <cell r="R411">
            <v>889.74441772099192</v>
          </cell>
          <cell r="S411">
            <v>915.69268561481226</v>
          </cell>
          <cell r="T411">
            <v>924.86010484782878</v>
          </cell>
          <cell r="U411">
            <v>921.74311564676464</v>
          </cell>
          <cell r="V411">
            <v>918.1778142500807</v>
          </cell>
          <cell r="W411">
            <v>891.22862391290357</v>
          </cell>
          <cell r="X411">
            <v>913.63616004611754</v>
          </cell>
          <cell r="Y411">
            <v>905.39296828943657</v>
          </cell>
          <cell r="Z411">
            <v>898.62747631322236</v>
          </cell>
          <cell r="AA411">
            <v>888.35659030054694</v>
          </cell>
          <cell r="AB411">
            <v>871.89555343830045</v>
          </cell>
          <cell r="AC411">
            <v>854.45441927319507</v>
          </cell>
          <cell r="AD411">
            <v>849.47904372762127</v>
          </cell>
          <cell r="AE411">
            <v>841.89579565892802</v>
          </cell>
        </row>
        <row r="412">
          <cell r="A412" t="str">
            <v>Consommation d'eau chaude électricité des appartements 1975-1982 (climat normal)</v>
          </cell>
          <cell r="B412" t="str">
            <v>elccfiprecs2</v>
          </cell>
          <cell r="C412" t="str">
            <v>fra</v>
          </cell>
          <cell r="D412" t="str">
            <v>CEREN</v>
          </cell>
          <cell r="E412" t="str">
            <v>GWh</v>
          </cell>
          <cell r="F412">
            <v>527.75666666666666</v>
          </cell>
          <cell r="G412">
            <v>537.27066666666678</v>
          </cell>
          <cell r="H412">
            <v>566.74600000000009</v>
          </cell>
          <cell r="I412">
            <v>570.06191666666689</v>
          </cell>
          <cell r="J412">
            <v>573.97516666666695</v>
          </cell>
          <cell r="K412">
            <v>563.25849999999991</v>
          </cell>
          <cell r="L412">
            <v>573.31100000000026</v>
          </cell>
          <cell r="M412">
            <v>597.84775000000036</v>
          </cell>
          <cell r="N412">
            <v>589.25350000000003</v>
          </cell>
          <cell r="O412">
            <v>587.13712499999997</v>
          </cell>
          <cell r="P412">
            <v>609.1255000000001</v>
          </cell>
          <cell r="Q412">
            <v>636.82624999999973</v>
          </cell>
          <cell r="R412">
            <v>665.5865</v>
          </cell>
          <cell r="S412">
            <v>686.87133333333338</v>
          </cell>
          <cell r="T412">
            <v>708.74200000000019</v>
          </cell>
          <cell r="U412">
            <v>732.89100000000019</v>
          </cell>
          <cell r="V412">
            <v>743.83980000000008</v>
          </cell>
          <cell r="W412">
            <v>742.39165468824615</v>
          </cell>
          <cell r="X412">
            <v>743.56892129073367</v>
          </cell>
          <cell r="Y412">
            <v>726.6249788537117</v>
          </cell>
          <cell r="Z412">
            <v>691.59498095641106</v>
          </cell>
          <cell r="AA412">
            <v>680.9252740539398</v>
          </cell>
          <cell r="AB412">
            <v>654.00720967257087</v>
          </cell>
          <cell r="AC412">
            <v>626.88499999999988</v>
          </cell>
          <cell r="AD412">
            <v>606.21380269495103</v>
          </cell>
          <cell r="AE412">
            <v>587.36132700863641</v>
          </cell>
        </row>
        <row r="413">
          <cell r="A413" t="str">
            <v>Consommation d'eau chaude biomasse des appartements 1975-1982 (climat normal)</v>
          </cell>
          <cell r="B413" t="str">
            <v>boicfiprecs2</v>
          </cell>
          <cell r="C413" t="str">
            <v>fra</v>
          </cell>
          <cell r="D413" t="str">
            <v>CEREN</v>
          </cell>
          <cell r="E413" t="str">
            <v>GWh</v>
          </cell>
          <cell r="F413">
            <v>7.8583188383857978</v>
          </cell>
          <cell r="G413">
            <v>7.2868099660092289</v>
          </cell>
          <cell r="H413">
            <v>7.3588777339253957</v>
          </cell>
          <cell r="I413">
            <v>7.198583871613323</v>
          </cell>
          <cell r="J413">
            <v>5.9977125889834033</v>
          </cell>
          <cell r="K413">
            <v>5.6330567260268367</v>
          </cell>
          <cell r="L413">
            <v>4.7917707380645984</v>
          </cell>
          <cell r="M413">
            <v>4.9774033022341095</v>
          </cell>
          <cell r="N413">
            <v>4.5621910120408131</v>
          </cell>
          <cell r="O413">
            <v>4.6270688465257317</v>
          </cell>
          <cell r="P413">
            <v>3.0143006142577353</v>
          </cell>
          <cell r="Q413">
            <v>1.8438489525525337</v>
          </cell>
          <cell r="R413">
            <v>1.8379524615305205</v>
          </cell>
          <cell r="S413">
            <v>1.805688366418309</v>
          </cell>
          <cell r="T413">
            <v>2.2102627175299006</v>
          </cell>
          <cell r="U413">
            <v>1.6958399879304267</v>
          </cell>
          <cell r="V413">
            <v>1.6805692157970356</v>
          </cell>
          <cell r="W413">
            <v>1.7185341606118674</v>
          </cell>
          <cell r="X413">
            <v>0.54789894118971461</v>
          </cell>
          <cell r="Y413">
            <v>1.0065798222353379</v>
          </cell>
          <cell r="Z413">
            <v>1.0097982167184796</v>
          </cell>
          <cell r="AA413">
            <v>1.0084184940020295</v>
          </cell>
          <cell r="AB413">
            <v>0.54843749422221333</v>
          </cell>
          <cell r="AC413">
            <v>0.55062000000000921</v>
          </cell>
          <cell r="AD413">
            <v>0.55337310000001583</v>
          </cell>
          <cell r="AE413">
            <v>0.55613996549999456</v>
          </cell>
        </row>
        <row r="414">
          <cell r="A414" t="str">
            <v>Consommation d'eau chaude autre des appartements 1975-1982 (climat normal)</v>
          </cell>
          <cell r="B414" t="str">
            <v>divcfiprecs2</v>
          </cell>
          <cell r="C414" t="str">
            <v>fra</v>
          </cell>
          <cell r="D414" t="str">
            <v>CEREN</v>
          </cell>
          <cell r="E414" t="str">
            <v>GWh</v>
          </cell>
          <cell r="F414">
            <v>684.95186741083694</v>
          </cell>
          <cell r="G414">
            <v>677.81239081413344</v>
          </cell>
          <cell r="H414">
            <v>680.93216101318262</v>
          </cell>
          <cell r="I414">
            <v>686.96403128534632</v>
          </cell>
          <cell r="J414">
            <v>694.12363748846997</v>
          </cell>
          <cell r="K414">
            <v>725.11710567663135</v>
          </cell>
          <cell r="L414">
            <v>761.11239940675057</v>
          </cell>
          <cell r="M414">
            <v>766.85276437304799</v>
          </cell>
          <cell r="N414">
            <v>768.83764191001978</v>
          </cell>
          <cell r="O414">
            <v>760.95125372723385</v>
          </cell>
          <cell r="P414">
            <v>777.07844919436832</v>
          </cell>
          <cell r="Q414">
            <v>776.11450953822396</v>
          </cell>
          <cell r="R414">
            <v>831.67032311640662</v>
          </cell>
          <cell r="S414">
            <v>862.51287353498537</v>
          </cell>
          <cell r="T414">
            <v>880.97770669819852</v>
          </cell>
          <cell r="U414">
            <v>876.87441043970659</v>
          </cell>
          <cell r="V414">
            <v>867.84715867102443</v>
          </cell>
          <cell r="W414">
            <v>825.17287758270959</v>
          </cell>
          <cell r="X414">
            <v>780.85727799099766</v>
          </cell>
          <cell r="Y414">
            <v>735.31068952173814</v>
          </cell>
          <cell r="Z414">
            <v>694.68805656266898</v>
          </cell>
          <cell r="AA414">
            <v>661.451356868885</v>
          </cell>
          <cell r="AB414">
            <v>631.49729418189452</v>
          </cell>
          <cell r="AC414">
            <v>602.36389074660258</v>
          </cell>
          <cell r="AD414">
            <v>600.7225722432056</v>
          </cell>
          <cell r="AE414">
            <v>598.26059448811077</v>
          </cell>
        </row>
        <row r="415">
          <cell r="A415" t="str">
            <v>Consommation d'eau chaude des maisons 1982-1989 (climat normal)</v>
          </cell>
        </row>
        <row r="416">
          <cell r="A416" t="str">
            <v>Consommation d'eau chaude des maisons 1982-1989 (climat normal)</v>
          </cell>
          <cell r="B416" t="str">
            <v>toccfmprecs3</v>
          </cell>
          <cell r="C416" t="str">
            <v>fra</v>
          </cell>
          <cell r="D416" t="str">
            <v>CEREN</v>
          </cell>
          <cell r="E416" t="str">
            <v>GWh</v>
          </cell>
          <cell r="F416">
            <v>3679.4650435050526</v>
          </cell>
          <cell r="G416">
            <v>3669.1872144276681</v>
          </cell>
          <cell r="H416">
            <v>3660.3380783673474</v>
          </cell>
          <cell r="I416">
            <v>3642.973450465804</v>
          </cell>
          <cell r="J416">
            <v>3619.9110369171849</v>
          </cell>
          <cell r="K416">
            <v>3729.6484507689311</v>
          </cell>
          <cell r="L416">
            <v>3733.5554518698136</v>
          </cell>
          <cell r="M416">
            <v>3879.3072913811975</v>
          </cell>
          <cell r="N416">
            <v>3966.0664360251808</v>
          </cell>
          <cell r="O416">
            <v>4139.8515720799323</v>
          </cell>
          <cell r="P416">
            <v>4069.8943505092684</v>
          </cell>
          <cell r="Q416">
            <v>4006.3603053910124</v>
          </cell>
          <cell r="R416">
            <v>4004.891391577773</v>
          </cell>
          <cell r="S416">
            <v>3935.8352803653888</v>
          </cell>
          <cell r="T416">
            <v>3826.7793051197955</v>
          </cell>
          <cell r="U416">
            <v>3614.8029427551187</v>
          </cell>
          <cell r="V416">
            <v>3431.5351321650678</v>
          </cell>
          <cell r="W416">
            <v>3342.8762185796604</v>
          </cell>
          <cell r="X416">
            <v>3270.0492161539173</v>
          </cell>
          <cell r="Y416">
            <v>3250.2510105232423</v>
          </cell>
          <cell r="Z416">
            <v>3246.8116300302677</v>
          </cell>
          <cell r="AA416">
            <v>3206.9913634706827</v>
          </cell>
          <cell r="AB416">
            <v>3181.5540123783344</v>
          </cell>
          <cell r="AC416">
            <v>3171.9416661927448</v>
          </cell>
          <cell r="AD416">
            <v>3113.004700684794</v>
          </cell>
          <cell r="AE416">
            <v>3062.190740612918</v>
          </cell>
        </row>
        <row r="417">
          <cell r="A417" t="str">
            <v>Consommation d'eau chaude charbon des maisons 1982-1989 (climat normal)</v>
          </cell>
          <cell r="B417" t="str">
            <v>chacfmprecs3</v>
          </cell>
          <cell r="C417" t="str">
            <v>fra</v>
          </cell>
          <cell r="D417" t="str">
            <v>CEREN</v>
          </cell>
          <cell r="E417" t="str">
            <v>GWh</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row>
        <row r="418">
          <cell r="A418" t="str">
            <v>Consommation d'eau chaude fioul des maisons 1982-1989 (climat normal)</v>
          </cell>
          <cell r="B418" t="str">
            <v>fodcfmprecs3</v>
          </cell>
          <cell r="C418" t="str">
            <v>fra</v>
          </cell>
          <cell r="D418" t="str">
            <v>CEREN</v>
          </cell>
          <cell r="E418" t="str">
            <v>GWh</v>
          </cell>
          <cell r="F418">
            <v>364.8273701438589</v>
          </cell>
          <cell r="G418">
            <v>380.54323108203778</v>
          </cell>
          <cell r="H418">
            <v>370.16794287189396</v>
          </cell>
          <cell r="I418">
            <v>356.38983618976062</v>
          </cell>
          <cell r="J418">
            <v>340.40947376121437</v>
          </cell>
          <cell r="K418">
            <v>379.40280916650045</v>
          </cell>
          <cell r="L418">
            <v>392.56134772997478</v>
          </cell>
          <cell r="M418">
            <v>481.87374089674597</v>
          </cell>
          <cell r="N418">
            <v>557.4768487853903</v>
          </cell>
          <cell r="O418">
            <v>587.18537774899437</v>
          </cell>
          <cell r="P418">
            <v>609.97573338055531</v>
          </cell>
          <cell r="Q418">
            <v>561.99715183355238</v>
          </cell>
          <cell r="R418">
            <v>571.78189928263293</v>
          </cell>
          <cell r="S418">
            <v>537.11021076688189</v>
          </cell>
          <cell r="T418">
            <v>447.09231954220462</v>
          </cell>
          <cell r="U418">
            <v>385.47516139989608</v>
          </cell>
          <cell r="V418">
            <v>329.40613065288409</v>
          </cell>
          <cell r="W418">
            <v>323.6964705690562</v>
          </cell>
          <cell r="X418">
            <v>282.68792227711828</v>
          </cell>
          <cell r="Y418">
            <v>288.99340502639893</v>
          </cell>
          <cell r="Z418">
            <v>276.61949183948167</v>
          </cell>
          <cell r="AA418">
            <v>261.94305156704053</v>
          </cell>
          <cell r="AB418">
            <v>247.80490084713131</v>
          </cell>
          <cell r="AC418">
            <v>231.79284807276179</v>
          </cell>
          <cell r="AD418">
            <v>226.22181344821806</v>
          </cell>
          <cell r="AE418">
            <v>216.68938590465956</v>
          </cell>
        </row>
        <row r="419">
          <cell r="A419" t="str">
            <v>Consommation d'eau chaude GPL des maisons 1982-1989 (climat normal)</v>
          </cell>
          <cell r="B419" t="str">
            <v>gplcfmprecs3</v>
          </cell>
          <cell r="C419" t="str">
            <v>fra</v>
          </cell>
          <cell r="D419" t="str">
            <v>CEREN</v>
          </cell>
          <cell r="E419" t="str">
            <v>GWh</v>
          </cell>
          <cell r="F419">
            <v>357.18912301979952</v>
          </cell>
          <cell r="G419">
            <v>273.69318722433712</v>
          </cell>
          <cell r="H419">
            <v>172.38059792467203</v>
          </cell>
          <cell r="I419">
            <v>171.00272090777273</v>
          </cell>
          <cell r="J419">
            <v>169.9948105583122</v>
          </cell>
          <cell r="K419">
            <v>167.94255799740111</v>
          </cell>
          <cell r="L419">
            <v>163.68464054144115</v>
          </cell>
          <cell r="M419">
            <v>161.55072871265742</v>
          </cell>
          <cell r="N419">
            <v>160.0171303422531</v>
          </cell>
          <cell r="O419">
            <v>166.45964543862809</v>
          </cell>
          <cell r="P419">
            <v>162.43906924312984</v>
          </cell>
          <cell r="Q419">
            <v>131.25552183764927</v>
          </cell>
          <cell r="R419">
            <v>149.87029727551263</v>
          </cell>
          <cell r="S419">
            <v>137.43761533991693</v>
          </cell>
          <cell r="T419">
            <v>129.26822433771989</v>
          </cell>
          <cell r="U419">
            <v>120.1583369440461</v>
          </cell>
          <cell r="V419">
            <v>105.84253403941401</v>
          </cell>
          <cell r="W419">
            <v>96.167367726995238</v>
          </cell>
          <cell r="X419">
            <v>87.218885937782815</v>
          </cell>
          <cell r="Y419">
            <v>79.417691449612136</v>
          </cell>
          <cell r="Z419">
            <v>72.877288297065931</v>
          </cell>
          <cell r="AA419">
            <v>70.562540631784927</v>
          </cell>
          <cell r="AB419">
            <v>64.404111064937737</v>
          </cell>
          <cell r="AC419">
            <v>60.460923506207756</v>
          </cell>
          <cell r="AD419">
            <v>59.526211863750724</v>
          </cell>
          <cell r="AE419">
            <v>57.986672726204489</v>
          </cell>
        </row>
        <row r="420">
          <cell r="A420" t="str">
            <v>Consommation d'eau chaude gaz naturel des maisons 1982-1989 (climat normal)</v>
          </cell>
          <cell r="B420" t="str">
            <v>gazcfmprecs3</v>
          </cell>
          <cell r="C420" t="str">
            <v>fra</v>
          </cell>
          <cell r="D420" t="str">
            <v>CEREN</v>
          </cell>
          <cell r="E420" t="str">
            <v>GWh</v>
          </cell>
          <cell r="F420">
            <v>719.22896804798245</v>
          </cell>
          <cell r="G420">
            <v>694.10258082069674</v>
          </cell>
          <cell r="H420">
            <v>654.87721005759761</v>
          </cell>
          <cell r="I420">
            <v>628.63476060490211</v>
          </cell>
          <cell r="J420">
            <v>613.54507912544921</v>
          </cell>
          <cell r="K420">
            <v>575.70577635899826</v>
          </cell>
          <cell r="L420">
            <v>561.68033828431248</v>
          </cell>
          <cell r="M420">
            <v>639.01505675365468</v>
          </cell>
          <cell r="N420">
            <v>667.96272316462137</v>
          </cell>
          <cell r="O420">
            <v>693.86243140371937</v>
          </cell>
          <cell r="P420">
            <v>684.8823081841316</v>
          </cell>
          <cell r="Q420">
            <v>702.40242116069044</v>
          </cell>
          <cell r="R420">
            <v>724.99162902840465</v>
          </cell>
          <cell r="S420">
            <v>680.49545898048655</v>
          </cell>
          <cell r="T420">
            <v>672.04636495028353</v>
          </cell>
          <cell r="U420">
            <v>685.15688308457527</v>
          </cell>
          <cell r="V420">
            <v>694.43047648229754</v>
          </cell>
          <cell r="W420">
            <v>662.6115824429545</v>
          </cell>
          <cell r="X420">
            <v>652.32608296756734</v>
          </cell>
          <cell r="Y420">
            <v>628.06410340888738</v>
          </cell>
          <cell r="Z420">
            <v>599.10035043750065</v>
          </cell>
          <cell r="AA420">
            <v>569.97901859003775</v>
          </cell>
          <cell r="AB420">
            <v>542.77455452074025</v>
          </cell>
          <cell r="AC420">
            <v>514.65782107448479</v>
          </cell>
          <cell r="AD420">
            <v>513.05116053808206</v>
          </cell>
          <cell r="AE420">
            <v>512.93347526646505</v>
          </cell>
        </row>
        <row r="421">
          <cell r="A421" t="str">
            <v>Consommation d'eau chaude électricité des maisons 1982-1989 (climat normal)</v>
          </cell>
          <cell r="B421" t="str">
            <v>elccfmprecs3</v>
          </cell>
          <cell r="C421" t="str">
            <v>fra</v>
          </cell>
          <cell r="D421" t="str">
            <v>CEREN</v>
          </cell>
          <cell r="E421" t="str">
            <v>GWh</v>
          </cell>
          <cell r="F421">
            <v>2054.1357899999998</v>
          </cell>
          <cell r="G421">
            <v>2150.9069541666663</v>
          </cell>
          <cell r="H421">
            <v>2297.8267500000006</v>
          </cell>
          <cell r="I421">
            <v>2315.3567437499992</v>
          </cell>
          <cell r="J421">
            <v>2333.1209124999996</v>
          </cell>
          <cell r="K421">
            <v>2444.7280999999994</v>
          </cell>
          <cell r="L421">
            <v>2448.0708333333328</v>
          </cell>
          <cell r="M421">
            <v>2450.3536041666662</v>
          </cell>
          <cell r="N421">
            <v>2442.0647750000003</v>
          </cell>
          <cell r="O421">
            <v>2561.7409062500001</v>
          </cell>
          <cell r="P421">
            <v>2476.7673249999998</v>
          </cell>
          <cell r="Q421">
            <v>2464.39796875</v>
          </cell>
          <cell r="R421">
            <v>2415.0055291666672</v>
          </cell>
          <cell r="S421">
            <v>2448.1323014999994</v>
          </cell>
          <cell r="T421">
            <v>2466.2527440000008</v>
          </cell>
          <cell r="U421">
            <v>2330.2673034999993</v>
          </cell>
          <cell r="V421">
            <v>2217.6738000000005</v>
          </cell>
          <cell r="W421">
            <v>2178.4028562941699</v>
          </cell>
          <cell r="X421">
            <v>2174.7497550422058</v>
          </cell>
          <cell r="Y421">
            <v>2179.3652328222461</v>
          </cell>
          <cell r="Z421">
            <v>2223.9406168001037</v>
          </cell>
          <cell r="AA421">
            <v>2231.325352316831</v>
          </cell>
          <cell r="AB421">
            <v>2252.9277652218184</v>
          </cell>
          <cell r="AC421">
            <v>2292.7889999999998</v>
          </cell>
          <cell r="AD421">
            <v>2241.5372722709403</v>
          </cell>
          <cell r="AE421">
            <v>2202.3597871517845</v>
          </cell>
        </row>
        <row r="422">
          <cell r="A422" t="str">
            <v>Consommation d'eau chaude biomasse des maisons 1982-1989 (climat normal)</v>
          </cell>
          <cell r="B422" t="str">
            <v>boicfmprecs3</v>
          </cell>
          <cell r="C422" t="str">
            <v>fra</v>
          </cell>
          <cell r="D422" t="str">
            <v>CEREN</v>
          </cell>
          <cell r="E422" t="str">
            <v>GWh</v>
          </cell>
          <cell r="F422">
            <v>182.90319104130504</v>
          </cell>
          <cell r="G422">
            <v>168.7684267055447</v>
          </cell>
          <cell r="H422">
            <v>163.9327878207132</v>
          </cell>
          <cell r="I422">
            <v>170.39468628562457</v>
          </cell>
          <cell r="J422">
            <v>161.49506425207258</v>
          </cell>
          <cell r="K422">
            <v>160.5285832756399</v>
          </cell>
          <cell r="L422">
            <v>166.21317687156989</v>
          </cell>
          <cell r="M422">
            <v>145.15378956267887</v>
          </cell>
          <cell r="N422">
            <v>137.23974647026625</v>
          </cell>
          <cell r="O422">
            <v>129.4639427282782</v>
          </cell>
          <cell r="P422">
            <v>134.41484179277725</v>
          </cell>
          <cell r="Q422">
            <v>144.60749899278198</v>
          </cell>
          <cell r="R422">
            <v>141.24869604552441</v>
          </cell>
          <cell r="S422">
            <v>130.36752158200099</v>
          </cell>
          <cell r="T422">
            <v>110.11400161799429</v>
          </cell>
          <cell r="U422">
            <v>92.026128679523026</v>
          </cell>
          <cell r="V422">
            <v>83.036104892418734</v>
          </cell>
          <cell r="W422">
            <v>79.992290874892191</v>
          </cell>
          <cell r="X422">
            <v>70.487876208624584</v>
          </cell>
          <cell r="Y422">
            <v>70.685797997426562</v>
          </cell>
          <cell r="Z422">
            <v>69.689538263904979</v>
          </cell>
          <cell r="AA422">
            <v>68.310534448264661</v>
          </cell>
          <cell r="AB422">
            <v>67.912250233443061</v>
          </cell>
          <cell r="AC422">
            <v>65.937600000001112</v>
          </cell>
          <cell r="AD422">
            <v>66.078247499999634</v>
          </cell>
          <cell r="AE422">
            <v>65.631424500001231</v>
          </cell>
        </row>
        <row r="423">
          <cell r="A423" t="str">
            <v>Consommation d'eau chaude autre des maisons 1982-1989 (climat normal)</v>
          </cell>
          <cell r="B423" t="str">
            <v>divcfmprecs3</v>
          </cell>
          <cell r="C423" t="str">
            <v>fra</v>
          </cell>
          <cell r="D423" t="str">
            <v>CEREN</v>
          </cell>
          <cell r="E423" t="str">
            <v>GWh</v>
          </cell>
          <cell r="F423">
            <v>1.1806012521067666</v>
          </cell>
          <cell r="G423">
            <v>1.1728344283854777</v>
          </cell>
          <cell r="H423">
            <v>1.1527896924697205</v>
          </cell>
          <cell r="I423">
            <v>1.1947027277446605</v>
          </cell>
          <cell r="J423">
            <v>1.3456967201366736</v>
          </cell>
          <cell r="K423">
            <v>1.3406239703919263</v>
          </cell>
          <cell r="L423">
            <v>1.3451151091826172</v>
          </cell>
          <cell r="M423">
            <v>1.3603712887943469</v>
          </cell>
          <cell r="N423">
            <v>1.3052122626493525</v>
          </cell>
          <cell r="O423">
            <v>1.1392685103116404</v>
          </cell>
          <cell r="P423">
            <v>1.4150729086745559</v>
          </cell>
          <cell r="Q423">
            <v>1.6997428163382806</v>
          </cell>
          <cell r="R423">
            <v>1.9933407790311066</v>
          </cell>
          <cell r="S423">
            <v>2.2921721961054136</v>
          </cell>
          <cell r="T423">
            <v>2.0056506715922371</v>
          </cell>
          <cell r="U423">
            <v>1.7191291470790602</v>
          </cell>
          <cell r="V423">
            <v>1.1460860980527066</v>
          </cell>
          <cell r="W423">
            <v>2.0056506715922366</v>
          </cell>
          <cell r="X423">
            <v>2.5786937206185905</v>
          </cell>
          <cell r="Y423">
            <v>3.7247798186712959</v>
          </cell>
          <cell r="Z423">
            <v>4.5843443922108271</v>
          </cell>
          <cell r="AA423">
            <v>4.8708659167240045</v>
          </cell>
          <cell r="AB423">
            <v>5.7304304902635339</v>
          </cell>
          <cell r="AC423">
            <v>6.303473539289886</v>
          </cell>
          <cell r="AD423">
            <v>6.5899950638030651</v>
          </cell>
          <cell r="AE423">
            <v>6.5899950638030642</v>
          </cell>
        </row>
        <row r="424">
          <cell r="A424" t="str">
            <v>Consommation d'eau chaude des appartements 1982-1989 (climat normal)</v>
          </cell>
        </row>
        <row r="425">
          <cell r="A425" t="str">
            <v>Consommation d'eau chaude des appartements 1982-1989 (climat normal)</v>
          </cell>
          <cell r="B425" t="str">
            <v>toccfiprecs3</v>
          </cell>
          <cell r="C425" t="str">
            <v>fra</v>
          </cell>
          <cell r="D425" t="str">
            <v>CEREN</v>
          </cell>
          <cell r="E425" t="str">
            <v>GWh</v>
          </cell>
          <cell r="F425">
            <v>1308.7703967294633</v>
          </cell>
          <cell r="G425">
            <v>1319.606423485877</v>
          </cell>
          <cell r="H425">
            <v>1328.4740856360515</v>
          </cell>
          <cell r="I425">
            <v>1325.2796067934239</v>
          </cell>
          <cell r="J425">
            <v>1312.3756741309737</v>
          </cell>
          <cell r="K425">
            <v>1303.3303891963503</v>
          </cell>
          <cell r="L425">
            <v>1345.1330771550756</v>
          </cell>
          <cell r="M425">
            <v>1390.5317676030918</v>
          </cell>
          <cell r="N425">
            <v>1390.9246590501014</v>
          </cell>
          <cell r="O425">
            <v>1378.1668993324706</v>
          </cell>
          <cell r="P425">
            <v>1375.5251796999237</v>
          </cell>
          <cell r="Q425">
            <v>1361.2999169406305</v>
          </cell>
          <cell r="R425">
            <v>1375.8943990465702</v>
          </cell>
          <cell r="S425">
            <v>1357.8932036745161</v>
          </cell>
          <cell r="T425">
            <v>1336.4210694510266</v>
          </cell>
          <cell r="U425">
            <v>1338.3466887966661</v>
          </cell>
          <cell r="V425">
            <v>1332.2818052231498</v>
          </cell>
          <cell r="W425">
            <v>1338.9672744819559</v>
          </cell>
          <cell r="X425">
            <v>1325.7203700926605</v>
          </cell>
          <cell r="Y425">
            <v>1304.8288444175473</v>
          </cell>
          <cell r="Z425">
            <v>1248.2400672388505</v>
          </cell>
          <cell r="AA425">
            <v>1239.7959683027113</v>
          </cell>
          <cell r="AB425">
            <v>1206.7811670569361</v>
          </cell>
          <cell r="AC425">
            <v>1170.287788788396</v>
          </cell>
          <cell r="AD425">
            <v>1148.7271482167962</v>
          </cell>
          <cell r="AE425">
            <v>1129.3882789160455</v>
          </cell>
        </row>
        <row r="426">
          <cell r="A426" t="str">
            <v>Consommation d'eau chaude charbon des appartements 1982-1989 (climat normal)</v>
          </cell>
          <cell r="B426" t="str">
            <v>chacfiprecs3</v>
          </cell>
          <cell r="C426" t="str">
            <v>fra</v>
          </cell>
          <cell r="D426" t="str">
            <v>CEREN</v>
          </cell>
          <cell r="E426" t="str">
            <v>GWh</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row>
        <row r="427">
          <cell r="A427" t="str">
            <v>Consommation d'eau chaude fioul des appartements 1982-1989 (climat normal)</v>
          </cell>
          <cell r="B427" t="str">
            <v>fodcfiprecs3</v>
          </cell>
          <cell r="C427" t="str">
            <v>fra</v>
          </cell>
          <cell r="D427" t="str">
            <v>CEREN</v>
          </cell>
          <cell r="E427" t="str">
            <v>GWh</v>
          </cell>
          <cell r="F427">
            <v>35.043229764607588</v>
          </cell>
          <cell r="G427">
            <v>35.152536546539302</v>
          </cell>
          <cell r="H427">
            <v>34.547037360847234</v>
          </cell>
          <cell r="I427">
            <v>35.64100704187527</v>
          </cell>
          <cell r="J427">
            <v>37.231354359326254</v>
          </cell>
          <cell r="K427">
            <v>36.854164002751389</v>
          </cell>
          <cell r="L427">
            <v>35.528201836995912</v>
          </cell>
          <cell r="M427">
            <v>39.202136714611406</v>
          </cell>
          <cell r="N427">
            <v>39.570065185669193</v>
          </cell>
          <cell r="O427">
            <v>39.935942252269875</v>
          </cell>
          <cell r="P427">
            <v>43.3236782858053</v>
          </cell>
          <cell r="Q427">
            <v>31.292478976843693</v>
          </cell>
          <cell r="R427">
            <v>27.83457485623406</v>
          </cell>
          <cell r="S427">
            <v>28.968082179853347</v>
          </cell>
          <cell r="T427">
            <v>27.520167197710148</v>
          </cell>
          <cell r="U427">
            <v>27.286104459605152</v>
          </cell>
          <cell r="V427">
            <v>28.917667516171658</v>
          </cell>
          <cell r="W427">
            <v>37.370885331559393</v>
          </cell>
          <cell r="X427">
            <v>43.776776452467857</v>
          </cell>
          <cell r="Y427">
            <v>50.199420798298085</v>
          </cell>
          <cell r="Z427">
            <v>56.430052112440805</v>
          </cell>
          <cell r="AA427">
            <v>60.655621520993066</v>
          </cell>
          <cell r="AB427">
            <v>64.193532642133306</v>
          </cell>
          <cell r="AC427">
            <v>66.370160337968542</v>
          </cell>
          <cell r="AD427">
            <v>61.984211807101929</v>
          </cell>
          <cell r="AE427">
            <v>59.960678467857846</v>
          </cell>
        </row>
        <row r="428">
          <cell r="A428" t="str">
            <v>Consommation d'eau chaude GPL des appartements 1982-1989 (climat normal)</v>
          </cell>
          <cell r="B428" t="str">
            <v>gplcfiprecs3</v>
          </cell>
          <cell r="C428" t="str">
            <v>fra</v>
          </cell>
          <cell r="D428" t="str">
            <v>CEREN</v>
          </cell>
          <cell r="E428" t="str">
            <v>GWh</v>
          </cell>
          <cell r="F428">
            <v>37.567971413241594</v>
          </cell>
          <cell r="G428">
            <v>25.61357023002892</v>
          </cell>
          <cell r="H428">
            <v>13.942469486182503</v>
          </cell>
          <cell r="I428">
            <v>13.289106064402153</v>
          </cell>
          <cell r="J428">
            <v>12.766788597433536</v>
          </cell>
          <cell r="K428">
            <v>12.209708241323785</v>
          </cell>
          <cell r="L428">
            <v>11.896816837050986</v>
          </cell>
          <cell r="M428">
            <v>11.649135145496386</v>
          </cell>
          <cell r="N428">
            <v>11.941246445781719</v>
          </cell>
          <cell r="O428">
            <v>12.243413061091561</v>
          </cell>
          <cell r="P428">
            <v>12.149578023246944</v>
          </cell>
          <cell r="Q428">
            <v>11.942123747545409</v>
          </cell>
          <cell r="R428">
            <v>9.8520326987775633</v>
          </cell>
          <cell r="S428">
            <v>8.6138065551989307</v>
          </cell>
          <cell r="T428">
            <v>7.3781575638615298</v>
          </cell>
          <cell r="U428">
            <v>5.6110036368901826</v>
          </cell>
          <cell r="V428">
            <v>4.4620112252564095</v>
          </cell>
          <cell r="W428">
            <v>3.5107844577714711</v>
          </cell>
          <cell r="X428">
            <v>2.9250321236242391</v>
          </cell>
          <cell r="Y428">
            <v>2.3652673945731735</v>
          </cell>
          <cell r="Z428">
            <v>2.0466748872039897</v>
          </cell>
          <cell r="AA428">
            <v>1.8086348540288555</v>
          </cell>
          <cell r="AB428">
            <v>1.2995684749893039</v>
          </cell>
          <cell r="AC428">
            <v>0.88288780746436046</v>
          </cell>
          <cell r="AD428">
            <v>0.88175102678992667</v>
          </cell>
          <cell r="AE428">
            <v>0.87734227165597733</v>
          </cell>
        </row>
        <row r="429">
          <cell r="A429" t="str">
            <v>Consommation d'eau chaude gaz naturel des appartements 1982-1989 (climat normal)</v>
          </cell>
          <cell r="B429" t="str">
            <v>gazcfiprecs3</v>
          </cell>
          <cell r="C429" t="str">
            <v>fra</v>
          </cell>
          <cell r="D429" t="str">
            <v>CEREN</v>
          </cell>
          <cell r="E429" t="str">
            <v>GWh</v>
          </cell>
          <cell r="F429">
            <v>466.85133706390081</v>
          </cell>
          <cell r="G429">
            <v>425.81917030549124</v>
          </cell>
          <cell r="H429">
            <v>398.34811355994219</v>
          </cell>
          <cell r="I429">
            <v>397.54643925132086</v>
          </cell>
          <cell r="J429">
            <v>386.13674383442537</v>
          </cell>
          <cell r="K429">
            <v>370.61200177649221</v>
          </cell>
          <cell r="L429">
            <v>370.58601877950673</v>
          </cell>
          <cell r="M429">
            <v>382.70213177268818</v>
          </cell>
          <cell r="N429">
            <v>396.76326166275447</v>
          </cell>
          <cell r="O429">
            <v>397.82280282365645</v>
          </cell>
          <cell r="P429">
            <v>412.4237095114471</v>
          </cell>
          <cell r="Q429">
            <v>426.01610854119031</v>
          </cell>
          <cell r="R429">
            <v>446.70838501521797</v>
          </cell>
          <cell r="S429">
            <v>439.05753296686305</v>
          </cell>
          <cell r="T429">
            <v>433.86623716935162</v>
          </cell>
          <cell r="U429">
            <v>439.49221114232989</v>
          </cell>
          <cell r="V429">
            <v>432.90712102974339</v>
          </cell>
          <cell r="W429">
            <v>421.2768944282667</v>
          </cell>
          <cell r="X429">
            <v>419.46043322447184</v>
          </cell>
          <cell r="Y429">
            <v>411.46737265529845</v>
          </cell>
          <cell r="Z429">
            <v>404.81848216995638</v>
          </cell>
          <cell r="AA429">
            <v>397.58583600892888</v>
          </cell>
          <cell r="AB429">
            <v>387.93438177454351</v>
          </cell>
          <cell r="AC429">
            <v>378.05662334204038</v>
          </cell>
          <cell r="AD429">
            <v>375.71272101716318</v>
          </cell>
          <cell r="AE429">
            <v>372.24171993816896</v>
          </cell>
        </row>
        <row r="430">
          <cell r="A430" t="str">
            <v>Consommation d'eau chaude électricité des appartements 1982-1989 (climat normal)</v>
          </cell>
          <cell r="B430" t="str">
            <v>elccfiprecs3</v>
          </cell>
          <cell r="C430" t="str">
            <v>fra</v>
          </cell>
          <cell r="D430" t="str">
            <v>CEREN</v>
          </cell>
          <cell r="E430" t="str">
            <v>GWh</v>
          </cell>
          <cell r="F430">
            <v>566.2013616666668</v>
          </cell>
          <cell r="G430">
            <v>635.42755252083316</v>
          </cell>
          <cell r="H430">
            <v>690.38577175000012</v>
          </cell>
          <cell r="I430">
            <v>689.17595347916654</v>
          </cell>
          <cell r="J430">
            <v>688.26491020833339</v>
          </cell>
          <cell r="K430">
            <v>673.86921068749962</v>
          </cell>
          <cell r="L430">
            <v>674.45266783333329</v>
          </cell>
          <cell r="M430">
            <v>697.87851872916667</v>
          </cell>
          <cell r="N430">
            <v>688.12186712499977</v>
          </cell>
          <cell r="O430">
            <v>684.10420510416657</v>
          </cell>
          <cell r="P430">
            <v>681.60883891666663</v>
          </cell>
          <cell r="Q430">
            <v>685.04452856249986</v>
          </cell>
          <cell r="R430">
            <v>694.89642320833343</v>
          </cell>
          <cell r="S430">
            <v>692.88246952083364</v>
          </cell>
          <cell r="T430">
            <v>681.69139549999977</v>
          </cell>
          <cell r="U430">
            <v>680.85100999999997</v>
          </cell>
          <cell r="V430">
            <v>677.77197000000012</v>
          </cell>
          <cell r="W430">
            <v>679.81879868866145</v>
          </cell>
          <cell r="X430">
            <v>654.37506251076275</v>
          </cell>
          <cell r="Y430">
            <v>627.76007204482016</v>
          </cell>
          <cell r="Z430">
            <v>563.92818644392037</v>
          </cell>
          <cell r="AA430">
            <v>548.85398557112148</v>
          </cell>
          <cell r="AB430">
            <v>511.7369089849542</v>
          </cell>
          <cell r="AC430">
            <v>472.10540999999995</v>
          </cell>
          <cell r="AD430">
            <v>457.409508446968</v>
          </cell>
          <cell r="AE430">
            <v>443.55289806534216</v>
          </cell>
        </row>
        <row r="431">
          <cell r="A431" t="str">
            <v>Consommation d'eau chaude biomasse des appartements 1982-1989 (climat normal)</v>
          </cell>
          <cell r="B431" t="str">
            <v>boicfiprecs3</v>
          </cell>
          <cell r="C431" t="str">
            <v>fra</v>
          </cell>
          <cell r="D431" t="str">
            <v>CEREN</v>
          </cell>
          <cell r="E431" t="str">
            <v>GWh</v>
          </cell>
          <cell r="F431">
            <v>7.7612606141822207</v>
          </cell>
          <cell r="G431">
            <v>6.1463612047512024</v>
          </cell>
          <cell r="H431">
            <v>4.3648901534906486</v>
          </cell>
          <cell r="I431">
            <v>4.7444342330832683</v>
          </cell>
          <cell r="J431">
            <v>4.7184863831353141</v>
          </cell>
          <cell r="K431">
            <v>4.5801401118914384</v>
          </cell>
          <cell r="L431">
            <v>4.2342851967580657</v>
          </cell>
          <cell r="M431">
            <v>4.3985627407567458</v>
          </cell>
          <cell r="N431">
            <v>4.4516524693516999</v>
          </cell>
          <cell r="O431">
            <v>5.1738910815087999</v>
          </cell>
          <cell r="P431">
            <v>2.9415920075834094</v>
          </cell>
          <cell r="Q431">
            <v>2.7460167312290338</v>
          </cell>
          <cell r="R431">
            <v>2.2656031024020677</v>
          </cell>
          <cell r="S431">
            <v>2.2121462528750442</v>
          </cell>
          <cell r="T431">
            <v>2.1574300258291714</v>
          </cell>
          <cell r="U431">
            <v>2.0825056317720652</v>
          </cell>
          <cell r="V431">
            <v>2.0638692530861533</v>
          </cell>
          <cell r="W431">
            <v>1.6776018102876975</v>
          </cell>
          <cell r="X431">
            <v>1.5014405176133745</v>
          </cell>
          <cell r="Y431">
            <v>1.5168055787786445</v>
          </cell>
          <cell r="Z431">
            <v>1.5193642153422642</v>
          </cell>
          <cell r="AA431">
            <v>1.0656972688261279</v>
          </cell>
          <cell r="AB431">
            <v>1.0697823985740915</v>
          </cell>
          <cell r="AC431">
            <v>1.0738799999999742</v>
          </cell>
          <cell r="AD431">
            <v>1.0792494000000092</v>
          </cell>
          <cell r="AE431">
            <v>1.6269684704999747</v>
          </cell>
        </row>
        <row r="432">
          <cell r="A432" t="str">
            <v>Consommation d'eau chaude autre des appartements 1982-1989 (climat normal)</v>
          </cell>
          <cell r="B432" t="str">
            <v>divcfiprecs3</v>
          </cell>
          <cell r="C432" t="str">
            <v>fra</v>
          </cell>
          <cell r="D432" t="str">
            <v>CEREN</v>
          </cell>
          <cell r="E432" t="str">
            <v>GWh</v>
          </cell>
          <cell r="F432">
            <v>195.34523620686429</v>
          </cell>
          <cell r="G432">
            <v>191.44723267823309</v>
          </cell>
          <cell r="H432">
            <v>186.88580332558885</v>
          </cell>
          <cell r="I432">
            <v>184.88266672357597</v>
          </cell>
          <cell r="J432">
            <v>183.25739074832003</v>
          </cell>
          <cell r="K432">
            <v>205.20516437639179</v>
          </cell>
          <cell r="L432">
            <v>248.43508667143067</v>
          </cell>
          <cell r="M432">
            <v>254.7012825003724</v>
          </cell>
          <cell r="N432">
            <v>250.07656616154443</v>
          </cell>
          <cell r="O432">
            <v>238.88664500977723</v>
          </cell>
          <cell r="P432">
            <v>223.07778295517414</v>
          </cell>
          <cell r="Q432">
            <v>204.2586603813223</v>
          </cell>
          <cell r="R432">
            <v>194.337380165605</v>
          </cell>
          <cell r="S432">
            <v>186.15916619889208</v>
          </cell>
          <cell r="T432">
            <v>183.80768199427447</v>
          </cell>
          <cell r="U432">
            <v>183.0238539260686</v>
          </cell>
          <cell r="V432">
            <v>186.15916619889208</v>
          </cell>
          <cell r="W432">
            <v>195.31230976540897</v>
          </cell>
          <cell r="X432">
            <v>203.68162526372015</v>
          </cell>
          <cell r="Y432">
            <v>211.51990594577876</v>
          </cell>
          <cell r="Z432">
            <v>219.49730740998697</v>
          </cell>
          <cell r="AA432">
            <v>229.82619307881276</v>
          </cell>
          <cell r="AB432">
            <v>240.54699278174155</v>
          </cell>
          <cell r="AC432">
            <v>251.79882730092265</v>
          </cell>
          <cell r="AD432">
            <v>251.65970651877313</v>
          </cell>
          <cell r="AE432">
            <v>251.12867170252062</v>
          </cell>
        </row>
        <row r="433">
          <cell r="A433" t="str">
            <v>Consommation d'eau chaude des maisons 1990-2000 (climat normal)</v>
          </cell>
        </row>
        <row r="434">
          <cell r="A434" t="str">
            <v>Consommation d'eau chaude des maisons 1990-2000 (climat normal)</v>
          </cell>
          <cell r="B434" t="str">
            <v>toccfmprecs4</v>
          </cell>
          <cell r="C434" t="str">
            <v>fra</v>
          </cell>
          <cell r="D434" t="str">
            <v>CEREN</v>
          </cell>
          <cell r="E434" t="str">
            <v>GWh</v>
          </cell>
          <cell r="F434">
            <v>0</v>
          </cell>
          <cell r="G434">
            <v>380.16742705843126</v>
          </cell>
          <cell r="H434">
            <v>753.75209878524129</v>
          </cell>
          <cell r="I434">
            <v>1126.7267373605987</v>
          </cell>
          <cell r="J434">
            <v>1501.4494833993688</v>
          </cell>
          <cell r="K434">
            <v>1936.6850507463837</v>
          </cell>
          <cell r="L434">
            <v>2358.0194168146481</v>
          </cell>
          <cell r="M434">
            <v>2820.2370150043284</v>
          </cell>
          <cell r="N434">
            <v>3140.0480841243943</v>
          </cell>
          <cell r="O434">
            <v>3583.4366690162569</v>
          </cell>
          <cell r="P434">
            <v>4262.9699126315572</v>
          </cell>
          <cell r="Q434">
            <v>4225.034259867567</v>
          </cell>
          <cell r="R434">
            <v>4198.4865681321426</v>
          </cell>
          <cell r="S434">
            <v>4118.3075288848158</v>
          </cell>
          <cell r="T434">
            <v>4107.0175046764653</v>
          </cell>
          <cell r="U434">
            <v>4037.1130000038897</v>
          </cell>
          <cell r="V434">
            <v>3933.5085440194275</v>
          </cell>
          <cell r="W434">
            <v>3855.4026268091557</v>
          </cell>
          <cell r="X434">
            <v>3761.3822394035524</v>
          </cell>
          <cell r="Y434">
            <v>3751.4511625363348</v>
          </cell>
          <cell r="Z434">
            <v>3806.7123613315584</v>
          </cell>
          <cell r="AA434">
            <v>3831.4837410719942</v>
          </cell>
          <cell r="AB434">
            <v>3853.7532482976003</v>
          </cell>
          <cell r="AC434">
            <v>3909.4619191862266</v>
          </cell>
          <cell r="AD434">
            <v>3885.0398216473968</v>
          </cell>
          <cell r="AE434">
            <v>3823.6514763035684</v>
          </cell>
        </row>
        <row r="435">
          <cell r="A435" t="str">
            <v>Consommation d'eau chaude charbon des maisons 1990-2000 (climat normal)</v>
          </cell>
          <cell r="B435" t="str">
            <v>chacfmprecs4</v>
          </cell>
          <cell r="C435" t="str">
            <v>fra</v>
          </cell>
          <cell r="D435" t="str">
            <v>CEREN</v>
          </cell>
          <cell r="E435" t="str">
            <v>GWh</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row>
        <row r="436">
          <cell r="A436" t="str">
            <v>Consommation d'eau chaude fioul des maisons 1990-2000 (climat normal)</v>
          </cell>
          <cell r="B436" t="str">
            <v>fodcfmprecs4</v>
          </cell>
          <cell r="C436" t="str">
            <v>fra</v>
          </cell>
          <cell r="D436" t="str">
            <v>CEREN</v>
          </cell>
          <cell r="E436" t="str">
            <v>GWh</v>
          </cell>
          <cell r="F436">
            <v>0</v>
          </cell>
          <cell r="G436">
            <v>77.016714537447712</v>
          </cell>
          <cell r="H436">
            <v>147.70491053026893</v>
          </cell>
          <cell r="I436">
            <v>212.12639972345099</v>
          </cell>
          <cell r="J436">
            <v>306.05578005686732</v>
          </cell>
          <cell r="K436">
            <v>389.46978585249354</v>
          </cell>
          <cell r="L436">
            <v>427.30367886505513</v>
          </cell>
          <cell r="M436">
            <v>634.00494669888371</v>
          </cell>
          <cell r="N436">
            <v>734.55200510563236</v>
          </cell>
          <cell r="O436">
            <v>828.54726517587176</v>
          </cell>
          <cell r="P436">
            <v>1056.5463307982141</v>
          </cell>
          <cell r="Q436">
            <v>1015.908938471629</v>
          </cell>
          <cell r="R436">
            <v>988.81736073053037</v>
          </cell>
          <cell r="S436">
            <v>973.28483191095586</v>
          </cell>
          <cell r="T436">
            <v>1008.953118542211</v>
          </cell>
          <cell r="U436">
            <v>976.35028899989709</v>
          </cell>
          <cell r="V436">
            <v>932.86838822690663</v>
          </cell>
          <cell r="W436">
            <v>940.47994647192388</v>
          </cell>
          <cell r="X436">
            <v>872.07041923727752</v>
          </cell>
          <cell r="Y436">
            <v>873.1931984728609</v>
          </cell>
          <cell r="Z436">
            <v>844.03759228181252</v>
          </cell>
          <cell r="AA436">
            <v>796.2847009421065</v>
          </cell>
          <cell r="AB436">
            <v>763.74984009380432</v>
          </cell>
          <cell r="AC436">
            <v>719.98656558327173</v>
          </cell>
          <cell r="AD436">
            <v>743.56739420246208</v>
          </cell>
          <cell r="AE436">
            <v>714.92528995367388</v>
          </cell>
        </row>
        <row r="437">
          <cell r="A437" t="str">
            <v>Consommation d'eau chaude GPL des maisons 1990-2000 (climat normal)</v>
          </cell>
          <cell r="B437" t="str">
            <v>gplcfmprecs4</v>
          </cell>
          <cell r="C437" t="str">
            <v>fra</v>
          </cell>
          <cell r="D437" t="str">
            <v>CEREN</v>
          </cell>
          <cell r="E437" t="str">
            <v>GWh</v>
          </cell>
          <cell r="F437">
            <v>0</v>
          </cell>
          <cell r="G437">
            <v>31.600747506115336</v>
          </cell>
          <cell r="H437">
            <v>38.928042245770101</v>
          </cell>
          <cell r="I437">
            <v>54.958559008720528</v>
          </cell>
          <cell r="J437">
            <v>78.701144469845431</v>
          </cell>
          <cell r="K437">
            <v>109.06454696727835</v>
          </cell>
          <cell r="L437">
            <v>135.80278757798663</v>
          </cell>
          <cell r="M437">
            <v>145.74755954457567</v>
          </cell>
          <cell r="N437">
            <v>178.23844564658668</v>
          </cell>
          <cell r="O437">
            <v>218.8074978114106</v>
          </cell>
          <cell r="P437">
            <v>269.38417602629943</v>
          </cell>
          <cell r="Q437">
            <v>259.98512486925551</v>
          </cell>
          <cell r="R437">
            <v>270.39869579061428</v>
          </cell>
          <cell r="S437">
            <v>258.96789833622097</v>
          </cell>
          <cell r="T437">
            <v>249.21365960633187</v>
          </cell>
          <cell r="U437">
            <v>232.62362664080609</v>
          </cell>
          <cell r="V437">
            <v>212.22820515448643</v>
          </cell>
          <cell r="W437">
            <v>201.39013868228807</v>
          </cell>
          <cell r="X437">
            <v>193.08504035597218</v>
          </cell>
          <cell r="Y437">
            <v>181.88430218533921</v>
          </cell>
          <cell r="Z437">
            <v>171.26911515072157</v>
          </cell>
          <cell r="AA437">
            <v>160.44659693337638</v>
          </cell>
          <cell r="AB437">
            <v>151.01767728521162</v>
          </cell>
          <cell r="AC437">
            <v>144.53242855209697</v>
          </cell>
          <cell r="AD437">
            <v>143.64191082526202</v>
          </cell>
          <cell r="AE437">
            <v>141.75335769921523</v>
          </cell>
        </row>
        <row r="438">
          <cell r="A438" t="str">
            <v>Consommation d'eau chaude gaz naturel des maisons 1990-2000 (climat normal)</v>
          </cell>
          <cell r="B438" t="str">
            <v>gazcfmprecs4</v>
          </cell>
          <cell r="C438" t="str">
            <v>fra</v>
          </cell>
          <cell r="D438" t="str">
            <v>CEREN</v>
          </cell>
          <cell r="E438" t="str">
            <v>GWh</v>
          </cell>
          <cell r="F438">
            <v>0</v>
          </cell>
          <cell r="G438">
            <v>93.029634901296944</v>
          </cell>
          <cell r="H438">
            <v>195.8546236927441</v>
          </cell>
          <cell r="I438">
            <v>299.9145364797775</v>
          </cell>
          <cell r="J438">
            <v>402.7825068608268</v>
          </cell>
          <cell r="K438">
            <v>507.24891378929868</v>
          </cell>
          <cell r="L438">
            <v>672.41861696513956</v>
          </cell>
          <cell r="M438">
            <v>783.71284865672317</v>
          </cell>
          <cell r="N438">
            <v>814.13893406283478</v>
          </cell>
          <cell r="O438">
            <v>912.26430908398106</v>
          </cell>
          <cell r="P438">
            <v>1115.183014534967</v>
          </cell>
          <cell r="Q438">
            <v>1143.5131948418366</v>
          </cell>
          <cell r="R438">
            <v>1170.1941441634578</v>
          </cell>
          <cell r="S438">
            <v>1136.8290952029547</v>
          </cell>
          <cell r="T438">
            <v>1117.4972042590839</v>
          </cell>
          <cell r="U438">
            <v>1106.98556499187</v>
          </cell>
          <cell r="V438">
            <v>1089.1754333567003</v>
          </cell>
          <cell r="W438">
            <v>1055.0890912693949</v>
          </cell>
          <cell r="X438">
            <v>1050.8721696069358</v>
          </cell>
          <cell r="Y438">
            <v>1032.3431707015559</v>
          </cell>
          <cell r="Z438">
            <v>1010.9633340626699</v>
          </cell>
          <cell r="AA438">
            <v>989.16522501939244</v>
          </cell>
          <cell r="AB438">
            <v>968.24241374455323</v>
          </cell>
          <cell r="AC438">
            <v>946.85210572173901</v>
          </cell>
          <cell r="AD438">
            <v>944.44816510132591</v>
          </cell>
          <cell r="AE438">
            <v>943.23938360952729</v>
          </cell>
        </row>
        <row r="439">
          <cell r="A439" t="str">
            <v>Consommation d'eau chaude électricité des maisons 1990-2000 (climat normal)</v>
          </cell>
          <cell r="B439" t="str">
            <v>elccfmprecs4</v>
          </cell>
          <cell r="C439" t="str">
            <v>fra</v>
          </cell>
          <cell r="D439" t="str">
            <v>CEREN</v>
          </cell>
          <cell r="E439" t="str">
            <v>GWh</v>
          </cell>
          <cell r="F439">
            <v>0</v>
          </cell>
          <cell r="G439">
            <v>171.84502499999996</v>
          </cell>
          <cell r="H439">
            <v>355.40675625</v>
          </cell>
          <cell r="I439">
            <v>529.77618656249979</v>
          </cell>
          <cell r="J439">
            <v>669.70290770833321</v>
          </cell>
          <cell r="K439">
            <v>870.69973562500002</v>
          </cell>
          <cell r="L439">
            <v>1044.83869</v>
          </cell>
          <cell r="M439">
            <v>1183.6076540625002</v>
          </cell>
          <cell r="N439">
            <v>1341.8103762499998</v>
          </cell>
          <cell r="O439">
            <v>1549.0738504467615</v>
          </cell>
          <cell r="P439">
            <v>1731.8571648163381</v>
          </cell>
          <cell r="Q439">
            <v>1711.0690550246713</v>
          </cell>
          <cell r="R439">
            <v>1674.1350698163387</v>
          </cell>
          <cell r="S439">
            <v>1654.9147431496722</v>
          </cell>
          <cell r="T439">
            <v>1645.1007431496719</v>
          </cell>
          <cell r="U439">
            <v>1644.8592431496718</v>
          </cell>
          <cell r="V439">
            <v>1623.2383031496718</v>
          </cell>
          <cell r="W439">
            <v>1583.9720377057436</v>
          </cell>
          <cell r="X439">
            <v>1572.7016820715467</v>
          </cell>
          <cell r="Y439">
            <v>1588.9473345145968</v>
          </cell>
          <cell r="Z439">
            <v>1705.2713197022567</v>
          </cell>
          <cell r="AA439">
            <v>1810.3618132516951</v>
          </cell>
          <cell r="AB439">
            <v>1895.2249696128297</v>
          </cell>
          <cell r="AC439">
            <v>2022.0397431496724</v>
          </cell>
          <cell r="AD439">
            <v>1976.2210642444632</v>
          </cell>
          <cell r="AE439">
            <v>1945.3114982292682</v>
          </cell>
        </row>
        <row r="440">
          <cell r="A440" t="str">
            <v>Consommation d'eau chaude biomasse des maisons 1990-2000 (climat normal)</v>
          </cell>
          <cell r="B440" t="str">
            <v>boicfmprecs4</v>
          </cell>
          <cell r="C440" t="str">
            <v>fra</v>
          </cell>
          <cell r="D440" t="str">
            <v>CEREN</v>
          </cell>
          <cell r="E440" t="str">
            <v>GWh</v>
          </cell>
          <cell r="F440">
            <v>0</v>
          </cell>
          <cell r="G440">
            <v>6.6753051135713104</v>
          </cell>
          <cell r="H440">
            <v>15.635211336598331</v>
          </cell>
          <cell r="I440">
            <v>29.661074193489632</v>
          </cell>
          <cell r="J440">
            <v>43.880421182936061</v>
          </cell>
          <cell r="K440">
            <v>59.875711498606506</v>
          </cell>
          <cell r="L440">
            <v>76.99900143846844</v>
          </cell>
          <cell r="M440">
            <v>72.498247720732252</v>
          </cell>
          <cell r="N440">
            <v>70.667706264111089</v>
          </cell>
          <cell r="O440">
            <v>74.182027040217818</v>
          </cell>
          <cell r="P440">
            <v>89.440976679185411</v>
          </cell>
          <cell r="Q440">
            <v>93.999066043307181</v>
          </cell>
          <cell r="R440">
            <v>94.379426606189</v>
          </cell>
          <cell r="S440">
            <v>93.46525199057524</v>
          </cell>
          <cell r="T440">
            <v>85.125168059917442</v>
          </cell>
          <cell r="U440">
            <v>74.884762397582918</v>
          </cell>
          <cell r="V440">
            <v>73.742992013162976</v>
          </cell>
          <cell r="W440">
            <v>70.5247739724322</v>
          </cell>
          <cell r="X440">
            <v>67.29677560038489</v>
          </cell>
          <cell r="Y440">
            <v>67.471782012048067</v>
          </cell>
          <cell r="Z440">
            <v>65.304403365664626</v>
          </cell>
          <cell r="AA440">
            <v>63.66739156811618</v>
          </cell>
          <cell r="AB440">
            <v>61.987014850207217</v>
          </cell>
          <cell r="AC440">
            <v>60.546424114765074</v>
          </cell>
          <cell r="AD440">
            <v>60.810926914765702</v>
          </cell>
          <cell r="AE440">
            <v>62.071586452765963</v>
          </cell>
        </row>
        <row r="441">
          <cell r="A441" t="str">
            <v>Consommation d'eau chaude autre des maisons 1990-2000 (climat normal)</v>
          </cell>
          <cell r="B441" t="str">
            <v>divcfmprecs4</v>
          </cell>
          <cell r="C441" t="str">
            <v>fra</v>
          </cell>
          <cell r="D441" t="str">
            <v>CEREN</v>
          </cell>
          <cell r="E441" t="str">
            <v>GWh</v>
          </cell>
          <cell r="F441">
            <v>0</v>
          </cell>
          <cell r="G441">
            <v>0</v>
          </cell>
          <cell r="H441">
            <v>0.22255472985988653</v>
          </cell>
          <cell r="I441">
            <v>0.28998139266014211</v>
          </cell>
          <cell r="J441">
            <v>0.32672312056007247</v>
          </cell>
          <cell r="K441">
            <v>0.32635701370634829</v>
          </cell>
          <cell r="L441">
            <v>0.65664196799856278</v>
          </cell>
          <cell r="M441">
            <v>0.66575832091355402</v>
          </cell>
          <cell r="N441">
            <v>0.64061679523016146</v>
          </cell>
          <cell r="O441">
            <v>0.56171945801415502</v>
          </cell>
          <cell r="P441">
            <v>0.55824977655247354</v>
          </cell>
          <cell r="Q441">
            <v>0.55888061686723234</v>
          </cell>
          <cell r="R441">
            <v>0.56187102501223884</v>
          </cell>
          <cell r="S441">
            <v>0.84570829443713724</v>
          </cell>
          <cell r="T441">
            <v>1.1276110592495161</v>
          </cell>
          <cell r="U441">
            <v>1.4095138240618952</v>
          </cell>
          <cell r="V441">
            <v>2.2552221184990322</v>
          </cell>
          <cell r="W441">
            <v>3.9466387073733076</v>
          </cell>
          <cell r="X441">
            <v>5.3561525314352032</v>
          </cell>
          <cell r="Y441">
            <v>7.6113746499342341</v>
          </cell>
          <cell r="Z441">
            <v>9.8665967684332667</v>
          </cell>
          <cell r="AA441">
            <v>11.558013357307539</v>
          </cell>
          <cell r="AB441">
            <v>13.531332710994196</v>
          </cell>
          <cell r="AC441">
            <v>15.504652064680847</v>
          </cell>
          <cell r="AD441">
            <v>16.350360359117992</v>
          </cell>
          <cell r="AE441">
            <v>16.350360359117985</v>
          </cell>
        </row>
        <row r="442">
          <cell r="A442" t="str">
            <v>Consommation d'eau chaude des appartements 1990-2000 (climat normal)</v>
          </cell>
        </row>
        <row r="443">
          <cell r="A443" t="str">
            <v>Consommation d'eau chaude des appartements 1990-2000 (climat normal)</v>
          </cell>
          <cell r="B443" t="str">
            <v>toccfiprecs4</v>
          </cell>
          <cell r="C443" t="str">
            <v>fra</v>
          </cell>
          <cell r="D443" t="str">
            <v>CEREN</v>
          </cell>
          <cell r="E443" t="str">
            <v>GWh</v>
          </cell>
          <cell r="F443">
            <v>0</v>
          </cell>
          <cell r="G443">
            <v>130.53092972723053</v>
          </cell>
          <cell r="H443">
            <v>303.42458348375817</v>
          </cell>
          <cell r="I443">
            <v>488.87236252933735</v>
          </cell>
          <cell r="J443">
            <v>668.82756900336244</v>
          </cell>
          <cell r="K443">
            <v>883.46921704179692</v>
          </cell>
          <cell r="L443">
            <v>1081.8986078263906</v>
          </cell>
          <cell r="M443">
            <v>1234.4927572158126</v>
          </cell>
          <cell r="N443">
            <v>1375.3556234653299</v>
          </cell>
          <cell r="O443">
            <v>1514.7700676234404</v>
          </cell>
          <cell r="P443">
            <v>1660.6005221174398</v>
          </cell>
          <cell r="Q443">
            <v>1668.2219820923083</v>
          </cell>
          <cell r="R443">
            <v>1683.6684543727847</v>
          </cell>
          <cell r="S443">
            <v>1686.1666749983183</v>
          </cell>
          <cell r="T443">
            <v>1718.9873708621976</v>
          </cell>
          <cell r="U443">
            <v>1753.543788161578</v>
          </cell>
          <cell r="V443">
            <v>1787.317791757474</v>
          </cell>
          <cell r="W443">
            <v>1764.9032003026291</v>
          </cell>
          <cell r="X443">
            <v>1705.7439293709883</v>
          </cell>
          <cell r="Y443">
            <v>1637.3020932757715</v>
          </cell>
          <cell r="Z443">
            <v>1597.2769490983917</v>
          </cell>
          <cell r="AA443">
            <v>1566.2280499619433</v>
          </cell>
          <cell r="AB443">
            <v>1513.8446826917238</v>
          </cell>
          <cell r="AC443">
            <v>1466.4013064573751</v>
          </cell>
          <cell r="AD443">
            <v>1441.3914718009671</v>
          </cell>
          <cell r="AE443">
            <v>1419.9233883360193</v>
          </cell>
        </row>
        <row r="444">
          <cell r="A444" t="str">
            <v>Consommation d'eau chaude charbon des appartements 1990-2000 (climat normal)</v>
          </cell>
          <cell r="B444" t="str">
            <v>chacfiprecs4</v>
          </cell>
          <cell r="C444" t="str">
            <v>fra</v>
          </cell>
          <cell r="D444" t="str">
            <v>CEREN</v>
          </cell>
          <cell r="E444" t="str">
            <v>GWh</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row>
        <row r="445">
          <cell r="A445" t="str">
            <v>Consommation d'eau chaude fioul des appartements 1990-2000 (climat normal)</v>
          </cell>
          <cell r="B445" t="str">
            <v>fodcfiprecs4</v>
          </cell>
          <cell r="C445" t="str">
            <v>fra</v>
          </cell>
          <cell r="D445" t="str">
            <v>CEREN</v>
          </cell>
          <cell r="E445" t="str">
            <v>GWh</v>
          </cell>
          <cell r="F445">
            <v>0</v>
          </cell>
          <cell r="G445">
            <v>1.8531249425004155</v>
          </cell>
          <cell r="H445">
            <v>3.8881257848641102</v>
          </cell>
          <cell r="I445">
            <v>6.5443017359461511</v>
          </cell>
          <cell r="J445">
            <v>8.8085381193805716</v>
          </cell>
          <cell r="K445">
            <v>10.598690128982769</v>
          </cell>
          <cell r="L445">
            <v>12.810447711333582</v>
          </cell>
          <cell r="M445">
            <v>16.616253629875249</v>
          </cell>
          <cell r="N445">
            <v>19.696602622728506</v>
          </cell>
          <cell r="O445">
            <v>24.528705755254474</v>
          </cell>
          <cell r="P445">
            <v>28.16763910577594</v>
          </cell>
          <cell r="Q445">
            <v>29.581501037698871</v>
          </cell>
          <cell r="R445">
            <v>29.83483083021963</v>
          </cell>
          <cell r="S445">
            <v>33.504633540186035</v>
          </cell>
          <cell r="T445">
            <v>36.924791516757573</v>
          </cell>
          <cell r="U445">
            <v>38.427544755411979</v>
          </cell>
          <cell r="V445">
            <v>44.575881301698153</v>
          </cell>
          <cell r="W445">
            <v>45.063534714625234</v>
          </cell>
          <cell r="X445">
            <v>41.497485111670002</v>
          </cell>
          <cell r="Y445">
            <v>40.722770425975163</v>
          </cell>
          <cell r="Z445">
            <v>38.823115350528262</v>
          </cell>
          <cell r="AA445">
            <v>36.538946204667418</v>
          </cell>
          <cell r="AB445">
            <v>33.768065707166862</v>
          </cell>
          <cell r="AC445">
            <v>31.096488816502699</v>
          </cell>
          <cell r="AD445">
            <v>30.092723778759989</v>
          </cell>
          <cell r="AE445">
            <v>29.391218453563766</v>
          </cell>
        </row>
        <row r="446">
          <cell r="A446" t="str">
            <v>Consommation d'eau chaude GPL des appartements 1990-2000 (climat normal)</v>
          </cell>
          <cell r="B446" t="str">
            <v>gplcfiprecs4</v>
          </cell>
          <cell r="C446" t="str">
            <v>fra</v>
          </cell>
          <cell r="D446" t="str">
            <v>CEREN</v>
          </cell>
          <cell r="E446" t="str">
            <v>GWh</v>
          </cell>
          <cell r="F446">
            <v>0</v>
          </cell>
          <cell r="G446">
            <v>2.8796019552919074</v>
          </cell>
          <cell r="H446">
            <v>2.7452360322762739</v>
          </cell>
          <cell r="I446">
            <v>4.2044840069368847</v>
          </cell>
          <cell r="J446">
            <v>5.4298052672447223</v>
          </cell>
          <cell r="K446">
            <v>7.1525338158129861</v>
          </cell>
          <cell r="L446">
            <v>8.9380165231173851</v>
          </cell>
          <cell r="M446">
            <v>10.821176877230656</v>
          </cell>
          <cell r="N446">
            <v>11.491510028611284</v>
          </cell>
          <cell r="O446">
            <v>13.61107337496126</v>
          </cell>
          <cell r="P446">
            <v>15.772743077104444</v>
          </cell>
          <cell r="Q446">
            <v>15.832323489813426</v>
          </cell>
          <cell r="R446">
            <v>15.545367561966074</v>
          </cell>
          <cell r="S446">
            <v>14.478731199028523</v>
          </cell>
          <cell r="T446">
            <v>14.034959051701502</v>
          </cell>
          <cell r="U446">
            <v>13.094824036834803</v>
          </cell>
          <cell r="V446">
            <v>11.983125974105912</v>
          </cell>
          <cell r="W446">
            <v>10.633311980212346</v>
          </cell>
          <cell r="X446">
            <v>9.4406772184451917</v>
          </cell>
          <cell r="Y446">
            <v>8.4291064440134136</v>
          </cell>
          <cell r="Z446">
            <v>7.4122597004750741</v>
          </cell>
          <cell r="AA446">
            <v>6.2431219458034466</v>
          </cell>
          <cell r="AB446">
            <v>5.1824594328029967</v>
          </cell>
          <cell r="AC446">
            <v>4.1684003282514324</v>
          </cell>
          <cell r="AD446">
            <v>4.1554108736966775</v>
          </cell>
          <cell r="AE446">
            <v>4.0051342224262276</v>
          </cell>
        </row>
        <row r="447">
          <cell r="A447" t="str">
            <v>Consommation d'eau chaude gaz naturel des appartements 1990-2000 (climat normal)</v>
          </cell>
          <cell r="B447" t="str">
            <v>gazcfiprecs4</v>
          </cell>
          <cell r="C447" t="str">
            <v>fra</v>
          </cell>
          <cell r="D447" t="str">
            <v>CEREN</v>
          </cell>
          <cell r="E447" t="str">
            <v>GWh</v>
          </cell>
          <cell r="F447">
            <v>0</v>
          </cell>
          <cell r="G447">
            <v>45.28359637172337</v>
          </cell>
          <cell r="H447">
            <v>101.09396818628667</v>
          </cell>
          <cell r="I447">
            <v>165.21641681830698</v>
          </cell>
          <cell r="J447">
            <v>227.30372896395815</v>
          </cell>
          <cell r="K447">
            <v>305.29339181484391</v>
          </cell>
          <cell r="L447">
            <v>388.63145664641524</v>
          </cell>
          <cell r="M447">
            <v>437.30150188134485</v>
          </cell>
          <cell r="N447">
            <v>488.62809710950125</v>
          </cell>
          <cell r="O447">
            <v>526.74131838950564</v>
          </cell>
          <cell r="P447">
            <v>593.1932162605342</v>
          </cell>
          <cell r="Q447">
            <v>608.98568913514737</v>
          </cell>
          <cell r="R447">
            <v>622.32156295809887</v>
          </cell>
          <cell r="S447">
            <v>608.61455320517825</v>
          </cell>
          <cell r="T447">
            <v>591.78185977120688</v>
          </cell>
          <cell r="U447">
            <v>592.28514030944257</v>
          </cell>
          <cell r="V447">
            <v>587.1806624535825</v>
          </cell>
          <cell r="W447">
            <v>582.63712743919416</v>
          </cell>
          <cell r="X447">
            <v>577.94061538146821</v>
          </cell>
          <cell r="Y447">
            <v>572.10987834952937</v>
          </cell>
          <cell r="Z447">
            <v>566.65796656986197</v>
          </cell>
          <cell r="AA447">
            <v>560.51984306606028</v>
          </cell>
          <cell r="AB447">
            <v>553.29481592501406</v>
          </cell>
          <cell r="AC447">
            <v>545.60192897955642</v>
          </cell>
          <cell r="AD447">
            <v>543.75259441618937</v>
          </cell>
          <cell r="AE447">
            <v>542.15848170020502</v>
          </cell>
        </row>
        <row r="448">
          <cell r="A448" t="str">
            <v>Consommation d'eau chaude électricité des appartements 1990-2000 (climat normal)</v>
          </cell>
          <cell r="B448" t="str">
            <v>elccfiprecs4</v>
          </cell>
          <cell r="C448" t="str">
            <v>fra</v>
          </cell>
          <cell r="D448" t="str">
            <v>CEREN</v>
          </cell>
          <cell r="E448" t="str">
            <v>GWh</v>
          </cell>
          <cell r="F448">
            <v>0</v>
          </cell>
          <cell r="G448">
            <v>74.188691643750005</v>
          </cell>
          <cell r="H448">
            <v>181.41634957499997</v>
          </cell>
          <cell r="I448">
            <v>280.26596938124999</v>
          </cell>
          <cell r="J448">
            <v>380.18184543749999</v>
          </cell>
          <cell r="K448">
            <v>500.08202836875017</v>
          </cell>
          <cell r="L448">
            <v>593.2142560499999</v>
          </cell>
          <cell r="M448">
            <v>671.55997123125019</v>
          </cell>
          <cell r="N448">
            <v>744.52785041250024</v>
          </cell>
          <cell r="O448">
            <v>822.5098612825501</v>
          </cell>
          <cell r="P448">
            <v>883.56018755740979</v>
          </cell>
          <cell r="Q448">
            <v>878.15959323865968</v>
          </cell>
          <cell r="R448">
            <v>889.46418841990942</v>
          </cell>
          <cell r="S448">
            <v>896.74940010115972</v>
          </cell>
          <cell r="T448">
            <v>937.63384503240934</v>
          </cell>
          <cell r="U448">
            <v>965.33180503241022</v>
          </cell>
          <cell r="V448">
            <v>993.76726003240969</v>
          </cell>
          <cell r="W448">
            <v>968.50887934485502</v>
          </cell>
          <cell r="X448">
            <v>911.32766114591197</v>
          </cell>
          <cell r="Y448">
            <v>844.18421556048145</v>
          </cell>
          <cell r="Z448">
            <v>806.20885299947474</v>
          </cell>
          <cell r="AA448">
            <v>778.43275228508139</v>
          </cell>
          <cell r="AB448">
            <v>730.78732318412995</v>
          </cell>
          <cell r="AC448">
            <v>688.26393503240934</v>
          </cell>
          <cell r="AD448">
            <v>667.6648717082943</v>
          </cell>
          <cell r="AE448">
            <v>650.1873652124259</v>
          </cell>
        </row>
        <row r="449">
          <cell r="A449" t="str">
            <v>Consommation d'eau chaude biomasse des appartements 1990-2000 (climat normal)</v>
          </cell>
          <cell r="B449" t="str">
            <v>boicfiprecs4</v>
          </cell>
          <cell r="C449" t="str">
            <v>fra</v>
          </cell>
          <cell r="D449" t="str">
            <v>CEREN</v>
          </cell>
          <cell r="E449" t="str">
            <v>GWh</v>
          </cell>
          <cell r="F449">
            <v>0</v>
          </cell>
          <cell r="G449">
            <v>1.2097832831164224</v>
          </cell>
          <cell r="H449">
            <v>0.61099977010732687</v>
          </cell>
          <cell r="I449">
            <v>1.0244895717456757</v>
          </cell>
          <cell r="J449">
            <v>0.42438605400957385</v>
          </cell>
          <cell r="K449">
            <v>0.41198624400209383</v>
          </cell>
          <cell r="L449">
            <v>0.7936090924366398</v>
          </cell>
          <cell r="M449">
            <v>0.82444453748664159</v>
          </cell>
          <cell r="N449">
            <v>0.83444187977877948</v>
          </cell>
          <cell r="O449">
            <v>1.016147849607506</v>
          </cell>
          <cell r="P449">
            <v>1.4519196625184916</v>
          </cell>
          <cell r="Q449">
            <v>1.4491646264035865</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row>
        <row r="450">
          <cell r="A450" t="str">
            <v>Consommation d'eau chaude autre des appartements 1990-2000 (climat normal)</v>
          </cell>
          <cell r="B450" t="str">
            <v>divcfiprecs4</v>
          </cell>
          <cell r="C450" t="str">
            <v>fra</v>
          </cell>
          <cell r="D450" t="str">
            <v>CEREN</v>
          </cell>
          <cell r="E450" t="str">
            <v>GWh</v>
          </cell>
          <cell r="F450">
            <v>0</v>
          </cell>
          <cell r="G450">
            <v>5.1161315308484054</v>
          </cell>
          <cell r="H450">
            <v>13.669904135223746</v>
          </cell>
          <cell r="I450">
            <v>31.616701015151676</v>
          </cell>
          <cell r="J450">
            <v>46.679265161269463</v>
          </cell>
          <cell r="K450">
            <v>59.930586669404988</v>
          </cell>
          <cell r="L450">
            <v>77.510821803087879</v>
          </cell>
          <cell r="M450">
            <v>97.369409058625109</v>
          </cell>
          <cell r="N450">
            <v>110.1771214122097</v>
          </cell>
          <cell r="O450">
            <v>126.36296097156138</v>
          </cell>
          <cell r="P450">
            <v>138.45481645409663</v>
          </cell>
          <cell r="Q450">
            <v>134.21371056458545</v>
          </cell>
          <cell r="R450">
            <v>126.50250460259079</v>
          </cell>
          <cell r="S450">
            <v>132.81935695276587</v>
          </cell>
          <cell r="T450">
            <v>138.61191549012216</v>
          </cell>
          <cell r="U450">
            <v>144.40447402747844</v>
          </cell>
          <cell r="V450">
            <v>149.81086199567767</v>
          </cell>
          <cell r="W450">
            <v>158.06034682374235</v>
          </cell>
          <cell r="X450">
            <v>165.53749051349283</v>
          </cell>
          <cell r="Y450">
            <v>171.8561224957721</v>
          </cell>
          <cell r="Z450">
            <v>178.17475447805131</v>
          </cell>
          <cell r="AA450">
            <v>184.49338646033053</v>
          </cell>
          <cell r="AB450">
            <v>190.81201844260983</v>
          </cell>
          <cell r="AC450">
            <v>197.27055330065497</v>
          </cell>
          <cell r="AD450">
            <v>195.72587102402662</v>
          </cell>
          <cell r="AE450">
            <v>194.18118874739827</v>
          </cell>
        </row>
        <row r="451">
          <cell r="A451" t="str">
            <v>Consommation d'eau chaude des maisons &gt;=2001 (climat normal)</v>
          </cell>
        </row>
        <row r="452">
          <cell r="A452" t="str">
            <v>Consommation d'eau chaude des maisons &gt;=2001 (climat normal)</v>
          </cell>
          <cell r="B452" t="str">
            <v>toccfmprecs5</v>
          </cell>
          <cell r="C452" t="str">
            <v>fra</v>
          </cell>
          <cell r="D452" t="str">
            <v>CEREN</v>
          </cell>
          <cell r="E452" t="str">
            <v>GWh</v>
          </cell>
          <cell r="F452">
            <v>0</v>
          </cell>
          <cell r="G452">
            <v>0</v>
          </cell>
          <cell r="H452">
            <v>0</v>
          </cell>
          <cell r="I452">
            <v>0</v>
          </cell>
          <cell r="J452">
            <v>0</v>
          </cell>
          <cell r="K452">
            <v>0</v>
          </cell>
          <cell r="L452">
            <v>0</v>
          </cell>
          <cell r="M452">
            <v>0</v>
          </cell>
          <cell r="N452">
            <v>0</v>
          </cell>
          <cell r="O452">
            <v>0</v>
          </cell>
          <cell r="P452">
            <v>0</v>
          </cell>
          <cell r="Q452">
            <v>310.70087464378082</v>
          </cell>
          <cell r="R452">
            <v>750.06918132423061</v>
          </cell>
          <cell r="S452">
            <v>1194.9387438602864</v>
          </cell>
          <cell r="T452">
            <v>1793.2550039585972</v>
          </cell>
          <cell r="U452">
            <v>2357.5990914070471</v>
          </cell>
          <cell r="V452">
            <v>2950.9748961160203</v>
          </cell>
          <cell r="W452">
            <v>3442.884354321975</v>
          </cell>
          <cell r="X452">
            <v>3887.6506507570962</v>
          </cell>
          <cell r="Y452">
            <v>4328.7442817401989</v>
          </cell>
          <cell r="Z452">
            <v>4633.2077746887389</v>
          </cell>
          <cell r="AA452">
            <v>4913.5881124718981</v>
          </cell>
          <cell r="AB452">
            <v>5207.9448512622112</v>
          </cell>
          <cell r="AC452">
            <v>5569.0313303374733</v>
          </cell>
          <cell r="AD452">
            <v>5713.9463327123522</v>
          </cell>
          <cell r="AE452">
            <v>5769.9478093960788</v>
          </cell>
        </row>
        <row r="453">
          <cell r="A453" t="str">
            <v>Consommation d'eau chaude charbon des maisons &gt;=2001 (climat normal)</v>
          </cell>
          <cell r="B453" t="str">
            <v>chacfmprecs5</v>
          </cell>
          <cell r="C453" t="str">
            <v>fra</v>
          </cell>
          <cell r="D453" t="str">
            <v>CEREN</v>
          </cell>
          <cell r="E453" t="str">
            <v>GWh</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row>
        <row r="454">
          <cell r="A454" t="str">
            <v>Consommation d'eau chaude fioul des maisons &gt;=2001 (climat normal)</v>
          </cell>
          <cell r="B454" t="str">
            <v>fodcfmprecs5</v>
          </cell>
          <cell r="C454" t="str">
            <v>fra</v>
          </cell>
          <cell r="D454" t="str">
            <v>CEREN</v>
          </cell>
          <cell r="E454" t="str">
            <v>GWh</v>
          </cell>
          <cell r="F454">
            <v>0</v>
          </cell>
          <cell r="G454">
            <v>0</v>
          </cell>
          <cell r="H454">
            <v>0</v>
          </cell>
          <cell r="I454">
            <v>0</v>
          </cell>
          <cell r="J454">
            <v>0</v>
          </cell>
          <cell r="K454">
            <v>0</v>
          </cell>
          <cell r="L454">
            <v>0</v>
          </cell>
          <cell r="M454">
            <v>0</v>
          </cell>
          <cell r="N454">
            <v>0</v>
          </cell>
          <cell r="O454">
            <v>0</v>
          </cell>
          <cell r="P454">
            <v>0</v>
          </cell>
          <cell r="Q454">
            <v>41.162338526152013</v>
          </cell>
          <cell r="R454">
            <v>119.41569288841109</v>
          </cell>
          <cell r="S454">
            <v>219.01415843888887</v>
          </cell>
          <cell r="T454">
            <v>414.28608080925233</v>
          </cell>
          <cell r="U454">
            <v>498.01277319487792</v>
          </cell>
          <cell r="V454">
            <v>570.45723949827209</v>
          </cell>
          <cell r="W454">
            <v>627.38125384625198</v>
          </cell>
          <cell r="X454">
            <v>561.92638297506846</v>
          </cell>
          <cell r="Y454">
            <v>569.67225571840197</v>
          </cell>
          <cell r="Z454">
            <v>552.92890595852759</v>
          </cell>
          <cell r="AA454">
            <v>553.38742140412569</v>
          </cell>
          <cell r="AB454">
            <v>536.84237019949092</v>
          </cell>
          <cell r="AC454">
            <v>502.66140106243517</v>
          </cell>
          <cell r="AD454">
            <v>536.43026257842246</v>
          </cell>
          <cell r="AE454">
            <v>497.69606325941265</v>
          </cell>
        </row>
        <row r="455">
          <cell r="A455" t="str">
            <v>Consommation d'eau chaude GPL des maisons &gt;=2001 (climat normal)</v>
          </cell>
          <cell r="B455" t="str">
            <v>gplcfmprecs5</v>
          </cell>
          <cell r="C455" t="str">
            <v>fra</v>
          </cell>
          <cell r="D455" t="str">
            <v>CEREN</v>
          </cell>
          <cell r="E455" t="str">
            <v>GWh</v>
          </cell>
          <cell r="F455">
            <v>0</v>
          </cell>
          <cell r="G455">
            <v>0</v>
          </cell>
          <cell r="H455">
            <v>0</v>
          </cell>
          <cell r="I455">
            <v>0</v>
          </cell>
          <cell r="J455">
            <v>0</v>
          </cell>
          <cell r="K455">
            <v>0</v>
          </cell>
          <cell r="L455">
            <v>0</v>
          </cell>
          <cell r="M455">
            <v>0</v>
          </cell>
          <cell r="N455">
            <v>0</v>
          </cell>
          <cell r="O455">
            <v>0</v>
          </cell>
          <cell r="P455">
            <v>0</v>
          </cell>
          <cell r="Q455">
            <v>16.945916303292975</v>
          </cell>
          <cell r="R455">
            <v>43.591661133627852</v>
          </cell>
          <cell r="S455">
            <v>62.056273908985034</v>
          </cell>
          <cell r="T455">
            <v>76.780153520145703</v>
          </cell>
          <cell r="U455">
            <v>83.9637708504644</v>
          </cell>
          <cell r="V455">
            <v>92.898996728580798</v>
          </cell>
          <cell r="W455">
            <v>97.870161985048199</v>
          </cell>
          <cell r="X455">
            <v>99.823023014405962</v>
          </cell>
          <cell r="Y455">
            <v>101.89963806189128</v>
          </cell>
          <cell r="Z455">
            <v>99.184230889148537</v>
          </cell>
          <cell r="AA455">
            <v>93.879859615979896</v>
          </cell>
          <cell r="AB455">
            <v>86.67811849364405</v>
          </cell>
          <cell r="AC455">
            <v>80.7699589410946</v>
          </cell>
          <cell r="AD455">
            <v>80.616184452555913</v>
          </cell>
          <cell r="AE455">
            <v>80.564285397508783</v>
          </cell>
        </row>
        <row r="456">
          <cell r="A456" t="str">
            <v>Consommation d'eau chaude gaz naturel des maisons &gt;=2001 (climat normal)</v>
          </cell>
          <cell r="B456" t="str">
            <v>gazcfmprecs5</v>
          </cell>
          <cell r="C456" t="str">
            <v>fra</v>
          </cell>
          <cell r="D456" t="str">
            <v>CEREN</v>
          </cell>
          <cell r="E456" t="str">
            <v>GWh</v>
          </cell>
          <cell r="F456">
            <v>0</v>
          </cell>
          <cell r="G456">
            <v>0</v>
          </cell>
          <cell r="H456">
            <v>0</v>
          </cell>
          <cell r="I456">
            <v>0</v>
          </cell>
          <cell r="J456">
            <v>0</v>
          </cell>
          <cell r="K456">
            <v>0</v>
          </cell>
          <cell r="L456">
            <v>0</v>
          </cell>
          <cell r="M456">
            <v>0</v>
          </cell>
          <cell r="N456">
            <v>0</v>
          </cell>
          <cell r="O456">
            <v>0</v>
          </cell>
          <cell r="P456">
            <v>0</v>
          </cell>
          <cell r="Q456">
            <v>124.45632230949133</v>
          </cell>
          <cell r="R456">
            <v>290.45127504414558</v>
          </cell>
          <cell r="S456">
            <v>434.55130614774345</v>
          </cell>
          <cell r="T456">
            <v>603.1578502209461</v>
          </cell>
          <cell r="U456">
            <v>752.81793266210025</v>
          </cell>
          <cell r="V456">
            <v>926.55650736415373</v>
          </cell>
          <cell r="W456">
            <v>1000.9619316532637</v>
          </cell>
          <cell r="X456">
            <v>1091.42451114149</v>
          </cell>
          <cell r="Y456">
            <v>1110.6067971309346</v>
          </cell>
          <cell r="Z456">
            <v>1108.1264494257862</v>
          </cell>
          <cell r="AA456">
            <v>1115.0773454974683</v>
          </cell>
          <cell r="AB456">
            <v>1081.5737257899204</v>
          </cell>
          <cell r="AC456">
            <v>1057.371017598382</v>
          </cell>
          <cell r="AD456">
            <v>1099.6208538821952</v>
          </cell>
          <cell r="AE456">
            <v>1144.0049935179795</v>
          </cell>
        </row>
        <row r="457">
          <cell r="A457" t="str">
            <v>Consommation d'eau chaude électricité des maisons &gt;=2001 (climat normal)</v>
          </cell>
          <cell r="B457" t="str">
            <v>elccfmprecs5</v>
          </cell>
          <cell r="C457" t="str">
            <v>fra</v>
          </cell>
          <cell r="D457" t="str">
            <v>CEREN</v>
          </cell>
          <cell r="E457" t="str">
            <v>GWh</v>
          </cell>
          <cell r="F457">
            <v>0</v>
          </cell>
          <cell r="G457">
            <v>0</v>
          </cell>
          <cell r="H457">
            <v>0</v>
          </cell>
          <cell r="I457">
            <v>0</v>
          </cell>
          <cell r="J457">
            <v>0</v>
          </cell>
          <cell r="K457">
            <v>0</v>
          </cell>
          <cell r="L457">
            <v>0</v>
          </cell>
          <cell r="M457">
            <v>0</v>
          </cell>
          <cell r="N457">
            <v>0</v>
          </cell>
          <cell r="O457">
            <v>0</v>
          </cell>
          <cell r="P457">
            <v>0</v>
          </cell>
          <cell r="Q457">
            <v>125.01915120801101</v>
          </cell>
          <cell r="R457">
            <v>288.79209819992167</v>
          </cell>
          <cell r="S457">
            <v>467.41173336000708</v>
          </cell>
          <cell r="T457">
            <v>676.99792648691755</v>
          </cell>
          <cell r="U457">
            <v>1000.6301635848895</v>
          </cell>
          <cell r="V457">
            <v>1335.9810363845193</v>
          </cell>
          <cell r="W457">
            <v>1688.4494679881911</v>
          </cell>
          <cell r="X457">
            <v>2100.4602977710551</v>
          </cell>
          <cell r="Y457">
            <v>2510.2024391934747</v>
          </cell>
          <cell r="Z457">
            <v>2834.3963768684575</v>
          </cell>
          <cell r="AA457">
            <v>3111.2514373148847</v>
          </cell>
          <cell r="AB457">
            <v>3456.1350872098619</v>
          </cell>
          <cell r="AC457">
            <v>3874.4312568503269</v>
          </cell>
          <cell r="AD457">
            <v>3926.0802969215356</v>
          </cell>
          <cell r="AE457">
            <v>3961.9208483416196</v>
          </cell>
        </row>
        <row r="458">
          <cell r="A458" t="str">
            <v>Consommation d'eau chaude biomasse des maisons &gt;=2001 (climat normal)</v>
          </cell>
          <cell r="B458" t="str">
            <v>boicfmprecs5</v>
          </cell>
          <cell r="C458" t="str">
            <v>fra</v>
          </cell>
          <cell r="D458" t="str">
            <v>CEREN</v>
          </cell>
          <cell r="E458" t="str">
            <v>GWh</v>
          </cell>
          <cell r="F458">
            <v>0</v>
          </cell>
          <cell r="G458">
            <v>0</v>
          </cell>
          <cell r="H458">
            <v>0</v>
          </cell>
          <cell r="I458">
            <v>0</v>
          </cell>
          <cell r="J458">
            <v>0</v>
          </cell>
          <cell r="K458">
            <v>0</v>
          </cell>
          <cell r="L458">
            <v>0</v>
          </cell>
          <cell r="M458">
            <v>0</v>
          </cell>
          <cell r="N458">
            <v>0</v>
          </cell>
          <cell r="O458">
            <v>0</v>
          </cell>
          <cell r="P458">
            <v>0</v>
          </cell>
          <cell r="Q458">
            <v>2.4194718782290181</v>
          </cell>
          <cell r="R458">
            <v>6.6556633604501219</v>
          </cell>
          <cell r="S458">
            <v>10.04480688838302</v>
          </cell>
          <cell r="T458">
            <v>19.474853386451834</v>
          </cell>
          <cell r="U458">
            <v>18.918637161226428</v>
          </cell>
          <cell r="V458">
            <v>20.895069628867162</v>
          </cell>
          <cell r="W458">
            <v>24.035492337593126</v>
          </cell>
          <cell r="X458">
            <v>28.202482366703947</v>
          </cell>
          <cell r="Y458">
            <v>30.084081868054987</v>
          </cell>
          <cell r="Z458">
            <v>31.362509241236324</v>
          </cell>
          <cell r="AA458">
            <v>32.08507189525298</v>
          </cell>
          <cell r="AB458">
            <v>32.529503057664982</v>
          </cell>
          <cell r="AC458">
            <v>33.797695885233757</v>
          </cell>
          <cell r="AD458">
            <v>38.640595342759838</v>
          </cell>
          <cell r="AE458">
            <v>44.133711902813587</v>
          </cell>
        </row>
        <row r="459">
          <cell r="A459" t="str">
            <v>Consommation d'eau chaude autre des maisons &gt;=2001 (climat normal)</v>
          </cell>
          <cell r="B459" t="str">
            <v>divcfmprecs5</v>
          </cell>
          <cell r="C459" t="str">
            <v>fra</v>
          </cell>
          <cell r="D459" t="str">
            <v>CEREN</v>
          </cell>
          <cell r="E459" t="str">
            <v>GWh</v>
          </cell>
          <cell r="F459">
            <v>0</v>
          </cell>
          <cell r="G459">
            <v>0</v>
          </cell>
          <cell r="H459">
            <v>0</v>
          </cell>
          <cell r="I459">
            <v>0</v>
          </cell>
          <cell r="J459">
            <v>0</v>
          </cell>
          <cell r="K459">
            <v>0</v>
          </cell>
          <cell r="L459">
            <v>0</v>
          </cell>
          <cell r="M459">
            <v>0</v>
          </cell>
          <cell r="N459">
            <v>0</v>
          </cell>
          <cell r="O459">
            <v>0</v>
          </cell>
          <cell r="P459">
            <v>0</v>
          </cell>
          <cell r="Q459">
            <v>0.69767441860465107</v>
          </cell>
          <cell r="R459">
            <v>1.1627906976744187</v>
          </cell>
          <cell r="S459">
            <v>1.8604651162790697</v>
          </cell>
          <cell r="T459">
            <v>2.558139534883721</v>
          </cell>
          <cell r="U459">
            <v>3.2558139534883725</v>
          </cell>
          <cell r="V459">
            <v>4.1860465116279082</v>
          </cell>
          <cell r="W459">
            <v>4.1860465116279073</v>
          </cell>
          <cell r="X459">
            <v>5.8139534883720918</v>
          </cell>
          <cell r="Y459">
            <v>6.2790697674418618</v>
          </cell>
          <cell r="Z459">
            <v>7.2093023255813957</v>
          </cell>
          <cell r="AA459">
            <v>7.9069767441860472</v>
          </cell>
          <cell r="AB459">
            <v>14.186046511627907</v>
          </cell>
          <cell r="AC459">
            <v>20</v>
          </cell>
          <cell r="AD459">
            <v>32.558139534883722</v>
          </cell>
          <cell r="AE459">
            <v>41.627906976744185</v>
          </cell>
        </row>
        <row r="460">
          <cell r="A460" t="str">
            <v>Consommation d'eau chaude des appartements &gt;=2001 (climat normal)</v>
          </cell>
        </row>
        <row r="461">
          <cell r="A461" t="str">
            <v>Consommation d'eau chaude des appartements &gt;=2001 (climat normal)</v>
          </cell>
          <cell r="B461" t="str">
            <v>toccfiprecs5</v>
          </cell>
          <cell r="C461" t="str">
            <v>fra</v>
          </cell>
          <cell r="D461" t="str">
            <v>CEREN</v>
          </cell>
          <cell r="E461" t="str">
            <v>GWh</v>
          </cell>
          <cell r="F461">
            <v>0</v>
          </cell>
          <cell r="G461">
            <v>0</v>
          </cell>
          <cell r="H461">
            <v>0</v>
          </cell>
          <cell r="I461">
            <v>0</v>
          </cell>
          <cell r="J461">
            <v>0</v>
          </cell>
          <cell r="K461">
            <v>0</v>
          </cell>
          <cell r="L461">
            <v>0</v>
          </cell>
          <cell r="M461">
            <v>0</v>
          </cell>
          <cell r="N461">
            <v>0</v>
          </cell>
          <cell r="O461">
            <v>0</v>
          </cell>
          <cell r="P461">
            <v>0</v>
          </cell>
          <cell r="Q461">
            <v>131.75267619015406</v>
          </cell>
          <cell r="R461">
            <v>265.07362741591248</v>
          </cell>
          <cell r="S461">
            <v>407.29745613435625</v>
          </cell>
          <cell r="T461">
            <v>591.28102475818605</v>
          </cell>
          <cell r="U461">
            <v>796.24672844252132</v>
          </cell>
          <cell r="V461">
            <v>1027.7497147684107</v>
          </cell>
          <cell r="W461">
            <v>1214.4774062925062</v>
          </cell>
          <cell r="X461">
            <v>1386.9517678637576</v>
          </cell>
          <cell r="Y461">
            <v>1670.6295306673273</v>
          </cell>
          <cell r="Z461">
            <v>1696.9138184670642</v>
          </cell>
          <cell r="AA461">
            <v>1863.1139260383748</v>
          </cell>
          <cell r="AB461">
            <v>1997.7442990613451</v>
          </cell>
          <cell r="AC461">
            <v>2095.9309832533945</v>
          </cell>
          <cell r="AD461">
            <v>2262.3517533866248</v>
          </cell>
          <cell r="AE461">
            <v>2452.7872580943531</v>
          </cell>
        </row>
        <row r="462">
          <cell r="A462" t="str">
            <v>Consommation d'eau chaude charbon des appartements &gt;=2001 (climat normal)</v>
          </cell>
          <cell r="B462" t="str">
            <v>chacfiprecs5</v>
          </cell>
          <cell r="C462" t="str">
            <v>fra</v>
          </cell>
          <cell r="D462" t="str">
            <v>CEREN</v>
          </cell>
          <cell r="E462" t="str">
            <v>GWh</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row>
        <row r="463">
          <cell r="A463" t="str">
            <v>Consommation d'eau chaude fioul des appartements &gt;=2001 (climat normal)</v>
          </cell>
          <cell r="B463" t="str">
            <v>fodcfiprecs5</v>
          </cell>
          <cell r="C463" t="str">
            <v>fra</v>
          </cell>
          <cell r="D463" t="str">
            <v>CEREN</v>
          </cell>
          <cell r="E463" t="str">
            <v>GWh</v>
          </cell>
          <cell r="F463">
            <v>0</v>
          </cell>
          <cell r="G463">
            <v>0</v>
          </cell>
          <cell r="H463">
            <v>0</v>
          </cell>
          <cell r="I463">
            <v>0</v>
          </cell>
          <cell r="J463">
            <v>0</v>
          </cell>
          <cell r="K463">
            <v>0</v>
          </cell>
          <cell r="L463">
            <v>0</v>
          </cell>
          <cell r="M463">
            <v>0</v>
          </cell>
          <cell r="N463">
            <v>0</v>
          </cell>
          <cell r="O463">
            <v>0</v>
          </cell>
          <cell r="P463">
            <v>0</v>
          </cell>
          <cell r="Q463">
            <v>2.4632623782980847</v>
          </cell>
          <cell r="R463">
            <v>5.3419454063442195</v>
          </cell>
          <cell r="S463">
            <v>8.3609467208168819</v>
          </cell>
          <cell r="T463">
            <v>12.891741293778727</v>
          </cell>
          <cell r="U463">
            <v>15.68277613003236</v>
          </cell>
          <cell r="V463">
            <v>19.205918235549383</v>
          </cell>
          <cell r="W463">
            <v>24.933649337632126</v>
          </cell>
          <cell r="X463">
            <v>25.989936826001397</v>
          </cell>
          <cell r="Y463">
            <v>29.400425542433027</v>
          </cell>
          <cell r="Z463">
            <v>31.159854555739351</v>
          </cell>
          <cell r="AA463">
            <v>33.841577371358795</v>
          </cell>
          <cell r="AB463">
            <v>35.694231825507167</v>
          </cell>
          <cell r="AC463">
            <v>36.237468285580299</v>
          </cell>
          <cell r="AD463">
            <v>35.065377012992975</v>
          </cell>
          <cell r="AE463">
            <v>33.795813227185789</v>
          </cell>
        </row>
        <row r="464">
          <cell r="A464" t="str">
            <v>Consommation d'eau chaude GPL des appartements &gt;=2001 (climat normal)</v>
          </cell>
          <cell r="B464" t="str">
            <v>gplcfiprecs5</v>
          </cell>
          <cell r="C464" t="str">
            <v>fra</v>
          </cell>
          <cell r="D464" t="str">
            <v>CEREN</v>
          </cell>
          <cell r="E464" t="str">
            <v>GWh</v>
          </cell>
          <cell r="F464">
            <v>0</v>
          </cell>
          <cell r="G464">
            <v>0</v>
          </cell>
          <cell r="H464">
            <v>0</v>
          </cell>
          <cell r="I464">
            <v>0</v>
          </cell>
          <cell r="J464">
            <v>0</v>
          </cell>
          <cell r="K464">
            <v>0</v>
          </cell>
          <cell r="L464">
            <v>0</v>
          </cell>
          <cell r="M464">
            <v>0</v>
          </cell>
          <cell r="N464">
            <v>0</v>
          </cell>
          <cell r="O464">
            <v>0</v>
          </cell>
          <cell r="P464">
            <v>0</v>
          </cell>
          <cell r="Q464">
            <v>1.5295857647707387</v>
          </cell>
          <cell r="R464">
            <v>3.1612372174716832</v>
          </cell>
          <cell r="S464">
            <v>7.0505113264124439</v>
          </cell>
          <cell r="T464">
            <v>11.893772388475652</v>
          </cell>
          <cell r="U464">
            <v>14.283652861138528</v>
          </cell>
          <cell r="V464">
            <v>15.238290255688689</v>
          </cell>
          <cell r="W464">
            <v>15.691515697354049</v>
          </cell>
          <cell r="X464">
            <v>15.691191408300689</v>
          </cell>
          <cell r="Y464">
            <v>12.754394967058152</v>
          </cell>
          <cell r="Z464">
            <v>9.8923636546257629</v>
          </cell>
          <cell r="AA464">
            <v>7.8562796036785638</v>
          </cell>
          <cell r="AB464">
            <v>6.3316234339328297</v>
          </cell>
          <cell r="AC464">
            <v>4.8014608123431941</v>
          </cell>
          <cell r="AD464">
            <v>4.8778166492863608</v>
          </cell>
          <cell r="AE464">
            <v>4.9466977979749061</v>
          </cell>
        </row>
        <row r="465">
          <cell r="A465" t="str">
            <v>Consommation d'eau chaude gaz naturel des appartements &gt;=2001 (climat normal)</v>
          </cell>
          <cell r="B465" t="str">
            <v>gazcfiprecs5</v>
          </cell>
          <cell r="C465" t="str">
            <v>fra</v>
          </cell>
          <cell r="D465" t="str">
            <v>CEREN</v>
          </cell>
          <cell r="E465" t="str">
            <v>GWh</v>
          </cell>
          <cell r="F465">
            <v>0</v>
          </cell>
          <cell r="G465">
            <v>0</v>
          </cell>
          <cell r="H465">
            <v>0</v>
          </cell>
          <cell r="I465">
            <v>0</v>
          </cell>
          <cell r="J465">
            <v>0</v>
          </cell>
          <cell r="K465">
            <v>0</v>
          </cell>
          <cell r="L465">
            <v>0</v>
          </cell>
          <cell r="M465">
            <v>0</v>
          </cell>
          <cell r="N465">
            <v>0</v>
          </cell>
          <cell r="O465">
            <v>0</v>
          </cell>
          <cell r="P465">
            <v>0</v>
          </cell>
          <cell r="Q465">
            <v>62.854912788843876</v>
          </cell>
          <cell r="R465">
            <v>126.74649483997237</v>
          </cell>
          <cell r="S465">
            <v>185.9023014190073</v>
          </cell>
          <cell r="T465">
            <v>261.3504106932329</v>
          </cell>
          <cell r="U465">
            <v>349.83949308149954</v>
          </cell>
          <cell r="V465">
            <v>433.06286542583189</v>
          </cell>
          <cell r="W465">
            <v>466.11617837103501</v>
          </cell>
          <cell r="X465">
            <v>510.58537555631591</v>
          </cell>
          <cell r="Y465">
            <v>532.67272273883827</v>
          </cell>
          <cell r="Z465">
            <v>546.78006770048978</v>
          </cell>
          <cell r="AA465">
            <v>556.06204901793876</v>
          </cell>
          <cell r="AB465">
            <v>585.3448161594979</v>
          </cell>
          <cell r="AC465">
            <v>640.11305779253098</v>
          </cell>
          <cell r="AD465">
            <v>754.00962350807595</v>
          </cell>
          <cell r="AE465">
            <v>883.170046938106</v>
          </cell>
        </row>
        <row r="466">
          <cell r="A466" t="str">
            <v>Consommation d'eau chaude électricité des appartements &gt;=2001 (climat normal)</v>
          </cell>
          <cell r="B466" t="str">
            <v>elccfiprecs5</v>
          </cell>
          <cell r="C466" t="str">
            <v>fra</v>
          </cell>
          <cell r="D466" t="str">
            <v>CEREN</v>
          </cell>
          <cell r="E466" t="str">
            <v>GWh</v>
          </cell>
          <cell r="F466">
            <v>0</v>
          </cell>
          <cell r="G466">
            <v>0</v>
          </cell>
          <cell r="H466">
            <v>0</v>
          </cell>
          <cell r="I466">
            <v>0</v>
          </cell>
          <cell r="J466">
            <v>0</v>
          </cell>
          <cell r="K466">
            <v>0</v>
          </cell>
          <cell r="L466">
            <v>0</v>
          </cell>
          <cell r="M466">
            <v>0</v>
          </cell>
          <cell r="N466">
            <v>0</v>
          </cell>
          <cell r="O466">
            <v>0</v>
          </cell>
          <cell r="P466">
            <v>0</v>
          </cell>
          <cell r="Q466">
            <v>54.78863618847398</v>
          </cell>
          <cell r="R466">
            <v>107.84720576607771</v>
          </cell>
          <cell r="S466">
            <v>174.58834783091035</v>
          </cell>
          <cell r="T466">
            <v>263.40091433618716</v>
          </cell>
          <cell r="U466">
            <v>369.46406218380434</v>
          </cell>
          <cell r="V466">
            <v>501.40543154901513</v>
          </cell>
          <cell r="W466">
            <v>636.80583032834545</v>
          </cell>
          <cell r="X466">
            <v>734.10386872430252</v>
          </cell>
          <cell r="Y466">
            <v>976.15082462830026</v>
          </cell>
          <cell r="Z466">
            <v>965.0117651143488</v>
          </cell>
          <cell r="AA466">
            <v>1097.0982060919105</v>
          </cell>
          <cell r="AB466">
            <v>1155.2573485726398</v>
          </cell>
          <cell r="AC466">
            <v>1157.4534149675908</v>
          </cell>
          <cell r="AD466">
            <v>1159.5617269139434</v>
          </cell>
          <cell r="AE466">
            <v>1151.6886536194586</v>
          </cell>
        </row>
        <row r="467">
          <cell r="A467" t="str">
            <v>Consommation d'eau chaude biomasse des appartements &gt;=2001 (climat normal)</v>
          </cell>
          <cell r="B467" t="str">
            <v>boicfiprecs5</v>
          </cell>
          <cell r="C467" t="str">
            <v>fra</v>
          </cell>
          <cell r="D467" t="str">
            <v>CEREN</v>
          </cell>
          <cell r="E467" t="str">
            <v>GWh</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row>
        <row r="468">
          <cell r="A468" t="str">
            <v>Consommation d'eau chaude autre des appartements &gt;=2001 (climat normal)</v>
          </cell>
          <cell r="B468" t="str">
            <v>divcfiprecs5</v>
          </cell>
          <cell r="C468" t="str">
            <v>fra</v>
          </cell>
          <cell r="D468" t="str">
            <v>CEREN</v>
          </cell>
          <cell r="E468" t="str">
            <v>GWh</v>
          </cell>
          <cell r="F468">
            <v>0</v>
          </cell>
          <cell r="G468">
            <v>0</v>
          </cell>
          <cell r="H468">
            <v>0</v>
          </cell>
          <cell r="I468">
            <v>0</v>
          </cell>
          <cell r="J468">
            <v>0</v>
          </cell>
          <cell r="K468">
            <v>0</v>
          </cell>
          <cell r="L468">
            <v>0</v>
          </cell>
          <cell r="M468">
            <v>0</v>
          </cell>
          <cell r="N468">
            <v>0</v>
          </cell>
          <cell r="O468">
            <v>0</v>
          </cell>
          <cell r="P468">
            <v>0</v>
          </cell>
          <cell r="Q468">
            <v>10.11627906976744</v>
          </cell>
          <cell r="R468">
            <v>21.97674418604651</v>
          </cell>
          <cell r="S468">
            <v>31.395348837209298</v>
          </cell>
          <cell r="T468">
            <v>41.744186046511636</v>
          </cell>
          <cell r="U468">
            <v>46.976744186046496</v>
          </cell>
          <cell r="V468">
            <v>58.837209302325583</v>
          </cell>
          <cell r="W468">
            <v>70.930232558139551</v>
          </cell>
          <cell r="X468">
            <v>100.58139534883719</v>
          </cell>
          <cell r="Y468">
            <v>119.65116279069764</v>
          </cell>
          <cell r="Z468">
            <v>144.06976744186045</v>
          </cell>
          <cell r="AA468">
            <v>168.2558139534884</v>
          </cell>
          <cell r="AB468">
            <v>215.11627906976744</v>
          </cell>
          <cell r="AC468">
            <v>257.32558139534882</v>
          </cell>
          <cell r="AD468">
            <v>308.8372093023255</v>
          </cell>
          <cell r="AE468">
            <v>379.18604651162792</v>
          </cell>
        </row>
        <row r="469">
          <cell r="A469" t="str">
            <v>Consommation de cuisson des résidences principales par année de construction</v>
          </cell>
        </row>
        <row r="470">
          <cell r="A470" t="str">
            <v>Consommation de la cuisson du résidentiel (climat normal)</v>
          </cell>
        </row>
        <row r="471">
          <cell r="A471" t="str">
            <v>Consommation de la cuisson du résidentiel (climat normal)</v>
          </cell>
          <cell r="B471" t="str">
            <v>toccflprcui</v>
          </cell>
          <cell r="C471" t="str">
            <v>fra</v>
          </cell>
          <cell r="D471" t="str">
            <v>CEREN</v>
          </cell>
          <cell r="E471" t="str">
            <v>GWh</v>
          </cell>
          <cell r="F471">
            <v>23473.041981074675</v>
          </cell>
          <cell r="G471">
            <v>24081.672798278392</v>
          </cell>
          <cell r="H471">
            <v>24674.626310469597</v>
          </cell>
          <cell r="I471">
            <v>25334.359834810402</v>
          </cell>
          <cell r="J471">
            <v>25366.156729396651</v>
          </cell>
          <cell r="K471">
            <v>25718.54480690468</v>
          </cell>
          <cell r="L471">
            <v>26078.94781739849</v>
          </cell>
          <cell r="M471">
            <v>26296.326659566534</v>
          </cell>
          <cell r="N471">
            <v>26941.322717126135</v>
          </cell>
          <cell r="O471">
            <v>27449.60085102931</v>
          </cell>
          <cell r="P471">
            <v>27544.239335164886</v>
          </cell>
          <cell r="Q471">
            <v>27350.5712986289</v>
          </cell>
          <cell r="R471">
            <v>27452.97058701644</v>
          </cell>
          <cell r="S471">
            <v>27500.686236707283</v>
          </cell>
          <cell r="T471">
            <v>27679.109071263112</v>
          </cell>
          <cell r="U471">
            <v>27534.296393401557</v>
          </cell>
          <cell r="V471">
            <v>27155.773340188935</v>
          </cell>
          <cell r="W471">
            <v>27173.907940298879</v>
          </cell>
          <cell r="X471">
            <v>26692.078953820477</v>
          </cell>
          <cell r="Y471">
            <v>26509.970220759034</v>
          </cell>
          <cell r="Z471">
            <v>26169.363256113771</v>
          </cell>
          <cell r="AA471">
            <v>25667.34019616658</v>
          </cell>
          <cell r="AB471">
            <v>25165.25809564305</v>
          </cell>
          <cell r="AC471">
            <v>24354.982670999845</v>
          </cell>
          <cell r="AD471">
            <v>23714.169905376646</v>
          </cell>
          <cell r="AE471">
            <v>23614.043508321618</v>
          </cell>
        </row>
        <row r="472">
          <cell r="A472" t="str">
            <v>Consommation de la cuisson GPL du résidentiel (climat normal)</v>
          </cell>
          <cell r="B472" t="str">
            <v>gplcflprcui</v>
          </cell>
          <cell r="C472" t="str">
            <v>fra</v>
          </cell>
          <cell r="D472" t="str">
            <v>CEREN</v>
          </cell>
          <cell r="E472" t="str">
            <v>GWh</v>
          </cell>
          <cell r="F472">
            <v>8972.0547683966342</v>
          </cell>
          <cell r="G472">
            <v>9258.7026550904266</v>
          </cell>
          <cell r="H472">
            <v>9336.4421952397097</v>
          </cell>
          <cell r="I472">
            <v>9442.9244552728014</v>
          </cell>
          <cell r="J472">
            <v>9177.6789197476683</v>
          </cell>
          <cell r="K472">
            <v>8926.9130555589873</v>
          </cell>
          <cell r="L472">
            <v>8924.7627643379437</v>
          </cell>
          <cell r="M472">
            <v>8860.5461554021385</v>
          </cell>
          <cell r="N472">
            <v>8881.9328797744765</v>
          </cell>
          <cell r="O472">
            <v>8974.0726044980784</v>
          </cell>
          <cell r="P472">
            <v>8923.5720112441686</v>
          </cell>
          <cell r="Q472">
            <v>8710.0841914573684</v>
          </cell>
          <cell r="R472">
            <v>8437.1369008538022</v>
          </cell>
          <cell r="S472">
            <v>7887.5070287681037</v>
          </cell>
          <cell r="T472">
            <v>7659.0497836137729</v>
          </cell>
          <cell r="U472">
            <v>7342.3767723816527</v>
          </cell>
          <cell r="V472">
            <v>6734.087155329591</v>
          </cell>
          <cell r="W472">
            <v>6388.3390081755879</v>
          </cell>
          <cell r="X472">
            <v>6000.1101429695937</v>
          </cell>
          <cell r="Y472">
            <v>5846.4831292380013</v>
          </cell>
          <cell r="Z472">
            <v>5778.3328401392018</v>
          </cell>
          <cell r="AA472">
            <v>5578.5358285335178</v>
          </cell>
          <cell r="AB472">
            <v>5443.3391451961625</v>
          </cell>
          <cell r="AC472">
            <v>5314.9467402447453</v>
          </cell>
          <cell r="AD472">
            <v>5009.4742151378996</v>
          </cell>
          <cell r="AE472">
            <v>4991.5082096567221</v>
          </cell>
        </row>
        <row r="473">
          <cell r="A473" t="str">
            <v>Consommation de la cuisson gaz naturel du résidentiel (climat normal)</v>
          </cell>
          <cell r="B473" t="str">
            <v>gazcflprcui</v>
          </cell>
          <cell r="C473" t="str">
            <v>fra</v>
          </cell>
          <cell r="D473" t="str">
            <v>CEREN</v>
          </cell>
          <cell r="E473" t="str">
            <v>GWh</v>
          </cell>
          <cell r="F473">
            <v>8395.5888889180442</v>
          </cell>
          <cell r="G473">
            <v>8400.7989273473031</v>
          </cell>
          <cell r="H473">
            <v>8455.401521653841</v>
          </cell>
          <cell r="I473">
            <v>8484.0963229446552</v>
          </cell>
          <cell r="J473">
            <v>8485.3672923716167</v>
          </cell>
          <cell r="K473">
            <v>8496.1648420912406</v>
          </cell>
          <cell r="L473">
            <v>8520.0573437372332</v>
          </cell>
          <cell r="M473">
            <v>8602.0612314508253</v>
          </cell>
          <cell r="N473">
            <v>8715.7923340397374</v>
          </cell>
          <cell r="O473">
            <v>8844.0597727370077</v>
          </cell>
          <cell r="P473">
            <v>9193.5831433348267</v>
          </cell>
          <cell r="Q473">
            <v>9585.3910121537428</v>
          </cell>
          <cell r="R473">
            <v>9812.5272588608477</v>
          </cell>
          <cell r="S473">
            <v>10100.539771431782</v>
          </cell>
          <cell r="T473">
            <v>10360.388676980021</v>
          </cell>
          <cell r="U473">
            <v>10484.593362495045</v>
          </cell>
          <cell r="V473">
            <v>10666.954428761546</v>
          </cell>
          <cell r="W473">
            <v>10695.939772170683</v>
          </cell>
          <cell r="X473">
            <v>10276.533159895569</v>
          </cell>
          <cell r="Y473">
            <v>9826.2391338047091</v>
          </cell>
          <cell r="Z473">
            <v>9412.3399222249882</v>
          </cell>
          <cell r="AA473">
            <v>8999.2782279245803</v>
          </cell>
          <cell r="AB473">
            <v>8575.6953656414935</v>
          </cell>
          <cell r="AC473">
            <v>7988.5886333184817</v>
          </cell>
          <cell r="AD473">
            <v>7925.2045680369001</v>
          </cell>
          <cell r="AE473">
            <v>7881.7914091834418</v>
          </cell>
        </row>
        <row r="474">
          <cell r="A474" t="str">
            <v>Consommation de la cuisson électricité du résidentiel (climat normal)</v>
          </cell>
          <cell r="B474" t="str">
            <v>elccflprcui</v>
          </cell>
          <cell r="C474" t="str">
            <v>fra</v>
          </cell>
          <cell r="D474" t="str">
            <v>CEREN</v>
          </cell>
          <cell r="E474" t="str">
            <v>GWh</v>
          </cell>
          <cell r="F474">
            <v>6105.3983237599969</v>
          </cell>
          <cell r="G474">
            <v>6422.1712158406644</v>
          </cell>
          <cell r="H474">
            <v>6882.7825935760475</v>
          </cell>
          <cell r="I474">
            <v>7407.3390565929476</v>
          </cell>
          <cell r="J474">
            <v>7703.1105172773696</v>
          </cell>
          <cell r="K474">
            <v>8295.4669092544536</v>
          </cell>
          <cell r="L474">
            <v>8634.1277093233166</v>
          </cell>
          <cell r="M474">
            <v>8833.7192727135716</v>
          </cell>
          <cell r="N474">
            <v>9343.5975033119212</v>
          </cell>
          <cell r="O474">
            <v>9631.4684737942207</v>
          </cell>
          <cell r="P474">
            <v>9427.084180585889</v>
          </cell>
          <cell r="Q474">
            <v>9055.0960950177923</v>
          </cell>
          <cell r="R474">
            <v>9203.3064273017881</v>
          </cell>
          <cell r="S474">
            <v>9512.6394365073957</v>
          </cell>
          <cell r="T474">
            <v>9659.6706106693182</v>
          </cell>
          <cell r="U474">
            <v>9707.3262585248576</v>
          </cell>
          <cell r="V474">
            <v>9754.7317560977954</v>
          </cell>
          <cell r="W474">
            <v>10089.629159952607</v>
          </cell>
          <cell r="X474">
            <v>10415.435650955316</v>
          </cell>
          <cell r="Y474">
            <v>10837.247957716325</v>
          </cell>
          <cell r="Z474">
            <v>10978.69049374958</v>
          </cell>
          <cell r="AA474">
            <v>11089.526139708481</v>
          </cell>
          <cell r="AB474">
            <v>11146.223584805393</v>
          </cell>
          <cell r="AC474">
            <v>11051.447297436616</v>
          </cell>
          <cell r="AD474">
            <v>10779.491122201845</v>
          </cell>
          <cell r="AE474">
            <v>10740.743889481455</v>
          </cell>
        </row>
        <row r="475">
          <cell r="A475" t="str">
            <v>Consommation de la cuisson des maisons (climat normal)</v>
          </cell>
        </row>
        <row r="476">
          <cell r="A476" t="str">
            <v>Consommation de la cuisson des maisons (climat normal)</v>
          </cell>
          <cell r="B476" t="str">
            <v>toccfmprcui</v>
          </cell>
          <cell r="C476" t="str">
            <v>fra</v>
          </cell>
          <cell r="D476" t="str">
            <v>CEREN</v>
          </cell>
          <cell r="E476" t="str">
            <v>GWh</v>
          </cell>
          <cell r="F476">
            <v>14507.801461638066</v>
          </cell>
          <cell r="G476">
            <v>15094.27467744245</v>
          </cell>
          <cell r="H476">
            <v>15693.693749554655</v>
          </cell>
          <cell r="I476">
            <v>16294.692514281182</v>
          </cell>
          <cell r="J476">
            <v>16343.861545610009</v>
          </cell>
          <cell r="K476">
            <v>16704.235885717462</v>
          </cell>
          <cell r="L476">
            <v>17011.068498276734</v>
          </cell>
          <cell r="M476">
            <v>17194.617317484681</v>
          </cell>
          <cell r="N476">
            <v>17714.170197134816</v>
          </cell>
          <cell r="O476">
            <v>18165.683146005864</v>
          </cell>
          <cell r="P476">
            <v>18161.629171276538</v>
          </cell>
          <cell r="Q476">
            <v>17976.988136768046</v>
          </cell>
          <cell r="R476">
            <v>18040.628977287099</v>
          </cell>
          <cell r="S476">
            <v>17936.959803791342</v>
          </cell>
          <cell r="T476">
            <v>18013.659763299111</v>
          </cell>
          <cell r="U476">
            <v>17876.306581144712</v>
          </cell>
          <cell r="V476">
            <v>17528.440637919281</v>
          </cell>
          <cell r="W476">
            <v>17536.920655873004</v>
          </cell>
          <cell r="X476">
            <v>17048.395444434987</v>
          </cell>
          <cell r="Y476">
            <v>17033.233331263913</v>
          </cell>
          <cell r="Z476">
            <v>16719.773656919242</v>
          </cell>
          <cell r="AA476">
            <v>16391.046499352353</v>
          </cell>
          <cell r="AB476">
            <v>16090.554266725521</v>
          </cell>
          <cell r="AC476">
            <v>15686.894076766932</v>
          </cell>
          <cell r="AD476">
            <v>15175.599754863553</v>
          </cell>
          <cell r="AE476">
            <v>15144.753473655985</v>
          </cell>
        </row>
        <row r="477">
          <cell r="A477" t="str">
            <v>Consommation de la cuisson GPL des maisons (climat normal)</v>
          </cell>
          <cell r="B477" t="str">
            <v>gplcfmprcui</v>
          </cell>
          <cell r="C477" t="str">
            <v>fra</v>
          </cell>
          <cell r="D477" t="str">
            <v>CEREN</v>
          </cell>
          <cell r="E477" t="str">
            <v>GWh</v>
          </cell>
          <cell r="F477">
            <v>7342.503723701253</v>
          </cell>
          <cell r="G477">
            <v>7635.0400465447283</v>
          </cell>
          <cell r="H477">
            <v>7750.470809442777</v>
          </cell>
          <cell r="I477">
            <v>7857.7466680010029</v>
          </cell>
          <cell r="J477">
            <v>7658.08066909431</v>
          </cell>
          <cell r="K477">
            <v>7475.2552271553714</v>
          </cell>
          <cell r="L477">
            <v>7495.3268876380707</v>
          </cell>
          <cell r="M477">
            <v>7454.8351488032076</v>
          </cell>
          <cell r="N477">
            <v>7482.4467791589905</v>
          </cell>
          <cell r="O477">
            <v>7576.0089718960435</v>
          </cell>
          <cell r="P477">
            <v>7572.8601879915723</v>
          </cell>
          <cell r="Q477">
            <v>7421.7687170603749</v>
          </cell>
          <cell r="R477">
            <v>7204.3549652347911</v>
          </cell>
          <cell r="S477">
            <v>6725.9753951984731</v>
          </cell>
          <cell r="T477">
            <v>6529.957273611768</v>
          </cell>
          <cell r="U477">
            <v>6271.1849079874646</v>
          </cell>
          <cell r="V477">
            <v>5738.5425333731955</v>
          </cell>
          <cell r="W477">
            <v>5437.1043257879946</v>
          </cell>
          <cell r="X477">
            <v>5072.4708781624731</v>
          </cell>
          <cell r="Y477">
            <v>4941.4128940273113</v>
          </cell>
          <cell r="Z477">
            <v>4897.1266082711581</v>
          </cell>
          <cell r="AA477">
            <v>4718.6251192864547</v>
          </cell>
          <cell r="AB477">
            <v>4606.7528545657669</v>
          </cell>
          <cell r="AC477">
            <v>4498.7269786903489</v>
          </cell>
          <cell r="AD477">
            <v>4200.7664437131161</v>
          </cell>
          <cell r="AE477">
            <v>4192.3628110662148</v>
          </cell>
        </row>
        <row r="478">
          <cell r="A478" t="str">
            <v>Consommation de la cuisson gaz naturel des maisons (climat normal)</v>
          </cell>
          <cell r="B478" t="str">
            <v>gazcfmprcui</v>
          </cell>
          <cell r="C478" t="str">
            <v>fra</v>
          </cell>
          <cell r="D478" t="str">
            <v>CEREN</v>
          </cell>
          <cell r="E478" t="str">
            <v>GWh</v>
          </cell>
          <cell r="F478">
            <v>3453.8599799368158</v>
          </cell>
          <cell r="G478">
            <v>3428.5258503977234</v>
          </cell>
          <cell r="H478">
            <v>3454.7499681118811</v>
          </cell>
          <cell r="I478">
            <v>3506.5267226674996</v>
          </cell>
          <cell r="J478">
            <v>3543.6089035369173</v>
          </cell>
          <cell r="K478">
            <v>3582.3231774353171</v>
          </cell>
          <cell r="L478">
            <v>3621.5170637296324</v>
          </cell>
          <cell r="M478">
            <v>3690.4645703343167</v>
          </cell>
          <cell r="N478">
            <v>3789.6060462394294</v>
          </cell>
          <cell r="O478">
            <v>3893.1930226975305</v>
          </cell>
          <cell r="P478">
            <v>4141.9309814171647</v>
          </cell>
          <cell r="Q478">
            <v>4423.9172477824641</v>
          </cell>
          <cell r="R478">
            <v>4603.4953092749283</v>
          </cell>
          <cell r="S478">
            <v>4783.8585830488591</v>
          </cell>
          <cell r="T478">
            <v>4990.7026015150186</v>
          </cell>
          <cell r="U478">
            <v>5166.3992989433254</v>
          </cell>
          <cell r="V478">
            <v>5374.8978750713086</v>
          </cell>
          <cell r="W478">
            <v>5423.8190997053316</v>
          </cell>
          <cell r="X478">
            <v>5039.6311952516071</v>
          </cell>
          <cell r="Y478">
            <v>4822.8853754147312</v>
          </cell>
          <cell r="Z478">
            <v>4571.9886127085547</v>
          </cell>
          <cell r="AA478">
            <v>4325.7406714405906</v>
          </cell>
          <cell r="AB478">
            <v>4075.1018787131588</v>
          </cell>
          <cell r="AC478">
            <v>3826.5514731907961</v>
          </cell>
          <cell r="AD478">
            <v>3787.7873701155945</v>
          </cell>
          <cell r="AE478">
            <v>3763.9063688233414</v>
          </cell>
        </row>
        <row r="479">
          <cell r="A479" t="str">
            <v>Consommation de la cuisson électricité des maisons (climat normal)</v>
          </cell>
          <cell r="B479" t="str">
            <v>elccfmprcui</v>
          </cell>
          <cell r="C479" t="str">
            <v>fra</v>
          </cell>
          <cell r="D479" t="str">
            <v>CEREN</v>
          </cell>
          <cell r="E479" t="str">
            <v>GWh</v>
          </cell>
          <cell r="F479">
            <v>3711.4377579999987</v>
          </cell>
          <cell r="G479">
            <v>4030.7087804999996</v>
          </cell>
          <cell r="H479">
            <v>4488.4729719999987</v>
          </cell>
          <cell r="I479">
            <v>4930.419123612678</v>
          </cell>
          <cell r="J479">
            <v>5142.171972978781</v>
          </cell>
          <cell r="K479">
            <v>5646.6574811267737</v>
          </cell>
          <cell r="L479">
            <v>5894.2245469090321</v>
          </cell>
          <cell r="M479">
            <v>6049.3175983471565</v>
          </cell>
          <cell r="N479">
            <v>6442.1173717363963</v>
          </cell>
          <cell r="O479">
            <v>6696.4811514122912</v>
          </cell>
          <cell r="P479">
            <v>6446.838001867799</v>
          </cell>
          <cell r="Q479">
            <v>6131.3021719252074</v>
          </cell>
          <cell r="R479">
            <v>6232.7787027773784</v>
          </cell>
          <cell r="S479">
            <v>6427.1258255440107</v>
          </cell>
          <cell r="T479">
            <v>6492.9998881723222</v>
          </cell>
          <cell r="U479">
            <v>6438.7223742139204</v>
          </cell>
          <cell r="V479">
            <v>6415.0002294747774</v>
          </cell>
          <cell r="W479">
            <v>6675.9972303796794</v>
          </cell>
          <cell r="X479">
            <v>6936.2933710209072</v>
          </cell>
          <cell r="Y479">
            <v>7268.9350618218696</v>
          </cell>
          <cell r="Z479">
            <v>7250.6584359395292</v>
          </cell>
          <cell r="AA479">
            <v>7346.6807086253057</v>
          </cell>
          <cell r="AB479">
            <v>7408.6995334465964</v>
          </cell>
          <cell r="AC479">
            <v>7361.615624885786</v>
          </cell>
          <cell r="AD479">
            <v>7187.0459410348431</v>
          </cell>
          <cell r="AE479">
            <v>7188.4842937664289</v>
          </cell>
        </row>
        <row r="480">
          <cell r="A480" t="str">
            <v>Consommation de la cuisson des appartements (climat normal)</v>
          </cell>
        </row>
        <row r="481">
          <cell r="A481" t="str">
            <v>Consommation de la cuisson des appartements (climat normal)</v>
          </cell>
          <cell r="B481" t="str">
            <v>toccfiprcui</v>
          </cell>
          <cell r="C481" t="str">
            <v>fra</v>
          </cell>
          <cell r="D481" t="str">
            <v>CEREN</v>
          </cell>
          <cell r="E481" t="str">
            <v>GWh</v>
          </cell>
          <cell r="F481">
            <v>8965.2405194366074</v>
          </cell>
          <cell r="G481">
            <v>8987.3981208359437</v>
          </cell>
          <cell r="H481">
            <v>8980.9325609149382</v>
          </cell>
          <cell r="I481">
            <v>9039.6673205292227</v>
          </cell>
          <cell r="J481">
            <v>9022.2951837866458</v>
          </cell>
          <cell r="K481">
            <v>9014.3089211872211</v>
          </cell>
          <cell r="L481">
            <v>9067.8793191217574</v>
          </cell>
          <cell r="M481">
            <v>9101.7093420818564</v>
          </cell>
          <cell r="N481">
            <v>9227.1525200113192</v>
          </cell>
          <cell r="O481">
            <v>9283.9177050234375</v>
          </cell>
          <cell r="P481">
            <v>9382.610163888352</v>
          </cell>
          <cell r="Q481">
            <v>9373.5831618608572</v>
          </cell>
          <cell r="R481">
            <v>9412.3416097293411</v>
          </cell>
          <cell r="S481">
            <v>9563.726432915937</v>
          </cell>
          <cell r="T481">
            <v>9665.4493079640051</v>
          </cell>
          <cell r="U481">
            <v>9657.9898122568484</v>
          </cell>
          <cell r="V481">
            <v>9627.3327022696503</v>
          </cell>
          <cell r="W481">
            <v>9636.9872844258716</v>
          </cell>
          <cell r="X481">
            <v>9643.6835093854879</v>
          </cell>
          <cell r="Y481">
            <v>9476.7368894951251</v>
          </cell>
          <cell r="Z481">
            <v>9449.589599194529</v>
          </cell>
          <cell r="AA481">
            <v>9276.2936968142276</v>
          </cell>
          <cell r="AB481">
            <v>9074.7038289175271</v>
          </cell>
          <cell r="AC481">
            <v>8668.0885942329114</v>
          </cell>
          <cell r="AD481">
            <v>8538.5701505130928</v>
          </cell>
          <cell r="AE481">
            <v>8469.2900346656352</v>
          </cell>
        </row>
        <row r="482">
          <cell r="A482" t="str">
            <v>Consommation de la cuisson GPL des appartements (climat normal)</v>
          </cell>
          <cell r="B482" t="str">
            <v>gplcfiprcui</v>
          </cell>
          <cell r="C482" t="str">
            <v>fra</v>
          </cell>
          <cell r="D482" t="str">
            <v>CEREN</v>
          </cell>
          <cell r="E482" t="str">
            <v>GWh</v>
          </cell>
          <cell r="F482">
            <v>1629.5510446953826</v>
          </cell>
          <cell r="G482">
            <v>1623.6626085456987</v>
          </cell>
          <cell r="H482">
            <v>1585.9713857969311</v>
          </cell>
          <cell r="I482">
            <v>1585.1777872717985</v>
          </cell>
          <cell r="J482">
            <v>1519.5982506533589</v>
          </cell>
          <cell r="K482">
            <v>1451.6578284036175</v>
          </cell>
          <cell r="L482">
            <v>1429.4358766998723</v>
          </cell>
          <cell r="M482">
            <v>1405.7110065989309</v>
          </cell>
          <cell r="N482">
            <v>1399.4861006154856</v>
          </cell>
          <cell r="O482">
            <v>1398.0636326020351</v>
          </cell>
          <cell r="P482">
            <v>1350.7118232525966</v>
          </cell>
          <cell r="Q482">
            <v>1288.3154743969933</v>
          </cell>
          <cell r="R482">
            <v>1232.7819356190132</v>
          </cell>
          <cell r="S482">
            <v>1161.5316335696307</v>
          </cell>
          <cell r="T482">
            <v>1129.0925100020054</v>
          </cell>
          <cell r="U482">
            <v>1071.1918643941876</v>
          </cell>
          <cell r="V482">
            <v>995.5446219563969</v>
          </cell>
          <cell r="W482">
            <v>951.23468238759301</v>
          </cell>
          <cell r="X482">
            <v>927.63926480712007</v>
          </cell>
          <cell r="Y482">
            <v>905.07023521068925</v>
          </cell>
          <cell r="Z482">
            <v>881.20623186804346</v>
          </cell>
          <cell r="AA482">
            <v>859.91070924706355</v>
          </cell>
          <cell r="AB482">
            <v>836.58629063039564</v>
          </cell>
          <cell r="AC482">
            <v>816.21976155439643</v>
          </cell>
          <cell r="AD482">
            <v>808.70777142478335</v>
          </cell>
          <cell r="AE482">
            <v>799.14539859050649</v>
          </cell>
        </row>
        <row r="483">
          <cell r="A483" t="str">
            <v>Consommation de la cuisson gaz naturel des appartements (climat normal)</v>
          </cell>
          <cell r="B483" t="str">
            <v>gazcfiprcui</v>
          </cell>
          <cell r="C483" t="str">
            <v>fra</v>
          </cell>
          <cell r="D483" t="str">
            <v>CEREN</v>
          </cell>
          <cell r="E483" t="str">
            <v>GWh</v>
          </cell>
          <cell r="F483">
            <v>4941.7289089812284</v>
          </cell>
          <cell r="G483">
            <v>4972.2730769495793</v>
          </cell>
          <cell r="H483">
            <v>5000.6515535419594</v>
          </cell>
          <cell r="I483">
            <v>4977.5696002771547</v>
          </cell>
          <cell r="J483">
            <v>4941.758388834699</v>
          </cell>
          <cell r="K483">
            <v>4913.8416646559244</v>
          </cell>
          <cell r="L483">
            <v>4898.5402800076017</v>
          </cell>
          <cell r="M483">
            <v>4911.5966611165086</v>
          </cell>
          <cell r="N483">
            <v>4926.1862878003049</v>
          </cell>
          <cell r="O483">
            <v>4950.866750039474</v>
          </cell>
          <cell r="P483">
            <v>5051.6521619176638</v>
          </cell>
          <cell r="Q483">
            <v>5161.4737643712788</v>
          </cell>
          <cell r="R483">
            <v>5209.0319495859212</v>
          </cell>
          <cell r="S483">
            <v>5316.6811883829214</v>
          </cell>
          <cell r="T483">
            <v>5369.6860754650033</v>
          </cell>
          <cell r="U483">
            <v>5318.1940635517221</v>
          </cell>
          <cell r="V483">
            <v>5292.0565536902368</v>
          </cell>
          <cell r="W483">
            <v>5272.1206724653503</v>
          </cell>
          <cell r="X483">
            <v>5236.901964643961</v>
          </cell>
          <cell r="Y483">
            <v>5003.3537583899797</v>
          </cell>
          <cell r="Z483">
            <v>4840.3513095164326</v>
          </cell>
          <cell r="AA483">
            <v>4673.5375564839896</v>
          </cell>
          <cell r="AB483">
            <v>4500.5934869283337</v>
          </cell>
          <cell r="AC483">
            <v>4162.0371601276865</v>
          </cell>
          <cell r="AD483">
            <v>4137.4171979213061</v>
          </cell>
          <cell r="AE483">
            <v>4117.8850403601</v>
          </cell>
        </row>
        <row r="484">
          <cell r="A484" t="str">
            <v>Consommation de la cuisson électricité des appartements (climat normal)</v>
          </cell>
          <cell r="B484" t="str">
            <v>elccfiprcui</v>
          </cell>
          <cell r="C484" t="str">
            <v>fra</v>
          </cell>
          <cell r="D484" t="str">
            <v>CEREN</v>
          </cell>
          <cell r="E484" t="str">
            <v>GWh</v>
          </cell>
          <cell r="F484">
            <v>2393.9605657599973</v>
          </cell>
          <cell r="G484">
            <v>2391.4624353406653</v>
          </cell>
          <cell r="H484">
            <v>2394.3096215760484</v>
          </cell>
          <cell r="I484">
            <v>2476.9199329802696</v>
          </cell>
          <cell r="J484">
            <v>2560.9385442985886</v>
          </cell>
          <cell r="K484">
            <v>2648.809428127679</v>
          </cell>
          <cell r="L484">
            <v>2739.903162414284</v>
          </cell>
          <cell r="M484">
            <v>2784.4016743664165</v>
          </cell>
          <cell r="N484">
            <v>2901.4801315755271</v>
          </cell>
          <cell r="O484">
            <v>2934.9873223819282</v>
          </cell>
          <cell r="P484">
            <v>2980.2461787180928</v>
          </cell>
          <cell r="Q484">
            <v>2923.7939230925854</v>
          </cell>
          <cell r="R484">
            <v>2970.5277245244069</v>
          </cell>
          <cell r="S484">
            <v>3085.5136109633845</v>
          </cell>
          <cell r="T484">
            <v>3166.6707224969964</v>
          </cell>
          <cell r="U484">
            <v>3268.6038843109377</v>
          </cell>
          <cell r="V484">
            <v>3339.7315266230171</v>
          </cell>
          <cell r="W484">
            <v>3413.6319295729281</v>
          </cell>
          <cell r="X484">
            <v>3479.1422799344073</v>
          </cell>
          <cell r="Y484">
            <v>3568.3128958944562</v>
          </cell>
          <cell r="Z484">
            <v>3728.0320578100523</v>
          </cell>
          <cell r="AA484">
            <v>3742.8454310831748</v>
          </cell>
          <cell r="AB484">
            <v>3737.5240513587974</v>
          </cell>
          <cell r="AC484">
            <v>3689.8316725508294</v>
          </cell>
          <cell r="AD484">
            <v>3592.4451811670028</v>
          </cell>
          <cell r="AE484">
            <v>3552.2595957150279</v>
          </cell>
        </row>
        <row r="485">
          <cell r="A485" t="str">
            <v>Consommation de la cuisson des maisons &lt;1975 (climat normal)</v>
          </cell>
        </row>
        <row r="486">
          <cell r="A486" t="str">
            <v>Consommation de la cuisson des maisons &lt;1975 (climat normal)</v>
          </cell>
          <cell r="B486" t="str">
            <v>toccfmprcui1</v>
          </cell>
          <cell r="C486" t="str">
            <v>fra</v>
          </cell>
          <cell r="D486" t="str">
            <v>CEREN</v>
          </cell>
          <cell r="E486" t="str">
            <v>GWh</v>
          </cell>
          <cell r="F486">
            <v>9775.2211540097978</v>
          </cell>
          <cell r="G486">
            <v>9790.2714013991335</v>
          </cell>
          <cell r="H486">
            <v>10273.502418066088</v>
          </cell>
          <cell r="I486">
            <v>10522.812165871754</v>
          </cell>
          <cell r="J486">
            <v>10374.585484939027</v>
          </cell>
          <cell r="K486">
            <v>10515.970161800464</v>
          </cell>
          <cell r="L486">
            <v>10519.56202580424</v>
          </cell>
          <cell r="M486">
            <v>10418.806575583792</v>
          </cell>
          <cell r="N486">
            <v>10595.099828742981</v>
          </cell>
          <cell r="O486">
            <v>10744.699588427689</v>
          </cell>
          <cell r="P486">
            <v>10421.757399036183</v>
          </cell>
          <cell r="Q486">
            <v>9981.3126104190269</v>
          </cell>
          <cell r="R486">
            <v>9850.5974951610133</v>
          </cell>
          <cell r="S486">
            <v>9715.1553580422024</v>
          </cell>
          <cell r="T486">
            <v>9649.5695259375989</v>
          </cell>
          <cell r="U486">
            <v>9390.3928819561879</v>
          </cell>
          <cell r="V486">
            <v>9065.0349982309599</v>
          </cell>
          <cell r="W486">
            <v>8923.7741077825194</v>
          </cell>
          <cell r="X486">
            <v>8274.6531835290425</v>
          </cell>
          <cell r="Y486">
            <v>8151.4718563964916</v>
          </cell>
          <cell r="Z486">
            <v>8110.9311369966581</v>
          </cell>
          <cell r="AA486">
            <v>7822.7830385739881</v>
          </cell>
          <cell r="AB486">
            <v>7611.444462186857</v>
          </cell>
          <cell r="AC486">
            <v>7360.2974745556039</v>
          </cell>
          <cell r="AD486">
            <v>7185.5971974472886</v>
          </cell>
          <cell r="AE486">
            <v>7095.1718503240709</v>
          </cell>
        </row>
        <row r="487">
          <cell r="A487" t="str">
            <v>Consommation de la cuisson GPL des maisons &lt;1975 (climat normal)</v>
          </cell>
          <cell r="B487" t="str">
            <v>gplcfmprcui1</v>
          </cell>
          <cell r="C487" t="str">
            <v>fra</v>
          </cell>
          <cell r="D487" t="str">
            <v>CEREN</v>
          </cell>
          <cell r="E487" t="str">
            <v>GWh</v>
          </cell>
          <cell r="F487">
            <v>4775.550438700885</v>
          </cell>
          <cell r="G487">
            <v>4904.7686687364294</v>
          </cell>
          <cell r="H487">
            <v>4976.0014973675452</v>
          </cell>
          <cell r="I487">
            <v>4974.981045168839</v>
          </cell>
          <cell r="J487">
            <v>4794.3230574759109</v>
          </cell>
          <cell r="K487">
            <v>4632.6180164823072</v>
          </cell>
          <cell r="L487">
            <v>4609.7189408444374</v>
          </cell>
          <cell r="M487">
            <v>4547.325273196283</v>
          </cell>
          <cell r="N487">
            <v>4519.3937424747592</v>
          </cell>
          <cell r="O487">
            <v>4517.2866502897077</v>
          </cell>
          <cell r="P487">
            <v>4359.8987490370737</v>
          </cell>
          <cell r="Q487">
            <v>4141.4820835668343</v>
          </cell>
          <cell r="R487">
            <v>3906.8962877650174</v>
          </cell>
          <cell r="S487">
            <v>3632.2394981869033</v>
          </cell>
          <cell r="T487">
            <v>3479.1312134900977</v>
          </cell>
          <cell r="U487">
            <v>3245.4018403125256</v>
          </cell>
          <cell r="V487">
            <v>2913.507583009276</v>
          </cell>
          <cell r="W487">
            <v>2761.4225701761056</v>
          </cell>
          <cell r="X487">
            <v>2537.6918509337329</v>
          </cell>
          <cell r="Y487">
            <v>2430.2759892841586</v>
          </cell>
          <cell r="Z487">
            <v>2414.7874983091488</v>
          </cell>
          <cell r="AA487">
            <v>2305.1795500772091</v>
          </cell>
          <cell r="AB487">
            <v>2220.5411952816949</v>
          </cell>
          <cell r="AC487">
            <v>2143.3128857543338</v>
          </cell>
          <cell r="AD487">
            <v>2119.7423206262529</v>
          </cell>
          <cell r="AE487">
            <v>2095.8516195717152</v>
          </cell>
        </row>
        <row r="488">
          <cell r="A488" t="str">
            <v>Consommation de la cuisson gaz naturel des maisons &lt;1975 (climat normal)</v>
          </cell>
          <cell r="B488" t="str">
            <v>gazcfmprcui1</v>
          </cell>
          <cell r="C488" t="str">
            <v>fra</v>
          </cell>
          <cell r="D488" t="str">
            <v>CEREN</v>
          </cell>
          <cell r="E488" t="str">
            <v>GWh</v>
          </cell>
          <cell r="F488">
            <v>2654.7009573089131</v>
          </cell>
          <cell r="G488">
            <v>2577.1947326627042</v>
          </cell>
          <cell r="H488">
            <v>2553.3026206985437</v>
          </cell>
          <cell r="I488">
            <v>2561.3971207029144</v>
          </cell>
          <cell r="J488">
            <v>2559.8984274631171</v>
          </cell>
          <cell r="K488">
            <v>2550.8021453181559</v>
          </cell>
          <cell r="L488">
            <v>2535.8630849598021</v>
          </cell>
          <cell r="M488">
            <v>2542.4113023875111</v>
          </cell>
          <cell r="N488">
            <v>2576.0492085291157</v>
          </cell>
          <cell r="O488">
            <v>2611.0137692619719</v>
          </cell>
          <cell r="P488">
            <v>2717.485460093139</v>
          </cell>
          <cell r="Q488">
            <v>2882.8743976575151</v>
          </cell>
          <cell r="R488">
            <v>2972.4272293881804</v>
          </cell>
          <cell r="S488">
            <v>3062.4423149233662</v>
          </cell>
          <cell r="T488">
            <v>3144.2603124475017</v>
          </cell>
          <cell r="U488">
            <v>3235.168181643663</v>
          </cell>
          <cell r="V488">
            <v>3350.6197364216837</v>
          </cell>
          <cell r="W488">
            <v>3399.1975317828892</v>
          </cell>
          <cell r="X488">
            <v>3033.8392656259216</v>
          </cell>
          <cell r="Y488">
            <v>2863.6270472717811</v>
          </cell>
          <cell r="Z488">
            <v>2679.1726337647578</v>
          </cell>
          <cell r="AA488">
            <v>2498.2687516044207</v>
          </cell>
          <cell r="AB488">
            <v>2331.0390957627492</v>
          </cell>
          <cell r="AC488">
            <v>2164.120963915484</v>
          </cell>
          <cell r="AD488">
            <v>2127.1350751692189</v>
          </cell>
          <cell r="AE488">
            <v>2095.6507912969919</v>
          </cell>
        </row>
        <row r="489">
          <cell r="A489" t="str">
            <v>Consommation de la cuisson électricité des maisons &lt;1975 (climat normal)</v>
          </cell>
          <cell r="B489" t="str">
            <v>elccfmprcui1</v>
          </cell>
          <cell r="C489" t="str">
            <v>fra</v>
          </cell>
          <cell r="D489" t="str">
            <v>CEREN</v>
          </cell>
          <cell r="E489" t="str">
            <v>GWh</v>
          </cell>
          <cell r="F489">
            <v>2344.9697579999988</v>
          </cell>
          <cell r="G489">
            <v>2308.3080000000004</v>
          </cell>
          <cell r="H489">
            <v>2744.1982999999991</v>
          </cell>
          <cell r="I489">
            <v>2986.4340000000007</v>
          </cell>
          <cell r="J489">
            <v>3020.3639999999996</v>
          </cell>
          <cell r="K489">
            <v>3332.5500000000011</v>
          </cell>
          <cell r="L489">
            <v>3373.9799999999996</v>
          </cell>
          <cell r="M489">
            <v>3329.0699999999974</v>
          </cell>
          <cell r="N489">
            <v>3499.6568777391053</v>
          </cell>
          <cell r="O489">
            <v>3616.3991688760093</v>
          </cell>
          <cell r="P489">
            <v>3344.3731899059717</v>
          </cell>
          <cell r="Q489">
            <v>2956.956129194677</v>
          </cell>
          <cell r="R489">
            <v>2971.2739780078155</v>
          </cell>
          <cell r="S489">
            <v>3020.4735449319323</v>
          </cell>
          <cell r="T489">
            <v>3026.1779999999994</v>
          </cell>
          <cell r="U489">
            <v>2909.8228600000002</v>
          </cell>
          <cell r="V489">
            <v>2800.9076788000002</v>
          </cell>
          <cell r="W489">
            <v>2763.1540058235237</v>
          </cell>
          <cell r="X489">
            <v>2703.122066969388</v>
          </cell>
          <cell r="Y489">
            <v>2857.5688198405524</v>
          </cell>
          <cell r="Z489">
            <v>3016.971004922751</v>
          </cell>
          <cell r="AA489">
            <v>3019.3347368923578</v>
          </cell>
          <cell r="AB489">
            <v>3059.8641711424134</v>
          </cell>
          <cell r="AC489">
            <v>3052.8636248857861</v>
          </cell>
          <cell r="AD489">
            <v>2938.7198016518164</v>
          </cell>
          <cell r="AE489">
            <v>2903.6694394553642</v>
          </cell>
        </row>
        <row r="490">
          <cell r="A490" t="str">
            <v>Consommation de la cuisson des appartements &lt;1975 (climat normal)</v>
          </cell>
        </row>
        <row r="491">
          <cell r="A491" t="str">
            <v>Consommation de la cuisson des appartements &lt;1975 (climat normal)</v>
          </cell>
          <cell r="B491" t="str">
            <v>toccfiprcui1</v>
          </cell>
          <cell r="C491" t="str">
            <v>fra</v>
          </cell>
          <cell r="D491" t="str">
            <v>CEREN</v>
          </cell>
          <cell r="E491" t="str">
            <v>GWh</v>
          </cell>
          <cell r="F491">
            <v>7411.4865387907739</v>
          </cell>
          <cell r="G491">
            <v>7361.5396303732887</v>
          </cell>
          <cell r="H491">
            <v>7265.1888849682118</v>
          </cell>
          <cell r="I491">
            <v>7224.7079951555716</v>
          </cell>
          <cell r="J491">
            <v>7123.4697941901823</v>
          </cell>
          <cell r="K491">
            <v>7017.3540300631685</v>
          </cell>
          <cell r="L491">
            <v>6960.7669876348791</v>
          </cell>
          <cell r="M491">
            <v>6911.779976232363</v>
          </cell>
          <cell r="N491">
            <v>6950.6215980373545</v>
          </cell>
          <cell r="O491">
            <v>6922.5549198670551</v>
          </cell>
          <cell r="P491">
            <v>6894.1483031559919</v>
          </cell>
          <cell r="Q491">
            <v>6737.0239191065784</v>
          </cell>
          <cell r="R491">
            <v>6675.365691050587</v>
          </cell>
          <cell r="S491">
            <v>6727.448105467477</v>
          </cell>
          <cell r="T491">
            <v>6768.4301932094777</v>
          </cell>
          <cell r="U491">
            <v>6680.6908327041483</v>
          </cell>
          <cell r="V491">
            <v>6561.9807186839143</v>
          </cell>
          <cell r="W491">
            <v>6501.4229045814482</v>
          </cell>
          <cell r="X491">
            <v>6403.4823565336465</v>
          </cell>
          <cell r="Y491">
            <v>6170.8948916857307</v>
          </cell>
          <cell r="Z491">
            <v>6159.7472749175167</v>
          </cell>
          <cell r="AA491">
            <v>5967.3733305495944</v>
          </cell>
          <cell r="AB491">
            <v>5767.0232464364472</v>
          </cell>
          <cell r="AC491">
            <v>5373.1951938984157</v>
          </cell>
          <cell r="AD491">
            <v>5221.3434105644938</v>
          </cell>
          <cell r="AE491">
            <v>5104.5482949341958</v>
          </cell>
        </row>
        <row r="492">
          <cell r="A492" t="str">
            <v>Consommation de la cuisson GPL des appartements &lt;1975 (climat normal)</v>
          </cell>
          <cell r="B492" t="str">
            <v>gplcfiprcui1</v>
          </cell>
          <cell r="C492" t="str">
            <v>fra</v>
          </cell>
          <cell r="D492" t="str">
            <v>CEREN</v>
          </cell>
          <cell r="E492" t="str">
            <v>GWh</v>
          </cell>
          <cell r="F492">
            <v>1278.6018817129777</v>
          </cell>
          <cell r="G492">
            <v>1257.0215128835421</v>
          </cell>
          <cell r="H492">
            <v>1202.1806349043566</v>
          </cell>
          <cell r="I492">
            <v>1182.0733396979497</v>
          </cell>
          <cell r="J492">
            <v>1114.5849765252603</v>
          </cell>
          <cell r="K492">
            <v>1044.2045299245485</v>
          </cell>
          <cell r="L492">
            <v>1011.2348118043974</v>
          </cell>
          <cell r="M492">
            <v>986.24124275105157</v>
          </cell>
          <cell r="N492">
            <v>973.91107822392212</v>
          </cell>
          <cell r="O492">
            <v>963.61476255582681</v>
          </cell>
          <cell r="P492">
            <v>927.92132032597567</v>
          </cell>
          <cell r="Q492">
            <v>879.44458963506452</v>
          </cell>
          <cell r="R492">
            <v>824.72938169784027</v>
          </cell>
          <cell r="S492">
            <v>760.64780412710593</v>
          </cell>
          <cell r="T492">
            <v>724.88221597420932</v>
          </cell>
          <cell r="U492">
            <v>677.51786916869958</v>
          </cell>
          <cell r="V492">
            <v>619.31491638117518</v>
          </cell>
          <cell r="W492">
            <v>598.7950414885629</v>
          </cell>
          <cell r="X492">
            <v>582.52265194438792</v>
          </cell>
          <cell r="Y492">
            <v>566.70881611618961</v>
          </cell>
          <cell r="Z492">
            <v>551.29777088279093</v>
          </cell>
          <cell r="AA492">
            <v>539.63923210352084</v>
          </cell>
          <cell r="AB492">
            <v>526.19000597218451</v>
          </cell>
          <cell r="AC492">
            <v>515.32583041288331</v>
          </cell>
          <cell r="AD492">
            <v>506.0972271211927</v>
          </cell>
          <cell r="AE492">
            <v>496.95223404124636</v>
          </cell>
        </row>
        <row r="493">
          <cell r="A493" t="str">
            <v>Consommation de la cuisson gaz naturel des appartements &lt;1975 (climat normal)</v>
          </cell>
          <cell r="B493" t="str">
            <v>gazcfiprcui1</v>
          </cell>
          <cell r="C493" t="str">
            <v>fra</v>
          </cell>
          <cell r="D493" t="str">
            <v>CEREN</v>
          </cell>
          <cell r="E493" t="str">
            <v>GWh</v>
          </cell>
          <cell r="F493">
            <v>4298.8551755889075</v>
          </cell>
          <cell r="G493">
            <v>4313.5746952735299</v>
          </cell>
          <cell r="H493">
            <v>4319.2663728260177</v>
          </cell>
          <cell r="I493">
            <v>4277.2138441757679</v>
          </cell>
          <cell r="J493">
            <v>4223.6574006842275</v>
          </cell>
          <cell r="K493">
            <v>4171.1744528953759</v>
          </cell>
          <cell r="L493">
            <v>4130.8152882088607</v>
          </cell>
          <cell r="M493">
            <v>4122.6849220006898</v>
          </cell>
          <cell r="N493">
            <v>4114.7575164604159</v>
          </cell>
          <cell r="O493">
            <v>4102.2630077024205</v>
          </cell>
          <cell r="P493">
            <v>4122.4595554430462</v>
          </cell>
          <cell r="Q493">
            <v>4148.0830527549451</v>
          </cell>
          <cell r="R493">
            <v>4154.2909347407285</v>
          </cell>
          <cell r="S493">
            <v>4246.9857016582791</v>
          </cell>
          <cell r="T493">
            <v>4289.242977235268</v>
          </cell>
          <cell r="U493">
            <v>4226.5259635354487</v>
          </cell>
          <cell r="V493">
            <v>4178.8997023027396</v>
          </cell>
          <cell r="W493">
            <v>4136.6580464393619</v>
          </cell>
          <cell r="X493">
            <v>4076.8785511344909</v>
          </cell>
          <cell r="Y493">
            <v>3829.5119618876038</v>
          </cell>
          <cell r="Z493">
            <v>3653.1880536180252</v>
          </cell>
          <cell r="AA493">
            <v>3478.9301611354635</v>
          </cell>
          <cell r="AB493">
            <v>3295.5330013623602</v>
          </cell>
          <cell r="AC493">
            <v>2935.8777399347036</v>
          </cell>
          <cell r="AD493">
            <v>2875.6108937998843</v>
          </cell>
          <cell r="AE493">
            <v>2813.3855329699941</v>
          </cell>
        </row>
        <row r="494">
          <cell r="A494" t="str">
            <v>Consommation de la cuisson électricité des appartements &lt;1975 (climat normal)</v>
          </cell>
          <cell r="B494" t="str">
            <v>elccfiprcui1</v>
          </cell>
          <cell r="C494" t="str">
            <v>fra</v>
          </cell>
          <cell r="D494" t="str">
            <v>CEREN</v>
          </cell>
          <cell r="E494" t="str">
            <v>GWh</v>
          </cell>
          <cell r="F494">
            <v>1834.0294814888885</v>
          </cell>
          <cell r="G494">
            <v>1790.943422216216</v>
          </cell>
          <cell r="H494">
            <v>1743.741877237838</v>
          </cell>
          <cell r="I494">
            <v>1765.4208112818542</v>
          </cell>
          <cell r="J494">
            <v>1785.227416980694</v>
          </cell>
          <cell r="K494">
            <v>1801.9750472432438</v>
          </cell>
          <cell r="L494">
            <v>1818.7168876216213</v>
          </cell>
          <cell r="M494">
            <v>1802.8538114826254</v>
          </cell>
          <cell r="N494">
            <v>1861.9530033530161</v>
          </cell>
          <cell r="O494">
            <v>1856.6771496088077</v>
          </cell>
          <cell r="P494">
            <v>1843.76742738697</v>
          </cell>
          <cell r="Q494">
            <v>1709.4962767165689</v>
          </cell>
          <cell r="R494">
            <v>1696.3453746120185</v>
          </cell>
          <cell r="S494">
            <v>1719.814599682092</v>
          </cell>
          <cell r="T494">
            <v>1754.3050000000003</v>
          </cell>
          <cell r="U494">
            <v>1776.6469999999997</v>
          </cell>
          <cell r="V494">
            <v>1763.7660999999998</v>
          </cell>
          <cell r="W494">
            <v>1765.9698166535234</v>
          </cell>
          <cell r="X494">
            <v>1744.0811534547679</v>
          </cell>
          <cell r="Y494">
            <v>1774.6741136819371</v>
          </cell>
          <cell r="Z494">
            <v>1955.2614504167002</v>
          </cell>
          <cell r="AA494">
            <v>1948.8039373106099</v>
          </cell>
          <cell r="AB494">
            <v>1945.3002391019029</v>
          </cell>
          <cell r="AC494">
            <v>1921.991623550829</v>
          </cell>
          <cell r="AD494">
            <v>1839.6352896434169</v>
          </cell>
          <cell r="AE494">
            <v>1794.2105279229552</v>
          </cell>
        </row>
        <row r="495">
          <cell r="A495" t="str">
            <v>Consommation de la cuisson des maisons 1975-1982 (climat normal)</v>
          </cell>
        </row>
        <row r="496">
          <cell r="A496" t="str">
            <v>Consommation de la cuisson des maisons 1975-1982 (climat normal)</v>
          </cell>
          <cell r="B496" t="str">
            <v>toccfmprcui2</v>
          </cell>
          <cell r="C496" t="str">
            <v>fra</v>
          </cell>
          <cell r="D496" t="str">
            <v>CEREN</v>
          </cell>
          <cell r="E496" t="str">
            <v>GWh</v>
          </cell>
          <cell r="F496">
            <v>2412.452137682928</v>
          </cell>
          <cell r="G496">
            <v>2584.7749828765982</v>
          </cell>
          <cell r="H496">
            <v>2490.3714084734975</v>
          </cell>
          <cell r="I496">
            <v>2562.2569743340982</v>
          </cell>
          <cell r="J496">
            <v>2575.833918070959</v>
          </cell>
          <cell r="K496">
            <v>2560.5467032753195</v>
          </cell>
          <cell r="L496">
            <v>2582.4400191430332</v>
          </cell>
          <cell r="M496">
            <v>2628.5302428175132</v>
          </cell>
          <cell r="N496">
            <v>2672.907690494284</v>
          </cell>
          <cell r="O496">
            <v>2673.8692422807289</v>
          </cell>
          <cell r="P496">
            <v>2661.4926662027301</v>
          </cell>
          <cell r="Q496">
            <v>2581.6558685388659</v>
          </cell>
          <cell r="R496">
            <v>2547.9796978247318</v>
          </cell>
          <cell r="S496">
            <v>2498.0401006026823</v>
          </cell>
          <cell r="T496">
            <v>2456.0290960928542</v>
          </cell>
          <cell r="U496">
            <v>2353.8925385607063</v>
          </cell>
          <cell r="V496">
            <v>2248.6965776996913</v>
          </cell>
          <cell r="W496">
            <v>2211.7586366262472</v>
          </cell>
          <cell r="X496">
            <v>2148.6113723944295</v>
          </cell>
          <cell r="Y496">
            <v>2087.4695236740204</v>
          </cell>
          <cell r="Z496">
            <v>1976.7959395552025</v>
          </cell>
          <cell r="AA496">
            <v>1894.269971507553</v>
          </cell>
          <cell r="AB496">
            <v>1835.109460015145</v>
          </cell>
          <cell r="AC496">
            <v>1768.9274223568104</v>
          </cell>
          <cell r="AD496">
            <v>1726.2641049462773</v>
          </cell>
          <cell r="AE496">
            <v>1707.2104104190639</v>
          </cell>
        </row>
        <row r="497">
          <cell r="A497" t="str">
            <v>Consommation de la cuisson GPL des maisons 1975-1982 (climat normal)</v>
          </cell>
          <cell r="B497" t="str">
            <v>gplcfmprcui2</v>
          </cell>
          <cell r="C497" t="str">
            <v>fra</v>
          </cell>
          <cell r="D497" t="str">
            <v>CEREN</v>
          </cell>
          <cell r="E497" t="str">
            <v>GWh</v>
          </cell>
          <cell r="F497">
            <v>1277.1140120716284</v>
          </cell>
          <cell r="G497">
            <v>1298.5440872108775</v>
          </cell>
          <cell r="H497">
            <v>1241.630605266671</v>
          </cell>
          <cell r="I497">
            <v>1248.6944397413195</v>
          </cell>
          <cell r="J497">
            <v>1206.8580075547061</v>
          </cell>
          <cell r="K497">
            <v>1146.1927262027577</v>
          </cell>
          <cell r="L497">
            <v>1124.4731794084146</v>
          </cell>
          <cell r="M497">
            <v>1105.3043146328862</v>
          </cell>
          <cell r="N497">
            <v>1086.5711568835495</v>
          </cell>
          <cell r="O497">
            <v>1073.990123903882</v>
          </cell>
          <cell r="P497">
            <v>1044.9481338186938</v>
          </cell>
          <cell r="Q497">
            <v>994.15386724027871</v>
          </cell>
          <cell r="R497">
            <v>948.28837172367889</v>
          </cell>
          <cell r="S497">
            <v>881.9674879009782</v>
          </cell>
          <cell r="T497">
            <v>859.84102012148469</v>
          </cell>
          <cell r="U497">
            <v>822.64878029461829</v>
          </cell>
          <cell r="V497">
            <v>773.48046435160211</v>
          </cell>
          <cell r="W497">
            <v>753.48594783098474</v>
          </cell>
          <cell r="X497">
            <v>701.36780798500513</v>
          </cell>
          <cell r="Y497">
            <v>666.09801911564068</v>
          </cell>
          <cell r="Z497">
            <v>635.03529544640037</v>
          </cell>
          <cell r="AA497">
            <v>590.33127672622413</v>
          </cell>
          <cell r="AB497">
            <v>575.07099868427213</v>
          </cell>
          <cell r="AC497">
            <v>560.35477964063591</v>
          </cell>
          <cell r="AD497">
            <v>555.81994552078731</v>
          </cell>
          <cell r="AE497">
            <v>551.8438302988169</v>
          </cell>
        </row>
        <row r="498">
          <cell r="A498" t="str">
            <v>Consommation de la cuisson gaz naturel des maisons 1975-1982 (climat normal)</v>
          </cell>
          <cell r="B498" t="str">
            <v>gazcfmprcui2</v>
          </cell>
          <cell r="C498" t="str">
            <v>fra</v>
          </cell>
          <cell r="D498" t="str">
            <v>CEREN</v>
          </cell>
          <cell r="E498" t="str">
            <v>GWh</v>
          </cell>
          <cell r="F498">
            <v>423.00212561129968</v>
          </cell>
          <cell r="G498">
            <v>428.33789566572108</v>
          </cell>
          <cell r="H498">
            <v>427.84880320682618</v>
          </cell>
          <cell r="I498">
            <v>427.48490732003614</v>
          </cell>
          <cell r="J498">
            <v>426.86144956403524</v>
          </cell>
          <cell r="K498">
            <v>425.79563584966382</v>
          </cell>
          <cell r="L498">
            <v>417.07703076636363</v>
          </cell>
          <cell r="M498">
            <v>423.47873878934274</v>
          </cell>
          <cell r="N498">
            <v>429.65862947595264</v>
          </cell>
          <cell r="O498">
            <v>429.38985964847535</v>
          </cell>
          <cell r="P498">
            <v>470.13136107552123</v>
          </cell>
          <cell r="Q498">
            <v>485.99094413777698</v>
          </cell>
          <cell r="R498">
            <v>485.9971182744132</v>
          </cell>
          <cell r="S498">
            <v>487.70312355541398</v>
          </cell>
          <cell r="T498">
            <v>505.07007597136925</v>
          </cell>
          <cell r="U498">
            <v>494.52211826608783</v>
          </cell>
          <cell r="V498">
            <v>488.36587334808922</v>
          </cell>
          <cell r="W498">
            <v>471.10354782799243</v>
          </cell>
          <cell r="X498">
            <v>452.0946622425227</v>
          </cell>
          <cell r="Y498">
            <v>432.83383488046951</v>
          </cell>
          <cell r="Z498">
            <v>410.48584432924491</v>
          </cell>
          <cell r="AA498">
            <v>387.94238415519226</v>
          </cell>
          <cell r="AB498">
            <v>367.17706900072022</v>
          </cell>
          <cell r="AC498">
            <v>345.97264271617439</v>
          </cell>
          <cell r="AD498">
            <v>343.27379057117071</v>
          </cell>
          <cell r="AE498">
            <v>341.54836628228179</v>
          </cell>
        </row>
        <row r="499">
          <cell r="A499" t="str">
            <v>Consommation de la cuisson électricité des maisons 1975-1982 (climat normal)</v>
          </cell>
          <cell r="B499" t="str">
            <v>elccfmprcui2</v>
          </cell>
          <cell r="C499" t="str">
            <v>fra</v>
          </cell>
          <cell r="D499" t="str">
            <v>CEREN</v>
          </cell>
          <cell r="E499" t="str">
            <v>GWh</v>
          </cell>
          <cell r="F499">
            <v>712.33600000000001</v>
          </cell>
          <cell r="G499">
            <v>857.89299999999969</v>
          </cell>
          <cell r="H499">
            <v>820.89200000000005</v>
          </cell>
          <cell r="I499">
            <v>886.07762727274269</v>
          </cell>
          <cell r="J499">
            <v>942.114460952218</v>
          </cell>
          <cell r="K499">
            <v>988.55834122289798</v>
          </cell>
          <cell r="L499">
            <v>1040.8898089682548</v>
          </cell>
          <cell r="M499">
            <v>1099.7471893952843</v>
          </cell>
          <cell r="N499">
            <v>1156.6779041347818</v>
          </cell>
          <cell r="O499">
            <v>1170.4892587283714</v>
          </cell>
          <cell r="P499">
            <v>1146.4131713085151</v>
          </cell>
          <cell r="Q499">
            <v>1101.5110571608102</v>
          </cell>
          <cell r="R499">
            <v>1113.6942078266397</v>
          </cell>
          <cell r="S499">
            <v>1128.3694891462903</v>
          </cell>
          <cell r="T499">
            <v>1091.1179999999999</v>
          </cell>
          <cell r="U499">
            <v>1036.7216400000004</v>
          </cell>
          <cell r="V499">
            <v>986.8502400000001</v>
          </cell>
          <cell r="W499">
            <v>987.16914096726998</v>
          </cell>
          <cell r="X499">
            <v>995.14890216690162</v>
          </cell>
          <cell r="Y499">
            <v>988.53766967791023</v>
          </cell>
          <cell r="Z499">
            <v>931.27479977955727</v>
          </cell>
          <cell r="AA499">
            <v>915.99631062613662</v>
          </cell>
          <cell r="AB499">
            <v>892.86139233015263</v>
          </cell>
          <cell r="AC499">
            <v>862.60000000000014</v>
          </cell>
          <cell r="AD499">
            <v>827.17036885431924</v>
          </cell>
          <cell r="AE499">
            <v>813.81821383796535</v>
          </cell>
        </row>
        <row r="500">
          <cell r="A500" t="str">
            <v>Consommation de la cuisson des appartements 1975-1982 (climat normal)</v>
          </cell>
        </row>
        <row r="501">
          <cell r="A501" t="str">
            <v>Consommation de la cuisson des appartements 1975-1982 (climat normal)</v>
          </cell>
          <cell r="B501" t="str">
            <v>toccfiprcui2</v>
          </cell>
          <cell r="C501" t="str">
            <v>fra</v>
          </cell>
          <cell r="D501" t="str">
            <v>CEREN</v>
          </cell>
          <cell r="E501" t="str">
            <v>GWh</v>
          </cell>
          <cell r="F501">
            <v>959.14223379376335</v>
          </cell>
          <cell r="G501">
            <v>951.17255443885165</v>
          </cell>
          <cell r="H501">
            <v>943.3460655664303</v>
          </cell>
          <cell r="I501">
            <v>943.45049147290047</v>
          </cell>
          <cell r="J501">
            <v>938.57262172418245</v>
          </cell>
          <cell r="K501">
            <v>931.48572755389705</v>
          </cell>
          <cell r="L501">
            <v>927.74916593664489</v>
          </cell>
          <cell r="M501">
            <v>944.14047771629271</v>
          </cell>
          <cell r="N501">
            <v>952.97875124843597</v>
          </cell>
          <cell r="O501">
            <v>973.95965915475608</v>
          </cell>
          <cell r="P501">
            <v>1018.3920787418047</v>
          </cell>
          <cell r="Q501">
            <v>1058.9031600027479</v>
          </cell>
          <cell r="R501">
            <v>1093.1174979454991</v>
          </cell>
          <cell r="S501">
            <v>1122.8753718774385</v>
          </cell>
          <cell r="T501">
            <v>1128.6701481621062</v>
          </cell>
          <cell r="U501">
            <v>1134.0815347795447</v>
          </cell>
          <cell r="V501">
            <v>1132.5853871277648</v>
          </cell>
          <cell r="W501">
            <v>1132.1169076680421</v>
          </cell>
          <cell r="X501">
            <v>1140.9618617229989</v>
          </cell>
          <cell r="Y501">
            <v>1129.9164143069809</v>
          </cell>
          <cell r="Z501">
            <v>1092.2829751271265</v>
          </cell>
          <cell r="AA501">
            <v>1078.3368862202617</v>
          </cell>
          <cell r="AB501">
            <v>1049.9544412817536</v>
          </cell>
          <cell r="AC501">
            <v>1018.7634030115189</v>
          </cell>
          <cell r="AD501">
            <v>988.68975240856275</v>
          </cell>
          <cell r="AE501">
            <v>966.68915518735719</v>
          </cell>
        </row>
        <row r="502">
          <cell r="A502" t="str">
            <v>Consommation de la cuisson GPL des appartements 1975-1982 (climat normal)</v>
          </cell>
          <cell r="B502" t="str">
            <v>gplcfiprcui2</v>
          </cell>
          <cell r="C502" t="str">
            <v>fra</v>
          </cell>
          <cell r="D502" t="str">
            <v>CEREN</v>
          </cell>
          <cell r="E502" t="str">
            <v>GWh</v>
          </cell>
          <cell r="F502">
            <v>207.06112553582224</v>
          </cell>
          <cell r="G502">
            <v>201.88719026291432</v>
          </cell>
          <cell r="H502">
            <v>198.42870435783425</v>
          </cell>
          <cell r="I502">
            <v>197.25515593613218</v>
          </cell>
          <cell r="J502">
            <v>188.32337169701057</v>
          </cell>
          <cell r="K502">
            <v>178.19522250864804</v>
          </cell>
          <cell r="L502">
            <v>173.27272953545076</v>
          </cell>
          <cell r="M502">
            <v>168.20568193412856</v>
          </cell>
          <cell r="N502">
            <v>164.6458531568785</v>
          </cell>
          <cell r="O502">
            <v>162.34750746823451</v>
          </cell>
          <cell r="P502">
            <v>155.3798246592676</v>
          </cell>
          <cell r="Q502">
            <v>145.82625406651823</v>
          </cell>
          <cell r="R502">
            <v>146.63485697084101</v>
          </cell>
          <cell r="S502">
            <v>153.9716357502349</v>
          </cell>
          <cell r="T502">
            <v>164.00757789484595</v>
          </cell>
          <cell r="U502">
            <v>168.63478974232459</v>
          </cell>
          <cell r="V502">
            <v>168.79662649991087</v>
          </cell>
          <cell r="W502">
            <v>152.17917709708078</v>
          </cell>
          <cell r="X502">
            <v>142.60712674583615</v>
          </cell>
          <cell r="Y502">
            <v>132.85779084367749</v>
          </cell>
          <cell r="Z502">
            <v>123.17184600344768</v>
          </cell>
          <cell r="AA502">
            <v>113.96015007543969</v>
          </cell>
          <cell r="AB502">
            <v>103.46291843332409</v>
          </cell>
          <cell r="AC502">
            <v>94.859317825099268</v>
          </cell>
          <cell r="AD502">
            <v>90.976167596527944</v>
          </cell>
          <cell r="AE502">
            <v>87.341824771313952</v>
          </cell>
        </row>
        <row r="503">
          <cell r="A503" t="str">
            <v>Consommation de la cuisson gaz naturel des appartements 1975-1982 (climat normal)</v>
          </cell>
          <cell r="B503" t="str">
            <v>gazcfiprcui2</v>
          </cell>
          <cell r="C503" t="str">
            <v>fra</v>
          </cell>
          <cell r="D503" t="str">
            <v>CEREN</v>
          </cell>
          <cell r="E503" t="str">
            <v>GWh</v>
          </cell>
          <cell r="F503">
            <v>406.99068005798659</v>
          </cell>
          <cell r="G503">
            <v>400.9178803931058</v>
          </cell>
          <cell r="H503">
            <v>389.83915900714186</v>
          </cell>
          <cell r="I503">
            <v>377.89761210992162</v>
          </cell>
          <cell r="J503">
            <v>367.91629194025842</v>
          </cell>
          <cell r="K503">
            <v>358.92077066531988</v>
          </cell>
          <cell r="L503">
            <v>347.44527957036394</v>
          </cell>
          <cell r="M503">
            <v>352.10440877217036</v>
          </cell>
          <cell r="N503">
            <v>352.66734173296675</v>
          </cell>
          <cell r="O503">
            <v>368.42438250155396</v>
          </cell>
          <cell r="P503">
            <v>404.65097085949537</v>
          </cell>
          <cell r="Q503">
            <v>439.935745161162</v>
          </cell>
          <cell r="R503">
            <v>451.97279762125453</v>
          </cell>
          <cell r="S503">
            <v>451.79864881960236</v>
          </cell>
          <cell r="T503">
            <v>449.2145702672604</v>
          </cell>
          <cell r="U503">
            <v>445.55126503721988</v>
          </cell>
          <cell r="V503">
            <v>449.56000062785381</v>
          </cell>
          <cell r="W503">
            <v>454.26477134973737</v>
          </cell>
          <cell r="X503">
            <v>457.63418112738731</v>
          </cell>
          <cell r="Y503">
            <v>459.26394521525822</v>
          </cell>
          <cell r="Z503">
            <v>462.21583355968181</v>
          </cell>
          <cell r="AA503">
            <v>464.00769705901422</v>
          </cell>
          <cell r="AB503">
            <v>462.868361922438</v>
          </cell>
          <cell r="AC503">
            <v>460.83508518641958</v>
          </cell>
          <cell r="AD503">
            <v>455.38662245769058</v>
          </cell>
          <cell r="AE503">
            <v>449.28257510487452</v>
          </cell>
        </row>
        <row r="504">
          <cell r="A504" t="str">
            <v>Consommation de la cuisson électricité des appartements 1975-1982 (climat normal)</v>
          </cell>
          <cell r="B504" t="str">
            <v>elccfiprcui2</v>
          </cell>
          <cell r="C504" t="str">
            <v>fra</v>
          </cell>
          <cell r="D504" t="str">
            <v>CEREN</v>
          </cell>
          <cell r="E504" t="str">
            <v>GWh</v>
          </cell>
          <cell r="F504">
            <v>345.09042820015497</v>
          </cell>
          <cell r="G504">
            <v>348.36748378283158</v>
          </cell>
          <cell r="H504">
            <v>355.07820220145419</v>
          </cell>
          <cell r="I504">
            <v>368.29772342684663</v>
          </cell>
          <cell r="J504">
            <v>382.33295808691349</v>
          </cell>
          <cell r="K504">
            <v>394.36973437992907</v>
          </cell>
          <cell r="L504">
            <v>407.03115683083018</v>
          </cell>
          <cell r="M504">
            <v>423.83038700999373</v>
          </cell>
          <cell r="N504">
            <v>435.66555635859072</v>
          </cell>
          <cell r="O504">
            <v>443.18776918496752</v>
          </cell>
          <cell r="P504">
            <v>458.36128322304171</v>
          </cell>
          <cell r="Q504">
            <v>473.1411607750677</v>
          </cell>
          <cell r="R504">
            <v>494.5098433534036</v>
          </cell>
          <cell r="S504">
            <v>517.10508730760125</v>
          </cell>
          <cell r="T504">
            <v>515.44799999999975</v>
          </cell>
          <cell r="U504">
            <v>519.89548000000002</v>
          </cell>
          <cell r="V504">
            <v>514.22876000000008</v>
          </cell>
          <cell r="W504">
            <v>525.67295922122412</v>
          </cell>
          <cell r="X504">
            <v>540.72055384977557</v>
          </cell>
          <cell r="Y504">
            <v>537.7946782480451</v>
          </cell>
          <cell r="Z504">
            <v>506.89529556399697</v>
          </cell>
          <cell r="AA504">
            <v>500.3690390858078</v>
          </cell>
          <cell r="AB504">
            <v>483.62316092599133</v>
          </cell>
          <cell r="AC504">
            <v>463.06900000000002</v>
          </cell>
          <cell r="AD504">
            <v>442.32696235434423</v>
          </cell>
          <cell r="AE504">
            <v>430.06475531116871</v>
          </cell>
        </row>
        <row r="505">
          <cell r="A505" t="str">
            <v>Consommation de la cuisson des maisons 1982-1989 (climat normal)</v>
          </cell>
        </row>
        <row r="506">
          <cell r="A506" t="str">
            <v>Consommation de la cuisson des maisons 1982-1989 (climat normal)</v>
          </cell>
          <cell r="B506" t="str">
            <v>toccfmprcui3</v>
          </cell>
          <cell r="C506" t="str">
            <v>fra</v>
          </cell>
          <cell r="D506" t="str">
            <v>CEREN</v>
          </cell>
          <cell r="E506" t="str">
            <v>GWh</v>
          </cell>
          <cell r="F506">
            <v>2320.128169945343</v>
          </cell>
          <cell r="G506">
            <v>2476.7129640885637</v>
          </cell>
          <cell r="H506">
            <v>2451.6019832060647</v>
          </cell>
          <cell r="I506">
            <v>2484.3786865877573</v>
          </cell>
          <cell r="J506">
            <v>2453.602690904479</v>
          </cell>
          <cell r="K506">
            <v>2435.18004310268</v>
          </cell>
          <cell r="L506">
            <v>2430.9095933033323</v>
          </cell>
          <cell r="M506">
            <v>2478.8784310476403</v>
          </cell>
          <cell r="N506">
            <v>2540.2305686079244</v>
          </cell>
          <cell r="O506">
            <v>2583.2843490600835</v>
          </cell>
          <cell r="P506">
            <v>2519.1550741971978</v>
          </cell>
          <cell r="Q506">
            <v>2478.068723834318</v>
          </cell>
          <cell r="R506">
            <v>2427.4074876114564</v>
          </cell>
          <cell r="S506">
            <v>2360.8942092004245</v>
          </cell>
          <cell r="T506">
            <v>2260.9879346328898</v>
          </cell>
          <cell r="U506">
            <v>2136.9581528839526</v>
          </cell>
          <cell r="V506">
            <v>1968.5938448902843</v>
          </cell>
          <cell r="W506">
            <v>1916.9620662108314</v>
          </cell>
          <cell r="X506">
            <v>1895.2510602321679</v>
          </cell>
          <cell r="Y506">
            <v>1860.3060490129519</v>
          </cell>
          <cell r="Z506">
            <v>1784.4326197904256</v>
          </cell>
          <cell r="AA506">
            <v>1732.5356802986876</v>
          </cell>
          <cell r="AB506">
            <v>1685.3087686921667</v>
          </cell>
          <cell r="AC506">
            <v>1629.5841232568382</v>
          </cell>
          <cell r="AD506">
            <v>1596.4891824775627</v>
          </cell>
          <cell r="AE506">
            <v>1584.6739678942072</v>
          </cell>
        </row>
        <row r="507">
          <cell r="A507" t="str">
            <v>Consommation de la cuisson GPL des maisons 1982-1989 (climat normal)</v>
          </cell>
          <cell r="B507" t="str">
            <v>gplcfmprcui3</v>
          </cell>
          <cell r="C507" t="str">
            <v>fra</v>
          </cell>
          <cell r="D507" t="str">
            <v>CEREN</v>
          </cell>
          <cell r="E507" t="str">
            <v>GWh</v>
          </cell>
          <cell r="F507">
            <v>1289.8392729287395</v>
          </cell>
          <cell r="G507">
            <v>1313.0203737110978</v>
          </cell>
          <cell r="H507">
            <v>1307.6919329508844</v>
          </cell>
          <cell r="I507">
            <v>1304.6446853049995</v>
          </cell>
          <cell r="J507">
            <v>1248.5769064116241</v>
          </cell>
          <cell r="K507">
            <v>1199.4402920281575</v>
          </cell>
          <cell r="L507">
            <v>1173.6843379838488</v>
          </cell>
          <cell r="M507">
            <v>1146.5371979799909</v>
          </cell>
          <cell r="N507">
            <v>1129.8799684144942</v>
          </cell>
          <cell r="O507">
            <v>1134.4161484956703</v>
          </cell>
          <cell r="P507">
            <v>1099.6603447594516</v>
          </cell>
          <cell r="Q507">
            <v>1055.4615019578584</v>
          </cell>
          <cell r="R507">
            <v>1012.3747010872635</v>
          </cell>
          <cell r="S507">
            <v>948.48307462810851</v>
          </cell>
          <cell r="T507">
            <v>908.05056898255305</v>
          </cell>
          <cell r="U507">
            <v>844.46040221147337</v>
          </cell>
          <cell r="V507">
            <v>710.46750469050926</v>
          </cell>
          <cell r="W507">
            <v>645.70766736833218</v>
          </cell>
          <cell r="X507">
            <v>615.15017683339886</v>
          </cell>
          <cell r="Y507">
            <v>587.23311466401719</v>
          </cell>
          <cell r="Z507">
            <v>559.91165062866628</v>
          </cell>
          <cell r="AA507">
            <v>533.56672331576692</v>
          </cell>
          <cell r="AB507">
            <v>508.9484327064302</v>
          </cell>
          <cell r="AC507">
            <v>483.92977177464149</v>
          </cell>
          <cell r="AD507">
            <v>482.90280105899569</v>
          </cell>
          <cell r="AE507">
            <v>481.80440403373512</v>
          </cell>
        </row>
        <row r="508">
          <cell r="A508" t="str">
            <v>Consommation de la cuisson gaz naturel des maisons 1982-1989 (climat normal)</v>
          </cell>
          <cell r="B508" t="str">
            <v>gazcfmprcui3</v>
          </cell>
          <cell r="C508" t="str">
            <v>fra</v>
          </cell>
          <cell r="D508" t="str">
            <v>CEREN</v>
          </cell>
          <cell r="E508" t="str">
            <v>GWh</v>
          </cell>
          <cell r="F508">
            <v>376.1568970166033</v>
          </cell>
          <cell r="G508">
            <v>373.57474037746596</v>
          </cell>
          <cell r="H508">
            <v>366.31605025518047</v>
          </cell>
          <cell r="I508">
            <v>353.79178173015509</v>
          </cell>
          <cell r="J508">
            <v>341.51799820918302</v>
          </cell>
          <cell r="K508">
            <v>329.6945522420944</v>
          </cell>
          <cell r="L508">
            <v>313.97791788150369</v>
          </cell>
          <cell r="M508">
            <v>339.19450507418327</v>
          </cell>
          <cell r="N508">
            <v>363.67185248627641</v>
          </cell>
          <cell r="O508">
            <v>378.69677121954874</v>
          </cell>
          <cell r="P508">
            <v>382.63945336660106</v>
          </cell>
          <cell r="Q508">
            <v>387.38325496246131</v>
          </cell>
          <cell r="R508">
            <v>393.59953447560667</v>
          </cell>
          <cell r="S508">
            <v>388.57016590314117</v>
          </cell>
          <cell r="T508">
            <v>391.79386565033684</v>
          </cell>
          <cell r="U508">
            <v>400.84743467247961</v>
          </cell>
          <cell r="V508">
            <v>414.26602967177536</v>
          </cell>
          <cell r="W508">
            <v>399.97235357666193</v>
          </cell>
          <cell r="X508">
            <v>383.39625762303984</v>
          </cell>
          <cell r="Y508">
            <v>365.501807821657</v>
          </cell>
          <cell r="Z508">
            <v>344.80530420002077</v>
          </cell>
          <cell r="AA508">
            <v>323.63938339867707</v>
          </cell>
          <cell r="AB508">
            <v>303.02946727299394</v>
          </cell>
          <cell r="AC508">
            <v>281.79735148219669</v>
          </cell>
          <cell r="AD508">
            <v>275.93987482694587</v>
          </cell>
          <cell r="AE508">
            <v>271.08793516928785</v>
          </cell>
        </row>
        <row r="509">
          <cell r="A509" t="str">
            <v>Consommation de la cuisson électricité des maisons 1982-1989 (climat normal)</v>
          </cell>
          <cell r="B509" t="str">
            <v>elccfmprcui3</v>
          </cell>
          <cell r="C509" t="str">
            <v>fra</v>
          </cell>
          <cell r="D509" t="str">
            <v>CEREN</v>
          </cell>
          <cell r="E509" t="str">
            <v>GWh</v>
          </cell>
          <cell r="F509">
            <v>654.13200000000006</v>
          </cell>
          <cell r="G509">
            <v>790.11784999999986</v>
          </cell>
          <cell r="H509">
            <v>777.59400000000005</v>
          </cell>
          <cell r="I509">
            <v>825.94221955260252</v>
          </cell>
          <cell r="J509">
            <v>863.50778628367209</v>
          </cell>
          <cell r="K509">
            <v>906.04519883242813</v>
          </cell>
          <cell r="L509">
            <v>943.24733743797992</v>
          </cell>
          <cell r="M509">
            <v>993.1467279934659</v>
          </cell>
          <cell r="N509">
            <v>1046.6787477071537</v>
          </cell>
          <cell r="O509">
            <v>1070.1714293448647</v>
          </cell>
          <cell r="P509">
            <v>1036.8552760711452</v>
          </cell>
          <cell r="Q509">
            <v>1035.2239669139983</v>
          </cell>
          <cell r="R509">
            <v>1021.4332520485864</v>
          </cell>
          <cell r="S509">
            <v>1023.8409686691749</v>
          </cell>
          <cell r="T509">
            <v>961.14350000000002</v>
          </cell>
          <cell r="U509">
            <v>891.65031599999998</v>
          </cell>
          <cell r="V509">
            <v>843.86031052799979</v>
          </cell>
          <cell r="W509">
            <v>871.28204526583738</v>
          </cell>
          <cell r="X509">
            <v>896.70462577572926</v>
          </cell>
          <cell r="Y509">
            <v>907.5711265272779</v>
          </cell>
          <cell r="Z509">
            <v>879.71566496173864</v>
          </cell>
          <cell r="AA509">
            <v>875.32957358424346</v>
          </cell>
          <cell r="AB509">
            <v>873.33086871274259</v>
          </cell>
          <cell r="AC509">
            <v>863.85699999999986</v>
          </cell>
          <cell r="AD509">
            <v>837.64650659162101</v>
          </cell>
          <cell r="AE509">
            <v>831.7816286911841</v>
          </cell>
        </row>
        <row r="510">
          <cell r="A510" t="str">
            <v>Consommation de la cuisson des appartements 1982-1989 (climat normal)</v>
          </cell>
        </row>
        <row r="511">
          <cell r="A511" t="str">
            <v>Consommation de la cuisson des appartements 1982-1989 (climat normal)</v>
          </cell>
          <cell r="B511" t="str">
            <v>toccfiprcui3</v>
          </cell>
          <cell r="C511" t="str">
            <v>fra</v>
          </cell>
          <cell r="D511" t="str">
            <v>CEREN</v>
          </cell>
          <cell r="E511" t="str">
            <v>GWh</v>
          </cell>
          <cell r="F511">
            <v>594.61174685207141</v>
          </cell>
          <cell r="G511">
            <v>608.07938997803251</v>
          </cell>
          <cell r="H511">
            <v>615.48620151437376</v>
          </cell>
          <cell r="I511">
            <v>619.97155284190421</v>
          </cell>
          <cell r="J511">
            <v>615.33180625563261</v>
          </cell>
          <cell r="K511">
            <v>609.20511794969525</v>
          </cell>
          <cell r="L511">
            <v>616.90320550736465</v>
          </cell>
          <cell r="M511">
            <v>625.56110895776055</v>
          </cell>
          <cell r="N511">
            <v>631.17400083430539</v>
          </cell>
          <cell r="O511">
            <v>630.95208452396525</v>
          </cell>
          <cell r="P511">
            <v>641.24090814264969</v>
          </cell>
          <cell r="Q511">
            <v>649.4586277354681</v>
          </cell>
          <cell r="R511">
            <v>648.98990270662171</v>
          </cell>
          <cell r="S511">
            <v>648.06941923934755</v>
          </cell>
          <cell r="T511">
            <v>630.43053485224857</v>
          </cell>
          <cell r="U511">
            <v>615.1089291508855</v>
          </cell>
          <cell r="V511">
            <v>598.87516863019914</v>
          </cell>
          <cell r="W511">
            <v>589.73142549866338</v>
          </cell>
          <cell r="X511">
            <v>590.33285437588393</v>
          </cell>
          <cell r="Y511">
            <v>579.4942926235874</v>
          </cell>
          <cell r="Z511">
            <v>551.53698423354058</v>
          </cell>
          <cell r="AA511">
            <v>538.83941886691332</v>
          </cell>
          <cell r="AB511">
            <v>520.3034989279339</v>
          </cell>
          <cell r="AC511">
            <v>499.80419318668555</v>
          </cell>
          <cell r="AD511">
            <v>484.2617780706251</v>
          </cell>
          <cell r="AE511">
            <v>473.33086323353814</v>
          </cell>
        </row>
        <row r="512">
          <cell r="A512" t="str">
            <v>Consommation de la cuisson GPL des appartements 1982-1989 (climat normal)</v>
          </cell>
          <cell r="B512" t="str">
            <v>gplcfiprcui3</v>
          </cell>
          <cell r="C512" t="str">
            <v>fra</v>
          </cell>
          <cell r="D512" t="str">
            <v>CEREN</v>
          </cell>
          <cell r="E512" t="str">
            <v>GWh</v>
          </cell>
          <cell r="F512">
            <v>143.88803744658273</v>
          </cell>
          <cell r="G512">
            <v>147.16692938405362</v>
          </cell>
          <cell r="H512">
            <v>146.67708415980394</v>
          </cell>
          <cell r="I512">
            <v>145.90819704038654</v>
          </cell>
          <cell r="J512">
            <v>139.18581298510998</v>
          </cell>
          <cell r="K512">
            <v>131.7415606876902</v>
          </cell>
          <cell r="L512">
            <v>130.79163356687721</v>
          </cell>
          <cell r="M512">
            <v>127.71456289458762</v>
          </cell>
          <cell r="N512">
            <v>125.05722642680611</v>
          </cell>
          <cell r="O512">
            <v>123.71778377992383</v>
          </cell>
          <cell r="P512">
            <v>117.09684100812751</v>
          </cell>
          <cell r="Q512">
            <v>109.49484351047883</v>
          </cell>
          <cell r="R512">
            <v>104.72885655723972</v>
          </cell>
          <cell r="S512">
            <v>98.218670595003402</v>
          </cell>
          <cell r="T512">
            <v>93.689411258593907</v>
          </cell>
          <cell r="U512">
            <v>86.747426684828284</v>
          </cell>
          <cell r="V512">
            <v>79.001771997757146</v>
          </cell>
          <cell r="W512">
            <v>67.637171117381214</v>
          </cell>
          <cell r="X512">
            <v>65.470739082417055</v>
          </cell>
          <cell r="Y512">
            <v>63.171791599143695</v>
          </cell>
          <cell r="Z512">
            <v>60.650442421778223</v>
          </cell>
          <cell r="AA512">
            <v>58.142434981311546</v>
          </cell>
          <cell r="AB512">
            <v>55.419087936589946</v>
          </cell>
          <cell r="AC512">
            <v>52.56032033753813</v>
          </cell>
          <cell r="AD512">
            <v>51.14317830462857</v>
          </cell>
          <cell r="AE512">
            <v>49.698211932715964</v>
          </cell>
        </row>
        <row r="513">
          <cell r="A513" t="str">
            <v>Consommation de la cuisson gaz naturel des appartements 1982-1989 (climat normal)</v>
          </cell>
          <cell r="B513" t="str">
            <v>gazcfiprcui3</v>
          </cell>
          <cell r="C513" t="str">
            <v>fra</v>
          </cell>
          <cell r="D513" t="str">
            <v>CEREN</v>
          </cell>
          <cell r="E513" t="str">
            <v>GWh</v>
          </cell>
          <cell r="F513">
            <v>235.88305333433442</v>
          </cell>
          <cell r="G513">
            <v>234.09804577899524</v>
          </cell>
          <cell r="H513">
            <v>233.59246936196544</v>
          </cell>
          <cell r="I513">
            <v>229.66186444000891</v>
          </cell>
          <cell r="J513">
            <v>223.11097589700728</v>
          </cell>
          <cell r="K513">
            <v>217.6489147787286</v>
          </cell>
          <cell r="L513">
            <v>214.19793320074385</v>
          </cell>
          <cell r="M513">
            <v>215.86396737544072</v>
          </cell>
          <cell r="N513">
            <v>217.90938008098169</v>
          </cell>
          <cell r="O513">
            <v>219.28787604099583</v>
          </cell>
          <cell r="P513">
            <v>229.79170858115043</v>
          </cell>
          <cell r="Q513">
            <v>237.41296628388625</v>
          </cell>
          <cell r="R513">
            <v>240.22720329842397</v>
          </cell>
          <cell r="S513">
            <v>236.92084575526536</v>
          </cell>
          <cell r="T513">
            <v>226.76182359365481</v>
          </cell>
          <cell r="U513">
            <v>216.9653724660572</v>
          </cell>
          <cell r="V513">
            <v>205.795316632442</v>
          </cell>
          <cell r="W513">
            <v>197.88484800149143</v>
          </cell>
          <cell r="X513">
            <v>190.99730673321582</v>
          </cell>
          <cell r="Y513">
            <v>184.41228885538547</v>
          </cell>
          <cell r="Z513">
            <v>179.7553276639066</v>
          </cell>
          <cell r="AA513">
            <v>175.75078840262344</v>
          </cell>
          <cell r="AB513">
            <v>172.04861566714013</v>
          </cell>
          <cell r="AC513">
            <v>169.0878728491474</v>
          </cell>
          <cell r="AD513">
            <v>167.07960349732144</v>
          </cell>
          <cell r="AE513">
            <v>164.73218301733419</v>
          </cell>
        </row>
        <row r="514">
          <cell r="A514" t="str">
            <v>Consommation de la cuisson électricité des appartements 1982-1989 (climat normal)</v>
          </cell>
          <cell r="B514" t="str">
            <v>elccfiprcui3</v>
          </cell>
          <cell r="C514" t="str">
            <v>fra</v>
          </cell>
          <cell r="D514" t="str">
            <v>CEREN</v>
          </cell>
          <cell r="E514" t="str">
            <v>GWh</v>
          </cell>
          <cell r="F514">
            <v>214.84065607115429</v>
          </cell>
          <cell r="G514">
            <v>226.81441481498365</v>
          </cell>
          <cell r="H514">
            <v>235.21664799260446</v>
          </cell>
          <cell r="I514">
            <v>244.40149136150873</v>
          </cell>
          <cell r="J514">
            <v>253.03501737351539</v>
          </cell>
          <cell r="K514">
            <v>259.81464248327643</v>
          </cell>
          <cell r="L514">
            <v>271.91363873974365</v>
          </cell>
          <cell r="M514">
            <v>281.98257868773214</v>
          </cell>
          <cell r="N514">
            <v>288.2073943265176</v>
          </cell>
          <cell r="O514">
            <v>287.94642470304558</v>
          </cell>
          <cell r="P514">
            <v>294.35235855337169</v>
          </cell>
          <cell r="Q514">
            <v>302.55081794110293</v>
          </cell>
          <cell r="R514">
            <v>304.03384285095797</v>
          </cell>
          <cell r="S514">
            <v>312.92990288907879</v>
          </cell>
          <cell r="T514">
            <v>309.97929999999985</v>
          </cell>
          <cell r="U514">
            <v>311.39613000000003</v>
          </cell>
          <cell r="V514">
            <v>314.07808000000006</v>
          </cell>
          <cell r="W514">
            <v>324.20940637979072</v>
          </cell>
          <cell r="X514">
            <v>333.86480856025105</v>
          </cell>
          <cell r="Y514">
            <v>331.91021216905818</v>
          </cell>
          <cell r="Z514">
            <v>311.13121414785581</v>
          </cell>
          <cell r="AA514">
            <v>304.94619548297828</v>
          </cell>
          <cell r="AB514">
            <v>292.83579532420384</v>
          </cell>
          <cell r="AC514">
            <v>278.15600000000001</v>
          </cell>
          <cell r="AD514">
            <v>266.03899626867508</v>
          </cell>
          <cell r="AE514">
            <v>258.90046828348801</v>
          </cell>
        </row>
        <row r="515">
          <cell r="A515" t="str">
            <v>Consommation de la cuisson des maisons 1990-2000 (climat normal)</v>
          </cell>
        </row>
        <row r="516">
          <cell r="A516" t="str">
            <v>Consommation de la cuisson des maisons 1990-2000 (climat normal)</v>
          </cell>
          <cell r="B516" t="str">
            <v>toccfmprcui4</v>
          </cell>
          <cell r="C516" t="str">
            <v>fra</v>
          </cell>
          <cell r="D516" t="str">
            <v>CEREN</v>
          </cell>
          <cell r="E516" t="str">
            <v>GWh</v>
          </cell>
          <cell r="F516">
            <v>0</v>
          </cell>
          <cell r="G516">
            <v>242.51532907815604</v>
          </cell>
          <cell r="H516">
            <v>478.21793980900742</v>
          </cell>
          <cell r="I516">
            <v>725.24468748757147</v>
          </cell>
          <cell r="J516">
            <v>939.83945169554204</v>
          </cell>
          <cell r="K516">
            <v>1192.5389775389976</v>
          </cell>
          <cell r="L516">
            <v>1478.1568600261314</v>
          </cell>
          <cell r="M516">
            <v>1668.4020680357353</v>
          </cell>
          <cell r="N516">
            <v>1905.9321092896271</v>
          </cell>
          <cell r="O516">
            <v>2163.8299662373629</v>
          </cell>
          <cell r="P516">
            <v>2639.9839377873054</v>
          </cell>
          <cell r="Q516">
            <v>2701.6833455901346</v>
          </cell>
          <cell r="R516">
            <v>2704.4749188434603</v>
          </cell>
          <cell r="S516">
            <v>2566.0607899522051</v>
          </cell>
          <cell r="T516">
            <v>2504.5839142352384</v>
          </cell>
          <cell r="U516">
            <v>2472.880319127185</v>
          </cell>
          <cell r="V516">
            <v>2448.7711526070366</v>
          </cell>
          <cell r="W516">
            <v>2354.5619158141553</v>
          </cell>
          <cell r="X516">
            <v>2296.1426697921884</v>
          </cell>
          <cell r="Y516">
            <v>2244.0941818633269</v>
          </cell>
          <cell r="Z516">
            <v>2146.0843431528115</v>
          </cell>
          <cell r="AA516">
            <v>2096.4670388938657</v>
          </cell>
          <cell r="AB516">
            <v>2037.4255124363394</v>
          </cell>
          <cell r="AC516">
            <v>1972.8492095037509</v>
          </cell>
          <cell r="AD516">
            <v>1936.9538440542815</v>
          </cell>
          <cell r="AE516">
            <v>1921.1096016710824</v>
          </cell>
        </row>
        <row r="517">
          <cell r="A517" t="str">
            <v>Consommation de la cuisson GPL des maisons 1990-2000 (climat normal)</v>
          </cell>
          <cell r="B517" t="str">
            <v>gplcfmprcui4</v>
          </cell>
          <cell r="C517" t="str">
            <v>fra</v>
          </cell>
          <cell r="D517" t="str">
            <v>CEREN</v>
          </cell>
          <cell r="E517" t="str">
            <v>GWh</v>
          </cell>
          <cell r="F517">
            <v>0</v>
          </cell>
          <cell r="G517">
            <v>118.70691688632388</v>
          </cell>
          <cell r="H517">
            <v>225.14677385767664</v>
          </cell>
          <cell r="I517">
            <v>329.42649778584541</v>
          </cell>
          <cell r="J517">
            <v>408.32269765206922</v>
          </cell>
          <cell r="K517">
            <v>497.00419244214919</v>
          </cell>
          <cell r="L517">
            <v>587.45042940137068</v>
          </cell>
          <cell r="M517">
            <v>655.66836299404747</v>
          </cell>
          <cell r="N517">
            <v>746.60191138618802</v>
          </cell>
          <cell r="O517">
            <v>850.31604920678387</v>
          </cell>
          <cell r="P517">
            <v>1100.6375747465709</v>
          </cell>
          <cell r="Q517">
            <v>1157.5870490338516</v>
          </cell>
          <cell r="R517">
            <v>1168.0232313408376</v>
          </cell>
          <cell r="S517">
            <v>1005.1900913970984</v>
          </cell>
          <cell r="T517">
            <v>912.85416896865911</v>
          </cell>
          <cell r="U517">
            <v>851.48532811050325</v>
          </cell>
          <cell r="V517">
            <v>785.16814447912748</v>
          </cell>
          <cell r="W517">
            <v>718.2619674441919</v>
          </cell>
          <cell r="X517">
            <v>652.18345107060202</v>
          </cell>
          <cell r="Y517">
            <v>636.77645733602753</v>
          </cell>
          <cell r="Z517">
            <v>623.06342173705548</v>
          </cell>
          <cell r="AA517">
            <v>609.73404712523973</v>
          </cell>
          <cell r="AB517">
            <v>596.46087982866152</v>
          </cell>
          <cell r="AC517">
            <v>584.0818748938226</v>
          </cell>
          <cell r="AD517">
            <v>582.44865577419921</v>
          </cell>
          <cell r="AE517">
            <v>581.13872601214428</v>
          </cell>
        </row>
        <row r="518">
          <cell r="A518" t="str">
            <v>Consommation de la cuisson gaz naturel des maisons 1990-2000 (climat normal)</v>
          </cell>
          <cell r="B518" t="str">
            <v>gazcfmprcui4</v>
          </cell>
          <cell r="C518" t="str">
            <v>fra</v>
          </cell>
          <cell r="D518" t="str">
            <v>CEREN</v>
          </cell>
          <cell r="E518" t="str">
            <v>GWh</v>
          </cell>
          <cell r="F518">
            <v>0</v>
          </cell>
          <cell r="G518">
            <v>49.418481691832156</v>
          </cell>
          <cell r="H518">
            <v>107.28249395133085</v>
          </cell>
          <cell r="I518">
            <v>163.85291291439401</v>
          </cell>
          <cell r="J518">
            <v>215.33102830058181</v>
          </cell>
          <cell r="K518">
            <v>276.03084402540276</v>
          </cell>
          <cell r="L518">
            <v>354.59903012196276</v>
          </cell>
          <cell r="M518">
            <v>385.38002408327986</v>
          </cell>
          <cell r="N518">
            <v>420.22635574808464</v>
          </cell>
          <cell r="O518">
            <v>474.09262256753414</v>
          </cell>
          <cell r="P518">
            <v>592.08584615154632</v>
          </cell>
          <cell r="Q518">
            <v>607.69971294585537</v>
          </cell>
          <cell r="R518">
            <v>611.44533927811244</v>
          </cell>
          <cell r="S518">
            <v>622.55848880530959</v>
          </cell>
          <cell r="T518">
            <v>634.24046158585656</v>
          </cell>
          <cell r="U518">
            <v>642.49129320173074</v>
          </cell>
          <cell r="V518">
            <v>643.70411833086985</v>
          </cell>
          <cell r="W518">
            <v>625.75030355011484</v>
          </cell>
          <cell r="X518">
            <v>606.99787993031248</v>
          </cell>
          <cell r="Y518">
            <v>588.81072184301149</v>
          </cell>
          <cell r="Z518">
            <v>568.34185038850831</v>
          </cell>
          <cell r="AA518">
            <v>546.78918767147366</v>
          </cell>
          <cell r="AB518">
            <v>525.78720244474891</v>
          </cell>
          <cell r="AC518">
            <v>503.65109134535078</v>
          </cell>
          <cell r="AD518">
            <v>496.20047065526535</v>
          </cell>
          <cell r="AE518">
            <v>489.60029813165261</v>
          </cell>
        </row>
        <row r="519">
          <cell r="A519" t="str">
            <v>Consommation de la cuisson électricité des maisons 1990-2000 (climat normal)</v>
          </cell>
          <cell r="B519" t="str">
            <v>elccfmprcui4</v>
          </cell>
          <cell r="C519" t="str">
            <v>fra</v>
          </cell>
          <cell r="D519" t="str">
            <v>CEREN</v>
          </cell>
          <cell r="E519" t="str">
            <v>GWh</v>
          </cell>
          <cell r="F519">
            <v>0</v>
          </cell>
          <cell r="G519">
            <v>74.38993050000002</v>
          </cell>
          <cell r="H519">
            <v>145.78867199999996</v>
          </cell>
          <cell r="I519">
            <v>231.9652767873321</v>
          </cell>
          <cell r="J519">
            <v>316.18572574289107</v>
          </cell>
          <cell r="K519">
            <v>419.50394107144587</v>
          </cell>
          <cell r="L519">
            <v>536.10740050279799</v>
          </cell>
          <cell r="M519">
            <v>627.35368095840806</v>
          </cell>
          <cell r="N519">
            <v>739.10384215535453</v>
          </cell>
          <cell r="O519">
            <v>839.42129446304477</v>
          </cell>
          <cell r="P519">
            <v>947.26051688918767</v>
          </cell>
          <cell r="Q519">
            <v>936.39658361042711</v>
          </cell>
          <cell r="R519">
            <v>925.00634822450979</v>
          </cell>
          <cell r="S519">
            <v>938.31220974979715</v>
          </cell>
          <cell r="T519">
            <v>957.48928368072268</v>
          </cell>
          <cell r="U519">
            <v>978.90369781495099</v>
          </cell>
          <cell r="V519">
            <v>1019.8988897970391</v>
          </cell>
          <cell r="W519">
            <v>1010.5496448198485</v>
          </cell>
          <cell r="X519">
            <v>1036.9613387912739</v>
          </cell>
          <cell r="Y519">
            <v>1018.5070026842877</v>
          </cell>
          <cell r="Z519">
            <v>954.67907102724769</v>
          </cell>
          <cell r="AA519">
            <v>939.94380409715245</v>
          </cell>
          <cell r="AB519">
            <v>915.177430162929</v>
          </cell>
          <cell r="AC519">
            <v>885.11624326457741</v>
          </cell>
          <cell r="AD519">
            <v>858.30471762481693</v>
          </cell>
          <cell r="AE519">
            <v>850.37057752728549</v>
          </cell>
        </row>
        <row r="520">
          <cell r="A520" t="str">
            <v>Consommation de la cuisson des appartements 1990-2000 (climat normal)</v>
          </cell>
        </row>
        <row r="521">
          <cell r="A521" t="str">
            <v>Consommation de la cuisson des appartements 1990-2000 (climat normal)</v>
          </cell>
          <cell r="B521" t="str">
            <v>toccfiprcui4</v>
          </cell>
          <cell r="C521" t="str">
            <v>fra</v>
          </cell>
          <cell r="D521" t="str">
            <v>CEREN</v>
          </cell>
          <cell r="E521" t="str">
            <v>GWh</v>
          </cell>
          <cell r="F521">
            <v>0</v>
          </cell>
          <cell r="G521">
            <v>66.606546045771438</v>
          </cell>
          <cell r="H521">
            <v>156.91140886592325</v>
          </cell>
          <cell r="I521">
            <v>251.53728105884721</v>
          </cell>
          <cell r="J521">
            <v>344.92096161664995</v>
          </cell>
          <cell r="K521">
            <v>456.26404562045985</v>
          </cell>
          <cell r="L521">
            <v>562.4599600428694</v>
          </cell>
          <cell r="M521">
            <v>620.22777917543976</v>
          </cell>
          <cell r="N521">
            <v>692.37816987122255</v>
          </cell>
          <cell r="O521">
            <v>756.45104147766108</v>
          </cell>
          <cell r="P521">
            <v>845.01681175070382</v>
          </cell>
          <cell r="Q521">
            <v>854.56155110245186</v>
          </cell>
          <cell r="R521">
            <v>853.93281869239229</v>
          </cell>
          <cell r="S521">
            <v>849.99530067433591</v>
          </cell>
          <cell r="T521">
            <v>838.39882863812306</v>
          </cell>
          <cell r="U521">
            <v>834.85044987869639</v>
          </cell>
          <cell r="V521">
            <v>821.32122756338333</v>
          </cell>
          <cell r="W521">
            <v>832.29369356973154</v>
          </cell>
          <cell r="X521">
            <v>829.35379290481444</v>
          </cell>
          <cell r="Y521">
            <v>814.41564527838875</v>
          </cell>
          <cell r="Z521">
            <v>791.71525428315283</v>
          </cell>
          <cell r="AA521">
            <v>771.60836417133658</v>
          </cell>
          <cell r="AB521">
            <v>751.62173401543657</v>
          </cell>
          <cell r="AC521">
            <v>732.56999771086703</v>
          </cell>
          <cell r="AD521">
            <v>713.14514653959282</v>
          </cell>
          <cell r="AE521">
            <v>701.13583074878511</v>
          </cell>
        </row>
        <row r="522">
          <cell r="A522" t="str">
            <v>Consommation de la cuisson GPL des appartements 1990-2000 (climat normal)</v>
          </cell>
          <cell r="B522" t="str">
            <v>gplcfiprcui4</v>
          </cell>
          <cell r="C522" t="str">
            <v>fra</v>
          </cell>
          <cell r="D522" t="str">
            <v>CEREN</v>
          </cell>
          <cell r="E522" t="str">
            <v>GWh</v>
          </cell>
          <cell r="F522">
            <v>0</v>
          </cell>
          <cell r="G522">
            <v>17.586976015188689</v>
          </cell>
          <cell r="H522">
            <v>38.684962374936504</v>
          </cell>
          <cell r="I522">
            <v>59.941094597329965</v>
          </cell>
          <cell r="J522">
            <v>77.50408944597811</v>
          </cell>
          <cell r="K522">
            <v>97.516515282730495</v>
          </cell>
          <cell r="L522">
            <v>114.13670179314711</v>
          </cell>
          <cell r="M522">
            <v>123.54951901916318</v>
          </cell>
          <cell r="N522">
            <v>135.87194280787881</v>
          </cell>
          <cell r="O522">
            <v>148.38357879804994</v>
          </cell>
          <cell r="P522">
            <v>152.80121267804674</v>
          </cell>
          <cell r="Q522">
            <v>144.48972606649608</v>
          </cell>
          <cell r="R522">
            <v>140.13377337578473</v>
          </cell>
          <cell r="S522">
            <v>125.08878182405698</v>
          </cell>
          <cell r="T522">
            <v>114.74629488813423</v>
          </cell>
          <cell r="U522">
            <v>101.42856235677502</v>
          </cell>
          <cell r="V522">
            <v>87.670386218672661</v>
          </cell>
          <cell r="W522">
            <v>88.985376538651394</v>
          </cell>
          <cell r="X522">
            <v>86.575057514006403</v>
          </cell>
          <cell r="Y522">
            <v>83.615096510268671</v>
          </cell>
          <cell r="Z522">
            <v>80.992824199113414</v>
          </cell>
          <cell r="AA522">
            <v>77.580736195877392</v>
          </cell>
          <cell r="AB522">
            <v>74.052375012758745</v>
          </cell>
          <cell r="AC522">
            <v>70.583289492611698</v>
          </cell>
          <cell r="AD522">
            <v>69.214631365713885</v>
          </cell>
          <cell r="AE522">
            <v>68.017780761384643</v>
          </cell>
        </row>
        <row r="523">
          <cell r="A523" t="str">
            <v>Consommation de la cuisson gaz naturel des appartements 1990-2000 (climat normal)</v>
          </cell>
          <cell r="B523" t="str">
            <v>gazcfiprcui4</v>
          </cell>
          <cell r="C523" t="str">
            <v>fra</v>
          </cell>
          <cell r="D523" t="str">
            <v>CEREN</v>
          </cell>
          <cell r="E523" t="str">
            <v>GWh</v>
          </cell>
          <cell r="F523">
            <v>0</v>
          </cell>
          <cell r="G523">
            <v>23.682455503948759</v>
          </cell>
          <cell r="H523">
            <v>57.953552346835174</v>
          </cell>
          <cell r="I523">
            <v>92.796279551457005</v>
          </cell>
          <cell r="J523">
            <v>127.07372031320602</v>
          </cell>
          <cell r="K523">
            <v>166.09752631649974</v>
          </cell>
          <cell r="L523">
            <v>206.08177902763288</v>
          </cell>
          <cell r="M523">
            <v>220.94336297021158</v>
          </cell>
          <cell r="N523">
            <v>240.85204952594103</v>
          </cell>
          <cell r="O523">
            <v>260.89148379450404</v>
          </cell>
          <cell r="P523">
            <v>301.63669521558262</v>
          </cell>
          <cell r="Q523">
            <v>306.9787374516423</v>
          </cell>
          <cell r="R523">
            <v>306.33492532744089</v>
          </cell>
          <cell r="S523">
            <v>298.36610308545141</v>
          </cell>
          <cell r="T523">
            <v>289.04390961416556</v>
          </cell>
          <cell r="U523">
            <v>281.03680678609811</v>
          </cell>
          <cell r="V523">
            <v>274.76912720888731</v>
          </cell>
          <cell r="W523">
            <v>275.42149925497193</v>
          </cell>
          <cell r="X523">
            <v>275.70490506630597</v>
          </cell>
          <cell r="Y523">
            <v>275.46438401754966</v>
          </cell>
          <cell r="Z523">
            <v>275.36613782075057</v>
          </cell>
          <cell r="AA523">
            <v>274.87541046667673</v>
          </cell>
          <cell r="AB523">
            <v>274.31974687962969</v>
          </cell>
          <cell r="AC523">
            <v>273.36994508243208</v>
          </cell>
          <cell r="AD523">
            <v>271.66758412763443</v>
          </cell>
          <cell r="AE523">
            <v>269.84697199252349</v>
          </cell>
        </row>
        <row r="524">
          <cell r="A524" t="str">
            <v>Consommation de la cuisson électricité des appartements 1990-2000 (climat normal)</v>
          </cell>
          <cell r="B524" t="str">
            <v>elccfiprcui4</v>
          </cell>
          <cell r="C524" t="str">
            <v>fra</v>
          </cell>
          <cell r="D524" t="str">
            <v>CEREN</v>
          </cell>
          <cell r="E524" t="str">
            <v>GWh</v>
          </cell>
          <cell r="F524">
            <v>0</v>
          </cell>
          <cell r="G524">
            <v>25.337114526633982</v>
          </cell>
          <cell r="H524">
            <v>60.272894144151579</v>
          </cell>
          <cell r="I524">
            <v>98.799906910060258</v>
          </cell>
          <cell r="J524">
            <v>140.34315185746584</v>
          </cell>
          <cell r="K524">
            <v>192.65000402122962</v>
          </cell>
          <cell r="L524">
            <v>242.2414792220894</v>
          </cell>
          <cell r="M524">
            <v>275.73489718606498</v>
          </cell>
          <cell r="N524">
            <v>315.65417753740269</v>
          </cell>
          <cell r="O524">
            <v>347.17597888510716</v>
          </cell>
          <cell r="P524">
            <v>390.57890385707447</v>
          </cell>
          <cell r="Q524">
            <v>403.09308758431348</v>
          </cell>
          <cell r="R524">
            <v>407.464120009167</v>
          </cell>
          <cell r="S524">
            <v>426.54041576482763</v>
          </cell>
          <cell r="T524">
            <v>434.60862413582333</v>
          </cell>
          <cell r="U524">
            <v>452.38508073582329</v>
          </cell>
          <cell r="V524">
            <v>458.88171413582342</v>
          </cell>
          <cell r="W524">
            <v>467.88681777610833</v>
          </cell>
          <cell r="X524">
            <v>467.07383032450201</v>
          </cell>
          <cell r="Y524">
            <v>455.3361647505705</v>
          </cell>
          <cell r="Z524">
            <v>435.35629226328882</v>
          </cell>
          <cell r="AA524">
            <v>419.15221750878243</v>
          </cell>
          <cell r="AB524">
            <v>403.24961212304817</v>
          </cell>
          <cell r="AC524">
            <v>388.61676313582325</v>
          </cell>
          <cell r="AD524">
            <v>372.26293104624455</v>
          </cell>
          <cell r="AE524">
            <v>363.27107799487703</v>
          </cell>
        </row>
        <row r="525">
          <cell r="A525" t="str">
            <v>Consommation de la cuisson des maisons &gt;=2001 (climat normal)</v>
          </cell>
        </row>
        <row r="526">
          <cell r="A526" t="str">
            <v>Consommation de la cuisson des maisons &gt;=2001 (climat normal)</v>
          </cell>
          <cell r="B526" t="str">
            <v>toccfmprcui5</v>
          </cell>
          <cell r="C526" t="str">
            <v>fra</v>
          </cell>
          <cell r="D526" t="str">
            <v>CEREN</v>
          </cell>
          <cell r="E526" t="str">
            <v>GWh</v>
          </cell>
          <cell r="F526">
            <v>0</v>
          </cell>
          <cell r="G526">
            <v>0</v>
          </cell>
          <cell r="H526">
            <v>0</v>
          </cell>
          <cell r="I526">
            <v>0</v>
          </cell>
          <cell r="J526">
            <v>0</v>
          </cell>
          <cell r="K526">
            <v>0</v>
          </cell>
          <cell r="L526">
            <v>0</v>
          </cell>
          <cell r="M526">
            <v>0</v>
          </cell>
          <cell r="N526">
            <v>0</v>
          </cell>
          <cell r="O526">
            <v>0</v>
          </cell>
          <cell r="P526">
            <v>0</v>
          </cell>
          <cell r="Q526">
            <v>234.26758838570271</v>
          </cell>
          <cell r="R526">
            <v>510.16937784643704</v>
          </cell>
          <cell r="S526">
            <v>796.80934599382817</v>
          </cell>
          <cell r="T526">
            <v>1142.4892924005271</v>
          </cell>
          <cell r="U526">
            <v>1522.1826886166757</v>
          </cell>
          <cell r="V526">
            <v>1797.3440644913087</v>
          </cell>
          <cell r="W526">
            <v>2129.8639294392528</v>
          </cell>
          <cell r="X526">
            <v>2433.7371584871594</v>
          </cell>
          <cell r="Y526">
            <v>2689.8917203171209</v>
          </cell>
          <cell r="Z526">
            <v>2701.5296174241435</v>
          </cell>
          <cell r="AA526">
            <v>2844.9907700782564</v>
          </cell>
          <cell r="AB526">
            <v>2921.2660633950131</v>
          </cell>
          <cell r="AC526">
            <v>2955.2358470939275</v>
          </cell>
          <cell r="AD526">
            <v>2730.2954259381436</v>
          </cell>
          <cell r="AE526">
            <v>2836.587643347561</v>
          </cell>
        </row>
        <row r="527">
          <cell r="A527" t="str">
            <v>Consommation de la cuisson GPL des maisons &gt;=2001 (climat normal)</v>
          </cell>
          <cell r="B527" t="str">
            <v>gplcfmprcui5</v>
          </cell>
          <cell r="C527" t="str">
            <v>fra</v>
          </cell>
          <cell r="D527" t="str">
            <v>CEREN</v>
          </cell>
          <cell r="E527" t="str">
            <v>GWh</v>
          </cell>
          <cell r="F527">
            <v>0</v>
          </cell>
          <cell r="G527">
            <v>0</v>
          </cell>
          <cell r="H527">
            <v>0</v>
          </cell>
          <cell r="I527">
            <v>0</v>
          </cell>
          <cell r="J527">
            <v>0</v>
          </cell>
          <cell r="K527">
            <v>0</v>
          </cell>
          <cell r="L527">
            <v>0</v>
          </cell>
          <cell r="M527">
            <v>0</v>
          </cell>
          <cell r="N527">
            <v>0</v>
          </cell>
          <cell r="O527">
            <v>0</v>
          </cell>
          <cell r="P527">
            <v>0</v>
          </cell>
          <cell r="Q527">
            <v>73.084215261552146</v>
          </cell>
          <cell r="R527">
            <v>168.7723733179939</v>
          </cell>
          <cell r="S527">
            <v>258.09524308538369</v>
          </cell>
          <cell r="T527">
            <v>370.08030204897318</v>
          </cell>
          <cell r="U527">
            <v>507.18855705834324</v>
          </cell>
          <cell r="V527">
            <v>555.91883684267998</v>
          </cell>
          <cell r="W527">
            <v>558.22617296837961</v>
          </cell>
          <cell r="X527">
            <v>566.07759133973423</v>
          </cell>
          <cell r="Y527">
            <v>621.02931362746733</v>
          </cell>
          <cell r="Z527">
            <v>664.32874214988715</v>
          </cell>
          <cell r="AA527">
            <v>679.81352204201437</v>
          </cell>
          <cell r="AB527">
            <v>705.7313480647083</v>
          </cell>
          <cell r="AC527">
            <v>727.04766662691566</v>
          </cell>
          <cell r="AD527">
            <v>459.85272073288138</v>
          </cell>
          <cell r="AE527">
            <v>481.72423114980347</v>
          </cell>
        </row>
        <row r="528">
          <cell r="A528" t="str">
            <v>Consommation de la cuisson gaz naturel des maisons &gt;=2001 (climat normal)</v>
          </cell>
          <cell r="B528" t="str">
            <v>gazcfmprcui5</v>
          </cell>
          <cell r="C528" t="str">
            <v>fra</v>
          </cell>
          <cell r="D528" t="str">
            <v>CEREN</v>
          </cell>
          <cell r="E528" t="str">
            <v>GWh</v>
          </cell>
          <cell r="F528">
            <v>0</v>
          </cell>
          <cell r="G528">
            <v>0</v>
          </cell>
          <cell r="H528">
            <v>0</v>
          </cell>
          <cell r="I528">
            <v>0</v>
          </cell>
          <cell r="J528">
            <v>0</v>
          </cell>
          <cell r="K528">
            <v>0</v>
          </cell>
          <cell r="L528">
            <v>0</v>
          </cell>
          <cell r="M528">
            <v>0</v>
          </cell>
          <cell r="N528">
            <v>0</v>
          </cell>
          <cell r="O528">
            <v>0</v>
          </cell>
          <cell r="P528">
            <v>0</v>
          </cell>
          <cell r="Q528">
            <v>59.968938078855615</v>
          </cell>
          <cell r="R528">
            <v>140.02608785861554</v>
          </cell>
          <cell r="S528">
            <v>222.58448986162782</v>
          </cell>
          <cell r="T528">
            <v>315.33788585995399</v>
          </cell>
          <cell r="U528">
            <v>393.37027115936451</v>
          </cell>
          <cell r="V528">
            <v>477.94211729889037</v>
          </cell>
          <cell r="W528">
            <v>527.79536296767333</v>
          </cell>
          <cell r="X528">
            <v>563.3031298298107</v>
          </cell>
          <cell r="Y528">
            <v>572.11196359781172</v>
          </cell>
          <cell r="Z528">
            <v>569.18298002602296</v>
          </cell>
          <cell r="AA528">
            <v>569.10096461082651</v>
          </cell>
          <cell r="AB528">
            <v>548.06904423194703</v>
          </cell>
          <cell r="AC528">
            <v>531.00942373159035</v>
          </cell>
          <cell r="AD528">
            <v>545.23815889299385</v>
          </cell>
          <cell r="AE528">
            <v>566.0189779431272</v>
          </cell>
        </row>
        <row r="529">
          <cell r="A529" t="str">
            <v>Consommation de la cuisson électricité des maisons &gt;=2001 (climat normal)</v>
          </cell>
          <cell r="B529" t="str">
            <v>elccfmprcui5</v>
          </cell>
          <cell r="C529" t="str">
            <v>fra</v>
          </cell>
          <cell r="D529" t="str">
            <v>CEREN</v>
          </cell>
          <cell r="E529" t="str">
            <v>GWh</v>
          </cell>
          <cell r="F529">
            <v>0</v>
          </cell>
          <cell r="G529">
            <v>0</v>
          </cell>
          <cell r="H529">
            <v>0</v>
          </cell>
          <cell r="I529">
            <v>0</v>
          </cell>
          <cell r="J529">
            <v>0</v>
          </cell>
          <cell r="K529">
            <v>0</v>
          </cell>
          <cell r="L529">
            <v>0</v>
          </cell>
          <cell r="M529">
            <v>0</v>
          </cell>
          <cell r="N529">
            <v>0</v>
          </cell>
          <cell r="O529">
            <v>0</v>
          </cell>
          <cell r="P529">
            <v>0</v>
          </cell>
          <cell r="Q529">
            <v>101.21443504529495</v>
          </cell>
          <cell r="R529">
            <v>201.37091666982769</v>
          </cell>
          <cell r="S529">
            <v>316.12961304681681</v>
          </cell>
          <cell r="T529">
            <v>457.07110449159973</v>
          </cell>
          <cell r="U529">
            <v>621.62386039896808</v>
          </cell>
          <cell r="V529">
            <v>763.48311034973835</v>
          </cell>
          <cell r="W529">
            <v>1043.8423935032006</v>
          </cell>
          <cell r="X529">
            <v>1304.3564373176146</v>
          </cell>
          <cell r="Y529">
            <v>1496.7504430918418</v>
          </cell>
          <cell r="Z529">
            <v>1468.0178952482338</v>
          </cell>
          <cell r="AA529">
            <v>1596.0762834254158</v>
          </cell>
          <cell r="AB529">
            <v>1667.4656710983586</v>
          </cell>
          <cell r="AC529">
            <v>1697.1787567354222</v>
          </cell>
          <cell r="AD529">
            <v>1725.2045463122688</v>
          </cell>
          <cell r="AE529">
            <v>1788.8444342546304</v>
          </cell>
        </row>
        <row r="530">
          <cell r="A530" t="str">
            <v>Consommation de la cuisson des appartements &gt;=2001 (climat normal)</v>
          </cell>
        </row>
        <row r="531">
          <cell r="A531" t="str">
            <v>Consommation de la cuisson des appartements &gt;=2001 (climat normal)</v>
          </cell>
          <cell r="B531" t="str">
            <v>toccfiprcui5</v>
          </cell>
          <cell r="C531" t="str">
            <v>fra</v>
          </cell>
          <cell r="D531" t="str">
            <v>CEREN</v>
          </cell>
          <cell r="E531" t="str">
            <v>GWh</v>
          </cell>
          <cell r="F531">
            <v>0</v>
          </cell>
          <cell r="G531">
            <v>0</v>
          </cell>
          <cell r="H531">
            <v>0</v>
          </cell>
          <cell r="I531">
            <v>0</v>
          </cell>
          <cell r="J531">
            <v>0</v>
          </cell>
          <cell r="K531">
            <v>0</v>
          </cell>
          <cell r="L531">
            <v>0</v>
          </cell>
          <cell r="M531">
            <v>0</v>
          </cell>
          <cell r="N531">
            <v>0</v>
          </cell>
          <cell r="O531">
            <v>0</v>
          </cell>
          <cell r="P531">
            <v>0</v>
          </cell>
          <cell r="Q531">
            <v>73.635903913611187</v>
          </cell>
          <cell r="R531">
            <v>140.93569933424118</v>
          </cell>
          <cell r="S531">
            <v>215.33823565733888</v>
          </cell>
          <cell r="T531">
            <v>299.51960310204885</v>
          </cell>
          <cell r="U531">
            <v>393.25806574357205</v>
          </cell>
          <cell r="V531">
            <v>512.57020026438886</v>
          </cell>
          <cell r="W531">
            <v>581.42235310798571</v>
          </cell>
          <cell r="X531">
            <v>679.55264384814484</v>
          </cell>
          <cell r="Y531">
            <v>782.01564560043755</v>
          </cell>
          <cell r="Z531">
            <v>854.30711063319302</v>
          </cell>
          <cell r="AA531">
            <v>920.1356970061222</v>
          </cell>
          <cell r="AB531">
            <v>985.80090825595539</v>
          </cell>
          <cell r="AC531">
            <v>1043.7558064254247</v>
          </cell>
          <cell r="AD531">
            <v>1131.1300629298178</v>
          </cell>
          <cell r="AE531">
            <v>1223.5858905617586</v>
          </cell>
        </row>
        <row r="532">
          <cell r="A532" t="str">
            <v>Consommation de la cuisson GPL des appartements &gt;=2001 (climat normal)</v>
          </cell>
          <cell r="B532" t="str">
            <v>gplcfiprcui5</v>
          </cell>
          <cell r="C532" t="str">
            <v>fra</v>
          </cell>
          <cell r="D532" t="str">
            <v>CEREN</v>
          </cell>
          <cell r="E532" t="str">
            <v>GWh</v>
          </cell>
          <cell r="F532">
            <v>0</v>
          </cell>
          <cell r="G532">
            <v>0</v>
          </cell>
          <cell r="H532">
            <v>0</v>
          </cell>
          <cell r="I532">
            <v>0</v>
          </cell>
          <cell r="J532">
            <v>0</v>
          </cell>
          <cell r="K532">
            <v>0</v>
          </cell>
          <cell r="L532">
            <v>0</v>
          </cell>
          <cell r="M532">
            <v>0</v>
          </cell>
          <cell r="N532">
            <v>0</v>
          </cell>
          <cell r="O532">
            <v>0</v>
          </cell>
          <cell r="P532">
            <v>0</v>
          </cell>
          <cell r="Q532">
            <v>9.0600611184357867</v>
          </cell>
          <cell r="R532">
            <v>16.555067017307589</v>
          </cell>
          <cell r="S532">
            <v>23.604741273229372</v>
          </cell>
          <cell r="T532">
            <v>31.767009986221836</v>
          </cell>
          <cell r="U532">
            <v>36.863216441560155</v>
          </cell>
          <cell r="V532">
            <v>40.760920858881001</v>
          </cell>
          <cell r="W532">
            <v>43.637916145916648</v>
          </cell>
          <cell r="X532">
            <v>50.463689520472606</v>
          </cell>
          <cell r="Y532">
            <v>58.71674014140978</v>
          </cell>
          <cell r="Z532">
            <v>65.093348360913211</v>
          </cell>
          <cell r="AA532">
            <v>70.588155890914123</v>
          </cell>
          <cell r="AB532">
            <v>77.461903275538361</v>
          </cell>
          <cell r="AC532">
            <v>82.891003486263969</v>
          </cell>
          <cell r="AD532">
            <v>91.276567036720081</v>
          </cell>
          <cell r="AE532">
            <v>97.135347083845659</v>
          </cell>
        </row>
        <row r="533">
          <cell r="A533" t="str">
            <v>Consommation de la cuisson gaz naturel des appartements &gt;=2001 (climat normal)</v>
          </cell>
          <cell r="B533" t="str">
            <v>gazcfiprcui5</v>
          </cell>
          <cell r="C533" t="str">
            <v>fra</v>
          </cell>
          <cell r="D533" t="str">
            <v>CEREN</v>
          </cell>
          <cell r="E533" t="str">
            <v>GWh</v>
          </cell>
          <cell r="F533">
            <v>0</v>
          </cell>
          <cell r="G533">
            <v>0</v>
          </cell>
          <cell r="H533">
            <v>0</v>
          </cell>
          <cell r="I533">
            <v>0</v>
          </cell>
          <cell r="J533">
            <v>0</v>
          </cell>
          <cell r="K533">
            <v>0</v>
          </cell>
          <cell r="L533">
            <v>0</v>
          </cell>
          <cell r="M533">
            <v>0</v>
          </cell>
          <cell r="N533">
            <v>0</v>
          </cell>
          <cell r="O533">
            <v>0</v>
          </cell>
          <cell r="P533">
            <v>0</v>
          </cell>
          <cell r="Q533">
            <v>29.063262719643475</v>
          </cell>
          <cell r="R533">
            <v>56.20608859807308</v>
          </cell>
          <cell r="S533">
            <v>82.609889064324364</v>
          </cell>
          <cell r="T533">
            <v>115.42279475465405</v>
          </cell>
          <cell r="U533">
            <v>148.11465572689701</v>
          </cell>
          <cell r="V533">
            <v>183.03240691831422</v>
          </cell>
          <cell r="W533">
            <v>207.89150741978813</v>
          </cell>
          <cell r="X533">
            <v>235.68702058256167</v>
          </cell>
          <cell r="Y533">
            <v>254.70117841418204</v>
          </cell>
          <cell r="Z533">
            <v>269.82595685406903</v>
          </cell>
          <cell r="AA533">
            <v>279.97349942021157</v>
          </cell>
          <cell r="AB533">
            <v>295.82376109676625</v>
          </cell>
          <cell r="AC533">
            <v>322.86651707498356</v>
          </cell>
          <cell r="AD533">
            <v>367.67249403877548</v>
          </cell>
          <cell r="AE533">
            <v>420.63777727537371</v>
          </cell>
        </row>
        <row r="534">
          <cell r="A534" t="str">
            <v>Consommation de la cuisson électricité des appartements &gt;=2001 (climat normal)</v>
          </cell>
          <cell r="B534" t="str">
            <v>elccfiprcui5</v>
          </cell>
          <cell r="C534" t="str">
            <v>fra</v>
          </cell>
          <cell r="D534" t="str">
            <v>CEREN</v>
          </cell>
          <cell r="E534" t="str">
            <v>GWh</v>
          </cell>
          <cell r="F534">
            <v>0</v>
          </cell>
          <cell r="G534">
            <v>0</v>
          </cell>
          <cell r="H534">
            <v>0</v>
          </cell>
          <cell r="I534">
            <v>0</v>
          </cell>
          <cell r="J534">
            <v>0</v>
          </cell>
          <cell r="K534">
            <v>0</v>
          </cell>
          <cell r="L534">
            <v>0</v>
          </cell>
          <cell r="M534">
            <v>0</v>
          </cell>
          <cell r="N534">
            <v>0</v>
          </cell>
          <cell r="O534">
            <v>0</v>
          </cell>
          <cell r="P534">
            <v>0</v>
          </cell>
          <cell r="Q534">
            <v>35.51258007553195</v>
          </cell>
          <cell r="R534">
            <v>68.174543718860519</v>
          </cell>
          <cell r="S534">
            <v>109.12360531978513</v>
          </cell>
          <cell r="T534">
            <v>152.32979836117295</v>
          </cell>
          <cell r="U534">
            <v>208.28019357511488</v>
          </cell>
          <cell r="V534">
            <v>288.7768724871936</v>
          </cell>
          <cell r="W534">
            <v>329.89292954228085</v>
          </cell>
          <cell r="X534">
            <v>393.40193374511051</v>
          </cell>
          <cell r="Y534">
            <v>468.59772704484561</v>
          </cell>
          <cell r="Z534">
            <v>519.38780541821063</v>
          </cell>
          <cell r="AA534">
            <v>569.57404169499637</v>
          </cell>
          <cell r="AB534">
            <v>612.5152438836509</v>
          </cell>
          <cell r="AC534">
            <v>637.99828586417698</v>
          </cell>
          <cell r="AD534">
            <v>672.18100185432218</v>
          </cell>
          <cell r="AE534">
            <v>705.81276620253914</v>
          </cell>
        </row>
        <row r="536">
          <cell r="A536" t="str">
            <v>Calcul des consommations en énergie utile</v>
          </cell>
        </row>
        <row r="537">
          <cell r="A537" t="str">
            <v>Consommation de chauffage des résidences principales par année de construction (énergie utile)</v>
          </cell>
        </row>
        <row r="538">
          <cell r="A538" t="str">
            <v>Consommation du chauffage du résidentiel (climat normal)</v>
          </cell>
        </row>
        <row r="539">
          <cell r="A539" t="str">
            <v>Consommation du chauffage du résidentiel (climat normal)</v>
          </cell>
          <cell r="B539" t="str">
            <v>tocculprchc</v>
          </cell>
          <cell r="C539" t="str">
            <v>fra</v>
          </cell>
          <cell r="D539" t="str">
            <v>Calcul</v>
          </cell>
          <cell r="E539" t="str">
            <v>GWh</v>
          </cell>
          <cell r="F539">
            <v>217493.26852818206</v>
          </cell>
          <cell r="G539">
            <v>220280.16042462751</v>
          </cell>
          <cell r="H539">
            <v>222083.93080919693</v>
          </cell>
          <cell r="I539">
            <v>218977.57267584882</v>
          </cell>
          <cell r="J539">
            <v>218400.16498017823</v>
          </cell>
          <cell r="K539">
            <v>218658.89856810513</v>
          </cell>
          <cell r="L539">
            <v>218768.64588308736</v>
          </cell>
          <cell r="M539">
            <v>215259.467079308</v>
          </cell>
          <cell r="N539">
            <v>221007.32302007376</v>
          </cell>
          <cell r="O539">
            <v>223558.23998807726</v>
          </cell>
          <cell r="P539">
            <v>222951.4532575309</v>
          </cell>
          <cell r="Q539">
            <v>226032.9248862245</v>
          </cell>
          <cell r="R539">
            <v>223874.28161851215</v>
          </cell>
          <cell r="S539">
            <v>218534.04561929012</v>
          </cell>
          <cell r="T539">
            <v>219666.81014572145</v>
          </cell>
          <cell r="U539">
            <v>217127.12397669826</v>
          </cell>
          <cell r="V539">
            <v>214720.42812583403</v>
          </cell>
          <cell r="W539">
            <v>214943.61256084591</v>
          </cell>
          <cell r="X539">
            <v>207611.16223655891</v>
          </cell>
          <cell r="Y539">
            <v>203166.73025764033</v>
          </cell>
          <cell r="Z539">
            <v>198423.99665940338</v>
          </cell>
          <cell r="AA539">
            <v>196023.0715715939</v>
          </cell>
          <cell r="AB539">
            <v>190723.00726184202</v>
          </cell>
          <cell r="AC539">
            <v>185137.06440166148</v>
          </cell>
          <cell r="AD539">
            <v>182230.55327736371</v>
          </cell>
          <cell r="AE539">
            <v>179332.57532679016</v>
          </cell>
        </row>
        <row r="540">
          <cell r="A540" t="str">
            <v>Consommation du chauffage charbon du résidentiel (climat normal)</v>
          </cell>
          <cell r="B540" t="str">
            <v>chaculprchc</v>
          </cell>
          <cell r="C540" t="str">
            <v>fra</v>
          </cell>
          <cell r="D540" t="str">
            <v>CEREN</v>
          </cell>
          <cell r="E540" t="str">
            <v>GWh</v>
          </cell>
          <cell r="F540">
            <v>4965.5054671735497</v>
          </cell>
          <cell r="G540">
            <v>4857.4991173681556</v>
          </cell>
          <cell r="H540">
            <v>4069.6327141434049</v>
          </cell>
          <cell r="I540">
            <v>3858.4548017955053</v>
          </cell>
          <cell r="J540">
            <v>3768.9766032447292</v>
          </cell>
          <cell r="K540">
            <v>3501.1953431305456</v>
          </cell>
          <cell r="L540">
            <v>3201.2351411933687</v>
          </cell>
          <cell r="M540">
            <v>2895.2607567578762</v>
          </cell>
          <cell r="N540">
            <v>2591.5582371232172</v>
          </cell>
          <cell r="O540">
            <v>2316.7906752427471</v>
          </cell>
          <cell r="P540">
            <v>2250.2419924034302</v>
          </cell>
          <cell r="Q540">
            <v>1686.2486959856651</v>
          </cell>
          <cell r="R540">
            <v>1421.0609601094031</v>
          </cell>
          <cell r="S540">
            <v>1245.5428023285065</v>
          </cell>
          <cell r="T540">
            <v>1091.1991466316776</v>
          </cell>
          <cell r="U540">
            <v>979.22839987651787</v>
          </cell>
          <cell r="V540">
            <v>902.66497930170306</v>
          </cell>
          <cell r="W540">
            <v>869.25661527175691</v>
          </cell>
          <cell r="X540">
            <v>837.32317654894507</v>
          </cell>
          <cell r="Y540">
            <v>811.45421989226315</v>
          </cell>
          <cell r="Z540">
            <v>787.85864520369751</v>
          </cell>
          <cell r="AA540">
            <v>769.5583755793881</v>
          </cell>
          <cell r="AB540">
            <v>748.77689010045322</v>
          </cell>
          <cell r="AC540">
            <v>731.12676916209364</v>
          </cell>
          <cell r="AD540">
            <v>720.7676433646028</v>
          </cell>
          <cell r="AE540">
            <v>715.89523904276416</v>
          </cell>
        </row>
        <row r="541">
          <cell r="A541" t="str">
            <v>Consommation du chauffage fioul du résidentiel (climat normal)</v>
          </cell>
          <cell r="B541" t="str">
            <v>fodculprchc</v>
          </cell>
          <cell r="C541" t="str">
            <v>fra</v>
          </cell>
          <cell r="D541" t="str">
            <v>CEREN</v>
          </cell>
          <cell r="E541" t="str">
            <v>GWh</v>
          </cell>
          <cell r="F541">
            <v>58585.510726743756</v>
          </cell>
          <cell r="G541">
            <v>56913.38404439122</v>
          </cell>
          <cell r="H541">
            <v>54349.830752989583</v>
          </cell>
          <cell r="I541">
            <v>52723.561332386169</v>
          </cell>
          <cell r="J541">
            <v>52588.970647302878</v>
          </cell>
          <cell r="K541">
            <v>52933.125804828327</v>
          </cell>
          <cell r="L541">
            <v>52257.911114807684</v>
          </cell>
          <cell r="M541">
            <v>51385.162828906192</v>
          </cell>
          <cell r="N541">
            <v>53026.610135123912</v>
          </cell>
          <cell r="O541">
            <v>54211.181681731039</v>
          </cell>
          <cell r="P541">
            <v>55479.086062442308</v>
          </cell>
          <cell r="Q541">
            <v>56866.370142176827</v>
          </cell>
          <cell r="R541">
            <v>54110.583424094308</v>
          </cell>
          <cell r="S541">
            <v>51754.384621286896</v>
          </cell>
          <cell r="T541">
            <v>51949.027809326552</v>
          </cell>
          <cell r="U541">
            <v>50650.298492947928</v>
          </cell>
          <cell r="V541">
            <v>48571.936975764103</v>
          </cell>
          <cell r="W541">
            <v>46890.008656434395</v>
          </cell>
          <cell r="X541">
            <v>42041.03862363856</v>
          </cell>
          <cell r="Y541">
            <v>40041.839880432228</v>
          </cell>
          <cell r="Z541">
            <v>37276.996489196434</v>
          </cell>
          <cell r="AA541">
            <v>37313.325894072172</v>
          </cell>
          <cell r="AB541">
            <v>34072.608206237805</v>
          </cell>
          <cell r="AC541">
            <v>31166.95152492238</v>
          </cell>
          <cell r="AD541">
            <v>29783.833738658974</v>
          </cell>
          <cell r="AE541">
            <v>27626.717103204952</v>
          </cell>
        </row>
        <row r="542">
          <cell r="A542" t="str">
            <v>Consommation du chauffage GPL du résidentiel (climat normal)</v>
          </cell>
          <cell r="B542" t="str">
            <v>gplculprchc</v>
          </cell>
          <cell r="C542" t="str">
            <v>fra</v>
          </cell>
          <cell r="D542" t="str">
            <v>CEREN</v>
          </cell>
          <cell r="E542" t="str">
            <v>GWh</v>
          </cell>
          <cell r="F542">
            <v>3219.1694917949417</v>
          </cell>
          <cell r="G542">
            <v>3454.6937872016802</v>
          </cell>
          <cell r="H542">
            <v>3629.1446953352824</v>
          </cell>
          <cell r="I542">
            <v>3732.4328537006286</v>
          </cell>
          <cell r="J542">
            <v>3988.7159260248413</v>
          </cell>
          <cell r="K542">
            <v>4258.5728708810248</v>
          </cell>
          <cell r="L542">
            <v>4433.586048098934</v>
          </cell>
          <cell r="M542">
            <v>4513.0995664994234</v>
          </cell>
          <cell r="N542">
            <v>4476.3926574108818</v>
          </cell>
          <cell r="O542">
            <v>4556.9966204549601</v>
          </cell>
          <cell r="P542">
            <v>4838.3276013518007</v>
          </cell>
          <cell r="Q542">
            <v>4890.1731635221313</v>
          </cell>
          <cell r="R542">
            <v>4699.5907396141092</v>
          </cell>
          <cell r="S542">
            <v>4375.7727884324477</v>
          </cell>
          <cell r="T542">
            <v>4069.0941702524638</v>
          </cell>
          <cell r="U542">
            <v>3854.1382334394584</v>
          </cell>
          <cell r="V542">
            <v>3514.9665571252322</v>
          </cell>
          <cell r="W542">
            <v>3414.3135869171651</v>
          </cell>
          <cell r="X542">
            <v>3151.3943493188799</v>
          </cell>
          <cell r="Y542">
            <v>2916.4027274220871</v>
          </cell>
          <cell r="Z542">
            <v>2666.9115370767618</v>
          </cell>
          <cell r="AA542">
            <v>2475.2032306189076</v>
          </cell>
          <cell r="AB542">
            <v>2265.5159724892833</v>
          </cell>
          <cell r="AC542">
            <v>2086.2098784724039</v>
          </cell>
          <cell r="AD542">
            <v>2029.0685893186426</v>
          </cell>
          <cell r="AE542">
            <v>1930.0475932840134</v>
          </cell>
        </row>
        <row r="543">
          <cell r="A543" t="str">
            <v>Consommation du chauffage gaz naturel du résidentiel (climat normal)</v>
          </cell>
          <cell r="B543" t="str">
            <v>gazculprchc</v>
          </cell>
          <cell r="C543" t="str">
            <v>fra</v>
          </cell>
          <cell r="D543" t="str">
            <v>CEREN</v>
          </cell>
          <cell r="E543" t="str">
            <v>GWh</v>
          </cell>
          <cell r="F543">
            <v>56722.066141710064</v>
          </cell>
          <cell r="G543">
            <v>58330.585678612741</v>
          </cell>
          <cell r="H543">
            <v>60853.435317980882</v>
          </cell>
          <cell r="I543">
            <v>63244.17675871637</v>
          </cell>
          <cell r="J543">
            <v>65710.256867459539</v>
          </cell>
          <cell r="K543">
            <v>66118.561068491777</v>
          </cell>
          <cell r="L543">
            <v>67685.567556873721</v>
          </cell>
          <cell r="M543">
            <v>67506.335814937425</v>
          </cell>
          <cell r="N543">
            <v>70837.064108282197</v>
          </cell>
          <cell r="O543">
            <v>73804.222015530628</v>
          </cell>
          <cell r="P543">
            <v>74964.72812837745</v>
          </cell>
          <cell r="Q543">
            <v>78528.03941634878</v>
          </cell>
          <cell r="R543">
            <v>81907.4282242833</v>
          </cell>
          <cell r="S543">
            <v>80607.63485035066</v>
          </cell>
          <cell r="T543">
            <v>82148.125131747089</v>
          </cell>
          <cell r="U543">
            <v>81762.120937648157</v>
          </cell>
          <cell r="V543">
            <v>80527.234716859239</v>
          </cell>
          <cell r="W543">
            <v>81057.131759577169</v>
          </cell>
          <cell r="X543">
            <v>79936.308701138143</v>
          </cell>
          <cell r="Y543">
            <v>76613.858176960479</v>
          </cell>
          <cell r="Z543">
            <v>76068.73990564901</v>
          </cell>
          <cell r="AA543">
            <v>73763.245751813112</v>
          </cell>
          <cell r="AB543">
            <v>73019.419323433132</v>
          </cell>
          <cell r="AC543">
            <v>71543.280049375127</v>
          </cell>
          <cell r="AD543">
            <v>69620.322122786136</v>
          </cell>
          <cell r="AE543">
            <v>68045.234028070321</v>
          </cell>
        </row>
        <row r="544">
          <cell r="A544" t="str">
            <v>Consommation du chauffage électricité du résidentiel (climat normal)</v>
          </cell>
          <cell r="B544" t="str">
            <v>elcculprchc</v>
          </cell>
          <cell r="C544" t="str">
            <v>fra</v>
          </cell>
          <cell r="D544" t="str">
            <v>CEREN</v>
          </cell>
          <cell r="E544" t="str">
            <v>GWh</v>
          </cell>
          <cell r="F544">
            <v>35360.127790877508</v>
          </cell>
          <cell r="G544">
            <v>36561.125583927926</v>
          </cell>
          <cell r="H544">
            <v>37926.999136597806</v>
          </cell>
          <cell r="I544">
            <v>37009.749745231013</v>
          </cell>
          <cell r="J544">
            <v>36554.09177219867</v>
          </cell>
          <cell r="K544">
            <v>37531.320658685094</v>
          </cell>
          <cell r="L544">
            <v>37750.89971943041</v>
          </cell>
          <cell r="M544">
            <v>36137.961500016725</v>
          </cell>
          <cell r="N544">
            <v>37362.23120394849</v>
          </cell>
          <cell r="O544">
            <v>35998.101321673421</v>
          </cell>
          <cell r="P544">
            <v>36565.430566416966</v>
          </cell>
          <cell r="Q544">
            <v>37121.146782689102</v>
          </cell>
          <cell r="R544">
            <v>36191.037845342922</v>
          </cell>
          <cell r="S544">
            <v>36355.864036478</v>
          </cell>
          <cell r="T544">
            <v>37006.882511480464</v>
          </cell>
          <cell r="U544">
            <v>37945.129158186333</v>
          </cell>
          <cell r="V544">
            <v>39477.726367672883</v>
          </cell>
          <cell r="W544">
            <v>40552.946858185853</v>
          </cell>
          <cell r="X544">
            <v>41231.971777097024</v>
          </cell>
          <cell r="Y544">
            <v>40522.960238631211</v>
          </cell>
          <cell r="Z544">
            <v>38874.786763333504</v>
          </cell>
          <cell r="AA544">
            <v>37248.550515276409</v>
          </cell>
          <cell r="AB544">
            <v>35241.202990812992</v>
          </cell>
          <cell r="AC544">
            <v>33626.316206549636</v>
          </cell>
          <cell r="AD544">
            <v>33134.795785386777</v>
          </cell>
          <cell r="AE544">
            <v>32984.640354041112</v>
          </cell>
        </row>
        <row r="545">
          <cell r="A545" t="str">
            <v>Consommation du chauffage biomasse du résidentiel (climat normal)</v>
          </cell>
          <cell r="B545" t="str">
            <v>boiculprchc</v>
          </cell>
          <cell r="C545" t="str">
            <v>fra</v>
          </cell>
          <cell r="D545" t="str">
            <v>CEREN</v>
          </cell>
          <cell r="E545" t="str">
            <v>GWh</v>
          </cell>
          <cell r="F545">
            <v>45512.364966608162</v>
          </cell>
          <cell r="G545">
            <v>47230.439000298182</v>
          </cell>
          <cell r="H545">
            <v>48208.731198996473</v>
          </cell>
          <cell r="I545">
            <v>46223.473893879891</v>
          </cell>
          <cell r="J545">
            <v>43798.095474560498</v>
          </cell>
          <cell r="K545">
            <v>42485.603528795182</v>
          </cell>
          <cell r="L545">
            <v>41400.668407537858</v>
          </cell>
          <cell r="M545">
            <v>40964.402125526452</v>
          </cell>
          <cell r="N545">
            <v>40884.126250327849</v>
          </cell>
          <cell r="O545">
            <v>40922.40856631373</v>
          </cell>
          <cell r="P545">
            <v>37164.168743591246</v>
          </cell>
          <cell r="Q545">
            <v>35234.829122405165</v>
          </cell>
          <cell r="R545">
            <v>34617.9970571019</v>
          </cell>
          <cell r="S545">
            <v>33857.247554906135</v>
          </cell>
          <cell r="T545">
            <v>33651.814970311323</v>
          </cell>
          <cell r="U545">
            <v>32387.159215060154</v>
          </cell>
          <cell r="V545">
            <v>32417.9399086661</v>
          </cell>
          <cell r="W545">
            <v>32987.993130904571</v>
          </cell>
          <cell r="X545">
            <v>31577.246721356794</v>
          </cell>
          <cell r="Y545">
            <v>33378.468554412371</v>
          </cell>
          <cell r="Z545">
            <v>33855.866583292925</v>
          </cell>
          <cell r="AA545">
            <v>35512.844019525415</v>
          </cell>
          <cell r="AB545">
            <v>36425.003436666128</v>
          </cell>
          <cell r="AC545">
            <v>37204.070085450934</v>
          </cell>
          <cell r="AD545">
            <v>38430.760832795742</v>
          </cell>
          <cell r="AE545">
            <v>39370.710094835449</v>
          </cell>
        </row>
        <row r="546">
          <cell r="A546" t="str">
            <v>Consommation du chauffage autre du résidentiel (climat normal)</v>
          </cell>
          <cell r="B546" t="str">
            <v>divculprchc</v>
          </cell>
          <cell r="C546" t="str">
            <v>fra</v>
          </cell>
          <cell r="D546" t="str">
            <v>CEREN</v>
          </cell>
          <cell r="E546" t="str">
            <v>GWh</v>
          </cell>
          <cell r="F546">
            <v>13128.52394327406</v>
          </cell>
          <cell r="G546">
            <v>12932.433212827589</v>
          </cell>
          <cell r="H546">
            <v>13046.15699315347</v>
          </cell>
          <cell r="I546">
            <v>12185.723290139269</v>
          </cell>
          <cell r="J546">
            <v>11991.057689387075</v>
          </cell>
          <cell r="K546">
            <v>11830.51929329318</v>
          </cell>
          <cell r="L546">
            <v>12038.777895145386</v>
          </cell>
          <cell r="M546">
            <v>11857.244486663907</v>
          </cell>
          <cell r="N546">
            <v>11829.340427857223</v>
          </cell>
          <cell r="O546">
            <v>11748.539107130709</v>
          </cell>
          <cell r="P546">
            <v>11689.470162947688</v>
          </cell>
          <cell r="Q546">
            <v>11706.117563096852</v>
          </cell>
          <cell r="R546">
            <v>10926.583367966216</v>
          </cell>
          <cell r="S546">
            <v>10337.598965507485</v>
          </cell>
          <cell r="T546">
            <v>9750.6664059718551</v>
          </cell>
          <cell r="U546">
            <v>9549.0495395397102</v>
          </cell>
          <cell r="V546">
            <v>9307.9586204447969</v>
          </cell>
          <cell r="W546">
            <v>9171.9619535550064</v>
          </cell>
          <cell r="X546">
            <v>8835.8788874605816</v>
          </cell>
          <cell r="Y546">
            <v>8881.7464598896859</v>
          </cell>
          <cell r="Z546">
            <v>8892.8367356510407</v>
          </cell>
          <cell r="AA546">
            <v>8940.3437847084988</v>
          </cell>
          <cell r="AB546">
            <v>8950.4804421022254</v>
          </cell>
          <cell r="AC546">
            <v>8779.1098877289005</v>
          </cell>
          <cell r="AD546">
            <v>8511.0045650528737</v>
          </cell>
          <cell r="AE546">
            <v>8659.3309143115912</v>
          </cell>
        </row>
        <row r="547">
          <cell r="A547" t="str">
            <v>Consommation du chauffage des maisons (climat normal)</v>
          </cell>
        </row>
        <row r="548">
          <cell r="A548" t="str">
            <v>Consommation du chauffage des maisons (climat normal)</v>
          </cell>
          <cell r="B548" t="str">
            <v>toccumprchc</v>
          </cell>
          <cell r="C548" t="str">
            <v>fra</v>
          </cell>
          <cell r="D548" t="str">
            <v>CEREN</v>
          </cell>
          <cell r="E548" t="str">
            <v>GWh</v>
          </cell>
          <cell r="F548">
            <v>140496.57441658602</v>
          </cell>
          <cell r="G548">
            <v>144483.54683742186</v>
          </cell>
          <cell r="H548">
            <v>147385.5202178522</v>
          </cell>
          <cell r="I548">
            <v>145795.67926620384</v>
          </cell>
          <cell r="J548">
            <v>145820.76799983639</v>
          </cell>
          <cell r="K548">
            <v>146565.66828420837</v>
          </cell>
          <cell r="L548">
            <v>146371.22147609972</v>
          </cell>
          <cell r="M548">
            <v>144833.51809901133</v>
          </cell>
          <cell r="N548">
            <v>149025.09290071225</v>
          </cell>
          <cell r="O548">
            <v>151503.6365489098</v>
          </cell>
          <cell r="P548">
            <v>151894.44495722387</v>
          </cell>
          <cell r="Q548">
            <v>153932.98880657047</v>
          </cell>
          <cell r="R548">
            <v>152983.10971398384</v>
          </cell>
          <cell r="S548">
            <v>149404.18105554057</v>
          </cell>
          <cell r="T548">
            <v>151295.33562741717</v>
          </cell>
          <cell r="U548">
            <v>149581.54195723575</v>
          </cell>
          <cell r="V548">
            <v>148667.7962030285</v>
          </cell>
          <cell r="W548">
            <v>149038.40702491321</v>
          </cell>
          <cell r="X548">
            <v>144053.21647567974</v>
          </cell>
          <cell r="Y548">
            <v>141917.78836877216</v>
          </cell>
          <cell r="Z548">
            <v>137947.2107295811</v>
          </cell>
          <cell r="AA548">
            <v>136413.41711485604</v>
          </cell>
          <cell r="AB548">
            <v>132767.04586088017</v>
          </cell>
          <cell r="AC548">
            <v>129293.49465358029</v>
          </cell>
          <cell r="AD548">
            <v>127981.72373914272</v>
          </cell>
          <cell r="AE548">
            <v>126117.73585352466</v>
          </cell>
        </row>
        <row r="549">
          <cell r="A549" t="str">
            <v>Consommation du chauffage charbon des maisons (climat normal)</v>
          </cell>
          <cell r="B549" t="str">
            <v>chacumprchc</v>
          </cell>
          <cell r="C549" t="str">
            <v>fra</v>
          </cell>
          <cell r="D549" t="str">
            <v>CEREN</v>
          </cell>
          <cell r="E549" t="str">
            <v>GWh</v>
          </cell>
          <cell r="F549">
            <v>4080.1164297318596</v>
          </cell>
          <cell r="G549">
            <v>4036.9770955949643</v>
          </cell>
          <cell r="H549">
            <v>3359.7236681503477</v>
          </cell>
          <cell r="I549">
            <v>3201.6041815244598</v>
          </cell>
          <cell r="J549">
            <v>3177.1218222307743</v>
          </cell>
          <cell r="K549">
            <v>2943.3501913063687</v>
          </cell>
          <cell r="L549">
            <v>2653.3749585001924</v>
          </cell>
          <cell r="M549">
            <v>2523.9474592655547</v>
          </cell>
          <cell r="N549">
            <v>2252.5193075865618</v>
          </cell>
          <cell r="O549">
            <v>2065.0018295379309</v>
          </cell>
          <cell r="P549">
            <v>1997.6367009437872</v>
          </cell>
          <cell r="Q549">
            <v>1493.6058904772387</v>
          </cell>
          <cell r="R549">
            <v>1301.911287260102</v>
          </cell>
          <cell r="S549">
            <v>1124.1289986110826</v>
          </cell>
          <cell r="T549">
            <v>979.05319834276293</v>
          </cell>
          <cell r="U549">
            <v>881.91291971437681</v>
          </cell>
          <cell r="V549">
            <v>817.40666181805454</v>
          </cell>
          <cell r="W549">
            <v>784.5583925147838</v>
          </cell>
          <cell r="X549">
            <v>753.3934568781317</v>
          </cell>
          <cell r="Y549">
            <v>728.44776468657562</v>
          </cell>
          <cell r="Z549">
            <v>705.79804004351695</v>
          </cell>
          <cell r="AA549">
            <v>687.47748517693822</v>
          </cell>
          <cell r="AB549">
            <v>666.8529923493802</v>
          </cell>
          <cell r="AC549">
            <v>647.68945494752916</v>
          </cell>
          <cell r="AD549">
            <v>635.45938235555445</v>
          </cell>
          <cell r="AE549">
            <v>629.80808468855912</v>
          </cell>
        </row>
        <row r="550">
          <cell r="A550" t="str">
            <v>Consommation du chauffage fioul des maisons (climat normal)</v>
          </cell>
          <cell r="B550" t="str">
            <v>fodcumprchc</v>
          </cell>
          <cell r="C550" t="str">
            <v>fra</v>
          </cell>
          <cell r="D550" t="str">
            <v>CEREN</v>
          </cell>
          <cell r="E550" t="str">
            <v>GWh</v>
          </cell>
          <cell r="F550">
            <v>40539.866926230345</v>
          </cell>
          <cell r="G550">
            <v>39702.148561797498</v>
          </cell>
          <cell r="H550">
            <v>38695.533408189433</v>
          </cell>
          <cell r="I550">
            <v>37991.333466159318</v>
          </cell>
          <cell r="J550">
            <v>38729.587477204281</v>
          </cell>
          <cell r="K550">
            <v>39624.985207030782</v>
          </cell>
          <cell r="L550">
            <v>39445.423707410897</v>
          </cell>
          <cell r="M550">
            <v>39106.038961024009</v>
          </cell>
          <cell r="N550">
            <v>41093.336115521481</v>
          </cell>
          <cell r="O550">
            <v>42730.674771709382</v>
          </cell>
          <cell r="P550">
            <v>44529.110011661011</v>
          </cell>
          <cell r="Q550">
            <v>46268.777413956152</v>
          </cell>
          <cell r="R550">
            <v>44364.330276303153</v>
          </cell>
          <cell r="S550">
            <v>42606.548388241848</v>
          </cell>
          <cell r="T550">
            <v>43171.574695097785</v>
          </cell>
          <cell r="U550">
            <v>42410.235610339128</v>
          </cell>
          <cell r="V550">
            <v>40962.115925430749</v>
          </cell>
          <cell r="W550">
            <v>39759.657068395602</v>
          </cell>
          <cell r="X550">
            <v>35810.843200988078</v>
          </cell>
          <cell r="Y550">
            <v>34347.88564097583</v>
          </cell>
          <cell r="Z550">
            <v>31985.865665002435</v>
          </cell>
          <cell r="AA550">
            <v>32416.165995742525</v>
          </cell>
          <cell r="AB550">
            <v>29677.858098451863</v>
          </cell>
          <cell r="AC550">
            <v>27268.391843349385</v>
          </cell>
          <cell r="AD550">
            <v>26137.7501778892</v>
          </cell>
          <cell r="AE550">
            <v>24150.433191996923</v>
          </cell>
        </row>
        <row r="551">
          <cell r="A551" t="str">
            <v>Consommation du chauffage GPL des maisons (climat normal)</v>
          </cell>
          <cell r="B551" t="str">
            <v>gplcumprchc</v>
          </cell>
          <cell r="C551" t="str">
            <v>fra</v>
          </cell>
          <cell r="D551" t="str">
            <v>CEREN</v>
          </cell>
          <cell r="E551" t="str">
            <v>GWh</v>
          </cell>
          <cell r="F551">
            <v>2835.4771449240484</v>
          </cell>
          <cell r="G551">
            <v>3114.9082411275049</v>
          </cell>
          <cell r="H551">
            <v>3326.1547572138847</v>
          </cell>
          <cell r="I551">
            <v>3434.8003810430569</v>
          </cell>
          <cell r="J551">
            <v>3668.3857975978613</v>
          </cell>
          <cell r="K551">
            <v>3912.7804390313659</v>
          </cell>
          <cell r="L551">
            <v>4080.8114518514535</v>
          </cell>
          <cell r="M551">
            <v>4143.5185075116915</v>
          </cell>
          <cell r="N551">
            <v>4129.0195003092067</v>
          </cell>
          <cell r="O551">
            <v>4233.2978347482194</v>
          </cell>
          <cell r="P551">
            <v>4549.2924765983335</v>
          </cell>
          <cell r="Q551">
            <v>4614.1910973481372</v>
          </cell>
          <cell r="R551">
            <v>4449.0270083540036</v>
          </cell>
          <cell r="S551">
            <v>4123.6390832611205</v>
          </cell>
          <cell r="T551">
            <v>3806.1765891960986</v>
          </cell>
          <cell r="U551">
            <v>3595.0011973415371</v>
          </cell>
          <cell r="V551">
            <v>3295.8535292347328</v>
          </cell>
          <cell r="W551">
            <v>3211.3101440375722</v>
          </cell>
          <cell r="X551">
            <v>2979.3639849852193</v>
          </cell>
          <cell r="Y551">
            <v>2768.0790319613261</v>
          </cell>
          <cell r="Z551">
            <v>2536.431157573672</v>
          </cell>
          <cell r="AA551">
            <v>2364.0120373753593</v>
          </cell>
          <cell r="AB551">
            <v>2176.7368385703576</v>
          </cell>
          <cell r="AC551">
            <v>2011.9135241817366</v>
          </cell>
          <cell r="AD551">
            <v>1964.2349591631678</v>
          </cell>
          <cell r="AE551">
            <v>1876.2298205016407</v>
          </cell>
        </row>
        <row r="552">
          <cell r="A552" t="str">
            <v>Consommation du chauffage gaz naturel des maisons (climat normal)</v>
          </cell>
          <cell r="B552" t="str">
            <v>gazcumprchc</v>
          </cell>
          <cell r="C552" t="str">
            <v>fra</v>
          </cell>
          <cell r="D552" t="str">
            <v>CEREN</v>
          </cell>
          <cell r="E552" t="str">
            <v>GWh</v>
          </cell>
          <cell r="F552">
            <v>26564.679430026368</v>
          </cell>
          <cell r="G552">
            <v>27767.131542836993</v>
          </cell>
          <cell r="H552">
            <v>29440.409185315293</v>
          </cell>
          <cell r="I552">
            <v>30887.351624926927</v>
          </cell>
          <cell r="J552">
            <v>32202.759461523372</v>
          </cell>
          <cell r="K552">
            <v>32564.243119691437</v>
          </cell>
          <cell r="L552">
            <v>33507.491425018503</v>
          </cell>
          <cell r="M552">
            <v>33661.151697572321</v>
          </cell>
          <cell r="N552">
            <v>35350.71440518654</v>
          </cell>
          <cell r="O552">
            <v>37077.062817903286</v>
          </cell>
          <cell r="P552">
            <v>38496.591656271688</v>
          </cell>
          <cell r="Q552">
            <v>41221.773969561182</v>
          </cell>
          <cell r="R552">
            <v>43840.06362948491</v>
          </cell>
          <cell r="S552">
            <v>43112.355863718425</v>
          </cell>
          <cell r="T552">
            <v>44562.005918828523</v>
          </cell>
          <cell r="U552">
            <v>44658.96120716224</v>
          </cell>
          <cell r="V552">
            <v>44568.062971003135</v>
          </cell>
          <cell r="W552">
            <v>44795.112075080382</v>
          </cell>
          <cell r="X552">
            <v>44470.619102947516</v>
          </cell>
          <cell r="Y552">
            <v>42473.102840516593</v>
          </cell>
          <cell r="Z552">
            <v>42257.22817935593</v>
          </cell>
          <cell r="AA552">
            <v>40346.948246708336</v>
          </cell>
          <cell r="AB552">
            <v>40156.941443022151</v>
          </cell>
          <cell r="AC552">
            <v>39650.793004485706</v>
          </cell>
          <cell r="AD552">
            <v>38568.727208637065</v>
          </cell>
          <cell r="AE552">
            <v>37959.019130732202</v>
          </cell>
        </row>
        <row r="553">
          <cell r="A553" t="str">
            <v>Consommation du chauffage électricité des maisons (climat normal)</v>
          </cell>
          <cell r="B553" t="str">
            <v>elccumprchc</v>
          </cell>
          <cell r="C553" t="str">
            <v>fra</v>
          </cell>
          <cell r="D553" t="str">
            <v>CEREN</v>
          </cell>
          <cell r="E553" t="str">
            <v>GWh</v>
          </cell>
          <cell r="F553">
            <v>24543.818962887366</v>
          </cell>
          <cell r="G553">
            <v>25359.969074556542</v>
          </cell>
          <cell r="H553">
            <v>26692.913041398046</v>
          </cell>
          <cell r="I553">
            <v>26014.053461025866</v>
          </cell>
          <cell r="J553">
            <v>26102.530591557297</v>
          </cell>
          <cell r="K553">
            <v>26709.215499721045</v>
          </cell>
          <cell r="L553">
            <v>26863.296797355128</v>
          </cell>
          <cell r="M553">
            <v>26000.38906285576</v>
          </cell>
          <cell r="N553">
            <v>26886.790331455188</v>
          </cell>
          <cell r="O553">
            <v>26004.335609411406</v>
          </cell>
          <cell r="P553">
            <v>26456.828542390693</v>
          </cell>
          <cell r="Q553">
            <v>26322.790649869356</v>
          </cell>
          <cell r="R553">
            <v>25578.945098388427</v>
          </cell>
          <cell r="S553">
            <v>25500.676479433976</v>
          </cell>
          <cell r="T553">
            <v>25909.530440944098</v>
          </cell>
          <cell r="U553">
            <v>26365.004738034109</v>
          </cell>
          <cell r="V553">
            <v>27394.22900460352</v>
          </cell>
          <cell r="W553">
            <v>28251.273839826208</v>
          </cell>
          <cell r="X553">
            <v>29116.317806160547</v>
          </cell>
          <cell r="Y553">
            <v>28860.188268179219</v>
          </cell>
          <cell r="Z553">
            <v>27212.486535539672</v>
          </cell>
          <cell r="AA553">
            <v>25683.025917937579</v>
          </cell>
          <cell r="AB553">
            <v>24202.272990916157</v>
          </cell>
          <cell r="AC553">
            <v>23004.000736587943</v>
          </cell>
          <cell r="AD553">
            <v>22709.371184349337</v>
          </cell>
          <cell r="AE553">
            <v>22601.536952806568</v>
          </cell>
        </row>
        <row r="554">
          <cell r="A554" t="str">
            <v>Consommation du chauffage biomasse des maisons (climat normal)</v>
          </cell>
          <cell r="B554" t="str">
            <v>boicumprchc</v>
          </cell>
          <cell r="C554" t="str">
            <v>fra</v>
          </cell>
          <cell r="D554" t="str">
            <v>CEREN</v>
          </cell>
          <cell r="E554" t="str">
            <v>GWh</v>
          </cell>
          <cell r="F554">
            <v>41881.21891619383</v>
          </cell>
          <cell r="G554">
            <v>44446.570150881773</v>
          </cell>
          <cell r="H554">
            <v>45813.850444979122</v>
          </cell>
          <cell r="I554">
            <v>44199.119910557281</v>
          </cell>
          <cell r="J554">
            <v>41875.559147392058</v>
          </cell>
          <cell r="K554">
            <v>40727.689654623937</v>
          </cell>
          <cell r="L554">
            <v>39711.360036115533</v>
          </cell>
          <cell r="M554">
            <v>39310.685550116803</v>
          </cell>
          <cell r="N554">
            <v>39224.003605299607</v>
          </cell>
          <cell r="O554">
            <v>39304.550931656362</v>
          </cell>
          <cell r="P554">
            <v>35774.790129201705</v>
          </cell>
          <cell r="Q554">
            <v>33914.579816177364</v>
          </cell>
          <cell r="R554">
            <v>33347.366558707356</v>
          </cell>
          <cell r="S554">
            <v>32822.061209496722</v>
          </cell>
          <cell r="T554">
            <v>32745.680155026686</v>
          </cell>
          <cell r="U554">
            <v>31546.16607650436</v>
          </cell>
          <cell r="V554">
            <v>31498.087658012071</v>
          </cell>
          <cell r="W554">
            <v>32089.677497668668</v>
          </cell>
          <cell r="X554">
            <v>30751.833854458524</v>
          </cell>
          <cell r="Y554">
            <v>32536.359455850343</v>
          </cell>
          <cell r="Z554">
            <v>33016.966521905786</v>
          </cell>
          <cell r="AA554">
            <v>34684.509627185595</v>
          </cell>
          <cell r="AB554">
            <v>35620.574708525171</v>
          </cell>
          <cell r="AC554">
            <v>36416.925863883349</v>
          </cell>
          <cell r="AD554">
            <v>37594.205238351766</v>
          </cell>
          <cell r="AE554">
            <v>38489.196791384391</v>
          </cell>
        </row>
        <row r="555">
          <cell r="A555" t="str">
            <v>Consommation du chauffage autre des maisons (climat normal)</v>
          </cell>
          <cell r="B555" t="str">
            <v>divcumprchc</v>
          </cell>
          <cell r="C555" t="str">
            <v>fra</v>
          </cell>
          <cell r="D555" t="str">
            <v>CEREN</v>
          </cell>
          <cell r="E555" t="str">
            <v>GWh</v>
          </cell>
          <cell r="F555">
            <v>51.396606592194132</v>
          </cell>
          <cell r="G555">
            <v>55.842170626581414</v>
          </cell>
          <cell r="H555">
            <v>56.935712606056889</v>
          </cell>
          <cell r="I555">
            <v>67.416240966942183</v>
          </cell>
          <cell r="J555">
            <v>64.82370233075082</v>
          </cell>
          <cell r="K555">
            <v>83.404172803410077</v>
          </cell>
          <cell r="L555">
            <v>109.46309984802151</v>
          </cell>
          <cell r="M555">
            <v>87.786860665193117</v>
          </cell>
          <cell r="N555">
            <v>88.709635353679957</v>
          </cell>
          <cell r="O555">
            <v>88.712753943189895</v>
          </cell>
          <cell r="P555">
            <v>90.195440156659586</v>
          </cell>
          <cell r="Q555">
            <v>97.269969181045568</v>
          </cell>
          <cell r="R555">
            <v>101.46585548587845</v>
          </cell>
          <cell r="S555">
            <v>114.77103277737564</v>
          </cell>
          <cell r="T555">
            <v>121.31462998119515</v>
          </cell>
          <cell r="U555">
            <v>124.26020814002376</v>
          </cell>
          <cell r="V555">
            <v>132.04045292625432</v>
          </cell>
          <cell r="W555">
            <v>146.81800739000829</v>
          </cell>
          <cell r="X555">
            <v>170.84506926173555</v>
          </cell>
          <cell r="Y555">
            <v>203.72536660227649</v>
          </cell>
          <cell r="Z555">
            <v>232.43463016007109</v>
          </cell>
          <cell r="AA555">
            <v>231.2778047297422</v>
          </cell>
          <cell r="AB555">
            <v>265.80878904507205</v>
          </cell>
          <cell r="AC555">
            <v>293.78022614464089</v>
          </cell>
          <cell r="AD555">
            <v>371.97558839663992</v>
          </cell>
          <cell r="AE555">
            <v>411.51188141437467</v>
          </cell>
        </row>
        <row r="556">
          <cell r="A556" t="str">
            <v>Consommation du chauffage des appartements (climat normal)</v>
          </cell>
        </row>
        <row r="557">
          <cell r="A557" t="str">
            <v>Consommation du chauffage des appartements (climat normal)</v>
          </cell>
          <cell r="B557" t="str">
            <v>toccuiprchc</v>
          </cell>
          <cell r="C557" t="str">
            <v>fra</v>
          </cell>
          <cell r="D557" t="str">
            <v>CEREN</v>
          </cell>
          <cell r="E557" t="str">
            <v>GWh</v>
          </cell>
          <cell r="F557">
            <v>76996.694111596036</v>
          </cell>
          <cell r="G557">
            <v>75796.613587205633</v>
          </cell>
          <cell r="H557">
            <v>74698.410591344946</v>
          </cell>
          <cell r="I557">
            <v>73181.893409644996</v>
          </cell>
          <cell r="J557">
            <v>72579.396980341844</v>
          </cell>
          <cell r="K557">
            <v>72093.230283896788</v>
          </cell>
          <cell r="L557">
            <v>72397.424406987629</v>
          </cell>
          <cell r="M557">
            <v>70425.948980296685</v>
          </cell>
          <cell r="N557">
            <v>71982.230119361513</v>
          </cell>
          <cell r="O557">
            <v>72054.603439167448</v>
          </cell>
          <cell r="P557">
            <v>71057.008287933233</v>
          </cell>
          <cell r="Q557">
            <v>72099.936079654042</v>
          </cell>
          <cell r="R557">
            <v>70891.171904528339</v>
          </cell>
          <cell r="S557">
            <v>69129.864563749579</v>
          </cell>
          <cell r="T557">
            <v>68371.474518304283</v>
          </cell>
          <cell r="U557">
            <v>67545.582019462468</v>
          </cell>
          <cell r="V557">
            <v>66052.631922805551</v>
          </cell>
          <cell r="W557">
            <v>65905.205535932677</v>
          </cell>
          <cell r="X557">
            <v>63557.945760879171</v>
          </cell>
          <cell r="Y557">
            <v>61248.941888868147</v>
          </cell>
          <cell r="Z557">
            <v>60476.78592982229</v>
          </cell>
          <cell r="AA557">
            <v>59609.654456737815</v>
          </cell>
          <cell r="AB557">
            <v>57955.961400961867</v>
          </cell>
          <cell r="AC557">
            <v>55843.56974808118</v>
          </cell>
          <cell r="AD557">
            <v>54248.82953822102</v>
          </cell>
          <cell r="AE557">
            <v>53214.839473265543</v>
          </cell>
        </row>
        <row r="558">
          <cell r="A558" t="str">
            <v>Consommation du chauffage charbon des appartements (climat normal)</v>
          </cell>
          <cell r="B558" t="str">
            <v>chacuiprchc</v>
          </cell>
          <cell r="C558" t="str">
            <v>fra</v>
          </cell>
          <cell r="D558" t="str">
            <v>CEREN</v>
          </cell>
          <cell r="E558" t="str">
            <v>GWh</v>
          </cell>
          <cell r="F558">
            <v>885.38903744169045</v>
          </cell>
          <cell r="G558">
            <v>820.52202177319089</v>
          </cell>
          <cell r="H558">
            <v>709.90904599305668</v>
          </cell>
          <cell r="I558">
            <v>656.85062027104595</v>
          </cell>
          <cell r="J558">
            <v>591.8547810139554</v>
          </cell>
          <cell r="K558">
            <v>557.84515182417692</v>
          </cell>
          <cell r="L558">
            <v>547.86018269317617</v>
          </cell>
          <cell r="M558">
            <v>371.31329749232214</v>
          </cell>
          <cell r="N558">
            <v>339.0389295366549</v>
          </cell>
          <cell r="O558">
            <v>251.78884570481642</v>
          </cell>
          <cell r="P558">
            <v>252.60529145964301</v>
          </cell>
          <cell r="Q558">
            <v>192.6428055084267</v>
          </cell>
          <cell r="R558">
            <v>119.14967284930131</v>
          </cell>
          <cell r="S558">
            <v>121.41380371742376</v>
          </cell>
          <cell r="T558">
            <v>112.14594828891487</v>
          </cell>
          <cell r="U558">
            <v>97.315480162141156</v>
          </cell>
          <cell r="V558">
            <v>85.258317483648639</v>
          </cell>
          <cell r="W558">
            <v>84.698222756972996</v>
          </cell>
          <cell r="X558">
            <v>83.929719670813313</v>
          </cell>
          <cell r="Y558">
            <v>83.006455205687516</v>
          </cell>
          <cell r="Z558">
            <v>82.060605160180486</v>
          </cell>
          <cell r="AA558">
            <v>82.080890402449796</v>
          </cell>
          <cell r="AB558">
            <v>81.923897751072914</v>
          </cell>
          <cell r="AC558">
            <v>83.437314214564424</v>
          </cell>
          <cell r="AD558">
            <v>85.308261009048351</v>
          </cell>
          <cell r="AE558">
            <v>86.087154354204998</v>
          </cell>
        </row>
        <row r="559">
          <cell r="A559" t="str">
            <v>Consommation du chauffage fioul des appartements (climat normal)</v>
          </cell>
          <cell r="B559" t="str">
            <v>fodcuiprchc</v>
          </cell>
          <cell r="C559" t="str">
            <v>fra</v>
          </cell>
          <cell r="D559" t="str">
            <v>CEREN</v>
          </cell>
          <cell r="E559" t="str">
            <v>GWh</v>
          </cell>
          <cell r="F559">
            <v>18045.643800513408</v>
          </cell>
          <cell r="G559">
            <v>17211.235482593729</v>
          </cell>
          <cell r="H559">
            <v>15654.297344800154</v>
          </cell>
          <cell r="I559">
            <v>14732.227866226845</v>
          </cell>
          <cell r="J559">
            <v>13859.383170098599</v>
          </cell>
          <cell r="K559">
            <v>13308.140597797541</v>
          </cell>
          <cell r="L559">
            <v>12812.487407396789</v>
          </cell>
          <cell r="M559">
            <v>12279.123867882196</v>
          </cell>
          <cell r="N559">
            <v>11933.274019602442</v>
          </cell>
          <cell r="O559">
            <v>11480.506910021657</v>
          </cell>
          <cell r="P559">
            <v>10949.976050781286</v>
          </cell>
          <cell r="Q559">
            <v>10597.592728220665</v>
          </cell>
          <cell r="R559">
            <v>9746.2531477911507</v>
          </cell>
          <cell r="S559">
            <v>9147.8362330450454</v>
          </cell>
          <cell r="T559">
            <v>8777.4531142287688</v>
          </cell>
          <cell r="U559">
            <v>8240.0628826087996</v>
          </cell>
          <cell r="V559">
            <v>7609.8210503333466</v>
          </cell>
          <cell r="W559">
            <v>7130.3515880387931</v>
          </cell>
          <cell r="X559">
            <v>6230.1954226504822</v>
          </cell>
          <cell r="Y559">
            <v>5693.9542394563969</v>
          </cell>
          <cell r="Z559">
            <v>5291.1308241940014</v>
          </cell>
          <cell r="AA559">
            <v>4897.1598983296481</v>
          </cell>
          <cell r="AB559">
            <v>4394.7501077859461</v>
          </cell>
          <cell r="AC559">
            <v>3898.5596815729964</v>
          </cell>
          <cell r="AD559">
            <v>3646.08356076977</v>
          </cell>
          <cell r="AE559">
            <v>3476.2839112080328</v>
          </cell>
        </row>
        <row r="560">
          <cell r="A560" t="str">
            <v>Consommation du chauffage GPL des appartements (climat normal)</v>
          </cell>
          <cell r="B560" t="str">
            <v>gplcuiprchc</v>
          </cell>
          <cell r="C560" t="str">
            <v>fra</v>
          </cell>
          <cell r="D560" t="str">
            <v>CEREN</v>
          </cell>
          <cell r="E560" t="str">
            <v>GWh</v>
          </cell>
          <cell r="F560">
            <v>383.69234687089329</v>
          </cell>
          <cell r="G560">
            <v>339.78554607417584</v>
          </cell>
          <cell r="H560">
            <v>302.98993812139742</v>
          </cell>
          <cell r="I560">
            <v>297.63247265757195</v>
          </cell>
          <cell r="J560">
            <v>320.33012842698002</v>
          </cell>
          <cell r="K560">
            <v>345.79243184965924</v>
          </cell>
          <cell r="L560">
            <v>352.77459624748093</v>
          </cell>
          <cell r="M560">
            <v>369.58105898773232</v>
          </cell>
          <cell r="N560">
            <v>347.37315710167485</v>
          </cell>
          <cell r="O560">
            <v>323.69878570674081</v>
          </cell>
          <cell r="P560">
            <v>289.03512475346702</v>
          </cell>
          <cell r="Q560">
            <v>275.98206617399342</v>
          </cell>
          <cell r="R560">
            <v>250.5637312601057</v>
          </cell>
          <cell r="S560">
            <v>252.13370517132728</v>
          </cell>
          <cell r="T560">
            <v>262.91758105636455</v>
          </cell>
          <cell r="U560">
            <v>259.13703609792083</v>
          </cell>
          <cell r="V560">
            <v>219.11302789049944</v>
          </cell>
          <cell r="W560">
            <v>203.00344287959214</v>
          </cell>
          <cell r="X560">
            <v>172.03036433366037</v>
          </cell>
          <cell r="Y560">
            <v>148.32369546075992</v>
          </cell>
          <cell r="Z560">
            <v>130.48037950308978</v>
          </cell>
          <cell r="AA560">
            <v>111.19119324354851</v>
          </cell>
          <cell r="AB560">
            <v>88.779133918925936</v>
          </cell>
          <cell r="AC560">
            <v>74.29635429066731</v>
          </cell>
          <cell r="AD560">
            <v>64.833630155475078</v>
          </cell>
          <cell r="AE560">
            <v>53.817772782372913</v>
          </cell>
        </row>
        <row r="561">
          <cell r="A561" t="str">
            <v>Consommation du chauffage gaz naturel des appartements (climat normal)</v>
          </cell>
          <cell r="B561" t="str">
            <v>gazcuiprchc</v>
          </cell>
          <cell r="C561" t="str">
            <v>fra</v>
          </cell>
          <cell r="D561" t="str">
            <v>CEREN</v>
          </cell>
          <cell r="E561" t="str">
            <v>GWh</v>
          </cell>
          <cell r="F561">
            <v>30157.386711683703</v>
          </cell>
          <cell r="G561">
            <v>30563.454135775741</v>
          </cell>
          <cell r="H561">
            <v>31413.026132665582</v>
          </cell>
          <cell r="I561">
            <v>32356.825133789436</v>
          </cell>
          <cell r="J561">
            <v>33507.497405936163</v>
          </cell>
          <cell r="K561">
            <v>33554.317948800344</v>
          </cell>
          <cell r="L561">
            <v>34178.076131855196</v>
          </cell>
          <cell r="M561">
            <v>33845.184117365112</v>
          </cell>
          <cell r="N561">
            <v>35486.349703095664</v>
          </cell>
          <cell r="O561">
            <v>36727.159197627334</v>
          </cell>
          <cell r="P561">
            <v>36468.136459731999</v>
          </cell>
          <cell r="Q561">
            <v>37306.265446787605</v>
          </cell>
          <cell r="R561">
            <v>38067.364594798404</v>
          </cell>
          <cell r="S561">
            <v>37495.278986632235</v>
          </cell>
          <cell r="T561">
            <v>37586.11921291858</v>
          </cell>
          <cell r="U561">
            <v>37103.159730485902</v>
          </cell>
          <cell r="V561">
            <v>35959.171745856111</v>
          </cell>
          <cell r="W561">
            <v>36262.01968449678</v>
          </cell>
          <cell r="X561">
            <v>35465.689598190627</v>
          </cell>
          <cell r="Y561">
            <v>34140.755336443886</v>
          </cell>
          <cell r="Z561">
            <v>33811.51172629308</v>
          </cell>
          <cell r="AA561">
            <v>33416.297505104769</v>
          </cell>
          <cell r="AB561">
            <v>32862.477880410974</v>
          </cell>
          <cell r="AC561">
            <v>31892.487044889422</v>
          </cell>
          <cell r="AD561">
            <v>31051.594914149075</v>
          </cell>
          <cell r="AE561">
            <v>30086.214897338108</v>
          </cell>
        </row>
        <row r="562">
          <cell r="A562" t="str">
            <v>Consommation du chauffage électricité des appartements (climat normal)</v>
          </cell>
          <cell r="B562" t="str">
            <v>elccuiprchc</v>
          </cell>
          <cell r="C562" t="str">
            <v>fra</v>
          </cell>
          <cell r="D562" t="str">
            <v>CEREN</v>
          </cell>
          <cell r="E562" t="str">
            <v>GWh</v>
          </cell>
          <cell r="F562">
            <v>10816.308827990139</v>
          </cell>
          <cell r="G562">
            <v>11201.156509371383</v>
          </cell>
          <cell r="H562">
            <v>11234.0860952</v>
          </cell>
          <cell r="I562">
            <v>10995.696284205145</v>
          </cell>
          <cell r="J562">
            <v>10451.561180641373</v>
          </cell>
          <cell r="K562">
            <v>10822.105158964041</v>
          </cell>
          <cell r="L562">
            <v>10887.602922075286</v>
          </cell>
          <cell r="M562">
            <v>10137.572437160969</v>
          </cell>
          <cell r="N562">
            <v>10475.4408724933</v>
          </cell>
          <cell r="O562">
            <v>9993.7657122620058</v>
          </cell>
          <cell r="P562">
            <v>10108.602024026275</v>
          </cell>
          <cell r="Q562">
            <v>10798.356132819745</v>
          </cell>
          <cell r="R562">
            <v>10612.092746954495</v>
          </cell>
          <cell r="S562">
            <v>10855.187557044028</v>
          </cell>
          <cell r="T562">
            <v>11097.352070536366</v>
          </cell>
          <cell r="U562">
            <v>11580.124420152219</v>
          </cell>
          <cell r="V562">
            <v>12083.497363069366</v>
          </cell>
          <cell r="W562">
            <v>12301.673018359639</v>
          </cell>
          <cell r="X562">
            <v>12115.653970936475</v>
          </cell>
          <cell r="Y562">
            <v>11662.771970451988</v>
          </cell>
          <cell r="Z562">
            <v>11662.300227793836</v>
          </cell>
          <cell r="AA562">
            <v>11565.524597338825</v>
          </cell>
          <cell r="AB562">
            <v>11038.929999896842</v>
          </cell>
          <cell r="AC562">
            <v>10622.315469961686</v>
          </cell>
          <cell r="AD562">
            <v>10425.424601037446</v>
          </cell>
          <cell r="AE562">
            <v>10383.103401234546</v>
          </cell>
        </row>
        <row r="563">
          <cell r="A563" t="str">
            <v>Consommation du chauffage biomasse des appartements (climat normal)</v>
          </cell>
          <cell r="B563" t="str">
            <v>boicuiprchc</v>
          </cell>
          <cell r="C563" t="str">
            <v>fra</v>
          </cell>
          <cell r="D563" t="str">
            <v>CEREN</v>
          </cell>
          <cell r="E563" t="str">
            <v>GWh</v>
          </cell>
          <cell r="F563">
            <v>3631.1460504143351</v>
          </cell>
          <cell r="G563">
            <v>2783.8688494164103</v>
          </cell>
          <cell r="H563">
            <v>2394.8807540173461</v>
          </cell>
          <cell r="I563">
            <v>2024.3539833226157</v>
          </cell>
          <cell r="J563">
            <v>1922.5363271684407</v>
          </cell>
          <cell r="K563">
            <v>1757.9138741712497</v>
          </cell>
          <cell r="L563">
            <v>1689.308371422331</v>
          </cell>
          <cell r="M563">
            <v>1653.7165754096432</v>
          </cell>
          <cell r="N563">
            <v>1660.1226450282368</v>
          </cell>
          <cell r="O563">
            <v>1617.8576346573655</v>
          </cell>
          <cell r="P563">
            <v>1389.3786143895395</v>
          </cell>
          <cell r="Q563">
            <v>1320.2493062277958</v>
          </cell>
          <cell r="R563">
            <v>1270.6304983945442</v>
          </cell>
          <cell r="S563">
            <v>1035.1863454094153</v>
          </cell>
          <cell r="T563">
            <v>906.13481528463319</v>
          </cell>
          <cell r="U563">
            <v>840.99313855580021</v>
          </cell>
          <cell r="V563">
            <v>919.85225065403029</v>
          </cell>
          <cell r="W563">
            <v>898.31563323589785</v>
          </cell>
          <cell r="X563">
            <v>825.41286689826677</v>
          </cell>
          <cell r="Y563">
            <v>842.10909856202454</v>
          </cell>
          <cell r="Z563">
            <v>838.90006138713295</v>
          </cell>
          <cell r="AA563">
            <v>828.3343923398204</v>
          </cell>
          <cell r="AB563">
            <v>804.42872814095574</v>
          </cell>
          <cell r="AC563">
            <v>787.14422156757894</v>
          </cell>
          <cell r="AD563">
            <v>836.55559444397136</v>
          </cell>
          <cell r="AE563">
            <v>881.51330345106123</v>
          </cell>
        </row>
        <row r="564">
          <cell r="A564" t="str">
            <v>Consommation du chauffage autre des appartements (climat normal)</v>
          </cell>
          <cell r="B564" t="str">
            <v>divcuiprchc</v>
          </cell>
          <cell r="C564" t="str">
            <v>fra</v>
          </cell>
          <cell r="D564" t="str">
            <v>CEREN</v>
          </cell>
          <cell r="E564" t="str">
            <v>GWh</v>
          </cell>
          <cell r="F564">
            <v>13077.127336681864</v>
          </cell>
          <cell r="G564">
            <v>12876.591042201006</v>
          </cell>
          <cell r="H564">
            <v>12989.221280547412</v>
          </cell>
          <cell r="I564">
            <v>12118.307049172328</v>
          </cell>
          <cell r="J564">
            <v>11926.233987056323</v>
          </cell>
          <cell r="K564">
            <v>11747.115120489772</v>
          </cell>
          <cell r="L564">
            <v>11929.314795297363</v>
          </cell>
          <cell r="M564">
            <v>11769.457625998713</v>
          </cell>
          <cell r="N564">
            <v>11740.630792503542</v>
          </cell>
          <cell r="O564">
            <v>11659.82635318752</v>
          </cell>
          <cell r="P564">
            <v>11599.274722791028</v>
          </cell>
          <cell r="Q564">
            <v>11608.847593915805</v>
          </cell>
          <cell r="R564">
            <v>10825.117512480338</v>
          </cell>
          <cell r="S564">
            <v>10222.82793273011</v>
          </cell>
          <cell r="T564">
            <v>9629.3517759906608</v>
          </cell>
          <cell r="U564">
            <v>9424.7893313996847</v>
          </cell>
          <cell r="V564">
            <v>9175.9181675185428</v>
          </cell>
          <cell r="W564">
            <v>9025.1439461649989</v>
          </cell>
          <cell r="X564">
            <v>8665.0338181988463</v>
          </cell>
          <cell r="Y564">
            <v>8678.0210932874088</v>
          </cell>
          <cell r="Z564">
            <v>8660.4021054909699</v>
          </cell>
          <cell r="AA564">
            <v>8709.0659799787572</v>
          </cell>
          <cell r="AB564">
            <v>8684.6716530571539</v>
          </cell>
          <cell r="AC564">
            <v>8485.329661584261</v>
          </cell>
          <cell r="AD564">
            <v>8139.0289766562337</v>
          </cell>
          <cell r="AE564">
            <v>8247.8190328972159</v>
          </cell>
        </row>
        <row r="565">
          <cell r="A565" t="str">
            <v>Consommation du chauffage des maisons &lt;1975 (climat normal)</v>
          </cell>
        </row>
        <row r="566">
          <cell r="A566" t="str">
            <v>Consommation du chauffage des maisons &lt;1975 (climat normal)</v>
          </cell>
          <cell r="B566" t="str">
            <v>toccumprchc1</v>
          </cell>
          <cell r="C566" t="str">
            <v>fra</v>
          </cell>
          <cell r="D566" t="str">
            <v>CEREN</v>
          </cell>
          <cell r="E566" t="str">
            <v>GWh</v>
          </cell>
          <cell r="F566">
            <v>104478.33761769725</v>
          </cell>
          <cell r="G566">
            <v>105959.84950080699</v>
          </cell>
          <cell r="H566">
            <v>107608.20772069061</v>
          </cell>
          <cell r="I566">
            <v>105958.08964626829</v>
          </cell>
          <cell r="J566">
            <v>105714.66534415081</v>
          </cell>
          <cell r="K566">
            <v>106070.38773262899</v>
          </cell>
          <cell r="L566">
            <v>105285.07287570514</v>
          </cell>
          <cell r="M566">
            <v>102520.90897465474</v>
          </cell>
          <cell r="N566">
            <v>103981.13019250293</v>
          </cell>
          <cell r="O566">
            <v>104792.92166644067</v>
          </cell>
          <cell r="P566">
            <v>102483.42709764044</v>
          </cell>
          <cell r="Q566">
            <v>103103.440893836</v>
          </cell>
          <cell r="R566">
            <v>101301.95674268251</v>
          </cell>
          <cell r="S566">
            <v>96830.226125509536</v>
          </cell>
          <cell r="T566">
            <v>95275.616236006361</v>
          </cell>
          <cell r="U566">
            <v>92770.592344800796</v>
          </cell>
          <cell r="V566">
            <v>89717.898406120017</v>
          </cell>
          <cell r="W566">
            <v>89043.304701049856</v>
          </cell>
          <cell r="X566">
            <v>84284.265259486201</v>
          </cell>
          <cell r="Y566">
            <v>82265.509948225343</v>
          </cell>
          <cell r="Z566">
            <v>78860.60328874593</v>
          </cell>
          <cell r="AA566">
            <v>78599.130418968824</v>
          </cell>
          <cell r="AB566">
            <v>75567.256555223285</v>
          </cell>
          <cell r="AC566">
            <v>72676.075761317785</v>
          </cell>
          <cell r="AD566">
            <v>71378.642966597312</v>
          </cell>
          <cell r="AE566">
            <v>69626.589017192819</v>
          </cell>
        </row>
        <row r="567">
          <cell r="A567" t="str">
            <v>Consommation du chauffage charbon des maisons &lt;1975 (climat normal)</v>
          </cell>
          <cell r="B567" t="str">
            <v>chacumprchc1</v>
          </cell>
          <cell r="C567" t="str">
            <v>fra</v>
          </cell>
          <cell r="D567" t="str">
            <v>CEREN</v>
          </cell>
          <cell r="E567" t="str">
            <v>GWh</v>
          </cell>
          <cell r="F567">
            <v>3936.5094222470625</v>
          </cell>
          <cell r="G567">
            <v>3916.2524584515895</v>
          </cell>
          <cell r="H567">
            <v>3247.8332765356618</v>
          </cell>
          <cell r="I567">
            <v>3088.8233937266186</v>
          </cell>
          <cell r="J567">
            <v>3065.2263292321886</v>
          </cell>
          <cell r="K567">
            <v>2835.2230431807079</v>
          </cell>
          <cell r="L567">
            <v>2549.1035069615182</v>
          </cell>
          <cell r="M567">
            <v>2434.8829938602198</v>
          </cell>
          <cell r="N567">
            <v>2170.1446125011057</v>
          </cell>
          <cell r="O567">
            <v>1962.9222156842823</v>
          </cell>
          <cell r="P567">
            <v>1899.8731189612879</v>
          </cell>
          <cell r="Q567">
            <v>1408.3025918564872</v>
          </cell>
          <cell r="R567">
            <v>1232.1037720170702</v>
          </cell>
          <cell r="S567">
            <v>1057.0949191855343</v>
          </cell>
          <cell r="T567">
            <v>922.75505021261188</v>
          </cell>
          <cell r="U567">
            <v>835.17222083728893</v>
          </cell>
          <cell r="V567">
            <v>782.77678474678657</v>
          </cell>
          <cell r="W567">
            <v>747.4463632529388</v>
          </cell>
          <cell r="X567">
            <v>713.86071754800878</v>
          </cell>
          <cell r="Y567">
            <v>685.82961493208279</v>
          </cell>
          <cell r="Z567">
            <v>660.33147432981559</v>
          </cell>
          <cell r="AA567">
            <v>637.13705894704117</v>
          </cell>
          <cell r="AB567">
            <v>612.59822568226696</v>
          </cell>
          <cell r="AC567">
            <v>589.40444330451874</v>
          </cell>
          <cell r="AD567">
            <v>576.67632725380315</v>
          </cell>
          <cell r="AE567">
            <v>570.1795404138918</v>
          </cell>
        </row>
        <row r="568">
          <cell r="A568" t="str">
            <v>Consommation du chauffage fioul des maisons &lt;1975 (climat normal)</v>
          </cell>
          <cell r="B568" t="str">
            <v>fodcumprchc1</v>
          </cell>
          <cell r="C568" t="str">
            <v>fra</v>
          </cell>
          <cell r="D568" t="str">
            <v>CEREN</v>
          </cell>
          <cell r="E568" t="str">
            <v>GWh</v>
          </cell>
          <cell r="F568">
            <v>35324.191005045221</v>
          </cell>
          <cell r="G568">
            <v>34646.009575592572</v>
          </cell>
          <cell r="H568">
            <v>33911.442974658305</v>
          </cell>
          <cell r="I568">
            <v>33150.616466828797</v>
          </cell>
          <cell r="J568">
            <v>33552.975298080652</v>
          </cell>
          <cell r="K568">
            <v>34132.215296181887</v>
          </cell>
          <cell r="L568">
            <v>33804.980160869323</v>
          </cell>
          <cell r="M568">
            <v>32989.655747505531</v>
          </cell>
          <cell r="N568">
            <v>34030.869313801522</v>
          </cell>
          <cell r="O568">
            <v>34801.94346254861</v>
          </cell>
          <cell r="P568">
            <v>35316.307742554585</v>
          </cell>
          <cell r="Q568">
            <v>36330.750412127018</v>
          </cell>
          <cell r="R568">
            <v>34485.290150319568</v>
          </cell>
          <cell r="S568">
            <v>33043.88484058062</v>
          </cell>
          <cell r="T568">
            <v>32813.730871291293</v>
          </cell>
          <cell r="U568">
            <v>31838.047360884946</v>
          </cell>
          <cell r="V568">
            <v>30384.760347643634</v>
          </cell>
          <cell r="W568">
            <v>29505.763895217911</v>
          </cell>
          <cell r="X568">
            <v>26374.305881820706</v>
          </cell>
          <cell r="Y568">
            <v>25321.907851138229</v>
          </cell>
          <cell r="Z568">
            <v>23293.460335287593</v>
          </cell>
          <cell r="AA568">
            <v>23930.491631587389</v>
          </cell>
          <cell r="AB568">
            <v>21728.5071948226</v>
          </cell>
          <cell r="AC568">
            <v>19950.805108541812</v>
          </cell>
          <cell r="AD568">
            <v>19161.423390475422</v>
          </cell>
          <cell r="AE568">
            <v>17693.071155043446</v>
          </cell>
        </row>
        <row r="569">
          <cell r="A569" t="str">
            <v>Consommation du chauffage GPL des maisons &lt;1975 (climat normal)</v>
          </cell>
          <cell r="B569" t="str">
            <v>gplcumprchc1</v>
          </cell>
          <cell r="C569" t="str">
            <v>fra</v>
          </cell>
          <cell r="D569" t="str">
            <v>CEREN</v>
          </cell>
          <cell r="E569" t="str">
            <v>GWh</v>
          </cell>
          <cell r="F569">
            <v>1973.8262579444381</v>
          </cell>
          <cell r="G569">
            <v>2146.422380320118</v>
          </cell>
          <cell r="H569">
            <v>2319.5880352202485</v>
          </cell>
          <cell r="I569">
            <v>2360.9396426960188</v>
          </cell>
          <cell r="J569">
            <v>2531.9405623391963</v>
          </cell>
          <cell r="K569">
            <v>2706.5981293065197</v>
          </cell>
          <cell r="L569">
            <v>2854.8738550853664</v>
          </cell>
          <cell r="M569">
            <v>2872.3711850210166</v>
          </cell>
          <cell r="N569">
            <v>2822.9456703105316</v>
          </cell>
          <cell r="O569">
            <v>2840.4642634711622</v>
          </cell>
          <cell r="P569">
            <v>2924.8615840927632</v>
          </cell>
          <cell r="Q569">
            <v>2876.9871571690305</v>
          </cell>
          <cell r="R569">
            <v>2667.6207065072008</v>
          </cell>
          <cell r="S569">
            <v>2357.5894311789025</v>
          </cell>
          <cell r="T569">
            <v>2079.9318262818047</v>
          </cell>
          <cell r="U569">
            <v>1924.7301792068324</v>
          </cell>
          <cell r="V569">
            <v>1680.6929377186723</v>
          </cell>
          <cell r="W569">
            <v>1617.2875865320952</v>
          </cell>
          <cell r="X569">
            <v>1468.647010967077</v>
          </cell>
          <cell r="Y569">
            <v>1333.5600193427667</v>
          </cell>
          <cell r="Z569">
            <v>1158.6296178214673</v>
          </cell>
          <cell r="AA569">
            <v>1026.0647172956308</v>
          </cell>
          <cell r="AB569">
            <v>926.99155760265933</v>
          </cell>
          <cell r="AC569">
            <v>795.29640432512929</v>
          </cell>
          <cell r="AD569">
            <v>763.56393877792357</v>
          </cell>
          <cell r="AE569">
            <v>717.29113825429783</v>
          </cell>
        </row>
        <row r="570">
          <cell r="A570" t="str">
            <v>Consommation du chauffage gaz naturel des maisons &lt;1975 (climat normal)</v>
          </cell>
          <cell r="B570" t="str">
            <v>gazcumprchc1</v>
          </cell>
          <cell r="C570" t="str">
            <v>fra</v>
          </cell>
          <cell r="D570" t="str">
            <v>CEREN</v>
          </cell>
          <cell r="E570" t="str">
            <v>GWh</v>
          </cell>
          <cell r="F570">
            <v>21265.944771897408</v>
          </cell>
          <cell r="G570">
            <v>22178.008614074213</v>
          </cell>
          <cell r="H570">
            <v>23647.530671573211</v>
          </cell>
          <cell r="I570">
            <v>24925.503286506872</v>
          </cell>
          <cell r="J570">
            <v>25942.942322901199</v>
          </cell>
          <cell r="K570">
            <v>26128.652831982236</v>
          </cell>
          <cell r="L570">
            <v>26538.494325603366</v>
          </cell>
          <cell r="M570">
            <v>25655.134819497849</v>
          </cell>
          <cell r="N570">
            <v>26468.294896069339</v>
          </cell>
          <cell r="O570">
            <v>27485.431755082198</v>
          </cell>
          <cell r="P570">
            <v>27983.644242425453</v>
          </cell>
          <cell r="Q570">
            <v>29852.99244781231</v>
          </cell>
          <cell r="R570">
            <v>31484.260054643215</v>
          </cell>
          <cell r="S570">
            <v>30765.610762609736</v>
          </cell>
          <cell r="T570">
            <v>30959.391524362887</v>
          </cell>
          <cell r="U570">
            <v>30746.976424508721</v>
          </cell>
          <cell r="V570">
            <v>30248.593579396002</v>
          </cell>
          <cell r="W570">
            <v>30105.476341213733</v>
          </cell>
          <cell r="X570">
            <v>29516.14822813588</v>
          </cell>
          <cell r="Y570">
            <v>27886.931892997563</v>
          </cell>
          <cell r="Z570">
            <v>27364.302925888493</v>
          </cell>
          <cell r="AA570">
            <v>26457.956965185393</v>
          </cell>
          <cell r="AB570">
            <v>26103.75791210356</v>
          </cell>
          <cell r="AC570">
            <v>25324.112900272223</v>
          </cell>
          <cell r="AD570">
            <v>24571.303210969971</v>
          </cell>
          <cell r="AE570">
            <v>24078.711614454667</v>
          </cell>
        </row>
        <row r="571">
          <cell r="A571" t="str">
            <v>Consommation du chauffage électricité des maisons &lt;1975 (climat normal)</v>
          </cell>
          <cell r="B571" t="str">
            <v>elccumprchc1</v>
          </cell>
          <cell r="C571" t="str">
            <v>fra</v>
          </cell>
          <cell r="D571" t="str">
            <v>CEREN</v>
          </cell>
          <cell r="E571" t="str">
            <v>GWh</v>
          </cell>
          <cell r="F571">
            <v>13186.464800474247</v>
          </cell>
          <cell r="G571">
            <v>13503.257802739527</v>
          </cell>
          <cell r="H571">
            <v>14332.907347085717</v>
          </cell>
          <cell r="I571">
            <v>13831.482088065522</v>
          </cell>
          <cell r="J571">
            <v>13447.215119396862</v>
          </cell>
          <cell r="K571">
            <v>13659.744472605686</v>
          </cell>
          <cell r="L571">
            <v>13449.503908615003</v>
          </cell>
          <cell r="M571">
            <v>12612.702836650089</v>
          </cell>
          <cell r="N571">
            <v>12747.745317726243</v>
          </cell>
          <cell r="O571">
            <v>12038.06389836356</v>
          </cell>
          <cell r="P571">
            <v>11961.771505840794</v>
          </cell>
          <cell r="Q571">
            <v>11932.514895764167</v>
          </cell>
          <cell r="R571">
            <v>11745.919526792401</v>
          </cell>
          <cell r="S571">
            <v>10796.398557033386</v>
          </cell>
          <cell r="T571">
            <v>10349.845941038908</v>
          </cell>
          <cell r="U571">
            <v>9635.807410577796</v>
          </cell>
          <cell r="V571">
            <v>9603.6292705851065</v>
          </cell>
          <cell r="W571">
            <v>10030.738918201341</v>
          </cell>
          <cell r="X571">
            <v>10293.258630400069</v>
          </cell>
          <cell r="Y571">
            <v>10205.704966601881</v>
          </cell>
          <cell r="Z571">
            <v>9343.2324185118287</v>
          </cell>
          <cell r="AA571">
            <v>8585.1381000450165</v>
          </cell>
          <cell r="AB571">
            <v>7904.1740553339378</v>
          </cell>
          <cell r="AC571">
            <v>7217.5600499999973</v>
          </cell>
          <cell r="AD571">
            <v>7069.3480094999904</v>
          </cell>
          <cell r="AE571">
            <v>6980.0015816322411</v>
          </cell>
        </row>
        <row r="572">
          <cell r="A572" t="str">
            <v>Consommation du chauffage biomasse des maisons &lt;1975 (climat normal)</v>
          </cell>
          <cell r="B572" t="str">
            <v>boicumprchc1</v>
          </cell>
          <cell r="C572" t="str">
            <v>fra</v>
          </cell>
          <cell r="D572" t="str">
            <v>CEREN</v>
          </cell>
          <cell r="E572" t="str">
            <v>GWh</v>
          </cell>
          <cell r="F572">
            <v>28763.654942899797</v>
          </cell>
          <cell r="G572">
            <v>29538.149219859679</v>
          </cell>
          <cell r="H572">
            <v>30115.648474682588</v>
          </cell>
          <cell r="I572">
            <v>28556.623420585645</v>
          </cell>
          <cell r="J572">
            <v>27131.759510837375</v>
          </cell>
          <cell r="K572">
            <v>26554.396080015467</v>
          </cell>
          <cell r="L572">
            <v>26022.468784621193</v>
          </cell>
          <cell r="M572">
            <v>25892.401899888093</v>
          </cell>
          <cell r="N572">
            <v>25676.782476762011</v>
          </cell>
          <cell r="O572">
            <v>25600.230873889152</v>
          </cell>
          <cell r="P572">
            <v>22334.874528062533</v>
          </cell>
          <cell r="Q572">
            <v>20639.400868129182</v>
          </cell>
          <cell r="R572">
            <v>19625.581471858342</v>
          </cell>
          <cell r="S572">
            <v>18742.886581431332</v>
          </cell>
          <cell r="T572">
            <v>18081.962733268592</v>
          </cell>
          <cell r="U572">
            <v>17722.566833737164</v>
          </cell>
          <cell r="V572">
            <v>16945.940931664743</v>
          </cell>
          <cell r="W572">
            <v>16954.436731025071</v>
          </cell>
          <cell r="X572">
            <v>15822.143290544243</v>
          </cell>
          <cell r="Y572">
            <v>16712.767890359006</v>
          </cell>
          <cell r="Z572">
            <v>16903.21644056627</v>
          </cell>
          <cell r="AA572">
            <v>17831.13828237839</v>
          </cell>
          <cell r="AB572">
            <v>18153.998333657302</v>
          </cell>
          <cell r="AC572">
            <v>18658.254790610696</v>
          </cell>
          <cell r="AD572">
            <v>19073.3972572167</v>
          </cell>
          <cell r="AE572">
            <v>19421.646866277635</v>
          </cell>
        </row>
        <row r="573">
          <cell r="A573" t="str">
            <v>Consommation du chauffage autre des maisons &lt;1975 (climat normal)</v>
          </cell>
          <cell r="B573" t="str">
            <v>divcumprchc1</v>
          </cell>
          <cell r="C573" t="str">
            <v>fra</v>
          </cell>
          <cell r="D573" t="str">
            <v>CEREN</v>
          </cell>
          <cell r="E573" t="str">
            <v>GWh</v>
          </cell>
          <cell r="F573">
            <v>27.746417189073526</v>
          </cell>
          <cell r="G573">
            <v>31.749449769276236</v>
          </cell>
          <cell r="H573">
            <v>33.256940934885399</v>
          </cell>
          <cell r="I573">
            <v>44.101347858811664</v>
          </cell>
          <cell r="J573">
            <v>42.606201363328182</v>
          </cell>
          <cell r="K573">
            <v>53.557879356498326</v>
          </cell>
          <cell r="L573">
            <v>65.648333949371818</v>
          </cell>
          <cell r="M573">
            <v>63.759492231944741</v>
          </cell>
          <cell r="N573">
            <v>64.347905332169461</v>
          </cell>
          <cell r="O573">
            <v>63.865197401691169</v>
          </cell>
          <cell r="P573">
            <v>62.094375703039915</v>
          </cell>
          <cell r="Q573">
            <v>62.492520977801298</v>
          </cell>
          <cell r="R573">
            <v>61.181060544731444</v>
          </cell>
          <cell r="S573">
            <v>66.761033490022513</v>
          </cell>
          <cell r="T573">
            <v>67.998289550270755</v>
          </cell>
          <cell r="U573">
            <v>67.291915048049262</v>
          </cell>
          <cell r="V573">
            <v>71.504554365063171</v>
          </cell>
          <cell r="W573">
            <v>82.154865606753887</v>
          </cell>
          <cell r="X573">
            <v>95.901500070208371</v>
          </cell>
          <cell r="Y573">
            <v>118.80771285381807</v>
          </cell>
          <cell r="Z573">
            <v>137.43007634045796</v>
          </cell>
          <cell r="AA573">
            <v>131.2036635299616</v>
          </cell>
          <cell r="AB573">
            <v>137.22927602094765</v>
          </cell>
          <cell r="AC573">
            <v>140.64206426340331</v>
          </cell>
          <cell r="AD573">
            <v>162.93083240349245</v>
          </cell>
          <cell r="AE573">
            <v>165.6871211166486</v>
          </cell>
        </row>
        <row r="574">
          <cell r="A574" t="str">
            <v>Consommation du chauffage des appartements &lt;1975 (climat normal)</v>
          </cell>
        </row>
        <row r="575">
          <cell r="A575" t="str">
            <v>Consommation du chauffage des appartements &lt;1975 (climat normal)</v>
          </cell>
          <cell r="B575" t="str">
            <v>toccuiprchc1</v>
          </cell>
          <cell r="C575" t="str">
            <v>fra</v>
          </cell>
          <cell r="D575" t="str">
            <v>CEREN</v>
          </cell>
          <cell r="E575" t="str">
            <v>GWh</v>
          </cell>
          <cell r="F575">
            <v>63917.987484843514</v>
          </cell>
          <cell r="G575">
            <v>62773.33772895328</v>
          </cell>
          <cell r="H575">
            <v>61384.513424361976</v>
          </cell>
          <cell r="I575">
            <v>59719.479055056967</v>
          </cell>
          <cell r="J575">
            <v>59155.54786478309</v>
          </cell>
          <cell r="K575">
            <v>58332.207504806633</v>
          </cell>
          <cell r="L575">
            <v>58482.801192649757</v>
          </cell>
          <cell r="M575">
            <v>55800.108534236715</v>
          </cell>
          <cell r="N575">
            <v>56656.301640034872</v>
          </cell>
          <cell r="O575">
            <v>56540.181323934514</v>
          </cell>
          <cell r="P575">
            <v>55147.273474655158</v>
          </cell>
          <cell r="Q575">
            <v>55130.044754269846</v>
          </cell>
          <cell r="R575">
            <v>53302.51883008649</v>
          </cell>
          <cell r="S575">
            <v>51367.941854456032</v>
          </cell>
          <cell r="T575">
            <v>50109.150792790009</v>
          </cell>
          <cell r="U575">
            <v>48843.888759304806</v>
          </cell>
          <cell r="V575">
            <v>46973.776085560407</v>
          </cell>
          <cell r="W575">
            <v>46407.485180743417</v>
          </cell>
          <cell r="X575">
            <v>44099.471337313626</v>
          </cell>
          <cell r="Y575">
            <v>41946.036681860161</v>
          </cell>
          <cell r="Z575">
            <v>40810.470066794267</v>
          </cell>
          <cell r="AA575">
            <v>40401.191067596039</v>
          </cell>
          <cell r="AB575">
            <v>38843.182666523164</v>
          </cell>
          <cell r="AC575">
            <v>36704.492040981939</v>
          </cell>
          <cell r="AD575">
            <v>35148.828875243038</v>
          </cell>
          <cell r="AE575">
            <v>34024.266537790252</v>
          </cell>
        </row>
        <row r="576">
          <cell r="A576" t="str">
            <v>Consommation du chauffage charbon des appartements &lt;1975 (climat normal)</v>
          </cell>
          <cell r="B576" t="str">
            <v>chacuiprchc1</v>
          </cell>
          <cell r="C576" t="str">
            <v>fra</v>
          </cell>
          <cell r="D576" t="str">
            <v>CEREN</v>
          </cell>
          <cell r="E576" t="str">
            <v>GWh</v>
          </cell>
          <cell r="F576">
            <v>864.75292969408065</v>
          </cell>
          <cell r="G576">
            <v>801.64541457801533</v>
          </cell>
          <cell r="H576">
            <v>694.55845046523746</v>
          </cell>
          <cell r="I576">
            <v>643.13240531731321</v>
          </cell>
          <cell r="J576">
            <v>580.24077151228096</v>
          </cell>
          <cell r="K576">
            <v>544.55146272596119</v>
          </cell>
          <cell r="L576">
            <v>534.27565811658076</v>
          </cell>
          <cell r="M576">
            <v>360.45306473437972</v>
          </cell>
          <cell r="N576">
            <v>327.80435000428753</v>
          </cell>
          <cell r="O576">
            <v>241.11113157423299</v>
          </cell>
          <cell r="P576">
            <v>236.24973737023808</v>
          </cell>
          <cell r="Q576">
            <v>177.31658281352924</v>
          </cell>
          <cell r="R576">
            <v>106.13301667251349</v>
          </cell>
          <cell r="S576">
            <v>108.35043315894143</v>
          </cell>
          <cell r="T576">
            <v>100.54758319663169</v>
          </cell>
          <cell r="U576">
            <v>87.495044140397184</v>
          </cell>
          <cell r="V576">
            <v>77.959824138067461</v>
          </cell>
          <cell r="W576">
            <v>74.665788967083884</v>
          </cell>
          <cell r="X576">
            <v>71.662682486439891</v>
          </cell>
          <cell r="Y576">
            <v>68.019800314535487</v>
          </cell>
          <cell r="Z576">
            <v>64.639889917343552</v>
          </cell>
          <cell r="AA576">
            <v>62.432451297547551</v>
          </cell>
          <cell r="AB576">
            <v>60.232497891425467</v>
          </cell>
          <cell r="AC576">
            <v>59.861135600986067</v>
          </cell>
          <cell r="AD576">
            <v>61.689156476844033</v>
          </cell>
          <cell r="AE576">
            <v>62.069005044361894</v>
          </cell>
        </row>
        <row r="577">
          <cell r="A577" t="str">
            <v>Consommation du chauffage fioul des appartements &lt;1975 (climat normal)</v>
          </cell>
          <cell r="B577" t="str">
            <v>fodcuiprchc1</v>
          </cell>
          <cell r="C577" t="str">
            <v>fra</v>
          </cell>
          <cell r="D577" t="str">
            <v>CEREN</v>
          </cell>
          <cell r="E577" t="str">
            <v>GWh</v>
          </cell>
          <cell r="F577">
            <v>16489.394760425159</v>
          </cell>
          <cell r="G577">
            <v>15699.444762248017</v>
          </cell>
          <cell r="H577">
            <v>14219.646963502597</v>
          </cell>
          <cell r="I577">
            <v>13359.479600081953</v>
          </cell>
          <cell r="J577">
            <v>12517.465500411292</v>
          </cell>
          <cell r="K577">
            <v>12024.835915395342</v>
          </cell>
          <cell r="L577">
            <v>11764.302285277688</v>
          </cell>
          <cell r="M577">
            <v>11262.713326890973</v>
          </cell>
          <cell r="N577">
            <v>10926.349013799841</v>
          </cell>
          <cell r="O577">
            <v>10484.454654474875</v>
          </cell>
          <cell r="P577">
            <v>9738.1100077293249</v>
          </cell>
          <cell r="Q577">
            <v>9243.3509639322547</v>
          </cell>
          <cell r="R577">
            <v>8304.9900585055802</v>
          </cell>
          <cell r="S577">
            <v>7727.5449162710793</v>
          </cell>
          <cell r="T577">
            <v>7385.5061003092205</v>
          </cell>
          <cell r="U577">
            <v>6949.8828634120337</v>
          </cell>
          <cell r="V577">
            <v>6385.9944118237299</v>
          </cell>
          <cell r="W577">
            <v>5948.2940774334247</v>
          </cell>
          <cell r="X577">
            <v>5089.2449056175083</v>
          </cell>
          <cell r="Y577">
            <v>4591.4899683342355</v>
          </cell>
          <cell r="Z577">
            <v>4220.8209152557829</v>
          </cell>
          <cell r="AA577">
            <v>3862.6154077689689</v>
          </cell>
          <cell r="AB577">
            <v>3435.7721598254839</v>
          </cell>
          <cell r="AC577">
            <v>3023.3050289106991</v>
          </cell>
          <cell r="AD577">
            <v>2829.0695602528058</v>
          </cell>
          <cell r="AE577">
            <v>2701.3477057571249</v>
          </cell>
        </row>
        <row r="578">
          <cell r="A578" t="str">
            <v>Consommation du chauffage GPL des appartements &lt;1975 (climat normal)</v>
          </cell>
          <cell r="B578" t="str">
            <v>gplcuiprchc1</v>
          </cell>
          <cell r="C578" t="str">
            <v>fra</v>
          </cell>
          <cell r="D578" t="str">
            <v>CEREN</v>
          </cell>
          <cell r="E578" t="str">
            <v>GWh</v>
          </cell>
          <cell r="F578">
            <v>322.94914163581223</v>
          </cell>
          <cell r="G578">
            <v>285.86858285400837</v>
          </cell>
          <cell r="H578">
            <v>250.31970802290866</v>
          </cell>
          <cell r="I578">
            <v>245.70391420239494</v>
          </cell>
          <cell r="J578">
            <v>266.36548628504829</v>
          </cell>
          <cell r="K578">
            <v>288.31138056562037</v>
          </cell>
          <cell r="L578">
            <v>291.12124651725435</v>
          </cell>
          <cell r="M578">
            <v>300.6142135283572</v>
          </cell>
          <cell r="N578">
            <v>276.67173053915178</v>
          </cell>
          <cell r="O578">
            <v>250.1997581759135</v>
          </cell>
          <cell r="P578">
            <v>215.81961080682916</v>
          </cell>
          <cell r="Q578">
            <v>204.4898990741774</v>
          </cell>
          <cell r="R578">
            <v>187.65072682010037</v>
          </cell>
          <cell r="S578">
            <v>177.96678227292867</v>
          </cell>
          <cell r="T578">
            <v>171.50385372353171</v>
          </cell>
          <cell r="U578">
            <v>162.47933523925073</v>
          </cell>
          <cell r="V578">
            <v>121.32771486944858</v>
          </cell>
          <cell r="W578">
            <v>110.43527875299863</v>
          </cell>
          <cell r="X578">
            <v>87.994785638685144</v>
          </cell>
          <cell r="Y578">
            <v>79.589608143689276</v>
          </cell>
          <cell r="Z578">
            <v>76.562931179768839</v>
          </cell>
          <cell r="AA578">
            <v>69.339663417155876</v>
          </cell>
          <cell r="AB578">
            <v>59.138983674145102</v>
          </cell>
          <cell r="AC578">
            <v>54.923904652816823</v>
          </cell>
          <cell r="AD578">
            <v>46.129864108194035</v>
          </cell>
          <cell r="AE578">
            <v>36.280618403504285</v>
          </cell>
        </row>
        <row r="579">
          <cell r="A579" t="str">
            <v>Consommation du chauffage gaz naturel des appartements &lt;1975 (climat normal)</v>
          </cell>
          <cell r="B579" t="str">
            <v>gazcuiprchc1</v>
          </cell>
          <cell r="C579" t="str">
            <v>fra</v>
          </cell>
          <cell r="D579" t="str">
            <v>CEREN</v>
          </cell>
          <cell r="E579" t="str">
            <v>GWh</v>
          </cell>
          <cell r="F579">
            <v>24693.189440927446</v>
          </cell>
          <cell r="G579">
            <v>25098.95753444478</v>
          </cell>
          <cell r="H579">
            <v>25794.764081800782</v>
          </cell>
          <cell r="I579">
            <v>26430.163522222509</v>
          </cell>
          <cell r="J579">
            <v>27355.860955784916</v>
          </cell>
          <cell r="K579">
            <v>27319.794761201567</v>
          </cell>
          <cell r="L579">
            <v>27773.520774014629</v>
          </cell>
          <cell r="M579">
            <v>27014.827494060173</v>
          </cell>
          <cell r="N579">
            <v>28181.311489139629</v>
          </cell>
          <cell r="O579">
            <v>28927.885467542623</v>
          </cell>
          <cell r="P579">
            <v>28575.877169445015</v>
          </cell>
          <cell r="Q579">
            <v>28919.577863711867</v>
          </cell>
          <cell r="R579">
            <v>29399.016053195712</v>
          </cell>
          <cell r="S579">
            <v>28960.521973572973</v>
          </cell>
          <cell r="T579">
            <v>28926.980785255975</v>
          </cell>
          <cell r="U579">
            <v>28416.898451894926</v>
          </cell>
          <cell r="V579">
            <v>27361.172577553982</v>
          </cell>
          <cell r="W579">
            <v>27510.027652369834</v>
          </cell>
          <cell r="X579">
            <v>26518.093887444662</v>
          </cell>
          <cell r="Y579">
            <v>25236.951674772346</v>
          </cell>
          <cell r="Z579">
            <v>24316.096687211808</v>
          </cell>
          <cell r="AA579">
            <v>24313.885046511608</v>
          </cell>
          <cell r="AB579">
            <v>23518.319500225851</v>
          </cell>
          <cell r="AC579">
            <v>22195.851746802316</v>
          </cell>
          <cell r="AD579">
            <v>21273.900127579604</v>
          </cell>
          <cell r="AE579">
            <v>20322.770317918825</v>
          </cell>
        </row>
        <row r="580">
          <cell r="A580" t="str">
            <v>Consommation du chauffage électricité des appartements &lt;1975 (climat normal)</v>
          </cell>
          <cell r="B580" t="str">
            <v>elccuiprchc1</v>
          </cell>
          <cell r="C580" t="str">
            <v>fra</v>
          </cell>
          <cell r="D580" t="str">
            <v>CEREN</v>
          </cell>
          <cell r="E580" t="str">
            <v>GWh</v>
          </cell>
          <cell r="F580">
            <v>7723.8574785867431</v>
          </cell>
          <cell r="G580">
            <v>7728.4860117065091</v>
          </cell>
          <cell r="H580">
            <v>7502.4649875082914</v>
          </cell>
          <cell r="I580">
            <v>7132.4307939740338</v>
          </cell>
          <cell r="J580">
            <v>6837.1156277559376</v>
          </cell>
          <cell r="K580">
            <v>6936.1892765400062</v>
          </cell>
          <cell r="L580">
            <v>6889.4347942386103</v>
          </cell>
          <cell r="M580">
            <v>5827.8546042711041</v>
          </cell>
          <cell r="N580">
            <v>5942.1597990202836</v>
          </cell>
          <cell r="O580">
            <v>5793.9846674932614</v>
          </cell>
          <cell r="P580">
            <v>5839.0120453815825</v>
          </cell>
          <cell r="Q580">
            <v>6152.5271171868608</v>
          </cell>
          <cell r="R580">
            <v>5857.6340854695691</v>
          </cell>
          <cell r="S580">
            <v>5832.6027092150671</v>
          </cell>
          <cell r="T580">
            <v>5641.8894187703836</v>
          </cell>
          <cell r="U580">
            <v>5581.5376098538027</v>
          </cell>
          <cell r="V580">
            <v>5502.8326637337814</v>
          </cell>
          <cell r="W580">
            <v>5456.3590444254251</v>
          </cell>
          <cell r="X580">
            <v>5345.1592597292993</v>
          </cell>
          <cell r="Y580">
            <v>4990.7286942352875</v>
          </cell>
          <cell r="Z580">
            <v>5221.4145998357053</v>
          </cell>
          <cell r="AA580">
            <v>5191.4417383961963</v>
          </cell>
          <cell r="AB580">
            <v>4961.0519400444255</v>
          </cell>
          <cell r="AC580">
            <v>4810.8210400000007</v>
          </cell>
          <cell r="AD580">
            <v>4678.5208014399996</v>
          </cell>
          <cell r="AE580">
            <v>4647.0354751707991</v>
          </cell>
        </row>
        <row r="581">
          <cell r="A581" t="str">
            <v>Consommation du chauffage biomasse des appartements &lt;1975 (climat normal)</v>
          </cell>
          <cell r="B581" t="str">
            <v>boicuiprchc1</v>
          </cell>
          <cell r="C581" t="str">
            <v>fra</v>
          </cell>
          <cell r="D581" t="str">
            <v>CEREN</v>
          </cell>
          <cell r="E581" t="str">
            <v>GWh</v>
          </cell>
          <cell r="F581">
            <v>2856.9556255283414</v>
          </cell>
          <cell r="G581">
            <v>2330.4619163860216</v>
          </cell>
          <cell r="H581">
            <v>1981.3674096256193</v>
          </cell>
          <cell r="I581">
            <v>1689.0793402470565</v>
          </cell>
          <cell r="J581">
            <v>1601.758355063374</v>
          </cell>
          <cell r="K581">
            <v>1462.6291592122604</v>
          </cell>
          <cell r="L581">
            <v>1422.8805770954739</v>
          </cell>
          <cell r="M581">
            <v>1413.6957154027307</v>
          </cell>
          <cell r="N581">
            <v>1421.7786487381638</v>
          </cell>
          <cell r="O581">
            <v>1384.2227389671323</v>
          </cell>
          <cell r="P581">
            <v>1214.5752685151569</v>
          </cell>
          <cell r="Q581">
            <v>1160.9280316158704</v>
          </cell>
          <cell r="R581">
            <v>1120.0282056108763</v>
          </cell>
          <cell r="S581">
            <v>890.6156914347489</v>
          </cell>
          <cell r="T581">
            <v>751.77658166881497</v>
          </cell>
          <cell r="U581">
            <v>682.74688925529836</v>
          </cell>
          <cell r="V581">
            <v>756.33587125693123</v>
          </cell>
          <cell r="W581">
            <v>710.51045752225025</v>
          </cell>
          <cell r="X581">
            <v>625.53366217003531</v>
          </cell>
          <cell r="Y581">
            <v>598.92545014480595</v>
          </cell>
          <cell r="Z581">
            <v>561.58616276831845</v>
          </cell>
          <cell r="AA581">
            <v>520.69681142734373</v>
          </cell>
          <cell r="AB581">
            <v>478.24004734930236</v>
          </cell>
          <cell r="AC581">
            <v>441.92552632405238</v>
          </cell>
          <cell r="AD581">
            <v>460.42859159694575</v>
          </cell>
          <cell r="AE581">
            <v>482.93096479640701</v>
          </cell>
        </row>
        <row r="582">
          <cell r="A582" t="str">
            <v>Consommation du chauffage autre des appartements &lt;1975 (climat normal)</v>
          </cell>
          <cell r="B582" t="str">
            <v>divcuiprchc1</v>
          </cell>
          <cell r="C582" t="str">
            <v>fra</v>
          </cell>
          <cell r="D582" t="str">
            <v>CEREN</v>
          </cell>
          <cell r="E582" t="str">
            <v>GWh</v>
          </cell>
          <cell r="F582">
            <v>10966.888108045929</v>
          </cell>
          <cell r="G582">
            <v>10828.473506735932</v>
          </cell>
          <cell r="H582">
            <v>10941.391823436534</v>
          </cell>
          <cell r="I582">
            <v>10219.489479011703</v>
          </cell>
          <cell r="J582">
            <v>9996.7411679702454</v>
          </cell>
          <cell r="K582">
            <v>9755.8955491658762</v>
          </cell>
          <cell r="L582">
            <v>9807.265857389526</v>
          </cell>
          <cell r="M582">
            <v>9619.9501153489964</v>
          </cell>
          <cell r="N582">
            <v>9580.2266087935059</v>
          </cell>
          <cell r="O582">
            <v>9458.3229057064764</v>
          </cell>
          <cell r="P582">
            <v>9327.6296354070109</v>
          </cell>
          <cell r="Q582">
            <v>9271.8542959352908</v>
          </cell>
          <cell r="R582">
            <v>8327.0666838121379</v>
          </cell>
          <cell r="S582">
            <v>7670.339348530285</v>
          </cell>
          <cell r="T582">
            <v>7130.9464698654519</v>
          </cell>
          <cell r="U582">
            <v>6962.848565509089</v>
          </cell>
          <cell r="V582">
            <v>6768.1530221844632</v>
          </cell>
          <cell r="W582">
            <v>6597.1928812724009</v>
          </cell>
          <cell r="X582">
            <v>6361.7821542269958</v>
          </cell>
          <cell r="Y582">
            <v>6380.3314859152588</v>
          </cell>
          <cell r="Z582">
            <v>6349.34888062554</v>
          </cell>
          <cell r="AA582">
            <v>6380.7799487772172</v>
          </cell>
          <cell r="AB582">
            <v>6330.4275375125289</v>
          </cell>
          <cell r="AC582">
            <v>6117.8036586910621</v>
          </cell>
          <cell r="AD582">
            <v>5799.0907737886419</v>
          </cell>
          <cell r="AE582">
            <v>5771.8324506992267</v>
          </cell>
        </row>
        <row r="583">
          <cell r="A583" t="str">
            <v>Consommation du chauffage des maisons 1975-1982 (climat normal)</v>
          </cell>
        </row>
        <row r="584">
          <cell r="A584" t="str">
            <v>Consommation du chauffage des maisons 1975-1982 (climat normal)</v>
          </cell>
          <cell r="B584" t="str">
            <v>toccumprchc2</v>
          </cell>
          <cell r="C584" t="str">
            <v>fra</v>
          </cell>
          <cell r="D584" t="str">
            <v>CEREN</v>
          </cell>
          <cell r="E584" t="str">
            <v>GWh</v>
          </cell>
          <cell r="F584">
            <v>19352.020808449957</v>
          </cell>
          <cell r="G584">
            <v>19710.3355828151</v>
          </cell>
          <cell r="H584">
            <v>19345.850454204272</v>
          </cell>
          <cell r="I584">
            <v>18829.706838594215</v>
          </cell>
          <cell r="J584">
            <v>18581.248824195023</v>
          </cell>
          <cell r="K584">
            <v>18070.124426365415</v>
          </cell>
          <cell r="L584">
            <v>17719.651299787318</v>
          </cell>
          <cell r="M584">
            <v>17762.594715309981</v>
          </cell>
          <cell r="N584">
            <v>18320.113800217059</v>
          </cell>
          <cell r="O584">
            <v>18409.417265760945</v>
          </cell>
          <cell r="P584">
            <v>18852.320009883766</v>
          </cell>
          <cell r="Q584">
            <v>18803.498139058476</v>
          </cell>
          <cell r="R584">
            <v>18466.942178589557</v>
          </cell>
          <cell r="S584">
            <v>18104.440812420187</v>
          </cell>
          <cell r="T584">
            <v>18992.228054935178</v>
          </cell>
          <cell r="U584">
            <v>18815.234375211934</v>
          </cell>
          <cell r="V584">
            <v>19067.732016635313</v>
          </cell>
          <cell r="W584">
            <v>18740.127497436431</v>
          </cell>
          <cell r="X584">
            <v>17887.794795661037</v>
          </cell>
          <cell r="Y584">
            <v>17294.745159368744</v>
          </cell>
          <cell r="Z584">
            <v>16869.877816660122</v>
          </cell>
          <cell r="AA584">
            <v>16054.670476822428</v>
          </cell>
          <cell r="AB584">
            <v>15321.145579678856</v>
          </cell>
          <cell r="AC584">
            <v>14629.095728040385</v>
          </cell>
          <cell r="AD584">
            <v>14307.217049463818</v>
          </cell>
          <cell r="AE584">
            <v>13952.182657485106</v>
          </cell>
        </row>
        <row r="585">
          <cell r="A585" t="str">
            <v>Consommation du chauffage charbon des maisons 1975-1982 (climat normal)</v>
          </cell>
          <cell r="B585" t="str">
            <v>chacumprchc2</v>
          </cell>
          <cell r="C585" t="str">
            <v>fra</v>
          </cell>
          <cell r="D585" t="str">
            <v>CEREN</v>
          </cell>
          <cell r="E585" t="str">
            <v>GWh</v>
          </cell>
          <cell r="F585">
            <v>75.429312121749064</v>
          </cell>
          <cell r="G585">
            <v>63.4602100450496</v>
          </cell>
          <cell r="H585">
            <v>54.428162874829482</v>
          </cell>
          <cell r="I585">
            <v>51.955787406216338</v>
          </cell>
          <cell r="J585">
            <v>48.19994747144041</v>
          </cell>
          <cell r="K585">
            <v>45.574602360903839</v>
          </cell>
          <cell r="L585">
            <v>38.616004223591915</v>
          </cell>
          <cell r="M585">
            <v>33.332061047661306</v>
          </cell>
          <cell r="N585">
            <v>29.539530988975883</v>
          </cell>
          <cell r="O585">
            <v>30.316707428864675</v>
          </cell>
          <cell r="P585">
            <v>32.703853827879122</v>
          </cell>
          <cell r="Q585">
            <v>31.844186153454519</v>
          </cell>
          <cell r="R585">
            <v>28.332125183963537</v>
          </cell>
          <cell r="S585">
            <v>27.826394276800684</v>
          </cell>
          <cell r="T585">
            <v>20.384540730511176</v>
          </cell>
          <cell r="U585">
            <v>18.247816592758962</v>
          </cell>
          <cell r="V585">
            <v>16.428797147007867</v>
          </cell>
          <cell r="W585">
            <v>16.833142170202517</v>
          </cell>
          <cell r="X585">
            <v>17.04094152162277</v>
          </cell>
          <cell r="Y585">
            <v>17.767520980194714</v>
          </cell>
          <cell r="Z585">
            <v>18.157119544719308</v>
          </cell>
          <cell r="AA585">
            <v>20.136076771053467</v>
          </cell>
          <cell r="AB585">
            <v>21.30373581138744</v>
          </cell>
          <cell r="AC585">
            <v>22.468481371553562</v>
          </cell>
          <cell r="AD585">
            <v>23.451323822563626</v>
          </cell>
          <cell r="AE585">
            <v>24.761780423910373</v>
          </cell>
        </row>
        <row r="586">
          <cell r="A586" t="str">
            <v>Consommation du chauffage fioul des maisons 1975-1982 (climat normal)</v>
          </cell>
          <cell r="B586" t="str">
            <v>fodcumprchc2</v>
          </cell>
          <cell r="C586" t="str">
            <v>fra</v>
          </cell>
          <cell r="D586" t="str">
            <v>CEREN</v>
          </cell>
          <cell r="E586" t="str">
            <v>GWh</v>
          </cell>
          <cell r="F586">
            <v>4111.9121584069799</v>
          </cell>
          <cell r="G586">
            <v>3796.1716536835575</v>
          </cell>
          <cell r="H586">
            <v>3481.0651721566887</v>
          </cell>
          <cell r="I586">
            <v>3457.1272619633851</v>
          </cell>
          <cell r="J586">
            <v>3600.5978583692568</v>
          </cell>
          <cell r="K586">
            <v>3581.5842096361744</v>
          </cell>
          <cell r="L586">
            <v>3625.7872573114864</v>
          </cell>
          <cell r="M586">
            <v>3756.7894377858943</v>
          </cell>
          <cell r="N586">
            <v>4115.0658131408081</v>
          </cell>
          <cell r="O586">
            <v>4417.4585271112273</v>
          </cell>
          <cell r="P586">
            <v>4938.294067715281</v>
          </cell>
          <cell r="Q586">
            <v>5180.5478221674475</v>
          </cell>
          <cell r="R586">
            <v>4994.4564549734196</v>
          </cell>
          <cell r="S586">
            <v>4670.1562689135217</v>
          </cell>
          <cell r="T586">
            <v>5027.0255185294745</v>
          </cell>
          <cell r="U586">
            <v>5130.8388506468209</v>
          </cell>
          <cell r="V586">
            <v>5141.3954345164648</v>
          </cell>
          <cell r="W586">
            <v>4941.2350762537744</v>
          </cell>
          <cell r="X586">
            <v>4511.6398409898929</v>
          </cell>
          <cell r="Y586">
            <v>4317.0035994903556</v>
          </cell>
          <cell r="Z586">
            <v>4166.2535467004</v>
          </cell>
          <cell r="AA586">
            <v>4028.7285843586246</v>
          </cell>
          <cell r="AB586">
            <v>3765.4097410734926</v>
          </cell>
          <cell r="AC586">
            <v>3451.7087114382834</v>
          </cell>
          <cell r="AD586">
            <v>3307.4074568047977</v>
          </cell>
          <cell r="AE586">
            <v>3049.7858197407304</v>
          </cell>
        </row>
        <row r="587">
          <cell r="A587" t="str">
            <v>Consommation du chauffage GPL des maisons 1975-1982 (climat normal)</v>
          </cell>
          <cell r="B587" t="str">
            <v>gplcumprchc2</v>
          </cell>
          <cell r="C587" t="str">
            <v>fra</v>
          </cell>
          <cell r="D587" t="str">
            <v>CEREN</v>
          </cell>
          <cell r="E587" t="str">
            <v>GWh</v>
          </cell>
          <cell r="F587">
            <v>600.52942444193263</v>
          </cell>
          <cell r="G587">
            <v>646.8530172285723</v>
          </cell>
          <cell r="H587">
            <v>647.35645936042067</v>
          </cell>
          <cell r="I587">
            <v>666.13901793936316</v>
          </cell>
          <cell r="J587">
            <v>661.56122400159688</v>
          </cell>
          <cell r="K587">
            <v>653.12485894627696</v>
          </cell>
          <cell r="L587">
            <v>616.11189904098774</v>
          </cell>
          <cell r="M587">
            <v>621.29270602233464</v>
          </cell>
          <cell r="N587">
            <v>596.09570566369052</v>
          </cell>
          <cell r="O587">
            <v>594.29786588303148</v>
          </cell>
          <cell r="P587">
            <v>621.88610205592329</v>
          </cell>
          <cell r="Q587">
            <v>603.14136457181542</v>
          </cell>
          <cell r="R587">
            <v>579.11641072053703</v>
          </cell>
          <cell r="S587">
            <v>550.19507261265926</v>
          </cell>
          <cell r="T587">
            <v>527.58342759710172</v>
          </cell>
          <cell r="U587">
            <v>511.07432539973001</v>
          </cell>
          <cell r="V587">
            <v>485.09391333339238</v>
          </cell>
          <cell r="W587">
            <v>463.35112902907395</v>
          </cell>
          <cell r="X587">
            <v>416.8532699286576</v>
          </cell>
          <cell r="Y587">
            <v>380.31265043649722</v>
          </cell>
          <cell r="Z587">
            <v>351.49267072426028</v>
          </cell>
          <cell r="AA587">
            <v>325.20102932644801</v>
          </cell>
          <cell r="AB587">
            <v>293.8312999240319</v>
          </cell>
          <cell r="AC587">
            <v>283.0737749985127</v>
          </cell>
          <cell r="AD587">
            <v>276.14185508522905</v>
          </cell>
          <cell r="AE587">
            <v>262.44507038106019</v>
          </cell>
        </row>
        <row r="588">
          <cell r="A588" t="str">
            <v>Consommation du chauffage gaz naturel des maisons 1975-1982 (climat normal)</v>
          </cell>
          <cell r="B588" t="str">
            <v>gazcumprchc2</v>
          </cell>
          <cell r="C588" t="str">
            <v>fra</v>
          </cell>
          <cell r="D588" t="str">
            <v>CEREN</v>
          </cell>
          <cell r="E588" t="str">
            <v>GWh</v>
          </cell>
          <cell r="F588">
            <v>3058.9213767548808</v>
          </cell>
          <cell r="G588">
            <v>3088.2365603614785</v>
          </cell>
          <cell r="H588">
            <v>3030.4524416723657</v>
          </cell>
          <cell r="I588">
            <v>2981.6246433921219</v>
          </cell>
          <cell r="J588">
            <v>3012.8879866343982</v>
          </cell>
          <cell r="K588">
            <v>2959.5451128836735</v>
          </cell>
          <cell r="L588">
            <v>3055.7781070609194</v>
          </cell>
          <cell r="M588">
            <v>3311.9590161828137</v>
          </cell>
          <cell r="N588">
            <v>3524.0316332835991</v>
          </cell>
          <cell r="O588">
            <v>3614.9166569984664</v>
          </cell>
          <cell r="P588">
            <v>3901.3059274350658</v>
          </cell>
          <cell r="Q588">
            <v>4028.4217200333396</v>
          </cell>
          <cell r="R588">
            <v>4158.7517782024943</v>
          </cell>
          <cell r="S588">
            <v>4014.6471248103326</v>
          </cell>
          <cell r="T588">
            <v>4349.1064768574806</v>
          </cell>
          <cell r="U588">
            <v>4293.5473809880586</v>
          </cell>
          <cell r="V588">
            <v>4259.8276190237848</v>
          </cell>
          <cell r="W588">
            <v>4209.4876784996331</v>
          </cell>
          <cell r="X588">
            <v>4165.5376042498156</v>
          </cell>
          <cell r="Y588">
            <v>3929.7711621672356</v>
          </cell>
          <cell r="Z588">
            <v>3942.5128255392456</v>
          </cell>
          <cell r="AA588">
            <v>3725.1189290754792</v>
          </cell>
          <cell r="AB588">
            <v>3688.6333842747381</v>
          </cell>
          <cell r="AC588">
            <v>3703.8313166438893</v>
          </cell>
          <cell r="AD588">
            <v>3568.312407917751</v>
          </cell>
          <cell r="AE588">
            <v>3500.0340471136874</v>
          </cell>
        </row>
        <row r="589">
          <cell r="A589" t="str">
            <v>Consommation du chauffage électricité des maisons 1975-1982 (climat normal)</v>
          </cell>
          <cell r="B589" t="str">
            <v>elccumprchc2</v>
          </cell>
          <cell r="C589" t="str">
            <v>fra</v>
          </cell>
          <cell r="D589" t="str">
            <v>CEREN</v>
          </cell>
          <cell r="E589" t="str">
            <v>GWh</v>
          </cell>
          <cell r="F589">
            <v>5002.0901933393543</v>
          </cell>
          <cell r="G589">
            <v>4925.9242908211636</v>
          </cell>
          <cell r="H589">
            <v>4836.8091696485089</v>
          </cell>
          <cell r="I589">
            <v>4605.1078128814406</v>
          </cell>
          <cell r="J589">
            <v>4668.2549798585906</v>
          </cell>
          <cell r="K589">
            <v>4677.8938471259771</v>
          </cell>
          <cell r="L589">
            <v>4685.1607239591503</v>
          </cell>
          <cell r="M589">
            <v>4556.2955003197276</v>
          </cell>
          <cell r="N589">
            <v>4777.7102760797243</v>
          </cell>
          <cell r="O589">
            <v>4668.3149807009495</v>
          </cell>
          <cell r="P589">
            <v>4733.2872654615794</v>
          </cell>
          <cell r="Q589">
            <v>4533.7284347896566</v>
          </cell>
          <cell r="R589">
            <v>4243.9522707818996</v>
          </cell>
          <cell r="S589">
            <v>4428.6277964263345</v>
          </cell>
          <cell r="T589">
            <v>4576.7191677360024</v>
          </cell>
          <cell r="U589">
            <v>4733.4366901560934</v>
          </cell>
          <cell r="V589">
            <v>4790.6210728481747</v>
          </cell>
          <cell r="W589">
            <v>4755.093259891687</v>
          </cell>
          <cell r="X589">
            <v>4767.3693461545035</v>
          </cell>
          <cell r="Y589">
            <v>4499.422843823414</v>
          </cell>
          <cell r="Z589">
            <v>4251.5438265914208</v>
          </cell>
          <cell r="AA589">
            <v>3729.3382053614018</v>
          </cell>
          <cell r="AB589">
            <v>3308.714057238401</v>
          </cell>
          <cell r="AC589">
            <v>2910.3347000000008</v>
          </cell>
          <cell r="AD589">
            <v>2827.2270629999975</v>
          </cell>
          <cell r="AE589">
            <v>2776.4386530405</v>
          </cell>
        </row>
        <row r="590">
          <cell r="A590" t="str">
            <v>Consommation du chauffage biomasse des maisons 1975-1982 (climat normal)</v>
          </cell>
          <cell r="B590" t="str">
            <v>boicumprchc2</v>
          </cell>
          <cell r="C590" t="str">
            <v>fra</v>
          </cell>
          <cell r="D590" t="str">
            <v>CEREN</v>
          </cell>
          <cell r="E590" t="str">
            <v>GWh</v>
          </cell>
          <cell r="F590">
            <v>6484.0155160429586</v>
          </cell>
          <cell r="G590">
            <v>7170.2077190437658</v>
          </cell>
          <cell r="H590">
            <v>7277.1353070134292</v>
          </cell>
          <cell r="I590">
            <v>7049.8505323768777</v>
          </cell>
          <cell r="J590">
            <v>6572.7016214821706</v>
          </cell>
          <cell r="K590">
            <v>6129.4796898223231</v>
          </cell>
          <cell r="L590">
            <v>5665.2243928901862</v>
          </cell>
          <cell r="M590">
            <v>5464.9681596763885</v>
          </cell>
          <cell r="N590">
            <v>5259.4616410034359</v>
          </cell>
          <cell r="O590">
            <v>5065.5377530354663</v>
          </cell>
          <cell r="P590">
            <v>4604.73273556198</v>
          </cell>
          <cell r="Q590">
            <v>4403.431177710484</v>
          </cell>
          <cell r="R590">
            <v>4438.3670705525146</v>
          </cell>
          <cell r="S590">
            <v>4386.5769488787801</v>
          </cell>
          <cell r="T590">
            <v>4462.6547306075563</v>
          </cell>
          <cell r="U590">
            <v>4097.4888717892463</v>
          </cell>
          <cell r="V590">
            <v>4342.783589492401</v>
          </cell>
          <cell r="W590">
            <v>4326.2527533976872</v>
          </cell>
          <cell r="X590">
            <v>3984.1357901486172</v>
          </cell>
          <cell r="Y590">
            <v>4125.6236338107155</v>
          </cell>
          <cell r="Z590">
            <v>4116.6019676413007</v>
          </cell>
          <cell r="AA590">
            <v>4204.9063952168108</v>
          </cell>
          <cell r="AB590">
            <v>4224.44427852833</v>
          </cell>
          <cell r="AC590">
            <v>4241.923433451333</v>
          </cell>
          <cell r="AD590">
            <v>4287.2831916895375</v>
          </cell>
          <cell r="AE590">
            <v>4321.323535641277</v>
          </cell>
        </row>
        <row r="591">
          <cell r="A591" t="str">
            <v>Consommation du chauffage autre des maisons 1975-1982 (climat normal)</v>
          </cell>
          <cell r="B591" t="str">
            <v>divcumprchc2</v>
          </cell>
          <cell r="C591" t="str">
            <v>fra</v>
          </cell>
          <cell r="D591" t="str">
            <v>CEREN</v>
          </cell>
          <cell r="E591" t="str">
            <v>GWh</v>
          </cell>
          <cell r="F591">
            <v>19.122827342103474</v>
          </cell>
          <cell r="G591">
            <v>19.482131631515088</v>
          </cell>
          <cell r="H591">
            <v>18.603741478029981</v>
          </cell>
          <cell r="I591">
            <v>17.901782634808647</v>
          </cell>
          <cell r="J591">
            <v>17.045206377569695</v>
          </cell>
          <cell r="K591">
            <v>22.922105590084698</v>
          </cell>
          <cell r="L591">
            <v>32.972915300993961</v>
          </cell>
          <cell r="M591">
            <v>17.957834275161701</v>
          </cell>
          <cell r="N591">
            <v>18.209200056826404</v>
          </cell>
          <cell r="O591">
            <v>18.57477460293585</v>
          </cell>
          <cell r="P591">
            <v>20.110057826055275</v>
          </cell>
          <cell r="Q591">
            <v>22.383433632276667</v>
          </cell>
          <cell r="R591">
            <v>23.96606817473068</v>
          </cell>
          <cell r="S591">
            <v>26.411206501756748</v>
          </cell>
          <cell r="T591">
            <v>28.754192877050532</v>
          </cell>
          <cell r="U591">
            <v>30.600439639225804</v>
          </cell>
          <cell r="V591">
            <v>31.58159027408999</v>
          </cell>
          <cell r="W591">
            <v>27.874458194372753</v>
          </cell>
          <cell r="X591">
            <v>25.218002667928715</v>
          </cell>
          <cell r="Y591">
            <v>24.843748660332153</v>
          </cell>
          <cell r="Z591">
            <v>23.315859918774255</v>
          </cell>
          <cell r="AA591">
            <v>21.241256712610376</v>
          </cell>
          <cell r="AB591">
            <v>18.809082828475034</v>
          </cell>
          <cell r="AC591">
            <v>15.755310136812513</v>
          </cell>
          <cell r="AD591">
            <v>17.393751143941014</v>
          </cell>
          <cell r="AE591">
            <v>17.393751143941014</v>
          </cell>
        </row>
        <row r="592">
          <cell r="A592" t="str">
            <v>Consommation du chauffage des appartements 1975-1982 (climat normal)</v>
          </cell>
        </row>
        <row r="593">
          <cell r="A593" t="str">
            <v>Consommation du chauffage des appartements 1975-1982 (climat normal)</v>
          </cell>
          <cell r="B593" t="str">
            <v>toccuiprchc2</v>
          </cell>
          <cell r="C593" t="str">
            <v>fra</v>
          </cell>
          <cell r="D593" t="str">
            <v>CEREN</v>
          </cell>
          <cell r="E593" t="str">
            <v>GWh</v>
          </cell>
          <cell r="F593">
            <v>8772.1960071886351</v>
          </cell>
          <cell r="G593">
            <v>8319.014807496791</v>
          </cell>
          <cell r="H593">
            <v>8085.8691989982499</v>
          </cell>
          <cell r="I593">
            <v>7838.7365422175799</v>
          </cell>
          <cell r="J593">
            <v>7624.6552126235501</v>
          </cell>
          <cell r="K593">
            <v>7381.2736035888483</v>
          </cell>
          <cell r="L593">
            <v>7063.6786866163102</v>
          </cell>
          <cell r="M593">
            <v>7246.7227373012229</v>
          </cell>
          <cell r="N593">
            <v>7365.0789944379712</v>
          </cell>
          <cell r="O593">
            <v>7413.314913191015</v>
          </cell>
          <cell r="P593">
            <v>7558.2505871127451</v>
          </cell>
          <cell r="Q593">
            <v>7937.5782066875363</v>
          </cell>
          <cell r="R593">
            <v>8203.1450267895871</v>
          </cell>
          <cell r="S593">
            <v>8192.8545599759709</v>
          </cell>
          <cell r="T593">
            <v>8203.1894016854476</v>
          </cell>
          <cell r="U593">
            <v>8078.2223964062214</v>
          </cell>
          <cell r="V593">
            <v>7867.3077425182437</v>
          </cell>
          <cell r="W593">
            <v>7733.3693454004379</v>
          </cell>
          <cell r="X593">
            <v>7562.9928643580824</v>
          </cell>
          <cell r="Y593">
            <v>7244.7831708634012</v>
          </cell>
          <cell r="Z593">
            <v>7087.1667577432827</v>
          </cell>
          <cell r="AA593">
            <v>6870.3160013787228</v>
          </cell>
          <cell r="AB593">
            <v>6567.9947097245704</v>
          </cell>
          <cell r="AC593">
            <v>6309.6730994390655</v>
          </cell>
          <cell r="AD593">
            <v>6044.363921651895</v>
          </cell>
          <cell r="AE593">
            <v>5842.3958670138636</v>
          </cell>
        </row>
        <row r="594">
          <cell r="A594" t="str">
            <v>Consommation du chauffage charbon des appartements 1975-1982 (climat normal)</v>
          </cell>
          <cell r="B594" t="str">
            <v>chacuiprchc2</v>
          </cell>
          <cell r="C594" t="str">
            <v>fra</v>
          </cell>
          <cell r="D594" t="str">
            <v>CEREN</v>
          </cell>
          <cell r="E594" t="str">
            <v>GWh</v>
          </cell>
          <cell r="F594">
            <v>19.320836626774721</v>
          </cell>
          <cell r="G594">
            <v>17.676147127932733</v>
          </cell>
          <cell r="H594">
            <v>14.190045825898213</v>
          </cell>
          <cell r="I594">
            <v>12.07118408000477</v>
          </cell>
          <cell r="J594">
            <v>9.4078424476533691</v>
          </cell>
          <cell r="K594">
            <v>10.430089023347515</v>
          </cell>
          <cell r="L594">
            <v>11.354131449075453</v>
          </cell>
          <cell r="M594">
            <v>9.021482070039335</v>
          </cell>
          <cell r="N594">
            <v>9.0975267928192203</v>
          </cell>
          <cell r="O594">
            <v>8.9476560362373672</v>
          </cell>
          <cell r="P594">
            <v>12.754688309787536</v>
          </cell>
          <cell r="Q594">
            <v>12.297789608591984</v>
          </cell>
          <cell r="R594">
            <v>11.140521668378426</v>
          </cell>
          <cell r="S594">
            <v>11.192053134186642</v>
          </cell>
          <cell r="T594">
            <v>9.505746400969084</v>
          </cell>
          <cell r="U594">
            <v>7.5325503206981299</v>
          </cell>
          <cell r="V594">
            <v>5.3302052524932977</v>
          </cell>
          <cell r="W594">
            <v>6.4697372836552312</v>
          </cell>
          <cell r="X594">
            <v>7.4270767790179981</v>
          </cell>
          <cell r="Y594">
            <v>8.5604560910448573</v>
          </cell>
          <cell r="Z594">
            <v>9.5728554534244186</v>
          </cell>
          <cell r="AA594">
            <v>10.760926175006167</v>
          </cell>
          <cell r="AB594">
            <v>11.766951986330593</v>
          </cell>
          <cell r="AC594">
            <v>12.76983402904443</v>
          </cell>
          <cell r="AD594">
            <v>12.76983402904443</v>
          </cell>
          <cell r="AE594">
            <v>12.76983402904443</v>
          </cell>
        </row>
        <row r="595">
          <cell r="A595" t="str">
            <v>Consommation du chauffage fioul des appartements 1975-1982 (climat normal)</v>
          </cell>
          <cell r="B595" t="str">
            <v>fodcuiprchc2</v>
          </cell>
          <cell r="C595" t="str">
            <v>fra</v>
          </cell>
          <cell r="D595" t="str">
            <v>CEREN</v>
          </cell>
          <cell r="E595" t="str">
            <v>GWh</v>
          </cell>
          <cell r="F595">
            <v>1409.4752681266009</v>
          </cell>
          <cell r="G595">
            <v>1357.2487546348498</v>
          </cell>
          <cell r="H595">
            <v>1269.5943869015455</v>
          </cell>
          <cell r="I595">
            <v>1194.643205664132</v>
          </cell>
          <cell r="J595">
            <v>1145.2186181720081</v>
          </cell>
          <cell r="K595">
            <v>1061.3678933432661</v>
          </cell>
          <cell r="L595">
            <v>832.96393856087354</v>
          </cell>
          <cell r="M595">
            <v>783.94917574438693</v>
          </cell>
          <cell r="N595">
            <v>733.57959886451465</v>
          </cell>
          <cell r="O595">
            <v>678.71420249093421</v>
          </cell>
          <cell r="P595">
            <v>824.54627768222974</v>
          </cell>
          <cell r="Q595">
            <v>918.64623058619077</v>
          </cell>
          <cell r="R595">
            <v>988.72800584223364</v>
          </cell>
          <cell r="S595">
            <v>962.05636775700145</v>
          </cell>
          <cell r="T595">
            <v>936.00448231764847</v>
          </cell>
          <cell r="U595">
            <v>864.22105093956429</v>
          </cell>
          <cell r="V595">
            <v>805.78123623701049</v>
          </cell>
          <cell r="W595">
            <v>752.76528553922844</v>
          </cell>
          <cell r="X595">
            <v>717.6364481564317</v>
          </cell>
          <cell r="Y595">
            <v>676.57381726075801</v>
          </cell>
          <cell r="Z595">
            <v>640.69411630003356</v>
          </cell>
          <cell r="AA595">
            <v>605.01325160176827</v>
          </cell>
          <cell r="AB595">
            <v>544.0430248936824</v>
          </cell>
          <cell r="AC595">
            <v>483.33148487793233</v>
          </cell>
          <cell r="AD595">
            <v>444.68224857637586</v>
          </cell>
          <cell r="AE595">
            <v>417.10497883159411</v>
          </cell>
        </row>
        <row r="596">
          <cell r="A596" t="str">
            <v>Consommation du chauffage GPL des appartements 1975-1982 (climat normal)</v>
          </cell>
          <cell r="B596" t="str">
            <v>gplcuiprchc2</v>
          </cell>
          <cell r="C596" t="str">
            <v>fra</v>
          </cell>
          <cell r="D596" t="str">
            <v>CEREN</v>
          </cell>
          <cell r="E596" t="str">
            <v>GWh</v>
          </cell>
          <cell r="F596">
            <v>40.803491267063571</v>
          </cell>
          <cell r="G596">
            <v>34.364506475435597</v>
          </cell>
          <cell r="H596">
            <v>32.240859689364903</v>
          </cell>
          <cell r="I596">
            <v>29.575488348449316</v>
          </cell>
          <cell r="J596">
            <v>28.45794817935694</v>
          </cell>
          <cell r="K596">
            <v>27.216145520023527</v>
          </cell>
          <cell r="L596">
            <v>25.80510755166631</v>
          </cell>
          <cell r="M596">
            <v>27.340613621694459</v>
          </cell>
          <cell r="N596">
            <v>30.511617316077075</v>
          </cell>
          <cell r="O596">
            <v>28.768822872340316</v>
          </cell>
          <cell r="P596">
            <v>27.083720732499248</v>
          </cell>
          <cell r="Q596">
            <v>23.070645940336274</v>
          </cell>
          <cell r="R596">
            <v>19.39775703367226</v>
          </cell>
          <cell r="S596">
            <v>18.384859830832806</v>
          </cell>
          <cell r="T596">
            <v>19.133088144890575</v>
          </cell>
          <cell r="U596">
            <v>19.162649431953206</v>
          </cell>
          <cell r="V596">
            <v>18.098270098281738</v>
          </cell>
          <cell r="W596">
            <v>15.679007182564749</v>
          </cell>
          <cell r="X596">
            <v>11.467325681146772</v>
          </cell>
          <cell r="Y596">
            <v>8.6715571782239032</v>
          </cell>
          <cell r="Z596">
            <v>6.6991120141773921</v>
          </cell>
          <cell r="AA596">
            <v>4.7951397151832849</v>
          </cell>
          <cell r="AB596">
            <v>2.9177863915883373</v>
          </cell>
          <cell r="AC596">
            <v>1.6510692221184065</v>
          </cell>
          <cell r="AD596">
            <v>1.6573824102543979</v>
          </cell>
          <cell r="AE596">
            <v>1.6459314032751236</v>
          </cell>
        </row>
        <row r="597">
          <cell r="A597" t="str">
            <v>Consommation du chauffage gaz naturel des appartements 1975-1982 (climat normal)</v>
          </cell>
          <cell r="B597" t="str">
            <v>gazcuiprchc2</v>
          </cell>
          <cell r="C597" t="str">
            <v>fra</v>
          </cell>
          <cell r="D597" t="str">
            <v>CEREN</v>
          </cell>
          <cell r="E597" t="str">
            <v>GWh</v>
          </cell>
          <cell r="F597">
            <v>3841.7114819095027</v>
          </cell>
          <cell r="G597">
            <v>3688.2802425535765</v>
          </cell>
          <cell r="H597">
            <v>3610.7578516865351</v>
          </cell>
          <cell r="I597">
            <v>3651.3803311670954</v>
          </cell>
          <cell r="J597">
            <v>3654.7008584735131</v>
          </cell>
          <cell r="K597">
            <v>3522.6250888461423</v>
          </cell>
          <cell r="L597">
            <v>3432.4991252348541</v>
          </cell>
          <cell r="M597">
            <v>3633.3812684251584</v>
          </cell>
          <cell r="N597">
            <v>3802.1818598915979</v>
          </cell>
          <cell r="O597">
            <v>4023.4667633191007</v>
          </cell>
          <cell r="P597">
            <v>3968.1580771238437</v>
          </cell>
          <cell r="Q597">
            <v>4146.3376806551796</v>
          </cell>
          <cell r="R597">
            <v>4198.3089266762408</v>
          </cell>
          <cell r="S597">
            <v>4121.5144400558102</v>
          </cell>
          <cell r="T597">
            <v>4135.526709495718</v>
          </cell>
          <cell r="U597">
            <v>4034.6795886019095</v>
          </cell>
          <cell r="V597">
            <v>3848.5789302752682</v>
          </cell>
          <cell r="W597">
            <v>3870.9059603559549</v>
          </cell>
          <cell r="X597">
            <v>3881.1554355156445</v>
          </cell>
          <cell r="Y597">
            <v>3786.4225935923173</v>
          </cell>
          <cell r="Z597">
            <v>3887.2102592155952</v>
          </cell>
          <cell r="AA597">
            <v>3863.6242345181649</v>
          </cell>
          <cell r="AB597">
            <v>3848.7213609843152</v>
          </cell>
          <cell r="AC597">
            <v>3871.3841493171085</v>
          </cell>
          <cell r="AD597">
            <v>3727.1410236606644</v>
          </cell>
          <cell r="AE597">
            <v>3559.6099644351793</v>
          </cell>
        </row>
        <row r="598">
          <cell r="A598" t="str">
            <v>Consommation du chauffage électricité des appartements 1975-1982 (climat normal)</v>
          </cell>
          <cell r="B598" t="str">
            <v>elccuiprchc2</v>
          </cell>
          <cell r="C598" t="str">
            <v>fra</v>
          </cell>
          <cell r="D598" t="str">
            <v>CEREN</v>
          </cell>
          <cell r="E598" t="str">
            <v>GWh</v>
          </cell>
          <cell r="F598">
            <v>1444.4424450070669</v>
          </cell>
          <cell r="G598">
            <v>1430.9577726808698</v>
          </cell>
          <cell r="H598">
            <v>1394.1520613852254</v>
          </cell>
          <cell r="I598">
            <v>1350.2911445010736</v>
          </cell>
          <cell r="J598">
            <v>1189.4126429622306</v>
          </cell>
          <cell r="K598">
            <v>1177.2958881462666</v>
          </cell>
          <cell r="L598">
            <v>1159.720384627828</v>
          </cell>
          <cell r="M598">
            <v>1222.6353593682529</v>
          </cell>
          <cell r="N598">
            <v>1227.7972204799376</v>
          </cell>
          <cell r="O598">
            <v>1099.1494587382124</v>
          </cell>
          <cell r="P598">
            <v>1121.1002558742396</v>
          </cell>
          <cell r="Q598">
            <v>1208.1352012529287</v>
          </cell>
          <cell r="R598">
            <v>1216.8993357883414</v>
          </cell>
          <cell r="S598">
            <v>1264.5243390314367</v>
          </cell>
          <cell r="T598">
            <v>1334.8830841823424</v>
          </cell>
          <cell r="U598">
            <v>1441.1466560507333</v>
          </cell>
          <cell r="V598">
            <v>1543.006132839937</v>
          </cell>
          <cell r="W598">
            <v>1535.2905321965777</v>
          </cell>
          <cell r="X598">
            <v>1511.4092533036901</v>
          </cell>
          <cell r="Y598">
            <v>1397.6109623201969</v>
          </cell>
          <cell r="Z598">
            <v>1234.9367456246603</v>
          </cell>
          <cell r="AA598">
            <v>1133.8659379252679</v>
          </cell>
          <cell r="AB598">
            <v>982.45726236416863</v>
          </cell>
          <cell r="AC598">
            <v>835.18507999999997</v>
          </cell>
          <cell r="AD598">
            <v>807.01586043999998</v>
          </cell>
          <cell r="AE598">
            <v>798.1935848791851</v>
          </cell>
        </row>
        <row r="599">
          <cell r="A599" t="str">
            <v>Consommation du chauffage biomasse des appartements 1975-1982 (climat normal)</v>
          </cell>
          <cell r="B599" t="str">
            <v>boicuiprchc2</v>
          </cell>
          <cell r="C599" t="str">
            <v>fra</v>
          </cell>
          <cell r="D599" t="str">
            <v>CEREN</v>
          </cell>
          <cell r="E599" t="str">
            <v>GWh</v>
          </cell>
          <cell r="F599">
            <v>364.99357027787369</v>
          </cell>
          <cell r="G599">
            <v>205.69175834679959</v>
          </cell>
          <cell r="H599">
            <v>189.64653849176469</v>
          </cell>
          <cell r="I599">
            <v>153.9704004798451</v>
          </cell>
          <cell r="J599">
            <v>142.2460537251292</v>
          </cell>
          <cell r="K599">
            <v>126.10982345178357</v>
          </cell>
          <cell r="L599">
            <v>111.70269620945604</v>
          </cell>
          <cell r="M599">
            <v>100.66533501853824</v>
          </cell>
          <cell r="N599">
            <v>98.052946386532597</v>
          </cell>
          <cell r="O599">
            <v>91.643356452550677</v>
          </cell>
          <cell r="P599">
            <v>66.417660681984913</v>
          </cell>
          <cell r="Q599">
            <v>57.149343677200143</v>
          </cell>
          <cell r="R599">
            <v>53.321428682063441</v>
          </cell>
          <cell r="S599">
            <v>49.043430271934483</v>
          </cell>
          <cell r="T599">
            <v>48.219348951408669</v>
          </cell>
          <cell r="U599">
            <v>44.379190354124873</v>
          </cell>
          <cell r="V599">
            <v>38.929134392501332</v>
          </cell>
          <cell r="W599">
            <v>44.080878431062814</v>
          </cell>
          <cell r="X599">
            <v>43.806331570940081</v>
          </cell>
          <cell r="Y599">
            <v>48.073196540022622</v>
          </cell>
          <cell r="Z599">
            <v>53.082989917971574</v>
          </cell>
          <cell r="AA599">
            <v>57.421174546053173</v>
          </cell>
          <cell r="AB599">
            <v>60.874395581686343</v>
          </cell>
          <cell r="AC599">
            <v>64.118217144780004</v>
          </cell>
          <cell r="AD599">
            <v>67.108288048341976</v>
          </cell>
          <cell r="AE599">
            <v>70.799306994458433</v>
          </cell>
        </row>
        <row r="600">
          <cell r="A600" t="str">
            <v>Consommation du chauffage autre des appartements 1975-1982 (climat normal)</v>
          </cell>
          <cell r="B600" t="str">
            <v>divcuiprchc2</v>
          </cell>
          <cell r="C600" t="str">
            <v>fra</v>
          </cell>
          <cell r="D600" t="str">
            <v>CEREN</v>
          </cell>
          <cell r="E600" t="str">
            <v>GWh</v>
          </cell>
          <cell r="F600">
            <v>1651.4489139737507</v>
          </cell>
          <cell r="G600">
            <v>1584.7956256773284</v>
          </cell>
          <cell r="H600">
            <v>1575.2874550179158</v>
          </cell>
          <cell r="I600">
            <v>1446.8047879769804</v>
          </cell>
          <cell r="J600">
            <v>1455.2112486636597</v>
          </cell>
          <cell r="K600">
            <v>1456.2286752580185</v>
          </cell>
          <cell r="L600">
            <v>1489.6333029825562</v>
          </cell>
          <cell r="M600">
            <v>1469.7295030531525</v>
          </cell>
          <cell r="N600">
            <v>1463.8582247064935</v>
          </cell>
          <cell r="O600">
            <v>1482.6246532816397</v>
          </cell>
          <cell r="P600">
            <v>1538.1899067081611</v>
          </cell>
          <cell r="Q600">
            <v>1571.9413149671086</v>
          </cell>
          <cell r="R600">
            <v>1715.3490510986574</v>
          </cell>
          <cell r="S600">
            <v>1766.1390698947705</v>
          </cell>
          <cell r="T600">
            <v>1719.9169421924714</v>
          </cell>
          <cell r="U600">
            <v>1667.1007107072382</v>
          </cell>
          <cell r="V600">
            <v>1607.5838334227506</v>
          </cell>
          <cell r="W600">
            <v>1508.1779444113938</v>
          </cell>
          <cell r="X600">
            <v>1390.090993351211</v>
          </cell>
          <cell r="Y600">
            <v>1318.8705878808371</v>
          </cell>
          <cell r="Z600">
            <v>1254.97067921742</v>
          </cell>
          <cell r="AA600">
            <v>1194.8353368972794</v>
          </cell>
          <cell r="AB600">
            <v>1117.2139275227994</v>
          </cell>
          <cell r="AC600">
            <v>1041.2332648480813</v>
          </cell>
          <cell r="AD600">
            <v>983.98928448721358</v>
          </cell>
          <cell r="AE600">
            <v>982.27226644112716</v>
          </cell>
        </row>
        <row r="601">
          <cell r="A601" t="str">
            <v>Consommation du chauffage des maisons 1982-1989 (climat normal)</v>
          </cell>
        </row>
        <row r="602">
          <cell r="A602" t="str">
            <v>Consommation du chauffage des maisons 1982-1989 (climat normal)</v>
          </cell>
          <cell r="B602" t="str">
            <v>toccumprchc3</v>
          </cell>
          <cell r="C602" t="str">
            <v>fra</v>
          </cell>
          <cell r="D602" t="str">
            <v>CEREN</v>
          </cell>
          <cell r="E602" t="str">
            <v>GWh</v>
          </cell>
          <cell r="F602">
            <v>16666.215990438817</v>
          </cell>
          <cell r="G602">
            <v>17148.935469089491</v>
          </cell>
          <cell r="H602">
            <v>17341.091397913511</v>
          </cell>
          <cell r="I602">
            <v>16381.491995209168</v>
          </cell>
          <cell r="J602">
            <v>15762.4143302385</v>
          </cell>
          <cell r="K602">
            <v>15355.720711419563</v>
          </cell>
          <cell r="L602">
            <v>14919.574615472558</v>
          </cell>
          <cell r="M602">
            <v>15077.400917854819</v>
          </cell>
          <cell r="N602">
            <v>15627.596005575979</v>
          </cell>
          <cell r="O602">
            <v>15782.19796705507</v>
          </cell>
          <cell r="P602">
            <v>15792.422161045044</v>
          </cell>
          <cell r="Q602">
            <v>15702.103356992217</v>
          </cell>
          <cell r="R602">
            <v>15512.007509263685</v>
          </cell>
          <cell r="S602">
            <v>15429.819479095215</v>
          </cell>
          <cell r="T602">
            <v>15745.659077236936</v>
          </cell>
          <cell r="U602">
            <v>15400.961277308446</v>
          </cell>
          <cell r="V602">
            <v>15511.302701983695</v>
          </cell>
          <cell r="W602">
            <v>15254.277652390236</v>
          </cell>
          <cell r="X602">
            <v>14745.452686004006</v>
          </cell>
          <cell r="Y602">
            <v>14349.292963968252</v>
          </cell>
          <cell r="Z602">
            <v>14116.568496322161</v>
          </cell>
          <cell r="AA602">
            <v>13826.477567084827</v>
          </cell>
          <cell r="AB602">
            <v>13490.595241104567</v>
          </cell>
          <cell r="AC602">
            <v>13254.414872214968</v>
          </cell>
          <cell r="AD602">
            <v>13140.535420049737</v>
          </cell>
          <cell r="AE602">
            <v>13040.980636031669</v>
          </cell>
        </row>
        <row r="603">
          <cell r="A603" t="str">
            <v>Consommation du chauffage charbon des maisons 1982-1989 (climat normal)</v>
          </cell>
          <cell r="B603" t="str">
            <v>chacumprchc3</v>
          </cell>
          <cell r="C603" t="str">
            <v>fra</v>
          </cell>
          <cell r="D603" t="str">
            <v>CEREN</v>
          </cell>
          <cell r="E603" t="str">
            <v>GWh</v>
          </cell>
          <cell r="F603">
            <v>68.177695363048414</v>
          </cell>
          <cell r="G603">
            <v>55.241505830566012</v>
          </cell>
          <cell r="H603">
            <v>53.803251922688837</v>
          </cell>
          <cell r="I603">
            <v>56.15092784925713</v>
          </cell>
          <cell r="J603">
            <v>58.456534629397026</v>
          </cell>
          <cell r="K603">
            <v>54.363886023489137</v>
          </cell>
          <cell r="L603">
            <v>55.75137255223671</v>
          </cell>
          <cell r="M603">
            <v>45.755802433525027</v>
          </cell>
          <cell r="N603">
            <v>41.725452428624443</v>
          </cell>
          <cell r="O603">
            <v>54.018172324749486</v>
          </cell>
          <cell r="P603">
            <v>46.95997053966628</v>
          </cell>
          <cell r="Q603">
            <v>35.588299998858403</v>
          </cell>
          <cell r="R603">
            <v>25.554329069848222</v>
          </cell>
          <cell r="S603">
            <v>25.230964034218825</v>
          </cell>
          <cell r="T603">
            <v>23.582538472478873</v>
          </cell>
          <cell r="U603">
            <v>17.523856898877678</v>
          </cell>
          <cell r="V603">
            <v>8.641010346743121</v>
          </cell>
          <cell r="W603">
            <v>11.534922228028217</v>
          </cell>
          <cell r="X603">
            <v>14.6953586448615</v>
          </cell>
          <cell r="Y603">
            <v>18.469465968018891</v>
          </cell>
          <cell r="Z603">
            <v>22.220061784794485</v>
          </cell>
          <cell r="AA603">
            <v>26.104713181351684</v>
          </cell>
          <cell r="AB603">
            <v>29.833870776736791</v>
          </cell>
          <cell r="AC603">
            <v>33.68709760558162</v>
          </cell>
          <cell r="AD603">
            <v>33.21369698564984</v>
          </cell>
          <cell r="AE603">
            <v>32.765738984766365</v>
          </cell>
        </row>
        <row r="604">
          <cell r="A604" t="str">
            <v>Consommation du chauffage fioul des maisons 1982-1989 (climat normal)</v>
          </cell>
          <cell r="B604" t="str">
            <v>fodcumprchc3</v>
          </cell>
          <cell r="C604" t="str">
            <v>fra</v>
          </cell>
          <cell r="D604" t="str">
            <v>CEREN</v>
          </cell>
          <cell r="E604" t="str">
            <v>GWh</v>
          </cell>
          <cell r="F604">
            <v>1103.7637627781489</v>
          </cell>
          <cell r="G604">
            <v>1072.8623149928048</v>
          </cell>
          <cell r="H604">
            <v>958.78311055296763</v>
          </cell>
          <cell r="I604">
            <v>904.0269658036666</v>
          </cell>
          <cell r="J604">
            <v>887.50462961868527</v>
          </cell>
          <cell r="K604">
            <v>1014.6795973749171</v>
          </cell>
          <cell r="L604">
            <v>1046.6788304270844</v>
          </cell>
          <cell r="M604">
            <v>1138.6344129529818</v>
          </cell>
          <cell r="N604">
            <v>1350.9118602217866</v>
          </cell>
          <cell r="O604">
            <v>1536.089128228886</v>
          </cell>
          <cell r="P604">
            <v>1814.6257249833634</v>
          </cell>
          <cell r="Q604">
            <v>2031.1963955638712</v>
          </cell>
          <cell r="R604">
            <v>2069.4500433272037</v>
          </cell>
          <cell r="S604">
            <v>1950.3777006823098</v>
          </cell>
          <cell r="T604">
            <v>2066.173190159906</v>
          </cell>
          <cell r="U604">
            <v>2028.8546683177337</v>
          </cell>
          <cell r="V604">
            <v>1996.7564722291847</v>
          </cell>
          <cell r="W604">
            <v>1875.1764090811891</v>
          </cell>
          <cell r="X604">
            <v>1676.1452136349128</v>
          </cell>
          <cell r="Y604">
            <v>1566.4294098455384</v>
          </cell>
          <cell r="Z604">
            <v>1448.962297502796</v>
          </cell>
          <cell r="AA604">
            <v>1382.4075424297341</v>
          </cell>
          <cell r="AB604">
            <v>1252.8430054256103</v>
          </cell>
          <cell r="AC604">
            <v>1119.3281833687035</v>
          </cell>
          <cell r="AD604">
            <v>1078.2315108878895</v>
          </cell>
          <cell r="AE604">
            <v>999.02760510590281</v>
          </cell>
        </row>
        <row r="605">
          <cell r="A605" t="str">
            <v>Consommation du chauffage GPL des maisons 1982-1989 (climat normal)</v>
          </cell>
          <cell r="B605" t="str">
            <v>gplcumprchc3</v>
          </cell>
          <cell r="C605" t="str">
            <v>fra</v>
          </cell>
          <cell r="D605" t="str">
            <v>CEREN</v>
          </cell>
          <cell r="E605" t="str">
            <v>GWh</v>
          </cell>
          <cell r="F605">
            <v>261.12146253767816</v>
          </cell>
          <cell r="G605">
            <v>273.8161724890162</v>
          </cell>
          <cell r="H605">
            <v>276.90938732402128</v>
          </cell>
          <cell r="I605">
            <v>285.35612816686444</v>
          </cell>
          <cell r="J605">
            <v>283.84874647479995</v>
          </cell>
          <cell r="K605">
            <v>283.19087493822008</v>
          </cell>
          <cell r="L605">
            <v>277.49999395172489</v>
          </cell>
          <cell r="M605">
            <v>279.54229545405258</v>
          </cell>
          <cell r="N605">
            <v>275.83001875019693</v>
          </cell>
          <cell r="O605">
            <v>284.44021395331384</v>
          </cell>
          <cell r="P605">
            <v>338.44822384286329</v>
          </cell>
          <cell r="Q605">
            <v>352.41128675467593</v>
          </cell>
          <cell r="R605">
            <v>362.05855019348621</v>
          </cell>
          <cell r="S605">
            <v>345.6710892743539</v>
          </cell>
          <cell r="T605">
            <v>337.46337518766995</v>
          </cell>
          <cell r="U605">
            <v>334.65994938720587</v>
          </cell>
          <cell r="V605">
            <v>323.74154287590517</v>
          </cell>
          <cell r="W605">
            <v>301.24886798656064</v>
          </cell>
          <cell r="X605">
            <v>272.68375969754192</v>
          </cell>
          <cell r="Y605">
            <v>249.66585845036431</v>
          </cell>
          <cell r="Z605">
            <v>232.63611196091929</v>
          </cell>
          <cell r="AA605">
            <v>218.37022853803251</v>
          </cell>
          <cell r="AB605">
            <v>197.9380227019347</v>
          </cell>
          <cell r="AC605">
            <v>190.31155199186946</v>
          </cell>
          <cell r="AD605">
            <v>185.37863306601557</v>
          </cell>
          <cell r="AE605">
            <v>176.26979262475669</v>
          </cell>
        </row>
        <row r="606">
          <cell r="A606" t="str">
            <v>Consommation du chauffage gaz naturel des maisons 1982-1989 (climat normal)</v>
          </cell>
          <cell r="B606" t="str">
            <v>gazcumprchc3</v>
          </cell>
          <cell r="C606" t="str">
            <v>fra</v>
          </cell>
          <cell r="D606" t="str">
            <v>CEREN</v>
          </cell>
          <cell r="E606" t="str">
            <v>GWh</v>
          </cell>
          <cell r="F606">
            <v>2239.8132813740813</v>
          </cell>
          <cell r="G606">
            <v>2197.7725633870464</v>
          </cell>
          <cell r="H606">
            <v>2114.2616948995451</v>
          </cell>
          <cell r="I606">
            <v>2012.024353712884</v>
          </cell>
          <cell r="J606">
            <v>1966.2378804945215</v>
          </cell>
          <cell r="K606">
            <v>1868.8149602694104</v>
          </cell>
          <cell r="L606">
            <v>1823.825325326585</v>
          </cell>
          <cell r="M606">
            <v>2181.6581067178204</v>
          </cell>
          <cell r="N606">
            <v>2487.0993954366777</v>
          </cell>
          <cell r="O606">
            <v>2674.2953311572305</v>
          </cell>
          <cell r="P606">
            <v>2687.4799144458593</v>
          </cell>
          <cell r="Q606">
            <v>2742.5262481339732</v>
          </cell>
          <cell r="R606">
            <v>2873.1580638130813</v>
          </cell>
          <cell r="S606">
            <v>2674.1537539536985</v>
          </cell>
          <cell r="T606">
            <v>2745.1126023461029</v>
          </cell>
          <cell r="U606">
            <v>2771.492532421988</v>
          </cell>
          <cell r="V606">
            <v>2819.3991661293526</v>
          </cell>
          <cell r="W606">
            <v>2809.7304624465805</v>
          </cell>
          <cell r="X606">
            <v>2807.46876100076</v>
          </cell>
          <cell r="Y606">
            <v>2665.2724580618215</v>
          </cell>
          <cell r="Z606">
            <v>2683.0205129326828</v>
          </cell>
          <cell r="AA606">
            <v>2548.0754353142179</v>
          </cell>
          <cell r="AB606">
            <v>2547.1487722265506</v>
          </cell>
          <cell r="AC606">
            <v>2555.5729976248927</v>
          </cell>
          <cell r="AD606">
            <v>2476.0838611232616</v>
          </cell>
          <cell r="AE606">
            <v>2422.8190065637145</v>
          </cell>
        </row>
        <row r="607">
          <cell r="A607" t="str">
            <v>Consommation du chauffage électricité des maisons 1982-1989 (climat normal)</v>
          </cell>
          <cell r="B607" t="str">
            <v>elccumprchc3</v>
          </cell>
          <cell r="C607" t="str">
            <v>fra</v>
          </cell>
          <cell r="D607" t="str">
            <v>CEREN</v>
          </cell>
          <cell r="E607" t="str">
            <v>GWh</v>
          </cell>
          <cell r="F607">
            <v>6355.2639690737633</v>
          </cell>
          <cell r="G607">
            <v>6428.762474531447</v>
          </cell>
          <cell r="H607">
            <v>6497.3748650890466</v>
          </cell>
          <cell r="I607">
            <v>6109.731861012543</v>
          </cell>
          <cell r="J607">
            <v>6121.5305922429288</v>
          </cell>
          <cell r="K607">
            <v>6106.6547079217453</v>
          </cell>
          <cell r="L607">
            <v>6063.7038348064689</v>
          </cell>
          <cell r="M607">
            <v>5911.5603621814444</v>
          </cell>
          <cell r="N607">
            <v>6033.5120831393015</v>
          </cell>
          <cell r="O607">
            <v>5794.7587358816409</v>
          </cell>
          <cell r="P607">
            <v>5860.5042944914112</v>
          </cell>
          <cell r="Q607">
            <v>5651.1853396417437</v>
          </cell>
          <cell r="R607">
            <v>5256.050234392219</v>
          </cell>
          <cell r="S607">
            <v>5456.9493165200774</v>
          </cell>
          <cell r="T607">
            <v>5595.2081682884373</v>
          </cell>
          <cell r="U607">
            <v>5719.4158252229408</v>
          </cell>
          <cell r="V607">
            <v>5807.8626694643408</v>
          </cell>
          <cell r="W607">
            <v>5647.0764903547224</v>
          </cell>
          <cell r="X607">
            <v>5650.9607408224747</v>
          </cell>
          <cell r="Y607">
            <v>5399.5977640558549</v>
          </cell>
          <cell r="Z607">
            <v>5224.4942342192626</v>
          </cell>
          <cell r="AA607">
            <v>4946.909357405114</v>
          </cell>
          <cell r="AB607">
            <v>4675.380227576582</v>
          </cell>
          <cell r="AC607">
            <v>4500.1869700000016</v>
          </cell>
          <cell r="AD607">
            <v>4353.3586908999996</v>
          </cell>
          <cell r="AE607">
            <v>4261.7746575217488</v>
          </cell>
        </row>
        <row r="608">
          <cell r="A608" t="str">
            <v>Consommation du chauffage biomasse des maisons 1982-1989 (climat normal)</v>
          </cell>
          <cell r="B608" t="str">
            <v>boicumprchc3</v>
          </cell>
          <cell r="C608" t="str">
            <v>fra</v>
          </cell>
          <cell r="D608" t="str">
            <v>CEREN</v>
          </cell>
          <cell r="E608" t="str">
            <v>GWh</v>
          </cell>
          <cell r="F608">
            <v>6633.5484572510795</v>
          </cell>
          <cell r="G608">
            <v>7115.8698486328203</v>
          </cell>
          <cell r="H608">
            <v>7435.5545152391569</v>
          </cell>
          <cell r="I608">
            <v>7009.9603531829116</v>
          </cell>
          <cell r="J608">
            <v>6440.7875118768316</v>
          </cell>
          <cell r="K608">
            <v>6022.5891929909612</v>
          </cell>
          <cell r="L608">
            <v>5644.3308485172265</v>
          </cell>
          <cell r="M608">
            <v>5515.9871410975775</v>
          </cell>
          <cell r="N608">
            <v>5434.197931888295</v>
          </cell>
          <cell r="O608">
            <v>5434.1961138122333</v>
          </cell>
          <cell r="P608">
            <v>5038.8408466442788</v>
          </cell>
          <cell r="Q608">
            <v>4882.2892366528686</v>
          </cell>
          <cell r="R608">
            <v>4917.7211884091639</v>
          </cell>
          <cell r="S608">
            <v>4967.9980323422096</v>
          </cell>
          <cell r="T608">
            <v>4969.9557585214807</v>
          </cell>
          <cell r="U608">
            <v>4522.2774988294332</v>
          </cell>
          <cell r="V608">
            <v>4550.1423684484043</v>
          </cell>
          <cell r="W608">
            <v>4602.1054481200081</v>
          </cell>
          <cell r="X608">
            <v>4313.467899815495</v>
          </cell>
          <cell r="Y608">
            <v>4436.122798694727</v>
          </cell>
          <cell r="Z608">
            <v>4488.4196001771124</v>
          </cell>
          <cell r="AA608">
            <v>4686.5775886929796</v>
          </cell>
          <cell r="AB608">
            <v>4767.2187345722014</v>
          </cell>
          <cell r="AC608">
            <v>4833.3528984950117</v>
          </cell>
          <cell r="AD608">
            <v>4990.1698891297465</v>
          </cell>
          <cell r="AE608">
            <v>5124.2246972736066</v>
          </cell>
        </row>
        <row r="609">
          <cell r="A609" t="str">
            <v>Consommation du chauffage autre des maisons 1982-1989 (climat normal)</v>
          </cell>
          <cell r="B609" t="str">
            <v>divcumprchc3</v>
          </cell>
          <cell r="C609" t="str">
            <v>fra</v>
          </cell>
          <cell r="D609" t="str">
            <v>CEREN</v>
          </cell>
          <cell r="E609" t="str">
            <v>GWh</v>
          </cell>
          <cell r="F609">
            <v>4.5273620610171372</v>
          </cell>
          <cell r="G609">
            <v>4.6105892257900951</v>
          </cell>
          <cell r="H609">
            <v>4.4045728860821383</v>
          </cell>
          <cell r="I609">
            <v>4.2414054810411725</v>
          </cell>
          <cell r="J609">
            <v>4.0484349013365604</v>
          </cell>
          <cell r="K609">
            <v>5.4274919008181159</v>
          </cell>
          <cell r="L609">
            <v>7.7844098912298296</v>
          </cell>
          <cell r="M609">
            <v>4.2627970174162106</v>
          </cell>
          <cell r="N609">
            <v>4.3192637110967445</v>
          </cell>
          <cell r="O609">
            <v>4.4002716970163576</v>
          </cell>
          <cell r="P609">
            <v>5.5631860976030145</v>
          </cell>
          <cell r="Q609">
            <v>6.9065502462256267</v>
          </cell>
          <cell r="R609">
            <v>8.0151000586834211</v>
          </cell>
          <cell r="S609">
            <v>9.4386222883469575</v>
          </cell>
          <cell r="T609">
            <v>8.1634442608600164</v>
          </cell>
          <cell r="U609">
            <v>6.7369462302662049</v>
          </cell>
          <cell r="V609">
            <v>4.7594724897653347</v>
          </cell>
          <cell r="W609">
            <v>7.4050521731470091</v>
          </cell>
          <cell r="X609">
            <v>10.030952387959424</v>
          </cell>
          <cell r="Y609">
            <v>13.735208891924332</v>
          </cell>
          <cell r="Z609">
            <v>16.815677744593405</v>
          </cell>
          <cell r="AA609">
            <v>18.032701523397183</v>
          </cell>
          <cell r="AB609">
            <v>20.232607824951245</v>
          </cell>
          <cell r="AC609">
            <v>21.975173128906853</v>
          </cell>
          <cell r="AD609">
            <v>24.099137957173514</v>
          </cell>
          <cell r="AE609">
            <v>24.099137957173514</v>
          </cell>
        </row>
        <row r="610">
          <cell r="A610" t="str">
            <v>Consommation du chauffage des appartements 1982-1989 (climat normal)</v>
          </cell>
        </row>
        <row r="611">
          <cell r="A611" t="str">
            <v>Consommation du chauffage des appartements 1982-1989 (climat normal)</v>
          </cell>
          <cell r="B611" t="str">
            <v>toccuiprchc3</v>
          </cell>
          <cell r="C611" t="str">
            <v>fra</v>
          </cell>
          <cell r="D611" t="str">
            <v>CEREN</v>
          </cell>
          <cell r="E611" t="str">
            <v>GWh</v>
          </cell>
          <cell r="F611">
            <v>4306.5106195638864</v>
          </cell>
          <cell r="G611">
            <v>4258.7909192411153</v>
          </cell>
          <cell r="H611">
            <v>4212.5775028994167</v>
          </cell>
          <cell r="I611">
            <v>4066.5998667892122</v>
          </cell>
          <cell r="J611">
            <v>3800.8888620931302</v>
          </cell>
          <cell r="K611">
            <v>3726.471370474208</v>
          </cell>
          <cell r="L611">
            <v>3674.7758219132606</v>
          </cell>
          <cell r="M611">
            <v>3777.9317943131118</v>
          </cell>
          <cell r="N611">
            <v>3849.3111330072943</v>
          </cell>
          <cell r="O611">
            <v>3728.4740222302912</v>
          </cell>
          <cell r="P611">
            <v>3672.8548186679691</v>
          </cell>
          <cell r="Q611">
            <v>3739.7872870266933</v>
          </cell>
          <cell r="R611">
            <v>3730.844399263915</v>
          </cell>
          <cell r="S611">
            <v>3637.0414722593637</v>
          </cell>
          <cell r="T611">
            <v>3586.3216844911522</v>
          </cell>
          <cell r="U611">
            <v>3552.7101720123351</v>
          </cell>
          <cell r="V611">
            <v>3534.2903330293084</v>
          </cell>
          <cell r="W611">
            <v>3525.9143411119721</v>
          </cell>
          <cell r="X611">
            <v>3489.53473644933</v>
          </cell>
          <cell r="Y611">
            <v>3379.5898449090882</v>
          </cell>
          <cell r="Z611">
            <v>3341.5067081760644</v>
          </cell>
          <cell r="AA611">
            <v>3275.6066131362027</v>
          </cell>
          <cell r="AB611">
            <v>3179.1334869070411</v>
          </cell>
          <cell r="AC611">
            <v>3109.0889335796423</v>
          </cell>
          <cell r="AD611">
            <v>2993.8967316571798</v>
          </cell>
          <cell r="AE611">
            <v>2908.4181676771477</v>
          </cell>
        </row>
        <row r="612">
          <cell r="A612" t="str">
            <v>Consommation du chauffage charbon des appartements 1982-1989 (climat normal)</v>
          </cell>
          <cell r="B612" t="str">
            <v>chacuiprchc3</v>
          </cell>
          <cell r="C612" t="str">
            <v>fra</v>
          </cell>
          <cell r="D612" t="str">
            <v>CEREN</v>
          </cell>
          <cell r="E612" t="str">
            <v>GWh</v>
          </cell>
          <cell r="F612">
            <v>1.3152711208351822</v>
          </cell>
          <cell r="G612">
            <v>1.0107758578322958</v>
          </cell>
          <cell r="H612">
            <v>0.88372865745736306</v>
          </cell>
          <cell r="I612">
            <v>0.90572348922508239</v>
          </cell>
          <cell r="J612">
            <v>1.002554501478478</v>
          </cell>
          <cell r="K612">
            <v>1.479036914152456</v>
          </cell>
          <cell r="L612">
            <v>0.674251952423916</v>
          </cell>
          <cell r="M612">
            <v>0.54409852057648411</v>
          </cell>
          <cell r="N612">
            <v>0.53686710786153569</v>
          </cell>
          <cell r="O612">
            <v>0.52995784021058079</v>
          </cell>
          <cell r="P612">
            <v>2.1588274446557216</v>
          </cell>
          <cell r="Q612">
            <v>1.9834767608505335</v>
          </cell>
          <cell r="R612">
            <v>1.3648743032298518</v>
          </cell>
          <cell r="S612">
            <v>1.3568560099051012</v>
          </cell>
          <cell r="T612">
            <v>1.0750978612625557</v>
          </cell>
          <cell r="U612">
            <v>0.77637917630161191</v>
          </cell>
          <cell r="V612">
            <v>0.47371864718864959</v>
          </cell>
          <cell r="W612">
            <v>1.5554495818336496</v>
          </cell>
          <cell r="X612">
            <v>2.4738972167095672</v>
          </cell>
          <cell r="Y612">
            <v>3.5499980326186673</v>
          </cell>
          <cell r="Z612">
            <v>4.4628160501183043</v>
          </cell>
          <cell r="AA612">
            <v>4.9949208258330771</v>
          </cell>
          <cell r="AB612">
            <v>5.5256020115220013</v>
          </cell>
          <cell r="AC612">
            <v>6.0548596071850769</v>
          </cell>
          <cell r="AD612">
            <v>6.1081705415258956</v>
          </cell>
          <cell r="AE612">
            <v>6.1674348476653593</v>
          </cell>
        </row>
        <row r="613">
          <cell r="A613" t="str">
            <v>Consommation du chauffage fioul des appartements 1982-1989 (climat normal)</v>
          </cell>
          <cell r="B613" t="str">
            <v>fodcuiprchc3</v>
          </cell>
          <cell r="C613" t="str">
            <v>fra</v>
          </cell>
          <cell r="D613" t="str">
            <v>CEREN</v>
          </cell>
          <cell r="E613" t="str">
            <v>GWh</v>
          </cell>
          <cell r="F613">
            <v>146.77377196164886</v>
          </cell>
          <cell r="G613">
            <v>146.80687862984757</v>
          </cell>
          <cell r="H613">
            <v>147.84275191593841</v>
          </cell>
          <cell r="I613">
            <v>150.41607376829396</v>
          </cell>
          <cell r="J613">
            <v>156.77489359401466</v>
          </cell>
          <cell r="K613">
            <v>164.63053259747647</v>
          </cell>
          <cell r="L613">
            <v>151.62556628676327</v>
          </cell>
          <cell r="M613">
            <v>156.67569299830046</v>
          </cell>
          <cell r="N613">
            <v>172.53058436673285</v>
          </cell>
          <cell r="O613">
            <v>187.12916551124371</v>
          </cell>
          <cell r="P613">
            <v>221.43416350710865</v>
          </cell>
          <cell r="Q613">
            <v>230.03937820447644</v>
          </cell>
          <cell r="R613">
            <v>218.26726822580324</v>
          </cell>
          <cell r="S613">
            <v>205.29909812600613</v>
          </cell>
          <cell r="T613">
            <v>185.89244250480661</v>
          </cell>
          <cell r="U613">
            <v>162.41905149585318</v>
          </cell>
          <cell r="V613">
            <v>149.74161382552523</v>
          </cell>
          <cell r="W613">
            <v>157.69559027292414</v>
          </cell>
          <cell r="X613">
            <v>161.61544936268106</v>
          </cell>
          <cell r="Y613">
            <v>169.41964104345317</v>
          </cell>
          <cell r="Z613">
            <v>177.28768697106929</v>
          </cell>
          <cell r="AA613">
            <v>184.83505719930503</v>
          </cell>
          <cell r="AB613">
            <v>187.19339546966049</v>
          </cell>
          <cell r="AC613">
            <v>185.57554442901019</v>
          </cell>
          <cell r="AD613">
            <v>174.10100266409165</v>
          </cell>
          <cell r="AE613">
            <v>166.74001490664816</v>
          </cell>
        </row>
        <row r="614">
          <cell r="A614" t="str">
            <v>Consommation du chauffage GPL des appartements 1982-1989 (climat normal)</v>
          </cell>
          <cell r="B614" t="str">
            <v>gplcuiprchc3</v>
          </cell>
          <cell r="C614" t="str">
            <v>fra</v>
          </cell>
          <cell r="D614" t="str">
            <v>CEREN</v>
          </cell>
          <cell r="E614" t="str">
            <v>GWh</v>
          </cell>
          <cell r="F614">
            <v>19.939713968017497</v>
          </cell>
          <cell r="G614">
            <v>17.63325606768009</v>
          </cell>
          <cell r="H614">
            <v>17.646057621448794</v>
          </cell>
          <cell r="I614">
            <v>17.557763791748776</v>
          </cell>
          <cell r="J614">
            <v>18.458071171159585</v>
          </cell>
          <cell r="K614">
            <v>19.578763766694387</v>
          </cell>
          <cell r="L614">
            <v>20.700415642076482</v>
          </cell>
          <cell r="M614">
            <v>20.523645799298343</v>
          </cell>
          <cell r="N614">
            <v>19.859070687340907</v>
          </cell>
          <cell r="O614">
            <v>19.772232566123904</v>
          </cell>
          <cell r="P614">
            <v>18.343807253263876</v>
          </cell>
          <cell r="Q614">
            <v>15.950314378437188</v>
          </cell>
          <cell r="R614">
            <v>8.3107595047129905</v>
          </cell>
          <cell r="S614">
            <v>7.7289818396571448</v>
          </cell>
          <cell r="T614">
            <v>7.9930973895980069</v>
          </cell>
          <cell r="U614">
            <v>5.7822934340378191</v>
          </cell>
          <cell r="V614">
            <v>5.0483827202874627</v>
          </cell>
          <cell r="W614">
            <v>4.1739141670572319</v>
          </cell>
          <cell r="X614">
            <v>2.9417838099012394</v>
          </cell>
          <cell r="Y614">
            <v>2.1444302443120424</v>
          </cell>
          <cell r="Z614">
            <v>1.4597554245573761</v>
          </cell>
          <cell r="AA614">
            <v>1.0489360334634643</v>
          </cell>
          <cell r="AB614">
            <v>0.48628349523591585</v>
          </cell>
          <cell r="AC614">
            <v>0.13317025654910863</v>
          </cell>
          <cell r="AD614">
            <v>0.13317025654910863</v>
          </cell>
          <cell r="AE614">
            <v>0.13183855398361757</v>
          </cell>
        </row>
        <row r="615">
          <cell r="A615" t="str">
            <v>Consommation du chauffage gaz naturel des appartements 1982-1989 (climat normal)</v>
          </cell>
          <cell r="B615" t="str">
            <v>gazcuiprchc3</v>
          </cell>
          <cell r="C615" t="str">
            <v>fra</v>
          </cell>
          <cell r="D615" t="str">
            <v>CEREN</v>
          </cell>
          <cell r="E615" t="str">
            <v>GWh</v>
          </cell>
          <cell r="F615">
            <v>1622.4857888467502</v>
          </cell>
          <cell r="G615">
            <v>1605.371598448161</v>
          </cell>
          <cell r="H615">
            <v>1588.9233596122692</v>
          </cell>
          <cell r="I615">
            <v>1593.4693842681042</v>
          </cell>
          <cell r="J615">
            <v>1560.0707262269384</v>
          </cell>
          <cell r="K615">
            <v>1475.4467117098309</v>
          </cell>
          <cell r="L615">
            <v>1424.4255444487876</v>
          </cell>
          <cell r="M615">
            <v>1458.3062672528176</v>
          </cell>
          <cell r="N615">
            <v>1522.0991088368405</v>
          </cell>
          <cell r="O615">
            <v>1576.6731711355349</v>
          </cell>
          <cell r="P615">
            <v>1551.9090563443972</v>
          </cell>
          <cell r="Q615">
            <v>1570.8902714841731</v>
          </cell>
          <cell r="R615">
            <v>1613.0681366690887</v>
          </cell>
          <cell r="S615">
            <v>1536.5716078100236</v>
          </cell>
          <cell r="T615">
            <v>1520.5110387579964</v>
          </cell>
          <cell r="U615">
            <v>1497.1346290046124</v>
          </cell>
          <cell r="V615">
            <v>1457.9648940034651</v>
          </cell>
          <cell r="W615">
            <v>1453.6396514248847</v>
          </cell>
          <cell r="X615">
            <v>1483.5854691137354</v>
          </cell>
          <cell r="Y615">
            <v>1447.2506958731312</v>
          </cell>
          <cell r="Z615">
            <v>1497.1271731483487</v>
          </cell>
          <cell r="AA615">
            <v>1481.4619874045159</v>
          </cell>
          <cell r="AB615">
            <v>1474.3657810054162</v>
          </cell>
          <cell r="AC615">
            <v>1473.2825049202215</v>
          </cell>
          <cell r="AD615">
            <v>1422.667526690039</v>
          </cell>
          <cell r="AE615">
            <v>1351.9292424241348</v>
          </cell>
        </row>
        <row r="616">
          <cell r="A616" t="str">
            <v>Consommation du chauffage électricité des appartements 1982-1989 (climat normal)</v>
          </cell>
          <cell r="B616" t="str">
            <v>elccuiprchc3</v>
          </cell>
          <cell r="C616" t="str">
            <v>fra</v>
          </cell>
          <cell r="D616" t="str">
            <v>CEREN</v>
          </cell>
          <cell r="E616" t="str">
            <v>GWh</v>
          </cell>
          <cell r="F616">
            <v>1648.0089043963292</v>
          </cell>
          <cell r="G616">
            <v>1826.1779566649493</v>
          </cell>
          <cell r="H616">
            <v>1847.2210049597898</v>
          </cell>
          <cell r="I616">
            <v>1781.0650311696015</v>
          </cell>
          <cell r="J616">
            <v>1556.5023633500316</v>
          </cell>
          <cell r="K616">
            <v>1546.4247073065892</v>
          </cell>
          <cell r="L616">
            <v>1500.371138264203</v>
          </cell>
          <cell r="M616">
            <v>1562.2325684958575</v>
          </cell>
          <cell r="N616">
            <v>1573.3944416814184</v>
          </cell>
          <cell r="O616">
            <v>1402.8321518197959</v>
          </cell>
          <cell r="P616">
            <v>1382.6558802579727</v>
          </cell>
          <cell r="Q616">
            <v>1439.7082195274945</v>
          </cell>
          <cell r="R616">
            <v>1428.4339677664564</v>
          </cell>
          <cell r="S616">
            <v>1448.9183951005939</v>
          </cell>
          <cell r="T616">
            <v>1455.9443093496723</v>
          </cell>
          <cell r="U616">
            <v>1483.2903855000388</v>
          </cell>
          <cell r="V616">
            <v>1522.7692515420215</v>
          </cell>
          <cell r="W616">
            <v>1500.57090303891</v>
          </cell>
          <cell r="X616">
            <v>1430.4734479185006</v>
          </cell>
          <cell r="Y616">
            <v>1335.4168626076953</v>
          </cell>
          <cell r="Z616">
            <v>1223.8976924008437</v>
          </cell>
          <cell r="AA616">
            <v>1152.4260147547309</v>
          </cell>
          <cell r="AB616">
            <v>1053.9667601120091</v>
          </cell>
          <cell r="AC616">
            <v>979.04625666666664</v>
          </cell>
          <cell r="AD616">
            <v>946.68386238333335</v>
          </cell>
          <cell r="AE616">
            <v>937.30391877678539</v>
          </cell>
        </row>
        <row r="617">
          <cell r="A617" t="str">
            <v>Consommation du chauffage biomasse des appartements 1982-1989 (climat normal)</v>
          </cell>
          <cell r="B617" t="str">
            <v>boicuiprchc3</v>
          </cell>
          <cell r="C617" t="str">
            <v>fra</v>
          </cell>
          <cell r="D617" t="str">
            <v>CEREN</v>
          </cell>
          <cell r="E617" t="str">
            <v>GWh</v>
          </cell>
          <cell r="F617">
            <v>409.19685460811996</v>
          </cell>
          <cell r="G617">
            <v>220.39693354876238</v>
          </cell>
          <cell r="H617">
            <v>178.653355654644</v>
          </cell>
          <cell r="I617">
            <v>134.74615162978182</v>
          </cell>
          <cell r="J617">
            <v>125.06565712294032</v>
          </cell>
          <cell r="K617">
            <v>110.02644087292882</v>
          </cell>
          <cell r="L617">
            <v>97.651970644795583</v>
          </cell>
          <cell r="M617">
            <v>87.302774857365279</v>
          </cell>
          <cell r="N617">
            <v>84.096725050741526</v>
          </cell>
          <cell r="O617">
            <v>78.28818204119942</v>
          </cell>
          <cell r="P617">
            <v>56.92779607253587</v>
          </cell>
          <cell r="Q617">
            <v>47.389255076014557</v>
          </cell>
          <cell r="R617">
            <v>41.098647844875572</v>
          </cell>
          <cell r="S617">
            <v>37.48277929927837</v>
          </cell>
          <cell r="T617">
            <v>38.84181504441095</v>
          </cell>
          <cell r="U617">
            <v>39.885144432118651</v>
          </cell>
          <cell r="V617">
            <v>39.953335191214165</v>
          </cell>
          <cell r="W617">
            <v>42.974474156721861</v>
          </cell>
          <cell r="X617">
            <v>43.735102427765995</v>
          </cell>
          <cell r="Y617">
            <v>45.96736416136941</v>
          </cell>
          <cell r="Z617">
            <v>49.740754354533749</v>
          </cell>
          <cell r="AA617">
            <v>51.332000508141242</v>
          </cell>
          <cell r="AB617">
            <v>54.329452545338242</v>
          </cell>
          <cell r="AC617">
            <v>57.503548854278009</v>
          </cell>
          <cell r="AD617">
            <v>60.681693501494927</v>
          </cell>
          <cell r="AE617">
            <v>64.293035701412634</v>
          </cell>
        </row>
        <row r="618">
          <cell r="A618" t="str">
            <v>Consommation du chauffage autre des appartements 1982-1989 (climat normal)</v>
          </cell>
          <cell r="B618" t="str">
            <v>divcuiprchc3</v>
          </cell>
          <cell r="C618" t="str">
            <v>fra</v>
          </cell>
          <cell r="D618" t="str">
            <v>CEREN</v>
          </cell>
          <cell r="E618" t="str">
            <v>GWh</v>
          </cell>
          <cell r="F618">
            <v>458.79031466218532</v>
          </cell>
          <cell r="G618">
            <v>441.39352002388267</v>
          </cell>
          <cell r="H618">
            <v>431.40724447786874</v>
          </cell>
          <cell r="I618">
            <v>388.43973867245728</v>
          </cell>
          <cell r="J618">
            <v>383.01459612656697</v>
          </cell>
          <cell r="K618">
            <v>408.8851773065353</v>
          </cell>
          <cell r="L618">
            <v>479.32693467421086</v>
          </cell>
          <cell r="M618">
            <v>492.34674638889612</v>
          </cell>
          <cell r="N618">
            <v>476.79433527635859</v>
          </cell>
          <cell r="O618">
            <v>463.24916131618301</v>
          </cell>
          <cell r="P618">
            <v>439.42528778803512</v>
          </cell>
          <cell r="Q618">
            <v>433.82637159524648</v>
          </cell>
          <cell r="R618">
            <v>420.30074494974883</v>
          </cell>
          <cell r="S618">
            <v>399.68375407389931</v>
          </cell>
          <cell r="T618">
            <v>376.06388358340547</v>
          </cell>
          <cell r="U618">
            <v>363.4222889693728</v>
          </cell>
          <cell r="V618">
            <v>358.33913709960581</v>
          </cell>
          <cell r="W618">
            <v>365.30435846964053</v>
          </cell>
          <cell r="X618">
            <v>364.70958660003612</v>
          </cell>
          <cell r="Y618">
            <v>375.84085294650845</v>
          </cell>
          <cell r="Z618">
            <v>387.53082982659299</v>
          </cell>
          <cell r="AA618">
            <v>399.50769641021327</v>
          </cell>
          <cell r="AB618">
            <v>403.26621226785903</v>
          </cell>
          <cell r="AC618">
            <v>407.49304884573149</v>
          </cell>
          <cell r="AD618">
            <v>383.52130562014594</v>
          </cell>
          <cell r="AE618">
            <v>381.85268246651816</v>
          </cell>
        </row>
        <row r="619">
          <cell r="A619" t="str">
            <v>Consommation du chauffage des maisons 1990-1998 (climat normal)</v>
          </cell>
        </row>
        <row r="620">
          <cell r="A620" t="str">
            <v>Consommation du chauffage des maisons 1990-1998 (climat normal)</v>
          </cell>
          <cell r="B620" t="str">
            <v>toccumprchc4</v>
          </cell>
          <cell r="C620" t="str">
            <v>fra</v>
          </cell>
          <cell r="D620" t="str">
            <v>CEREN</v>
          </cell>
          <cell r="E620" t="str">
            <v>GWh</v>
          </cell>
          <cell r="F620">
            <v>0</v>
          </cell>
          <cell r="G620">
            <v>1664.4262847103005</v>
          </cell>
          <cell r="H620">
            <v>3090.3706450437917</v>
          </cell>
          <cell r="I620">
            <v>4626.3907861321723</v>
          </cell>
          <cell r="J620">
            <v>5762.439501252069</v>
          </cell>
          <cell r="K620">
            <v>7069.4354137943665</v>
          </cell>
          <cell r="L620">
            <v>8446.9226851347194</v>
          </cell>
          <cell r="M620">
            <v>9472.6134911917889</v>
          </cell>
          <cell r="N620">
            <v>11096.252902416307</v>
          </cell>
          <cell r="O620">
            <v>12519.099649653112</v>
          </cell>
          <cell r="P620">
            <v>15178.205864469715</v>
          </cell>
          <cell r="Q620">
            <v>15146.772012928614</v>
          </cell>
          <cell r="R620">
            <v>14976.68960757859</v>
          </cell>
          <cell r="S620">
            <v>14809.100988468646</v>
          </cell>
          <cell r="T620">
            <v>15009.521927288926</v>
          </cell>
          <cell r="U620">
            <v>14650.064549156667</v>
          </cell>
          <cell r="V620">
            <v>14544.45192458032</v>
          </cell>
          <cell r="W620">
            <v>14396.163953465022</v>
          </cell>
          <cell r="X620">
            <v>14143.331681000753</v>
          </cell>
          <cell r="Y620">
            <v>13895.044674886562</v>
          </cell>
          <cell r="Z620">
            <v>13181.452605747898</v>
          </cell>
          <cell r="AA620">
            <v>12871.197827921544</v>
          </cell>
          <cell r="AB620">
            <v>12519.775533799937</v>
          </cell>
          <cell r="AC620">
            <v>12073.175416586242</v>
          </cell>
          <cell r="AD620">
            <v>11929.759548688135</v>
          </cell>
          <cell r="AE620">
            <v>11804.454227993088</v>
          </cell>
        </row>
        <row r="621">
          <cell r="A621" t="str">
            <v>Consommation du chauffage charbon des maisons 1990-1998 (climat normal)</v>
          </cell>
          <cell r="B621" t="str">
            <v>chacumprchc4</v>
          </cell>
          <cell r="C621" t="str">
            <v>fra</v>
          </cell>
          <cell r="D621" t="str">
            <v>CEREN</v>
          </cell>
          <cell r="E621" t="str">
            <v>GWh</v>
          </cell>
          <cell r="F621">
            <v>0</v>
          </cell>
          <cell r="G621">
            <v>2.0229212677591044</v>
          </cell>
          <cell r="H621">
            <v>3.6589768171684369</v>
          </cell>
          <cell r="I621">
            <v>4.6740725423675462</v>
          </cell>
          <cell r="J621">
            <v>5.2390108977484111</v>
          </cell>
          <cell r="K621">
            <v>8.1886597412678483</v>
          </cell>
          <cell r="L621">
            <v>9.9040747628457382</v>
          </cell>
          <cell r="M621">
            <v>9.9766019241483832</v>
          </cell>
          <cell r="N621">
            <v>11.10971166785613</v>
          </cell>
          <cell r="O621">
            <v>17.74473410003473</v>
          </cell>
          <cell r="P621">
            <v>18.124541958718904</v>
          </cell>
          <cell r="Q621">
            <v>17.784848886185284</v>
          </cell>
          <cell r="R621">
            <v>15.862012661388363</v>
          </cell>
          <cell r="S621">
            <v>13.943374767467544</v>
          </cell>
          <cell r="T621">
            <v>12.340172933280522</v>
          </cell>
          <cell r="U621">
            <v>10.917987564651613</v>
          </cell>
          <cell r="V621">
            <v>9.4438489211092982</v>
          </cell>
          <cell r="W621">
            <v>8.5926727375264171</v>
          </cell>
          <cell r="X621">
            <v>7.6090645461767341</v>
          </cell>
          <cell r="Y621">
            <v>6.1693007834266522</v>
          </cell>
          <cell r="Z621">
            <v>4.871423185124506</v>
          </cell>
          <cell r="AA621">
            <v>3.9029864065444393</v>
          </cell>
          <cell r="AB621">
            <v>2.9383258264178247</v>
          </cell>
          <cell r="AC621">
            <v>1.9785773096381636</v>
          </cell>
          <cell r="AD621">
            <v>1.9747573500876243</v>
          </cell>
          <cell r="AE621">
            <v>1.9747573500876241</v>
          </cell>
        </row>
        <row r="622">
          <cell r="A622" t="str">
            <v>Consommation du chauffage fioul des maisons 1990-1998 (climat normal)</v>
          </cell>
          <cell r="B622" t="str">
            <v>fodcumprchc4</v>
          </cell>
          <cell r="C622" t="str">
            <v>fra</v>
          </cell>
          <cell r="D622" t="str">
            <v>CEREN</v>
          </cell>
          <cell r="E622" t="str">
            <v>GWh</v>
          </cell>
          <cell r="F622">
            <v>0</v>
          </cell>
          <cell r="G622">
            <v>187.10501752856175</v>
          </cell>
          <cell r="H622">
            <v>344.24215082147526</v>
          </cell>
          <cell r="I622">
            <v>479.56277156346744</v>
          </cell>
          <cell r="J622">
            <v>688.50969113568897</v>
          </cell>
          <cell r="K622">
            <v>896.5061038378019</v>
          </cell>
          <cell r="L622">
            <v>967.9774588030001</v>
          </cell>
          <cell r="M622">
            <v>1220.9593627796012</v>
          </cell>
          <cell r="N622">
            <v>1596.4891283573654</v>
          </cell>
          <cell r="O622">
            <v>1975.1836538206633</v>
          </cell>
          <cell r="P622">
            <v>2530.3635710847461</v>
          </cell>
          <cell r="Q622">
            <v>2581.7570087985118</v>
          </cell>
          <cell r="R622">
            <v>2493.7044978089452</v>
          </cell>
          <cell r="S622">
            <v>2404.7566316397592</v>
          </cell>
          <cell r="T622">
            <v>2370.1888852826028</v>
          </cell>
          <cell r="U622">
            <v>2317.8521430145647</v>
          </cell>
          <cell r="V622">
            <v>2207.6084614013566</v>
          </cell>
          <cell r="W622">
            <v>2143.27834278308</v>
          </cell>
          <cell r="X622">
            <v>2039.3784462243741</v>
          </cell>
          <cell r="Y622">
            <v>1979.190366107887</v>
          </cell>
          <cell r="Z622">
            <v>1923.3259616141934</v>
          </cell>
          <cell r="AA622">
            <v>1911.806020601741</v>
          </cell>
          <cell r="AB622">
            <v>1815.4013819442323</v>
          </cell>
          <cell r="AC622">
            <v>1713.5775197017929</v>
          </cell>
          <cell r="AD622">
            <v>1648.9726982883817</v>
          </cell>
          <cell r="AE622">
            <v>1564.640431547349</v>
          </cell>
        </row>
        <row r="623">
          <cell r="A623" t="str">
            <v>Consommation du chauffage GPL des maisons 1990-1998 (climat normal)</v>
          </cell>
          <cell r="B623" t="str">
            <v>gplcumprchc4</v>
          </cell>
          <cell r="C623" t="str">
            <v>fra</v>
          </cell>
          <cell r="D623" t="str">
            <v>CEREN</v>
          </cell>
          <cell r="E623" t="str">
            <v>GWh</v>
          </cell>
          <cell r="F623">
            <v>0</v>
          </cell>
          <cell r="G623">
            <v>47.816671089798305</v>
          </cell>
          <cell r="H623">
            <v>82.30087530919505</v>
          </cell>
          <cell r="I623">
            <v>122.36559224081032</v>
          </cell>
          <cell r="J623">
            <v>191.03526478226786</v>
          </cell>
          <cell r="K623">
            <v>269.8665758403493</v>
          </cell>
          <cell r="L623">
            <v>332.32570377337419</v>
          </cell>
          <cell r="M623">
            <v>370.31232101428708</v>
          </cell>
          <cell r="N623">
            <v>434.14810558478769</v>
          </cell>
          <cell r="O623">
            <v>514.09549144071207</v>
          </cell>
          <cell r="P623">
            <v>688.71522565831594</v>
          </cell>
          <cell r="Q623">
            <v>721.5434773399885</v>
          </cell>
          <cell r="R623">
            <v>719.35033596422704</v>
          </cell>
          <cell r="S623">
            <v>709.94839100267097</v>
          </cell>
          <cell r="T623">
            <v>690.41402552010652</v>
          </cell>
          <cell r="U623">
            <v>654.92523603685299</v>
          </cell>
          <cell r="V623">
            <v>621.16909054323401</v>
          </cell>
          <cell r="W623">
            <v>579.10191154564689</v>
          </cell>
          <cell r="X623">
            <v>561.16495557342523</v>
          </cell>
          <cell r="Y623">
            <v>547.81806302705013</v>
          </cell>
          <cell r="Z623">
            <v>525.63684026246563</v>
          </cell>
          <cell r="AA623">
            <v>514.94500891804671</v>
          </cell>
          <cell r="AB623">
            <v>487.25796998685013</v>
          </cell>
          <cell r="AC623">
            <v>474.34508780284574</v>
          </cell>
          <cell r="AD623">
            <v>470.66746218418342</v>
          </cell>
          <cell r="AE623">
            <v>458.34312412517994</v>
          </cell>
        </row>
        <row r="624">
          <cell r="A624" t="str">
            <v>Consommation du chauffage gaz naturel des maisons 1990-1998 (climat normal)</v>
          </cell>
          <cell r="B624" t="str">
            <v>gazcumprchc4</v>
          </cell>
          <cell r="C624" t="str">
            <v>fra</v>
          </cell>
          <cell r="D624" t="str">
            <v>CEREN</v>
          </cell>
          <cell r="E624" t="str">
            <v>GWh</v>
          </cell>
          <cell r="F624">
            <v>0</v>
          </cell>
          <cell r="G624">
            <v>303.11380501425873</v>
          </cell>
          <cell r="H624">
            <v>648.16437717017141</v>
          </cell>
          <cell r="I624">
            <v>968.19934131504544</v>
          </cell>
          <cell r="J624">
            <v>1280.6912714932564</v>
          </cell>
          <cell r="K624">
            <v>1607.2302145561148</v>
          </cell>
          <cell r="L624">
            <v>2089.3936670276362</v>
          </cell>
          <cell r="M624">
            <v>2512.3997551738339</v>
          </cell>
          <cell r="N624">
            <v>2871.288480396925</v>
          </cell>
          <cell r="O624">
            <v>3302.4190746653921</v>
          </cell>
          <cell r="P624">
            <v>4060.273642993614</v>
          </cell>
          <cell r="Q624">
            <v>4161.06206935521</v>
          </cell>
          <cell r="R624">
            <v>4286.9485007904614</v>
          </cell>
          <cell r="S624">
            <v>4162.6990538664704</v>
          </cell>
          <cell r="T624">
            <v>4304.3702540366876</v>
          </cell>
          <cell r="U624">
            <v>4223.4101969604017</v>
          </cell>
          <cell r="V624">
            <v>4129.6669428774721</v>
          </cell>
          <cell r="W624">
            <v>4126.7078754933182</v>
          </cell>
          <cell r="X624">
            <v>4108.7944418319994</v>
          </cell>
          <cell r="Y624">
            <v>3980.2091568227916</v>
          </cell>
          <cell r="Z624">
            <v>3955.5976849840563</v>
          </cell>
          <cell r="AA624">
            <v>3783.256485904943</v>
          </cell>
          <cell r="AB624">
            <v>3852.5136224301714</v>
          </cell>
          <cell r="AC624">
            <v>3886.5634819515521</v>
          </cell>
          <cell r="AD624">
            <v>3799.2791117881998</v>
          </cell>
          <cell r="AE624">
            <v>3737.4468234077917</v>
          </cell>
        </row>
        <row r="625">
          <cell r="A625" t="str">
            <v>Consommation du chauffage électricité des maisons 1990-1998 (climat normal)</v>
          </cell>
          <cell r="B625" t="str">
            <v>elccumprchc4</v>
          </cell>
          <cell r="C625" t="str">
            <v>fra</v>
          </cell>
          <cell r="D625" t="str">
            <v>CEREN</v>
          </cell>
          <cell r="E625" t="str">
            <v>GWh</v>
          </cell>
          <cell r="F625">
            <v>0</v>
          </cell>
          <cell r="G625">
            <v>502.02450646440792</v>
          </cell>
          <cell r="H625">
            <v>1025.8216595747722</v>
          </cell>
          <cell r="I625">
            <v>1467.7316990663578</v>
          </cell>
          <cell r="J625">
            <v>1865.5299000589152</v>
          </cell>
          <cell r="K625">
            <v>2264.922472067638</v>
          </cell>
          <cell r="L625">
            <v>2664.9283299745071</v>
          </cell>
          <cell r="M625">
            <v>2919.8303637045005</v>
          </cell>
          <cell r="N625">
            <v>3327.8226545099183</v>
          </cell>
          <cell r="O625">
            <v>3503.1979944652544</v>
          </cell>
          <cell r="P625">
            <v>3985.2072043803864</v>
          </cell>
          <cell r="Q625">
            <v>3926.1387113748015</v>
          </cell>
          <cell r="R625">
            <v>3735.404112592877</v>
          </cell>
          <cell r="S625">
            <v>3819.5084083723154</v>
          </cell>
          <cell r="T625">
            <v>3942.2738754353991</v>
          </cell>
          <cell r="U625">
            <v>4056.5676968553494</v>
          </cell>
          <cell r="V625">
            <v>4135.6745127683489</v>
          </cell>
          <cell r="W625">
            <v>4078.0846176990472</v>
          </cell>
          <cell r="X625">
            <v>3969.0925578073434</v>
          </cell>
          <cell r="Y625">
            <v>3808.8477840725736</v>
          </cell>
          <cell r="Z625">
            <v>3193.728799609823</v>
          </cell>
          <cell r="AA625">
            <v>3041.5237503278349</v>
          </cell>
          <cell r="AB625">
            <v>2689.5724460039569</v>
          </cell>
          <cell r="AC625">
            <v>2363.3026672724613</v>
          </cell>
          <cell r="AD625">
            <v>2308.4497427531446</v>
          </cell>
          <cell r="AE625">
            <v>2279.6559482972398</v>
          </cell>
        </row>
        <row r="626">
          <cell r="A626" t="str">
            <v>Consommation du chauffage biomasse des maisons 1990-1998 (climat normal)</v>
          </cell>
          <cell r="B626" t="str">
            <v>boicumprchc4</v>
          </cell>
          <cell r="C626" t="str">
            <v>fra</v>
          </cell>
          <cell r="D626" t="str">
            <v>CEREN</v>
          </cell>
          <cell r="E626" t="str">
            <v>GWh</v>
          </cell>
          <cell r="F626">
            <v>0</v>
          </cell>
          <cell r="G626">
            <v>622.34336334551472</v>
          </cell>
          <cell r="H626">
            <v>985.51214804395033</v>
          </cell>
          <cell r="I626">
            <v>1582.6856044118431</v>
          </cell>
          <cell r="J626">
            <v>1730.3105031956759</v>
          </cell>
          <cell r="K626">
            <v>2021.2246917951861</v>
          </cell>
          <cell r="L626">
            <v>2379.3360100869309</v>
          </cell>
          <cell r="M626">
            <v>2437.3283494547463</v>
          </cell>
          <cell r="N626">
            <v>2853.561555645867</v>
          </cell>
          <cell r="O626">
            <v>3204.5861909195078</v>
          </cell>
          <cell r="P626">
            <v>3893.0938578639725</v>
          </cell>
          <cell r="Q626">
            <v>3736.0190067454992</v>
          </cell>
          <cell r="R626">
            <v>3722.9948897180989</v>
          </cell>
          <cell r="S626">
            <v>3695.1244752811681</v>
          </cell>
          <cell r="T626">
            <v>3685.5862318991417</v>
          </cell>
          <cell r="U626">
            <v>3381.0402084273342</v>
          </cell>
          <cell r="V626">
            <v>3433.5211519125123</v>
          </cell>
          <cell r="W626">
            <v>3448.0287299454617</v>
          </cell>
          <cell r="X626">
            <v>3440.5172478500735</v>
          </cell>
          <cell r="Y626">
            <v>3550.6546017040605</v>
          </cell>
          <cell r="Z626">
            <v>3550.8849192294861</v>
          </cell>
          <cell r="AA626">
            <v>3584.8758224813496</v>
          </cell>
          <cell r="AB626">
            <v>3637.3929514926426</v>
          </cell>
          <cell r="AC626">
            <v>3595.216426302165</v>
          </cell>
          <cell r="AD626">
            <v>3661.0311187871757</v>
          </cell>
          <cell r="AE626">
            <v>3723.1309532691453</v>
          </cell>
        </row>
        <row r="627">
          <cell r="A627" t="str">
            <v>Consommation du chauffage autre des maisons 1990-1998 (climat normal)</v>
          </cell>
          <cell r="B627" t="str">
            <v>divcumprchc4</v>
          </cell>
          <cell r="C627" t="str">
            <v>fra</v>
          </cell>
          <cell r="D627" t="str">
            <v>CEREN</v>
          </cell>
          <cell r="E627" t="str">
            <v>GWh</v>
          </cell>
          <cell r="F627">
            <v>0</v>
          </cell>
          <cell r="G627">
            <v>0</v>
          </cell>
          <cell r="H627">
            <v>0.67045730705936624</v>
          </cell>
          <cell r="I627">
            <v>1.1717049922806937</v>
          </cell>
          <cell r="J627">
            <v>1.1238596885163885</v>
          </cell>
          <cell r="K627">
            <v>1.4966959560089377</v>
          </cell>
          <cell r="L627">
            <v>3.0574407064258944</v>
          </cell>
          <cell r="M627">
            <v>1.8067371406704744</v>
          </cell>
          <cell r="N627">
            <v>1.8332662535873561</v>
          </cell>
          <cell r="O627">
            <v>1.8725102415465038</v>
          </cell>
          <cell r="P627">
            <v>2.4278205299613638</v>
          </cell>
          <cell r="Q627">
            <v>2.4668904284168227</v>
          </cell>
          <cell r="R627">
            <v>2.4252580425931942</v>
          </cell>
          <cell r="S627">
            <v>3.1206535387942513</v>
          </cell>
          <cell r="T627">
            <v>4.3484821817069736</v>
          </cell>
          <cell r="U627">
            <v>5.3510802975116247</v>
          </cell>
          <cell r="V627">
            <v>7.367916156286606</v>
          </cell>
          <cell r="W627">
            <v>12.369803260942778</v>
          </cell>
          <cell r="X627">
            <v>16.774967167360284</v>
          </cell>
          <cell r="Y627">
            <v>22.155402368772112</v>
          </cell>
          <cell r="Z627">
            <v>27.406976862751257</v>
          </cell>
          <cell r="AA627">
            <v>30.887753281084603</v>
          </cell>
          <cell r="AB627">
            <v>34.69883611566776</v>
          </cell>
          <cell r="AC627">
            <v>38.191656245786625</v>
          </cell>
          <cell r="AD627">
            <v>39.384657536962592</v>
          </cell>
          <cell r="AE627">
            <v>39.262189996293323</v>
          </cell>
        </row>
        <row r="628">
          <cell r="A628" t="str">
            <v>Consommation du chauffage des appartements 1990-1998 (climat normal)</v>
          </cell>
        </row>
        <row r="629">
          <cell r="A629" t="str">
            <v>Consommation du chauffage des appartements 1990-1998 (climat normal)</v>
          </cell>
          <cell r="B629" t="str">
            <v>toccuiprchc4</v>
          </cell>
          <cell r="C629" t="str">
            <v>fra</v>
          </cell>
          <cell r="D629" t="str">
            <v>CEREN</v>
          </cell>
          <cell r="E629" t="str">
            <v>GWh</v>
          </cell>
          <cell r="F629">
            <v>0</v>
          </cell>
          <cell r="G629">
            <v>445.47013151444639</v>
          </cell>
          <cell r="H629">
            <v>1015.4504650850741</v>
          </cell>
          <cell r="I629">
            <v>1557.0779455812335</v>
          </cell>
          <cell r="J629">
            <v>1998.3050408420629</v>
          </cell>
          <cell r="K629">
            <v>2654.5151630270889</v>
          </cell>
          <cell r="L629">
            <v>3176.1687058082903</v>
          </cell>
          <cell r="M629">
            <v>3601.1859144456375</v>
          </cell>
          <cell r="N629">
            <v>4111.5383518813878</v>
          </cell>
          <cell r="O629">
            <v>4372.6331798116144</v>
          </cell>
          <cell r="P629">
            <v>4767.8392024820923</v>
          </cell>
          <cell r="Q629">
            <v>4905.3982137848016</v>
          </cell>
          <cell r="R629">
            <v>4909.9144987556738</v>
          </cell>
          <cell r="S629">
            <v>4822.6462228655037</v>
          </cell>
          <cell r="T629">
            <v>4885.4809548864332</v>
          </cell>
          <cell r="U629">
            <v>4981.158745444759</v>
          </cell>
          <cell r="V629">
            <v>5059.0587621762743</v>
          </cell>
          <cell r="W629">
            <v>5073.7772460996121</v>
          </cell>
          <cell r="X629">
            <v>4882.472443506801</v>
          </cell>
          <cell r="Y629">
            <v>4681.6881164483993</v>
          </cell>
          <cell r="Z629">
            <v>4599.6577076242811</v>
          </cell>
          <cell r="AA629">
            <v>4420.7513518465194</v>
          </cell>
          <cell r="AB629">
            <v>4287.4427970088218</v>
          </cell>
          <cell r="AC629">
            <v>4162.3522085743589</v>
          </cell>
          <cell r="AD629">
            <v>4051.1636446292932</v>
          </cell>
          <cell r="AE629">
            <v>3955.0148750911262</v>
          </cell>
        </row>
        <row r="630">
          <cell r="A630" t="str">
            <v>Consommation du chauffage charbon des appartements 1990-1998 (climat normal)</v>
          </cell>
          <cell r="B630" t="str">
            <v>chacuiprchc4</v>
          </cell>
          <cell r="C630" t="str">
            <v>fra</v>
          </cell>
          <cell r="D630" t="str">
            <v>CEREN</v>
          </cell>
          <cell r="E630" t="str">
            <v>GWh</v>
          </cell>
          <cell r="F630">
            <v>0</v>
          </cell>
          <cell r="G630">
            <v>0.18968420941056979</v>
          </cell>
          <cell r="H630">
            <v>0.27682104446367889</v>
          </cell>
          <cell r="I630">
            <v>0.74130738450286615</v>
          </cell>
          <cell r="J630">
            <v>1.2036125525425396</v>
          </cell>
          <cell r="K630">
            <v>1.3845631607156605</v>
          </cell>
          <cell r="L630">
            <v>1.5561411750959331</v>
          </cell>
          <cell r="M630">
            <v>1.2946521673265519</v>
          </cell>
          <cell r="N630">
            <v>1.6001856316865561</v>
          </cell>
          <cell r="O630">
            <v>1.2001002541354877</v>
          </cell>
          <cell r="P630">
            <v>1.4420383349617307</v>
          </cell>
          <cell r="Q630">
            <v>1.0449563254549361</v>
          </cell>
          <cell r="R630">
            <v>0.51126020517953441</v>
          </cell>
          <cell r="S630">
            <v>0.5144614143905949</v>
          </cell>
          <cell r="T630">
            <v>0.52169471758354546</v>
          </cell>
          <cell r="U630">
            <v>0.52104081524276313</v>
          </cell>
          <cell r="V630">
            <v>0.51518304377296109</v>
          </cell>
          <cell r="W630">
            <v>1.0290351725541269</v>
          </cell>
          <cell r="X630">
            <v>1.3890260870799227</v>
          </cell>
          <cell r="Y630">
            <v>1.9003383162027374</v>
          </cell>
          <cell r="Z630">
            <v>2.4103559382886228</v>
          </cell>
          <cell r="AA630">
            <v>2.9190789533375816</v>
          </cell>
          <cell r="AB630">
            <v>3.4265073613496115</v>
          </cell>
          <cell r="AC630">
            <v>3.7803211271837989</v>
          </cell>
          <cell r="AD630">
            <v>3.772897043394396</v>
          </cell>
          <cell r="AE630">
            <v>3.772897043394396</v>
          </cell>
        </row>
        <row r="631">
          <cell r="A631" t="str">
            <v>Consommation du chauffage fioul des appartements 1990-1998 (climat normal)</v>
          </cell>
          <cell r="B631" t="str">
            <v>fodcuiprchc4</v>
          </cell>
          <cell r="C631" t="str">
            <v>fra</v>
          </cell>
          <cell r="D631" t="str">
            <v>CEREN</v>
          </cell>
          <cell r="E631" t="str">
            <v>GWh</v>
          </cell>
          <cell r="F631">
            <v>0</v>
          </cell>
          <cell r="G631">
            <v>7.7350870810121135</v>
          </cell>
          <cell r="H631">
            <v>17.21324248007376</v>
          </cell>
          <cell r="I631">
            <v>27.688986712466892</v>
          </cell>
          <cell r="J631">
            <v>39.924157921284888</v>
          </cell>
          <cell r="K631">
            <v>57.306256461455554</v>
          </cell>
          <cell r="L631">
            <v>63.595617271461563</v>
          </cell>
          <cell r="M631">
            <v>75.785672248534866</v>
          </cell>
          <cell r="N631">
            <v>100.81482257135355</v>
          </cell>
          <cell r="O631">
            <v>130.20888754460171</v>
          </cell>
          <cell r="P631">
            <v>170.43684824063419</v>
          </cell>
          <cell r="Q631">
            <v>184.77759939755609</v>
          </cell>
          <cell r="R631">
            <v>191.89292858241214</v>
          </cell>
          <cell r="S631">
            <v>193.34430505449589</v>
          </cell>
          <cell r="T631">
            <v>194.24713451505346</v>
          </cell>
          <cell r="U631">
            <v>178.90555037214398</v>
          </cell>
          <cell r="V631">
            <v>179.91632973724896</v>
          </cell>
          <cell r="W631">
            <v>167.03946849893441</v>
          </cell>
          <cell r="X631">
            <v>151.66297313043708</v>
          </cell>
          <cell r="Y631">
            <v>139.04905059732897</v>
          </cell>
          <cell r="Z631">
            <v>129.66316681270357</v>
          </cell>
          <cell r="AA631">
            <v>119.44685082302887</v>
          </cell>
          <cell r="AB631">
            <v>107.38248191060976</v>
          </cell>
          <cell r="AC631">
            <v>95.717763968981757</v>
          </cell>
          <cell r="AD631">
            <v>92.654840515749584</v>
          </cell>
          <cell r="AE631">
            <v>89.841811765013219</v>
          </cell>
        </row>
        <row r="632">
          <cell r="A632" t="str">
            <v>Consommation du chauffage GPL des appartements 1990-1998 (climat normal)</v>
          </cell>
          <cell r="B632" t="str">
            <v>gplcuiprchc4</v>
          </cell>
          <cell r="C632" t="str">
            <v>fra</v>
          </cell>
          <cell r="D632" t="str">
            <v>CEREN</v>
          </cell>
          <cell r="E632" t="str">
            <v>GWh</v>
          </cell>
          <cell r="F632">
            <v>0</v>
          </cell>
          <cell r="G632">
            <v>1.9192006770517531</v>
          </cell>
          <cell r="H632">
            <v>2.7833127876750634</v>
          </cell>
          <cell r="I632">
            <v>4.7953063149789106</v>
          </cell>
          <cell r="J632">
            <v>7.0486227914151414</v>
          </cell>
          <cell r="K632">
            <v>10.686141997320989</v>
          </cell>
          <cell r="L632">
            <v>15.14782653648375</v>
          </cell>
          <cell r="M632">
            <v>21.102586038382302</v>
          </cell>
          <cell r="N632">
            <v>20.330738559105111</v>
          </cell>
          <cell r="O632">
            <v>24.957972092363086</v>
          </cell>
          <cell r="P632">
            <v>28.821331714729531</v>
          </cell>
          <cell r="Q632">
            <v>28.96159510796765</v>
          </cell>
          <cell r="R632">
            <v>27.485661690270184</v>
          </cell>
          <cell r="S632">
            <v>27.302554407316524</v>
          </cell>
          <cell r="T632">
            <v>28.646910989554094</v>
          </cell>
          <cell r="U632">
            <v>28.779759460634462</v>
          </cell>
          <cell r="V632">
            <v>27.641360511203615</v>
          </cell>
          <cell r="W632">
            <v>25.213898257865878</v>
          </cell>
          <cell r="X632">
            <v>21.577834652803141</v>
          </cell>
          <cell r="Y632">
            <v>18.93362123910104</v>
          </cell>
          <cell r="Z632">
            <v>16.469974011813523</v>
          </cell>
          <cell r="AA632">
            <v>13.831080826793119</v>
          </cell>
          <cell r="AB632">
            <v>11.560756464319656</v>
          </cell>
          <cell r="AC632">
            <v>9.589172411833518</v>
          </cell>
          <cell r="AD632">
            <v>9.5920711927075004</v>
          </cell>
          <cell r="AE632">
            <v>9.2619933739583349</v>
          </cell>
        </row>
        <row r="633">
          <cell r="A633" t="str">
            <v>Consommation du chauffage gaz naturel des appartements 1990-1998 (climat normal)</v>
          </cell>
          <cell r="B633" t="str">
            <v>gazcuiprchc4</v>
          </cell>
          <cell r="C633" t="str">
            <v>fra</v>
          </cell>
          <cell r="D633" t="str">
            <v>CEREN</v>
          </cell>
          <cell r="E633" t="str">
            <v>GWh</v>
          </cell>
          <cell r="F633">
            <v>0</v>
          </cell>
          <cell r="G633">
            <v>170.84476032922552</v>
          </cell>
          <cell r="H633">
            <v>418.58083956599376</v>
          </cell>
          <cell r="I633">
            <v>681.81189613172864</v>
          </cell>
          <cell r="J633">
            <v>936.86486545079958</v>
          </cell>
          <cell r="K633">
            <v>1237.6887450428001</v>
          </cell>
          <cell r="L633">
            <v>1547.6306881569305</v>
          </cell>
          <cell r="M633">
            <v>1738.6690876269622</v>
          </cell>
          <cell r="N633">
            <v>1980.7572452275977</v>
          </cell>
          <cell r="O633">
            <v>2199.1337956300749</v>
          </cell>
          <cell r="P633">
            <v>2426.4008729192851</v>
          </cell>
          <cell r="Q633">
            <v>2448.5588115509063</v>
          </cell>
          <cell r="R633">
            <v>2437.1610021462288</v>
          </cell>
          <cell r="S633">
            <v>2298.6796946890995</v>
          </cell>
          <cell r="T633">
            <v>2207.9572841608351</v>
          </cell>
          <cell r="U633">
            <v>2139.8984691714872</v>
          </cell>
          <cell r="V633">
            <v>2078.945929679212</v>
          </cell>
          <cell r="W633">
            <v>2049.7892425845989</v>
          </cell>
          <cell r="X633">
            <v>2056.963790712713</v>
          </cell>
          <cell r="Y633">
            <v>2002.4072466462203</v>
          </cell>
          <cell r="Z633">
            <v>2055.4650962314213</v>
          </cell>
          <cell r="AA633">
            <v>1990.2124011966835</v>
          </cell>
          <cell r="AB633">
            <v>2009.7406915546021</v>
          </cell>
          <cell r="AC633">
            <v>1993.8329454892062</v>
          </cell>
          <cell r="AD633">
            <v>1955.640278751659</v>
          </cell>
          <cell r="AE633">
            <v>1877.2823351611273</v>
          </cell>
        </row>
        <row r="634">
          <cell r="A634" t="str">
            <v>Consommation du chauffage électricité des appartements 1990-1998 (climat normal)</v>
          </cell>
          <cell r="B634" t="str">
            <v>elccuiprchc4</v>
          </cell>
          <cell r="C634" t="str">
            <v>fra</v>
          </cell>
          <cell r="D634" t="str">
            <v>CEREN</v>
          </cell>
          <cell r="E634" t="str">
            <v>GWh</v>
          </cell>
          <cell r="F634">
            <v>0</v>
          </cell>
          <cell r="G634">
            <v>215.53476831905655</v>
          </cell>
          <cell r="H634">
            <v>490.2480413464537</v>
          </cell>
          <cell r="I634">
            <v>731.909314560437</v>
          </cell>
          <cell r="J634">
            <v>868.53054657317352</v>
          </cell>
          <cell r="K634">
            <v>1162.1952869711795</v>
          </cell>
          <cell r="L634">
            <v>1338.0766049446438</v>
          </cell>
          <cell r="M634">
            <v>1524.8499050257549</v>
          </cell>
          <cell r="N634">
            <v>1732.089411311661</v>
          </cell>
          <cell r="O634">
            <v>1697.7994342107361</v>
          </cell>
          <cell r="P634">
            <v>1788.3924080351439</v>
          </cell>
          <cell r="Q634">
            <v>1888.8721743780545</v>
          </cell>
          <cell r="R634">
            <v>1902.2568320795801</v>
          </cell>
          <cell r="S634">
            <v>1951.1671296449406</v>
          </cell>
          <cell r="T634">
            <v>2105.6973710239263</v>
          </cell>
          <cell r="U634">
            <v>2265.1744221211206</v>
          </cell>
          <cell r="V634">
            <v>2411.3117462021564</v>
          </cell>
          <cell r="W634">
            <v>2423.6451095852581</v>
          </cell>
          <cell r="X634">
            <v>2267.8242356307701</v>
          </cell>
          <cell r="Y634">
            <v>2118.9998359598862</v>
          </cell>
          <cell r="Z634">
            <v>1980.3482264261891</v>
          </cell>
          <cell r="AA634">
            <v>1862.1556786195829</v>
          </cell>
          <cell r="AB634">
            <v>1715.7184138953289</v>
          </cell>
          <cell r="AC634">
            <v>1609.5166324406321</v>
          </cell>
          <cell r="AD634">
            <v>1555.7335083784096</v>
          </cell>
          <cell r="AE634">
            <v>1538.8305116354504</v>
          </cell>
        </row>
        <row r="635">
          <cell r="A635" t="str">
            <v>Consommation du chauffage biomasse des appartements 1990-1998 (climat normal)</v>
          </cell>
          <cell r="B635" t="str">
            <v>boicuiprchc4</v>
          </cell>
          <cell r="C635" t="str">
            <v>fra</v>
          </cell>
          <cell r="D635" t="str">
            <v>CEREN</v>
          </cell>
          <cell r="E635" t="str">
            <v>GWh</v>
          </cell>
          <cell r="F635">
            <v>0</v>
          </cell>
          <cell r="G635">
            <v>27.318241134827222</v>
          </cell>
          <cell r="H635">
            <v>45.213450245318469</v>
          </cell>
          <cell r="I635">
            <v>46.558090965932173</v>
          </cell>
          <cell r="J635">
            <v>53.466261256997129</v>
          </cell>
          <cell r="K635">
            <v>59.14845063427704</v>
          </cell>
          <cell r="L635">
            <v>57.073127472605343</v>
          </cell>
          <cell r="M635">
            <v>52.052750131009049</v>
          </cell>
          <cell r="N635">
            <v>56.194324852798815</v>
          </cell>
          <cell r="O635">
            <v>63.703357196483097</v>
          </cell>
          <cell r="P635">
            <v>52.170114214377577</v>
          </cell>
          <cell r="Q635">
            <v>50.154495048910739</v>
          </cell>
          <cell r="R635">
            <v>48.10309878077647</v>
          </cell>
          <cell r="S635">
            <v>45.765064423334159</v>
          </cell>
          <cell r="T635">
            <v>48.948391065580878</v>
          </cell>
          <cell r="U635">
            <v>51.572589758667462</v>
          </cell>
          <cell r="V635">
            <v>55.735007128848117</v>
          </cell>
          <cell r="W635">
            <v>55.956088673647002</v>
          </cell>
          <cell r="X635">
            <v>53.805136839493279</v>
          </cell>
          <cell r="Y635">
            <v>55.608583417476936</v>
          </cell>
          <cell r="Z635">
            <v>53.536356416103047</v>
          </cell>
          <cell r="AA635">
            <v>54.484198828445457</v>
          </cell>
          <cell r="AB635">
            <v>53.319113992387543</v>
          </cell>
          <cell r="AC635">
            <v>54.548973140705151</v>
          </cell>
          <cell r="AD635">
            <v>57.88657588075688</v>
          </cell>
          <cell r="AE635">
            <v>60.627012483321337</v>
          </cell>
        </row>
        <row r="636">
          <cell r="A636" t="str">
            <v>Consommation du chauffage autre des appartements 1990-1998 (climat normal)</v>
          </cell>
          <cell r="B636" t="str">
            <v>divcuiprchc4</v>
          </cell>
          <cell r="C636" t="str">
            <v>fra</v>
          </cell>
          <cell r="D636" t="str">
            <v>CEREN</v>
          </cell>
          <cell r="E636" t="str">
            <v>GWh</v>
          </cell>
          <cell r="F636">
            <v>0</v>
          </cell>
          <cell r="G636">
            <v>21.928389763862633</v>
          </cell>
          <cell r="H636">
            <v>41.134757615095729</v>
          </cell>
          <cell r="I636">
            <v>63.573043511187059</v>
          </cell>
          <cell r="J636">
            <v>91.26697429585009</v>
          </cell>
          <cell r="K636">
            <v>126.10571875933958</v>
          </cell>
          <cell r="L636">
            <v>153.08870025106893</v>
          </cell>
          <cell r="M636">
            <v>187.43126120766789</v>
          </cell>
          <cell r="N636">
            <v>219.75162372718506</v>
          </cell>
          <cell r="O636">
            <v>255.6296328832203</v>
          </cell>
          <cell r="P636">
            <v>300.17558902296054</v>
          </cell>
          <cell r="Q636">
            <v>303.02858197595208</v>
          </cell>
          <cell r="R636">
            <v>302.50371527122695</v>
          </cell>
          <cell r="S636">
            <v>305.87301323192645</v>
          </cell>
          <cell r="T636">
            <v>299.4621684138998</v>
          </cell>
          <cell r="U636">
            <v>316.30691374546319</v>
          </cell>
          <cell r="V636">
            <v>304.99320587383266</v>
          </cell>
          <cell r="W636">
            <v>351.10440332675364</v>
          </cell>
          <cell r="X636">
            <v>329.24944645350371</v>
          </cell>
          <cell r="Y636">
            <v>344.78944027218182</v>
          </cell>
          <cell r="Z636">
            <v>361.76453178776177</v>
          </cell>
          <cell r="AA636">
            <v>377.70206259864756</v>
          </cell>
          <cell r="AB636">
            <v>386.2948318302241</v>
          </cell>
          <cell r="AC636">
            <v>395.36639999581581</v>
          </cell>
          <cell r="AD636">
            <v>375.88347286661599</v>
          </cell>
          <cell r="AE636">
            <v>375.39831362886133</v>
          </cell>
        </row>
        <row r="637">
          <cell r="A637" t="str">
            <v>Consommation du chauffage des maisons &gt;=1999 (climat normal)</v>
          </cell>
        </row>
        <row r="638">
          <cell r="A638" t="str">
            <v>Consommation du chauffage des maisons &gt;=1999 (climat normal)</v>
          </cell>
          <cell r="B638" t="str">
            <v>toccumprchc5</v>
          </cell>
          <cell r="C638" t="str">
            <v>fra</v>
          </cell>
          <cell r="D638" t="str">
            <v>CEREN</v>
          </cell>
          <cell r="E638" t="str">
            <v>GWh</v>
          </cell>
          <cell r="F638">
            <v>0</v>
          </cell>
          <cell r="G638">
            <v>0</v>
          </cell>
          <cell r="H638">
            <v>0</v>
          </cell>
          <cell r="I638">
            <v>0</v>
          </cell>
          <cell r="J638">
            <v>0</v>
          </cell>
          <cell r="K638">
            <v>0</v>
          </cell>
          <cell r="L638">
            <v>0</v>
          </cell>
          <cell r="M638">
            <v>0</v>
          </cell>
          <cell r="N638">
            <v>0</v>
          </cell>
          <cell r="O638">
            <v>0</v>
          </cell>
          <cell r="P638">
            <v>0</v>
          </cell>
          <cell r="Q638">
            <v>1177.1744037551853</v>
          </cell>
          <cell r="R638">
            <v>2725.5136758694689</v>
          </cell>
          <cell r="S638">
            <v>4230.5936500469716</v>
          </cell>
          <cell r="T638">
            <v>6272.3103319497322</v>
          </cell>
          <cell r="U638">
            <v>7944.6894107579374</v>
          </cell>
          <cell r="V638">
            <v>9826.4111537091867</v>
          </cell>
          <cell r="W638">
            <v>11604.53322057169</v>
          </cell>
          <cell r="X638">
            <v>12992.372053527764</v>
          </cell>
          <cell r="Y638">
            <v>14113.195622323268</v>
          </cell>
          <cell r="Z638">
            <v>14918.708522104978</v>
          </cell>
          <cell r="AA638">
            <v>15061.940824058449</v>
          </cell>
          <cell r="AB638">
            <v>15868.272951073513</v>
          </cell>
          <cell r="AC638">
            <v>16660.732875420919</v>
          </cell>
          <cell r="AD638">
            <v>17225.568754343738</v>
          </cell>
          <cell r="AE638">
            <v>17693.529314821953</v>
          </cell>
        </row>
        <row r="639">
          <cell r="A639" t="str">
            <v>Consommation du chauffage charbon des maisons &gt;=1999 (climat normal)</v>
          </cell>
          <cell r="B639" t="str">
            <v>chacumprchc5</v>
          </cell>
          <cell r="C639" t="str">
            <v>fra</v>
          </cell>
          <cell r="D639" t="str">
            <v>CEREN</v>
          </cell>
          <cell r="E639" t="str">
            <v>GWh</v>
          </cell>
          <cell r="F639">
            <v>0</v>
          </cell>
          <cell r="G639">
            <v>0</v>
          </cell>
          <cell r="H639">
            <v>0</v>
          </cell>
          <cell r="I639">
            <v>0</v>
          </cell>
          <cell r="J639">
            <v>0</v>
          </cell>
          <cell r="K639">
            <v>0</v>
          </cell>
          <cell r="L639">
            <v>0</v>
          </cell>
          <cell r="M639">
            <v>0</v>
          </cell>
          <cell r="N639">
            <v>0</v>
          </cell>
          <cell r="O639">
            <v>0</v>
          </cell>
          <cell r="P639">
            <v>0</v>
          </cell>
          <cell r="Q639">
            <v>8.5963582253322332E-2</v>
          </cell>
          <cell r="R639">
            <v>5.9048327831618154E-2</v>
          </cell>
          <cell r="S639">
            <v>3.3346347062197482E-2</v>
          </cell>
          <cell r="T639">
            <v>-9.1040061195595042E-3</v>
          </cell>
          <cell r="U639">
            <v>5.1037820799745108E-2</v>
          </cell>
          <cell r="V639">
            <v>0.11622065640762408</v>
          </cell>
          <cell r="W639">
            <v>0.15129212608777254</v>
          </cell>
          <cell r="X639">
            <v>0.18737461746183898</v>
          </cell>
          <cell r="Y639">
            <v>0.2118620228526038</v>
          </cell>
          <cell r="Z639">
            <v>0.21796119906308753</v>
          </cell>
          <cell r="AA639">
            <v>0.19664987094742453</v>
          </cell>
          <cell r="AB639">
            <v>0.17883425257117944</v>
          </cell>
          <cell r="AC639">
            <v>0.15085535623704543</v>
          </cell>
          <cell r="AD639">
            <v>0.1432769434501798</v>
          </cell>
          <cell r="AE639">
            <v>0.1262675159029607</v>
          </cell>
        </row>
        <row r="640">
          <cell r="A640" t="str">
            <v>Consommation du chauffage fioul des maisons &gt;=1999 (climat normal)</v>
          </cell>
          <cell r="B640" t="str">
            <v>fodcumprchc5</v>
          </cell>
          <cell r="C640" t="str">
            <v>fra</v>
          </cell>
          <cell r="D640" t="str">
            <v>CEREN</v>
          </cell>
          <cell r="E640" t="str">
            <v>GWh</v>
          </cell>
          <cell r="F640">
            <v>0</v>
          </cell>
          <cell r="G640">
            <v>0</v>
          </cell>
          <cell r="H640">
            <v>0</v>
          </cell>
          <cell r="I640">
            <v>0</v>
          </cell>
          <cell r="J640">
            <v>0</v>
          </cell>
          <cell r="K640">
            <v>0</v>
          </cell>
          <cell r="L640">
            <v>0</v>
          </cell>
          <cell r="M640">
            <v>0</v>
          </cell>
          <cell r="N640">
            <v>0</v>
          </cell>
          <cell r="O640">
            <v>0</v>
          </cell>
          <cell r="P640">
            <v>0</v>
          </cell>
          <cell r="Q640">
            <v>144.52577529931233</v>
          </cell>
          <cell r="R640">
            <v>321.4291298740211</v>
          </cell>
          <cell r="S640">
            <v>537.37294642563734</v>
          </cell>
          <cell r="T640">
            <v>894.45622983450039</v>
          </cell>
          <cell r="U640">
            <v>1094.6425874750728</v>
          </cell>
          <cell r="V640">
            <v>1231.5952096401168</v>
          </cell>
          <cell r="W640">
            <v>1294.2033450596446</v>
          </cell>
          <cell r="X640">
            <v>1209.3738183181963</v>
          </cell>
          <cell r="Y640">
            <v>1163.3544143938223</v>
          </cell>
          <cell r="Z640">
            <v>1153.8635238974541</v>
          </cell>
          <cell r="AA640">
            <v>1162.7322167650339</v>
          </cell>
          <cell r="AB640">
            <v>1115.6967751859279</v>
          </cell>
          <cell r="AC640">
            <v>1032.9723202987964</v>
          </cell>
          <cell r="AD640">
            <v>941.71512143270866</v>
          </cell>
          <cell r="AE640">
            <v>843.90818055949239</v>
          </cell>
        </row>
        <row r="641">
          <cell r="A641" t="str">
            <v>Consommation du chauffage GPL des maisons &gt;=1999 (climat normal)</v>
          </cell>
          <cell r="B641" t="str">
            <v>gplcumprchc5</v>
          </cell>
          <cell r="C641" t="str">
            <v>fra</v>
          </cell>
          <cell r="D641" t="str">
            <v>CEREN</v>
          </cell>
          <cell r="E641" t="str">
            <v>GWh</v>
          </cell>
          <cell r="F641">
            <v>0</v>
          </cell>
          <cell r="G641">
            <v>0</v>
          </cell>
          <cell r="H641">
            <v>0</v>
          </cell>
          <cell r="I641">
            <v>0</v>
          </cell>
          <cell r="J641">
            <v>0</v>
          </cell>
          <cell r="K641">
            <v>0</v>
          </cell>
          <cell r="L641">
            <v>0</v>
          </cell>
          <cell r="M641">
            <v>0</v>
          </cell>
          <cell r="N641">
            <v>0</v>
          </cell>
          <cell r="O641">
            <v>0</v>
          </cell>
          <cell r="P641">
            <v>0</v>
          </cell>
          <cell r="Q641">
            <v>60.107811512626029</v>
          </cell>
          <cell r="R641">
            <v>120.88100496855269</v>
          </cell>
          <cell r="S641">
            <v>160.23509919253394</v>
          </cell>
          <cell r="T641">
            <v>170.7839346094151</v>
          </cell>
          <cell r="U641">
            <v>169.61150731091595</v>
          </cell>
          <cell r="V641">
            <v>185.1560447635292</v>
          </cell>
          <cell r="W641">
            <v>250.3206489441952</v>
          </cell>
          <cell r="X641">
            <v>260.01498881851796</v>
          </cell>
          <cell r="Y641">
            <v>256.72244070464791</v>
          </cell>
          <cell r="Z641">
            <v>268.03591680455912</v>
          </cell>
          <cell r="AA641">
            <v>279.43105329720117</v>
          </cell>
          <cell r="AB641">
            <v>270.71798835488124</v>
          </cell>
          <cell r="AC641">
            <v>268.8867050633794</v>
          </cell>
          <cell r="AD641">
            <v>268.48307004981615</v>
          </cell>
          <cell r="AE641">
            <v>261.88069511634598</v>
          </cell>
        </row>
        <row r="642">
          <cell r="A642" t="str">
            <v>Consommation du chauffage gaz naturel des maisons &gt;=1999 (climat normal)</v>
          </cell>
          <cell r="B642" t="str">
            <v>gazcumprchc5</v>
          </cell>
          <cell r="C642" t="str">
            <v>fra</v>
          </cell>
          <cell r="D642" t="str">
            <v>CEREN</v>
          </cell>
          <cell r="E642" t="str">
            <v>GWh</v>
          </cell>
          <cell r="F642">
            <v>0</v>
          </cell>
          <cell r="G642">
            <v>0</v>
          </cell>
          <cell r="H642">
            <v>0</v>
          </cell>
          <cell r="I642">
            <v>0</v>
          </cell>
          <cell r="J642">
            <v>0</v>
          </cell>
          <cell r="K642">
            <v>0</v>
          </cell>
          <cell r="L642">
            <v>0</v>
          </cell>
          <cell r="M642">
            <v>0</v>
          </cell>
          <cell r="N642">
            <v>0</v>
          </cell>
          <cell r="O642">
            <v>0</v>
          </cell>
          <cell r="P642">
            <v>0</v>
          </cell>
          <cell r="Q642">
            <v>436.77148422634906</v>
          </cell>
          <cell r="R642">
            <v>1036.9452320356595</v>
          </cell>
          <cell r="S642">
            <v>1495.245168478185</v>
          </cell>
          <cell r="T642">
            <v>2204.0250612253585</v>
          </cell>
          <cell r="U642">
            <v>2623.5346722830727</v>
          </cell>
          <cell r="V642">
            <v>3110.5756635765283</v>
          </cell>
          <cell r="W642">
            <v>3543.7097174271184</v>
          </cell>
          <cell r="X642">
            <v>3872.6700677290542</v>
          </cell>
          <cell r="Y642">
            <v>4010.9181704671851</v>
          </cell>
          <cell r="Z642">
            <v>4311.7942300114555</v>
          </cell>
          <cell r="AA642">
            <v>3832.5404312283017</v>
          </cell>
          <cell r="AB642">
            <v>3964.8877519871335</v>
          </cell>
          <cell r="AC642">
            <v>4180.7123079931489</v>
          </cell>
          <cell r="AD642">
            <v>4153.7486168378819</v>
          </cell>
          <cell r="AE642">
            <v>4220.0076391923412</v>
          </cell>
        </row>
        <row r="643">
          <cell r="A643" t="str">
            <v>Consommation du chauffage électricité des maisons &gt;=1999 (climat normal)</v>
          </cell>
          <cell r="B643" t="str">
            <v>elccumprchc5</v>
          </cell>
          <cell r="C643" t="str">
            <v>fra</v>
          </cell>
          <cell r="D643" t="str">
            <v>CEREN</v>
          </cell>
          <cell r="E643" t="str">
            <v>GWh</v>
          </cell>
          <cell r="F643">
            <v>0</v>
          </cell>
          <cell r="G643">
            <v>0</v>
          </cell>
          <cell r="H643">
            <v>0</v>
          </cell>
          <cell r="I643">
            <v>0</v>
          </cell>
          <cell r="J643">
            <v>0</v>
          </cell>
          <cell r="K643">
            <v>0</v>
          </cell>
          <cell r="L643">
            <v>0</v>
          </cell>
          <cell r="M643">
            <v>0</v>
          </cell>
          <cell r="N643">
            <v>0</v>
          </cell>
          <cell r="O643">
            <v>0</v>
          </cell>
          <cell r="P643">
            <v>0</v>
          </cell>
          <cell r="Q643">
            <v>279.22326829898753</v>
          </cell>
          <cell r="R643">
            <v>597.6189538290314</v>
          </cell>
          <cell r="S643">
            <v>999.1924010818625</v>
          </cell>
          <cell r="T643">
            <v>1445.4832884453494</v>
          </cell>
          <cell r="U643">
            <v>2219.7771152219289</v>
          </cell>
          <cell r="V643">
            <v>3056.4414789375487</v>
          </cell>
          <cell r="W643">
            <v>3740.2805536794117</v>
          </cell>
          <cell r="X643">
            <v>4435.6365309761568</v>
          </cell>
          <cell r="Y643">
            <v>4946.6149096254949</v>
          </cell>
          <cell r="Z643">
            <v>5199.4872566073345</v>
          </cell>
          <cell r="AA643">
            <v>5380.1165047982122</v>
          </cell>
          <cell r="AB643">
            <v>5624.4322047632804</v>
          </cell>
          <cell r="AC643">
            <v>6012.6163493154827</v>
          </cell>
          <cell r="AD643">
            <v>6150.987678196203</v>
          </cell>
          <cell r="AE643">
            <v>6303.666112314836</v>
          </cell>
        </row>
        <row r="644">
          <cell r="A644" t="str">
            <v>Consommation du chauffage biomasse des maisons &gt;=1999 (climat normal)</v>
          </cell>
          <cell r="B644" t="str">
            <v>boicumprchc5</v>
          </cell>
          <cell r="C644" t="str">
            <v>fra</v>
          </cell>
          <cell r="D644" t="str">
            <v>CEREN</v>
          </cell>
          <cell r="E644" t="str">
            <v>GWh</v>
          </cell>
          <cell r="F644">
            <v>0</v>
          </cell>
          <cell r="G644">
            <v>0</v>
          </cell>
          <cell r="H644">
            <v>0</v>
          </cell>
          <cell r="I644">
            <v>0</v>
          </cell>
          <cell r="J644">
            <v>0</v>
          </cell>
          <cell r="K644">
            <v>0</v>
          </cell>
          <cell r="L644">
            <v>0</v>
          </cell>
          <cell r="M644">
            <v>0</v>
          </cell>
          <cell r="N644">
            <v>0</v>
          </cell>
          <cell r="O644">
            <v>0</v>
          </cell>
          <cell r="P644">
            <v>0</v>
          </cell>
          <cell r="Q644">
            <v>253.43952693933173</v>
          </cell>
          <cell r="R644">
            <v>642.70193816923324</v>
          </cell>
          <cell r="S644">
            <v>1029.4751715632349</v>
          </cell>
          <cell r="T644">
            <v>1545.5207007299202</v>
          </cell>
          <cell r="U644">
            <v>1822.792663721177</v>
          </cell>
          <cell r="V644">
            <v>2225.6996164940074</v>
          </cell>
          <cell r="W644">
            <v>2758.8538351804395</v>
          </cell>
          <cell r="X644">
            <v>3191.5696261000967</v>
          </cell>
          <cell r="Y644">
            <v>3711.1905312818353</v>
          </cell>
          <cell r="Z644">
            <v>3957.8435942916171</v>
          </cell>
          <cell r="AA644">
            <v>4377.0115384160645</v>
          </cell>
          <cell r="AB644">
            <v>4837.5204102746911</v>
          </cell>
          <cell r="AC644">
            <v>5088.1783150241436</v>
          </cell>
          <cell r="AD644">
            <v>5582.3237815286075</v>
          </cell>
          <cell r="AE644">
            <v>5898.8707389227175</v>
          </cell>
        </row>
        <row r="645">
          <cell r="A645" t="str">
            <v>Consommation du chauffage autre des maisons &gt;=1999 (climat normal)</v>
          </cell>
          <cell r="B645" t="str">
            <v>divcumprchc5</v>
          </cell>
          <cell r="C645" t="str">
            <v>fra</v>
          </cell>
          <cell r="D645" t="str">
            <v>CEREN</v>
          </cell>
          <cell r="E645" t="str">
            <v>GWh</v>
          </cell>
          <cell r="F645">
            <v>0</v>
          </cell>
          <cell r="G645">
            <v>0</v>
          </cell>
          <cell r="H645">
            <v>0</v>
          </cell>
          <cell r="I645">
            <v>0</v>
          </cell>
          <cell r="J645">
            <v>0</v>
          </cell>
          <cell r="K645">
            <v>0</v>
          </cell>
          <cell r="L645">
            <v>0</v>
          </cell>
          <cell r="M645">
            <v>0</v>
          </cell>
          <cell r="N645">
            <v>0</v>
          </cell>
          <cell r="O645">
            <v>0</v>
          </cell>
          <cell r="P645">
            <v>0</v>
          </cell>
          <cell r="Q645">
            <v>3.0205738963251298</v>
          </cell>
          <cell r="R645">
            <v>5.8783686651397149</v>
          </cell>
          <cell r="S645">
            <v>9.0395169584551738</v>
          </cell>
          <cell r="T645">
            <v>12.050221111306881</v>
          </cell>
          <cell r="U645">
            <v>14.279826924970852</v>
          </cell>
          <cell r="V645">
            <v>16.826919641049201</v>
          </cell>
          <cell r="W645">
            <v>17.013828154791874</v>
          </cell>
          <cell r="X645">
            <v>22.919646968278744</v>
          </cell>
          <cell r="Y645">
            <v>24.183293827429804</v>
          </cell>
          <cell r="Z645">
            <v>27.466039293494251</v>
          </cell>
          <cell r="AA645">
            <v>29.912429682688426</v>
          </cell>
          <cell r="AB645">
            <v>54.838986255030392</v>
          </cell>
          <cell r="AC645">
            <v>77.216022369731547</v>
          </cell>
          <cell r="AD645">
            <v>128.1672093550703</v>
          </cell>
          <cell r="AE645">
            <v>165.0696812003182</v>
          </cell>
        </row>
        <row r="646">
          <cell r="A646" t="str">
            <v>Consommation du chauffage des appartements &gt;=1999 (climat normal)</v>
          </cell>
        </row>
        <row r="647">
          <cell r="A647" t="str">
            <v>Consommation du chauffage des appartements &gt;=1999 (climat normal)</v>
          </cell>
          <cell r="B647" t="str">
            <v>toccuiprchc5</v>
          </cell>
          <cell r="C647" t="str">
            <v>fra</v>
          </cell>
          <cell r="D647" t="str">
            <v>CEREN</v>
          </cell>
          <cell r="E647" t="str">
            <v>GWh</v>
          </cell>
          <cell r="F647">
            <v>0</v>
          </cell>
          <cell r="G647">
            <v>0</v>
          </cell>
          <cell r="H647">
            <v>0</v>
          </cell>
          <cell r="I647">
            <v>0</v>
          </cell>
          <cell r="J647">
            <v>0</v>
          </cell>
          <cell r="K647">
            <v>0</v>
          </cell>
          <cell r="L647">
            <v>0</v>
          </cell>
          <cell r="M647">
            <v>0</v>
          </cell>
          <cell r="N647">
            <v>0</v>
          </cell>
          <cell r="O647">
            <v>0</v>
          </cell>
          <cell r="P647">
            <v>0</v>
          </cell>
          <cell r="Q647">
            <v>387.12761788515718</v>
          </cell>
          <cell r="R647">
            <v>744.7491496326686</v>
          </cell>
          <cell r="S647">
            <v>1109.3804541927218</v>
          </cell>
          <cell r="T647">
            <v>1587.3316844512417</v>
          </cell>
          <cell r="U647">
            <v>2089.6019462944782</v>
          </cell>
          <cell r="V647">
            <v>2618.1989995213144</v>
          </cell>
          <cell r="W647">
            <v>3164.6594225772287</v>
          </cell>
          <cell r="X647">
            <v>3523.4743792513309</v>
          </cell>
          <cell r="Y647">
            <v>3996.8440748072262</v>
          </cell>
          <cell r="Z647">
            <v>4637.9846894843977</v>
          </cell>
          <cell r="AA647">
            <v>4641.789422780339</v>
          </cell>
          <cell r="AB647">
            <v>5078.207740798277</v>
          </cell>
          <cell r="AC647">
            <v>5557.9634655061764</v>
          </cell>
          <cell r="AD647">
            <v>6010.5763650396129</v>
          </cell>
          <cell r="AE647">
            <v>6484.7440258168899</v>
          </cell>
        </row>
        <row r="648">
          <cell r="A648" t="str">
            <v>Consommation du chauffage charbon des appartements &gt;=1999 (climat normal)</v>
          </cell>
          <cell r="B648" t="str">
            <v>chacuiprchc5</v>
          </cell>
          <cell r="C648" t="str">
            <v>fra</v>
          </cell>
          <cell r="D648" t="str">
            <v>CEREN</v>
          </cell>
          <cell r="E648" t="str">
            <v>GWh</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0.49582611246799707</v>
          </cell>
          <cell r="U648">
            <v>0.99046570950147417</v>
          </cell>
          <cell r="V648">
            <v>0.97938640212628436</v>
          </cell>
          <cell r="W648">
            <v>0.97821175184610909</v>
          </cell>
          <cell r="X648">
            <v>0.97703710156593404</v>
          </cell>
          <cell r="Y648">
            <v>0.97586245128575877</v>
          </cell>
          <cell r="Z648">
            <v>0.97468780100558328</v>
          </cell>
          <cell r="AA648">
            <v>0.97351315072540823</v>
          </cell>
          <cell r="AB648">
            <v>0.97233850044523329</v>
          </cell>
          <cell r="AC648">
            <v>0.97116385016505802</v>
          </cell>
          <cell r="AD648">
            <v>0.9682029182395917</v>
          </cell>
          <cell r="AE648">
            <v>1.3079833897389226</v>
          </cell>
        </row>
        <row r="649">
          <cell r="A649" t="str">
            <v>Consommation du chauffage fioul des appartements &gt;=1999 (climat normal)</v>
          </cell>
          <cell r="B649" t="str">
            <v>fodcuiprchc5</v>
          </cell>
          <cell r="C649" t="str">
            <v>fra</v>
          </cell>
          <cell r="D649" t="str">
            <v>CEREN</v>
          </cell>
          <cell r="E649" t="str">
            <v>GWh</v>
          </cell>
          <cell r="F649">
            <v>0</v>
          </cell>
          <cell r="G649">
            <v>0</v>
          </cell>
          <cell r="H649">
            <v>0</v>
          </cell>
          <cell r="I649">
            <v>0</v>
          </cell>
          <cell r="J649">
            <v>0</v>
          </cell>
          <cell r="K649">
            <v>0</v>
          </cell>
          <cell r="L649">
            <v>0</v>
          </cell>
          <cell r="M649">
            <v>0</v>
          </cell>
          <cell r="N649">
            <v>0</v>
          </cell>
          <cell r="O649">
            <v>0</v>
          </cell>
          <cell r="P649">
            <v>0</v>
          </cell>
          <cell r="Q649">
            <v>20.778556100187096</v>
          </cell>
          <cell r="R649">
            <v>42.374886635120511</v>
          </cell>
          <cell r="S649">
            <v>59.591545836462387</v>
          </cell>
          <cell r="T649">
            <v>75.802954582038069</v>
          </cell>
          <cell r="U649">
            <v>84.634366389203166</v>
          </cell>
          <cell r="V649">
            <v>88.387458709831662</v>
          </cell>
          <cell r="W649">
            <v>104.5571662942816</v>
          </cell>
          <cell r="X649">
            <v>110.03564638342635</v>
          </cell>
          <cell r="Y649">
            <v>117.42176222062062</v>
          </cell>
          <cell r="Z649">
            <v>122.66493885441184</v>
          </cell>
          <cell r="AA649">
            <v>125.24933093657685</v>
          </cell>
          <cell r="AB649">
            <v>120.35904568650952</v>
          </cell>
          <cell r="AC649">
            <v>110.62985938637262</v>
          </cell>
          <cell r="AD649">
            <v>105.57590876074714</v>
          </cell>
          <cell r="AE649">
            <v>101.24939994765212</v>
          </cell>
        </row>
        <row r="650">
          <cell r="A650" t="str">
            <v>Consommation du chauffage GPL des appartements &gt;=1999 (climat normal)</v>
          </cell>
          <cell r="B650" t="str">
            <v>gplcuiprchc5</v>
          </cell>
          <cell r="C650" t="str">
            <v>fra</v>
          </cell>
          <cell r="D650" t="str">
            <v>CEREN</v>
          </cell>
          <cell r="E650" t="str">
            <v>GWh</v>
          </cell>
          <cell r="F650">
            <v>0</v>
          </cell>
          <cell r="G650">
            <v>0</v>
          </cell>
          <cell r="H650">
            <v>0</v>
          </cell>
          <cell r="I650">
            <v>0</v>
          </cell>
          <cell r="J650">
            <v>0</v>
          </cell>
          <cell r="K650">
            <v>0</v>
          </cell>
          <cell r="L650">
            <v>0</v>
          </cell>
          <cell r="M650">
            <v>0</v>
          </cell>
          <cell r="N650">
            <v>0</v>
          </cell>
          <cell r="O650">
            <v>0</v>
          </cell>
          <cell r="P650">
            <v>0</v>
          </cell>
          <cell r="Q650">
            <v>3.5096116730749101</v>
          </cell>
          <cell r="R650">
            <v>7.718826211349926</v>
          </cell>
          <cell r="S650">
            <v>20.750526820592139</v>
          </cell>
          <cell r="T650">
            <v>35.640630808790206</v>
          </cell>
          <cell r="U650">
            <v>42.932998532168355</v>
          </cell>
          <cell r="V650">
            <v>46.997299691278023</v>
          </cell>
          <cell r="W650">
            <v>47.501344519105636</v>
          </cell>
          <cell r="X650">
            <v>48.048634551124081</v>
          </cell>
          <cell r="Y650">
            <v>38.984478655433669</v>
          </cell>
          <cell r="Z650">
            <v>29.288606872772675</v>
          </cell>
          <cell r="AA650">
            <v>22.176373250952775</v>
          </cell>
          <cell r="AB650">
            <v>14.675323893636932</v>
          </cell>
          <cell r="AC650">
            <v>7.9990377473494583</v>
          </cell>
          <cell r="AD650">
            <v>7.3211421877700404</v>
          </cell>
          <cell r="AE650">
            <v>6.4973910476515533</v>
          </cell>
        </row>
        <row r="651">
          <cell r="A651" t="str">
            <v>Consommation du chauffage gaz naturel des appartements &gt;=1999 (climat normal)</v>
          </cell>
          <cell r="B651" t="str">
            <v>gazcuiprchc5</v>
          </cell>
          <cell r="C651" t="str">
            <v>fra</v>
          </cell>
          <cell r="D651" t="str">
            <v>CEREN</v>
          </cell>
          <cell r="E651" t="str">
            <v>GWh</v>
          </cell>
          <cell r="F651">
            <v>0</v>
          </cell>
          <cell r="G651">
            <v>0</v>
          </cell>
          <cell r="H651">
            <v>0</v>
          </cell>
          <cell r="I651">
            <v>0</v>
          </cell>
          <cell r="J651">
            <v>0</v>
          </cell>
          <cell r="K651">
            <v>0</v>
          </cell>
          <cell r="L651">
            <v>0</v>
          </cell>
          <cell r="M651">
            <v>0</v>
          </cell>
          <cell r="N651">
            <v>0</v>
          </cell>
          <cell r="O651">
            <v>0</v>
          </cell>
          <cell r="P651">
            <v>0</v>
          </cell>
          <cell r="Q651">
            <v>220.90081938547951</v>
          </cell>
          <cell r="R651">
            <v>419.81047611112984</v>
          </cell>
          <cell r="S651">
            <v>577.99127050432992</v>
          </cell>
          <cell r="T651">
            <v>795.14339524805371</v>
          </cell>
          <cell r="U651">
            <v>1014.5485918129672</v>
          </cell>
          <cell r="V651">
            <v>1212.5094143441834</v>
          </cell>
          <cell r="W651">
            <v>1377.6571777615002</v>
          </cell>
          <cell r="X651">
            <v>1525.8910154038676</v>
          </cell>
          <cell r="Y651">
            <v>1667.7231255599966</v>
          </cell>
          <cell r="Z651">
            <v>2055.6125104859093</v>
          </cell>
          <cell r="AA651">
            <v>1767.1138354737991</v>
          </cell>
          <cell r="AB651">
            <v>2011.3305466407933</v>
          </cell>
          <cell r="AC651">
            <v>2358.1356983605688</v>
          </cell>
          <cell r="AD651">
            <v>2672.2459574671061</v>
          </cell>
          <cell r="AE651">
            <v>2974.6230375225759</v>
          </cell>
        </row>
        <row r="652">
          <cell r="A652" t="str">
            <v>Consommation du chauffage électricité des appartements &gt;=1999 (climat normal)</v>
          </cell>
          <cell r="B652" t="str">
            <v>elccuiprchc5</v>
          </cell>
          <cell r="C652" t="str">
            <v>fra</v>
          </cell>
          <cell r="D652" t="str">
            <v>CEREN</v>
          </cell>
          <cell r="E652" t="str">
            <v>GWh</v>
          </cell>
          <cell r="F652">
            <v>0</v>
          </cell>
          <cell r="G652">
            <v>0</v>
          </cell>
          <cell r="H652">
            <v>0</v>
          </cell>
          <cell r="I652">
            <v>0</v>
          </cell>
          <cell r="J652">
            <v>0</v>
          </cell>
          <cell r="K652">
            <v>0</v>
          </cell>
          <cell r="L652">
            <v>0</v>
          </cell>
          <cell r="M652">
            <v>0</v>
          </cell>
          <cell r="N652">
            <v>0</v>
          </cell>
          <cell r="O652">
            <v>0</v>
          </cell>
          <cell r="P652">
            <v>0</v>
          </cell>
          <cell r="Q652">
            <v>109.11342047440682</v>
          </cell>
          <cell r="R652">
            <v>206.86852585054766</v>
          </cell>
          <cell r="S652">
            <v>357.9749840519886</v>
          </cell>
          <cell r="T652">
            <v>558.9378872100425</v>
          </cell>
          <cell r="U652">
            <v>808.97534662652401</v>
          </cell>
          <cell r="V652">
            <v>1103.5775687514686</v>
          </cell>
          <cell r="W652">
            <v>1385.8074291134681</v>
          </cell>
          <cell r="X652">
            <v>1560.787774354216</v>
          </cell>
          <cell r="Y652">
            <v>1820.0156153489161</v>
          </cell>
          <cell r="Z652">
            <v>2001.7029635064364</v>
          </cell>
          <cell r="AA652">
            <v>2225.635227643048</v>
          </cell>
          <cell r="AB652">
            <v>2325.735623480909</v>
          </cell>
          <cell r="AC652">
            <v>2387.7464608543874</v>
          </cell>
          <cell r="AD652">
            <v>2437.4705683957027</v>
          </cell>
          <cell r="AE652">
            <v>2461.7399107723263</v>
          </cell>
        </row>
        <row r="653">
          <cell r="A653" t="str">
            <v>Consommation du chauffage biomasse des appartements &gt;=1999 (climat normal)</v>
          </cell>
          <cell r="B653" t="str">
            <v>boicuiprchc5</v>
          </cell>
          <cell r="C653" t="str">
            <v>fra</v>
          </cell>
          <cell r="D653" t="str">
            <v>CEREN</v>
          </cell>
          <cell r="E653" t="str">
            <v>GWh</v>
          </cell>
          <cell r="F653">
            <v>0</v>
          </cell>
          <cell r="G653">
            <v>0</v>
          </cell>
          <cell r="H653">
            <v>0</v>
          </cell>
          <cell r="I653">
            <v>0</v>
          </cell>
          <cell r="J653">
            <v>0</v>
          </cell>
          <cell r="K653">
            <v>0</v>
          </cell>
          <cell r="L653">
            <v>0</v>
          </cell>
          <cell r="M653">
            <v>0</v>
          </cell>
          <cell r="N653">
            <v>0</v>
          </cell>
          <cell r="O653">
            <v>0</v>
          </cell>
          <cell r="P653">
            <v>0</v>
          </cell>
          <cell r="Q653">
            <v>4.6281808098000345</v>
          </cell>
          <cell r="R653">
            <v>8.0791174759524882</v>
          </cell>
          <cell r="S653">
            <v>12.279379980119353</v>
          </cell>
          <cell r="T653">
            <v>18.348678554417685</v>
          </cell>
          <cell r="U653">
            <v>22.409324755590923</v>
          </cell>
          <cell r="V653">
            <v>28.898902684535255</v>
          </cell>
          <cell r="W653">
            <v>44.793734452216007</v>
          </cell>
          <cell r="X653">
            <v>58.532633890032109</v>
          </cell>
          <cell r="Y653">
            <v>93.534504298349646</v>
          </cell>
          <cell r="Z653">
            <v>120.95379793020602</v>
          </cell>
          <cell r="AA653">
            <v>144.40020702983688</v>
          </cell>
          <cell r="AB653">
            <v>157.66571867224118</v>
          </cell>
          <cell r="AC653">
            <v>169.04795610376345</v>
          </cell>
          <cell r="AD653">
            <v>190.45044541643196</v>
          </cell>
          <cell r="AE653">
            <v>202.86298347546185</v>
          </cell>
        </row>
        <row r="654">
          <cell r="A654" t="str">
            <v>Consommation du chauffage autre des appartements &gt;=1999 (climat normal)</v>
          </cell>
          <cell r="B654" t="str">
            <v>divcuiprchc5</v>
          </cell>
          <cell r="C654" t="str">
            <v>fra</v>
          </cell>
          <cell r="D654" t="str">
            <v>CEREN</v>
          </cell>
          <cell r="E654" t="str">
            <v>GWh</v>
          </cell>
          <cell r="F654">
            <v>0</v>
          </cell>
          <cell r="G654">
            <v>0</v>
          </cell>
          <cell r="H654">
            <v>0</v>
          </cell>
          <cell r="I654">
            <v>0</v>
          </cell>
          <cell r="J654">
            <v>0</v>
          </cell>
          <cell r="K654">
            <v>0</v>
          </cell>
          <cell r="L654">
            <v>0</v>
          </cell>
          <cell r="M654">
            <v>0</v>
          </cell>
          <cell r="N654">
            <v>0</v>
          </cell>
          <cell r="O654">
            <v>0</v>
          </cell>
          <cell r="P654">
            <v>0</v>
          </cell>
          <cell r="Q654">
            <v>28.197029442208787</v>
          </cell>
          <cell r="R654">
            <v>59.897317348568215</v>
          </cell>
          <cell r="S654">
            <v>80.792746999229408</v>
          </cell>
          <cell r="T654">
            <v>102.96231193543166</v>
          </cell>
          <cell r="U654">
            <v>115.11085246852316</v>
          </cell>
          <cell r="V654">
            <v>136.84896893789127</v>
          </cell>
          <cell r="W654">
            <v>203.36435868481115</v>
          </cell>
          <cell r="X654">
            <v>219.2016375670988</v>
          </cell>
          <cell r="Y654">
            <v>258.18872627262414</v>
          </cell>
          <cell r="Z654">
            <v>306.78718403365571</v>
          </cell>
          <cell r="AA654">
            <v>356.24093529540028</v>
          </cell>
          <cell r="AB654">
            <v>447.4691439237414</v>
          </cell>
          <cell r="AC654">
            <v>523.43328920356987</v>
          </cell>
          <cell r="AD654">
            <v>596.54413989361558</v>
          </cell>
          <cell r="AE654">
            <v>736.46331966148318</v>
          </cell>
        </row>
        <row r="656">
          <cell r="A656" t="str">
            <v>Calcul des consommations en énergie utile</v>
          </cell>
        </row>
        <row r="657">
          <cell r="A657" t="str">
            <v>Consommation d'ECS des résidences principales par année de construction (énergie utile)</v>
          </cell>
        </row>
        <row r="658">
          <cell r="A658" t="str">
            <v>Consommation du ECS du résidentiel (climat normal)</v>
          </cell>
        </row>
        <row r="659">
          <cell r="A659" t="str">
            <v>Consommation du ECS du résidentiel (climat normal)</v>
          </cell>
          <cell r="B659" t="str">
            <v>tocculprecs</v>
          </cell>
          <cell r="C659" t="str">
            <v>fra</v>
          </cell>
          <cell r="D659" t="str">
            <v>Calcul</v>
          </cell>
          <cell r="E659" t="str">
            <v>GWh</v>
          </cell>
          <cell r="F659">
            <v>26037.48864279026</v>
          </cell>
          <cell r="G659">
            <v>26435.776606698222</v>
          </cell>
          <cell r="H659">
            <v>26824.066700036536</v>
          </cell>
          <cell r="I659">
            <v>27219.746002023952</v>
          </cell>
          <cell r="J659">
            <v>27725.022024089878</v>
          </cell>
          <cell r="K659">
            <v>28146.599954826561</v>
          </cell>
          <cell r="L659">
            <v>28649.845631615899</v>
          </cell>
          <cell r="M659">
            <v>29219.248925405678</v>
          </cell>
          <cell r="N659">
            <v>30197.992857015786</v>
          </cell>
          <cell r="O659">
            <v>30788.071557806757</v>
          </cell>
          <cell r="P659">
            <v>30930.095958051708</v>
          </cell>
          <cell r="Q659">
            <v>31561.353687554656</v>
          </cell>
          <cell r="R659">
            <v>31664.905922375983</v>
          </cell>
          <cell r="S659">
            <v>31779.675034952641</v>
          </cell>
          <cell r="T659">
            <v>31650.549782379618</v>
          </cell>
          <cell r="U659">
            <v>30907.632557576322</v>
          </cell>
          <cell r="V659">
            <v>30593.286713393372</v>
          </cell>
          <cell r="W659">
            <v>29779.418677611313</v>
          </cell>
          <cell r="X659">
            <v>29761.980122860525</v>
          </cell>
          <cell r="Y659">
            <v>29727.109959463298</v>
          </cell>
          <cell r="Z659">
            <v>29922.498489185906</v>
          </cell>
          <cell r="AA659">
            <v>30085.265204973177</v>
          </cell>
          <cell r="AB659">
            <v>30264.312970788633</v>
          </cell>
          <cell r="AC659">
            <v>30246.568335285494</v>
          </cell>
          <cell r="AD659">
            <v>29946.69341781539</v>
          </cell>
          <cell r="AE659">
            <v>29575.636238696829</v>
          </cell>
        </row>
        <row r="660">
          <cell r="A660" t="str">
            <v>Consommation du ECS charbon du résidentiel (climat normal)</v>
          </cell>
          <cell r="B660" t="str">
            <v>chaculprecs</v>
          </cell>
          <cell r="C660" t="str">
            <v>fra</v>
          </cell>
          <cell r="D660" t="str">
            <v>CEREN</v>
          </cell>
          <cell r="E660" t="str">
            <v>GWh</v>
          </cell>
          <cell r="F660">
            <v>61.391894583527019</v>
          </cell>
          <cell r="G660">
            <v>54.441157634751086</v>
          </cell>
          <cell r="H660">
            <v>48.102765466310913</v>
          </cell>
          <cell r="I660">
            <v>42.519235247885547</v>
          </cell>
          <cell r="J660">
            <v>37.110653483201432</v>
          </cell>
          <cell r="K660">
            <v>32.048333921111215</v>
          </cell>
          <cell r="L660">
            <v>29.231598484771446</v>
          </cell>
          <cell r="M660">
            <v>26.247652866572082</v>
          </cell>
          <cell r="N660">
            <v>23.47193767718138</v>
          </cell>
          <cell r="O660">
            <v>20.616042862938635</v>
          </cell>
          <cell r="P660">
            <v>14.804875327745506</v>
          </cell>
          <cell r="Q660">
            <v>11.27426153961901</v>
          </cell>
          <cell r="R660">
            <v>8.4832792561782995</v>
          </cell>
          <cell r="S660">
            <v>7.9144930600456664</v>
          </cell>
          <cell r="T660">
            <v>7.1033075421157159</v>
          </cell>
          <cell r="U660">
            <v>6.263534894725586</v>
          </cell>
          <cell r="V660">
            <v>5.6941574199787759</v>
          </cell>
          <cell r="W660">
            <v>5.7796231690522148</v>
          </cell>
          <cell r="X660">
            <v>5.7227445494389508</v>
          </cell>
          <cell r="Y660">
            <v>5.6658659298256886</v>
          </cell>
          <cell r="Z660">
            <v>5.6232808749425134</v>
          </cell>
          <cell r="AA660">
            <v>5.5095236357159862</v>
          </cell>
          <cell r="AB660">
            <v>5.3957663964894591</v>
          </cell>
          <cell r="AC660">
            <v>5.4423684069670211</v>
          </cell>
          <cell r="AD660">
            <v>5.4230843573226277</v>
          </cell>
          <cell r="AE660">
            <v>5.5032639821746718</v>
          </cell>
        </row>
        <row r="661">
          <cell r="A661" t="str">
            <v>Consommation du ECS fioul du résidentiel (climat normal)</v>
          </cell>
          <cell r="B661" t="str">
            <v>fodculprecs</v>
          </cell>
          <cell r="C661" t="str">
            <v>fra</v>
          </cell>
          <cell r="D661" t="str">
            <v>CEREN</v>
          </cell>
          <cell r="E661" t="str">
            <v>GWh</v>
          </cell>
          <cell r="F661">
            <v>5664.5251520176535</v>
          </cell>
          <cell r="G661">
            <v>5592.8249464240207</v>
          </cell>
          <cell r="H661">
            <v>5364.5373120283748</v>
          </cell>
          <cell r="I661">
            <v>5429.5942528792748</v>
          </cell>
          <cell r="J661">
            <v>5627.0179175795556</v>
          </cell>
          <cell r="K661">
            <v>5754.0461968928412</v>
          </cell>
          <cell r="L661">
            <v>5770.1933552348892</v>
          </cell>
          <cell r="M661">
            <v>6092.7424706709362</v>
          </cell>
          <cell r="N661">
            <v>6569.8053728911555</v>
          </cell>
          <cell r="O661">
            <v>6688.7627962806373</v>
          </cell>
          <cell r="P661">
            <v>6592.0635633583697</v>
          </cell>
          <cell r="Q661">
            <v>6597.7850219110742</v>
          </cell>
          <cell r="R661">
            <v>6424.7555288376998</v>
          </cell>
          <cell r="S661">
            <v>6481.0069513167091</v>
          </cell>
          <cell r="T661">
            <v>6158.366114167552</v>
          </cell>
          <cell r="U661">
            <v>5281.0025360594736</v>
          </cell>
          <cell r="V661">
            <v>4745.7709343750075</v>
          </cell>
          <cell r="W661">
            <v>4190.5517199831929</v>
          </cell>
          <cell r="X661">
            <v>3964.5981372406945</v>
          </cell>
          <cell r="Y661">
            <v>3826.785236384073</v>
          </cell>
          <cell r="Z661">
            <v>3727.3726429039043</v>
          </cell>
          <cell r="AA661">
            <v>3480.5075223325944</v>
          </cell>
          <cell r="AB661">
            <v>3219.7201136640838</v>
          </cell>
          <cell r="AC661">
            <v>2829.0463718005235</v>
          </cell>
          <cell r="AD661">
            <v>2746.9344964919669</v>
          </cell>
          <cell r="AE661">
            <v>2576.5479531742485</v>
          </cell>
        </row>
        <row r="662">
          <cell r="A662" t="str">
            <v>Consommation du ECS GPL du résidentiel (climat normal)</v>
          </cell>
          <cell r="B662" t="str">
            <v>gplculprecs</v>
          </cell>
          <cell r="C662" t="str">
            <v>fra</v>
          </cell>
          <cell r="D662" t="str">
            <v>CEREN</v>
          </cell>
          <cell r="E662" t="str">
            <v>GWh</v>
          </cell>
          <cell r="F662">
            <v>1789.2134942492003</v>
          </cell>
          <cell r="G662">
            <v>1636.3589037861163</v>
          </cell>
          <cell r="H662">
            <v>1402.8928136054919</v>
          </cell>
          <cell r="I662">
            <v>1310.3952360665701</v>
          </cell>
          <cell r="J662">
            <v>1252.3810292818364</v>
          </cell>
          <cell r="K662">
            <v>1201.7792343438987</v>
          </cell>
          <cell r="L662">
            <v>1154.8884223011939</v>
          </cell>
          <cell r="M662">
            <v>1125.4440693572276</v>
          </cell>
          <cell r="N662">
            <v>1153.7835298779764</v>
          </cell>
          <cell r="O662">
            <v>1214.8495676712366</v>
          </cell>
          <cell r="P662">
            <v>1165.568417184604</v>
          </cell>
          <cell r="Q662">
            <v>1047.3694472304539</v>
          </cell>
          <cell r="R662">
            <v>1111.3534153412186</v>
          </cell>
          <cell r="S662">
            <v>1024.0427183701065</v>
          </cell>
          <cell r="T662">
            <v>942.54757474602354</v>
          </cell>
          <cell r="U662">
            <v>884.60161726889964</v>
          </cell>
          <cell r="V662">
            <v>763.74520373490225</v>
          </cell>
          <cell r="W662">
            <v>680.93536991962935</v>
          </cell>
          <cell r="X662">
            <v>631.55512753158325</v>
          </cell>
          <cell r="Y662">
            <v>589.16782281798885</v>
          </cell>
          <cell r="Z662">
            <v>580.49661794852534</v>
          </cell>
          <cell r="AA662">
            <v>553.57917672523149</v>
          </cell>
          <cell r="AB662">
            <v>510.04250903438401</v>
          </cell>
          <cell r="AC662">
            <v>474.5684600518648</v>
          </cell>
          <cell r="AD662">
            <v>466.73592713623697</v>
          </cell>
          <cell r="AE662">
            <v>454.23999279798505</v>
          </cell>
        </row>
        <row r="663">
          <cell r="A663" t="str">
            <v>Consommation du ECS gaz naturel du résidentiel (climat normal)</v>
          </cell>
          <cell r="B663" t="str">
            <v>gazculprecs</v>
          </cell>
          <cell r="C663" t="str">
            <v>fra</v>
          </cell>
          <cell r="D663" t="str">
            <v>CEREN</v>
          </cell>
          <cell r="E663" t="str">
            <v>GWh</v>
          </cell>
          <cell r="F663">
            <v>7092.0922932776657</v>
          </cell>
          <cell r="G663">
            <v>7089.9025318595577</v>
          </cell>
          <cell r="H663">
            <v>7220.2904542947654</v>
          </cell>
          <cell r="I663">
            <v>7367.4917192149642</v>
          </cell>
          <cell r="J663">
            <v>7532.4985782007188</v>
          </cell>
          <cell r="K663">
            <v>7525.8597580943006</v>
          </cell>
          <cell r="L663">
            <v>7831.1066704777322</v>
          </cell>
          <cell r="M663">
            <v>7982.9966050498515</v>
          </cell>
          <cell r="N663">
            <v>8457.8907573636989</v>
          </cell>
          <cell r="O663">
            <v>8699.6982733495042</v>
          </cell>
          <cell r="P663">
            <v>8798.1048917146418</v>
          </cell>
          <cell r="Q663">
            <v>9392.3229237456544</v>
          </cell>
          <cell r="R663">
            <v>9836.2624256069485</v>
          </cell>
          <cell r="S663">
            <v>9955.0499176094054</v>
          </cell>
          <cell r="T663">
            <v>10245.552994174013</v>
          </cell>
          <cell r="U663">
            <v>10473.937798780471</v>
          </cell>
          <cell r="V663">
            <v>10722.853788961407</v>
          </cell>
          <cell r="W663">
            <v>10379.56767221568</v>
          </cell>
          <cell r="X663">
            <v>10365.396138708811</v>
          </cell>
          <cell r="Y663">
            <v>10100.26023183685</v>
          </cell>
          <cell r="Z663">
            <v>9804.8800593835458</v>
          </cell>
          <cell r="AA663">
            <v>9506.3566608144556</v>
          </cell>
          <cell r="AB663">
            <v>9192.253726275374</v>
          </cell>
          <cell r="AC663">
            <v>8844.0815977007587</v>
          </cell>
          <cell r="AD663">
            <v>8880.8981040435392</v>
          </cell>
          <cell r="AE663">
            <v>8896.2893081232778</v>
          </cell>
        </row>
        <row r="664">
          <cell r="A664" t="str">
            <v>Consommation du ECS électricité du résidentiel (climat normal)</v>
          </cell>
          <cell r="B664" t="str">
            <v>elcculprecs</v>
          </cell>
          <cell r="C664" t="str">
            <v>fra</v>
          </cell>
          <cell r="D664" t="str">
            <v>CEREN</v>
          </cell>
          <cell r="E664" t="str">
            <v>GWh</v>
          </cell>
          <cell r="F664">
            <v>8265.9137935499984</v>
          </cell>
          <cell r="G664">
            <v>8933.2770019486888</v>
          </cell>
          <cell r="H664">
            <v>9659.7973253722503</v>
          </cell>
          <cell r="I664">
            <v>9896.3660637489374</v>
          </cell>
          <cell r="J664">
            <v>10092.76873028813</v>
          </cell>
          <cell r="K664">
            <v>10413.437784549189</v>
          </cell>
          <cell r="L664">
            <v>10587.948071746501</v>
          </cell>
          <cell r="M664">
            <v>10750.814417609439</v>
          </cell>
          <cell r="N664">
            <v>10780.453289836125</v>
          </cell>
          <cell r="O664">
            <v>10971.788566042593</v>
          </cell>
          <cell r="P664">
            <v>11297.162234503465</v>
          </cell>
          <cell r="Q664">
            <v>11578.532605272561</v>
          </cell>
          <cell r="R664">
            <v>11566.316116683673</v>
          </cell>
          <cell r="S664">
            <v>11621.077680741428</v>
          </cell>
          <cell r="T664">
            <v>11576.133430158268</v>
          </cell>
          <cell r="U664">
            <v>11517.673883593992</v>
          </cell>
          <cell r="V664">
            <v>11558.207768949838</v>
          </cell>
          <cell r="W664">
            <v>11750.67097937449</v>
          </cell>
          <cell r="X664">
            <v>12061.062196329256</v>
          </cell>
          <cell r="Y664">
            <v>12483.101630944471</v>
          </cell>
          <cell r="Z664">
            <v>13084.124116806041</v>
          </cell>
          <cell r="AA664">
            <v>13808.366292687913</v>
          </cell>
          <cell r="AB664">
            <v>14567.462022528713</v>
          </cell>
          <cell r="AC664">
            <v>15283.407988799998</v>
          </cell>
          <cell r="AD664">
            <v>14989.249251210053</v>
          </cell>
          <cell r="AE664">
            <v>14734.282013844351</v>
          </cell>
        </row>
        <row r="665">
          <cell r="A665" t="str">
            <v>Consommation du ECS biomasse du résidentiel (climat normal)</v>
          </cell>
          <cell r="B665" t="str">
            <v>boiculprecs</v>
          </cell>
          <cell r="C665" t="str">
            <v>fra</v>
          </cell>
          <cell r="D665" t="str">
            <v>CEREN</v>
          </cell>
          <cell r="E665" t="str">
            <v>GWh</v>
          </cell>
          <cell r="F665">
            <v>818.25718834284885</v>
          </cell>
          <cell r="G665">
            <v>760.61619373064411</v>
          </cell>
          <cell r="H665">
            <v>743.52746138635905</v>
          </cell>
          <cell r="I665">
            <v>767.1949383422234</v>
          </cell>
          <cell r="J665">
            <v>772.28308601170534</v>
          </cell>
          <cell r="K665">
            <v>781.29436975585475</v>
          </cell>
          <cell r="L665">
            <v>808.99944899188188</v>
          </cell>
          <cell r="M665">
            <v>746.74482958496628</v>
          </cell>
          <cell r="N665">
            <v>701.44908906576165</v>
          </cell>
          <cell r="O665">
            <v>669.79997008897033</v>
          </cell>
          <cell r="P665">
            <v>655.4844940945643</v>
          </cell>
          <cell r="Q665">
            <v>665.39273922540042</v>
          </cell>
          <cell r="R665">
            <v>520.0470926094581</v>
          </cell>
          <cell r="S665">
            <v>492.60540418659275</v>
          </cell>
          <cell r="T665">
            <v>463.7995788886156</v>
          </cell>
          <cell r="U665">
            <v>435.69262177488531</v>
          </cell>
          <cell r="V665">
            <v>425.4818511409668</v>
          </cell>
          <cell r="W665">
            <v>410.57199811698553</v>
          </cell>
          <cell r="X665">
            <v>373.116996740785</v>
          </cell>
          <cell r="Y665">
            <v>376.62833243729506</v>
          </cell>
          <cell r="Z665">
            <v>375.14260343864146</v>
          </cell>
          <cell r="AA665">
            <v>372.42195263413959</v>
          </cell>
          <cell r="AB665">
            <v>369.0786073702177</v>
          </cell>
          <cell r="AC665">
            <v>368.93275515884642</v>
          </cell>
          <cell r="AD665">
            <v>373.8663402728663</v>
          </cell>
          <cell r="AE665">
            <v>380.07742617683465</v>
          </cell>
        </row>
        <row r="666">
          <cell r="A666" t="str">
            <v>Consommation du ECS autre du résidentiel (climat normal)</v>
          </cell>
          <cell r="B666" t="str">
            <v>divculprecs</v>
          </cell>
          <cell r="C666" t="str">
            <v>fra</v>
          </cell>
          <cell r="D666" t="str">
            <v>CEREN</v>
          </cell>
          <cell r="E666" t="str">
            <v>GWh</v>
          </cell>
          <cell r="F666">
            <v>2346.0948267693657</v>
          </cell>
          <cell r="G666">
            <v>2368.3558713144462</v>
          </cell>
          <cell r="H666">
            <v>2384.9185678829822</v>
          </cell>
          <cell r="I666">
            <v>2406.1845565240938</v>
          </cell>
          <cell r="J666">
            <v>2410.962029244733</v>
          </cell>
          <cell r="K666">
            <v>2438.1342772693638</v>
          </cell>
          <cell r="L666">
            <v>2467.4780643789277</v>
          </cell>
          <cell r="M666">
            <v>2494.2588802666855</v>
          </cell>
          <cell r="N666">
            <v>2511.1388803038853</v>
          </cell>
          <cell r="O666">
            <v>2522.5563415108786</v>
          </cell>
          <cell r="P666">
            <v>2406.9074818683189</v>
          </cell>
          <cell r="Q666">
            <v>2268.6766886298919</v>
          </cell>
          <cell r="R666">
            <v>2197.6880640408076</v>
          </cell>
          <cell r="S666">
            <v>2197.9778696683506</v>
          </cell>
          <cell r="T666">
            <v>2257.0467827030288</v>
          </cell>
          <cell r="U666">
            <v>2308.4605652038781</v>
          </cell>
          <cell r="V666">
            <v>2371.5330088112728</v>
          </cell>
          <cell r="W666">
            <v>2361.3413148322829</v>
          </cell>
          <cell r="X666">
            <v>2360.5287817599578</v>
          </cell>
          <cell r="Y666">
            <v>2345.5008391127922</v>
          </cell>
          <cell r="Z666">
            <v>2344.8591678303037</v>
          </cell>
          <cell r="AA666">
            <v>2358.5240761431287</v>
          </cell>
          <cell r="AB666">
            <v>2400.3602255193705</v>
          </cell>
          <cell r="AC666">
            <v>2441.0887933665354</v>
          </cell>
          <cell r="AD666">
            <v>2483.586214303406</v>
          </cell>
          <cell r="AE666">
            <v>2528.6962805979579</v>
          </cell>
        </row>
        <row r="667">
          <cell r="A667" t="str">
            <v>Consommation du ECS des maisons (climat normal)</v>
          </cell>
        </row>
        <row r="668">
          <cell r="A668" t="str">
            <v>Consommation du ECS des maisons (climat normal)</v>
          </cell>
          <cell r="B668" t="str">
            <v>toccumprecs</v>
          </cell>
          <cell r="C668" t="str">
            <v>fra</v>
          </cell>
          <cell r="D668" t="str">
            <v>CEREN</v>
          </cell>
          <cell r="E668" t="str">
            <v>GWh</v>
          </cell>
          <cell r="F668">
            <v>15324.634977604243</v>
          </cell>
          <cell r="G668">
            <v>15592.498314204246</v>
          </cell>
          <cell r="H668">
            <v>15881.785620157836</v>
          </cell>
          <cell r="I668">
            <v>16107.98262800645</v>
          </cell>
          <cell r="J668">
            <v>16499.989058414892</v>
          </cell>
          <cell r="K668">
            <v>16884.920469523229</v>
          </cell>
          <cell r="L668">
            <v>17199.563655169495</v>
          </cell>
          <cell r="M668">
            <v>17684.816647414529</v>
          </cell>
          <cell r="N668">
            <v>18344.052752313739</v>
          </cell>
          <cell r="O668">
            <v>18916.823508590853</v>
          </cell>
          <cell r="P668">
            <v>19224.193428780098</v>
          </cell>
          <cell r="Q668">
            <v>19672.117369777337</v>
          </cell>
          <cell r="R668">
            <v>19673.280199390618</v>
          </cell>
          <cell r="S668">
            <v>19764.004431241221</v>
          </cell>
          <cell r="T668">
            <v>19381.02179389666</v>
          </cell>
          <cell r="U668">
            <v>18518.853625986816</v>
          </cell>
          <cell r="V668">
            <v>18139.399795284004</v>
          </cell>
          <cell r="W668">
            <v>17607.438898183249</v>
          </cell>
          <cell r="X668">
            <v>17654.441406636757</v>
          </cell>
          <cell r="Y668">
            <v>17737.042925152033</v>
          </cell>
          <cell r="Z668">
            <v>18161.107598782306</v>
          </cell>
          <cell r="AA668">
            <v>18392.007760378143</v>
          </cell>
          <cell r="AB668">
            <v>18768.551609281003</v>
          </cell>
          <cell r="AC668">
            <v>18992.409364368621</v>
          </cell>
          <cell r="AD668">
            <v>18786.574393104918</v>
          </cell>
          <cell r="AE668">
            <v>18489.481361237213</v>
          </cell>
        </row>
        <row r="669">
          <cell r="A669" t="str">
            <v>Consommation du ECS charbon des maisons (climat normal)</v>
          </cell>
          <cell r="B669" t="str">
            <v>chacumprecs</v>
          </cell>
          <cell r="C669" t="str">
            <v>fra</v>
          </cell>
          <cell r="D669" t="str">
            <v>CEREN</v>
          </cell>
          <cell r="E669" t="str">
            <v>GWh</v>
          </cell>
          <cell r="F669">
            <v>23.320234041437978</v>
          </cell>
          <cell r="G669">
            <v>16.892950025139221</v>
          </cell>
          <cell r="H669">
            <v>11.603238401105727</v>
          </cell>
          <cell r="I669">
            <v>9.2143363773486691</v>
          </cell>
          <cell r="J669">
            <v>6.4841626359120248</v>
          </cell>
          <cell r="K669">
            <v>4.3227750906080162</v>
          </cell>
          <cell r="L669">
            <v>4.0952606121549628</v>
          </cell>
          <cell r="M669">
            <v>4.0383819925416997</v>
          </cell>
          <cell r="N669">
            <v>4.0383819925416997</v>
          </cell>
          <cell r="O669">
            <v>4.0383819925416997</v>
          </cell>
          <cell r="P669">
            <v>3.4695957964090658</v>
          </cell>
          <cell r="Q669">
            <v>3.0714454591162226</v>
          </cell>
          <cell r="R669">
            <v>2.6732951218233785</v>
          </cell>
          <cell r="S669">
            <v>2.1045089256907445</v>
          </cell>
          <cell r="T669">
            <v>1.9338730668509552</v>
          </cell>
          <cell r="U669">
            <v>1.8769944472376912</v>
          </cell>
          <cell r="V669">
            <v>1.8769944472376914</v>
          </cell>
          <cell r="W669">
            <v>1.8201158276244278</v>
          </cell>
          <cell r="X669">
            <v>1.7632372080111645</v>
          </cell>
          <cell r="Y669">
            <v>1.7063585883979009</v>
          </cell>
          <cell r="Z669">
            <v>1.5926013491713746</v>
          </cell>
          <cell r="AA669">
            <v>1.4788441099448471</v>
          </cell>
          <cell r="AB669">
            <v>1.365086870718321</v>
          </cell>
          <cell r="AC669">
            <v>1.2513296314917943</v>
          </cell>
          <cell r="AD669">
            <v>1.0806937726520043</v>
          </cell>
          <cell r="AE669">
            <v>1.0806937726520041</v>
          </cell>
        </row>
        <row r="670">
          <cell r="A670" t="str">
            <v>Consommation du ECS fioul des maisons (climat normal)</v>
          </cell>
          <cell r="B670" t="str">
            <v>fodcumprecs</v>
          </cell>
          <cell r="C670" t="str">
            <v>fra</v>
          </cell>
          <cell r="D670" t="str">
            <v>CEREN</v>
          </cell>
          <cell r="E670" t="str">
            <v>GWh</v>
          </cell>
          <cell r="F670">
            <v>3998.2370769400163</v>
          </cell>
          <cell r="G670">
            <v>4004.7970002395614</v>
          </cell>
          <cell r="H670">
            <v>3917.6164608620511</v>
          </cell>
          <cell r="I670">
            <v>3974.9916580530171</v>
          </cell>
          <cell r="J670">
            <v>4195.8593291527477</v>
          </cell>
          <cell r="K670">
            <v>4323.5134880940941</v>
          </cell>
          <cell r="L670">
            <v>4372.5932546617369</v>
          </cell>
          <cell r="M670">
            <v>4703.7128345219471</v>
          </cell>
          <cell r="N670">
            <v>5143.7996031754774</v>
          </cell>
          <cell r="O670">
            <v>5317.8721645548603</v>
          </cell>
          <cell r="P670">
            <v>5356.8623768576608</v>
          </cell>
          <cell r="Q670">
            <v>5452.1182122816981</v>
          </cell>
          <cell r="R670">
            <v>5345.3675846900123</v>
          </cell>
          <cell r="S670">
            <v>5416.6364546786581</v>
          </cell>
          <cell r="T670">
            <v>5043.6841261410254</v>
          </cell>
          <cell r="U670">
            <v>4171.7369894671801</v>
          </cell>
          <cell r="V670">
            <v>3646.4002766700883</v>
          </cell>
          <cell r="W670">
            <v>3228.5579035361284</v>
          </cell>
          <cell r="X670">
            <v>3091.787933803475</v>
          </cell>
          <cell r="Y670">
            <v>2986.6468837252828</v>
          </cell>
          <cell r="Z670">
            <v>2943.6143597647297</v>
          </cell>
          <cell r="AA670">
            <v>2754.0906942545648</v>
          </cell>
          <cell r="AB670">
            <v>2552.9353010765908</v>
          </cell>
          <cell r="AC670">
            <v>2221.8040748839139</v>
          </cell>
          <cell r="AD670">
            <v>2178.2893609718699</v>
          </cell>
          <cell r="AE670">
            <v>2031.7815038118824</v>
          </cell>
        </row>
        <row r="671">
          <cell r="A671" t="str">
            <v>Consommation du ECS GPL des maisons (climat normal)</v>
          </cell>
          <cell r="B671" t="str">
            <v>gplcumprecs</v>
          </cell>
          <cell r="C671" t="str">
            <v>fra</v>
          </cell>
          <cell r="D671" t="str">
            <v>CEREN</v>
          </cell>
          <cell r="E671" t="str">
            <v>GWh</v>
          </cell>
          <cell r="F671">
            <v>1524.6263145450439</v>
          </cell>
          <cell r="G671">
            <v>1405.8513369995774</v>
          </cell>
          <cell r="H671">
            <v>1207.2913345693505</v>
          </cell>
          <cell r="I671">
            <v>1133.5986391721408</v>
          </cell>
          <cell r="J671">
            <v>1091.5941239222984</v>
          </cell>
          <cell r="K671">
            <v>1057.2766270642951</v>
          </cell>
          <cell r="L671">
            <v>1021.1497333309887</v>
          </cell>
          <cell r="M671">
            <v>988.29338333594842</v>
          </cell>
          <cell r="N671">
            <v>1012.27991095288</v>
          </cell>
          <cell r="O671">
            <v>1070.3595984392468</v>
          </cell>
          <cell r="P671">
            <v>1044.7139749966007</v>
          </cell>
          <cell r="Q671">
            <v>947.07665252497259</v>
          </cell>
          <cell r="R671">
            <v>1017.5668541181201</v>
          </cell>
          <cell r="S671">
            <v>936.82032224121815</v>
          </cell>
          <cell r="T671">
            <v>862.4225315538032</v>
          </cell>
          <cell r="U671">
            <v>810.6655652905082</v>
          </cell>
          <cell r="V671">
            <v>705.1095806050962</v>
          </cell>
          <cell r="W671">
            <v>618.7160305273228</v>
          </cell>
          <cell r="X671">
            <v>572.8896556752627</v>
          </cell>
          <cell r="Y671">
            <v>536.12171502413526</v>
          </cell>
          <cell r="Z671">
            <v>529.85650405947069</v>
          </cell>
          <cell r="AA671">
            <v>508.52736755802738</v>
          </cell>
          <cell r="AB671">
            <v>471.02701186510927</v>
          </cell>
          <cell r="AC671">
            <v>440.50513565821871</v>
          </cell>
          <cell r="AD671">
            <v>434.18774572834201</v>
          </cell>
          <cell r="AE671">
            <v>423.37090285269403</v>
          </cell>
        </row>
        <row r="672">
          <cell r="A672" t="str">
            <v>Consommation du ECS gaz naturel des maisons (climat normal)</v>
          </cell>
          <cell r="B672" t="str">
            <v>gazcumprecs</v>
          </cell>
          <cell r="C672" t="str">
            <v>fra</v>
          </cell>
          <cell r="D672" t="str">
            <v>CEREN</v>
          </cell>
          <cell r="E672" t="str">
            <v>GWh</v>
          </cell>
          <cell r="F672">
            <v>3142.0448928295373</v>
          </cell>
          <cell r="G672">
            <v>3148.0339398662873</v>
          </cell>
          <cell r="H672">
            <v>3236.4144016276596</v>
          </cell>
          <cell r="I672">
            <v>3296.6439876697432</v>
          </cell>
          <cell r="J672">
            <v>3374.7871208704128</v>
          </cell>
          <cell r="K672">
            <v>3381.0168097341461</v>
          </cell>
          <cell r="L672">
            <v>3528.4992821888914</v>
          </cell>
          <cell r="M672">
            <v>3634.8685944977478</v>
          </cell>
          <cell r="N672">
            <v>3827.0537095720251</v>
          </cell>
          <cell r="O672">
            <v>3996.8958889152341</v>
          </cell>
          <cell r="P672">
            <v>4144.9052411449966</v>
          </cell>
          <cell r="Q672">
            <v>4532.5740755982815</v>
          </cell>
          <cell r="R672">
            <v>4818.3679204811197</v>
          </cell>
          <cell r="S672">
            <v>4912.0093615187316</v>
          </cell>
          <cell r="T672">
            <v>5094.5214763924687</v>
          </cell>
          <cell r="U672">
            <v>5282.8351013871734</v>
          </cell>
          <cell r="V672">
            <v>5550.2441322462164</v>
          </cell>
          <cell r="W672">
            <v>5391.2628042065953</v>
          </cell>
          <cell r="X672">
            <v>5354.8126345255887</v>
          </cell>
          <cell r="Y672">
            <v>5198.6715615671146</v>
          </cell>
          <cell r="Z672">
            <v>5001.5478477020797</v>
          </cell>
          <cell r="AA672">
            <v>4811.5714690685854</v>
          </cell>
          <cell r="AB672">
            <v>4613.9163947080142</v>
          </cell>
          <cell r="AC672">
            <v>4369.3623362148928</v>
          </cell>
          <cell r="AD672">
            <v>4386.0870235859156</v>
          </cell>
          <cell r="AE672">
            <v>4389.7377519699694</v>
          </cell>
        </row>
        <row r="673">
          <cell r="A673" t="str">
            <v>Consommation du ECS électricité des maisons (climat normal)</v>
          </cell>
          <cell r="B673" t="str">
            <v>elccumprecs</v>
          </cell>
          <cell r="C673" t="str">
            <v>fra</v>
          </cell>
          <cell r="D673" t="str">
            <v>CEREN</v>
          </cell>
          <cell r="E673" t="str">
            <v>GWh</v>
          </cell>
          <cell r="F673">
            <v>5840.9387756999995</v>
          </cell>
          <cell r="G673">
            <v>6288.3200231250021</v>
          </cell>
          <cell r="H673">
            <v>6803.783913937501</v>
          </cell>
          <cell r="I673">
            <v>6958.951658596874</v>
          </cell>
          <cell r="J673">
            <v>7087.4864992312523</v>
          </cell>
          <cell r="K673">
            <v>7361.3143551937492</v>
          </cell>
          <cell r="L673">
            <v>7485.0286496999997</v>
          </cell>
          <cell r="M673">
            <v>7625.2470051843738</v>
          </cell>
          <cell r="N673">
            <v>7672.4897452874984</v>
          </cell>
          <cell r="O673">
            <v>7873.3012617189597</v>
          </cell>
          <cell r="P673">
            <v>8016.432713122832</v>
          </cell>
          <cell r="Q673">
            <v>8059.8399839890908</v>
          </cell>
          <cell r="R673">
            <v>7960.4651367252472</v>
          </cell>
          <cell r="S673">
            <v>7993.0003637460968</v>
          </cell>
          <cell r="T673">
            <v>7902.8691925910525</v>
          </cell>
          <cell r="U673">
            <v>7802.8472467477759</v>
          </cell>
          <cell r="V673">
            <v>7794.7079028425405</v>
          </cell>
          <cell r="W673">
            <v>7936.8390895733201</v>
          </cell>
          <cell r="X673">
            <v>8233.249412526955</v>
          </cell>
          <cell r="Y673">
            <v>8604.1723835066477</v>
          </cell>
          <cell r="Z673">
            <v>9271.1508731686154</v>
          </cell>
          <cell r="AA673">
            <v>9905.8682195183974</v>
          </cell>
          <cell r="AB673">
            <v>10716.008496341969</v>
          </cell>
          <cell r="AC673">
            <v>11542.883310000001</v>
          </cell>
          <cell r="AD673">
            <v>11353.764316048037</v>
          </cell>
          <cell r="AE673">
            <v>11199.22574282198</v>
          </cell>
        </row>
        <row r="674">
          <cell r="A674" t="str">
            <v>Consommation du ECS biomasse des maisons (climat normal)</v>
          </cell>
          <cell r="B674" t="str">
            <v>boicumprecs</v>
          </cell>
          <cell r="C674" t="str">
            <v>fra</v>
          </cell>
          <cell r="D674" t="str">
            <v>CEREN</v>
          </cell>
          <cell r="E674" t="str">
            <v>GWh</v>
          </cell>
          <cell r="F674">
            <v>785.7584787873252</v>
          </cell>
          <cell r="G674">
            <v>718.3090557633933</v>
          </cell>
          <cell r="H674">
            <v>694.1912976289583</v>
          </cell>
          <cell r="I674">
            <v>721.47486517431923</v>
          </cell>
          <cell r="J674">
            <v>730.12514072140857</v>
          </cell>
          <cell r="K674">
            <v>741.90489089332914</v>
          </cell>
          <cell r="L674">
            <v>770.44375555653608</v>
          </cell>
          <cell r="M674">
            <v>710.75736208616024</v>
          </cell>
          <cell r="N674">
            <v>666.76948343210245</v>
          </cell>
          <cell r="O674">
            <v>637.55947136725865</v>
          </cell>
          <cell r="P674">
            <v>641.725367612328</v>
          </cell>
          <cell r="Q674">
            <v>660.78014988729592</v>
          </cell>
          <cell r="R674">
            <v>511.1834929242799</v>
          </cell>
          <cell r="S674">
            <v>483.75602864322047</v>
          </cell>
          <cell r="T674">
            <v>454.75815562967176</v>
          </cell>
          <cell r="U674">
            <v>426.90424309097466</v>
          </cell>
          <cell r="V674">
            <v>416.71949933382359</v>
          </cell>
          <cell r="W674">
            <v>403.08258955071545</v>
          </cell>
          <cell r="X674">
            <v>368.27267403581413</v>
          </cell>
          <cell r="Y674">
            <v>372.03644573088718</v>
          </cell>
          <cell r="Z674">
            <v>370.57512704840082</v>
          </cell>
          <cell r="AA674">
            <v>368.30847747759799</v>
          </cell>
          <cell r="AB674">
            <v>365.42556738201142</v>
          </cell>
          <cell r="AC674">
            <v>364.09395292527756</v>
          </cell>
          <cell r="AD674">
            <v>368.41002127811379</v>
          </cell>
          <cell r="AE674">
            <v>373.44244240431919</v>
          </cell>
        </row>
        <row r="675">
          <cell r="A675" t="str">
            <v>Consommation du ECS autre des maisons (climat normal)</v>
          </cell>
          <cell r="B675" t="str">
            <v>divcumprecs</v>
          </cell>
          <cell r="C675" t="str">
            <v>fra</v>
          </cell>
          <cell r="D675" t="str">
            <v>CEREN</v>
          </cell>
          <cell r="E675" t="str">
            <v>GWh</v>
          </cell>
          <cell r="F675">
            <v>9.7092047608828072</v>
          </cell>
          <cell r="G675">
            <v>10.294008185287513</v>
          </cell>
          <cell r="H675">
            <v>10.884973131209822</v>
          </cell>
          <cell r="I675">
            <v>13.107482963007829</v>
          </cell>
          <cell r="J675">
            <v>13.652681880858273</v>
          </cell>
          <cell r="K675">
            <v>15.571523453007114</v>
          </cell>
          <cell r="L675">
            <v>17.753719119188144</v>
          </cell>
          <cell r="M675">
            <v>17.899085795811839</v>
          </cell>
          <cell r="N675">
            <v>17.621917901215156</v>
          </cell>
          <cell r="O675">
            <v>16.796741602747748</v>
          </cell>
          <cell r="P675">
            <v>16.08415924926949</v>
          </cell>
          <cell r="Q675">
            <v>16.656850036884528</v>
          </cell>
          <cell r="R675">
            <v>17.655915330015581</v>
          </cell>
          <cell r="S675">
            <v>19.677391487605476</v>
          </cell>
          <cell r="T675">
            <v>20.832438521785967</v>
          </cell>
          <cell r="U675">
            <v>21.987485555966444</v>
          </cell>
          <cell r="V675">
            <v>24.341409138998856</v>
          </cell>
          <cell r="W675">
            <v>27.160364961543721</v>
          </cell>
          <cell r="X675">
            <v>31.665858861649451</v>
          </cell>
          <cell r="Y675">
            <v>37.687577009566773</v>
          </cell>
          <cell r="Z675">
            <v>42.770285689839014</v>
          </cell>
          <cell r="AA675">
            <v>42.162688391025888</v>
          </cell>
          <cell r="AB675">
            <v>47.873751036588722</v>
          </cell>
          <cell r="AC675">
            <v>52.509225054823567</v>
          </cell>
          <cell r="AD675">
            <v>64.75523171999221</v>
          </cell>
          <cell r="AE675">
            <v>70.842323603713126</v>
          </cell>
        </row>
        <row r="676">
          <cell r="A676" t="str">
            <v>Consommation du ECS des appartements (climat normal)</v>
          </cell>
        </row>
        <row r="677">
          <cell r="A677" t="str">
            <v>Consommation du ECS des appartements (climat normal)</v>
          </cell>
          <cell r="B677" t="str">
            <v>toccuiprecs</v>
          </cell>
          <cell r="C677" t="str">
            <v>fra</v>
          </cell>
          <cell r="D677" t="str">
            <v>CEREN</v>
          </cell>
          <cell r="E677" t="str">
            <v>GWh</v>
          </cell>
          <cell r="F677">
            <v>10712.853665186016</v>
          </cell>
          <cell r="G677">
            <v>10843.278292493977</v>
          </cell>
          <cell r="H677">
            <v>10942.2810798787</v>
          </cell>
          <cell r="I677">
            <v>11111.763374017499</v>
          </cell>
          <cell r="J677">
            <v>11225.032965674989</v>
          </cell>
          <cell r="K677">
            <v>11261.67948530333</v>
          </cell>
          <cell r="L677">
            <v>11450.281976446402</v>
          </cell>
          <cell r="M677">
            <v>11534.432277991145</v>
          </cell>
          <cell r="N677">
            <v>11853.940104702044</v>
          </cell>
          <cell r="O677">
            <v>11871.248049215908</v>
          </cell>
          <cell r="P677">
            <v>11705.902529271614</v>
          </cell>
          <cell r="Q677">
            <v>11889.236317777313</v>
          </cell>
          <cell r="R677">
            <v>11991.625722985362</v>
          </cell>
          <cell r="S677">
            <v>12015.670603711413</v>
          </cell>
          <cell r="T677">
            <v>12269.527988482958</v>
          </cell>
          <cell r="U677">
            <v>12388.778931589508</v>
          </cell>
          <cell r="V677">
            <v>12453.886918109372</v>
          </cell>
          <cell r="W677">
            <v>12171.979779428066</v>
          </cell>
          <cell r="X677">
            <v>12107.538716223768</v>
          </cell>
          <cell r="Y677">
            <v>11990.067034311265</v>
          </cell>
          <cell r="Z677">
            <v>11761.390890403596</v>
          </cell>
          <cell r="AA677">
            <v>11693.257444595034</v>
          </cell>
          <cell r="AB677">
            <v>11495.761241507633</v>
          </cell>
          <cell r="AC677">
            <v>11254.158970916877</v>
          </cell>
          <cell r="AD677">
            <v>11160.11902471047</v>
          </cell>
          <cell r="AE677">
            <v>11086.154877459619</v>
          </cell>
        </row>
        <row r="678">
          <cell r="A678" t="str">
            <v>Consommation du ECS charbon des appartements (climat normal)</v>
          </cell>
          <cell r="B678" t="str">
            <v>chacuiprecs</v>
          </cell>
          <cell r="C678" t="str">
            <v>fra</v>
          </cell>
          <cell r="D678" t="str">
            <v>CEREN</v>
          </cell>
          <cell r="E678" t="str">
            <v>GWh</v>
          </cell>
          <cell r="F678">
            <v>38.071660542089042</v>
          </cell>
          <cell r="G678">
            <v>37.548207609611865</v>
          </cell>
          <cell r="H678">
            <v>36.499527065205186</v>
          </cell>
          <cell r="I678">
            <v>33.304898870536881</v>
          </cell>
          <cell r="J678">
            <v>30.626490847289407</v>
          </cell>
          <cell r="K678">
            <v>27.7255588305032</v>
          </cell>
          <cell r="L678">
            <v>25.136337872616483</v>
          </cell>
          <cell r="M678">
            <v>22.209270874030384</v>
          </cell>
          <cell r="N678">
            <v>19.433555684639678</v>
          </cell>
          <cell r="O678">
            <v>16.577660870396933</v>
          </cell>
          <cell r="P678">
            <v>11.33527953133644</v>
          </cell>
          <cell r="Q678">
            <v>8.202816080502787</v>
          </cell>
          <cell r="R678">
            <v>5.8099841343549219</v>
          </cell>
          <cell r="S678">
            <v>5.8099841343549219</v>
          </cell>
          <cell r="T678">
            <v>5.1694344752647607</v>
          </cell>
          <cell r="U678">
            <v>4.3865404474878948</v>
          </cell>
          <cell r="V678">
            <v>3.8171629727410843</v>
          </cell>
          <cell r="W678">
            <v>3.9595073414277868</v>
          </cell>
          <cell r="X678">
            <v>3.9595073414277864</v>
          </cell>
          <cell r="Y678">
            <v>3.9595073414277873</v>
          </cell>
          <cell r="Z678">
            <v>4.0306795257711387</v>
          </cell>
          <cell r="AA678">
            <v>4.0306795257711396</v>
          </cell>
          <cell r="AB678">
            <v>4.0306795257711379</v>
          </cell>
          <cell r="AC678">
            <v>4.191038775475227</v>
          </cell>
          <cell r="AD678">
            <v>4.342390584670623</v>
          </cell>
          <cell r="AE678">
            <v>4.422570209522668</v>
          </cell>
        </row>
        <row r="679">
          <cell r="A679" t="str">
            <v>Consommation du ECS fioul des appartements (climat normal)</v>
          </cell>
          <cell r="B679" t="str">
            <v>fodcuiprecs</v>
          </cell>
          <cell r="C679" t="str">
            <v>fra</v>
          </cell>
          <cell r="D679" t="str">
            <v>CEREN</v>
          </cell>
          <cell r="E679" t="str">
            <v>GWh</v>
          </cell>
          <cell r="F679">
            <v>1666.2880750776367</v>
          </cell>
          <cell r="G679">
            <v>1588.0279461844596</v>
          </cell>
          <cell r="H679">
            <v>1446.9208511663239</v>
          </cell>
          <cell r="I679">
            <v>1454.6025948262577</v>
          </cell>
          <cell r="J679">
            <v>1431.1585884268077</v>
          </cell>
          <cell r="K679">
            <v>1430.5327087987482</v>
          </cell>
          <cell r="L679">
            <v>1397.6001005731512</v>
          </cell>
          <cell r="M679">
            <v>1389.029636148987</v>
          </cell>
          <cell r="N679">
            <v>1426.0057697156776</v>
          </cell>
          <cell r="O679">
            <v>1370.8906317257768</v>
          </cell>
          <cell r="P679">
            <v>1235.2011865007082</v>
          </cell>
          <cell r="Q679">
            <v>1145.6668096293765</v>
          </cell>
          <cell r="R679">
            <v>1079.3879441476872</v>
          </cell>
          <cell r="S679">
            <v>1064.3704966380503</v>
          </cell>
          <cell r="T679">
            <v>1114.6819880265257</v>
          </cell>
          <cell r="U679">
            <v>1109.2655465922935</v>
          </cell>
          <cell r="V679">
            <v>1099.3706577049195</v>
          </cell>
          <cell r="W679">
            <v>961.99381644706477</v>
          </cell>
          <cell r="X679">
            <v>872.81020343721912</v>
          </cell>
          <cell r="Y679">
            <v>840.13835265879038</v>
          </cell>
          <cell r="Z679">
            <v>783.75828313917498</v>
          </cell>
          <cell r="AA679">
            <v>726.41682807802954</v>
          </cell>
          <cell r="AB679">
            <v>666.78469258749351</v>
          </cell>
          <cell r="AC679">
            <v>607.24229691660992</v>
          </cell>
          <cell r="AD679">
            <v>568.64513552009726</v>
          </cell>
          <cell r="AE679">
            <v>544.76644936236539</v>
          </cell>
        </row>
        <row r="680">
          <cell r="A680" t="str">
            <v>Consommation du ECS GPL des appartements (climat normal)</v>
          </cell>
          <cell r="B680" t="str">
            <v>gplcuiprecs</v>
          </cell>
          <cell r="C680" t="str">
            <v>fra</v>
          </cell>
          <cell r="D680" t="str">
            <v>CEREN</v>
          </cell>
          <cell r="E680" t="str">
            <v>GWh</v>
          </cell>
          <cell r="F680">
            <v>264.58717970415631</v>
          </cell>
          <cell r="G680">
            <v>230.507566786539</v>
          </cell>
          <cell r="H680">
            <v>195.60147903614146</v>
          </cell>
          <cell r="I680">
            <v>176.79659689442917</v>
          </cell>
          <cell r="J680">
            <v>160.78690535953803</v>
          </cell>
          <cell r="K680">
            <v>144.5026072796035</v>
          </cell>
          <cell r="L680">
            <v>133.73868897020546</v>
          </cell>
          <cell r="M680">
            <v>137.15068602127937</v>
          </cell>
          <cell r="N680">
            <v>141.50361892509679</v>
          </cell>
          <cell r="O680">
            <v>144.48996923198965</v>
          </cell>
          <cell r="P680">
            <v>120.85444218800349</v>
          </cell>
          <cell r="Q680">
            <v>100.29279470548155</v>
          </cell>
          <cell r="R680">
            <v>93.786561223098516</v>
          </cell>
          <cell r="S680">
            <v>87.222396128888562</v>
          </cell>
          <cell r="T680">
            <v>80.125043192220346</v>
          </cell>
          <cell r="U680">
            <v>73.936051978391447</v>
          </cell>
          <cell r="V680">
            <v>58.635623129806262</v>
          </cell>
          <cell r="W680">
            <v>62.219339392306601</v>
          </cell>
          <cell r="X680">
            <v>58.665471856320643</v>
          </cell>
          <cell r="Y680">
            <v>53.046107793853665</v>
          </cell>
          <cell r="Z680">
            <v>50.640113889054703</v>
          </cell>
          <cell r="AA680">
            <v>45.051809167204084</v>
          </cell>
          <cell r="AB680">
            <v>39.015497169274752</v>
          </cell>
          <cell r="AC680">
            <v>34.063324393646134</v>
          </cell>
          <cell r="AD680">
            <v>32.54818140789498</v>
          </cell>
          <cell r="AE680">
            <v>30.869089945291133</v>
          </cell>
        </row>
        <row r="681">
          <cell r="A681" t="str">
            <v>Consommation du ECS gaz naturel des appartements (climat normal)</v>
          </cell>
          <cell r="B681" t="str">
            <v>gazcuiprecs</v>
          </cell>
          <cell r="C681" t="str">
            <v>fra</v>
          </cell>
          <cell r="D681" t="str">
            <v>CEREN</v>
          </cell>
          <cell r="E681" t="str">
            <v>GWh</v>
          </cell>
          <cell r="F681">
            <v>3950.0474004481275</v>
          </cell>
          <cell r="G681">
            <v>3941.8685919932705</v>
          </cell>
          <cell r="H681">
            <v>3983.8760526671049</v>
          </cell>
          <cell r="I681">
            <v>4070.8477315452224</v>
          </cell>
          <cell r="J681">
            <v>4157.7114573303061</v>
          </cell>
          <cell r="K681">
            <v>4144.842948360154</v>
          </cell>
          <cell r="L681">
            <v>4302.6073882888413</v>
          </cell>
          <cell r="M681">
            <v>4348.1280105521028</v>
          </cell>
          <cell r="N681">
            <v>4630.8370477916733</v>
          </cell>
          <cell r="O681">
            <v>4702.8023844342688</v>
          </cell>
          <cell r="P681">
            <v>4653.199650569647</v>
          </cell>
          <cell r="Q681">
            <v>4859.748848147372</v>
          </cell>
          <cell r="R681">
            <v>5017.894505125827</v>
          </cell>
          <cell r="S681">
            <v>5043.0405560906729</v>
          </cell>
          <cell r="T681">
            <v>5151.0315177815437</v>
          </cell>
          <cell r="U681">
            <v>5191.1026973932976</v>
          </cell>
          <cell r="V681">
            <v>5172.6096567151899</v>
          </cell>
          <cell r="W681">
            <v>4988.3048680090851</v>
          </cell>
          <cell r="X681">
            <v>5010.5835041832215</v>
          </cell>
          <cell r="Y681">
            <v>4901.5886702697353</v>
          </cell>
          <cell r="Z681">
            <v>4803.332211681467</v>
          </cell>
          <cell r="AA681">
            <v>4694.7851917458693</v>
          </cell>
          <cell r="AB681">
            <v>4578.3373315673616</v>
          </cell>
          <cell r="AC681">
            <v>4474.719261485865</v>
          </cell>
          <cell r="AD681">
            <v>4494.8110804576236</v>
          </cell>
          <cell r="AE681">
            <v>4506.5515561533084</v>
          </cell>
        </row>
        <row r="682">
          <cell r="A682" t="str">
            <v>Consommation du ECS électricité des appartements (climat normal)</v>
          </cell>
          <cell r="B682" t="str">
            <v>elccuiprecs</v>
          </cell>
          <cell r="C682" t="str">
            <v>fra</v>
          </cell>
          <cell r="D682" t="str">
            <v>CEREN</v>
          </cell>
          <cell r="E682" t="str">
            <v>GWh</v>
          </cell>
          <cell r="F682">
            <v>2424.9750178499999</v>
          </cell>
          <cell r="G682">
            <v>2644.9569788236872</v>
          </cell>
          <cell r="H682">
            <v>2856.0134114347502</v>
          </cell>
          <cell r="I682">
            <v>2937.4144051520634</v>
          </cell>
          <cell r="J682">
            <v>3005.2822310568758</v>
          </cell>
          <cell r="K682">
            <v>3052.1234293554385</v>
          </cell>
          <cell r="L682">
            <v>3102.9194220465019</v>
          </cell>
          <cell r="M682">
            <v>3125.5674124250654</v>
          </cell>
          <cell r="N682">
            <v>3107.9635445486265</v>
          </cell>
          <cell r="O682">
            <v>3098.487304323633</v>
          </cell>
          <cell r="P682">
            <v>3280.7295213806324</v>
          </cell>
          <cell r="Q682">
            <v>3518.6926212834683</v>
          </cell>
          <cell r="R682">
            <v>3605.8509799584231</v>
          </cell>
          <cell r="S682">
            <v>3628.07731699533</v>
          </cell>
          <cell r="T682">
            <v>3673.2642375672158</v>
          </cell>
          <cell r="U682">
            <v>3714.8266368462155</v>
          </cell>
          <cell r="V682">
            <v>3763.4998661072973</v>
          </cell>
          <cell r="W682">
            <v>3813.8318898011721</v>
          </cell>
          <cell r="X682">
            <v>3827.8127838022997</v>
          </cell>
          <cell r="Y682">
            <v>3878.929247437824</v>
          </cell>
          <cell r="Z682">
            <v>3812.9732436374234</v>
          </cell>
          <cell r="AA682">
            <v>3902.4980731695141</v>
          </cell>
          <cell r="AB682">
            <v>3851.4535261867441</v>
          </cell>
          <cell r="AC682">
            <v>3740.5246787999995</v>
          </cell>
          <cell r="AD682">
            <v>3635.4849351620164</v>
          </cell>
          <cell r="AE682">
            <v>3535.0562710223699</v>
          </cell>
        </row>
        <row r="683">
          <cell r="A683" t="str">
            <v>Consommation du ECS biomasse des appartements (climat normal)</v>
          </cell>
          <cell r="B683" t="str">
            <v>boicuiprecs</v>
          </cell>
          <cell r="C683" t="str">
            <v>fra</v>
          </cell>
          <cell r="D683" t="str">
            <v>CEREN</v>
          </cell>
          <cell r="E683" t="str">
            <v>GWh</v>
          </cell>
          <cell r="F683">
            <v>32.498709555523682</v>
          </cell>
          <cell r="G683">
            <v>42.307137967250718</v>
          </cell>
          <cell r="H683">
            <v>49.336163757400776</v>
          </cell>
          <cell r="I683">
            <v>45.720073167904388</v>
          </cell>
          <cell r="J683">
            <v>42.157945290296851</v>
          </cell>
          <cell r="K683">
            <v>39.389478862525635</v>
          </cell>
          <cell r="L683">
            <v>38.555693435345866</v>
          </cell>
          <cell r="M683">
            <v>35.987467498806048</v>
          </cell>
          <cell r="N683">
            <v>34.679605633659257</v>
          </cell>
          <cell r="O683">
            <v>32.240498721711532</v>
          </cell>
          <cell r="P683">
            <v>13.759126482236256</v>
          </cell>
          <cell r="Q683">
            <v>4.6125893381044891</v>
          </cell>
          <cell r="R683">
            <v>8.8635996851782224</v>
          </cell>
          <cell r="S683">
            <v>8.8493755433722701</v>
          </cell>
          <cell r="T683">
            <v>9.0414232589437997</v>
          </cell>
          <cell r="U683">
            <v>8.7883786839106683</v>
          </cell>
          <cell r="V683">
            <v>8.7623518071431903</v>
          </cell>
          <cell r="W683">
            <v>7.4894085662700753</v>
          </cell>
          <cell r="X683">
            <v>4.8443227049708906</v>
          </cell>
          <cell r="Y683">
            <v>4.5918867064078359</v>
          </cell>
          <cell r="Z683">
            <v>4.5674763902406337</v>
          </cell>
          <cell r="AA683">
            <v>4.1134751565415613</v>
          </cell>
          <cell r="AB683">
            <v>3.6530399882062303</v>
          </cell>
          <cell r="AC683">
            <v>4.8388022335688454</v>
          </cell>
          <cell r="AD683">
            <v>5.4563189947524968</v>
          </cell>
          <cell r="AE683">
            <v>6.6349837725154206</v>
          </cell>
        </row>
        <row r="684">
          <cell r="A684" t="str">
            <v>Consommation du ECS autre des appartements (climat normal)</v>
          </cell>
          <cell r="B684" t="str">
            <v>divcuiprecs</v>
          </cell>
          <cell r="C684" t="str">
            <v>fra</v>
          </cell>
          <cell r="D684" t="str">
            <v>CEREN</v>
          </cell>
          <cell r="E684" t="str">
            <v>GWh</v>
          </cell>
          <cell r="F684">
            <v>2336.3856220084826</v>
          </cell>
          <cell r="G684">
            <v>2358.0618631291586</v>
          </cell>
          <cell r="H684">
            <v>2374.0335947517719</v>
          </cell>
          <cell r="I684">
            <v>2393.0770735610859</v>
          </cell>
          <cell r="J684">
            <v>2397.3093473638746</v>
          </cell>
          <cell r="K684">
            <v>2422.5627538163567</v>
          </cell>
          <cell r="L684">
            <v>2449.7243452597395</v>
          </cell>
          <cell r="M684">
            <v>2476.3597944708736</v>
          </cell>
          <cell r="N684">
            <v>2493.5169624026703</v>
          </cell>
          <cell r="O684">
            <v>2505.7595999081309</v>
          </cell>
          <cell r="P684">
            <v>2390.8233226190496</v>
          </cell>
          <cell r="Q684">
            <v>2252.0198385930075</v>
          </cell>
          <cell r="R684">
            <v>2180.0321487107922</v>
          </cell>
          <cell r="S684">
            <v>2178.3004781807454</v>
          </cell>
          <cell r="T684">
            <v>2236.2143441812432</v>
          </cell>
          <cell r="U684">
            <v>2286.4730796479121</v>
          </cell>
          <cell r="V684">
            <v>2347.1915996722742</v>
          </cell>
          <cell r="W684">
            <v>2334.1809498707394</v>
          </cell>
          <cell r="X684">
            <v>2328.8629228983082</v>
          </cell>
          <cell r="Y684">
            <v>2307.813262103225</v>
          </cell>
          <cell r="Z684">
            <v>2302.0888821404646</v>
          </cell>
          <cell r="AA684">
            <v>2316.3613877521029</v>
          </cell>
          <cell r="AB684">
            <v>2352.4864744827819</v>
          </cell>
          <cell r="AC684">
            <v>2388.5795683117121</v>
          </cell>
          <cell r="AD684">
            <v>2418.8309825834135</v>
          </cell>
          <cell r="AE684">
            <v>2457.853956994245</v>
          </cell>
        </row>
        <row r="685">
          <cell r="A685" t="str">
            <v>Consommation du ECS des maisons &lt;1975 (climat normal)</v>
          </cell>
        </row>
        <row r="686">
          <cell r="A686" t="str">
            <v>Consommation du ECS des maisons &lt;1975 (climat normal)</v>
          </cell>
          <cell r="B686" t="str">
            <v>toccumprecs1</v>
          </cell>
          <cell r="C686" t="str">
            <v>fra</v>
          </cell>
          <cell r="D686" t="str">
            <v>CEREN</v>
          </cell>
          <cell r="E686" t="str">
            <v>GWh</v>
          </cell>
          <cell r="F686">
            <v>10193.453783875346</v>
          </cell>
          <cell r="G686">
            <v>10219.971654861272</v>
          </cell>
          <cell r="H686">
            <v>10371.216269241635</v>
          </cell>
          <cell r="I686">
            <v>10352.742490574632</v>
          </cell>
          <cell r="J686">
            <v>10489.302869121369</v>
          </cell>
          <cell r="K686">
            <v>10544.725765607778</v>
          </cell>
          <cell r="L686">
            <v>10573.819228830091</v>
          </cell>
          <cell r="M686">
            <v>10595.183655508557</v>
          </cell>
          <cell r="N686">
            <v>10989.598009616309</v>
          </cell>
          <cell r="O686">
            <v>11165.295888575925</v>
          </cell>
          <cell r="P686">
            <v>11164.884184259612</v>
          </cell>
          <cell r="Q686">
            <v>11445.659330873814</v>
          </cell>
          <cell r="R686">
            <v>11243.782004091743</v>
          </cell>
          <cell r="S686">
            <v>11160.138849099287</v>
          </cell>
          <cell r="T686">
            <v>10561.028235968774</v>
          </cell>
          <cell r="U686">
            <v>9757.649802318303</v>
          </cell>
          <cell r="V686">
            <v>9295.9983686152009</v>
          </cell>
          <cell r="W686">
            <v>8645.1074506877176</v>
          </cell>
          <cell r="X686">
            <v>8571.3328626651401</v>
          </cell>
          <cell r="Y686">
            <v>8392.6184728096068</v>
          </cell>
          <cell r="Z686">
            <v>8565.1028483138398</v>
          </cell>
          <cell r="AA686">
            <v>8588.0031527392712</v>
          </cell>
          <cell r="AB686">
            <v>8551.1452345816815</v>
          </cell>
          <cell r="AC686">
            <v>8404.8394444758414</v>
          </cell>
          <cell r="AD686">
            <v>8221.374853862726</v>
          </cell>
          <cell r="AE686">
            <v>8011.6588135784332</v>
          </cell>
        </row>
        <row r="687">
          <cell r="A687" t="str">
            <v>Consommation du ECS charbon des maisons &lt;1975 (climat normal)</v>
          </cell>
          <cell r="B687" t="str">
            <v>chacumprecs1</v>
          </cell>
          <cell r="C687" t="str">
            <v>fra</v>
          </cell>
          <cell r="D687" t="str">
            <v>CEREN</v>
          </cell>
          <cell r="E687" t="str">
            <v>GWh</v>
          </cell>
          <cell r="F687">
            <v>23.320234041437978</v>
          </cell>
          <cell r="G687">
            <v>16.892950025139221</v>
          </cell>
          <cell r="H687">
            <v>11.603238401105727</v>
          </cell>
          <cell r="I687">
            <v>9.2143363773486691</v>
          </cell>
          <cell r="J687">
            <v>6.4841626359120248</v>
          </cell>
          <cell r="K687">
            <v>4.3227750906080162</v>
          </cell>
          <cell r="L687">
            <v>4.0952606121549628</v>
          </cell>
          <cell r="M687">
            <v>4.0383819925416997</v>
          </cell>
          <cell r="N687">
            <v>4.0383819925416997</v>
          </cell>
          <cell r="O687">
            <v>4.0383819925416997</v>
          </cell>
          <cell r="P687">
            <v>3.4695957964090658</v>
          </cell>
          <cell r="Q687">
            <v>3.0714454591162226</v>
          </cell>
          <cell r="R687">
            <v>2.6732951218233785</v>
          </cell>
          <cell r="S687">
            <v>2.1045089256907445</v>
          </cell>
          <cell r="T687">
            <v>1.9338730668509552</v>
          </cell>
          <cell r="U687">
            <v>1.8769944472376912</v>
          </cell>
          <cell r="V687">
            <v>1.8769944472376914</v>
          </cell>
          <cell r="W687">
            <v>1.8201158276244278</v>
          </cell>
          <cell r="X687">
            <v>1.7632372080111645</v>
          </cell>
          <cell r="Y687">
            <v>1.7063585883979009</v>
          </cell>
          <cell r="Z687">
            <v>1.5926013491713746</v>
          </cell>
          <cell r="AA687">
            <v>1.4788441099448471</v>
          </cell>
          <cell r="AB687">
            <v>1.365086870718321</v>
          </cell>
          <cell r="AC687">
            <v>1.2513296314917943</v>
          </cell>
          <cell r="AD687">
            <v>1.0806937726520043</v>
          </cell>
          <cell r="AE687">
            <v>1.0806937726520041</v>
          </cell>
        </row>
        <row r="688">
          <cell r="A688" t="str">
            <v>Consommation du ECS fioul des maisons &lt;1975 (climat normal)</v>
          </cell>
          <cell r="B688" t="str">
            <v>fodcumprecs1</v>
          </cell>
          <cell r="C688" t="str">
            <v>fra</v>
          </cell>
          <cell r="D688" t="str">
            <v>CEREN</v>
          </cell>
          <cell r="E688" t="str">
            <v>GWh</v>
          </cell>
          <cell r="F688">
            <v>2901.0779249368238</v>
          </cell>
          <cell r="G688">
            <v>2859.531047376292</v>
          </cell>
          <cell r="H688">
            <v>2805.1100862746439</v>
          </cell>
          <cell r="I688">
            <v>2832.1796634211337</v>
          </cell>
          <cell r="J688">
            <v>2987.3671875075552</v>
          </cell>
          <cell r="K688">
            <v>3076.1278283410365</v>
          </cell>
          <cell r="L688">
            <v>3077.1999218803585</v>
          </cell>
          <cell r="M688">
            <v>3148.7921151762143</v>
          </cell>
          <cell r="N688">
            <v>3455.0310989417803</v>
          </cell>
          <cell r="O688">
            <v>3579.9753988591956</v>
          </cell>
          <cell r="P688">
            <v>3500.6637786710917</v>
          </cell>
          <cell r="Q688">
            <v>3634.6010878854408</v>
          </cell>
          <cell r="R688">
            <v>3536.465726554899</v>
          </cell>
          <cell r="S688">
            <v>3593.7580245327222</v>
          </cell>
          <cell r="T688">
            <v>3177.40200453956</v>
          </cell>
          <cell r="U688">
            <v>2514.6489714790482</v>
          </cell>
          <cell r="V688">
            <v>2069.4629014803531</v>
          </cell>
          <cell r="W688">
            <v>1629.753712650416</v>
          </cell>
          <cell r="X688">
            <v>1665.2008514824661</v>
          </cell>
          <cell r="Y688">
            <v>1540.1387863923003</v>
          </cell>
          <cell r="Z688">
            <v>1549.6845593430819</v>
          </cell>
          <cell r="AA688">
            <v>1416.2363681794698</v>
          </cell>
          <cell r="AB688">
            <v>1275.598011410199</v>
          </cell>
          <cell r="AC688">
            <v>1025.8962269889855</v>
          </cell>
          <cell r="AD688">
            <v>963.78553065718233</v>
          </cell>
          <cell r="AE688">
            <v>880.76346284727015</v>
          </cell>
        </row>
        <row r="689">
          <cell r="A689" t="str">
            <v>Consommation du ECS GPL des maisons &lt;1975 (climat normal)</v>
          </cell>
          <cell r="B689" t="str">
            <v>gplcumprecs1</v>
          </cell>
          <cell r="C689" t="str">
            <v>fra</v>
          </cell>
          <cell r="D689" t="str">
            <v>CEREN</v>
          </cell>
          <cell r="E689" t="str">
            <v>GWh</v>
          </cell>
          <cell r="F689">
            <v>1056.5698398377619</v>
          </cell>
          <cell r="G689">
            <v>998.6813466710197</v>
          </cell>
          <cell r="H689">
            <v>918.3875649340921</v>
          </cell>
          <cell r="I689">
            <v>840.58816215918955</v>
          </cell>
          <cell r="J689">
            <v>789.57737786274788</v>
          </cell>
          <cell r="K689">
            <v>743.09908798181846</v>
          </cell>
          <cell r="L689">
            <v>703.02447909376883</v>
          </cell>
          <cell r="M689">
            <v>663.6650815620917</v>
          </cell>
          <cell r="N689">
            <v>672.52592758005039</v>
          </cell>
          <cell r="O689">
            <v>699.40023837881927</v>
          </cell>
          <cell r="P689">
            <v>649.46420276061338</v>
          </cell>
          <cell r="Q689">
            <v>572.9357239095566</v>
          </cell>
          <cell r="R689">
            <v>602.60885138755134</v>
          </cell>
          <cell r="S689">
            <v>537.63961516001632</v>
          </cell>
          <cell r="T689">
            <v>471.83805716254142</v>
          </cell>
          <cell r="U689">
            <v>438.56337432897516</v>
          </cell>
          <cell r="V689">
            <v>359.69704338389118</v>
          </cell>
          <cell r="W689">
            <v>300.95475878058903</v>
          </cell>
          <cell r="X689">
            <v>270.61859336795186</v>
          </cell>
          <cell r="Y689">
            <v>249.13327369020354</v>
          </cell>
          <cell r="Z689">
            <v>255.8752256904155</v>
          </cell>
          <cell r="AA689">
            <v>250.9910407883236</v>
          </cell>
          <cell r="AB689">
            <v>232.67774091978788</v>
          </cell>
          <cell r="AC689">
            <v>215.62274031520235</v>
          </cell>
          <cell r="AD689">
            <v>211.19231527260538</v>
          </cell>
          <cell r="AE689">
            <v>203.69176443328433</v>
          </cell>
        </row>
        <row r="690">
          <cell r="A690" t="str">
            <v>Consommation du ECS gaz naturel des maisons &lt;1975 (climat normal)</v>
          </cell>
          <cell r="B690" t="str">
            <v>gazcumprecs1</v>
          </cell>
          <cell r="C690" t="str">
            <v>fra</v>
          </cell>
          <cell r="D690" t="str">
            <v>CEREN</v>
          </cell>
          <cell r="E690" t="str">
            <v>GWh</v>
          </cell>
          <cell r="F690">
            <v>2189.493024382668</v>
          </cell>
          <cell r="G690">
            <v>2154.9193264139599</v>
          </cell>
          <cell r="H690">
            <v>2217.6433675852782</v>
          </cell>
          <cell r="I690">
            <v>2230.318609005627</v>
          </cell>
          <cell r="J690">
            <v>2246.3811133609902</v>
          </cell>
          <cell r="K690">
            <v>2222.9201619717915</v>
          </cell>
          <cell r="L690">
            <v>2260.1365488324168</v>
          </cell>
          <cell r="M690">
            <v>2238.8729126227563</v>
          </cell>
          <cell r="N690">
            <v>2392.7390353177757</v>
          </cell>
          <cell r="O690">
            <v>2489.9359695744056</v>
          </cell>
          <cell r="P690">
            <v>2509.8109696180786</v>
          </cell>
          <cell r="Q690">
            <v>2747.4363855147931</v>
          </cell>
          <cell r="R690">
            <v>2888.401562805177</v>
          </cell>
          <cell r="S690">
            <v>2925.6944456901456</v>
          </cell>
          <cell r="T690">
            <v>2995.9645326478512</v>
          </cell>
          <cell r="U690">
            <v>3075.6593869111352</v>
          </cell>
          <cell r="V690">
            <v>3234.1945438313101</v>
          </cell>
          <cell r="W690">
            <v>3100.1858992138532</v>
          </cell>
          <cell r="X690">
            <v>3025.0102990966939</v>
          </cell>
          <cell r="Y690">
            <v>2905.0424926076284</v>
          </cell>
          <cell r="Z690">
            <v>2766.4186822061915</v>
          </cell>
          <cell r="AA690">
            <v>2629.2476051125523</v>
          </cell>
          <cell r="AB690">
            <v>2505.949371481744</v>
          </cell>
          <cell r="AC690">
            <v>2331.1167056416098</v>
          </cell>
          <cell r="AD690">
            <v>2325.321934885591</v>
          </cell>
          <cell r="AE690">
            <v>2302.0242817136</v>
          </cell>
        </row>
        <row r="691">
          <cell r="A691" t="str">
            <v>Consommation du ECS électricité des maisons &lt;1975 (climat normal)</v>
          </cell>
          <cell r="B691" t="str">
            <v>elccumprecs1</v>
          </cell>
          <cell r="C691" t="str">
            <v>fra</v>
          </cell>
          <cell r="D691" t="str">
            <v>CEREN</v>
          </cell>
          <cell r="E691" t="str">
            <v>GWh</v>
          </cell>
          <cell r="F691">
            <v>3478.22937</v>
          </cell>
          <cell r="G691">
            <v>3696.2385600000021</v>
          </cell>
          <cell r="H691">
            <v>3961.5250500000006</v>
          </cell>
          <cell r="I691">
            <v>3973.2095549999995</v>
          </cell>
          <cell r="J691">
            <v>3981.6940800000025</v>
          </cell>
          <cell r="K691">
            <v>4006.9041075000005</v>
          </cell>
          <cell r="L691">
            <v>4024.8215699999992</v>
          </cell>
          <cell r="M691">
            <v>4053.1666874999996</v>
          </cell>
          <cell r="N691">
            <v>3996.7511849999983</v>
          </cell>
          <cell r="O691">
            <v>3939.2647874999993</v>
          </cell>
          <cell r="P691">
            <v>4055.3045399999978</v>
          </cell>
          <cell r="Q691">
            <v>4049.7085125000008</v>
          </cell>
          <cell r="R691">
            <v>3920.6615700000029</v>
          </cell>
          <cell r="S691">
            <v>3829.7461650000005</v>
          </cell>
          <cell r="T691">
            <v>3658.7218500000004</v>
          </cell>
          <cell r="U691">
            <v>3481.8283458000019</v>
          </cell>
          <cell r="V691">
            <v>3396.9373119359993</v>
          </cell>
          <cell r="W691">
            <v>3378.5459585536801</v>
          </cell>
          <cell r="X691">
            <v>3388.8386718832489</v>
          </cell>
          <cell r="Y691">
            <v>3465.0259345863014</v>
          </cell>
          <cell r="Z691">
            <v>3751.6631052177449</v>
          </cell>
          <cell r="AA691">
            <v>4046.6431878851831</v>
          </cell>
          <cell r="AB691">
            <v>4286.7494257675507</v>
          </cell>
          <cell r="AC691">
            <v>4576.4579699999986</v>
          </cell>
          <cell r="AD691">
            <v>4459.1440165874865</v>
          </cell>
          <cell r="AE691">
            <v>4359.179784856804</v>
          </cell>
        </row>
        <row r="692">
          <cell r="A692" t="str">
            <v>Consommation du ECS biomasse des maisons &lt;1975 (climat normal)</v>
          </cell>
          <cell r="B692" t="str">
            <v>boicumprecs1</v>
          </cell>
          <cell r="C692" t="str">
            <v>fra</v>
          </cell>
          <cell r="D692" t="str">
            <v>CEREN</v>
          </cell>
          <cell r="E692" t="str">
            <v>GWh</v>
          </cell>
          <cell r="F692">
            <v>539.39626761630893</v>
          </cell>
          <cell r="G692">
            <v>487.72695379014709</v>
          </cell>
          <cell r="H692">
            <v>450.44925175024997</v>
          </cell>
          <cell r="I692">
            <v>458.71016468943759</v>
          </cell>
          <cell r="J692">
            <v>469.3101013647904</v>
          </cell>
          <cell r="K692">
            <v>480.92443520578479</v>
          </cell>
          <cell r="L692">
            <v>492.1693482431985</v>
          </cell>
          <cell r="M692">
            <v>474.19256972670206</v>
          </cell>
          <cell r="N692">
            <v>456.11362311098009</v>
          </cell>
          <cell r="O692">
            <v>440.44451550088786</v>
          </cell>
          <cell r="P692">
            <v>434.60791415205051</v>
          </cell>
          <cell r="Q692">
            <v>426.63258591066517</v>
          </cell>
          <cell r="R692">
            <v>281.62862107862105</v>
          </cell>
          <cell r="S692">
            <v>258.91671405052983</v>
          </cell>
          <cell r="T692">
            <v>242.60297593410868</v>
          </cell>
          <cell r="U692">
            <v>232.22221985636429</v>
          </cell>
          <cell r="V692">
            <v>219.83679653015659</v>
          </cell>
          <cell r="W692">
            <v>218.14082738922693</v>
          </cell>
          <cell r="X692">
            <v>201.9104963330112</v>
          </cell>
          <cell r="Y692">
            <v>210.15411111887656</v>
          </cell>
          <cell r="Z692">
            <v>215.88105678222689</v>
          </cell>
          <cell r="AA692">
            <v>221.4174570825393</v>
          </cell>
          <cell r="AB692">
            <v>226.81694855042471</v>
          </cell>
          <cell r="AC692">
            <v>233.07695607265418</v>
          </cell>
          <cell r="AD692">
            <v>236.57717808452421</v>
          </cell>
          <cell r="AE692">
            <v>240.64564135213689</v>
          </cell>
        </row>
        <row r="693">
          <cell r="A693" t="str">
            <v>Consommation du ECS autre des maisons &lt;1975 (climat normal)</v>
          </cell>
          <cell r="B693" t="str">
            <v>divcumprecs1</v>
          </cell>
          <cell r="C693" t="str">
            <v>fra</v>
          </cell>
          <cell r="D693" t="str">
            <v>CEREN</v>
          </cell>
          <cell r="E693" t="str">
            <v>GWh</v>
          </cell>
          <cell r="F693">
            <v>5.3671230603450537</v>
          </cell>
          <cell r="G693">
            <v>5.981470584712854</v>
          </cell>
          <cell r="H693">
            <v>6.4977102962657085</v>
          </cell>
          <cell r="I693">
            <v>8.5219999218964695</v>
          </cell>
          <cell r="J693">
            <v>8.4888463893707975</v>
          </cell>
          <cell r="K693">
            <v>10.427369516737427</v>
          </cell>
          <cell r="L693">
            <v>12.372100168193978</v>
          </cell>
          <cell r="M693">
            <v>12.455906928251482</v>
          </cell>
          <cell r="N693">
            <v>12.3987576731807</v>
          </cell>
          <cell r="O693">
            <v>12.23659677007533</v>
          </cell>
          <cell r="P693">
            <v>11.563183261370035</v>
          </cell>
          <cell r="Q693">
            <v>11.273589694241489</v>
          </cell>
          <cell r="R693">
            <v>11.342377143668577</v>
          </cell>
          <cell r="S693">
            <v>12.279375740182131</v>
          </cell>
          <cell r="T693">
            <v>12.56494261786079</v>
          </cell>
          <cell r="U693">
            <v>12.850509495539443</v>
          </cell>
          <cell r="V693">
            <v>13.992777006254062</v>
          </cell>
          <cell r="W693">
            <v>15.706178272325984</v>
          </cell>
          <cell r="X693">
            <v>17.990713293755221</v>
          </cell>
          <cell r="Y693">
            <v>21.417515825899073</v>
          </cell>
          <cell r="Z693">
            <v>23.987617725006956</v>
          </cell>
          <cell r="AA693">
            <v>21.988649581256379</v>
          </cell>
          <cell r="AB693">
            <v>21.988649581256379</v>
          </cell>
          <cell r="AC693">
            <v>21.417515825899073</v>
          </cell>
          <cell r="AD693">
            <v>24.273184602685618</v>
          </cell>
          <cell r="AE693">
            <v>24.27318460268561</v>
          </cell>
        </row>
        <row r="694">
          <cell r="A694" t="str">
            <v>Consommation du ECS des appartements &lt;1975 (climat normal)</v>
          </cell>
        </row>
        <row r="695">
          <cell r="A695" t="str">
            <v>Consommation du ECS des appartements &lt;1975 (climat normal)</v>
          </cell>
          <cell r="B695" t="str">
            <v>toccuiprecs1</v>
          </cell>
          <cell r="C695" t="str">
            <v>fra</v>
          </cell>
          <cell r="D695" t="str">
            <v>CEREN</v>
          </cell>
          <cell r="E695" t="str">
            <v>GWh</v>
          </cell>
          <cell r="F695">
            <v>8306.5905548065493</v>
          </cell>
          <cell r="G695">
            <v>8394.6934430833153</v>
          </cell>
          <cell r="H695">
            <v>8405.6768003847264</v>
          </cell>
          <cell r="I695">
            <v>8456.4585725214783</v>
          </cell>
          <cell r="J695">
            <v>8474.8527753849012</v>
          </cell>
          <cell r="K695">
            <v>8399.6385937092255</v>
          </cell>
          <cell r="L695">
            <v>8433.8259455786028</v>
          </cell>
          <cell r="M695">
            <v>8338.9149306701183</v>
          </cell>
          <cell r="N695">
            <v>8577.9949551929949</v>
          </cell>
          <cell r="O695">
            <v>8515.3927823440081</v>
          </cell>
          <cell r="P695">
            <v>8223.6769187892587</v>
          </cell>
          <cell r="Q695">
            <v>8264.2821497693531</v>
          </cell>
          <cell r="R695">
            <v>8206.9356164667897</v>
          </cell>
          <cell r="S695">
            <v>8099.3913499050741</v>
          </cell>
          <cell r="T695">
            <v>8199.8383260599385</v>
          </cell>
          <cell r="U695">
            <v>8161.9382944742702</v>
          </cell>
          <cell r="V695">
            <v>8069.8225053065398</v>
          </cell>
          <cell r="W695">
            <v>7727.0266693366939</v>
          </cell>
          <cell r="X695">
            <v>7618.0261437316312</v>
          </cell>
          <cell r="Y695">
            <v>7428.431910357187</v>
          </cell>
          <cell r="Z695">
            <v>7299.9219993225579</v>
          </cell>
          <cell r="AA695">
            <v>7188.5452656124407</v>
          </cell>
          <cell r="AB695">
            <v>7010.4071346738729</v>
          </cell>
          <cell r="AC695">
            <v>6810.7311096589092</v>
          </cell>
          <cell r="AD695">
            <v>6662.929747227563</v>
          </cell>
          <cell r="AE695">
            <v>6514.6650559262189</v>
          </cell>
        </row>
        <row r="696">
          <cell r="A696" t="str">
            <v>Consommation du ECS charbon des appartements &lt;1975 (climat normal)</v>
          </cell>
          <cell r="B696" t="str">
            <v>chacuiprecs1</v>
          </cell>
          <cell r="C696" t="str">
            <v>fra</v>
          </cell>
          <cell r="D696" t="str">
            <v>CEREN</v>
          </cell>
          <cell r="E696" t="str">
            <v>GWh</v>
          </cell>
          <cell r="F696">
            <v>38.071660542089042</v>
          </cell>
          <cell r="G696">
            <v>37.548207609611865</v>
          </cell>
          <cell r="H696">
            <v>36.499527065205186</v>
          </cell>
          <cell r="I696">
            <v>33.304898870536881</v>
          </cell>
          <cell r="J696">
            <v>30.626490847289407</v>
          </cell>
          <cell r="K696">
            <v>27.7255588305032</v>
          </cell>
          <cell r="L696">
            <v>25.136337872616483</v>
          </cell>
          <cell r="M696">
            <v>22.209270874030384</v>
          </cell>
          <cell r="N696">
            <v>19.433555684639678</v>
          </cell>
          <cell r="O696">
            <v>16.577660870396933</v>
          </cell>
          <cell r="P696">
            <v>11.33527953133644</v>
          </cell>
          <cell r="Q696">
            <v>8.202816080502787</v>
          </cell>
          <cell r="R696">
            <v>5.8099841343549219</v>
          </cell>
          <cell r="S696">
            <v>5.8099841343549219</v>
          </cell>
          <cell r="T696">
            <v>5.1694344752647607</v>
          </cell>
          <cell r="U696">
            <v>4.3865404474878948</v>
          </cell>
          <cell r="V696">
            <v>3.8171629727410843</v>
          </cell>
          <cell r="W696">
            <v>3.9595073414277868</v>
          </cell>
          <cell r="X696">
            <v>3.9595073414277864</v>
          </cell>
          <cell r="Y696">
            <v>3.9595073414277873</v>
          </cell>
          <cell r="Z696">
            <v>4.0306795257711387</v>
          </cell>
          <cell r="AA696">
            <v>4.0306795257711396</v>
          </cell>
          <cell r="AB696">
            <v>4.0306795257711379</v>
          </cell>
          <cell r="AC696">
            <v>4.191038775475227</v>
          </cell>
          <cell r="AD696">
            <v>4.342390584670623</v>
          </cell>
          <cell r="AE696">
            <v>4.422570209522668</v>
          </cell>
        </row>
        <row r="697">
          <cell r="A697" t="str">
            <v>Consommation du ECS fioul des appartements &lt;1975 (climat normal)</v>
          </cell>
          <cell r="B697" t="str">
            <v>fodcuiprecs1</v>
          </cell>
          <cell r="C697" t="str">
            <v>fra</v>
          </cell>
          <cell r="D697" t="str">
            <v>CEREN</v>
          </cell>
          <cell r="E697" t="str">
            <v>GWh</v>
          </cell>
          <cell r="F697">
            <v>1444.82258840093</v>
          </cell>
          <cell r="G697">
            <v>1376.928333733779</v>
          </cell>
          <cell r="H697">
            <v>1249.3818835859847</v>
          </cell>
          <cell r="I697">
            <v>1261.5727401417955</v>
          </cell>
          <cell r="J697">
            <v>1242.1252560090595</v>
          </cell>
          <cell r="K697">
            <v>1255.9560324069328</v>
          </cell>
          <cell r="L697">
            <v>1252.6419965740188</v>
          </cell>
          <cell r="M697">
            <v>1236.315487828394</v>
          </cell>
          <cell r="N697">
            <v>1281.1792085423306</v>
          </cell>
          <cell r="O697">
            <v>1232.4042445365153</v>
          </cell>
          <cell r="P697">
            <v>1069.0257035905297</v>
          </cell>
          <cell r="Q697">
            <v>989.34210156122685</v>
          </cell>
          <cell r="R697">
            <v>910.37351566515724</v>
          </cell>
          <cell r="S697">
            <v>889.31589003755744</v>
          </cell>
          <cell r="T697">
            <v>938.01606159385665</v>
          </cell>
          <cell r="U697">
            <v>935.59387744865467</v>
          </cell>
          <cell r="V697">
            <v>923.79792284450502</v>
          </cell>
          <cell r="W697">
            <v>778.0784578676089</v>
          </cell>
          <cell r="X697">
            <v>690.37808126815992</v>
          </cell>
          <cell r="Y697">
            <v>656.63646094795433</v>
          </cell>
          <cell r="Z697">
            <v>599.44841276800355</v>
          </cell>
          <cell r="AA697">
            <v>541.19425208444318</v>
          </cell>
          <cell r="AB697">
            <v>484.59893753395352</v>
          </cell>
          <cell r="AC697">
            <v>430.16952650797663</v>
          </cell>
          <cell r="AD697">
            <v>402.2282038746888</v>
          </cell>
          <cell r="AE697">
            <v>385.20843177718615</v>
          </cell>
        </row>
        <row r="698">
          <cell r="A698" t="str">
            <v>Consommation du ECS GPL des appartements &lt;1975 (climat normal)</v>
          </cell>
          <cell r="B698" t="str">
            <v>gplcuiprecs1</v>
          </cell>
          <cell r="C698" t="str">
            <v>fra</v>
          </cell>
          <cell r="D698" t="str">
            <v>CEREN</v>
          </cell>
          <cell r="E698" t="str">
            <v>GWh</v>
          </cell>
          <cell r="F698">
            <v>214.00511968914182</v>
          </cell>
          <cell r="G698">
            <v>192.87556272218978</v>
          </cell>
          <cell r="H698">
            <v>170.61481968125202</v>
          </cell>
          <cell r="I698">
            <v>152.96915022181304</v>
          </cell>
          <cell r="J698">
            <v>138.01132456675859</v>
          </cell>
          <cell r="K698">
            <v>122.32712773397122</v>
          </cell>
          <cell r="L698">
            <v>111.69267349232695</v>
          </cell>
          <cell r="M698">
            <v>114.21453781671727</v>
          </cell>
          <cell r="N698">
            <v>117.44838349074294</v>
          </cell>
          <cell r="O698">
            <v>119.25043898201692</v>
          </cell>
          <cell r="P698">
            <v>94.49196483779275</v>
          </cell>
          <cell r="Q698">
            <v>73.32208524102532</v>
          </cell>
          <cell r="R698">
            <v>67.589914106818767</v>
          </cell>
          <cell r="S698">
            <v>60.145208757276137</v>
          </cell>
          <cell r="T698">
            <v>50.931936317550409</v>
          </cell>
          <cell r="U698">
            <v>45.037716007272948</v>
          </cell>
          <cell r="V698">
            <v>30.848186963696918</v>
          </cell>
          <cell r="W698">
            <v>36.298858256058395</v>
          </cell>
          <cell r="X698">
            <v>34.872381502466055</v>
          </cell>
          <cell r="Y698">
            <v>32.916350315471661</v>
          </cell>
          <cell r="Z698">
            <v>33.983561119250616</v>
          </cell>
          <cell r="AA698">
            <v>31.397899950582616</v>
          </cell>
          <cell r="AB698">
            <v>27.976283658374509</v>
          </cell>
          <cell r="AC698">
            <v>25.487793037235779</v>
          </cell>
          <cell r="AD698">
            <v>23.947343607661445</v>
          </cell>
          <cell r="AE698">
            <v>22.363169413240136</v>
          </cell>
        </row>
        <row r="699">
          <cell r="A699" t="str">
            <v>Consommation du ECS gaz naturel des appartements &lt;1975 (climat normal)</v>
          </cell>
          <cell r="B699" t="str">
            <v>gazcuiprecs1</v>
          </cell>
          <cell r="C699" t="str">
            <v>fra</v>
          </cell>
          <cell r="D699" t="str">
            <v>CEREN</v>
          </cell>
          <cell r="E699" t="str">
            <v>GWh</v>
          </cell>
          <cell r="F699">
            <v>3103.2292433410357</v>
          </cell>
          <cell r="G699">
            <v>3121.3211836554196</v>
          </cell>
          <cell r="H699">
            <v>3173.5294131369296</v>
          </cell>
          <cell r="I699">
            <v>3214.7828124882167</v>
          </cell>
          <cell r="J699">
            <v>3279.5189872727542</v>
          </cell>
          <cell r="K699">
            <v>3243.6296866027556</v>
          </cell>
          <cell r="L699">
            <v>3347.1933554744905</v>
          </cell>
          <cell r="M699">
            <v>3323.4394764470817</v>
          </cell>
          <cell r="N699">
            <v>3560.0181485508124</v>
          </cell>
          <cell r="O699">
            <v>3590.700821658088</v>
          </cell>
          <cell r="P699">
            <v>3491.3765079989821</v>
          </cell>
          <cell r="Q699">
            <v>3596.3216179564088</v>
          </cell>
          <cell r="R699">
            <v>3704.0163629892299</v>
          </cell>
          <cell r="S699">
            <v>3689.0022999709804</v>
          </cell>
          <cell r="T699">
            <v>3757.5605919181235</v>
          </cell>
          <cell r="U699">
            <v>3739.9859224798752</v>
          </cell>
          <cell r="V699">
            <v>3678.6727249248702</v>
          </cell>
          <cell r="W699">
            <v>3500.7118087937033</v>
          </cell>
          <cell r="X699">
            <v>3484.9612761319459</v>
          </cell>
          <cell r="Y699">
            <v>3375.9536167888809</v>
          </cell>
          <cell r="Z699">
            <v>3280.6952962467435</v>
          </cell>
          <cell r="AA699">
            <v>3181.1948711579803</v>
          </cell>
          <cell r="AB699">
            <v>3067.3015041700273</v>
          </cell>
          <cell r="AC699">
            <v>2951.2368629718517</v>
          </cell>
          <cell r="AD699">
            <v>2905.3500713761218</v>
          </cell>
          <cell r="AE699">
            <v>2843.6879482850018</v>
          </cell>
        </row>
        <row r="700">
          <cell r="A700" t="str">
            <v>Consommation du ECS électricité des appartements &lt;1975 (climat normal)</v>
          </cell>
          <cell r="B700" t="str">
            <v>elccuiprecs1</v>
          </cell>
          <cell r="C700" t="str">
            <v>fra</v>
          </cell>
          <cell r="D700" t="str">
            <v>CEREN</v>
          </cell>
          <cell r="E700" t="str">
            <v>GWh</v>
          </cell>
          <cell r="F700">
            <v>1735.7814599999995</v>
          </cell>
          <cell r="G700">
            <v>1859.4182249999999</v>
          </cell>
          <cell r="H700">
            <v>1949.7280950000002</v>
          </cell>
          <cell r="I700">
            <v>1967.5269862500006</v>
          </cell>
          <cell r="J700">
            <v>1970.5564200000008</v>
          </cell>
          <cell r="K700">
            <v>1957.6812937500015</v>
          </cell>
          <cell r="L700">
            <v>1943.1033300000017</v>
          </cell>
          <cell r="M700">
            <v>1886.1770812500024</v>
          </cell>
          <cell r="N700">
            <v>1834.1645175000019</v>
          </cell>
          <cell r="O700">
            <v>1779.4240537500018</v>
          </cell>
          <cell r="P700">
            <v>1918.9044000000022</v>
          </cell>
          <cell r="Q700">
            <v>2098.15664625</v>
          </cell>
          <cell r="R700">
            <v>2120.4405600000009</v>
          </cell>
          <cell r="S700">
            <v>2083.8896400000003</v>
          </cell>
          <cell r="T700">
            <v>2040.6393</v>
          </cell>
          <cell r="U700">
            <v>1983.2477742000005</v>
          </cell>
          <cell r="V700">
            <v>1925.9256553109992</v>
          </cell>
          <cell r="W700">
            <v>1906.491037079604</v>
          </cell>
          <cell r="X700">
            <v>1910.4862101891217</v>
          </cell>
          <cell r="Y700">
            <v>1878.8555900528163</v>
          </cell>
          <cell r="Z700">
            <v>1906.1246587635057</v>
          </cell>
          <cell r="AA700">
            <v>1946.1526358282213</v>
          </cell>
          <cell r="AB700">
            <v>1928.8265882257388</v>
          </cell>
          <cell r="AC700">
            <v>1885.3587899999993</v>
          </cell>
          <cell r="AD700">
            <v>1814.2494920105978</v>
          </cell>
          <cell r="AE700">
            <v>1750.3984173616766</v>
          </cell>
        </row>
        <row r="701">
          <cell r="A701" t="str">
            <v>Consommation du ECS biomasse des appartements &lt;1975 (climat normal)</v>
          </cell>
          <cell r="B701" t="str">
            <v>boicuiprecs1</v>
          </cell>
          <cell r="C701" t="str">
            <v>fra</v>
          </cell>
          <cell r="D701" t="str">
            <v>CEREN</v>
          </cell>
          <cell r="E701" t="str">
            <v>GWh</v>
          </cell>
          <cell r="F701">
            <v>25.098251214247508</v>
          </cell>
          <cell r="G701">
            <v>35.369398397616919</v>
          </cell>
          <cell r="H701">
            <v>43.492028550302443</v>
          </cell>
          <cell r="I701">
            <v>39.576149726104404</v>
          </cell>
          <cell r="J701">
            <v>36.879606290602929</v>
          </cell>
          <cell r="K701">
            <v>34.355334056965177</v>
          </cell>
          <cell r="L701">
            <v>33.903198009320079</v>
          </cell>
          <cell r="M701">
            <v>31.154577228362466</v>
          </cell>
          <cell r="N701">
            <v>30.013550073734073</v>
          </cell>
          <cell r="O701">
            <v>27.115421204443731</v>
          </cell>
          <cell r="P701">
            <v>10.249351691124051</v>
          </cell>
          <cell r="Q701">
            <v>1.751334823029717</v>
          </cell>
          <cell r="R701">
            <v>6.9193609113870149</v>
          </cell>
          <cell r="S701">
            <v>6.9457508131091803</v>
          </cell>
          <cell r="T701">
            <v>6.9720379536045556</v>
          </cell>
          <cell r="U701">
            <v>6.9982223328730324</v>
          </cell>
          <cell r="V701">
            <v>6.9882604505486894</v>
          </cell>
          <cell r="W701">
            <v>5.8803407389144784</v>
          </cell>
          <cell r="X701">
            <v>3.8733585802285768</v>
          </cell>
          <cell r="Y701">
            <v>3.396322600735437</v>
          </cell>
          <cell r="Z701">
            <v>3.3691751636535754</v>
          </cell>
          <cell r="AA701">
            <v>3.1307721750428867</v>
          </cell>
          <cell r="AB701">
            <v>2.8863375977846659</v>
          </cell>
          <cell r="AC701">
            <v>4.0691243679188531</v>
          </cell>
          <cell r="AD701">
            <v>4.6827927397742348</v>
          </cell>
          <cell r="AE701">
            <v>5.6006407491217827</v>
          </cell>
        </row>
        <row r="702">
          <cell r="A702" t="str">
            <v>Consommation du ECS autre des appartements &lt;1975 (climat normal)</v>
          </cell>
          <cell r="B702" t="str">
            <v>divcuiprecs1</v>
          </cell>
          <cell r="C702" t="str">
            <v>fra</v>
          </cell>
          <cell r="D702" t="str">
            <v>CEREN</v>
          </cell>
          <cell r="E702" t="str">
            <v>GWh</v>
          </cell>
          <cell r="F702">
            <v>1745.5822316191056</v>
          </cell>
          <cell r="G702">
            <v>1771.2325319646989</v>
          </cell>
          <cell r="H702">
            <v>1782.4310333650535</v>
          </cell>
          <cell r="I702">
            <v>1786.7258348230098</v>
          </cell>
          <cell r="J702">
            <v>1777.1346903984368</v>
          </cell>
          <cell r="K702">
            <v>1757.9635603280956</v>
          </cell>
          <cell r="L702">
            <v>1720.1550541558274</v>
          </cell>
          <cell r="M702">
            <v>1725.4044992255301</v>
          </cell>
          <cell r="N702">
            <v>1735.7375913507335</v>
          </cell>
          <cell r="O702">
            <v>1749.9201413425458</v>
          </cell>
          <cell r="P702">
            <v>1628.293711139492</v>
          </cell>
          <cell r="Q702">
            <v>1497.1855478571601</v>
          </cell>
          <cell r="R702">
            <v>1391.78591865984</v>
          </cell>
          <cell r="S702">
            <v>1364.2825761917957</v>
          </cell>
          <cell r="T702">
            <v>1400.548963801539</v>
          </cell>
          <cell r="U702">
            <v>1446.6882415581063</v>
          </cell>
          <cell r="V702">
            <v>1499.7725918391798</v>
          </cell>
          <cell r="W702">
            <v>1495.6066592593768</v>
          </cell>
          <cell r="X702">
            <v>1489.4953287182825</v>
          </cell>
          <cell r="Y702">
            <v>1476.7140623099017</v>
          </cell>
          <cell r="Z702">
            <v>1472.2702157356293</v>
          </cell>
          <cell r="AA702">
            <v>1481.4441548903997</v>
          </cell>
          <cell r="AB702">
            <v>1494.786803962224</v>
          </cell>
          <cell r="AC702">
            <v>1510.2179739984526</v>
          </cell>
          <cell r="AD702">
            <v>1508.1294530340481</v>
          </cell>
          <cell r="AE702">
            <v>1502.9838781304707</v>
          </cell>
        </row>
        <row r="703">
          <cell r="A703" t="str">
            <v>Consommation du ECS des maisons 1975-1982 (climat normal)</v>
          </cell>
        </row>
        <row r="704">
          <cell r="A704" t="str">
            <v>Consommation du ECS des maisons 1975-1982 (climat normal)</v>
          </cell>
          <cell r="B704" t="str">
            <v>toccumprecs2</v>
          </cell>
          <cell r="C704" t="str">
            <v>fra</v>
          </cell>
          <cell r="D704" t="str">
            <v>CEREN</v>
          </cell>
          <cell r="E704" t="str">
            <v>GWh</v>
          </cell>
          <cell r="F704">
            <v>2852.5850971577329</v>
          </cell>
          <cell r="G704">
            <v>2862.5171983170389</v>
          </cell>
          <cell r="H704">
            <v>2773.221794751556</v>
          </cell>
          <cell r="I704">
            <v>2798.5733950757804</v>
          </cell>
          <cell r="J704">
            <v>2835.6351589417181</v>
          </cell>
          <cell r="K704">
            <v>2827.8307341041996</v>
          </cell>
          <cell r="L704">
            <v>2851.8171302670594</v>
          </cell>
          <cell r="M704">
            <v>2936.3117021468042</v>
          </cell>
          <cell r="N704">
            <v>2948.7598613953051</v>
          </cell>
          <cell r="O704">
            <v>2960.0688106836133</v>
          </cell>
          <cell r="P704">
            <v>2968.4484640712476</v>
          </cell>
          <cell r="Q704">
            <v>2931.0381253057367</v>
          </cell>
          <cell r="R704">
            <v>2876.9202368282399</v>
          </cell>
          <cell r="S704">
            <v>2865.1539947758097</v>
          </cell>
          <cell r="T704">
            <v>2781.3663945598</v>
          </cell>
          <cell r="U704">
            <v>2539.7695795847044</v>
          </cell>
          <cell r="V704">
            <v>2426.7333524286105</v>
          </cell>
          <cell r="W704">
            <v>2341.9944706547044</v>
          </cell>
          <cell r="X704">
            <v>2280.9499568100755</v>
          </cell>
          <cell r="Y704">
            <v>2283.7546529240612</v>
          </cell>
          <cell r="Z704">
            <v>2308.6661213194252</v>
          </cell>
          <cell r="AA704">
            <v>2347.1797109889139</v>
          </cell>
          <cell r="AB704">
            <v>2574.6057814027972</v>
          </cell>
          <cell r="AC704">
            <v>2684.7461379571455</v>
          </cell>
          <cell r="AD704">
            <v>2625.4054195134722</v>
          </cell>
          <cell r="AE704">
            <v>2571.7397355102316</v>
          </cell>
        </row>
        <row r="705">
          <cell r="A705" t="str">
            <v>Consommation du ECS charbon des maisons 1975-1982 (climat normal)</v>
          </cell>
          <cell r="B705" t="str">
            <v>chacumprecs2</v>
          </cell>
          <cell r="C705" t="str">
            <v>fra</v>
          </cell>
          <cell r="D705" t="str">
            <v>CEREN</v>
          </cell>
          <cell r="E705" t="str">
            <v>GWh</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row>
        <row r="706">
          <cell r="A706" t="str">
            <v>Consommation du ECS fioul des maisons 1975-1982 (climat normal)</v>
          </cell>
          <cell r="B706" t="str">
            <v>fodcumprecs2</v>
          </cell>
          <cell r="C706" t="str">
            <v>fra</v>
          </cell>
          <cell r="D706" t="str">
            <v>CEREN</v>
          </cell>
          <cell r="E706" t="str">
            <v>GWh</v>
          </cell>
          <cell r="F706">
            <v>878.26272991687688</v>
          </cell>
          <cell r="G706">
            <v>870.7299854915783</v>
          </cell>
          <cell r="H706">
            <v>801.78266254610946</v>
          </cell>
          <cell r="I706">
            <v>801.70225308395629</v>
          </cell>
          <cell r="J706">
            <v>820.61298935434377</v>
          </cell>
          <cell r="K706">
            <v>786.06210274166131</v>
          </cell>
          <cell r="L706">
            <v>803.47431682435968</v>
          </cell>
          <cell r="M706">
            <v>885.39350678835478</v>
          </cell>
          <cell r="N706">
            <v>913.55119189908294</v>
          </cell>
          <cell r="O706">
            <v>888.45717994074494</v>
          </cell>
          <cell r="P706">
            <v>874.27735630000859</v>
          </cell>
          <cell r="Q706">
            <v>846.07606709745676</v>
          </cell>
          <cell r="R706">
            <v>800.89288639416907</v>
          </cell>
          <cell r="S706">
            <v>785.23290947589953</v>
          </cell>
          <cell r="T706">
            <v>744.08321026526448</v>
          </cell>
          <cell r="U706">
            <v>541.18508383132951</v>
          </cell>
          <cell r="V706">
            <v>477.29832016289777</v>
          </cell>
          <cell r="W706">
            <v>463.86958835337327</v>
          </cell>
          <cell r="X706">
            <v>396.5762476273311</v>
          </cell>
          <cell r="Y706">
            <v>407.39278180238574</v>
          </cell>
          <cell r="Z706">
            <v>389.77820637375493</v>
          </cell>
          <cell r="AA706">
            <v>370.88522172713124</v>
          </cell>
          <cell r="AB706">
            <v>348.29902298213608</v>
          </cell>
          <cell r="AC706">
            <v>323.24335906384704</v>
          </cell>
          <cell r="AD706">
            <v>310.77214817722574</v>
          </cell>
          <cell r="AE706">
            <v>293.43159749396443</v>
          </cell>
        </row>
        <row r="707">
          <cell r="A707" t="str">
            <v>Consommation du ECS GPL des maisons 1975-1982 (climat normal)</v>
          </cell>
          <cell r="B707" t="str">
            <v>gplcumprecs2</v>
          </cell>
          <cell r="C707" t="str">
            <v>fra</v>
          </cell>
          <cell r="D707" t="str">
            <v>CEREN</v>
          </cell>
          <cell r="E707" t="str">
            <v>GWh</v>
          </cell>
          <cell r="F707">
            <v>243.02732720480836</v>
          </cell>
          <cell r="G707">
            <v>214.83481144837268</v>
          </cell>
          <cell r="H707">
            <v>155.77932632787983</v>
          </cell>
          <cell r="I707">
            <v>150.65487066556054</v>
          </cell>
          <cell r="J707">
            <v>145.33829439181127</v>
          </cell>
          <cell r="K707">
            <v>139.6630629547285</v>
          </cell>
          <cell r="L707">
            <v>129.44817452198026</v>
          </cell>
          <cell r="M707">
            <v>131.03038017179986</v>
          </cell>
          <cell r="N707">
            <v>126.65297049986063</v>
          </cell>
          <cell r="O707">
            <v>128.24105981290319</v>
          </cell>
          <cell r="P707">
            <v>128.9419971799054</v>
          </cell>
          <cell r="Q707">
            <v>116.98339391899147</v>
          </cell>
          <cell r="R707">
            <v>122.72579058472336</v>
          </cell>
          <cell r="S707">
            <v>110.34978090257434</v>
          </cell>
          <cell r="T707">
            <v>103.76939078881739</v>
          </cell>
          <cell r="U707">
            <v>96.952378267283606</v>
          </cell>
          <cell r="V707">
            <v>86.50160359004181</v>
          </cell>
          <cell r="W707">
            <v>68.641840658304872</v>
          </cell>
          <cell r="X707">
            <v>62.791084243169379</v>
          </cell>
          <cell r="Y707">
            <v>58.171413364920859</v>
          </cell>
          <cell r="Z707">
            <v>57.6829787367855</v>
          </cell>
          <cell r="AA707">
            <v>52.856258545584915</v>
          </cell>
          <cell r="AB707">
            <v>48.02632963373155</v>
          </cell>
          <cell r="AC707">
            <v>44.851509413394858</v>
          </cell>
          <cell r="AD707">
            <v>44.211316956548409</v>
          </cell>
          <cell r="AE707">
            <v>43.087419450964731</v>
          </cell>
        </row>
        <row r="708">
          <cell r="A708" t="str">
            <v>Consommation du ECS gaz naturel des maisons 1975-1982 (climat normal)</v>
          </cell>
          <cell r="B708" t="str">
            <v>gazcumprecs2</v>
          </cell>
          <cell r="C708" t="str">
            <v>fra</v>
          </cell>
          <cell r="D708" t="str">
            <v>CEREN</v>
          </cell>
          <cell r="E708" t="str">
            <v>GWh</v>
          </cell>
          <cell r="F708">
            <v>499.43761857664049</v>
          </cell>
          <cell r="G708">
            <v>497.22131754747107</v>
          </cell>
          <cell r="H708">
            <v>482.8099787796657</v>
          </cell>
          <cell r="I708">
            <v>481.33932150076794</v>
          </cell>
          <cell r="J708">
            <v>488.11962833806899</v>
          </cell>
          <cell r="K708">
            <v>475.83519296892729</v>
          </cell>
          <cell r="L708">
            <v>490.8803915493196</v>
          </cell>
          <cell r="M708">
            <v>499.67710146645317</v>
          </cell>
          <cell r="N708">
            <v>500.59063020095152</v>
          </cell>
          <cell r="O708">
            <v>495.10007283357697</v>
          </cell>
          <cell r="P708">
            <v>524.63725860645093</v>
          </cell>
          <cell r="Q708">
            <v>543.80336894691675</v>
          </cell>
          <cell r="R708">
            <v>553.01501728725782</v>
          </cell>
          <cell r="S708">
            <v>567.6331238199399</v>
          </cell>
          <cell r="T708">
            <v>591.15504950351988</v>
          </cell>
          <cell r="U708">
            <v>603.85067461075448</v>
          </cell>
          <cell r="V708">
            <v>608.64726557692131</v>
          </cell>
          <cell r="W708">
            <v>578.31946361240546</v>
          </cell>
          <cell r="X708">
            <v>569.1899942878191</v>
          </cell>
          <cell r="Y708">
            <v>547.89020407741759</v>
          </cell>
          <cell r="Z708">
            <v>522.66938112253513</v>
          </cell>
          <cell r="AA708">
            <v>497.56426281868755</v>
          </cell>
          <cell r="AB708">
            <v>474.63488597148535</v>
          </cell>
          <cell r="AC708">
            <v>451.35063560468171</v>
          </cell>
          <cell r="AD708">
            <v>449.77937560171529</v>
          </cell>
          <cell r="AE708">
            <v>449.60142324816746</v>
          </cell>
        </row>
        <row r="709">
          <cell r="A709" t="str">
            <v>Consommation du ECS électricité des maisons 1975-1982 (climat normal)</v>
          </cell>
          <cell r="B709" t="str">
            <v>elccumprecs2</v>
          </cell>
          <cell r="C709" t="str">
            <v>fra</v>
          </cell>
          <cell r="D709" t="str">
            <v>CEREN</v>
          </cell>
          <cell r="E709" t="str">
            <v>GWh</v>
          </cell>
          <cell r="F709">
            <v>1068.6038580000002</v>
          </cell>
          <cell r="G709">
            <v>1128.7477162499999</v>
          </cell>
          <cell r="H709">
            <v>1170.721755</v>
          </cell>
          <cell r="I709">
            <v>1193.3083575000001</v>
          </cell>
          <cell r="J709">
            <v>1214.0134125000002</v>
          </cell>
          <cell r="K709">
            <v>1265.6907112500003</v>
          </cell>
          <cell r="L709">
            <v>1260.934080000002</v>
          </cell>
          <cell r="M709">
            <v>1282.6847249999996</v>
          </cell>
          <cell r="N709">
            <v>1291.897215</v>
          </cell>
          <cell r="O709">
            <v>1344.2231775000002</v>
          </cell>
          <cell r="P709">
            <v>1335.7640099999999</v>
          </cell>
          <cell r="Q709">
            <v>1300.8251812500005</v>
          </cell>
          <cell r="R709">
            <v>1281.7059675000005</v>
          </cell>
          <cell r="S709">
            <v>1283.8651685999996</v>
          </cell>
          <cell r="T709">
            <v>1227.4859520000002</v>
          </cell>
          <cell r="U709">
            <v>1186.2921735000004</v>
          </cell>
          <cell r="V709">
            <v>1136.3279130000003</v>
          </cell>
          <cell r="W709">
            <v>1124.2737829671335</v>
          </cell>
          <cell r="X709">
            <v>1160.2263476662754</v>
          </cell>
          <cell r="Y709">
            <v>1183.681994806245</v>
          </cell>
          <cell r="Z709">
            <v>1258.4145305398554</v>
          </cell>
          <cell r="AA709">
            <v>1352.8737118166644</v>
          </cell>
          <cell r="AB709">
            <v>1638.5577426863758</v>
          </cell>
          <cell r="AC709">
            <v>1807.1915400000003</v>
          </cell>
          <cell r="AD709">
            <v>1764.0019603952794</v>
          </cell>
          <cell r="AE709">
            <v>1731.0029137198928</v>
          </cell>
        </row>
        <row r="710">
          <cell r="A710" t="str">
            <v>Consommation du ECS biomasse des maisons 1975-1982 (climat normal)</v>
          </cell>
          <cell r="B710" t="str">
            <v>boicumprecs2</v>
          </cell>
          <cell r="C710" t="str">
            <v>fra</v>
          </cell>
          <cell r="D710" t="str">
            <v>CEREN</v>
          </cell>
          <cell r="E710" t="str">
            <v>GWh</v>
          </cell>
          <cell r="F710">
            <v>159.70383154574949</v>
          </cell>
          <cell r="G710">
            <v>147.45796713285958</v>
          </cell>
          <cell r="H710">
            <v>158.66385915636877</v>
          </cell>
          <cell r="I710">
            <v>167.97954152116827</v>
          </cell>
          <cell r="J710">
            <v>163.50942822306928</v>
          </cell>
          <cell r="K710">
            <v>156.55428937056342</v>
          </cell>
          <cell r="L710">
            <v>163.0420094667648</v>
          </cell>
          <cell r="M710">
            <v>133.44262830241291</v>
          </cell>
          <cell r="N710">
            <v>112.15061903252661</v>
          </cell>
          <cell r="O710">
            <v>100.62877835966697</v>
          </cell>
          <cell r="P710">
            <v>101.63124355993695</v>
          </cell>
          <cell r="Q710">
            <v>119.95094615065938</v>
          </cell>
          <cell r="R710">
            <v>114.76234042094764</v>
          </cell>
          <cell r="S710">
            <v>114.02959039904623</v>
          </cell>
          <cell r="T710">
            <v>110.42502826601299</v>
          </cell>
          <cell r="U710">
            <v>106.63716348131635</v>
          </cell>
          <cell r="V710">
            <v>112.70180204689424</v>
          </cell>
          <cell r="W710">
            <v>102.2398602483849</v>
          </cell>
          <cell r="X710">
            <v>87.718519249295213</v>
          </cell>
          <cell r="Y710">
            <v>82.170495136906908</v>
          </cell>
          <cell r="Z710">
            <v>75.87543188922659</v>
          </cell>
          <cell r="AA710">
            <v>69.159005581413439</v>
          </cell>
          <cell r="AB710">
            <v>61.650891787470862</v>
          </cell>
          <cell r="AC710">
            <v>55.076527691459418</v>
          </cell>
          <cell r="AD710">
            <v>53.405881120023601</v>
          </cell>
          <cell r="AE710">
            <v>51.381644334562147</v>
          </cell>
        </row>
        <row r="711">
          <cell r="A711" t="str">
            <v>Consommation du ECS autre des maisons 1975-1982 (climat normal)</v>
          </cell>
          <cell r="B711" t="str">
            <v>divcumprecs2</v>
          </cell>
          <cell r="C711" t="str">
            <v>fra</v>
          </cell>
          <cell r="D711" t="str">
            <v>CEREN</v>
          </cell>
          <cell r="E711" t="str">
            <v>GWh</v>
          </cell>
          <cell r="F711">
            <v>3.5497319136576904</v>
          </cell>
          <cell r="G711">
            <v>3.5254004467570432</v>
          </cell>
          <cell r="H711">
            <v>3.4642129415318412</v>
          </cell>
          <cell r="I711">
            <v>3.5890508043271709</v>
          </cell>
          <cell r="J711">
            <v>4.0414061344244061</v>
          </cell>
          <cell r="K711">
            <v>4.0253748183190838</v>
          </cell>
          <cell r="L711">
            <v>4.0381579046334206</v>
          </cell>
          <cell r="M711">
            <v>4.0833604177843474</v>
          </cell>
          <cell r="N711">
            <v>3.9172347628830471</v>
          </cell>
          <cell r="O711">
            <v>3.418542236721072</v>
          </cell>
          <cell r="P711">
            <v>3.1965984249457704</v>
          </cell>
          <cell r="Q711">
            <v>3.3991679417111009</v>
          </cell>
          <cell r="R711">
            <v>3.8182346411418955</v>
          </cell>
          <cell r="S711">
            <v>4.0434215783500358</v>
          </cell>
          <cell r="T711">
            <v>4.4477637361850402</v>
          </cell>
          <cell r="U711">
            <v>4.8521058940200437</v>
          </cell>
          <cell r="V711">
            <v>5.2564480518550472</v>
          </cell>
          <cell r="W711">
            <v>4.6499348151025419</v>
          </cell>
          <cell r="X711">
            <v>4.4477637361850411</v>
          </cell>
          <cell r="Y711">
            <v>4.4477637361850393</v>
          </cell>
          <cell r="Z711">
            <v>4.2455926572675384</v>
          </cell>
          <cell r="AA711">
            <v>3.841250499432534</v>
          </cell>
          <cell r="AB711">
            <v>3.4369083415975314</v>
          </cell>
          <cell r="AC711">
            <v>3.0325661837625275</v>
          </cell>
          <cell r="AD711">
            <v>3.2347372626800293</v>
          </cell>
          <cell r="AE711">
            <v>3.2347372626800301</v>
          </cell>
        </row>
        <row r="712">
          <cell r="A712" t="str">
            <v>Consommation du ECS des appartements 1975-1982 (climat normal)</v>
          </cell>
        </row>
        <row r="713">
          <cell r="A713" t="str">
            <v>Consommation du ECS des appartements 1975-1982 (climat normal)</v>
          </cell>
          <cell r="B713" t="str">
            <v>toccuiprecs2</v>
          </cell>
          <cell r="C713" t="str">
            <v>fra</v>
          </cell>
          <cell r="D713" t="str">
            <v>CEREN</v>
          </cell>
          <cell r="E713" t="str">
            <v>GWh</v>
          </cell>
          <cell r="F713">
            <v>1575.9647363084568</v>
          </cell>
          <cell r="G713">
            <v>1529.1707691332012</v>
          </cell>
          <cell r="H713">
            <v>1502.1873958919605</v>
          </cell>
          <cell r="I713">
            <v>1505.6487834903496</v>
          </cell>
          <cell r="J713">
            <v>1494.7468919974831</v>
          </cell>
          <cell r="K713">
            <v>1475.6526034550102</v>
          </cell>
          <cell r="L713">
            <v>1476.2519095536722</v>
          </cell>
          <cell r="M713">
            <v>1529.7578099228986</v>
          </cell>
          <cell r="N713">
            <v>1520.9711318632042</v>
          </cell>
          <cell r="O713">
            <v>1521.1791426934692</v>
          </cell>
          <cell r="P713">
            <v>1577.1903403525412</v>
          </cell>
          <cell r="Q713">
            <v>1621.5653658554725</v>
          </cell>
          <cell r="R713">
            <v>1678.3095809528891</v>
          </cell>
          <cell r="S713">
            <v>1729.9799975021488</v>
          </cell>
          <cell r="T713">
            <v>1759.9503787882545</v>
          </cell>
          <cell r="U713">
            <v>1764.6780293401891</v>
          </cell>
          <cell r="V713">
            <v>1758.0949947151139</v>
          </cell>
          <cell r="W713">
            <v>1710.420836333858</v>
          </cell>
          <cell r="X713">
            <v>1690.154894647314</v>
          </cell>
          <cell r="Y713">
            <v>1638.7476506053838</v>
          </cell>
          <cell r="Z713">
            <v>1581.4794436510406</v>
          </cell>
          <cell r="AA713">
            <v>1543.2851510457376</v>
          </cell>
          <cell r="AB713">
            <v>1490.3611194685257</v>
          </cell>
          <cell r="AC713">
            <v>1436.9943576561191</v>
          </cell>
          <cell r="AD713">
            <v>1413.0041111203423</v>
          </cell>
          <cell r="AE713">
            <v>1390.1955689358933</v>
          </cell>
        </row>
        <row r="714">
          <cell r="A714" t="str">
            <v>Consommation du ECS charbon des appartements 1975-1982 (climat normal)</v>
          </cell>
          <cell r="B714" t="str">
            <v>chacuiprecs2</v>
          </cell>
          <cell r="C714" t="str">
            <v>fra</v>
          </cell>
          <cell r="D714" t="str">
            <v>CEREN</v>
          </cell>
          <cell r="E714" t="str">
            <v>GWh</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row>
        <row r="715">
          <cell r="A715" t="str">
            <v>Consommation du ECS fioul des appartements 1975-1982 (climat normal)</v>
          </cell>
          <cell r="B715" t="str">
            <v>fodcuiprecs2</v>
          </cell>
          <cell r="C715" t="str">
            <v>fra</v>
          </cell>
          <cell r="D715" t="str">
            <v>CEREN</v>
          </cell>
          <cell r="E715" t="str">
            <v>GWh</v>
          </cell>
          <cell r="F715">
            <v>200.43954881794224</v>
          </cell>
          <cell r="G715">
            <v>188.89621555725662</v>
          </cell>
          <cell r="H715">
            <v>174.47786969291215</v>
          </cell>
          <cell r="I715">
            <v>167.71866941776946</v>
          </cell>
          <cell r="J715">
            <v>161.40939693052377</v>
          </cell>
          <cell r="K715">
            <v>146.10496391277465</v>
          </cell>
          <cell r="L715">
            <v>115.95491427013494</v>
          </cell>
          <cell r="M715">
            <v>119.2231141139012</v>
          </cell>
          <cell r="N715">
            <v>109.26656048830839</v>
          </cell>
          <cell r="O715">
            <v>99.807598384746612</v>
          </cell>
          <cell r="P715">
            <v>124.09969895792666</v>
          </cell>
          <cell r="Q715">
            <v>118.32236263244523</v>
          </cell>
          <cell r="R715">
            <v>131.2076178268513</v>
          </cell>
          <cell r="S715">
            <v>132.55440913597909</v>
          </cell>
          <cell r="T715">
            <v>130.2639064277212</v>
          </cell>
          <cell r="U715">
            <v>124.83381393660919</v>
          </cell>
          <cell r="V715">
            <v>119.95305462836299</v>
          </cell>
          <cell r="W715">
            <v>119.49451694916598</v>
          </cell>
          <cell r="X715">
            <v>115.67360313497562</v>
          </cell>
          <cell r="Y715">
            <v>111.30832165081232</v>
          </cell>
          <cell r="Z715">
            <v>108.46205715994638</v>
          </cell>
          <cell r="AA715">
            <v>106.60088893537488</v>
          </cell>
          <cell r="AB715">
            <v>101.99225694865552</v>
          </cell>
          <cell r="AC715">
            <v>96.850299944602398</v>
          </cell>
          <cell r="AD715">
            <v>90.131544086095559</v>
          </cell>
          <cell r="AE715">
            <v>85.669391496014768</v>
          </cell>
        </row>
        <row r="716">
          <cell r="A716" t="str">
            <v>Consommation du ECS GPL des appartements 1975-1982 (climat normal)</v>
          </cell>
          <cell r="B716" t="str">
            <v>gplcuiprecs2</v>
          </cell>
          <cell r="C716" t="str">
            <v>fra</v>
          </cell>
          <cell r="D716" t="str">
            <v>CEREN</v>
          </cell>
          <cell r="E716" t="str">
            <v>GWh</v>
          </cell>
          <cell r="F716">
            <v>26.914238024672279</v>
          </cell>
          <cell r="G716">
            <v>19.681305587597095</v>
          </cell>
          <cell r="H716">
            <v>14.473404878260396</v>
          </cell>
          <cell r="I716">
            <v>12.80648492767253</v>
          </cell>
          <cell r="J716">
            <v>11.311726658032139</v>
          </cell>
          <cell r="K716">
            <v>9.9772670496360938</v>
          </cell>
          <cell r="L716">
            <v>8.9200704609724415</v>
          </cell>
          <cell r="M716">
            <v>8.7798516302440355</v>
          </cell>
          <cell r="N716">
            <v>9.2925988554862595</v>
          </cell>
          <cell r="O716">
            <v>8.9512037952594579</v>
          </cell>
          <cell r="P716">
            <v>9.0527725734175846</v>
          </cell>
          <cell r="Q716">
            <v>8.5091686731145977</v>
          </cell>
          <cell r="R716">
            <v>8.2047055050040729</v>
          </cell>
          <cell r="S716">
            <v>8.0870664508092958</v>
          </cell>
          <cell r="T716">
            <v>8.2097668021255714</v>
          </cell>
          <cell r="U716">
            <v>8.1149632341544748</v>
          </cell>
          <cell r="V716">
            <v>7.8268768694272071</v>
          </cell>
          <cell r="W716">
            <v>7.1240454909853552</v>
          </cell>
          <cell r="X716">
            <v>6.1172428811214186</v>
          </cell>
          <cell r="Y716">
            <v>5.2940331308258255</v>
          </cell>
          <cell r="Z716">
            <v>4.4652348771520396</v>
          </cell>
          <cell r="AA716">
            <v>3.6318462824096298</v>
          </cell>
          <cell r="AB716">
            <v>2.9666131656134018</v>
          </cell>
          <cell r="AC716">
            <v>2.3682995191331977</v>
          </cell>
          <cell r="AD716">
            <v>2.354401313876568</v>
          </cell>
          <cell r="AE716">
            <v>2.313540728055016</v>
          </cell>
        </row>
        <row r="717">
          <cell r="A717" t="str">
            <v>Consommation du ECS gaz naturel des appartements 1975-1982 (climat normal)</v>
          </cell>
          <cell r="B717" t="str">
            <v>gazcuiprecs2</v>
          </cell>
          <cell r="C717" t="str">
            <v>fra</v>
          </cell>
          <cell r="D717" t="str">
            <v>CEREN</v>
          </cell>
          <cell r="E717" t="str">
            <v>GWh</v>
          </cell>
          <cell r="F717">
            <v>552.7018147568341</v>
          </cell>
          <cell r="G717">
            <v>523.75266533120578</v>
          </cell>
          <cell r="H717">
            <v>495.69812803005158</v>
          </cell>
          <cell r="I717">
            <v>501.52431973314015</v>
          </cell>
          <cell r="J717">
            <v>491.72497219457057</v>
          </cell>
          <cell r="K717">
            <v>475.39286379485605</v>
          </cell>
          <cell r="L717">
            <v>477.10702329601941</v>
          </cell>
          <cell r="M717">
            <v>508.08624490297979</v>
          </cell>
          <cell r="N717">
            <v>513.02234321433946</v>
          </cell>
          <cell r="O717">
            <v>529.6261664118889</v>
          </cell>
          <cell r="P717">
            <v>537.33151741734287</v>
          </cell>
          <cell r="Q717">
            <v>571.77750259789946</v>
          </cell>
          <cell r="R717">
            <v>560.53898316422487</v>
          </cell>
          <cell r="S717">
            <v>576.88639193733172</v>
          </cell>
          <cell r="T717">
            <v>582.66186605413213</v>
          </cell>
          <cell r="U717">
            <v>580.69816285746174</v>
          </cell>
          <cell r="V717">
            <v>578.45202297755088</v>
          </cell>
          <cell r="W717">
            <v>561.47403306512922</v>
          </cell>
          <cell r="X717">
            <v>575.5907808290541</v>
          </cell>
          <cell r="Y717">
            <v>570.39757002234501</v>
          </cell>
          <cell r="Z717">
            <v>566.13531007733013</v>
          </cell>
          <cell r="AA717">
            <v>559.66465188934455</v>
          </cell>
          <cell r="AB717">
            <v>549.29419866612932</v>
          </cell>
          <cell r="AC717">
            <v>538.30628414211287</v>
          </cell>
          <cell r="AD717">
            <v>535.1717975484014</v>
          </cell>
          <cell r="AE717">
            <v>530.39435126512467</v>
          </cell>
        </row>
        <row r="718">
          <cell r="A718" t="str">
            <v>Consommation du ECS électricité des appartements 1975-1982 (climat normal)</v>
          </cell>
          <cell r="B718" t="str">
            <v>elccuiprecs2</v>
          </cell>
          <cell r="C718" t="str">
            <v>fra</v>
          </cell>
          <cell r="D718" t="str">
            <v>CEREN</v>
          </cell>
          <cell r="E718" t="str">
            <v>GWh</v>
          </cell>
          <cell r="F718">
            <v>332.48669999999998</v>
          </cell>
          <cell r="G718">
            <v>338.48052000000007</v>
          </cell>
          <cell r="H718">
            <v>357.04998000000006</v>
          </cell>
          <cell r="I718">
            <v>359.13900750000016</v>
          </cell>
          <cell r="J718">
            <v>361.60435500000017</v>
          </cell>
          <cell r="K718">
            <v>354.85285499999992</v>
          </cell>
          <cell r="L718">
            <v>361.18593000000016</v>
          </cell>
          <cell r="M718">
            <v>376.64408250000025</v>
          </cell>
          <cell r="N718">
            <v>371.22970500000002</v>
          </cell>
          <cell r="O718">
            <v>369.89638874999997</v>
          </cell>
          <cell r="P718">
            <v>383.74906500000009</v>
          </cell>
          <cell r="Q718">
            <v>401.20053749999983</v>
          </cell>
          <cell r="R718">
            <v>419.31949500000002</v>
          </cell>
          <cell r="S718">
            <v>432.72894000000002</v>
          </cell>
          <cell r="T718">
            <v>446.50746000000009</v>
          </cell>
          <cell r="U718">
            <v>461.72133000000014</v>
          </cell>
          <cell r="V718">
            <v>468.61907400000007</v>
          </cell>
          <cell r="W718">
            <v>467.7067424535951</v>
          </cell>
          <cell r="X718">
            <v>468.44842041316224</v>
          </cell>
          <cell r="Y718">
            <v>457.77373667783837</v>
          </cell>
          <cell r="Z718">
            <v>435.70483800253896</v>
          </cell>
          <cell r="AA718">
            <v>428.98292265398209</v>
          </cell>
          <cell r="AB718">
            <v>412.02454209371967</v>
          </cell>
          <cell r="AC718">
            <v>394.93754999999993</v>
          </cell>
          <cell r="AD718">
            <v>381.91469569781913</v>
          </cell>
          <cell r="AE718">
            <v>370.03763601544097</v>
          </cell>
        </row>
        <row r="719">
          <cell r="A719" t="str">
            <v>Consommation du ECS biomasse des appartements 1975-1982 (climat normal)</v>
          </cell>
          <cell r="B719" t="str">
            <v>boicuiprecs2</v>
          </cell>
          <cell r="C719" t="str">
            <v>fra</v>
          </cell>
          <cell r="D719" t="str">
            <v>CEREN</v>
          </cell>
          <cell r="E719" t="str">
            <v>GWh</v>
          </cell>
          <cell r="F719">
            <v>3.7232219582185091</v>
          </cell>
          <cell r="G719">
            <v>3.4524446549923868</v>
          </cell>
          <cell r="H719">
            <v>3.4865899094041288</v>
          </cell>
          <cell r="I719">
            <v>3.410643687292001</v>
          </cell>
          <cell r="J719">
            <v>2.8416784390710257</v>
          </cell>
          <cell r="K719">
            <v>2.6689067885341413</v>
          </cell>
          <cell r="L719">
            <v>2.2703107875393567</v>
          </cell>
          <cell r="M719">
            <v>2.3582623269577168</v>
          </cell>
          <cell r="N719">
            <v>2.1615373597015615</v>
          </cell>
          <cell r="O719">
            <v>2.1922760689501586</v>
          </cell>
          <cell r="P719">
            <v>1.4281566409414452</v>
          </cell>
          <cell r="Q719">
            <v>0.87360401747098937</v>
          </cell>
          <cell r="R719">
            <v>0.8708102971726529</v>
          </cell>
          <cell r="S719">
            <v>0.85552377217228637</v>
          </cell>
          <cell r="T719">
            <v>1.0472085509105464</v>
          </cell>
          <cell r="U719">
            <v>0.80347830248951213</v>
          </cell>
          <cell r="V719">
            <v>0.79624310685857591</v>
          </cell>
          <cell r="W719">
            <v>0.81423065853269083</v>
          </cell>
          <cell r="X719">
            <v>0.25959106657235725</v>
          </cell>
          <cell r="Y719">
            <v>0.47691117832222302</v>
          </cell>
          <cell r="Z719">
            <v>0.47843603335245027</v>
          </cell>
          <cell r="AA719">
            <v>0.47778232942164939</v>
          </cell>
          <cell r="AB719">
            <v>0.25984622960627107</v>
          </cell>
          <cell r="AC719">
            <v>0.26088028709400435</v>
          </cell>
          <cell r="AD719">
            <v>0.26218468852947752</v>
          </cell>
          <cell r="AE719">
            <v>0.26349561197211474</v>
          </cell>
        </row>
        <row r="720">
          <cell r="A720" t="str">
            <v>Consommation du ECS autre des appartements 1975-1982 (climat normal)</v>
          </cell>
          <cell r="B720" t="str">
            <v>divcuiprecs2</v>
          </cell>
          <cell r="C720" t="str">
            <v>fra</v>
          </cell>
          <cell r="D720" t="str">
            <v>CEREN</v>
          </cell>
          <cell r="E720" t="str">
            <v>GWh</v>
          </cell>
          <cell r="F720">
            <v>459.6992127507898</v>
          </cell>
          <cell r="G720">
            <v>454.90761800214926</v>
          </cell>
          <cell r="H720">
            <v>457.0014233813323</v>
          </cell>
          <cell r="I720">
            <v>461.04965822447554</v>
          </cell>
          <cell r="J720">
            <v>465.85476277528551</v>
          </cell>
          <cell r="K720">
            <v>486.65574690920948</v>
          </cell>
          <cell r="L720">
            <v>510.81366073900608</v>
          </cell>
          <cell r="M720">
            <v>514.66625444881538</v>
          </cell>
          <cell r="N720">
            <v>515.99838694536845</v>
          </cell>
          <cell r="O720">
            <v>510.70550928262412</v>
          </cell>
          <cell r="P720">
            <v>521.5291297629127</v>
          </cell>
          <cell r="Q720">
            <v>520.88219043454228</v>
          </cell>
          <cell r="R720">
            <v>558.16796915963596</v>
          </cell>
          <cell r="S720">
            <v>578.86766620585627</v>
          </cell>
          <cell r="T720">
            <v>591.26017095336499</v>
          </cell>
          <cell r="U720">
            <v>588.50628100947415</v>
          </cell>
          <cell r="V720">
            <v>582.44772313291412</v>
          </cell>
          <cell r="W720">
            <v>553.80726771644959</v>
          </cell>
          <cell r="X720">
            <v>524.06525632242835</v>
          </cell>
          <cell r="Y720">
            <v>493.49707794523994</v>
          </cell>
          <cell r="Z720">
            <v>466.2335675007206</v>
          </cell>
          <cell r="AA720">
            <v>443.9270589552047</v>
          </cell>
          <cell r="AB720">
            <v>423.82366236480146</v>
          </cell>
          <cell r="AC720">
            <v>404.27104376317658</v>
          </cell>
          <cell r="AD720">
            <v>403.16948778562005</v>
          </cell>
          <cell r="AE720">
            <v>401.51715381928574</v>
          </cell>
        </row>
        <row r="721">
          <cell r="A721" t="str">
            <v>Consommation du ECS des maisons 1982-1989 (climat normal)</v>
          </cell>
        </row>
        <row r="722">
          <cell r="A722" t="str">
            <v>Consommation du ECS des maisons 1982-1989 (climat normal)</v>
          </cell>
          <cell r="B722" t="str">
            <v>toccumprecs3</v>
          </cell>
          <cell r="C722" t="str">
            <v>fra</v>
          </cell>
          <cell r="D722" t="str">
            <v>CEREN</v>
          </cell>
          <cell r="E722" t="str">
            <v>GWh</v>
          </cell>
          <cell r="F722">
            <v>2278.5960965711647</v>
          </cell>
          <cell r="G722">
            <v>2273.8572081284101</v>
          </cell>
          <cell r="H722">
            <v>2269.3480436565724</v>
          </cell>
          <cell r="I722">
            <v>2257.814006368877</v>
          </cell>
          <cell r="J722">
            <v>2245.160485764105</v>
          </cell>
          <cell r="K722">
            <v>2313.276018148405</v>
          </cell>
          <cell r="L722">
            <v>2314.4548881219248</v>
          </cell>
          <cell r="M722">
            <v>2406.889411843842</v>
          </cell>
          <cell r="N722">
            <v>2460.5135338304203</v>
          </cell>
          <cell r="O722">
            <v>2570.314716132747</v>
          </cell>
          <cell r="P722">
            <v>2524.7959410909157</v>
          </cell>
          <cell r="Q722">
            <v>2484.6284044206477</v>
          </cell>
          <cell r="R722">
            <v>2483.946191360078</v>
          </cell>
          <cell r="S722">
            <v>2443.1929941477979</v>
          </cell>
          <cell r="T722">
            <v>2380.3402061419788</v>
          </cell>
          <cell r="U722">
            <v>2251.4572645497028</v>
          </cell>
          <cell r="V722">
            <v>2139.0613376463002</v>
          </cell>
          <cell r="W722">
            <v>2083.8883380757384</v>
          </cell>
          <cell r="X722">
            <v>2040.7458079517378</v>
          </cell>
          <cell r="Y722">
            <v>2028.1000083051674</v>
          </cell>
          <cell r="Z722">
            <v>2026.4954012971768</v>
          </cell>
          <cell r="AA722">
            <v>2002.0761234099264</v>
          </cell>
          <cell r="AB722">
            <v>1986.5723145070533</v>
          </cell>
          <cell r="AC722">
            <v>1981.3289263068991</v>
          </cell>
          <cell r="AD722">
            <v>1944.3555868034346</v>
          </cell>
          <cell r="AE722">
            <v>1912.6985613520444</v>
          </cell>
        </row>
        <row r="723">
          <cell r="A723" t="str">
            <v>Consommation du ECS charbon des maisons 1982-1989 (climat normal)</v>
          </cell>
          <cell r="B723" t="str">
            <v>chacumprecs3</v>
          </cell>
          <cell r="C723" t="str">
            <v>fra</v>
          </cell>
          <cell r="D723" t="str">
            <v>CEREN</v>
          </cell>
          <cell r="E723" t="str">
            <v>GWh</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row>
        <row r="724">
          <cell r="A724" t="str">
            <v>Consommation du ECS fioul des maisons 1982-1989 (climat normal)</v>
          </cell>
          <cell r="B724" t="str">
            <v>fodcumprecs3</v>
          </cell>
          <cell r="C724" t="str">
            <v>fra</v>
          </cell>
          <cell r="D724" t="str">
            <v>CEREN</v>
          </cell>
          <cell r="E724" t="str">
            <v>GWh</v>
          </cell>
          <cell r="F724">
            <v>218.89642208631534</v>
          </cell>
          <cell r="G724">
            <v>228.32593864922265</v>
          </cell>
          <cell r="H724">
            <v>222.10076572313636</v>
          </cell>
          <cell r="I724">
            <v>213.83390171385636</v>
          </cell>
          <cell r="J724">
            <v>204.24568425672862</v>
          </cell>
          <cell r="K724">
            <v>227.64168549990026</v>
          </cell>
          <cell r="L724">
            <v>235.53680863798485</v>
          </cell>
          <cell r="M724">
            <v>289.12424453804755</v>
          </cell>
          <cell r="N724">
            <v>334.48610927123417</v>
          </cell>
          <cell r="O724">
            <v>352.31122664939659</v>
          </cell>
          <cell r="P724">
            <v>365.98544002833319</v>
          </cell>
          <cell r="Q724">
            <v>337.19829110013143</v>
          </cell>
          <cell r="R724">
            <v>343.06913956957976</v>
          </cell>
          <cell r="S724">
            <v>322.2661264601291</v>
          </cell>
          <cell r="T724">
            <v>268.25539172532274</v>
          </cell>
          <cell r="U724">
            <v>231.28509683993764</v>
          </cell>
          <cell r="V724">
            <v>197.64367839173045</v>
          </cell>
          <cell r="W724">
            <v>194.21788234143372</v>
          </cell>
          <cell r="X724">
            <v>169.61275336627097</v>
          </cell>
          <cell r="Y724">
            <v>173.39604301583935</v>
          </cell>
          <cell r="Z724">
            <v>165.971695103689</v>
          </cell>
          <cell r="AA724">
            <v>157.16583094022431</v>
          </cell>
          <cell r="AB724">
            <v>148.68294050827879</v>
          </cell>
          <cell r="AC724">
            <v>139.07570884365705</v>
          </cell>
          <cell r="AD724">
            <v>135.73308806893084</v>
          </cell>
          <cell r="AE724">
            <v>130.01363154279574</v>
          </cell>
        </row>
        <row r="725">
          <cell r="A725" t="str">
            <v>Consommation du ECS GPL des maisons 1982-1989 (climat normal)</v>
          </cell>
          <cell r="B725" t="str">
            <v>gplcumprecs3</v>
          </cell>
          <cell r="C725" t="str">
            <v>fra</v>
          </cell>
          <cell r="D725" t="str">
            <v>CEREN</v>
          </cell>
          <cell r="E725" t="str">
            <v>GWh</v>
          </cell>
          <cell r="F725">
            <v>225.02914750247371</v>
          </cell>
          <cell r="G725">
            <v>172.42670795133239</v>
          </cell>
          <cell r="H725">
            <v>108.59977669254339</v>
          </cell>
          <cell r="I725">
            <v>107.73171417189681</v>
          </cell>
          <cell r="J725">
            <v>107.09673065173668</v>
          </cell>
          <cell r="K725">
            <v>105.80381153836269</v>
          </cell>
          <cell r="L725">
            <v>103.12132354110793</v>
          </cell>
          <cell r="M725">
            <v>101.77695908897417</v>
          </cell>
          <cell r="N725">
            <v>100.81079211561945</v>
          </cell>
          <cell r="O725">
            <v>104.8695766263357</v>
          </cell>
          <cell r="P725">
            <v>102.3366136231718</v>
          </cell>
          <cell r="Q725">
            <v>82.690978757719037</v>
          </cell>
          <cell r="R725">
            <v>94.418287283572951</v>
          </cell>
          <cell r="S725">
            <v>86.585697664147673</v>
          </cell>
          <cell r="T725">
            <v>81.438981332763532</v>
          </cell>
          <cell r="U725">
            <v>75.699752274749045</v>
          </cell>
          <cell r="V725">
            <v>66.680796444830818</v>
          </cell>
          <cell r="W725">
            <v>60.585441668007</v>
          </cell>
          <cell r="X725">
            <v>54.947898140803176</v>
          </cell>
          <cell r="Y725">
            <v>50.033145613255648</v>
          </cell>
          <cell r="Z725">
            <v>45.912691627151538</v>
          </cell>
          <cell r="AA725">
            <v>44.454400598024506</v>
          </cell>
          <cell r="AB725">
            <v>40.574589970910772</v>
          </cell>
          <cell r="AC725">
            <v>38.090381808910884</v>
          </cell>
          <cell r="AD725">
            <v>37.501513474162955</v>
          </cell>
          <cell r="AE725">
            <v>36.531603817508831</v>
          </cell>
        </row>
        <row r="726">
          <cell r="A726" t="str">
            <v>Consommation du ECS gaz naturel des maisons 1982-1989 (climat normal)</v>
          </cell>
          <cell r="B726" t="str">
            <v>gazcumprecs3</v>
          </cell>
          <cell r="C726" t="str">
            <v>fra</v>
          </cell>
          <cell r="D726" t="str">
            <v>CEREN</v>
          </cell>
          <cell r="E726" t="str">
            <v>GWh</v>
          </cell>
          <cell r="F726">
            <v>453.11424987022895</v>
          </cell>
          <cell r="G726">
            <v>437.28462591703897</v>
          </cell>
          <cell r="H726">
            <v>412.57264233628649</v>
          </cell>
          <cell r="I726">
            <v>396.03989918108834</v>
          </cell>
          <cell r="J726">
            <v>386.533399849033</v>
          </cell>
          <cell r="K726">
            <v>362.69463910616889</v>
          </cell>
          <cell r="L726">
            <v>353.85861311911685</v>
          </cell>
          <cell r="M726">
            <v>402.57948575480248</v>
          </cell>
          <cell r="N726">
            <v>420.81651559371147</v>
          </cell>
          <cell r="O726">
            <v>437.13333178434323</v>
          </cell>
          <cell r="P726">
            <v>431.47585415600292</v>
          </cell>
          <cell r="Q726">
            <v>442.51352533123497</v>
          </cell>
          <cell r="R726">
            <v>456.74472628789493</v>
          </cell>
          <cell r="S726">
            <v>428.71213915770653</v>
          </cell>
          <cell r="T726">
            <v>423.3892099186786</v>
          </cell>
          <cell r="U726">
            <v>431.64883634328243</v>
          </cell>
          <cell r="V726">
            <v>437.49120018384747</v>
          </cell>
          <cell r="W726">
            <v>417.44529693906134</v>
          </cell>
          <cell r="X726">
            <v>410.96543226956743</v>
          </cell>
          <cell r="Y726">
            <v>395.68038514759905</v>
          </cell>
          <cell r="Z726">
            <v>377.43322077562539</v>
          </cell>
          <cell r="AA726">
            <v>359.0867817117238</v>
          </cell>
          <cell r="AB726">
            <v>341.94796934806635</v>
          </cell>
          <cell r="AC726">
            <v>324.23442727692543</v>
          </cell>
          <cell r="AD726">
            <v>323.22223113899167</v>
          </cell>
          <cell r="AE726">
            <v>323.148089417873</v>
          </cell>
        </row>
        <row r="727">
          <cell r="A727" t="str">
            <v>Consommation du ECS électricité des maisons 1982-1989 (climat normal)</v>
          </cell>
          <cell r="B727" t="str">
            <v>elccumprecs3</v>
          </cell>
          <cell r="C727" t="str">
            <v>fra</v>
          </cell>
          <cell r="D727" t="str">
            <v>CEREN</v>
          </cell>
          <cell r="E727" t="str">
            <v>GWh</v>
          </cell>
          <cell r="F727">
            <v>1294.1055477</v>
          </cell>
          <cell r="G727">
            <v>1355.0713811249998</v>
          </cell>
          <cell r="H727">
            <v>1447.6308525000004</v>
          </cell>
          <cell r="I727">
            <v>1458.6747485624994</v>
          </cell>
          <cell r="J727">
            <v>1469.8661748749998</v>
          </cell>
          <cell r="K727">
            <v>1540.1787029999996</v>
          </cell>
          <cell r="L727">
            <v>1542.2846249999996</v>
          </cell>
          <cell r="M727">
            <v>1543.7227706249996</v>
          </cell>
          <cell r="N727">
            <v>1538.5008082500001</v>
          </cell>
          <cell r="O727">
            <v>1613.8967709375002</v>
          </cell>
          <cell r="P727">
            <v>1560.3634147499999</v>
          </cell>
          <cell r="Q727">
            <v>1552.5707203125</v>
          </cell>
          <cell r="R727">
            <v>1521.4534833750004</v>
          </cell>
          <cell r="S727">
            <v>1542.3233499449996</v>
          </cell>
          <cell r="T727">
            <v>1553.7392287200005</v>
          </cell>
          <cell r="U727">
            <v>1468.0684012049996</v>
          </cell>
          <cell r="V727">
            <v>1397.1344940000004</v>
          </cell>
          <cell r="W727">
            <v>1372.393799465327</v>
          </cell>
          <cell r="X727">
            <v>1370.0923456765897</v>
          </cell>
          <cell r="Y727">
            <v>1373.0000966780151</v>
          </cell>
          <cell r="Z727">
            <v>1401.0825885840654</v>
          </cell>
          <cell r="AA727">
            <v>1405.7349719596036</v>
          </cell>
          <cell r="AB727">
            <v>1419.3444920897457</v>
          </cell>
          <cell r="AC727">
            <v>1444.4570699999999</v>
          </cell>
          <cell r="AD727">
            <v>1412.1684815306924</v>
          </cell>
          <cell r="AE727">
            <v>1387.4866659056242</v>
          </cell>
        </row>
        <row r="728">
          <cell r="A728" t="str">
            <v>Consommation du ECS biomasse des maisons 1982-1989 (climat normal)</v>
          </cell>
          <cell r="B728" t="str">
            <v>boicumprecs3</v>
          </cell>
          <cell r="C728" t="str">
            <v>fra</v>
          </cell>
          <cell r="D728" t="str">
            <v>CEREN</v>
          </cell>
          <cell r="E728" t="str">
            <v>GWh</v>
          </cell>
          <cell r="F728">
            <v>86.658379625266761</v>
          </cell>
          <cell r="G728">
            <v>79.961417331998831</v>
          </cell>
          <cell r="H728">
            <v>77.670322092890643</v>
          </cell>
          <cell r="I728">
            <v>80.73192887560532</v>
          </cell>
          <cell r="J728">
            <v>76.515344023727195</v>
          </cell>
          <cell r="K728">
            <v>76.057431425923554</v>
          </cell>
          <cell r="L728">
            <v>78.750756058735519</v>
          </cell>
          <cell r="M728">
            <v>68.772951025923007</v>
          </cell>
          <cell r="N728">
            <v>65.023327267209382</v>
          </cell>
          <cell r="O728">
            <v>61.339200441819017</v>
          </cell>
          <cell r="P728">
            <v>63.684905227914562</v>
          </cell>
          <cell r="Q728">
            <v>68.514121995536442</v>
          </cell>
          <cell r="R728">
            <v>66.922742319584373</v>
          </cell>
          <cell r="S728">
            <v>61.767310410166097</v>
          </cell>
          <cell r="T728">
            <v>52.171320248395503</v>
          </cell>
          <cell r="U728">
            <v>43.601400003747329</v>
          </cell>
          <cell r="V728">
            <v>39.341983370567171</v>
          </cell>
          <cell r="W728">
            <v>37.899843465091408</v>
          </cell>
          <cell r="X728">
            <v>33.396711674026214</v>
          </cell>
          <cell r="Y728">
            <v>33.490485770653322</v>
          </cell>
          <cell r="Z728">
            <v>33.018464185347113</v>
          </cell>
          <cell r="AA728">
            <v>32.365100865220775</v>
          </cell>
          <cell r="AB728">
            <v>32.176396313428853</v>
          </cell>
          <cell r="AC728">
            <v>31.240819473120524</v>
          </cell>
          <cell r="AD728">
            <v>31.307457372540576</v>
          </cell>
          <cell r="AE728">
            <v>31.095755450126234</v>
          </cell>
        </row>
        <row r="729">
          <cell r="A729" t="str">
            <v>Consommation du ECS autre des maisons 1982-1989 (climat normal)</v>
          </cell>
          <cell r="B729" t="str">
            <v>divcumprecs3</v>
          </cell>
          <cell r="C729" t="str">
            <v>fra</v>
          </cell>
          <cell r="D729" t="str">
            <v>CEREN</v>
          </cell>
          <cell r="E729" t="str">
            <v>GWh</v>
          </cell>
          <cell r="F729">
            <v>0.7923497868800623</v>
          </cell>
          <cell r="G729">
            <v>0.78713715381761507</v>
          </cell>
          <cell r="H729">
            <v>0.77368431171485152</v>
          </cell>
          <cell r="I729">
            <v>0.8018138639310064</v>
          </cell>
          <cell r="J729">
            <v>0.90315210787957534</v>
          </cell>
          <cell r="K729">
            <v>0.89974757805041083</v>
          </cell>
          <cell r="L729">
            <v>0.90276176498042005</v>
          </cell>
          <cell r="M729">
            <v>0.91300081109559794</v>
          </cell>
          <cell r="N729">
            <v>0.87598133264552291</v>
          </cell>
          <cell r="O729">
            <v>0.76460969335221374</v>
          </cell>
          <cell r="P729">
            <v>0.94971330549345934</v>
          </cell>
          <cell r="Q729">
            <v>1.1407669235258084</v>
          </cell>
          <cell r="R729">
            <v>1.337812524445638</v>
          </cell>
          <cell r="S729">
            <v>1.5383705106491639</v>
          </cell>
          <cell r="T729">
            <v>1.3460741968180185</v>
          </cell>
          <cell r="U729">
            <v>1.1537778829868728</v>
          </cell>
          <cell r="V729">
            <v>0.76918525532458182</v>
          </cell>
          <cell r="W729">
            <v>1.3460741968180183</v>
          </cell>
          <cell r="X729">
            <v>1.7306668244803094</v>
          </cell>
          <cell r="Y729">
            <v>2.4998520798048904</v>
          </cell>
          <cell r="Z729">
            <v>3.0767410212983277</v>
          </cell>
          <cell r="AA729">
            <v>3.2690373351294735</v>
          </cell>
          <cell r="AB729">
            <v>3.8459262766229094</v>
          </cell>
          <cell r="AC729">
            <v>4.2305189042851996</v>
          </cell>
          <cell r="AD729">
            <v>4.4228152181163471</v>
          </cell>
          <cell r="AE729">
            <v>4.4228152181163463</v>
          </cell>
        </row>
        <row r="730">
          <cell r="A730" t="str">
            <v>Consommation du ECS des appartements 1982-1989 (climat normal)</v>
          </cell>
        </row>
        <row r="731">
          <cell r="A731" t="str">
            <v>Consommation du ECS des appartements 1982-1989 (climat normal)</v>
          </cell>
          <cell r="B731" t="str">
            <v>toccuiprecs3</v>
          </cell>
          <cell r="C731" t="str">
            <v>fra</v>
          </cell>
          <cell r="D731" t="str">
            <v>CEREN</v>
          </cell>
          <cell r="E731" t="str">
            <v>GWh</v>
          </cell>
          <cell r="F731">
            <v>830.29837407100945</v>
          </cell>
          <cell r="G731">
            <v>837.21368181234038</v>
          </cell>
          <cell r="H731">
            <v>842.90908963514153</v>
          </cell>
          <cell r="I731">
            <v>840.72205085486564</v>
          </cell>
          <cell r="J731">
            <v>832.48205075926137</v>
          </cell>
          <cell r="K731">
            <v>827.71939868035065</v>
          </cell>
          <cell r="L731">
            <v>855.92741358609806</v>
          </cell>
          <cell r="M731">
            <v>884.65050627067762</v>
          </cell>
          <cell r="N731">
            <v>884.68843208566591</v>
          </cell>
          <cell r="O731">
            <v>876.0668855031256</v>
          </cell>
          <cell r="P731">
            <v>873.99927841954411</v>
          </cell>
          <cell r="Q731">
            <v>864.65461331085044</v>
          </cell>
          <cell r="R731">
            <v>873.61974739941252</v>
          </cell>
          <cell r="S731">
            <v>861.91688030900116</v>
          </cell>
          <cell r="T731">
            <v>848.34467804053008</v>
          </cell>
          <cell r="U731">
            <v>849.54429638063016</v>
          </cell>
          <cell r="V731">
            <v>845.806373526063</v>
          </cell>
          <cell r="W731">
            <v>850.2015285968547</v>
          </cell>
          <cell r="X731">
            <v>842.03564077368765</v>
          </cell>
          <cell r="Y731">
            <v>829.00137407035027</v>
          </cell>
          <cell r="Z731">
            <v>793.49132330909526</v>
          </cell>
          <cell r="AA731">
            <v>788.54057918463093</v>
          </cell>
          <cell r="AB731">
            <v>768.07554229165362</v>
          </cell>
          <cell r="AC731">
            <v>745.48168567921095</v>
          </cell>
          <cell r="AD731">
            <v>732.0234982867355</v>
          </cell>
          <cell r="AE731">
            <v>719.79331220772576</v>
          </cell>
        </row>
        <row r="732">
          <cell r="A732" t="str">
            <v>Consommation du ECS charbon des appartements 1982-1989 (climat normal)</v>
          </cell>
          <cell r="B732" t="str">
            <v>chacuiprecs3</v>
          </cell>
          <cell r="C732" t="str">
            <v>fra</v>
          </cell>
          <cell r="D732" t="str">
            <v>CEREN</v>
          </cell>
          <cell r="E732" t="str">
            <v>GWh</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row>
        <row r="733">
          <cell r="A733" t="str">
            <v>Consommation du ECS fioul des appartements 1982-1989 (climat normal)</v>
          </cell>
          <cell r="B733" t="str">
            <v>fodcuiprecs3</v>
          </cell>
          <cell r="C733" t="str">
            <v>fra</v>
          </cell>
          <cell r="D733" t="str">
            <v>CEREN</v>
          </cell>
          <cell r="E733" t="str">
            <v>GWh</v>
          </cell>
          <cell r="F733">
            <v>21.025937858764554</v>
          </cell>
          <cell r="G733">
            <v>21.09152192792358</v>
          </cell>
          <cell r="H733">
            <v>20.728222416508341</v>
          </cell>
          <cell r="I733">
            <v>21.384604225125162</v>
          </cell>
          <cell r="J733">
            <v>22.338812615595753</v>
          </cell>
          <cell r="K733">
            <v>22.112498401650832</v>
          </cell>
          <cell r="L733">
            <v>21.316921102197547</v>
          </cell>
          <cell r="M733">
            <v>23.521282028766844</v>
          </cell>
          <cell r="N733">
            <v>23.742039111401514</v>
          </cell>
          <cell r="O733">
            <v>23.961565351361923</v>
          </cell>
          <cell r="P733">
            <v>25.99420697148318</v>
          </cell>
          <cell r="Q733">
            <v>18.775487386106214</v>
          </cell>
          <cell r="R733">
            <v>16.700744913740436</v>
          </cell>
          <cell r="S733">
            <v>17.380849307912008</v>
          </cell>
          <cell r="T733">
            <v>16.512100318626089</v>
          </cell>
          <cell r="U733">
            <v>16.371662675763091</v>
          </cell>
          <cell r="V733">
            <v>17.350600509702993</v>
          </cell>
          <cell r="W733">
            <v>22.422531198935634</v>
          </cell>
          <cell r="X733">
            <v>26.266065871480713</v>
          </cell>
          <cell r="Y733">
            <v>30.11965247897885</v>
          </cell>
          <cell r="Z733">
            <v>33.858031267464483</v>
          </cell>
          <cell r="AA733">
            <v>36.393372912595837</v>
          </cell>
          <cell r="AB733">
            <v>38.516119585279981</v>
          </cell>
          <cell r="AC733">
            <v>39.822096202781125</v>
          </cell>
          <cell r="AD733">
            <v>37.190527084261156</v>
          </cell>
          <cell r="AE733">
            <v>35.976407080714708</v>
          </cell>
        </row>
        <row r="734">
          <cell r="A734" t="str">
            <v>Consommation du ECS GPL des appartements 1982-1989 (climat normal)</v>
          </cell>
          <cell r="B734" t="str">
            <v>gplcuiprecs3</v>
          </cell>
          <cell r="C734" t="str">
            <v>fra</v>
          </cell>
          <cell r="D734" t="str">
            <v>CEREN</v>
          </cell>
          <cell r="E734" t="str">
            <v>GWh</v>
          </cell>
          <cell r="F734">
            <v>23.667821990342205</v>
          </cell>
          <cell r="G734">
            <v>16.136549244918218</v>
          </cell>
          <cell r="H734">
            <v>8.7837557762949778</v>
          </cell>
          <cell r="I734">
            <v>8.3721368205733562</v>
          </cell>
          <cell r="J734">
            <v>8.0430768163831274</v>
          </cell>
          <cell r="K734">
            <v>7.6921161920339847</v>
          </cell>
          <cell r="L734">
            <v>7.4949946073421216</v>
          </cell>
          <cell r="M734">
            <v>7.3389551416627228</v>
          </cell>
          <cell r="N734">
            <v>7.522985260842483</v>
          </cell>
          <cell r="O734">
            <v>7.7133502284876831</v>
          </cell>
          <cell r="P734">
            <v>7.6542341546455743</v>
          </cell>
          <cell r="Q734">
            <v>7.5235379609536075</v>
          </cell>
          <cell r="R734">
            <v>6.2067806002298651</v>
          </cell>
          <cell r="S734">
            <v>5.4266981297753265</v>
          </cell>
          <cell r="T734">
            <v>4.648239265232764</v>
          </cell>
          <cell r="U734">
            <v>3.534932291240815</v>
          </cell>
          <cell r="V734">
            <v>2.811067071911538</v>
          </cell>
          <cell r="W734">
            <v>2.2117942083960269</v>
          </cell>
          <cell r="X734">
            <v>1.8427702378832707</v>
          </cell>
          <cell r="Y734">
            <v>1.4901184585810994</v>
          </cell>
          <cell r="Z734">
            <v>1.2894051789385135</v>
          </cell>
          <cell r="AA734">
            <v>1.1394399580381789</v>
          </cell>
          <cell r="AB734">
            <v>0.81872813924326149</v>
          </cell>
          <cell r="AC734">
            <v>0.55621931870254715</v>
          </cell>
          <cell r="AD734">
            <v>0.55550314687765379</v>
          </cell>
          <cell r="AE734">
            <v>0.55272563114326567</v>
          </cell>
        </row>
        <row r="735">
          <cell r="A735" t="str">
            <v>Consommation du ECS gaz naturel des appartements 1982-1989 (climat normal)</v>
          </cell>
          <cell r="B735" t="str">
            <v>gazcuiprecs3</v>
          </cell>
          <cell r="C735" t="str">
            <v>fra</v>
          </cell>
          <cell r="D735" t="str">
            <v>CEREN</v>
          </cell>
          <cell r="E735" t="str">
            <v>GWh</v>
          </cell>
          <cell r="F735">
            <v>294.11634235025753</v>
          </cell>
          <cell r="G735">
            <v>268.2660772924595</v>
          </cell>
          <cell r="H735">
            <v>250.95931154276357</v>
          </cell>
          <cell r="I735">
            <v>250.45425672833215</v>
          </cell>
          <cell r="J735">
            <v>243.266148615688</v>
          </cell>
          <cell r="K735">
            <v>233.48556111919009</v>
          </cell>
          <cell r="L735">
            <v>233.46919183108923</v>
          </cell>
          <cell r="M735">
            <v>241.10234301679355</v>
          </cell>
          <cell r="N735">
            <v>249.96085484753533</v>
          </cell>
          <cell r="O735">
            <v>250.62836577890357</v>
          </cell>
          <cell r="P735">
            <v>259.8269369922117</v>
          </cell>
          <cell r="Q735">
            <v>268.39014838094988</v>
          </cell>
          <cell r="R735">
            <v>281.42628255958732</v>
          </cell>
          <cell r="S735">
            <v>276.60624576912375</v>
          </cell>
          <cell r="T735">
            <v>273.33572941669155</v>
          </cell>
          <cell r="U735">
            <v>276.88009301966781</v>
          </cell>
          <cell r="V735">
            <v>272.73148624873835</v>
          </cell>
          <cell r="W735">
            <v>265.40444348980805</v>
          </cell>
          <cell r="X735">
            <v>264.26007293141726</v>
          </cell>
          <cell r="Y735">
            <v>259.22444477283801</v>
          </cell>
          <cell r="Z735">
            <v>255.03564376707251</v>
          </cell>
          <cell r="AA735">
            <v>250.47907668562519</v>
          </cell>
          <cell r="AB735">
            <v>244.39866051796241</v>
          </cell>
          <cell r="AC735">
            <v>238.17567270548545</v>
          </cell>
          <cell r="AD735">
            <v>236.6990142408128</v>
          </cell>
          <cell r="AE735">
            <v>234.51228356104644</v>
          </cell>
        </row>
        <row r="736">
          <cell r="A736" t="str">
            <v>Consommation du ECS électricité des appartements 1982-1989 (climat normal)</v>
          </cell>
          <cell r="B736" t="str">
            <v>elccuiprecs3</v>
          </cell>
          <cell r="C736" t="str">
            <v>fra</v>
          </cell>
          <cell r="D736" t="str">
            <v>CEREN</v>
          </cell>
          <cell r="E736" t="str">
            <v>GWh</v>
          </cell>
          <cell r="F736">
            <v>356.70685785000006</v>
          </cell>
          <cell r="G736">
            <v>400.31935808812489</v>
          </cell>
          <cell r="H736">
            <v>434.94303620250008</v>
          </cell>
          <cell r="I736">
            <v>434.18085069187492</v>
          </cell>
          <cell r="J736">
            <v>433.60689343125006</v>
          </cell>
          <cell r="K736">
            <v>424.53760273312474</v>
          </cell>
          <cell r="L736">
            <v>424.90518073499999</v>
          </cell>
          <cell r="M736">
            <v>439.66346679937499</v>
          </cell>
          <cell r="N736">
            <v>433.51677628874984</v>
          </cell>
          <cell r="O736">
            <v>430.98564921562496</v>
          </cell>
          <cell r="P736">
            <v>429.41356851749998</v>
          </cell>
          <cell r="Q736">
            <v>431.5780529943749</v>
          </cell>
          <cell r="R736">
            <v>437.78474662125006</v>
          </cell>
          <cell r="S736">
            <v>436.51595579812522</v>
          </cell>
          <cell r="T736">
            <v>429.46557916499984</v>
          </cell>
          <cell r="U736">
            <v>428.93613629999999</v>
          </cell>
          <cell r="V736">
            <v>426.99634110000011</v>
          </cell>
          <cell r="W736">
            <v>428.28584317385673</v>
          </cell>
          <cell r="X736">
            <v>412.2562893817805</v>
          </cell>
          <cell r="Y736">
            <v>395.48884538823671</v>
          </cell>
          <cell r="Z736">
            <v>355.27475745966984</v>
          </cell>
          <cell r="AA736">
            <v>345.77801090980654</v>
          </cell>
          <cell r="AB736">
            <v>322.39425266052115</v>
          </cell>
          <cell r="AC736">
            <v>297.42640829999999</v>
          </cell>
          <cell r="AD736">
            <v>288.16799032158985</v>
          </cell>
          <cell r="AE736">
            <v>279.43832578116559</v>
          </cell>
        </row>
        <row r="737">
          <cell r="A737" t="str">
            <v>Consommation du ECS biomasse des appartements 1982-1989 (climat normal)</v>
          </cell>
          <cell r="B737" t="str">
            <v>boicuiprecs3</v>
          </cell>
          <cell r="C737" t="str">
            <v>fra</v>
          </cell>
          <cell r="D737" t="str">
            <v>CEREN</v>
          </cell>
          <cell r="E737" t="str">
            <v>GWh</v>
          </cell>
          <cell r="F737">
            <v>3.6772363830576666</v>
          </cell>
          <cell r="G737">
            <v>2.9121072167355297</v>
          </cell>
          <cell r="H737">
            <v>2.0680574559159024</v>
          </cell>
          <cell r="I737">
            <v>2.2478830496991842</v>
          </cell>
          <cell r="J737">
            <v>2.2355891218652979</v>
          </cell>
          <cell r="K737">
            <v>2.1700415301314586</v>
          </cell>
          <cell r="L737">
            <v>2.0061776502272317</v>
          </cell>
          <cell r="M737">
            <v>2.0840113156252795</v>
          </cell>
          <cell r="N737">
            <v>2.1091648945682784</v>
          </cell>
          <cell r="O737">
            <v>2.4513569989050557</v>
          </cell>
          <cell r="P737">
            <v>1.3937077611633715</v>
          </cell>
          <cell r="Q737">
            <v>1.3010454273509093</v>
          </cell>
          <cell r="R737">
            <v>1.0734284766185545</v>
          </cell>
          <cell r="S737">
            <v>1.0481009580908027</v>
          </cell>
          <cell r="T737">
            <v>1.0221767544286986</v>
          </cell>
          <cell r="U737">
            <v>0.98667804854812424</v>
          </cell>
          <cell r="V737">
            <v>0.97784824973592499</v>
          </cell>
          <cell r="W737">
            <v>0.79483716882290623</v>
          </cell>
          <cell r="X737">
            <v>0.71137305816995589</v>
          </cell>
          <cell r="Y737">
            <v>0.7186529273501755</v>
          </cell>
          <cell r="Z737">
            <v>0.71986519323460807</v>
          </cell>
          <cell r="AA737">
            <v>0.50492065207702574</v>
          </cell>
          <cell r="AB737">
            <v>0.5068561608152935</v>
          </cell>
          <cell r="AC737">
            <v>0.50879757855598773</v>
          </cell>
          <cell r="AD737">
            <v>0.51134156644878437</v>
          </cell>
          <cell r="AE737">
            <v>0.7708474114215238</v>
          </cell>
        </row>
        <row r="738">
          <cell r="A738" t="str">
            <v>Consommation du ECS autre des appartements 1982-1989 (climat normal)</v>
          </cell>
          <cell r="B738" t="str">
            <v>divcuiprecs3</v>
          </cell>
          <cell r="C738" t="str">
            <v>fra</v>
          </cell>
          <cell r="D738" t="str">
            <v>CEREN</v>
          </cell>
          <cell r="E738" t="str">
            <v>GWh</v>
          </cell>
          <cell r="F738">
            <v>131.10417763858749</v>
          </cell>
          <cell r="G738">
            <v>128.48806804217878</v>
          </cell>
          <cell r="H738">
            <v>125.4267062411587</v>
          </cell>
          <cell r="I738">
            <v>124.08231933926083</v>
          </cell>
          <cell r="J738">
            <v>122.99153015847919</v>
          </cell>
          <cell r="K738">
            <v>137.72157870421952</v>
          </cell>
          <cell r="L738">
            <v>166.734947660242</v>
          </cell>
          <cell r="M738">
            <v>170.94044796845418</v>
          </cell>
          <cell r="N738">
            <v>167.83661168256847</v>
          </cell>
          <cell r="O738">
            <v>160.32659792984239</v>
          </cell>
          <cell r="P738">
            <v>149.71662402254023</v>
          </cell>
          <cell r="Q738">
            <v>137.086341161115</v>
          </cell>
          <cell r="R738">
            <v>130.4277642279863</v>
          </cell>
          <cell r="S738">
            <v>124.93903034597402</v>
          </cell>
          <cell r="T738">
            <v>123.36085312055117</v>
          </cell>
          <cell r="U738">
            <v>122.83479404541022</v>
          </cell>
          <cell r="V738">
            <v>124.93903034597402</v>
          </cell>
          <cell r="W738">
            <v>131.08207935703538</v>
          </cell>
          <cell r="X738">
            <v>136.6990692929559</v>
          </cell>
          <cell r="Y738">
            <v>141.95966004436531</v>
          </cell>
          <cell r="Z738">
            <v>147.31362044271535</v>
          </cell>
          <cell r="AA738">
            <v>154.24575806648818</v>
          </cell>
          <cell r="AB738">
            <v>161.44092522783154</v>
          </cell>
          <cell r="AC738">
            <v>168.99249157368581</v>
          </cell>
          <cell r="AD738">
            <v>168.89912192674527</v>
          </cell>
          <cell r="AE738">
            <v>168.54272274223422</v>
          </cell>
        </row>
        <row r="739">
          <cell r="A739" t="str">
            <v>Consommation du ECS des maisons 1990-1998 (climat normal)</v>
          </cell>
        </row>
        <row r="740">
          <cell r="A740" t="str">
            <v>Consommation du ECS des maisons 1990-1998 (climat normal)</v>
          </cell>
          <cell r="B740" t="str">
            <v>toccumprecs4</v>
          </cell>
          <cell r="C740" t="str">
            <v>fra</v>
          </cell>
          <cell r="D740" t="str">
            <v>CEREN</v>
          </cell>
          <cell r="E740" t="str">
            <v>GWh</v>
          </cell>
          <cell r="F740">
            <v>0</v>
          </cell>
          <cell r="G740">
            <v>236.15225289752618</v>
          </cell>
          <cell r="H740">
            <v>467.99951250807158</v>
          </cell>
          <cell r="I740">
            <v>698.85273598716037</v>
          </cell>
          <cell r="J740">
            <v>929.89054458769908</v>
          </cell>
          <cell r="K740">
            <v>1199.0879516628472</v>
          </cell>
          <cell r="L740">
            <v>1460.7324079504203</v>
          </cell>
          <cell r="M740">
            <v>1746.4318779153261</v>
          </cell>
          <cell r="N740">
            <v>1945.1813474717069</v>
          </cell>
          <cell r="O740">
            <v>2221.144093198564</v>
          </cell>
          <cell r="P740">
            <v>2640.0263778967242</v>
          </cell>
          <cell r="Q740">
            <v>2616.634062103908</v>
          </cell>
          <cell r="R740">
            <v>2600.6624719547126</v>
          </cell>
          <cell r="S740">
            <v>2550.7701302484606</v>
          </cell>
          <cell r="T740">
            <v>2543.9017377842169</v>
          </cell>
          <cell r="U740">
            <v>2502.4511983392322</v>
          </cell>
          <cell r="V740">
            <v>2438.6979930197808</v>
          </cell>
          <cell r="W740">
            <v>2389.8352107634369</v>
          </cell>
          <cell r="X740">
            <v>2333.2168748643339</v>
          </cell>
          <cell r="Y740">
            <v>2326.9920578245324</v>
          </cell>
          <cell r="Z740">
            <v>2363.11262131796</v>
          </cell>
          <cell r="AA740">
            <v>2380.4764752513179</v>
          </cell>
          <cell r="AB740">
            <v>2395.8259801928075</v>
          </cell>
          <cell r="AC740">
            <v>2432.5415545707538</v>
          </cell>
          <cell r="AD740">
            <v>2416.4416844593588</v>
          </cell>
          <cell r="AE740">
            <v>2378.4293670582201</v>
          </cell>
        </row>
        <row r="741">
          <cell r="A741" t="str">
            <v>Consommation du ECS charbon des maisons 1990-1998 (climat normal)</v>
          </cell>
          <cell r="B741" t="str">
            <v>chacumprecs4</v>
          </cell>
          <cell r="C741" t="str">
            <v>fra</v>
          </cell>
          <cell r="D741" t="str">
            <v>CEREN</v>
          </cell>
          <cell r="E741" t="str">
            <v>GWh</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row>
        <row r="742">
          <cell r="A742" t="str">
            <v>Consommation du ECS fioul des maisons 1990-1998 (climat normal)</v>
          </cell>
          <cell r="B742" t="str">
            <v>fodcumprecs4</v>
          </cell>
          <cell r="C742" t="str">
            <v>fra</v>
          </cell>
          <cell r="D742" t="str">
            <v>CEREN</v>
          </cell>
          <cell r="E742" t="str">
            <v>GWh</v>
          </cell>
          <cell r="F742">
            <v>0</v>
          </cell>
          <cell r="G742">
            <v>46.210028722468628</v>
          </cell>
          <cell r="H742">
            <v>88.622946318161354</v>
          </cell>
          <cell r="I742">
            <v>127.27583983407058</v>
          </cell>
          <cell r="J742">
            <v>183.6334680341204</v>
          </cell>
          <cell r="K742">
            <v>233.68187151149613</v>
          </cell>
          <cell r="L742">
            <v>256.38220731903306</v>
          </cell>
          <cell r="M742">
            <v>380.40296801933022</v>
          </cell>
          <cell r="N742">
            <v>440.73120306337938</v>
          </cell>
          <cell r="O742">
            <v>497.12835910552303</v>
          </cell>
          <cell r="P742">
            <v>633.92779847892837</v>
          </cell>
          <cell r="Q742">
            <v>609.54536308297736</v>
          </cell>
          <cell r="R742">
            <v>593.29041643831818</v>
          </cell>
          <cell r="S742">
            <v>583.97089914657352</v>
          </cell>
          <cell r="T742">
            <v>605.37187112532661</v>
          </cell>
          <cell r="U742">
            <v>585.81017339993821</v>
          </cell>
          <cell r="V742">
            <v>559.72103293614396</v>
          </cell>
          <cell r="W742">
            <v>564.28796788315435</v>
          </cell>
          <cell r="X742">
            <v>523.24225154236649</v>
          </cell>
          <cell r="Y742">
            <v>523.91591908371652</v>
          </cell>
          <cell r="Z742">
            <v>506.42255536908749</v>
          </cell>
          <cell r="AA742">
            <v>477.77082056526388</v>
          </cell>
          <cell r="AB742">
            <v>458.24990405628256</v>
          </cell>
          <cell r="AC742">
            <v>431.99193934996305</v>
          </cell>
          <cell r="AD742">
            <v>446.14043652147723</v>
          </cell>
          <cell r="AE742">
            <v>428.95517397220431</v>
          </cell>
        </row>
        <row r="743">
          <cell r="A743" t="str">
            <v>Consommation du ECS GPL des maisons 1990-1998 (climat normal)</v>
          </cell>
          <cell r="B743" t="str">
            <v>gplcumprecs4</v>
          </cell>
          <cell r="C743" t="str">
            <v>fra</v>
          </cell>
          <cell r="D743" t="str">
            <v>CEREN</v>
          </cell>
          <cell r="E743" t="str">
            <v>GWh</v>
          </cell>
          <cell r="F743">
            <v>0</v>
          </cell>
          <cell r="G743">
            <v>19.908470928852662</v>
          </cell>
          <cell r="H743">
            <v>24.524666614835162</v>
          </cell>
          <cell r="I743">
            <v>34.623892175493935</v>
          </cell>
          <cell r="J743">
            <v>49.581721016002625</v>
          </cell>
          <cell r="K743">
            <v>68.71066458938536</v>
          </cell>
          <cell r="L743">
            <v>85.555756174131574</v>
          </cell>
          <cell r="M743">
            <v>91.820962513082677</v>
          </cell>
          <cell r="N743">
            <v>112.29022075734962</v>
          </cell>
          <cell r="O743">
            <v>137.84872362118867</v>
          </cell>
          <cell r="P743">
            <v>169.71203089656865</v>
          </cell>
          <cell r="Q743">
            <v>163.79062866763098</v>
          </cell>
          <cell r="R743">
            <v>170.35117834808699</v>
          </cell>
          <cell r="S743">
            <v>163.14977595181921</v>
          </cell>
          <cell r="T743">
            <v>157.00460555198907</v>
          </cell>
          <cell r="U743">
            <v>146.55288478370784</v>
          </cell>
          <cell r="V743">
            <v>133.70376924732645</v>
          </cell>
          <cell r="W743">
            <v>126.87578736984149</v>
          </cell>
          <cell r="X743">
            <v>121.64357542426248</v>
          </cell>
          <cell r="Y743">
            <v>114.5871103767637</v>
          </cell>
          <cell r="Z743">
            <v>107.8995425449546</v>
          </cell>
          <cell r="AA743">
            <v>101.08135606802712</v>
          </cell>
          <cell r="AB743">
            <v>95.141136689683321</v>
          </cell>
          <cell r="AC743">
            <v>91.0554299878211</v>
          </cell>
          <cell r="AD743">
            <v>90.494403819915064</v>
          </cell>
          <cell r="AE743">
            <v>89.3046153505056</v>
          </cell>
        </row>
        <row r="744">
          <cell r="A744" t="str">
            <v>Consommation du ECS gaz naturel des maisons 1990-1998 (climat normal)</v>
          </cell>
          <cell r="B744" t="str">
            <v>gazcumprecs4</v>
          </cell>
          <cell r="C744" t="str">
            <v>fra</v>
          </cell>
          <cell r="D744" t="str">
            <v>CEREN</v>
          </cell>
          <cell r="E744" t="str">
            <v>GWh</v>
          </cell>
          <cell r="F744">
            <v>0</v>
          </cell>
          <cell r="G744">
            <v>58.608669987817073</v>
          </cell>
          <cell r="H744">
            <v>123.38841292642878</v>
          </cell>
          <cell r="I744">
            <v>188.94615798225982</v>
          </cell>
          <cell r="J744">
            <v>253.7529793223209</v>
          </cell>
          <cell r="K744">
            <v>319.56681568725816</v>
          </cell>
          <cell r="L744">
            <v>423.62372868803794</v>
          </cell>
          <cell r="M744">
            <v>493.73909465373561</v>
          </cell>
          <cell r="N744">
            <v>512.90752845958593</v>
          </cell>
          <cell r="O744">
            <v>574.72651472290806</v>
          </cell>
          <cell r="P744">
            <v>702.56529915702924</v>
          </cell>
          <cell r="Q744">
            <v>720.41331275035702</v>
          </cell>
          <cell r="R744">
            <v>737.22231082297844</v>
          </cell>
          <cell r="S744">
            <v>716.2023299778615</v>
          </cell>
          <cell r="T744">
            <v>704.02323868322287</v>
          </cell>
          <cell r="U744">
            <v>697.4009059448781</v>
          </cell>
          <cell r="V744">
            <v>686.18052301472119</v>
          </cell>
          <cell r="W744">
            <v>664.70612749971883</v>
          </cell>
          <cell r="X744">
            <v>662.04946685236962</v>
          </cell>
          <cell r="Y744">
            <v>650.37619754198022</v>
          </cell>
          <cell r="Z744">
            <v>636.90690045948202</v>
          </cell>
          <cell r="AA744">
            <v>623.17409176221724</v>
          </cell>
          <cell r="AB744">
            <v>609.9927206590686</v>
          </cell>
          <cell r="AC744">
            <v>596.51682660469555</v>
          </cell>
          <cell r="AD744">
            <v>595.00234401383534</v>
          </cell>
          <cell r="AE744">
            <v>594.2408116740022</v>
          </cell>
        </row>
        <row r="745">
          <cell r="A745" t="str">
            <v>Consommation du ECS électricité des maisons 1990-1998 (climat normal)</v>
          </cell>
          <cell r="B745" t="str">
            <v>elccumprecs4</v>
          </cell>
          <cell r="C745" t="str">
            <v>fra</v>
          </cell>
          <cell r="D745" t="str">
            <v>CEREN</v>
          </cell>
          <cell r="E745" t="str">
            <v>GWh</v>
          </cell>
          <cell r="F745">
            <v>0</v>
          </cell>
          <cell r="G745">
            <v>108.26236574999997</v>
          </cell>
          <cell r="H745">
            <v>223.90625643749999</v>
          </cell>
          <cell r="I745">
            <v>333.75899753437488</v>
          </cell>
          <cell r="J745">
            <v>421.91283185624991</v>
          </cell>
          <cell r="K745">
            <v>548.54083344374999</v>
          </cell>
          <cell r="L745">
            <v>658.2483747</v>
          </cell>
          <cell r="M745">
            <v>745.67282205937511</v>
          </cell>
          <cell r="N745">
            <v>845.34053703749987</v>
          </cell>
          <cell r="O745">
            <v>975.91652578145977</v>
          </cell>
          <cell r="P745">
            <v>1091.0700138342929</v>
          </cell>
          <cell r="Q745">
            <v>1077.973504665543</v>
          </cell>
          <cell r="R745">
            <v>1054.7050939842934</v>
          </cell>
          <cell r="S745">
            <v>1042.5962881842934</v>
          </cell>
          <cell r="T745">
            <v>1036.4134681842934</v>
          </cell>
          <cell r="U745">
            <v>1036.2613231842931</v>
          </cell>
          <cell r="V745">
            <v>1022.6401309842933</v>
          </cell>
          <cell r="W745">
            <v>997.90238375461843</v>
          </cell>
          <cell r="X745">
            <v>990.80205970507438</v>
          </cell>
          <cell r="Y745">
            <v>1001.036820744196</v>
          </cell>
          <cell r="Z745">
            <v>1074.3209314124217</v>
          </cell>
          <cell r="AA745">
            <v>1140.5279423485679</v>
          </cell>
          <cell r="AB745">
            <v>1193.9917308560828</v>
          </cell>
          <cell r="AC745">
            <v>1273.8850381842935</v>
          </cell>
          <cell r="AD745">
            <v>1245.0192704740118</v>
          </cell>
          <cell r="AE745">
            <v>1225.546243884439</v>
          </cell>
        </row>
        <row r="746">
          <cell r="A746" t="str">
            <v>Consommation du ECS biomasse des maisons 1990-1998 (climat normal)</v>
          </cell>
          <cell r="B746" t="str">
            <v>boicumprecs4</v>
          </cell>
          <cell r="C746" t="str">
            <v>fra</v>
          </cell>
          <cell r="D746" t="str">
            <v>CEREN</v>
          </cell>
          <cell r="E746" t="str">
            <v>GWh</v>
          </cell>
          <cell r="F746">
            <v>0</v>
          </cell>
          <cell r="G746">
            <v>3.1627175083878711</v>
          </cell>
          <cell r="H746">
            <v>7.407864629448869</v>
          </cell>
          <cell r="I746">
            <v>14.053230088107968</v>
          </cell>
          <cell r="J746">
            <v>20.790267109821652</v>
          </cell>
          <cell r="K746">
            <v>28.368734891057322</v>
          </cell>
          <cell r="L746">
            <v>36.481641787837283</v>
          </cell>
          <cell r="M746">
            <v>34.349213031122297</v>
          </cell>
          <cell r="N746">
            <v>33.481914021386366</v>
          </cell>
          <cell r="O746">
            <v>35.146977064884851</v>
          </cell>
          <cell r="P746">
            <v>42.37657127244497</v>
          </cell>
          <cell r="Q746">
            <v>44.536165297202871</v>
          </cell>
          <cell r="R746">
            <v>44.716377735624725</v>
          </cell>
          <cell r="S746">
            <v>44.283247562047009</v>
          </cell>
          <cell r="T746">
            <v>40.331768338230106</v>
          </cell>
          <cell r="U746">
            <v>35.479928649971683</v>
          </cell>
          <cell r="V746">
            <v>34.938965034986936</v>
          </cell>
          <cell r="W746">
            <v>33.414193602062348</v>
          </cell>
          <cell r="X746">
            <v>31.884788309776077</v>
          </cell>
          <cell r="Y746">
            <v>31.967705245081696</v>
          </cell>
          <cell r="Z746">
            <v>30.940814896910695</v>
          </cell>
          <cell r="AA746">
            <v>30.165209020406564</v>
          </cell>
          <cell r="AB746">
            <v>29.369057117834622</v>
          </cell>
          <cell r="AC746">
            <v>28.686514303103767</v>
          </cell>
          <cell r="AD746">
            <v>28.811834063376427</v>
          </cell>
          <cell r="AE746">
            <v>29.40912661032586</v>
          </cell>
        </row>
        <row r="747">
          <cell r="A747" t="str">
            <v>Consommation du ECS autre des maisons 1990-1998 (climat normal)</v>
          </cell>
          <cell r="B747" t="str">
            <v>divcumprecs4</v>
          </cell>
          <cell r="C747" t="str">
            <v>fra</v>
          </cell>
          <cell r="D747" t="str">
            <v>CEREN</v>
          </cell>
          <cell r="E747" t="str">
            <v>GWh</v>
          </cell>
          <cell r="F747">
            <v>0</v>
          </cell>
          <cell r="G747">
            <v>0</v>
          </cell>
          <cell r="H747">
            <v>0.14936558169742112</v>
          </cell>
          <cell r="I747">
            <v>0.19461837285318118</v>
          </cell>
          <cell r="J747">
            <v>0.21927724918349556</v>
          </cell>
          <cell r="K747">
            <v>0.21903153990019095</v>
          </cell>
          <cell r="L747">
            <v>0.44069928138032666</v>
          </cell>
          <cell r="M747">
            <v>0.44681763868041152</v>
          </cell>
          <cell r="N747">
            <v>0.42994413250588631</v>
          </cell>
          <cell r="O747">
            <v>0.37699290259913221</v>
          </cell>
          <cell r="P747">
            <v>0.37466425746022602</v>
          </cell>
          <cell r="Q747">
            <v>0.3750876401968295</v>
          </cell>
          <cell r="R747">
            <v>0.37709462541063649</v>
          </cell>
          <cell r="S747">
            <v>0.56758942586600536</v>
          </cell>
          <cell r="T747">
            <v>0.75678590115467359</v>
          </cell>
          <cell r="U747">
            <v>0.94598237644334204</v>
          </cell>
          <cell r="V747">
            <v>1.5135718023093472</v>
          </cell>
          <cell r="W747">
            <v>2.6487506540413586</v>
          </cell>
          <cell r="X747">
            <v>3.5947330304847007</v>
          </cell>
          <cell r="Y747">
            <v>5.1083048327940475</v>
          </cell>
          <cell r="Z747">
            <v>6.6218766351033942</v>
          </cell>
          <cell r="AA747">
            <v>7.7570554868354034</v>
          </cell>
          <cell r="AB747">
            <v>9.0814308138560857</v>
          </cell>
          <cell r="AC747">
            <v>10.405806140876763</v>
          </cell>
          <cell r="AD747">
            <v>10.973395566742774</v>
          </cell>
          <cell r="AE747">
            <v>10.973395566742768</v>
          </cell>
        </row>
        <row r="748">
          <cell r="A748" t="str">
            <v>Consommation du ECS des appartements 1990-1998 (climat normal)</v>
          </cell>
        </row>
        <row r="749">
          <cell r="A749" t="str">
            <v>Consommation du ECS des appartements 1990-1998 (climat normal)</v>
          </cell>
          <cell r="B749" t="str">
            <v>toccuiprecs4</v>
          </cell>
          <cell r="C749" t="str">
            <v>fra</v>
          </cell>
          <cell r="D749" t="str">
            <v>CEREN</v>
          </cell>
          <cell r="E749" t="str">
            <v>GWh</v>
          </cell>
          <cell r="F749">
            <v>0</v>
          </cell>
          <cell r="G749">
            <v>82.20039846512023</v>
          </cell>
          <cell r="H749">
            <v>191.50779396686923</v>
          </cell>
          <cell r="I749">
            <v>308.93396715080746</v>
          </cell>
          <cell r="J749">
            <v>422.95124753334176</v>
          </cell>
          <cell r="K749">
            <v>558.66888945874337</v>
          </cell>
          <cell r="L749">
            <v>684.2767077280289</v>
          </cell>
          <cell r="M749">
            <v>781.10903112744984</v>
          </cell>
          <cell r="N749">
            <v>870.28558556017822</v>
          </cell>
          <cell r="O749">
            <v>958.6092386753046</v>
          </cell>
          <cell r="P749">
            <v>1050.8026565206906</v>
          </cell>
          <cell r="Q749">
            <v>1055.3877078876085</v>
          </cell>
          <cell r="R749">
            <v>1065.0205082215525</v>
          </cell>
          <cell r="S749">
            <v>1066.744174125193</v>
          </cell>
          <cell r="T749">
            <v>1087.5569188516693</v>
          </cell>
          <cell r="U749">
            <v>1109.5206902246489</v>
          </cell>
          <cell r="V749">
            <v>1130.8362860604354</v>
          </cell>
          <cell r="W749">
            <v>1117.0398550718587</v>
          </cell>
          <cell r="X749">
            <v>1080.184112293839</v>
          </cell>
          <cell r="Y749">
            <v>1037.3489512009432</v>
          </cell>
          <cell r="Z749">
            <v>1012.4500542279768</v>
          </cell>
          <cell r="AA749">
            <v>993.21772705290994</v>
          </cell>
          <cell r="AB749">
            <v>960.55928629411653</v>
          </cell>
          <cell r="AC749">
            <v>931.01581650993796</v>
          </cell>
          <cell r="AD749">
            <v>915.22618400845863</v>
          </cell>
          <cell r="AE749">
            <v>901.65878696622303</v>
          </cell>
        </row>
        <row r="750">
          <cell r="A750" t="str">
            <v>Consommation du ECS charbon des appartements 1990-1998 (climat normal)</v>
          </cell>
          <cell r="B750" t="str">
            <v>chacuiprecs4</v>
          </cell>
          <cell r="C750" t="str">
            <v>fra</v>
          </cell>
          <cell r="D750" t="str">
            <v>CEREN</v>
          </cell>
          <cell r="E750" t="str">
            <v>GWh</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row>
        <row r="751">
          <cell r="A751" t="str">
            <v>Consommation du ECS fioul des appartements 1990-1998 (climat normal)</v>
          </cell>
          <cell r="B751" t="str">
            <v>fodcuiprecs4</v>
          </cell>
          <cell r="C751" t="str">
            <v>fra</v>
          </cell>
          <cell r="D751" t="str">
            <v>CEREN</v>
          </cell>
          <cell r="E751" t="str">
            <v>GWh</v>
          </cell>
          <cell r="F751">
            <v>0</v>
          </cell>
          <cell r="G751">
            <v>1.1118749655002493</v>
          </cell>
          <cell r="H751">
            <v>2.332875470918466</v>
          </cell>
          <cell r="I751">
            <v>3.9265810415676903</v>
          </cell>
          <cell r="J751">
            <v>5.2851228716283432</v>
          </cell>
          <cell r="K751">
            <v>6.3592140773896615</v>
          </cell>
          <cell r="L751">
            <v>7.6862686268001488</v>
          </cell>
          <cell r="M751">
            <v>9.9697521779251499</v>
          </cell>
          <cell r="N751">
            <v>11.817961573637103</v>
          </cell>
          <cell r="O751">
            <v>14.717223453152684</v>
          </cell>
          <cell r="P751">
            <v>16.900583463465562</v>
          </cell>
          <cell r="Q751">
            <v>17.74890062261932</v>
          </cell>
          <cell r="R751">
            <v>17.900898498131777</v>
          </cell>
          <cell r="S751">
            <v>20.102780124111622</v>
          </cell>
          <cell r="T751">
            <v>22.154874910054541</v>
          </cell>
          <cell r="U751">
            <v>23.056526853247188</v>
          </cell>
          <cell r="V751">
            <v>26.745528781018891</v>
          </cell>
          <cell r="W751">
            <v>27.038120828775138</v>
          </cell>
          <cell r="X751">
            <v>24.898491067002002</v>
          </cell>
          <cell r="Y751">
            <v>24.433662255585098</v>
          </cell>
          <cell r="Z751">
            <v>23.293869210316956</v>
          </cell>
          <cell r="AA751">
            <v>21.92336772280045</v>
          </cell>
          <cell r="AB751">
            <v>20.260839424300116</v>
          </cell>
          <cell r="AC751">
            <v>18.657893289901619</v>
          </cell>
          <cell r="AD751">
            <v>18.055634267255993</v>
          </cell>
          <cell r="AE751">
            <v>17.634731072138258</v>
          </cell>
        </row>
        <row r="752">
          <cell r="A752" t="str">
            <v>Consommation du ECS GPL des appartements 1990-1998 (climat normal)</v>
          </cell>
          <cell r="B752" t="str">
            <v>gplcuiprecs4</v>
          </cell>
          <cell r="C752" t="str">
            <v>fra</v>
          </cell>
          <cell r="D752" t="str">
            <v>CEREN</v>
          </cell>
          <cell r="E752" t="str">
            <v>GWh</v>
          </cell>
          <cell r="F752">
            <v>0</v>
          </cell>
          <cell r="G752">
            <v>1.8141492318339016</v>
          </cell>
          <cell r="H752">
            <v>1.7294987003340525</v>
          </cell>
          <cell r="I752">
            <v>2.6488249243702375</v>
          </cell>
          <cell r="J752">
            <v>3.4207773183641752</v>
          </cell>
          <cell r="K752">
            <v>4.5060963039621811</v>
          </cell>
          <cell r="L752">
            <v>5.6309504095639529</v>
          </cell>
          <cell r="M752">
            <v>6.8173414326553132</v>
          </cell>
          <cell r="N752">
            <v>7.2396513180251088</v>
          </cell>
          <cell r="O752">
            <v>8.5749762262255942</v>
          </cell>
          <cell r="P752">
            <v>9.9368281385757999</v>
          </cell>
          <cell r="Q752">
            <v>9.9743637985824591</v>
          </cell>
          <cell r="R752">
            <v>9.793581564038627</v>
          </cell>
          <cell r="S752">
            <v>9.1216006553879705</v>
          </cell>
          <cell r="T752">
            <v>8.8420242025719471</v>
          </cell>
          <cell r="U752">
            <v>8.2497391432059253</v>
          </cell>
          <cell r="V752">
            <v>7.5493693636867247</v>
          </cell>
          <cell r="W752">
            <v>6.698986547533778</v>
          </cell>
          <cell r="X752">
            <v>5.9476266476204707</v>
          </cell>
          <cell r="Y752">
            <v>5.3103370597284503</v>
          </cell>
          <cell r="Z752">
            <v>4.6697236112992968</v>
          </cell>
          <cell r="AA752">
            <v>3.9331668258561714</v>
          </cell>
          <cell r="AB752">
            <v>3.264949442665888</v>
          </cell>
          <cell r="AC752">
            <v>2.6260922067984023</v>
          </cell>
          <cell r="AD752">
            <v>2.6179088504289068</v>
          </cell>
          <cell r="AE752">
            <v>2.5232345601285235</v>
          </cell>
        </row>
        <row r="753">
          <cell r="A753" t="str">
            <v>Consommation du ECS gaz naturel des appartements 1990-1998 (climat normal)</v>
          </cell>
          <cell r="B753" t="str">
            <v>gazcuiprecs4</v>
          </cell>
          <cell r="C753" t="str">
            <v>fra</v>
          </cell>
          <cell r="D753" t="str">
            <v>CEREN</v>
          </cell>
          <cell r="E753" t="str">
            <v>GWh</v>
          </cell>
          <cell r="F753">
            <v>0</v>
          </cell>
          <cell r="G753">
            <v>28.528665714185724</v>
          </cell>
          <cell r="H753">
            <v>63.689199957360607</v>
          </cell>
          <cell r="I753">
            <v>104.0863425955334</v>
          </cell>
          <cell r="J753">
            <v>143.20134924729365</v>
          </cell>
          <cell r="K753">
            <v>192.33483684335167</v>
          </cell>
          <cell r="L753">
            <v>244.8378176872416</v>
          </cell>
          <cell r="M753">
            <v>275.49994618524727</v>
          </cell>
          <cell r="N753">
            <v>307.8357011789858</v>
          </cell>
          <cell r="O753">
            <v>331.84703058538855</v>
          </cell>
          <cell r="P753">
            <v>373.71172624413657</v>
          </cell>
          <cell r="Q753">
            <v>383.66098415514284</v>
          </cell>
          <cell r="R753">
            <v>392.06258466360231</v>
          </cell>
          <cell r="S753">
            <v>383.4271685192623</v>
          </cell>
          <cell r="T753">
            <v>372.82257165586032</v>
          </cell>
          <cell r="U753">
            <v>373.1396383949488</v>
          </cell>
          <cell r="V753">
            <v>369.92381734575696</v>
          </cell>
          <cell r="W753">
            <v>367.0613902866923</v>
          </cell>
          <cell r="X753">
            <v>364.10258769032498</v>
          </cell>
          <cell r="Y753">
            <v>360.42922336020348</v>
          </cell>
          <cell r="Z753">
            <v>356.99451893901306</v>
          </cell>
          <cell r="AA753">
            <v>353.12750113161798</v>
          </cell>
          <cell r="AB753">
            <v>348.57573403275887</v>
          </cell>
          <cell r="AC753">
            <v>343.72921525712053</v>
          </cell>
          <cell r="AD753">
            <v>342.56413448219928</v>
          </cell>
          <cell r="AE753">
            <v>341.55984347112917</v>
          </cell>
        </row>
        <row r="754">
          <cell r="A754" t="str">
            <v>Consommation du ECS électricité des appartements 1990-1998 (climat normal)</v>
          </cell>
          <cell r="B754" t="str">
            <v>elccuiprecs4</v>
          </cell>
          <cell r="C754" t="str">
            <v>fra</v>
          </cell>
          <cell r="D754" t="str">
            <v>CEREN</v>
          </cell>
          <cell r="E754" t="str">
            <v>GWh</v>
          </cell>
          <cell r="F754">
            <v>0</v>
          </cell>
          <cell r="G754">
            <v>46.738875735562502</v>
          </cell>
          <cell r="H754">
            <v>114.29230023224999</v>
          </cell>
          <cell r="I754">
            <v>176.56756071018751</v>
          </cell>
          <cell r="J754">
            <v>239.51456262562499</v>
          </cell>
          <cell r="K754">
            <v>315.05167787231261</v>
          </cell>
          <cell r="L754">
            <v>373.72498131149996</v>
          </cell>
          <cell r="M754">
            <v>423.0827818756876</v>
          </cell>
          <cell r="N754">
            <v>469.05254575987516</v>
          </cell>
          <cell r="O754">
            <v>518.1812126080066</v>
          </cell>
          <cell r="P754">
            <v>556.64291816116815</v>
          </cell>
          <cell r="Q754">
            <v>553.24054374035563</v>
          </cell>
          <cell r="R754">
            <v>560.36243870454291</v>
          </cell>
          <cell r="S754">
            <v>564.9521220637306</v>
          </cell>
          <cell r="T754">
            <v>590.70932237041791</v>
          </cell>
          <cell r="U754">
            <v>608.1590371704184</v>
          </cell>
          <cell r="V754">
            <v>626.07337382041806</v>
          </cell>
          <cell r="W754">
            <v>610.16059398725872</v>
          </cell>
          <cell r="X754">
            <v>574.13642652192459</v>
          </cell>
          <cell r="Y754">
            <v>531.83605580310336</v>
          </cell>
          <cell r="Z754">
            <v>507.91157738966911</v>
          </cell>
          <cell r="AA754">
            <v>490.41263393960128</v>
          </cell>
          <cell r="AB754">
            <v>460.39601360600187</v>
          </cell>
          <cell r="AC754">
            <v>433.60627907041788</v>
          </cell>
          <cell r="AD754">
            <v>420.62886917622541</v>
          </cell>
          <cell r="AE754">
            <v>409.6180400838283</v>
          </cell>
        </row>
        <row r="755">
          <cell r="A755" t="str">
            <v>Consommation du ECS biomasse des appartements 1990-1998 (climat normal)</v>
          </cell>
          <cell r="B755" t="str">
            <v>boicuiprecs4</v>
          </cell>
          <cell r="C755" t="str">
            <v>fra</v>
          </cell>
          <cell r="D755" t="str">
            <v>CEREN</v>
          </cell>
          <cell r="E755" t="str">
            <v>GWh</v>
          </cell>
          <cell r="F755">
            <v>0</v>
          </cell>
          <cell r="G755">
            <v>0.57318769790587731</v>
          </cell>
          <cell r="H755">
            <v>0.28948784177829978</v>
          </cell>
          <cell r="I755">
            <v>0.4853967048087991</v>
          </cell>
          <cell r="J755">
            <v>0.20107143875759584</v>
          </cell>
          <cell r="K755">
            <v>0.19519648689485483</v>
          </cell>
          <cell r="L755">
            <v>0.37600698825919759</v>
          </cell>
          <cell r="M755">
            <v>0.3906166278605846</v>
          </cell>
          <cell r="N755">
            <v>0.3953533056553431</v>
          </cell>
          <cell r="O755">
            <v>0.4814444494125838</v>
          </cell>
          <cell r="P755">
            <v>0.68791038900738744</v>
          </cell>
          <cell r="Q755">
            <v>0.68660507025287287</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row>
        <row r="756">
          <cell r="A756" t="str">
            <v>Consommation du ECS autre des appartements 1990-1998 (climat normal)</v>
          </cell>
          <cell r="B756" t="str">
            <v>divcuiprecs4</v>
          </cell>
          <cell r="C756" t="str">
            <v>fra</v>
          </cell>
          <cell r="D756" t="str">
            <v>CEREN</v>
          </cell>
          <cell r="E756" t="str">
            <v>GWh</v>
          </cell>
          <cell r="F756">
            <v>0</v>
          </cell>
          <cell r="G756">
            <v>3.4336451201319766</v>
          </cell>
          <cell r="H756">
            <v>9.1744317642277871</v>
          </cell>
          <cell r="I756">
            <v>21.21926117433981</v>
          </cell>
          <cell r="J756">
            <v>31.328364031673033</v>
          </cell>
          <cell r="K756">
            <v>40.221867874832469</v>
          </cell>
          <cell r="L756">
            <v>52.020682704664026</v>
          </cell>
          <cell r="M756">
            <v>65.348592828073819</v>
          </cell>
          <cell r="N756">
            <v>73.944372423999695</v>
          </cell>
          <cell r="O756">
            <v>84.807351353118577</v>
          </cell>
          <cell r="P756">
            <v>92.922690124337223</v>
          </cell>
          <cell r="Q756">
            <v>90.076310500655396</v>
          </cell>
          <cell r="R756">
            <v>84.901004791236929</v>
          </cell>
          <cell r="S756">
            <v>89.14050276270055</v>
          </cell>
          <cell r="T756">
            <v>93.028125712764535</v>
          </cell>
          <cell r="U756">
            <v>96.91574866282852</v>
          </cell>
          <cell r="V756">
            <v>100.54419674955491</v>
          </cell>
          <cell r="W756">
            <v>106.08076342159859</v>
          </cell>
          <cell r="X756">
            <v>111.09898036696704</v>
          </cell>
          <cell r="Y756">
            <v>115.33967272232275</v>
          </cell>
          <cell r="Z756">
            <v>119.58036507767839</v>
          </cell>
          <cell r="AA756">
            <v>123.82105743303406</v>
          </cell>
          <cell r="AB756">
            <v>128.06174978838976</v>
          </cell>
          <cell r="AC756">
            <v>132.39633668569957</v>
          </cell>
          <cell r="AD756">
            <v>131.35963723234914</v>
          </cell>
          <cell r="AE756">
            <v>130.32293777899875</v>
          </cell>
        </row>
        <row r="757">
          <cell r="A757" t="str">
            <v>Consommation du ECS des maisons &gt;=1999 (climat normal)</v>
          </cell>
        </row>
        <row r="758">
          <cell r="A758" t="str">
            <v>Consommation du ECS des maisons &gt;=1999 (climat normal)</v>
          </cell>
          <cell r="B758" t="str">
            <v>toccumprecs5</v>
          </cell>
          <cell r="C758" t="str">
            <v>fra</v>
          </cell>
          <cell r="D758" t="str">
            <v>CEREN</v>
          </cell>
          <cell r="E758" t="str">
            <v>GWh</v>
          </cell>
          <cell r="F758">
            <v>0</v>
          </cell>
          <cell r="G758">
            <v>0</v>
          </cell>
          <cell r="H758">
            <v>0</v>
          </cell>
          <cell r="I758">
            <v>0</v>
          </cell>
          <cell r="J758">
            <v>0</v>
          </cell>
          <cell r="K758">
            <v>0</v>
          </cell>
          <cell r="L758">
            <v>0</v>
          </cell>
          <cell r="M758">
            <v>0</v>
          </cell>
          <cell r="N758">
            <v>0</v>
          </cell>
          <cell r="O758">
            <v>0</v>
          </cell>
          <cell r="P758">
            <v>0</v>
          </cell>
          <cell r="Q758">
            <v>194.15744707323367</v>
          </cell>
          <cell r="R758">
            <v>467.96929515584543</v>
          </cell>
          <cell r="S758">
            <v>744.74846296986732</v>
          </cell>
          <cell r="T758">
            <v>1114.3852194418894</v>
          </cell>
          <cell r="U758">
            <v>1467.5257811948745</v>
          </cell>
          <cell r="V758">
            <v>1838.9087435741078</v>
          </cell>
          <cell r="W758">
            <v>2146.613428001654</v>
          </cell>
          <cell r="X758">
            <v>2428.1959043454699</v>
          </cell>
          <cell r="Y758">
            <v>2705.5777332886632</v>
          </cell>
          <cell r="Z758">
            <v>2897.7306065465059</v>
          </cell>
          <cell r="AA758">
            <v>3074.2722979887149</v>
          </cell>
          <cell r="AB758">
            <v>3260.4022985966612</v>
          </cell>
          <cell r="AC758">
            <v>3488.9533010579771</v>
          </cell>
          <cell r="AD758">
            <v>3578.9968484659307</v>
          </cell>
          <cell r="AE758">
            <v>3614.9548837382818</v>
          </cell>
        </row>
        <row r="759">
          <cell r="A759" t="str">
            <v>Consommation du ECS charbon des maisons &gt;=1999 (climat normal)</v>
          </cell>
          <cell r="B759" t="str">
            <v>chacumprecs5</v>
          </cell>
          <cell r="C759" t="str">
            <v>fra</v>
          </cell>
          <cell r="D759" t="str">
            <v>CEREN</v>
          </cell>
          <cell r="E759" t="str">
            <v>GWh</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row>
        <row r="760">
          <cell r="A760" t="str">
            <v>Consommation du ECS fioul des maisons &gt;=1999 (climat normal)</v>
          </cell>
          <cell r="B760" t="str">
            <v>fodcumprecs5</v>
          </cell>
          <cell r="C760" t="str">
            <v>fra</v>
          </cell>
          <cell r="D760" t="str">
            <v>CEREN</v>
          </cell>
          <cell r="E760" t="str">
            <v>GWh</v>
          </cell>
          <cell r="F760">
            <v>0</v>
          </cell>
          <cell r="G760">
            <v>0</v>
          </cell>
          <cell r="H760">
            <v>0</v>
          </cell>
          <cell r="I760">
            <v>0</v>
          </cell>
          <cell r="J760">
            <v>0</v>
          </cell>
          <cell r="K760">
            <v>0</v>
          </cell>
          <cell r="L760">
            <v>0</v>
          </cell>
          <cell r="M760">
            <v>0</v>
          </cell>
          <cell r="N760">
            <v>0</v>
          </cell>
          <cell r="O760">
            <v>0</v>
          </cell>
          <cell r="P760">
            <v>0</v>
          </cell>
          <cell r="Q760">
            <v>24.697403115691205</v>
          </cell>
          <cell r="R760">
            <v>71.649415733046652</v>
          </cell>
          <cell r="S760">
            <v>131.40849506333331</v>
          </cell>
          <cell r="T760">
            <v>248.57164848555138</v>
          </cell>
          <cell r="U760">
            <v>298.80766391692674</v>
          </cell>
          <cell r="V760">
            <v>342.27434369896326</v>
          </cell>
          <cell r="W760">
            <v>376.42875230775115</v>
          </cell>
          <cell r="X760">
            <v>337.15582978504108</v>
          </cell>
          <cell r="Y760">
            <v>341.80335343104116</v>
          </cell>
          <cell r="Z760">
            <v>331.75734357511652</v>
          </cell>
          <cell r="AA760">
            <v>332.03245284247538</v>
          </cell>
          <cell r="AB760">
            <v>322.10542211969454</v>
          </cell>
          <cell r="AC760">
            <v>301.59684063746107</v>
          </cell>
          <cell r="AD760">
            <v>321.85815754705345</v>
          </cell>
          <cell r="AE760">
            <v>298.61763795564758</v>
          </cell>
        </row>
        <row r="761">
          <cell r="A761" t="str">
            <v>Consommation du ECS GPL des maisons &gt;=1999 (climat normal)</v>
          </cell>
          <cell r="B761" t="str">
            <v>gplcumprecs5</v>
          </cell>
          <cell r="C761" t="str">
            <v>fra</v>
          </cell>
          <cell r="D761" t="str">
            <v>CEREN</v>
          </cell>
          <cell r="E761" t="str">
            <v>GWh</v>
          </cell>
          <cell r="F761">
            <v>0</v>
          </cell>
          <cell r="G761">
            <v>0</v>
          </cell>
          <cell r="H761">
            <v>0</v>
          </cell>
          <cell r="I761">
            <v>0</v>
          </cell>
          <cell r="J761">
            <v>0</v>
          </cell>
          <cell r="K761">
            <v>0</v>
          </cell>
          <cell r="L761">
            <v>0</v>
          </cell>
          <cell r="M761">
            <v>0</v>
          </cell>
          <cell r="N761">
            <v>0</v>
          </cell>
          <cell r="O761">
            <v>0</v>
          </cell>
          <cell r="P761">
            <v>0</v>
          </cell>
          <cell r="Q761">
            <v>10.675927271074574</v>
          </cell>
          <cell r="R761">
            <v>27.462746514185547</v>
          </cell>
          <cell r="S761">
            <v>39.095452562660569</v>
          </cell>
          <cell r="T761">
            <v>48.371496717691791</v>
          </cell>
          <cell r="U761">
            <v>52.897175635792571</v>
          </cell>
          <cell r="V761">
            <v>58.526367939005901</v>
          </cell>
          <cell r="W761">
            <v>61.658202050580364</v>
          </cell>
          <cell r="X761">
            <v>62.888504499075758</v>
          </cell>
          <cell r="Y761">
            <v>64.196771978991507</v>
          </cell>
          <cell r="Z761">
            <v>62.48606546016358</v>
          </cell>
          <cell r="AA761">
            <v>59.144311558067336</v>
          </cell>
          <cell r="AB761">
            <v>54.607214650995751</v>
          </cell>
          <cell r="AC761">
            <v>50.885074132889599</v>
          </cell>
          <cell r="AD761">
            <v>50.788196205110225</v>
          </cell>
          <cell r="AE761">
            <v>50.755499800430535</v>
          </cell>
        </row>
        <row r="762">
          <cell r="A762" t="str">
            <v>Consommation du ECS gaz naturel des maisons &gt;=1999 (climat normal)</v>
          </cell>
          <cell r="B762" t="str">
            <v>gazcumprecs5</v>
          </cell>
          <cell r="C762" t="str">
            <v>fra</v>
          </cell>
          <cell r="D762" t="str">
            <v>CEREN</v>
          </cell>
          <cell r="E762" t="str">
            <v>GWh</v>
          </cell>
          <cell r="F762">
            <v>0</v>
          </cell>
          <cell r="G762">
            <v>0</v>
          </cell>
          <cell r="H762">
            <v>0</v>
          </cell>
          <cell r="I762">
            <v>0</v>
          </cell>
          <cell r="J762">
            <v>0</v>
          </cell>
          <cell r="K762">
            <v>0</v>
          </cell>
          <cell r="L762">
            <v>0</v>
          </cell>
          <cell r="M762">
            <v>0</v>
          </cell>
          <cell r="N762">
            <v>0</v>
          </cell>
          <cell r="O762">
            <v>0</v>
          </cell>
          <cell r="P762">
            <v>0</v>
          </cell>
          <cell r="Q762">
            <v>78.407483054979537</v>
          </cell>
          <cell r="R762">
            <v>182.9843032778117</v>
          </cell>
          <cell r="S762">
            <v>273.7673228730784</v>
          </cell>
          <cell r="T762">
            <v>379.98944563919605</v>
          </cell>
          <cell r="U762">
            <v>474.27529757712318</v>
          </cell>
          <cell r="V762">
            <v>583.73059963941682</v>
          </cell>
          <cell r="W762">
            <v>630.60601694155616</v>
          </cell>
          <cell r="X762">
            <v>687.59744201913873</v>
          </cell>
          <cell r="Y762">
            <v>699.68228219248886</v>
          </cell>
          <cell r="Z762">
            <v>698.1196631382453</v>
          </cell>
          <cell r="AA762">
            <v>702.49872766340502</v>
          </cell>
          <cell r="AB762">
            <v>681.39144724764992</v>
          </cell>
          <cell r="AC762">
            <v>666.14374108698064</v>
          </cell>
          <cell r="AD762">
            <v>692.76113794578293</v>
          </cell>
          <cell r="AE762">
            <v>720.7231459163271</v>
          </cell>
        </row>
        <row r="763">
          <cell r="A763" t="str">
            <v>Consommation du ECS électricité des maisons &gt;=1999 (climat normal)</v>
          </cell>
          <cell r="B763" t="str">
            <v>elccumprecs5</v>
          </cell>
          <cell r="C763" t="str">
            <v>fra</v>
          </cell>
          <cell r="D763" t="str">
            <v>CEREN</v>
          </cell>
          <cell r="E763" t="str">
            <v>GWh</v>
          </cell>
          <cell r="F763">
            <v>0</v>
          </cell>
          <cell r="G763">
            <v>0</v>
          </cell>
          <cell r="H763">
            <v>0</v>
          </cell>
          <cell r="I763">
            <v>0</v>
          </cell>
          <cell r="J763">
            <v>0</v>
          </cell>
          <cell r="K763">
            <v>0</v>
          </cell>
          <cell r="L763">
            <v>0</v>
          </cell>
          <cell r="M763">
            <v>0</v>
          </cell>
          <cell r="N763">
            <v>0</v>
          </cell>
          <cell r="O763">
            <v>0</v>
          </cell>
          <cell r="P763">
            <v>0</v>
          </cell>
          <cell r="Q763">
            <v>78.762065261046942</v>
          </cell>
          <cell r="R763">
            <v>181.93902186595065</v>
          </cell>
          <cell r="S763">
            <v>294.46939201680448</v>
          </cell>
          <cell r="T763">
            <v>426.50869368675808</v>
          </cell>
          <cell r="U763">
            <v>630.39700305848044</v>
          </cell>
          <cell r="V763">
            <v>841.66805292224717</v>
          </cell>
          <cell r="W763">
            <v>1063.7231648325605</v>
          </cell>
          <cell r="X763">
            <v>1323.2899875957648</v>
          </cell>
          <cell r="Y763">
            <v>1581.4275366918891</v>
          </cell>
          <cell r="Z763">
            <v>1785.6697174271283</v>
          </cell>
          <cell r="AA763">
            <v>1960.0884055083773</v>
          </cell>
          <cell r="AB763">
            <v>2177.3651049422128</v>
          </cell>
          <cell r="AC763">
            <v>2440.8916918157061</v>
          </cell>
          <cell r="AD763">
            <v>2473.4305870605676</v>
          </cell>
          <cell r="AE763">
            <v>2496.0101344552204</v>
          </cell>
        </row>
        <row r="764">
          <cell r="A764" t="str">
            <v>Consommation du ECS biomasse des maisons &gt;=1999 (climat normal)</v>
          </cell>
          <cell r="B764" t="str">
            <v>boicumprecs5</v>
          </cell>
          <cell r="C764" t="str">
            <v>fra</v>
          </cell>
          <cell r="D764" t="str">
            <v>CEREN</v>
          </cell>
          <cell r="E764" t="str">
            <v>GWh</v>
          </cell>
          <cell r="F764">
            <v>0</v>
          </cell>
          <cell r="G764">
            <v>0</v>
          </cell>
          <cell r="H764">
            <v>0</v>
          </cell>
          <cell r="I764">
            <v>0</v>
          </cell>
          <cell r="J764">
            <v>0</v>
          </cell>
          <cell r="K764">
            <v>0</v>
          </cell>
          <cell r="L764">
            <v>0</v>
          </cell>
          <cell r="M764">
            <v>0</v>
          </cell>
          <cell r="N764">
            <v>0</v>
          </cell>
          <cell r="O764">
            <v>0</v>
          </cell>
          <cell r="P764">
            <v>0</v>
          </cell>
          <cell r="Q764">
            <v>1.1463305332320759</v>
          </cell>
          <cell r="R764">
            <v>3.1534113695020967</v>
          </cell>
          <cell r="S764">
            <v>4.7591662214324781</v>
          </cell>
          <cell r="T764">
            <v>9.2270628429245445</v>
          </cell>
          <cell r="U764">
            <v>8.9635310995749649</v>
          </cell>
          <cell r="V764">
            <v>9.8999523512185998</v>
          </cell>
          <cell r="W764">
            <v>11.387864845949895</v>
          </cell>
          <cell r="X764">
            <v>13.36215846970542</v>
          </cell>
          <cell r="Y764">
            <v>14.253648459368684</v>
          </cell>
          <cell r="Z764">
            <v>14.859359294689551</v>
          </cell>
          <cell r="AA764">
            <v>15.201704928017922</v>
          </cell>
          <cell r="AB764">
            <v>15.412273612852404</v>
          </cell>
          <cell r="AC764">
            <v>16.013135384939677</v>
          </cell>
          <cell r="AD764">
            <v>18.30767063764895</v>
          </cell>
          <cell r="AE764">
            <v>20.910274657168088</v>
          </cell>
        </row>
        <row r="765">
          <cell r="A765" t="str">
            <v>Consommation du ECS autre des maisons &gt;=1999 (climat normal)</v>
          </cell>
          <cell r="B765" t="str">
            <v>divcumprecs5</v>
          </cell>
          <cell r="C765" t="str">
            <v>fra</v>
          </cell>
          <cell r="D765" t="str">
            <v>CEREN</v>
          </cell>
          <cell r="E765" t="str">
            <v>GWh</v>
          </cell>
          <cell r="F765">
            <v>0</v>
          </cell>
          <cell r="G765">
            <v>0</v>
          </cell>
          <cell r="H765">
            <v>0</v>
          </cell>
          <cell r="I765">
            <v>0</v>
          </cell>
          <cell r="J765">
            <v>0</v>
          </cell>
          <cell r="K765">
            <v>0</v>
          </cell>
          <cell r="L765">
            <v>0</v>
          </cell>
          <cell r="M765">
            <v>0</v>
          </cell>
          <cell r="N765">
            <v>0</v>
          </cell>
          <cell r="O765">
            <v>0</v>
          </cell>
          <cell r="P765">
            <v>0</v>
          </cell>
          <cell r="Q765">
            <v>0.46823783720930229</v>
          </cell>
          <cell r="R765">
            <v>0.78039639534883731</v>
          </cell>
          <cell r="S765">
            <v>1.2486342325581397</v>
          </cell>
          <cell r="T765">
            <v>1.716872069767442</v>
          </cell>
          <cell r="U765">
            <v>2.1851099069767446</v>
          </cell>
          <cell r="V765">
            <v>2.8094270232558149</v>
          </cell>
          <cell r="W765">
            <v>2.8094270232558145</v>
          </cell>
          <cell r="X765">
            <v>3.9019819767441857</v>
          </cell>
          <cell r="Y765">
            <v>4.2141405348837218</v>
          </cell>
          <cell r="Z765">
            <v>4.8384576511627913</v>
          </cell>
          <cell r="AA765">
            <v>5.3066954883720943</v>
          </cell>
          <cell r="AB765">
            <v>9.5208360232558142</v>
          </cell>
          <cell r="AC765">
            <v>13.422818000000001</v>
          </cell>
          <cell r="AD765">
            <v>21.851099069767443</v>
          </cell>
          <cell r="AE765">
            <v>27.938190953488373</v>
          </cell>
        </row>
        <row r="766">
          <cell r="A766" t="str">
            <v>Consommation du ECS des appartements &gt;=1999 (climat normal)</v>
          </cell>
        </row>
        <row r="767">
          <cell r="A767" t="str">
            <v>Consommation du ECS des appartements &gt;=1999 (climat normal)</v>
          </cell>
          <cell r="B767" t="str">
            <v>toccuiprecs5</v>
          </cell>
          <cell r="C767" t="str">
            <v>fra</v>
          </cell>
          <cell r="D767" t="str">
            <v>CEREN</v>
          </cell>
          <cell r="E767" t="str">
            <v>GWh</v>
          </cell>
          <cell r="F767">
            <v>0</v>
          </cell>
          <cell r="G767">
            <v>0</v>
          </cell>
          <cell r="H767">
            <v>0</v>
          </cell>
          <cell r="I767">
            <v>0</v>
          </cell>
          <cell r="J767">
            <v>0</v>
          </cell>
          <cell r="K767">
            <v>0</v>
          </cell>
          <cell r="L767">
            <v>0</v>
          </cell>
          <cell r="M767">
            <v>0</v>
          </cell>
          <cell r="N767">
            <v>0</v>
          </cell>
          <cell r="O767">
            <v>0</v>
          </cell>
          <cell r="P767">
            <v>0</v>
          </cell>
          <cell r="Q767">
            <v>83.346480954029545</v>
          </cell>
          <cell r="R767">
            <v>167.74026994471825</v>
          </cell>
          <cell r="S767">
            <v>257.63820186999669</v>
          </cell>
          <cell r="T767">
            <v>373.83768674256476</v>
          </cell>
          <cell r="U767">
            <v>503.09762116977117</v>
          </cell>
          <cell r="V767">
            <v>649.32675850121836</v>
          </cell>
          <cell r="W767">
            <v>767.29089008880112</v>
          </cell>
          <cell r="X767">
            <v>877.1379247772943</v>
          </cell>
          <cell r="Y767">
            <v>1056.537148077399</v>
          </cell>
          <cell r="Z767">
            <v>1074.0480698929271</v>
          </cell>
          <cell r="AA767">
            <v>1179.6687216993146</v>
          </cell>
          <cell r="AB767">
            <v>1266.3581587794636</v>
          </cell>
          <cell r="AC767">
            <v>1329.9360014126989</v>
          </cell>
          <cell r="AD767">
            <v>1436.9354840673695</v>
          </cell>
          <cell r="AE767">
            <v>1559.8421534235572</v>
          </cell>
        </row>
        <row r="768">
          <cell r="A768" t="str">
            <v>Consommation du ECS charbon des appartements &gt;=1999 (climat normal)</v>
          </cell>
          <cell r="B768" t="str">
            <v>chacuiprecs5</v>
          </cell>
          <cell r="C768" t="str">
            <v>fra</v>
          </cell>
          <cell r="D768" t="str">
            <v>CEREN</v>
          </cell>
          <cell r="E768" t="str">
            <v>GWh</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row>
        <row r="769">
          <cell r="A769" t="str">
            <v>Consommation du ECS fioul des appartements &gt;=1999 (climat normal)</v>
          </cell>
          <cell r="B769" t="str">
            <v>fodcuiprecs5</v>
          </cell>
          <cell r="C769" t="str">
            <v>fra</v>
          </cell>
          <cell r="D769" t="str">
            <v>CEREN</v>
          </cell>
          <cell r="E769" t="str">
            <v>GWh</v>
          </cell>
          <cell r="F769">
            <v>0</v>
          </cell>
          <cell r="G769">
            <v>0</v>
          </cell>
          <cell r="H769">
            <v>0</v>
          </cell>
          <cell r="I769">
            <v>0</v>
          </cell>
          <cell r="J769">
            <v>0</v>
          </cell>
          <cell r="K769">
            <v>0</v>
          </cell>
          <cell r="L769">
            <v>0</v>
          </cell>
          <cell r="M769">
            <v>0</v>
          </cell>
          <cell r="N769">
            <v>0</v>
          </cell>
          <cell r="O769">
            <v>0</v>
          </cell>
          <cell r="P769">
            <v>0</v>
          </cell>
          <cell r="Q769">
            <v>1.4779574269788507</v>
          </cell>
          <cell r="R769">
            <v>3.2051672438065317</v>
          </cell>
          <cell r="S769">
            <v>5.0165680324901292</v>
          </cell>
          <cell r="T769">
            <v>7.7350447762672356</v>
          </cell>
          <cell r="U769">
            <v>9.4096656780194152</v>
          </cell>
          <cell r="V769">
            <v>11.52355094132963</v>
          </cell>
          <cell r="W769">
            <v>14.960189602579275</v>
          </cell>
          <cell r="X769">
            <v>15.593962095600837</v>
          </cell>
          <cell r="Y769">
            <v>17.640255325459815</v>
          </cell>
          <cell r="Z769">
            <v>18.69591273344361</v>
          </cell>
          <cell r="AA769">
            <v>20.304946422815277</v>
          </cell>
          <cell r="AB769">
            <v>21.416539095304298</v>
          </cell>
          <cell r="AC769">
            <v>21.742480971348179</v>
          </cell>
          <cell r="AD769">
            <v>21.039226207795785</v>
          </cell>
          <cell r="AE769">
            <v>20.277487936311474</v>
          </cell>
        </row>
        <row r="770">
          <cell r="A770" t="str">
            <v>Consommation du ECS GPL des appartements &gt;=1999 (climat normal)</v>
          </cell>
          <cell r="B770" t="str">
            <v>gplcuiprecs5</v>
          </cell>
          <cell r="C770" t="str">
            <v>fra</v>
          </cell>
          <cell r="D770" t="str">
            <v>CEREN</v>
          </cell>
          <cell r="E770" t="str">
            <v>GWh</v>
          </cell>
          <cell r="F770">
            <v>0</v>
          </cell>
          <cell r="G770">
            <v>0</v>
          </cell>
          <cell r="H770">
            <v>0</v>
          </cell>
          <cell r="I770">
            <v>0</v>
          </cell>
          <cell r="J770">
            <v>0</v>
          </cell>
          <cell r="K770">
            <v>0</v>
          </cell>
          <cell r="L770">
            <v>0</v>
          </cell>
          <cell r="M770">
            <v>0</v>
          </cell>
          <cell r="N770">
            <v>0</v>
          </cell>
          <cell r="O770">
            <v>0</v>
          </cell>
          <cell r="P770">
            <v>0</v>
          </cell>
          <cell r="Q770">
            <v>0.96363903180556543</v>
          </cell>
          <cell r="R770">
            <v>1.9915794470071604</v>
          </cell>
          <cell r="S770">
            <v>4.44182213563984</v>
          </cell>
          <cell r="T770">
            <v>7.4930766047396604</v>
          </cell>
          <cell r="U770">
            <v>8.9987013025172722</v>
          </cell>
          <cell r="V770">
            <v>9.6001228610838734</v>
          </cell>
          <cell r="W770">
            <v>9.8856548893330505</v>
          </cell>
          <cell r="X770">
            <v>9.8854505872294336</v>
          </cell>
          <cell r="Y770">
            <v>8.0352688292466361</v>
          </cell>
          <cell r="Z770">
            <v>6.2321891024142309</v>
          </cell>
          <cell r="AA770">
            <v>4.949456150317495</v>
          </cell>
          <cell r="AB770">
            <v>3.9889227633776829</v>
          </cell>
          <cell r="AC770">
            <v>3.0249203117762122</v>
          </cell>
          <cell r="AD770">
            <v>3.0730244890504075</v>
          </cell>
          <cell r="AE770">
            <v>3.116419612724191</v>
          </cell>
        </row>
        <row r="771">
          <cell r="A771" t="str">
            <v>Consommation du ECS gaz naturel des appartements &gt;=1999 (climat normal)</v>
          </cell>
          <cell r="B771" t="str">
            <v>gazcuiprecs5</v>
          </cell>
          <cell r="C771" t="str">
            <v>fra</v>
          </cell>
          <cell r="D771" t="str">
            <v>CEREN</v>
          </cell>
          <cell r="E771" t="str">
            <v>GWh</v>
          </cell>
          <cell r="F771">
            <v>0</v>
          </cell>
          <cell r="G771">
            <v>0</v>
          </cell>
          <cell r="H771">
            <v>0</v>
          </cell>
          <cell r="I771">
            <v>0</v>
          </cell>
          <cell r="J771">
            <v>0</v>
          </cell>
          <cell r="K771">
            <v>0</v>
          </cell>
          <cell r="L771">
            <v>0</v>
          </cell>
          <cell r="M771">
            <v>0</v>
          </cell>
          <cell r="N771">
            <v>0</v>
          </cell>
          <cell r="O771">
            <v>0</v>
          </cell>
          <cell r="P771">
            <v>0</v>
          </cell>
          <cell r="Q771">
            <v>39.598595056971639</v>
          </cell>
          <cell r="R771">
            <v>79.850291749182588</v>
          </cell>
          <cell r="S771">
            <v>117.1184498939746</v>
          </cell>
          <cell r="T771">
            <v>164.65075873673672</v>
          </cell>
          <cell r="U771">
            <v>220.3988806413447</v>
          </cell>
          <cell r="V771">
            <v>272.82960521827408</v>
          </cell>
          <cell r="W771">
            <v>293.65319237375206</v>
          </cell>
          <cell r="X771">
            <v>321.66878660047905</v>
          </cell>
          <cell r="Y771">
            <v>335.58381532546809</v>
          </cell>
          <cell r="Z771">
            <v>344.47144265130856</v>
          </cell>
          <cell r="AA771">
            <v>350.31909088130141</v>
          </cell>
          <cell r="AB771">
            <v>368.76723418048368</v>
          </cell>
          <cell r="AC771">
            <v>403.27122640929451</v>
          </cell>
          <cell r="AD771">
            <v>475.02606281008786</v>
          </cell>
          <cell r="AE771">
            <v>556.39712957100676</v>
          </cell>
        </row>
        <row r="772">
          <cell r="A772" t="str">
            <v>Consommation du ECS électricité des appartements &gt;=1999 (climat normal)</v>
          </cell>
          <cell r="B772" t="str">
            <v>elccuiprecs5</v>
          </cell>
          <cell r="C772" t="str">
            <v>fra</v>
          </cell>
          <cell r="D772" t="str">
            <v>CEREN</v>
          </cell>
          <cell r="E772" t="str">
            <v>GWh</v>
          </cell>
          <cell r="F772">
            <v>0</v>
          </cell>
          <cell r="G772">
            <v>0</v>
          </cell>
          <cell r="H772">
            <v>0</v>
          </cell>
          <cell r="I772">
            <v>0</v>
          </cell>
          <cell r="J772">
            <v>0</v>
          </cell>
          <cell r="K772">
            <v>0</v>
          </cell>
          <cell r="L772">
            <v>0</v>
          </cell>
          <cell r="M772">
            <v>0</v>
          </cell>
          <cell r="N772">
            <v>0</v>
          </cell>
          <cell r="O772">
            <v>0</v>
          </cell>
          <cell r="P772">
            <v>0</v>
          </cell>
          <cell r="Q772">
            <v>34.516840798738606</v>
          </cell>
          <cell r="R772">
            <v>67.943739632628962</v>
          </cell>
          <cell r="S772">
            <v>109.99065913347353</v>
          </cell>
          <cell r="T772">
            <v>165.9425760317979</v>
          </cell>
          <cell r="U772">
            <v>232.76235917579675</v>
          </cell>
          <cell r="V772">
            <v>315.88542187587956</v>
          </cell>
          <cell r="W772">
            <v>401.18767310685763</v>
          </cell>
          <cell r="X772">
            <v>462.48543729631058</v>
          </cell>
          <cell r="Y772">
            <v>614.97501951582922</v>
          </cell>
          <cell r="Z772">
            <v>607.95741202203976</v>
          </cell>
          <cell r="AA772">
            <v>691.17186983790361</v>
          </cell>
          <cell r="AB772">
            <v>727.81212960076311</v>
          </cell>
          <cell r="AC772">
            <v>729.1956514295822</v>
          </cell>
          <cell r="AD772">
            <v>730.5238879557844</v>
          </cell>
          <cell r="AE772">
            <v>725.56385178025891</v>
          </cell>
        </row>
        <row r="773">
          <cell r="A773" t="str">
            <v>Consommation du ECS biomasse des appartements &gt;=1999 (climat normal)</v>
          </cell>
          <cell r="B773" t="str">
            <v>boicuiprecs5</v>
          </cell>
          <cell r="C773" t="str">
            <v>fra</v>
          </cell>
          <cell r="D773" t="str">
            <v>CEREN</v>
          </cell>
          <cell r="E773" t="str">
            <v>GWh</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row>
        <row r="774">
          <cell r="A774" t="str">
            <v>Consommation du ECS autre des appartements &gt;=1999 (climat normal)</v>
          </cell>
          <cell r="B774" t="str">
            <v>divcuiprecs5</v>
          </cell>
          <cell r="C774" t="str">
            <v>fra</v>
          </cell>
          <cell r="D774" t="str">
            <v>CEREN</v>
          </cell>
          <cell r="E774" t="str">
            <v>GWh</v>
          </cell>
          <cell r="F774">
            <v>0</v>
          </cell>
          <cell r="G774">
            <v>0</v>
          </cell>
          <cell r="H774">
            <v>0</v>
          </cell>
          <cell r="I774">
            <v>0</v>
          </cell>
          <cell r="J774">
            <v>0</v>
          </cell>
          <cell r="K774">
            <v>0</v>
          </cell>
          <cell r="L774">
            <v>0</v>
          </cell>
          <cell r="M774">
            <v>0</v>
          </cell>
          <cell r="N774">
            <v>0</v>
          </cell>
          <cell r="O774">
            <v>0</v>
          </cell>
          <cell r="P774">
            <v>0</v>
          </cell>
          <cell r="Q774">
            <v>6.789448639534883</v>
          </cell>
          <cell r="R774">
            <v>14.749491872093023</v>
          </cell>
          <cell r="S774">
            <v>21.070702674418602</v>
          </cell>
          <cell r="T774">
            <v>28.016230593023263</v>
          </cell>
          <cell r="U774">
            <v>31.528014372093015</v>
          </cell>
          <cell r="V774">
            <v>39.488057604651168</v>
          </cell>
          <cell r="W774">
            <v>47.604180116279082</v>
          </cell>
          <cell r="X774">
            <v>67.504288197674413</v>
          </cell>
          <cell r="Y774">
            <v>80.302789081395332</v>
          </cell>
          <cell r="Z774">
            <v>96.691113383720932</v>
          </cell>
          <cell r="AA774">
            <v>112.92335840697677</v>
          </cell>
          <cell r="AB774">
            <v>144.37333313953491</v>
          </cell>
          <cell r="AC774">
            <v>172.70172229069766</v>
          </cell>
          <cell r="AD774">
            <v>207.27328260465111</v>
          </cell>
          <cell r="AE774">
            <v>254.48726452325585</v>
          </cell>
        </row>
        <row r="775">
          <cell r="A775" t="str">
            <v>Cu maison</v>
          </cell>
          <cell r="P775" t="e">
            <v>#DIV/0!</v>
          </cell>
          <cell r="Q775">
            <v>8837.6456738377274</v>
          </cell>
          <cell r="R775">
            <v>8655.1720415035543</v>
          </cell>
          <cell r="S775">
            <v>8451.0460448401336</v>
          </cell>
          <cell r="T775">
            <v>8754.0967647588714</v>
          </cell>
          <cell r="U775">
            <v>8374.2905141329556</v>
          </cell>
          <cell r="V775">
            <v>8220.1866770195647</v>
          </cell>
          <cell r="W775">
            <v>8073.8420792956877</v>
          </cell>
          <cell r="X775">
            <v>7662.4039004056176</v>
          </cell>
          <cell r="Y775">
            <v>7349.8571098444263</v>
          </cell>
          <cell r="Z775">
            <v>7000.8017466471047</v>
          </cell>
          <cell r="AA775">
            <v>6540.4233028175131</v>
          </cell>
          <cell r="AB775">
            <v>6352.3910933040488</v>
          </cell>
          <cell r="AC775">
            <v>6154.2305243132823</v>
          </cell>
          <cell r="AD775">
            <v>5971.9764090777062</v>
          </cell>
          <cell r="AE775">
            <v>5826.7566735236633</v>
          </cell>
        </row>
        <row r="776">
          <cell r="A776" t="str">
            <v>Cu appart</v>
          </cell>
          <cell r="P776" t="e">
            <v>#DIV/0!</v>
          </cell>
          <cell r="Q776">
            <v>4439.536902352721</v>
          </cell>
          <cell r="R776">
            <v>4317.3863746821389</v>
          </cell>
          <cell r="S776">
            <v>4153.4273837241553</v>
          </cell>
          <cell r="T776">
            <v>4152.0577673325706</v>
          </cell>
          <cell r="U776">
            <v>4120.6900932645995</v>
          </cell>
          <cell r="V776">
            <v>4073.7498047632084</v>
          </cell>
          <cell r="W776">
            <v>4195.4917441034449</v>
          </cell>
          <cell r="X776">
            <v>3929.3792564417649</v>
          </cell>
          <cell r="Y776">
            <v>3768.1192371143829</v>
          </cell>
          <cell r="Z776">
            <v>3851.1871539353956</v>
          </cell>
          <cell r="AA776">
            <v>3479.6022659522782</v>
          </cell>
          <cell r="AB776">
            <v>3421.0507550513857</v>
          </cell>
          <cell r="AC776">
            <v>3415.241161058238</v>
          </cell>
          <cell r="AD776">
            <v>3366.8924294418621</v>
          </cell>
          <cell r="AE776">
            <v>3351.6353244867119</v>
          </cell>
        </row>
        <row r="777">
          <cell r="P777" t="e">
            <v>#VALUE!</v>
          </cell>
          <cell r="Q777">
            <v>7599.0074581579775</v>
          </cell>
          <cell r="R777">
            <v>7442.1083761853424</v>
          </cell>
          <cell r="S777">
            <v>7266.5916120723414</v>
          </cell>
          <cell r="T777">
            <v>7527.1683273936987</v>
          </cell>
          <cell r="U777">
            <v>7200.593735281991</v>
          </cell>
          <cell r="V777">
            <v>7068.0882863452825</v>
          </cell>
          <cell r="W777">
            <v>6942.2545823694645</v>
          </cell>
          <cell r="X777">
            <v>6588.481427691846</v>
          </cell>
          <cell r="Y777">
            <v>6319.7395613451636</v>
          </cell>
          <cell r="Z777">
            <v>6019.6059730413617</v>
          </cell>
          <cell r="AA777">
            <v>5623.7517651053413</v>
          </cell>
          <cell r="AB777">
            <v>5462.0731670714085</v>
          </cell>
          <cell r="AC777">
            <v>5291.6857474748767</v>
          </cell>
          <cell r="AD777">
            <v>5134.975416231905</v>
          </cell>
          <cell r="AE777">
            <v>5010.1089196248176</v>
          </cell>
        </row>
        <row r="778">
          <cell r="P778" t="e">
            <v>#VALUE!</v>
          </cell>
          <cell r="Q778">
            <v>3817.3146193918487</v>
          </cell>
          <cell r="R778">
            <v>3712.2840710938426</v>
          </cell>
          <cell r="S778">
            <v>3571.3047151540459</v>
          </cell>
          <cell r="T778">
            <v>3570.1270570357442</v>
          </cell>
          <cell r="U778">
            <v>3543.1557121793626</v>
          </cell>
          <cell r="V778">
            <v>3502.7943291171177</v>
          </cell>
          <cell r="W778">
            <v>3607.4735546891188</v>
          </cell>
          <cell r="X778">
            <v>3378.6580020995402</v>
          </cell>
          <cell r="Y778">
            <v>3239.9993440364428</v>
          </cell>
          <cell r="Z778">
            <v>3311.424895903177</v>
          </cell>
          <cell r="AA778">
            <v>2991.9194032263786</v>
          </cell>
          <cell r="AB778">
            <v>2941.5741659943128</v>
          </cell>
          <cell r="AC778">
            <v>2936.5788143235063</v>
          </cell>
          <cell r="AD778">
            <v>2895.0063881701308</v>
          </cell>
          <cell r="AE778">
            <v>2881.8876392835009</v>
          </cell>
        </row>
        <row r="780">
          <cell r="A780" t="str">
            <v>Production solaire thermique</v>
          </cell>
        </row>
        <row r="781">
          <cell r="A781" t="str">
            <v>Source de donnée : Eurostat</v>
          </cell>
          <cell r="B781" t="str">
            <v>http://appsso.eurostat.ec.europa.eu/nui/submitViewTableAction.do</v>
          </cell>
        </row>
        <row r="783">
          <cell r="A783" t="str">
            <v>PRODUCT</v>
          </cell>
          <cell r="B783" t="str">
            <v>Unit</v>
          </cell>
          <cell r="C783" t="str">
            <v>2000</v>
          </cell>
          <cell r="D783" t="str">
            <v>2001</v>
          </cell>
          <cell r="E783" t="str">
            <v>2002</v>
          </cell>
          <cell r="F783" t="str">
            <v>2003</v>
          </cell>
          <cell r="G783" t="str">
            <v>2004</v>
          </cell>
          <cell r="H783" t="str">
            <v>2005</v>
          </cell>
          <cell r="I783" t="str">
            <v>2006</v>
          </cell>
          <cell r="J783" t="str">
            <v>2007</v>
          </cell>
          <cell r="K783" t="str">
            <v>2008</v>
          </cell>
          <cell r="L783" t="str">
            <v>2009</v>
          </cell>
          <cell r="M783" t="str">
            <v>2010</v>
          </cell>
          <cell r="N783" t="str">
            <v>2011</v>
          </cell>
          <cell r="O783" t="str">
            <v>2012</v>
          </cell>
          <cell r="P783" t="str">
            <v>2013</v>
          </cell>
          <cell r="Q783" t="str">
            <v>2014</v>
          </cell>
          <cell r="R783" t="str">
            <v>2015</v>
          </cell>
        </row>
        <row r="784">
          <cell r="A784" t="str">
            <v>Solar thermal résidentiel</v>
          </cell>
          <cell r="B784" t="str">
            <v>ktoe</v>
          </cell>
          <cell r="C784">
            <v>20.7</v>
          </cell>
          <cell r="D784">
            <v>20.2</v>
          </cell>
          <cell r="E784">
            <v>20.100000000000001</v>
          </cell>
          <cell r="F784">
            <v>21</v>
          </cell>
          <cell r="G784">
            <v>21.9</v>
          </cell>
          <cell r="H784">
            <v>22.5</v>
          </cell>
          <cell r="I784">
            <v>29.7</v>
          </cell>
          <cell r="J784">
            <v>37.299999999999997</v>
          </cell>
          <cell r="K784">
            <v>46.8</v>
          </cell>
          <cell r="L784">
            <v>54</v>
          </cell>
          <cell r="M784">
            <v>60.2</v>
          </cell>
          <cell r="N784">
            <v>66.3</v>
          </cell>
          <cell r="O784">
            <v>71.900000000000006</v>
          </cell>
          <cell r="P784">
            <v>77.900000000000006</v>
          </cell>
          <cell r="Q784">
            <v>82.6</v>
          </cell>
          <cell r="R784">
            <v>85.4</v>
          </cell>
        </row>
        <row r="785">
          <cell r="A785" t="str">
            <v>Solar thermal services</v>
          </cell>
          <cell r="B785" t="str">
            <v>France</v>
          </cell>
          <cell r="C785">
            <v>0</v>
          </cell>
          <cell r="D785">
            <v>0</v>
          </cell>
          <cell r="E785">
            <v>0</v>
          </cell>
          <cell r="F785">
            <v>0</v>
          </cell>
          <cell r="G785">
            <v>0</v>
          </cell>
          <cell r="H785">
            <v>1.8</v>
          </cell>
          <cell r="I785">
            <v>1.8</v>
          </cell>
          <cell r="J785">
            <v>2.1</v>
          </cell>
          <cell r="K785">
            <v>2.5</v>
          </cell>
          <cell r="L785">
            <v>2.9</v>
          </cell>
          <cell r="M785">
            <v>3.3</v>
          </cell>
          <cell r="N785">
            <v>4</v>
          </cell>
          <cell r="O785">
            <v>8.6</v>
          </cell>
          <cell r="P785">
            <v>10</v>
          </cell>
          <cell r="Q785">
            <v>10.8</v>
          </cell>
          <cell r="R785">
            <v>11.5</v>
          </cell>
        </row>
        <row r="828">
          <cell r="A828" t="str">
            <v>Energie finale</v>
          </cell>
          <cell r="B828" t="str">
            <v>Code série</v>
          </cell>
          <cell r="C828" t="str">
            <v>Pays</v>
          </cell>
          <cell r="D828" t="str">
            <v>Source</v>
          </cell>
          <cell r="E828" t="str">
            <v>Unit</v>
          </cell>
          <cell r="P828">
            <v>2000</v>
          </cell>
          <cell r="Q828">
            <v>2001</v>
          </cell>
          <cell r="R828">
            <v>2002</v>
          </cell>
          <cell r="S828">
            <v>2003</v>
          </cell>
          <cell r="T828">
            <v>2004</v>
          </cell>
          <cell r="U828">
            <v>2005</v>
          </cell>
          <cell r="V828">
            <v>2006</v>
          </cell>
          <cell r="W828">
            <v>2007</v>
          </cell>
          <cell r="X828">
            <v>2008</v>
          </cell>
          <cell r="Y828">
            <v>2009</v>
          </cell>
          <cell r="Z828">
            <v>2010</v>
          </cell>
          <cell r="AA828">
            <v>2011</v>
          </cell>
          <cell r="AB828">
            <v>2012</v>
          </cell>
          <cell r="AC828">
            <v>2013</v>
          </cell>
          <cell r="AD828">
            <v>2014</v>
          </cell>
          <cell r="AE828">
            <v>2015</v>
          </cell>
        </row>
        <row r="829">
          <cell r="A829" t="str">
            <v>Consommation totale du résidentiel (climat normal)</v>
          </cell>
        </row>
        <row r="830">
          <cell r="A830" t="str">
            <v>Consommation totale du résidentiel (climat normal)</v>
          </cell>
          <cell r="B830" t="str">
            <v>toccflprcc</v>
          </cell>
          <cell r="C830" t="str">
            <v>fra</v>
          </cell>
          <cell r="D830" t="str">
            <v>CEREN</v>
          </cell>
          <cell r="E830" t="str">
            <v>GWh</v>
          </cell>
          <cell r="P830">
            <v>497266.54744381789</v>
          </cell>
          <cell r="X830">
            <v>490854.00205369457</v>
          </cell>
          <cell r="AE830">
            <v>453914.18928798352</v>
          </cell>
        </row>
        <row r="831">
          <cell r="A831" t="str">
            <v>Consommation totale du charbon du résidentiel (climat normal)</v>
          </cell>
          <cell r="B831" t="str">
            <v>chacflprcc</v>
          </cell>
          <cell r="C831" t="str">
            <v>fra</v>
          </cell>
          <cell r="D831" t="str">
            <v>CEREN</v>
          </cell>
          <cell r="E831" t="str">
            <v>GWh</v>
          </cell>
          <cell r="P831">
            <v>700.76829415765656</v>
          </cell>
          <cell r="X831">
            <v>2564.3225737618409</v>
          </cell>
          <cell r="AE831">
            <v>415.52642396015335</v>
          </cell>
        </row>
        <row r="832">
          <cell r="A832" t="str">
            <v>Consommation totale du fioul du résidentiel (climat normal)</v>
          </cell>
          <cell r="B832" t="str">
            <v>fodcflprcc</v>
          </cell>
          <cell r="C832" t="str">
            <v>fra</v>
          </cell>
          <cell r="D832" t="str">
            <v>CEREN</v>
          </cell>
          <cell r="E832" t="str">
            <v>GWh</v>
          </cell>
          <cell r="P832">
            <v>89102.738805681991</v>
          </cell>
          <cell r="X832">
            <v>82661.516419324093</v>
          </cell>
          <cell r="AE832">
            <v>62596.950406983058</v>
          </cell>
        </row>
        <row r="833">
          <cell r="A833" t="str">
            <v>Consommation totale du GPL du résidentiel (climat normal)</v>
          </cell>
          <cell r="B833" t="str">
            <v>gplcflprcc</v>
          </cell>
          <cell r="C833" t="str">
            <v>fra</v>
          </cell>
          <cell r="D833" t="str">
            <v>CEREN</v>
          </cell>
          <cell r="E833" t="str">
            <v>GWh</v>
          </cell>
          <cell r="P833">
            <v>16459.18123607125</v>
          </cell>
          <cell r="X833">
            <v>13410.58110496468</v>
          </cell>
          <cell r="AE833">
            <v>11294.819338404563</v>
          </cell>
        </row>
        <row r="834">
          <cell r="A834" t="str">
            <v>Consommation totale du gaz naturel du résidentiel (climat normal)</v>
          </cell>
          <cell r="B834" t="str">
            <v>gazcflprcc</v>
          </cell>
          <cell r="C834" t="str">
            <v>fra</v>
          </cell>
          <cell r="D834" t="str">
            <v>CEREN</v>
          </cell>
          <cell r="E834" t="str">
            <v>GWh</v>
          </cell>
          <cell r="P834">
            <v>174516.13308375265</v>
          </cell>
          <cell r="X834">
            <v>161632.21613912995</v>
          </cell>
          <cell r="AE834">
            <v>134330.45568875823</v>
          </cell>
        </row>
        <row r="835">
          <cell r="A835" t="str">
            <v>Consommation totale de l'électricité du résidentiel (climat normal)</v>
          </cell>
          <cell r="B835" t="str">
            <v>elccflprcc</v>
          </cell>
          <cell r="C835" t="str">
            <v>fra</v>
          </cell>
          <cell r="D835" t="str">
            <v>CEREN</v>
          </cell>
          <cell r="E835" t="str">
            <v>GWh</v>
          </cell>
          <cell r="P835">
            <v>122892.19784185286</v>
          </cell>
          <cell r="X835">
            <v>148463.48648354335</v>
          </cell>
          <cell r="AE835">
            <v>153547.76993898425</v>
          </cell>
        </row>
        <row r="836">
          <cell r="A836" t="str">
            <v>Consommation totale de la biomasse du résidentiel (climat normal)</v>
          </cell>
          <cell r="B836" t="str">
            <v>boicflprcc</v>
          </cell>
          <cell r="C836" t="str">
            <v>fra</v>
          </cell>
          <cell r="D836" t="str">
            <v>CEREN</v>
          </cell>
          <cell r="E836" t="str">
            <v>GWh</v>
          </cell>
          <cell r="P836">
            <v>73222.957598140827</v>
          </cell>
          <cell r="X836">
            <v>68594.521525619377</v>
          </cell>
          <cell r="AE836">
            <v>78223.050043792653</v>
          </cell>
        </row>
        <row r="837">
          <cell r="A837" t="str">
            <v>Consommation totale autre du résidentiel (climat normal)</v>
          </cell>
          <cell r="B837" t="str">
            <v>divcflprcc</v>
          </cell>
          <cell r="C837" t="str">
            <v>fra</v>
          </cell>
          <cell r="D837" t="str">
            <v>CEREN</v>
          </cell>
          <cell r="E837" t="str">
            <v>GWh</v>
          </cell>
          <cell r="P837">
            <v>20372.570584160701</v>
          </cell>
          <cell r="X837">
            <v>13527.357807351305</v>
          </cell>
          <cell r="AE837">
            <v>13505.617447100631</v>
          </cell>
        </row>
        <row r="838">
          <cell r="A838" t="str">
            <v>Consommation du chauffage du résidentiel (climat normal)</v>
          </cell>
        </row>
        <row r="839">
          <cell r="A839" t="str">
            <v>Consommation du chauffage du résidentiel (climat normal)</v>
          </cell>
          <cell r="B839" t="str">
            <v>toccflprchc</v>
          </cell>
          <cell r="C839" t="str">
            <v>fra</v>
          </cell>
          <cell r="D839" t="str">
            <v>CEREN</v>
          </cell>
          <cell r="E839" t="str">
            <v>GWh</v>
          </cell>
          <cell r="P839">
            <v>359617.05236641003</v>
          </cell>
          <cell r="X839">
            <v>338452.01325997361</v>
          </cell>
          <cell r="AE839">
            <v>297670.09820872045</v>
          </cell>
        </row>
        <row r="840">
          <cell r="A840" t="str">
            <v>Consommation du chauffage charbon du résidentiel (climat normal)</v>
          </cell>
          <cell r="B840" t="str">
            <v>chacflprchc</v>
          </cell>
          <cell r="C840" t="str">
            <v>fra</v>
          </cell>
          <cell r="D840" t="str">
            <v>CEREN</v>
          </cell>
          <cell r="E840" t="str">
            <v>GWh</v>
          </cell>
          <cell r="P840">
            <v>697.09918954504064</v>
          </cell>
          <cell r="X840">
            <v>2550.3779826096952</v>
          </cell>
          <cell r="AE840">
            <v>412.98663950637905</v>
          </cell>
        </row>
        <row r="841">
          <cell r="A841" t="str">
            <v>Consommation du chauffage pétrole du résidentiel (climat normal)</v>
          </cell>
          <cell r="B841" t="str">
            <v>oilcflprchc</v>
          </cell>
          <cell r="C841" t="str">
            <v>fra</v>
          </cell>
          <cell r="D841" t="str">
            <v>CEREN</v>
          </cell>
          <cell r="E841" t="str">
            <v>GWh</v>
          </cell>
          <cell r="P841">
            <v>86299.934007749311</v>
          </cell>
          <cell r="X841">
            <v>80983.1142072363</v>
          </cell>
          <cell r="AE841">
            <v>61094.811414050928</v>
          </cell>
        </row>
        <row r="842">
          <cell r="A842" t="str">
            <v>Consommation du chauffage fioul du résidentiel (climat normal)</v>
          </cell>
          <cell r="B842" t="str">
            <v>fodcflprchc</v>
          </cell>
          <cell r="C842" t="str">
            <v>fra</v>
          </cell>
          <cell r="D842" t="str">
            <v>CEREN</v>
          </cell>
          <cell r="E842" t="str">
            <v>GWh</v>
          </cell>
          <cell r="P842">
            <v>79377.433069099687</v>
          </cell>
          <cell r="X842">
            <v>75335.935869755689</v>
          </cell>
          <cell r="AE842">
            <v>57105.339124283135</v>
          </cell>
        </row>
        <row r="843">
          <cell r="A843" t="str">
            <v>Consommation du chauffage GPL du résidentiel (climat normal)</v>
          </cell>
          <cell r="B843" t="str">
            <v>gplcflprchc</v>
          </cell>
          <cell r="C843" t="str">
            <v>fra</v>
          </cell>
          <cell r="D843" t="str">
            <v>CEREN</v>
          </cell>
          <cell r="E843" t="str">
            <v>GWh</v>
          </cell>
          <cell r="P843">
            <v>6922.5009386496249</v>
          </cell>
          <cell r="X843">
            <v>5647.1783374806164</v>
          </cell>
          <cell r="AE843">
            <v>3989.4722897677921</v>
          </cell>
        </row>
        <row r="844">
          <cell r="A844" t="str">
            <v>Consommation du chauffage gaz naturel du résidentiel (climat normal)</v>
          </cell>
          <cell r="B844" t="str">
            <v>gazcflprchc</v>
          </cell>
          <cell r="C844" t="str">
            <v>fra</v>
          </cell>
          <cell r="D844" t="str">
            <v>CEREN</v>
          </cell>
          <cell r="E844" t="str">
            <v>GWh</v>
          </cell>
          <cell r="P844">
            <v>146513.29570948583</v>
          </cell>
          <cell r="X844">
            <v>133925.97370879268</v>
          </cell>
          <cell r="AE844">
            <v>111937.00652720334</v>
          </cell>
        </row>
        <row r="845">
          <cell r="A845" t="str">
            <v>Consommation du chauffage électricité du résidentiel (climat normal)</v>
          </cell>
          <cell r="B845" t="str">
            <v>elccflprchc</v>
          </cell>
          <cell r="C845" t="str">
            <v>fra</v>
          </cell>
          <cell r="D845" t="str">
            <v>CEREN</v>
          </cell>
          <cell r="E845" t="str">
            <v>GWh</v>
          </cell>
          <cell r="P845">
            <v>37258.830082581982</v>
          </cell>
          <cell r="X845">
            <v>42523.677193933356</v>
          </cell>
          <cell r="AE845">
            <v>36297.069913515545</v>
          </cell>
        </row>
        <row r="846">
          <cell r="A846" t="str">
            <v>Consommation du chauffage biomasse du résidentiel (climat normal)</v>
          </cell>
          <cell r="B846" t="str">
            <v>boicflprchc</v>
          </cell>
          <cell r="C846" t="str">
            <v>fra</v>
          </cell>
          <cell r="D846" t="str">
            <v>CEREN</v>
          </cell>
          <cell r="E846" t="str">
            <v>GWh</v>
          </cell>
          <cell r="P846">
            <v>71953.868402222492</v>
          </cell>
          <cell r="X846">
            <v>67793.473309382229</v>
          </cell>
          <cell r="AE846">
            <v>77475.119816935374</v>
          </cell>
        </row>
        <row r="847">
          <cell r="A847" t="str">
            <v>Consommation du chauffage autre du résidentiel (climat normal)</v>
          </cell>
          <cell r="B847" t="str">
            <v>divcflprchc</v>
          </cell>
          <cell r="C847" t="str">
            <v>fra</v>
          </cell>
          <cell r="D847" t="str">
            <v>CEREN</v>
          </cell>
          <cell r="E847" t="str">
            <v>GWh</v>
          </cell>
          <cell r="P847">
            <v>16894.024974825414</v>
          </cell>
          <cell r="X847">
            <v>10675.396858019329</v>
          </cell>
          <cell r="AE847">
            <v>10453.103897508892</v>
          </cell>
        </row>
        <row r="848">
          <cell r="A848" t="str">
            <v>Consommation de l'ECS du résidentiel (climat normal)</v>
          </cell>
        </row>
        <row r="849">
          <cell r="A849" t="str">
            <v>Consommation de l'ECS du résidentiel (climat normal)</v>
          </cell>
          <cell r="B849" t="str">
            <v>toccflprecs</v>
          </cell>
          <cell r="C849" t="str">
            <v>fra</v>
          </cell>
          <cell r="D849" t="str">
            <v>CEREN</v>
          </cell>
          <cell r="E849" t="str">
            <v>GWh</v>
          </cell>
          <cell r="P849">
            <v>51272.628858867261</v>
          </cell>
          <cell r="X849">
            <v>48902.42294002734</v>
          </cell>
          <cell r="AE849">
            <v>50324.829460951434</v>
          </cell>
        </row>
        <row r="850">
          <cell r="A850" t="str">
            <v>Consommation de l'ECS charbon du résidentiel (climat normal)</v>
          </cell>
          <cell r="B850" t="str">
            <v>chacflprecs</v>
          </cell>
          <cell r="C850" t="str">
            <v>fra</v>
          </cell>
          <cell r="D850" t="str">
            <v>CEREN</v>
          </cell>
          <cell r="E850" t="str">
            <v>GWh</v>
          </cell>
          <cell r="P850">
            <v>3.6691046126158953</v>
          </cell>
          <cell r="X850">
            <v>13.944591152145751</v>
          </cell>
          <cell r="AE850">
            <v>2.5397844537743004</v>
          </cell>
        </row>
        <row r="851">
          <cell r="A851" t="str">
            <v>Consommation de l'ECS pétrole du résidentiel (climat normal)</v>
          </cell>
          <cell r="B851" t="str">
            <v>oilcflprecs</v>
          </cell>
          <cell r="C851" t="str">
            <v>fra</v>
          </cell>
          <cell r="D851" t="str">
            <v>CEREN</v>
          </cell>
          <cell r="E851" t="str">
            <v>GWh</v>
          </cell>
          <cell r="P851">
            <v>11362.990652271421</v>
          </cell>
          <cell r="X851">
            <v>8436.9663452847726</v>
          </cell>
          <cell r="AE851">
            <v>6413.6679831629135</v>
          </cell>
        </row>
        <row r="852">
          <cell r="A852" t="str">
            <v>Consommation de l'ECS fioul du résidentiel (climat normal)</v>
          </cell>
          <cell r="B852" t="str">
            <v>fodcflprecs</v>
          </cell>
          <cell r="C852" t="str">
            <v>fra</v>
          </cell>
          <cell r="D852" t="str">
            <v>CEREN</v>
          </cell>
          <cell r="E852" t="str">
            <v>GWh</v>
          </cell>
          <cell r="P852">
            <v>9725.3057365823115</v>
          </cell>
          <cell r="X852">
            <v>7325.5805495683962</v>
          </cell>
          <cell r="AE852">
            <v>5491.6112826999233</v>
          </cell>
        </row>
        <row r="853">
          <cell r="A853" t="str">
            <v>Consommation de l'ECS GPL du résidentiel (climat normal)</v>
          </cell>
          <cell r="B853" t="str">
            <v>gplcflprecs</v>
          </cell>
          <cell r="C853" t="str">
            <v>fra</v>
          </cell>
          <cell r="D853" t="str">
            <v>CEREN</v>
          </cell>
          <cell r="E853" t="str">
            <v>GWh</v>
          </cell>
          <cell r="P853">
            <v>1637.6849156891094</v>
          </cell>
          <cell r="X853">
            <v>1111.3857957163752</v>
          </cell>
          <cell r="AE853">
            <v>922.05670046299088</v>
          </cell>
        </row>
        <row r="854">
          <cell r="A854" t="str">
            <v>Consommation de l'ECS gaz naturel du résidentiel (climat normal)</v>
          </cell>
          <cell r="B854" t="str">
            <v>gazcflprecs</v>
          </cell>
          <cell r="C854" t="str">
            <v>fra</v>
          </cell>
          <cell r="D854" t="str">
            <v>CEREN</v>
          </cell>
          <cell r="E854" t="str">
            <v>GWh</v>
          </cell>
          <cell r="P854">
            <v>16886.281627253848</v>
          </cell>
          <cell r="X854">
            <v>17054.203968798145</v>
          </cell>
          <cell r="AE854">
            <v>14371.751515127027</v>
          </cell>
        </row>
        <row r="855">
          <cell r="A855" t="str">
            <v>Consommation de l'ECS électricité du résidentiel (climat normal)</v>
          </cell>
          <cell r="B855" t="str">
            <v>elccflprecs</v>
          </cell>
          <cell r="C855" t="str">
            <v>fra</v>
          </cell>
          <cell r="D855" t="str">
            <v>CEREN</v>
          </cell>
          <cell r="E855" t="str">
            <v>GWh</v>
          </cell>
          <cell r="P855">
            <v>18272.052669475761</v>
          </cell>
          <cell r="X855">
            <v>19744.298869223156</v>
          </cell>
          <cell r="AE855">
            <v>25736.42640175869</v>
          </cell>
        </row>
        <row r="856">
          <cell r="A856" t="str">
            <v>Consommation de l'ECS biomasse du résidentiel (climat normal)</v>
          </cell>
          <cell r="B856" t="str">
            <v>boicflprecs</v>
          </cell>
          <cell r="C856" t="str">
            <v>fra</v>
          </cell>
          <cell r="D856" t="str">
            <v>CEREN</v>
          </cell>
          <cell r="E856" t="str">
            <v>GWh</v>
          </cell>
          <cell r="P856">
            <v>1269.0891959183386</v>
          </cell>
          <cell r="X856">
            <v>801.04821623715031</v>
          </cell>
          <cell r="AE856">
            <v>747.93022685728488</v>
          </cell>
        </row>
        <row r="857">
          <cell r="A857" t="str">
            <v>Consommation de l'ECS autre du résidentiel (climat normal)</v>
          </cell>
          <cell r="B857" t="str">
            <v>divcflprecs</v>
          </cell>
          <cell r="C857" t="str">
            <v>fra</v>
          </cell>
          <cell r="D857" t="str">
            <v>CEREN</v>
          </cell>
          <cell r="E857" t="str">
            <v>GWh</v>
          </cell>
          <cell r="P857">
            <v>3478.5456093352877</v>
          </cell>
          <cell r="X857">
            <v>2851.9609493319758</v>
          </cell>
          <cell r="AE857">
            <v>3052.5135495917389</v>
          </cell>
        </row>
        <row r="858">
          <cell r="A858" t="str">
            <v>Consommation de la cuisson du résidentiel (climat normal)</v>
          </cell>
        </row>
        <row r="859">
          <cell r="A859" t="str">
            <v>Consommation de la cuisson du résidentiel (climat normal)</v>
          </cell>
          <cell r="B859" t="str">
            <v>toccflprcui</v>
          </cell>
          <cell r="C859" t="str">
            <v>fra</v>
          </cell>
          <cell r="D859" t="str">
            <v>CEREN</v>
          </cell>
          <cell r="E859" t="str">
            <v>GWh</v>
          </cell>
          <cell r="P859">
            <v>28621.403493061385</v>
          </cell>
          <cell r="X859">
            <v>28045.783378062213</v>
          </cell>
          <cell r="AE859">
            <v>26224.353847772443</v>
          </cell>
        </row>
        <row r="860">
          <cell r="A860" t="str">
            <v>Consommation de l'ECS pétrole du résidentiel (climat normal)</v>
          </cell>
          <cell r="B860" t="str">
            <v>oilcflprecs</v>
          </cell>
          <cell r="C860" t="str">
            <v>fra</v>
          </cell>
          <cell r="D860" t="str">
            <v>CEREN</v>
          </cell>
          <cell r="E860" t="str">
            <v>GWh</v>
          </cell>
          <cell r="P860">
            <v>7898.9953817325168</v>
          </cell>
          <cell r="X860">
            <v>6652.016971767689</v>
          </cell>
          <cell r="AE860">
            <v>6383.2903481737785</v>
          </cell>
        </row>
        <row r="861">
          <cell r="A861" t="str">
            <v>Consommation de la cuisson GPL du résidentiel (climat normal)</v>
          </cell>
          <cell r="B861" t="str">
            <v>gplcflprcui</v>
          </cell>
          <cell r="C861" t="str">
            <v>fra</v>
          </cell>
          <cell r="D861" t="str">
            <v>CEREN</v>
          </cell>
          <cell r="E861" t="str">
            <v>GWh</v>
          </cell>
          <cell r="P861">
            <v>7898.9953817325168</v>
          </cell>
          <cell r="X861">
            <v>6652.016971767689</v>
          </cell>
          <cell r="AE861">
            <v>6383.2903481737785</v>
          </cell>
        </row>
        <row r="862">
          <cell r="A862" t="str">
            <v>Consommation de la cuisson gaz naturel du résidentiel (climat normal)</v>
          </cell>
          <cell r="B862" t="str">
            <v>gazcflprcui</v>
          </cell>
          <cell r="C862" t="str">
            <v>fra</v>
          </cell>
          <cell r="D862" t="str">
            <v>CEREN</v>
          </cell>
          <cell r="E862" t="str">
            <v>GWh</v>
          </cell>
          <cell r="P862">
            <v>11116.555747012942</v>
          </cell>
          <cell r="X862">
            <v>10652.038461539123</v>
          </cell>
          <cell r="AE862">
            <v>8021.6976464278587</v>
          </cell>
        </row>
        <row r="863">
          <cell r="A863" t="str">
            <v>Consommation de la cuisson électricité du résidentiel (climat normal)</v>
          </cell>
          <cell r="B863" t="str">
            <v>elccflprcui</v>
          </cell>
          <cell r="C863" t="str">
            <v>fra</v>
          </cell>
          <cell r="D863" t="str">
            <v>CEREN</v>
          </cell>
          <cell r="E863" t="str">
            <v>GWh</v>
          </cell>
          <cell r="P863">
            <v>9605.852364315926</v>
          </cell>
          <cell r="X863">
            <v>10741.727944755399</v>
          </cell>
          <cell r="AE863">
            <v>11819.365853170804</v>
          </cell>
        </row>
        <row r="864">
          <cell r="A864" t="str">
            <v>Consommation de l'electrité spécifique du résidentiel (climat normal)</v>
          </cell>
        </row>
        <row r="865">
          <cell r="A865" t="str">
            <v>Consommation de l'electrité spécifique du résidentiel (climat normal)</v>
          </cell>
          <cell r="B865" t="str">
            <v>toccflprels</v>
          </cell>
          <cell r="C865" t="str">
            <v>fra</v>
          </cell>
          <cell r="D865" t="str">
            <v>CEREN</v>
          </cell>
          <cell r="E865" t="str">
            <v>GWh</v>
          </cell>
          <cell r="P865">
            <v>57755.462725479185</v>
          </cell>
          <cell r="X865">
            <v>75453.782475631451</v>
          </cell>
          <cell r="AE865">
            <v>79694.907770539226</v>
          </cell>
        </row>
        <row r="866">
          <cell r="A866" t="str">
            <v>Consommation de l'electrité spécifique électricité du résidentiel (climat normal)</v>
          </cell>
          <cell r="B866" t="str">
            <v>elccflprels</v>
          </cell>
          <cell r="C866" t="str">
            <v>fra</v>
          </cell>
          <cell r="D866" t="str">
            <v>CEREN</v>
          </cell>
          <cell r="E866" t="str">
            <v>GWh</v>
          </cell>
          <cell r="P866">
            <v>57755.462725479185</v>
          </cell>
          <cell r="X866">
            <v>75453.782475631451</v>
          </cell>
          <cell r="AE866">
            <v>79694.907770539226</v>
          </cell>
        </row>
        <row r="868">
          <cell r="A868" t="str">
            <v>Consommation de chauffage des résidences principales par année de construction</v>
          </cell>
        </row>
        <row r="869">
          <cell r="A869" t="str">
            <v>Consommation du chauffage du résidentiel (climat normal)</v>
          </cell>
        </row>
        <row r="870">
          <cell r="A870" t="str">
            <v>Consommation du chauffage du résidentiel (climat normal)</v>
          </cell>
          <cell r="B870" t="str">
            <v>toccflprchc</v>
          </cell>
          <cell r="C870" t="str">
            <v>fra</v>
          </cell>
          <cell r="D870" t="str">
            <v>CEREN</v>
          </cell>
          <cell r="E870" t="str">
            <v>GWh</v>
          </cell>
          <cell r="P870">
            <v>359617.05236641003</v>
          </cell>
          <cell r="X870">
            <v>338452.01325997361</v>
          </cell>
          <cell r="AE870">
            <v>297670.09820872045</v>
          </cell>
          <cell r="AF870" t="str">
            <v>Ceren</v>
          </cell>
          <cell r="AG870" t="str">
            <v>Etude 6102</v>
          </cell>
        </row>
        <row r="871">
          <cell r="A871" t="str">
            <v>Consommation du chauffage charbon du résidentiel (climat normal)</v>
          </cell>
          <cell r="B871" t="str">
            <v>chacflprchc</v>
          </cell>
          <cell r="C871" t="str">
            <v>fra</v>
          </cell>
          <cell r="D871" t="str">
            <v>CEREN</v>
          </cell>
          <cell r="E871" t="str">
            <v>GWh</v>
          </cell>
          <cell r="P871">
            <v>697.09918954504064</v>
          </cell>
          <cell r="X871">
            <v>2550.3779826096952</v>
          </cell>
          <cell r="AE871">
            <v>412.98663950637905</v>
          </cell>
          <cell r="AF871" t="str">
            <v>Ceren</v>
          </cell>
          <cell r="AG871" t="str">
            <v>Etude 6102</v>
          </cell>
        </row>
        <row r="872">
          <cell r="A872" t="str">
            <v>Consommation du chauffage fioul du résidentiel (climat normal)</v>
          </cell>
          <cell r="B872" t="str">
            <v>fodcflprchc</v>
          </cell>
          <cell r="C872" t="str">
            <v>fra</v>
          </cell>
          <cell r="D872" t="str">
            <v>CEREN</v>
          </cell>
          <cell r="E872" t="str">
            <v>GWh</v>
          </cell>
          <cell r="P872">
            <v>79377.433069099687</v>
          </cell>
          <cell r="X872">
            <v>75335.935869755689</v>
          </cell>
          <cell r="AE872">
            <v>57105.339124283135</v>
          </cell>
          <cell r="AF872" t="str">
            <v>Ceren</v>
          </cell>
          <cell r="AG872" t="str">
            <v>Etude 6102</v>
          </cell>
        </row>
        <row r="873">
          <cell r="A873" t="str">
            <v>Consommation du chauffage GPL du résidentiel (climat normal)</v>
          </cell>
          <cell r="B873" t="str">
            <v>gplcflprchc</v>
          </cell>
          <cell r="C873" t="str">
            <v>fra</v>
          </cell>
          <cell r="D873" t="str">
            <v>CEREN</v>
          </cell>
          <cell r="E873" t="str">
            <v>GWh</v>
          </cell>
          <cell r="P873">
            <v>6922.5009386496249</v>
          </cell>
          <cell r="X873">
            <v>5647.1783374806164</v>
          </cell>
          <cell r="AE873">
            <v>3989.4722897677921</v>
          </cell>
          <cell r="AF873" t="str">
            <v>Ceren</v>
          </cell>
          <cell r="AG873" t="str">
            <v>Etude 6102</v>
          </cell>
        </row>
        <row r="874">
          <cell r="A874" t="str">
            <v>Consommation du chauffage gaz naturel du résidentiel (climat normal)</v>
          </cell>
          <cell r="B874" t="str">
            <v>gazcflprchc</v>
          </cell>
          <cell r="C874" t="str">
            <v>fra</v>
          </cell>
          <cell r="D874" t="str">
            <v>CEREN</v>
          </cell>
          <cell r="E874" t="str">
            <v>GWh</v>
          </cell>
          <cell r="P874">
            <v>146513.29570948583</v>
          </cell>
          <cell r="X874">
            <v>133925.97370879268</v>
          </cell>
          <cell r="AE874">
            <v>111937.00652720334</v>
          </cell>
          <cell r="AF874" t="str">
            <v>Ceren</v>
          </cell>
          <cell r="AG874" t="str">
            <v>Etude 6102</v>
          </cell>
        </row>
        <row r="875">
          <cell r="A875" t="str">
            <v>Consommation du chauffage électricité du résidentiel (climat normal)</v>
          </cell>
          <cell r="B875" t="str">
            <v>elccflprchc</v>
          </cell>
          <cell r="C875" t="str">
            <v>fra</v>
          </cell>
          <cell r="D875" t="str">
            <v>CEREN</v>
          </cell>
          <cell r="E875" t="str">
            <v>GWh</v>
          </cell>
          <cell r="P875">
            <v>37258.830082581982</v>
          </cell>
          <cell r="X875">
            <v>42523.677193933356</v>
          </cell>
          <cell r="AE875">
            <v>36297.069913515545</v>
          </cell>
          <cell r="AF875" t="str">
            <v>Ceren</v>
          </cell>
          <cell r="AG875" t="str">
            <v>Etude 6102</v>
          </cell>
        </row>
        <row r="876">
          <cell r="A876" t="str">
            <v>Consommation du chauffage biomasse du résidentiel (climat normal)</v>
          </cell>
          <cell r="B876" t="str">
            <v>boicflprchc</v>
          </cell>
          <cell r="C876" t="str">
            <v>fra</v>
          </cell>
          <cell r="D876" t="str">
            <v>CEREN</v>
          </cell>
          <cell r="E876" t="str">
            <v>GWh</v>
          </cell>
          <cell r="P876">
            <v>71953.868402222492</v>
          </cell>
          <cell r="X876">
            <v>67793.473309382229</v>
          </cell>
          <cell r="AE876">
            <v>77475.119816935374</v>
          </cell>
          <cell r="AF876" t="str">
            <v>Ceren</v>
          </cell>
          <cell r="AG876" t="str">
            <v>Etude 6102</v>
          </cell>
        </row>
        <row r="877">
          <cell r="A877" t="str">
            <v>Consommation du chauffage autre du résidentiel (climat normal)</v>
          </cell>
          <cell r="B877" t="str">
            <v>divcflprchc</v>
          </cell>
          <cell r="C877" t="str">
            <v>fra</v>
          </cell>
          <cell r="D877" t="str">
            <v>CEREN</v>
          </cell>
          <cell r="E877" t="str">
            <v>GWh</v>
          </cell>
          <cell r="P877">
            <v>16894.024974825414</v>
          </cell>
          <cell r="X877">
            <v>10675.396858019329</v>
          </cell>
          <cell r="AE877">
            <v>10453.103897508892</v>
          </cell>
          <cell r="AF877" t="str">
            <v>Ceren</v>
          </cell>
          <cell r="AG877" t="str">
            <v>Etude 6102</v>
          </cell>
        </row>
        <row r="878">
          <cell r="A878" t="str">
            <v>Consommation du chauffage des maisons (climat normal)</v>
          </cell>
        </row>
        <row r="879">
          <cell r="A879" t="str">
            <v>Consommation du chauffage des maisons (climat normal)</v>
          </cell>
          <cell r="B879" t="str">
            <v>toccfmprchc</v>
          </cell>
          <cell r="C879" t="str">
            <v>fra</v>
          </cell>
          <cell r="D879" t="str">
            <v>CEREN</v>
          </cell>
          <cell r="E879" t="str">
            <v>GWh</v>
          </cell>
          <cell r="P879">
            <v>242430.07024706758</v>
          </cell>
          <cell r="X879">
            <v>242568.03049729511</v>
          </cell>
          <cell r="AE879">
            <v>217713.79586108634</v>
          </cell>
          <cell r="AF879" t="str">
            <v>Ceren</v>
          </cell>
          <cell r="AG879" t="str">
            <v>Etude 6102</v>
          </cell>
        </row>
        <row r="880">
          <cell r="A880" t="str">
            <v>Consommation du chauffage charbon des maisons (climat normal)</v>
          </cell>
          <cell r="B880" t="str">
            <v>chacfmprchc</v>
          </cell>
          <cell r="C880" t="str">
            <v>fra</v>
          </cell>
          <cell r="D880" t="str">
            <v>CEREN</v>
          </cell>
          <cell r="E880" t="str">
            <v>GWh</v>
          </cell>
          <cell r="P880">
            <v>618.84496420138009</v>
          </cell>
          <cell r="X880">
            <v>2294.7389233670374</v>
          </cell>
          <cell r="AE880">
            <v>363.32456237209277</v>
          </cell>
          <cell r="AF880" t="str">
            <v>Ceren</v>
          </cell>
          <cell r="AG880" t="str">
            <v>Etude 6102</v>
          </cell>
        </row>
        <row r="881">
          <cell r="A881" t="str">
            <v>Consommation du chauffage fioul des maisons (climat normal)</v>
          </cell>
          <cell r="B881" t="str">
            <v>fodcfmprchc</v>
          </cell>
          <cell r="C881" t="str">
            <v>fra</v>
          </cell>
          <cell r="D881" t="str">
            <v>CEREN</v>
          </cell>
          <cell r="E881" t="str">
            <v>GWh</v>
          </cell>
          <cell r="P881">
            <v>63710.61061818793</v>
          </cell>
          <cell r="X881">
            <v>64171.663573377766</v>
          </cell>
          <cell r="AE881">
            <v>49919.745161010738</v>
          </cell>
          <cell r="AF881" t="str">
            <v>Ceren</v>
          </cell>
          <cell r="AG881" t="str">
            <v>Etude 6102</v>
          </cell>
        </row>
        <row r="882">
          <cell r="A882" t="str">
            <v>Consommation du chauffage GPL des maisons (climat normal)</v>
          </cell>
          <cell r="B882" t="str">
            <v>gplcfmprchc</v>
          </cell>
          <cell r="C882" t="str">
            <v>fra</v>
          </cell>
          <cell r="D882" t="str">
            <v>CEREN</v>
          </cell>
          <cell r="E882" t="str">
            <v>GWh</v>
          </cell>
          <cell r="P882">
            <v>6508.960127182133</v>
          </cell>
          <cell r="X882">
            <v>5338.9064936017585</v>
          </cell>
          <cell r="AE882">
            <v>3878.2291712253259</v>
          </cell>
          <cell r="AF882" t="str">
            <v>Ceren</v>
          </cell>
          <cell r="AG882" t="str">
            <v>Etude 6102</v>
          </cell>
        </row>
        <row r="883">
          <cell r="A883" t="str">
            <v>Consommation du chauffage gaz naturel des maisons (climat normal)</v>
          </cell>
          <cell r="B883" t="str">
            <v>gazcfmprchc</v>
          </cell>
          <cell r="C883" t="str">
            <v>fra</v>
          </cell>
          <cell r="D883" t="str">
            <v>CEREN</v>
          </cell>
          <cell r="E883" t="str">
            <v>GWh</v>
          </cell>
          <cell r="P883">
            <v>75238.884445544623</v>
          </cell>
          <cell r="X883">
            <v>74506.45472087308</v>
          </cell>
          <cell r="AE883">
            <v>62444.034955485404</v>
          </cell>
          <cell r="AF883" t="str">
            <v>Ceren</v>
          </cell>
          <cell r="AG883" t="str">
            <v>Etude 6102</v>
          </cell>
        </row>
        <row r="884">
          <cell r="A884" t="str">
            <v>Consommation du chauffage électricité des maisons (climat normal)</v>
          </cell>
          <cell r="B884" t="str">
            <v>elccfmprchc</v>
          </cell>
          <cell r="C884" t="str">
            <v>fra</v>
          </cell>
          <cell r="D884" t="str">
            <v>CEREN</v>
          </cell>
          <cell r="E884" t="str">
            <v>GWh</v>
          </cell>
          <cell r="P884">
            <v>26958.536079438083</v>
          </cell>
          <cell r="X884">
            <v>30028.466893569381</v>
          </cell>
          <cell r="AE884">
            <v>24871.260020527025</v>
          </cell>
          <cell r="AF884" t="str">
            <v>Ceren</v>
          </cell>
          <cell r="AG884" t="str">
            <v>Etude 6102</v>
          </cell>
        </row>
        <row r="885">
          <cell r="A885" t="str">
            <v>Consommation du chauffage biomasse des maisons (climat normal)</v>
          </cell>
          <cell r="B885" t="str">
            <v>boicfmprchc</v>
          </cell>
          <cell r="C885" t="str">
            <v>fra</v>
          </cell>
          <cell r="D885" t="str">
            <v>CEREN</v>
          </cell>
          <cell r="E885" t="str">
            <v>GWh</v>
          </cell>
          <cell r="P885">
            <v>69263.880455219463</v>
          </cell>
          <cell r="X885">
            <v>66021.387045653522</v>
          </cell>
          <cell r="AE885">
            <v>75740.445775228101</v>
          </cell>
          <cell r="AF885" t="str">
            <v>Ceren</v>
          </cell>
          <cell r="AG885" t="str">
            <v>Etude 6102</v>
          </cell>
        </row>
        <row r="886">
          <cell r="A886" t="str">
            <v>Consommation du chauffage autre des maisons (climat normal)</v>
          </cell>
          <cell r="B886" t="str">
            <v>divcfmprchc</v>
          </cell>
          <cell r="C886" t="str">
            <v>fra</v>
          </cell>
          <cell r="D886" t="str">
            <v>CEREN</v>
          </cell>
          <cell r="E886" t="str">
            <v>GWh</v>
          </cell>
          <cell r="P886">
            <v>130.35355729397202</v>
          </cell>
          <cell r="X886">
            <v>206.41284685252117</v>
          </cell>
          <cell r="AE886">
            <v>496.75621523765136</v>
          </cell>
          <cell r="AF886" t="str">
            <v>Ceren</v>
          </cell>
          <cell r="AG886" t="str">
            <v>Etude 6102</v>
          </cell>
        </row>
        <row r="887">
          <cell r="A887" t="str">
            <v>Consommation du chauffage des appartements (climat normal)</v>
          </cell>
        </row>
        <row r="888">
          <cell r="A888" t="str">
            <v>Consommation du chauffage des appartements (climat normal)</v>
          </cell>
          <cell r="B888" t="str">
            <v>toccfiprchc</v>
          </cell>
          <cell r="C888" t="str">
            <v>fra</v>
          </cell>
          <cell r="D888" t="str">
            <v>CEREN</v>
          </cell>
          <cell r="E888" t="str">
            <v>GWh</v>
          </cell>
          <cell r="P888">
            <v>117186.98209515883</v>
          </cell>
          <cell r="X888">
            <v>95883.982762678497</v>
          </cell>
          <cell r="AE888">
            <v>79956.302347634133</v>
          </cell>
          <cell r="AF888" t="str">
            <v>Ceren</v>
          </cell>
          <cell r="AG888" t="str">
            <v>Etude 6102</v>
          </cell>
        </row>
        <row r="889">
          <cell r="A889" t="str">
            <v>Consommation du chauffage charbon des appartements (climat normal)</v>
          </cell>
          <cell r="B889" t="str">
            <v>chacfiprchc</v>
          </cell>
          <cell r="C889" t="str">
            <v>fra</v>
          </cell>
          <cell r="D889" t="str">
            <v>CEREN</v>
          </cell>
          <cell r="E889" t="str">
            <v>GWh</v>
          </cell>
          <cell r="P889">
            <v>78.25422534366065</v>
          </cell>
          <cell r="X889">
            <v>255.63905924265771</v>
          </cell>
          <cell r="AE889">
            <v>49.662077134286285</v>
          </cell>
          <cell r="AF889" t="str">
            <v>Ceren</v>
          </cell>
          <cell r="AG889" t="str">
            <v>Etude 6102</v>
          </cell>
        </row>
        <row r="890">
          <cell r="A890" t="str">
            <v>Consommation du chauffage fioul des appartements (climat normal)</v>
          </cell>
          <cell r="B890" t="str">
            <v>fodcfiprchc</v>
          </cell>
          <cell r="C890" t="str">
            <v>fra</v>
          </cell>
          <cell r="D890" t="str">
            <v>CEREN</v>
          </cell>
          <cell r="E890" t="str">
            <v>GWh</v>
          </cell>
          <cell r="P890">
            <v>15666.822450911746</v>
          </cell>
          <cell r="X890">
            <v>11164.272296377922</v>
          </cell>
          <cell r="AE890">
            <v>7185.5939632724076</v>
          </cell>
          <cell r="AF890" t="str">
            <v>Ceren</v>
          </cell>
          <cell r="AG890" t="str">
            <v>Etude 6102</v>
          </cell>
        </row>
        <row r="891">
          <cell r="A891" t="str">
            <v>Consommation du chauffage GPL des appartements (climat normal)</v>
          </cell>
          <cell r="B891" t="str">
            <v>gplcfiprchc</v>
          </cell>
          <cell r="C891" t="str">
            <v>fra</v>
          </cell>
          <cell r="D891" t="str">
            <v>CEREN</v>
          </cell>
          <cell r="E891" t="str">
            <v>GWh</v>
          </cell>
          <cell r="P891">
            <v>413.54081146749178</v>
          </cell>
          <cell r="X891">
            <v>308.27184387885796</v>
          </cell>
          <cell r="AE891">
            <v>111.24311854246668</v>
          </cell>
          <cell r="AF891" t="str">
            <v>Ceren</v>
          </cell>
          <cell r="AG891" t="str">
            <v>Etude 6102</v>
          </cell>
        </row>
        <row r="892">
          <cell r="A892" t="str">
            <v>Consommation du chauffage gaz naturel des appartements (climat normal)</v>
          </cell>
          <cell r="B892" t="str">
            <v>gazcfiprchc</v>
          </cell>
          <cell r="C892" t="str">
            <v>fra</v>
          </cell>
          <cell r="D892" t="str">
            <v>CEREN</v>
          </cell>
          <cell r="E892" t="str">
            <v>GWh</v>
          </cell>
          <cell r="P892">
            <v>71274.411239757566</v>
          </cell>
          <cell r="X892">
            <v>59419.51898791959</v>
          </cell>
          <cell r="AE892">
            <v>49492.971571717942</v>
          </cell>
          <cell r="AF892" t="str">
            <v>Ceren</v>
          </cell>
          <cell r="AG892" t="str">
            <v>Etude 6102</v>
          </cell>
        </row>
        <row r="893">
          <cell r="A893" t="str">
            <v>Consommation du chauffage électricité des appartements (climat normal)</v>
          </cell>
          <cell r="B893" t="str">
            <v>elccfiprchc</v>
          </cell>
          <cell r="C893" t="str">
            <v>fra</v>
          </cell>
          <cell r="D893" t="str">
            <v>CEREN</v>
          </cell>
          <cell r="E893" t="str">
            <v>GWh</v>
          </cell>
          <cell r="P893">
            <v>10300.294003143897</v>
          </cell>
          <cell r="X893">
            <v>12495.210300363977</v>
          </cell>
          <cell r="AE893">
            <v>11425.809892988522</v>
          </cell>
          <cell r="AF893" t="str">
            <v>Ceren</v>
          </cell>
          <cell r="AG893" t="str">
            <v>Etude 6102</v>
          </cell>
        </row>
        <row r="894">
          <cell r="A894" t="str">
            <v>Consommation du chauffage biomasse des appartements (climat normal)</v>
          </cell>
          <cell r="B894" t="str">
            <v>boicfiprchc</v>
          </cell>
          <cell r="C894" t="str">
            <v>fra</v>
          </cell>
          <cell r="D894" t="str">
            <v>CEREN</v>
          </cell>
          <cell r="E894" t="str">
            <v>GWh</v>
          </cell>
          <cell r="P894">
            <v>2689.9879470030291</v>
          </cell>
          <cell r="X894">
            <v>1772.0862637286939</v>
          </cell>
          <cell r="AE894">
            <v>1734.6740417072715</v>
          </cell>
          <cell r="AF894" t="str">
            <v>Ceren</v>
          </cell>
          <cell r="AG894" t="str">
            <v>Etude 6102</v>
          </cell>
        </row>
        <row r="895">
          <cell r="A895" t="str">
            <v>Consommation du chauffage autre des appartements (climat normal)</v>
          </cell>
          <cell r="B895" t="str">
            <v>divcfiprchc</v>
          </cell>
          <cell r="C895" t="str">
            <v>fra</v>
          </cell>
          <cell r="D895" t="str">
            <v>CEREN</v>
          </cell>
          <cell r="E895" t="str">
            <v>GWh</v>
          </cell>
          <cell r="P895">
            <v>16763.671417531441</v>
          </cell>
          <cell r="X895">
            <v>10468.984011166807</v>
          </cell>
          <cell r="AE895">
            <v>9956.34768227124</v>
          </cell>
          <cell r="AF895" t="str">
            <v>Ceren</v>
          </cell>
          <cell r="AG895" t="str">
            <v>Etude 6102</v>
          </cell>
        </row>
        <row r="896">
          <cell r="A896" t="str">
            <v>Consommation du chauffage des maisons &lt;1975 (climat normal)</v>
          </cell>
        </row>
        <row r="897">
          <cell r="A897" t="str">
            <v>Consommation du chauffage des maisons &lt;1975 (climat normal)</v>
          </cell>
          <cell r="B897" t="str">
            <v>toccfmprchc1</v>
          </cell>
          <cell r="C897" t="str">
            <v>fra</v>
          </cell>
          <cell r="D897" t="str">
            <v>CEREN</v>
          </cell>
          <cell r="E897" t="str">
            <v>GWh</v>
          </cell>
          <cell r="P897">
            <v>165065.5138952492</v>
          </cell>
          <cell r="X897">
            <v>146219.73358214257</v>
          </cell>
          <cell r="AE897">
            <v>124093.74535324908</v>
          </cell>
          <cell r="AF897" t="str">
            <v>Ceren</v>
          </cell>
          <cell r="AG897" t="str">
            <v>Etude 6102</v>
          </cell>
        </row>
        <row r="898">
          <cell r="A898" t="str">
            <v>Consommation du chauffage charbon des maisons &lt;1975 (climat normal)</v>
          </cell>
          <cell r="B898" t="str">
            <v>chacfmprchc1</v>
          </cell>
          <cell r="C898" t="str">
            <v>fra</v>
          </cell>
          <cell r="D898" t="str">
            <v>CEREN</v>
          </cell>
          <cell r="E898" t="str">
            <v>GWh</v>
          </cell>
          <cell r="P898">
            <v>588.55162446180077</v>
          </cell>
          <cell r="X898">
            <v>2174.3273179038506</v>
          </cell>
          <cell r="AE898">
            <v>328.92596495778423</v>
          </cell>
          <cell r="AF898" t="str">
            <v>Ceren</v>
          </cell>
          <cell r="AG898" t="str">
            <v>Etude 6102</v>
          </cell>
        </row>
        <row r="899">
          <cell r="A899" t="str">
            <v>Consommation du chauffage fioul des maisons &lt;1975 (climat normal)</v>
          </cell>
          <cell r="B899" t="str">
            <v>fodcfmprchc1</v>
          </cell>
          <cell r="C899" t="str">
            <v>fra</v>
          </cell>
          <cell r="D899" t="str">
            <v>CEREN</v>
          </cell>
          <cell r="E899" t="str">
            <v>GWh</v>
          </cell>
          <cell r="P899">
            <v>50449.420616733943</v>
          </cell>
          <cell r="X899">
            <v>47261.749033121298</v>
          </cell>
          <cell r="AE899">
            <v>36572.163991993679</v>
          </cell>
          <cell r="AF899" t="str">
            <v>Ceren</v>
          </cell>
          <cell r="AG899" t="str">
            <v>Etude 6102</v>
          </cell>
        </row>
        <row r="900">
          <cell r="A900" t="str">
            <v>Consommation du chauffage GPL des maisons &lt;1975 (climat normal)</v>
          </cell>
          <cell r="B900" t="str">
            <v>gplcfmprchc1</v>
          </cell>
          <cell r="C900" t="str">
            <v>fra</v>
          </cell>
          <cell r="D900" t="str">
            <v>CEREN</v>
          </cell>
          <cell r="E900" t="str">
            <v>GWh</v>
          </cell>
          <cell r="P900">
            <v>4162.2600141927887</v>
          </cell>
          <cell r="X900">
            <v>2631.7593631312684</v>
          </cell>
          <cell r="AE900">
            <v>1482.6645362109591</v>
          </cell>
          <cell r="AF900" t="str">
            <v>Ceren</v>
          </cell>
          <cell r="AG900" t="str">
            <v>Etude 6102</v>
          </cell>
        </row>
        <row r="901">
          <cell r="A901" t="str">
            <v>Consommation du chauffage gaz naturel des maisons &lt;1975 (climat normal)</v>
          </cell>
          <cell r="B901" t="str">
            <v>gazcfmprchc1</v>
          </cell>
          <cell r="C901" t="str">
            <v>fra</v>
          </cell>
          <cell r="D901" t="str">
            <v>CEREN</v>
          </cell>
          <cell r="E901" t="str">
            <v>GWh</v>
          </cell>
          <cell r="P901">
            <v>54499.374167106151</v>
          </cell>
          <cell r="X901">
            <v>49451.606608022805</v>
          </cell>
          <cell r="AE901">
            <v>39610.399429914258</v>
          </cell>
          <cell r="AF901" t="str">
            <v>Ceren</v>
          </cell>
          <cell r="AG901" t="str">
            <v>Etude 6102</v>
          </cell>
        </row>
        <row r="902">
          <cell r="A902" t="str">
            <v>Consommation du chauffage électricité des maisons &lt;1975 (climat normal)</v>
          </cell>
          <cell r="B902" t="str">
            <v>elccfmprchc1</v>
          </cell>
          <cell r="C902" t="str">
            <v>fra</v>
          </cell>
          <cell r="D902" t="str">
            <v>CEREN</v>
          </cell>
          <cell r="E902" t="str">
            <v>GWh</v>
          </cell>
          <cell r="P902">
            <v>12150.056137465948</v>
          </cell>
          <cell r="X902">
            <v>10615.723391524361</v>
          </cell>
          <cell r="AE902">
            <v>7680.9570359288437</v>
          </cell>
          <cell r="AF902" t="str">
            <v>Ceren</v>
          </cell>
          <cell r="AG902" t="str">
            <v>Etude 6102</v>
          </cell>
        </row>
        <row r="903">
          <cell r="A903" t="str">
            <v>Consommation du chauffage biomasse des maisons &lt;1975 (climat normal)</v>
          </cell>
          <cell r="B903" t="str">
            <v>boicfmprchc1</v>
          </cell>
          <cell r="C903" t="str">
            <v>fra</v>
          </cell>
          <cell r="D903" t="str">
            <v>CEREN</v>
          </cell>
          <cell r="E903" t="str">
            <v>GWh</v>
          </cell>
          <cell r="P903">
            <v>43126.11040440802</v>
          </cell>
          <cell r="X903">
            <v>33968.700891812383</v>
          </cell>
          <cell r="AE903">
            <v>38218.625327879199</v>
          </cell>
          <cell r="AF903" t="str">
            <v>Ceren</v>
          </cell>
          <cell r="AG903" t="str">
            <v>Etude 6102</v>
          </cell>
        </row>
        <row r="904">
          <cell r="A904" t="str">
            <v>Consommation du chauffage autre des maisons &lt;1975 (climat normal)</v>
          </cell>
          <cell r="B904" t="str">
            <v>divcfmprchc1</v>
          </cell>
          <cell r="C904" t="str">
            <v>fra</v>
          </cell>
          <cell r="D904" t="str">
            <v>CEREN</v>
          </cell>
          <cell r="E904" t="str">
            <v>GWh</v>
          </cell>
          <cell r="P904">
            <v>89.740930880550735</v>
          </cell>
          <cell r="X904">
            <v>115.86697662659765</v>
          </cell>
          <cell r="AE904">
            <v>200.0090663643561</v>
          </cell>
          <cell r="AF904" t="str">
            <v>Ceren</v>
          </cell>
          <cell r="AG904" t="str">
            <v>Etude 6102</v>
          </cell>
        </row>
        <row r="905">
          <cell r="A905" t="str">
            <v>Consommation du chauffage des appartements &lt;1975 (climat normal)</v>
          </cell>
        </row>
        <row r="906">
          <cell r="A906" t="str">
            <v>Consommation du chauffage des appartements &lt;1975 (climat normal)</v>
          </cell>
          <cell r="B906" t="str">
            <v>toccfiprchc1</v>
          </cell>
          <cell r="C906" t="str">
            <v>fra</v>
          </cell>
          <cell r="D906" t="str">
            <v>CEREN</v>
          </cell>
          <cell r="E906" t="str">
            <v>GWh</v>
          </cell>
          <cell r="P906">
            <v>91834.972643558023</v>
          </cell>
          <cell r="X906">
            <v>68466.131368659509</v>
          </cell>
          <cell r="AE906">
            <v>52157.805857067637</v>
          </cell>
          <cell r="AF906" t="str">
            <v>Ceren</v>
          </cell>
          <cell r="AG906" t="str">
            <v>Etude 6102</v>
          </cell>
        </row>
        <row r="907">
          <cell r="A907" t="str">
            <v>Consommation du chauffage charbon des appartements &lt;1975 (climat normal)</v>
          </cell>
          <cell r="B907" t="str">
            <v>chacfiprchc1</v>
          </cell>
          <cell r="C907" t="str">
            <v>fra</v>
          </cell>
          <cell r="D907" t="str">
            <v>CEREN</v>
          </cell>
          <cell r="E907" t="str">
            <v>GWh</v>
          </cell>
          <cell r="P907">
            <v>73.187462062744956</v>
          </cell>
          <cell r="X907">
            <v>218.27525226453852</v>
          </cell>
          <cell r="AE907">
            <v>35.806453811664866</v>
          </cell>
          <cell r="AF907" t="str">
            <v>Ceren</v>
          </cell>
          <cell r="AG907" t="str">
            <v>Etude 6102</v>
          </cell>
        </row>
        <row r="908">
          <cell r="A908" t="str">
            <v>Consommation du chauffage fioul des appartements &lt;1975 (climat normal)</v>
          </cell>
          <cell r="B908" t="str">
            <v>fodcfiprchc1</v>
          </cell>
          <cell r="C908" t="str">
            <v>fra</v>
          </cell>
          <cell r="D908" t="str">
            <v>CEREN</v>
          </cell>
          <cell r="E908" t="str">
            <v>GWh</v>
          </cell>
          <cell r="P908">
            <v>13927.14047443243</v>
          </cell>
          <cell r="X908">
            <v>9119.7325372333707</v>
          </cell>
          <cell r="AE908">
            <v>5583.7751642220692</v>
          </cell>
          <cell r="AF908" t="str">
            <v>Ceren</v>
          </cell>
          <cell r="AG908" t="str">
            <v>Etude 6102</v>
          </cell>
        </row>
        <row r="909">
          <cell r="A909" t="str">
            <v>Consommation du chauffage GPL des appartements &lt;1975 (climat normal)</v>
          </cell>
          <cell r="B909" t="str">
            <v>gplcfiprchc1</v>
          </cell>
          <cell r="C909" t="str">
            <v>fra</v>
          </cell>
          <cell r="D909" t="str">
            <v>CEREN</v>
          </cell>
          <cell r="E909" t="str">
            <v>GWh</v>
          </cell>
          <cell r="P909">
            <v>307.6867224747254</v>
          </cell>
          <cell r="X909">
            <v>157.68329576951689</v>
          </cell>
          <cell r="AE909">
            <v>74.993239690085019</v>
          </cell>
          <cell r="AF909" t="str">
            <v>Ceren</v>
          </cell>
          <cell r="AG909" t="str">
            <v>Etude 6102</v>
          </cell>
        </row>
        <row r="910">
          <cell r="A910" t="str">
            <v>Consommation du chauffage gaz naturel des appartements &lt;1975 (climat normal)</v>
          </cell>
          <cell r="B910" t="str">
            <v>gazcfiprchc1</v>
          </cell>
          <cell r="C910" t="str">
            <v>fra</v>
          </cell>
          <cell r="D910" t="str">
            <v>CEREN</v>
          </cell>
          <cell r="E910" t="str">
            <v>GWh</v>
          </cell>
          <cell r="P910">
            <v>55766.649460932254</v>
          </cell>
          <cell r="X910">
            <v>44428.640782691582</v>
          </cell>
          <cell r="AE910">
            <v>33431.732673296989</v>
          </cell>
          <cell r="AF910" t="str">
            <v>Ceren</v>
          </cell>
          <cell r="AG910" t="str">
            <v>Etude 6102</v>
          </cell>
        </row>
        <row r="911">
          <cell r="A911" t="str">
            <v>Consommation du chauffage électricité des appartements &lt;1975 (climat normal)</v>
          </cell>
          <cell r="B911" t="str">
            <v>elccfiprchc1</v>
          </cell>
          <cell r="C911" t="str">
            <v>fra</v>
          </cell>
          <cell r="D911" t="str">
            <v>CEREN</v>
          </cell>
          <cell r="E911" t="str">
            <v>GWh</v>
          </cell>
          <cell r="P911">
            <v>5936.4907133513925</v>
          </cell>
          <cell r="X911">
            <v>5512.6111392312241</v>
          </cell>
          <cell r="AE911">
            <v>5113.7065531835142</v>
          </cell>
          <cell r="AF911" t="str">
            <v>Ceren</v>
          </cell>
          <cell r="AG911" t="str">
            <v>Etude 6102</v>
          </cell>
        </row>
        <row r="912">
          <cell r="A912" t="str">
            <v>Consommation du chauffage biomasse des appartements &lt;1975 (climat normal)</v>
          </cell>
          <cell r="B912" t="str">
            <v>boicfiprchc1</v>
          </cell>
          <cell r="C912" t="str">
            <v>fra</v>
          </cell>
          <cell r="D912" t="str">
            <v>CEREN</v>
          </cell>
          <cell r="E912" t="str">
            <v>GWh</v>
          </cell>
          <cell r="P912">
            <v>2350.3448409503853</v>
          </cell>
          <cell r="X912">
            <v>1342.963812033777</v>
          </cell>
          <cell r="AE912">
            <v>950.3291728999792</v>
          </cell>
          <cell r="AF912" t="str">
            <v>Ceren</v>
          </cell>
          <cell r="AG912" t="str">
            <v>Etude 6102</v>
          </cell>
        </row>
        <row r="913">
          <cell r="A913" t="str">
            <v>Consommation du chauffage autre des appartements &lt;1975 (climat normal)</v>
          </cell>
          <cell r="B913" t="str">
            <v>divcfiprchc1</v>
          </cell>
          <cell r="C913" t="str">
            <v>fra</v>
          </cell>
          <cell r="D913" t="str">
            <v>CEREN</v>
          </cell>
          <cell r="E913" t="str">
            <v>GWh</v>
          </cell>
          <cell r="P913">
            <v>13473.472969354088</v>
          </cell>
          <cell r="X913">
            <v>7686.2245494354956</v>
          </cell>
          <cell r="AE913">
            <v>6967.4625999633427</v>
          </cell>
          <cell r="AF913" t="str">
            <v>Ceren</v>
          </cell>
          <cell r="AG913" t="str">
            <v>Etude 6102</v>
          </cell>
        </row>
        <row r="914">
          <cell r="A914" t="str">
            <v>Consommation du chauffage des maisons 1975-1982 (climat normal)</v>
          </cell>
        </row>
        <row r="915">
          <cell r="A915" t="str">
            <v>Consommation du chauffage des maisons 1975-1982 (climat normal)</v>
          </cell>
          <cell r="B915" t="str">
            <v>toccfmprchc2</v>
          </cell>
          <cell r="C915" t="str">
            <v>fra</v>
          </cell>
          <cell r="D915" t="str">
            <v>CEREN</v>
          </cell>
          <cell r="E915" t="str">
            <v>GWh</v>
          </cell>
          <cell r="P915">
            <v>29275.513987490773</v>
          </cell>
          <cell r="X915">
            <v>29363.318388935546</v>
          </cell>
          <cell r="AE915">
            <v>24198.378134594157</v>
          </cell>
          <cell r="AF915" t="str">
            <v>Ceren</v>
          </cell>
          <cell r="AG915" t="str">
            <v>Etude 6102</v>
          </cell>
        </row>
        <row r="916">
          <cell r="A916" t="str">
            <v>Consommation du chauffage charbon des maisons 1975-1982 (climat normal)</v>
          </cell>
          <cell r="B916" t="str">
            <v>chacfmprchc2</v>
          </cell>
          <cell r="C916" t="str">
            <v>fra</v>
          </cell>
          <cell r="D916" t="str">
            <v>CEREN</v>
          </cell>
          <cell r="E916" t="str">
            <v>GWh</v>
          </cell>
          <cell r="P916">
            <v>10.131153551497635</v>
          </cell>
          <cell r="X916">
            <v>51.904501483897</v>
          </cell>
          <cell r="AE916">
            <v>14.284610272222691</v>
          </cell>
          <cell r="AF916" t="str">
            <v>Ceren</v>
          </cell>
          <cell r="AG916" t="str">
            <v>Etude 6102</v>
          </cell>
        </row>
        <row r="917">
          <cell r="A917" t="str">
            <v>Consommation du chauffage fioul des maisons 1975-1982 (climat normal)</v>
          </cell>
          <cell r="B917" t="str">
            <v>fodcfmprchc2</v>
          </cell>
          <cell r="C917" t="str">
            <v>fra</v>
          </cell>
          <cell r="D917" t="str">
            <v>CEREN</v>
          </cell>
          <cell r="E917" t="str">
            <v>GWh</v>
          </cell>
          <cell r="P917">
            <v>7054.3635639207751</v>
          </cell>
          <cell r="X917">
            <v>8084.6863173627453</v>
          </cell>
          <cell r="AE917">
            <v>6304.0082845210818</v>
          </cell>
          <cell r="AF917" t="str">
            <v>Ceren</v>
          </cell>
          <cell r="AG917" t="str">
            <v>Etude 6102</v>
          </cell>
        </row>
        <row r="918">
          <cell r="A918" t="str">
            <v>Consommation du chauffage GPL des maisons 1975-1982 (climat normal)</v>
          </cell>
          <cell r="B918" t="str">
            <v>gplcfmprchc2</v>
          </cell>
          <cell r="C918" t="str">
            <v>fra</v>
          </cell>
          <cell r="D918" t="str">
            <v>CEREN</v>
          </cell>
          <cell r="E918" t="str">
            <v>GWh</v>
          </cell>
          <cell r="P918">
            <v>884.98261594573012</v>
          </cell>
          <cell r="X918">
            <v>746.98514210316512</v>
          </cell>
          <cell r="AE918">
            <v>542.48265147175834</v>
          </cell>
          <cell r="AF918" t="str">
            <v>Ceren</v>
          </cell>
          <cell r="AG918" t="str">
            <v>Etude 6102</v>
          </cell>
        </row>
        <row r="919">
          <cell r="A919" t="str">
            <v>Consommation du chauffage gaz naturel des maisons 1975-1982 (climat normal)</v>
          </cell>
          <cell r="B919" t="str">
            <v>gazcfmprchc2</v>
          </cell>
          <cell r="C919" t="str">
            <v>fra</v>
          </cell>
          <cell r="D919" t="str">
            <v>CEREN</v>
          </cell>
          <cell r="E919" t="str">
            <v>GWh</v>
          </cell>
          <cell r="P919">
            <v>7597.9643550958826</v>
          </cell>
          <cell r="X919">
            <v>6978.9772474420615</v>
          </cell>
          <cell r="AE919">
            <v>5757.6895659669362</v>
          </cell>
          <cell r="AF919" t="str">
            <v>Ceren</v>
          </cell>
          <cell r="AG919" t="str">
            <v>Etude 6102</v>
          </cell>
        </row>
        <row r="920">
          <cell r="A920" t="str">
            <v>Consommation du chauffage électricité des maisons 1975-1982 (climat normal)</v>
          </cell>
          <cell r="B920" t="str">
            <v>elccfmprchc2</v>
          </cell>
          <cell r="C920" t="str">
            <v>fra</v>
          </cell>
          <cell r="D920" t="str">
            <v>CEREN</v>
          </cell>
          <cell r="E920" t="str">
            <v>GWh</v>
          </cell>
          <cell r="P920">
            <v>4807.7917189798809</v>
          </cell>
          <cell r="X920">
            <v>4916.7203605027398</v>
          </cell>
          <cell r="AE920">
            <v>3055.2580479371913</v>
          </cell>
          <cell r="AF920" t="str">
            <v>Ceren</v>
          </cell>
          <cell r="AG920" t="str">
            <v>Etude 6102</v>
          </cell>
        </row>
        <row r="921">
          <cell r="A921" t="str">
            <v>Consommation du chauffage biomasse des maisons 1975-1982 (climat normal)</v>
          </cell>
          <cell r="B921" t="str">
            <v>boicfmprchc2</v>
          </cell>
          <cell r="C921" t="str">
            <v>fra</v>
          </cell>
          <cell r="D921" t="str">
            <v>CEREN</v>
          </cell>
          <cell r="E921" t="str">
            <v>GWh</v>
          </cell>
          <cell r="P921">
            <v>8891.2168316471907</v>
          </cell>
          <cell r="X921">
            <v>8553.5767489100854</v>
          </cell>
          <cell r="AE921">
            <v>8503.6581226272683</v>
          </cell>
          <cell r="AF921" t="str">
            <v>Ceren</v>
          </cell>
          <cell r="AG921" t="str">
            <v>Etude 6102</v>
          </cell>
        </row>
        <row r="922">
          <cell r="A922" t="str">
            <v>Consommation du chauffage autre des maisons 1975-1982 (climat normal)</v>
          </cell>
          <cell r="B922" t="str">
            <v>divcfmprchc2</v>
          </cell>
          <cell r="C922" t="str">
            <v>fra</v>
          </cell>
          <cell r="D922" t="str">
            <v>CEREN</v>
          </cell>
          <cell r="E922" t="str">
            <v>GWh</v>
          </cell>
          <cell r="P922">
            <v>29.063748349813164</v>
          </cell>
          <cell r="X922">
            <v>30.468071130850504</v>
          </cell>
          <cell r="AE922">
            <v>20.996851797698504</v>
          </cell>
          <cell r="AF922" t="str">
            <v>Ceren</v>
          </cell>
          <cell r="AG922" t="str">
            <v>Etude 6102</v>
          </cell>
        </row>
        <row r="923">
          <cell r="A923" t="str">
            <v>Consommation du chauffage des appartements 1975-1982 (climat normal)</v>
          </cell>
        </row>
        <row r="924">
          <cell r="A924" t="str">
            <v>Consommation du chauffage des appartements 1975-1982 (climat normal)</v>
          </cell>
          <cell r="B924" t="str">
            <v>toccfiprchc2</v>
          </cell>
          <cell r="C924" t="str">
            <v>fra</v>
          </cell>
          <cell r="D924" t="str">
            <v>CEREN</v>
          </cell>
          <cell r="E924" t="str">
            <v>GWh</v>
          </cell>
          <cell r="P924">
            <v>12455.989050275213</v>
          </cell>
          <cell r="X924">
            <v>11163.965815294965</v>
          </cell>
          <cell r="AE924">
            <v>8932.054380579104</v>
          </cell>
          <cell r="AF924" t="str">
            <v>Ceren</v>
          </cell>
          <cell r="AG924" t="str">
            <v>Etude 6102</v>
          </cell>
        </row>
        <row r="925">
          <cell r="A925" t="str">
            <v>Consommation du chauffage charbon des appartements 1975-1982 (climat normal)</v>
          </cell>
          <cell r="B925" t="str">
            <v>chacfiprchc2</v>
          </cell>
          <cell r="C925" t="str">
            <v>fra</v>
          </cell>
          <cell r="D925" t="str">
            <v>CEREN</v>
          </cell>
          <cell r="E925" t="str">
            <v>GWh</v>
          </cell>
          <cell r="P925">
            <v>3.951256315395629</v>
          </cell>
          <cell r="X925">
            <v>22.621914241558084</v>
          </cell>
          <cell r="AE925">
            <v>7.3666795853551337</v>
          </cell>
          <cell r="AF925" t="str">
            <v>Ceren</v>
          </cell>
          <cell r="AG925" t="str">
            <v>Etude 6102</v>
          </cell>
        </row>
        <row r="926">
          <cell r="A926" t="str">
            <v>Consommation du chauffage fioul des appartements 1975-1982 (climat normal)</v>
          </cell>
          <cell r="B926" t="str">
            <v>fodcfiprchc2</v>
          </cell>
          <cell r="C926" t="str">
            <v>fra</v>
          </cell>
          <cell r="D926" t="str">
            <v>CEREN</v>
          </cell>
          <cell r="E926" t="str">
            <v>GWh</v>
          </cell>
          <cell r="P926">
            <v>1179.2403071885667</v>
          </cell>
          <cell r="X926">
            <v>1285.9771120334201</v>
          </cell>
          <cell r="AE926">
            <v>862.16980387589763</v>
          </cell>
          <cell r="AF926" t="str">
            <v>Ceren</v>
          </cell>
          <cell r="AG926" t="str">
            <v>Etude 6102</v>
          </cell>
        </row>
        <row r="927">
          <cell r="A927" t="str">
            <v>Consommation du chauffage GPL des appartements 1975-1982 (climat normal)</v>
          </cell>
          <cell r="B927" t="str">
            <v>gplcfiprchc2</v>
          </cell>
          <cell r="C927" t="str">
            <v>fra</v>
          </cell>
          <cell r="D927" t="str">
            <v>CEREN</v>
          </cell>
          <cell r="E927" t="str">
            <v>GWh</v>
          </cell>
          <cell r="P927">
            <v>38.612344973887666</v>
          </cell>
          <cell r="X927">
            <v>20.549009738944143</v>
          </cell>
          <cell r="AE927">
            <v>3.4021947163758117</v>
          </cell>
          <cell r="AF927" t="str">
            <v>Ceren</v>
          </cell>
          <cell r="AG927" t="str">
            <v>Etude 6102</v>
          </cell>
        </row>
        <row r="928">
          <cell r="A928" t="str">
            <v>Consommation du chauffage gaz naturel des appartements 1975-1982 (climat normal)</v>
          </cell>
          <cell r="B928" t="str">
            <v>gazcfiprchc2</v>
          </cell>
          <cell r="C928" t="str">
            <v>fra</v>
          </cell>
          <cell r="D928" t="str">
            <v>CEREN</v>
          </cell>
          <cell r="E928" t="str">
            <v>GWh</v>
          </cell>
          <cell r="P928">
            <v>7743.9750731133954</v>
          </cell>
          <cell r="X928">
            <v>6502.5209352606144</v>
          </cell>
          <cell r="AE928">
            <v>5855.6942233054688</v>
          </cell>
          <cell r="AF928" t="str">
            <v>Ceren</v>
          </cell>
          <cell r="AG928" t="str">
            <v>Etude 6102</v>
          </cell>
        </row>
        <row r="929">
          <cell r="A929" t="str">
            <v>Consommation du chauffage électricité des appartements 1975-1982 (climat normal)</v>
          </cell>
          <cell r="B929" t="str">
            <v>elccfiprchc2</v>
          </cell>
          <cell r="C929" t="str">
            <v>fra</v>
          </cell>
          <cell r="D929" t="str">
            <v>CEREN</v>
          </cell>
          <cell r="E929" t="str">
            <v>GWh</v>
          </cell>
          <cell r="P929">
            <v>1139.8163261193201</v>
          </cell>
          <cell r="X929">
            <v>1558.7583233433957</v>
          </cell>
          <cell r="AE929">
            <v>878.35089435285818</v>
          </cell>
          <cell r="AF929" t="str">
            <v>Ceren</v>
          </cell>
          <cell r="AG929" t="str">
            <v>Etude 6102</v>
          </cell>
        </row>
        <row r="930">
          <cell r="A930" t="str">
            <v>Consommation du chauffage biomasse des appartements 1975-1982 (climat normal)</v>
          </cell>
          <cell r="B930" t="str">
            <v>boicfiprchc2</v>
          </cell>
          <cell r="C930" t="str">
            <v>fra</v>
          </cell>
          <cell r="D930" t="str">
            <v>CEREN</v>
          </cell>
          <cell r="E930" t="str">
            <v>GWh</v>
          </cell>
          <cell r="P930">
            <v>128.52592192391447</v>
          </cell>
          <cell r="X930">
            <v>94.048204909768344</v>
          </cell>
          <cell r="AE930">
            <v>139.32145950984994</v>
          </cell>
          <cell r="AF930" t="str">
            <v>Ceren</v>
          </cell>
          <cell r="AG930" t="str">
            <v>Etude 6102</v>
          </cell>
        </row>
        <row r="931">
          <cell r="A931" t="str">
            <v>Consommation du chauffage autre des appartements 1975-1982 (climat normal)</v>
          </cell>
          <cell r="B931" t="str">
            <v>divcfiprchc2</v>
          </cell>
          <cell r="C931" t="str">
            <v>fra</v>
          </cell>
          <cell r="D931" t="str">
            <v>CEREN</v>
          </cell>
          <cell r="E931" t="str">
            <v>GWh</v>
          </cell>
          <cell r="P931">
            <v>2221.8678206407335</v>
          </cell>
          <cell r="X931">
            <v>1679.4903157672654</v>
          </cell>
          <cell r="AE931">
            <v>1185.7491252332998</v>
          </cell>
          <cell r="AF931" t="str">
            <v>Ceren</v>
          </cell>
          <cell r="AG931" t="str">
            <v>Etude 6102</v>
          </cell>
        </row>
        <row r="932">
          <cell r="A932" t="str">
            <v>Consommation du chauffage des maisons 1982-1989 (climat normal)</v>
          </cell>
        </row>
        <row r="933">
          <cell r="A933" t="str">
            <v>Consommation du chauffage des maisons 1982-1989 (climat normal)</v>
          </cell>
          <cell r="B933" t="str">
            <v>toccfmprchc3</v>
          </cell>
          <cell r="C933" t="str">
            <v>fra</v>
          </cell>
          <cell r="D933" t="str">
            <v>CEREN</v>
          </cell>
          <cell r="E933" t="str">
            <v>GWh</v>
          </cell>
          <cell r="P933">
            <v>24012.584260433501</v>
          </cell>
          <cell r="X933">
            <v>23341.379148028715</v>
          </cell>
          <cell r="AE933">
            <v>21236.394418752632</v>
          </cell>
          <cell r="AF933" t="str">
            <v>Ceren</v>
          </cell>
          <cell r="AG933" t="str">
            <v>Etude 6102</v>
          </cell>
        </row>
        <row r="934">
          <cell r="A934" t="str">
            <v>Consommation du chauffage charbon des maisons 1982-1989 (climat normal)</v>
          </cell>
          <cell r="B934" t="str">
            <v>chacfmprchc3</v>
          </cell>
          <cell r="C934" t="str">
            <v>fra</v>
          </cell>
          <cell r="D934" t="str">
            <v>CEREN</v>
          </cell>
          <cell r="E934" t="str">
            <v>GWh</v>
          </cell>
          <cell r="P934">
            <v>14.547480392221949</v>
          </cell>
          <cell r="X934">
            <v>44.760159737698402</v>
          </cell>
          <cell r="AE934">
            <v>18.901945000158733</v>
          </cell>
          <cell r="AF934" t="str">
            <v>Ceren</v>
          </cell>
          <cell r="AG934" t="str">
            <v>Etude 6102</v>
          </cell>
        </row>
        <row r="935">
          <cell r="A935" t="str">
            <v>Consommation du chauffage fioul des maisons 1982-1989 (climat normal)</v>
          </cell>
          <cell r="B935" t="str">
            <v>fodcfmprchc3</v>
          </cell>
          <cell r="C935" t="str">
            <v>fra</v>
          </cell>
          <cell r="D935" t="str">
            <v>CEREN</v>
          </cell>
          <cell r="E935" t="str">
            <v>GWh</v>
          </cell>
          <cell r="P935">
            <v>2592.1967021292439</v>
          </cell>
          <cell r="X935">
            <v>3003.5882189598719</v>
          </cell>
          <cell r="AE935">
            <v>2065.0231430311601</v>
          </cell>
          <cell r="AF935" t="str">
            <v>Ceren</v>
          </cell>
          <cell r="AG935" t="str">
            <v>Etude 6102</v>
          </cell>
        </row>
        <row r="936">
          <cell r="A936" t="str">
            <v>Consommation du chauffage GPL des maisons 1982-1989 (climat normal)</v>
          </cell>
          <cell r="B936" t="str">
            <v>gplcfmprchc3</v>
          </cell>
          <cell r="C936" t="str">
            <v>fra</v>
          </cell>
          <cell r="D936" t="str">
            <v>CEREN</v>
          </cell>
          <cell r="E936" t="str">
            <v>GWh</v>
          </cell>
          <cell r="P936">
            <v>481.63288021462915</v>
          </cell>
          <cell r="X936">
            <v>488.63888490488353</v>
          </cell>
          <cell r="AE936">
            <v>364.35549861391434</v>
          </cell>
          <cell r="AF936" t="str">
            <v>Ceren</v>
          </cell>
          <cell r="AG936" t="str">
            <v>Etude 6102</v>
          </cell>
        </row>
        <row r="937">
          <cell r="A937" t="str">
            <v>Consommation du chauffage gaz naturel des maisons 1982-1989 (climat normal)</v>
          </cell>
          <cell r="B937" t="str">
            <v>gazcfmprchc3</v>
          </cell>
          <cell r="C937" t="str">
            <v>fra</v>
          </cell>
          <cell r="D937" t="str">
            <v>CEREN</v>
          </cell>
          <cell r="E937" t="str">
            <v>GWh</v>
          </cell>
          <cell r="P937">
            <v>5233.9849719041649</v>
          </cell>
          <cell r="X937">
            <v>4703.6571188167854</v>
          </cell>
          <cell r="AE937">
            <v>3985.629718608609</v>
          </cell>
          <cell r="AF937" t="str">
            <v>Ceren</v>
          </cell>
          <cell r="AG937" t="str">
            <v>Etude 6102</v>
          </cell>
        </row>
        <row r="938">
          <cell r="A938" t="str">
            <v>Consommation du chauffage électricité des maisons 1982-1989 (climat normal)</v>
          </cell>
          <cell r="B938" t="str">
            <v>elccfmprchc3</v>
          </cell>
          <cell r="C938" t="str">
            <v>fra</v>
          </cell>
          <cell r="D938" t="str">
            <v>CEREN</v>
          </cell>
          <cell r="E938" t="str">
            <v>GWh</v>
          </cell>
          <cell r="P938">
            <v>5952.7517422617639</v>
          </cell>
          <cell r="X938">
            <v>5827.9926964784108</v>
          </cell>
          <cell r="AE938">
            <v>4689.7565363559843</v>
          </cell>
          <cell r="AF938" t="str">
            <v>Ceren</v>
          </cell>
          <cell r="AG938" t="str">
            <v>Etude 6102</v>
          </cell>
        </row>
        <row r="939">
          <cell r="A939" t="str">
            <v>Consommation du chauffage biomasse des maisons 1982-1989 (climat normal)</v>
          </cell>
          <cell r="B939" t="str">
            <v>boicfmprchc3</v>
          </cell>
          <cell r="C939" t="str">
            <v>fra</v>
          </cell>
          <cell r="D939" t="str">
            <v>CEREN</v>
          </cell>
          <cell r="E939" t="str">
            <v>GWh</v>
          </cell>
          <cell r="P939">
            <v>9729.4303753347485</v>
          </cell>
          <cell r="X939">
            <v>9260.6227996198759</v>
          </cell>
          <cell r="AE939">
            <v>10083.636323395893</v>
          </cell>
          <cell r="AF939" t="str">
            <v>Ceren</v>
          </cell>
          <cell r="AG939" t="str">
            <v>Etude 6102</v>
          </cell>
        </row>
        <row r="940">
          <cell r="A940" t="str">
            <v>Consommation du chauffage autre des maisons 1982-1989 (climat normal)</v>
          </cell>
          <cell r="B940" t="str">
            <v>divcfmprchc3</v>
          </cell>
          <cell r="C940" t="str">
            <v>fra</v>
          </cell>
          <cell r="D940" t="str">
            <v>CEREN</v>
          </cell>
          <cell r="E940" t="str">
            <v>GWh</v>
          </cell>
          <cell r="P940">
            <v>8.0401081967266101</v>
          </cell>
          <cell r="X940">
            <v>12.119269511189442</v>
          </cell>
          <cell r="AE940">
            <v>29.09125374691396</v>
          </cell>
          <cell r="AF940" t="str">
            <v>Ceren</v>
          </cell>
          <cell r="AG940" t="str">
            <v>Etude 6102</v>
          </cell>
        </row>
        <row r="941">
          <cell r="A941" t="str">
            <v>Consommation du chauffage des appartements 1982-1989 (climat normal)</v>
          </cell>
        </row>
        <row r="942">
          <cell r="A942" t="str">
            <v>Consommation du chauffage des appartements 1982-1989 (climat normal)</v>
          </cell>
          <cell r="B942" t="str">
            <v>toccfiprchc3</v>
          </cell>
          <cell r="C942" t="str">
            <v>fra</v>
          </cell>
          <cell r="D942" t="str">
            <v>CEREN</v>
          </cell>
          <cell r="E942" t="str">
            <v>GWh</v>
          </cell>
          <cell r="P942">
            <v>5522.7411243544539</v>
          </cell>
          <cell r="X942">
            <v>4797.8469652174472</v>
          </cell>
          <cell r="AE942">
            <v>4191.3651981506664</v>
          </cell>
          <cell r="AF942" t="str">
            <v>Ceren</v>
          </cell>
          <cell r="AG942" t="str">
            <v>Etude 6102</v>
          </cell>
        </row>
        <row r="943">
          <cell r="A943" t="str">
            <v>Consommation du chauffage charbon des appartements 1982-1989 (climat normal)</v>
          </cell>
          <cell r="B943" t="str">
            <v>chacfiprchc3</v>
          </cell>
          <cell r="C943" t="str">
            <v>fra</v>
          </cell>
          <cell r="D943" t="str">
            <v>CEREN</v>
          </cell>
          <cell r="E943" t="str">
            <v>GWh</v>
          </cell>
          <cell r="P943">
            <v>0.66878000993561082</v>
          </cell>
          <cell r="X943">
            <v>7.5351706120685371</v>
          </cell>
          <cell r="AE943">
            <v>3.5578783782911905</v>
          </cell>
          <cell r="AF943" t="str">
            <v>Ceren</v>
          </cell>
          <cell r="AG943" t="str">
            <v>Etude 6102</v>
          </cell>
        </row>
        <row r="944">
          <cell r="A944" t="str">
            <v>Consommation du chauffage fioul des appartements 1982-1989 (climat normal)</v>
          </cell>
          <cell r="B944" t="str">
            <v>fodcfiprchc3</v>
          </cell>
          <cell r="C944" t="str">
            <v>fra</v>
          </cell>
          <cell r="D944" t="str">
            <v>CEREN</v>
          </cell>
          <cell r="E944" t="str">
            <v>GWh</v>
          </cell>
          <cell r="P944">
            <v>316.68821758576928</v>
          </cell>
          <cell r="X944">
            <v>289.6087139460621</v>
          </cell>
          <cell r="AE944">
            <v>344.65713248743407</v>
          </cell>
          <cell r="AF944" t="str">
            <v>Ceren</v>
          </cell>
          <cell r="AG944" t="str">
            <v>Etude 6102</v>
          </cell>
        </row>
        <row r="945">
          <cell r="A945" t="str">
            <v>Consommation du chauffage GPL des appartements 1982-1989 (climat normal)</v>
          </cell>
          <cell r="B945" t="str">
            <v>gplcfiprchc3</v>
          </cell>
          <cell r="C945" t="str">
            <v>fra</v>
          </cell>
          <cell r="D945" t="str">
            <v>CEREN</v>
          </cell>
          <cell r="E945" t="str">
            <v>GWh</v>
          </cell>
          <cell r="P945">
            <v>26.152145814574233</v>
          </cell>
          <cell r="X945">
            <v>5.2715642548562807</v>
          </cell>
          <cell r="AE945">
            <v>0.27251465698094812</v>
          </cell>
          <cell r="AF945" t="str">
            <v>Ceren</v>
          </cell>
          <cell r="AG945" t="str">
            <v>Etude 6102</v>
          </cell>
        </row>
        <row r="946">
          <cell r="A946" t="str">
            <v>Consommation du chauffage gaz naturel des appartements 1982-1989 (climat normal)</v>
          </cell>
          <cell r="B946" t="str">
            <v>gazcfiprchc3</v>
          </cell>
          <cell r="C946" t="str">
            <v>fra</v>
          </cell>
          <cell r="D946" t="str">
            <v>CEREN</v>
          </cell>
          <cell r="E946" t="str">
            <v>GWh</v>
          </cell>
          <cell r="P946">
            <v>3028.5953368018695</v>
          </cell>
          <cell r="X946">
            <v>2485.6117546549158</v>
          </cell>
          <cell r="AE946">
            <v>2223.9751923036579</v>
          </cell>
          <cell r="AF946" t="str">
            <v>Ceren</v>
          </cell>
          <cell r="AG946" t="str">
            <v>Etude 6102</v>
          </cell>
        </row>
        <row r="947">
          <cell r="A947" t="str">
            <v>Consommation du chauffage électricité des appartements 1982-1989 (climat normal)</v>
          </cell>
          <cell r="B947" t="str">
            <v>elccfiprchc3</v>
          </cell>
          <cell r="C947" t="str">
            <v>fra</v>
          </cell>
          <cell r="D947" t="str">
            <v>CEREN</v>
          </cell>
          <cell r="E947" t="str">
            <v>GWh</v>
          </cell>
          <cell r="P947">
            <v>1405.738458684023</v>
          </cell>
          <cell r="X947">
            <v>1475.2869802740702</v>
          </cell>
          <cell r="AE947">
            <v>1031.4311602274281</v>
          </cell>
          <cell r="AF947" t="str">
            <v>Ceren</v>
          </cell>
          <cell r="AG947" t="str">
            <v>Etude 6102</v>
          </cell>
        </row>
        <row r="948">
          <cell r="A948" t="str">
            <v>Consommation du chauffage biomasse des appartements 1982-1989 (climat normal)</v>
          </cell>
          <cell r="B948" t="str">
            <v>boicfiprchc3</v>
          </cell>
          <cell r="C948" t="str">
            <v>fra</v>
          </cell>
          <cell r="D948" t="str">
            <v>CEREN</v>
          </cell>
          <cell r="E948" t="str">
            <v>GWh</v>
          </cell>
          <cell r="P948">
            <v>110.16192678559433</v>
          </cell>
          <cell r="X948">
            <v>93.895282425448102</v>
          </cell>
          <cell r="AE948">
            <v>126.51818146949952</v>
          </cell>
          <cell r="AF948" t="str">
            <v>Ceren</v>
          </cell>
          <cell r="AG948" t="str">
            <v>Etude 6102</v>
          </cell>
        </row>
        <row r="949">
          <cell r="A949" t="str">
            <v>Consommation du chauffage autre des appartements 1982-1989 (climat normal)</v>
          </cell>
          <cell r="B949" t="str">
            <v>divcfiprchc3</v>
          </cell>
          <cell r="C949" t="str">
            <v>fra</v>
          </cell>
          <cell r="D949" t="str">
            <v>CEREN</v>
          </cell>
          <cell r="E949" t="str">
            <v>GWh</v>
          </cell>
          <cell r="P949">
            <v>634.73625867268777</v>
          </cell>
          <cell r="X949">
            <v>440.63749905002572</v>
          </cell>
          <cell r="AE949">
            <v>460.95313862737515</v>
          </cell>
          <cell r="AF949" t="str">
            <v>Ceren</v>
          </cell>
          <cell r="AG949" t="str">
            <v>Etude 6102</v>
          </cell>
        </row>
        <row r="950">
          <cell r="A950" t="str">
            <v>Consommation du chauffage des maisons 1990-2000 (climat normal)</v>
          </cell>
        </row>
        <row r="951">
          <cell r="A951" t="str">
            <v>Consommation du chauffage des maisons 1990-2000 (climat normal)</v>
          </cell>
          <cell r="B951" t="str">
            <v>toccfmprchc4</v>
          </cell>
          <cell r="C951" t="str">
            <v>fra</v>
          </cell>
          <cell r="D951" t="str">
            <v>CEREN</v>
          </cell>
          <cell r="E951" t="str">
            <v>GWh</v>
          </cell>
          <cell r="P951">
            <v>24076.458103894107</v>
          </cell>
          <cell r="X951">
            <v>23067.339857548333</v>
          </cell>
          <cell r="AE951">
            <v>20213.450834598669</v>
          </cell>
          <cell r="AF951" t="str">
            <v>Ceren</v>
          </cell>
          <cell r="AG951" t="str">
            <v>Etude 6102</v>
          </cell>
        </row>
        <row r="952">
          <cell r="A952" t="str">
            <v>Consommation du chauffage charbon des maisons 1990-2000 (climat normal)</v>
          </cell>
          <cell r="B952" t="str">
            <v>chacfmprchc4</v>
          </cell>
          <cell r="C952" t="str">
            <v>fra</v>
          </cell>
          <cell r="D952" t="str">
            <v>CEREN</v>
          </cell>
          <cell r="E952" t="str">
            <v>GWh</v>
          </cell>
          <cell r="P952">
            <v>5.6147057958597468</v>
          </cell>
          <cell r="X952">
            <v>23.176225417296582</v>
          </cell>
          <cell r="AE952">
            <v>1.1392007620328553</v>
          </cell>
          <cell r="AF952" t="str">
            <v>Ceren</v>
          </cell>
          <cell r="AG952" t="str">
            <v>Etude 6102</v>
          </cell>
        </row>
        <row r="953">
          <cell r="A953" t="str">
            <v>Consommation du chauffage fioul des maisons 1990-2000 (climat normal)</v>
          </cell>
          <cell r="B953" t="str">
            <v>fodcfmprchc4</v>
          </cell>
          <cell r="C953" t="str">
            <v>fra</v>
          </cell>
          <cell r="D953" t="str">
            <v>CEREN</v>
          </cell>
          <cell r="E953" t="str">
            <v>GWh</v>
          </cell>
          <cell r="P953">
            <v>3614.6297354039716</v>
          </cell>
          <cell r="X953">
            <v>3654.4883016409258</v>
          </cell>
          <cell r="AE953">
            <v>3234.1635858250688</v>
          </cell>
          <cell r="AF953" t="str">
            <v>Ceren</v>
          </cell>
          <cell r="AG953" t="str">
            <v>Etude 6102</v>
          </cell>
        </row>
        <row r="954">
          <cell r="A954" t="str">
            <v>Consommation du chauffage GPL des maisons 1990-2000 (climat normal)</v>
          </cell>
          <cell r="B954" t="str">
            <v>gplcfmprchc4</v>
          </cell>
          <cell r="C954" t="str">
            <v>fra</v>
          </cell>
          <cell r="D954" t="str">
            <v>CEREN</v>
          </cell>
          <cell r="E954" t="str">
            <v>GWh</v>
          </cell>
          <cell r="P954">
            <v>980.08461682898428</v>
          </cell>
          <cell r="X954">
            <v>1005.5861722137199</v>
          </cell>
          <cell r="AE954">
            <v>947.41041581865693</v>
          </cell>
          <cell r="AF954" t="str">
            <v>Ceren</v>
          </cell>
          <cell r="AG954" t="str">
            <v>Etude 6102</v>
          </cell>
        </row>
        <row r="955">
          <cell r="A955" t="str">
            <v>Consommation du chauffage gaz naturel des maisons 1990-2000 (climat normal)</v>
          </cell>
          <cell r="B955" t="str">
            <v>gazcfmprchc4</v>
          </cell>
          <cell r="C955" t="str">
            <v>fra</v>
          </cell>
          <cell r="D955" t="str">
            <v>CEREN</v>
          </cell>
          <cell r="E955" t="str">
            <v>GWh</v>
          </cell>
          <cell r="P955">
            <v>7907.5609514384232</v>
          </cell>
          <cell r="X955">
            <v>6883.9092689276367</v>
          </cell>
          <cell r="AE955">
            <v>6148.2426424500254</v>
          </cell>
          <cell r="AF955" t="str">
            <v>Ceren</v>
          </cell>
          <cell r="AG955" t="str">
            <v>Etude 6102</v>
          </cell>
        </row>
        <row r="956">
          <cell r="A956" t="str">
            <v>Consommation du chauffage électricité des maisons 1990-2000 (climat normal)</v>
          </cell>
          <cell r="B956" t="str">
            <v>elccfmprchc4</v>
          </cell>
          <cell r="C956" t="str">
            <v>fra</v>
          </cell>
          <cell r="D956" t="str">
            <v>CEREN</v>
          </cell>
          <cell r="E956" t="str">
            <v>GWh</v>
          </cell>
          <cell r="P956">
            <v>4047.9364807304887</v>
          </cell>
          <cell r="X956">
            <v>4093.4353465675053</v>
          </cell>
          <cell r="AE956">
            <v>2508.5867375227881</v>
          </cell>
          <cell r="AF956" t="str">
            <v>Ceren</v>
          </cell>
          <cell r="AG956" t="str">
            <v>Etude 6102</v>
          </cell>
        </row>
        <row r="957">
          <cell r="A957" t="str">
            <v>Consommation du chauffage biomasse des maisons 1990-2000 (climat normal)</v>
          </cell>
          <cell r="B957" t="str">
            <v>boicfmprchc4</v>
          </cell>
          <cell r="C957" t="str">
            <v>fra</v>
          </cell>
          <cell r="D957" t="str">
            <v>CEREN</v>
          </cell>
          <cell r="E957" t="str">
            <v>GWh</v>
          </cell>
          <cell r="P957">
            <v>7517.1228438294984</v>
          </cell>
          <cell r="X957">
            <v>7386.477240108512</v>
          </cell>
          <cell r="AE957">
            <v>7326.5129331895396</v>
          </cell>
          <cell r="AF957" t="str">
            <v>Ceren</v>
          </cell>
          <cell r="AG957" t="str">
            <v>Etude 6102</v>
          </cell>
        </row>
        <row r="958">
          <cell r="A958" t="str">
            <v>Consommation du chauffage autre des maisons 1990-2000 (climat normal)</v>
          </cell>
          <cell r="B958" t="str">
            <v>divcfmprchc4</v>
          </cell>
          <cell r="C958" t="str">
            <v>fra</v>
          </cell>
          <cell r="D958" t="str">
            <v>CEREN</v>
          </cell>
          <cell r="E958" t="str">
            <v>GWh</v>
          </cell>
          <cell r="P958">
            <v>3.5087698668814933</v>
          </cell>
          <cell r="X958">
            <v>20.267302672737578</v>
          </cell>
          <cell r="AE958">
            <v>47.395319030559968</v>
          </cell>
          <cell r="AF958" t="str">
            <v>Ceren</v>
          </cell>
          <cell r="AG958" t="str">
            <v>Etude 6102</v>
          </cell>
        </row>
        <row r="959">
          <cell r="A959" t="str">
            <v>Consommation du chauffage des appartements 1990-2000 (climat normal)</v>
          </cell>
        </row>
        <row r="960">
          <cell r="A960" t="str">
            <v>Consommation du chauffage des appartements 1990-2000 (climat normal)</v>
          </cell>
          <cell r="B960" t="str">
            <v>toccfiprchc4</v>
          </cell>
          <cell r="C960" t="str">
            <v>fra</v>
          </cell>
          <cell r="D960" t="str">
            <v>CEREN</v>
          </cell>
          <cell r="E960" t="str">
            <v>GWh</v>
          </cell>
          <cell r="P960">
            <v>7373.2792769711468</v>
          </cell>
          <cell r="X960">
            <v>6613.1062244778313</v>
          </cell>
          <cell r="AE960">
            <v>5561.0593336946122</v>
          </cell>
          <cell r="AF960" t="str">
            <v>Ceren</v>
          </cell>
          <cell r="AG960" t="str">
            <v>Etude 6102</v>
          </cell>
        </row>
        <row r="961">
          <cell r="A961" t="str">
            <v>Consommation du chauffage charbon des appartements 1990-2000 (climat normal)</v>
          </cell>
          <cell r="B961" t="str">
            <v>chacfiprchc4</v>
          </cell>
          <cell r="C961" t="str">
            <v>fra</v>
          </cell>
          <cell r="D961" t="str">
            <v>CEREN</v>
          </cell>
          <cell r="E961" t="str">
            <v>GWh</v>
          </cell>
          <cell r="P961">
            <v>0.44672695558446379</v>
          </cell>
          <cell r="X961">
            <v>4.2307936158650632</v>
          </cell>
          <cell r="AE961">
            <v>2.1765140849916005</v>
          </cell>
          <cell r="AF961" t="str">
            <v>Ceren</v>
          </cell>
          <cell r="AG961" t="str">
            <v>Etude 6102</v>
          </cell>
        </row>
        <row r="962">
          <cell r="A962" t="str">
            <v>Consommation du chauffage fioul des appartements 1990-2000 (climat normal)</v>
          </cell>
          <cell r="B962" t="str">
            <v>fodcfiprchc4</v>
          </cell>
          <cell r="C962" t="str">
            <v>fra</v>
          </cell>
          <cell r="D962" t="str">
            <v>CEREN</v>
          </cell>
          <cell r="E962" t="str">
            <v>GWh</v>
          </cell>
          <cell r="P962">
            <v>243.75345170498019</v>
          </cell>
          <cell r="X962">
            <v>271.7742565747825</v>
          </cell>
          <cell r="AE962">
            <v>185.70600007287558</v>
          </cell>
          <cell r="AF962" t="str">
            <v>Ceren</v>
          </cell>
          <cell r="AG962" t="str">
            <v>Etude 6102</v>
          </cell>
        </row>
        <row r="963">
          <cell r="A963" t="str">
            <v>Consommation du chauffage GPL des appartements 1990-2000 (climat normal)</v>
          </cell>
          <cell r="B963" t="str">
            <v>gplcfiprchc4</v>
          </cell>
          <cell r="C963" t="str">
            <v>fra</v>
          </cell>
          <cell r="D963" t="str">
            <v>CEREN</v>
          </cell>
          <cell r="E963" t="str">
            <v>GWh</v>
          </cell>
          <cell r="P963">
            <v>41.089598204304508</v>
          </cell>
          <cell r="X963">
            <v>38.666655744745213</v>
          </cell>
          <cell r="AE963">
            <v>19.144847019315076</v>
          </cell>
          <cell r="AF963" t="str">
            <v>Ceren</v>
          </cell>
          <cell r="AG963" t="str">
            <v>Etude 6102</v>
          </cell>
        </row>
        <row r="964">
          <cell r="A964" t="str">
            <v>Consommation du chauffage gaz naturel des appartements 1990-2000 (climat normal)</v>
          </cell>
          <cell r="B964" t="str">
            <v>gazcfiprchc4</v>
          </cell>
          <cell r="C964" t="str">
            <v>fra</v>
          </cell>
          <cell r="D964" t="str">
            <v>CEREN</v>
          </cell>
          <cell r="E964" t="str">
            <v>GWh</v>
          </cell>
          <cell r="P964">
            <v>4735.1913689100511</v>
          </cell>
          <cell r="X964">
            <v>3446.2546874022346</v>
          </cell>
          <cell r="AE964">
            <v>3088.2010769010458</v>
          </cell>
          <cell r="AF964" t="str">
            <v>Ceren</v>
          </cell>
          <cell r="AG964" t="str">
            <v>Etude 6102</v>
          </cell>
        </row>
        <row r="965">
          <cell r="A965" t="str">
            <v>Consommation du chauffage électricité des appartements 1990-2000 (climat normal)</v>
          </cell>
          <cell r="B965" t="str">
            <v>elccfiprchc4</v>
          </cell>
          <cell r="C965" t="str">
            <v>fra</v>
          </cell>
          <cell r="D965" t="str">
            <v>CEREN</v>
          </cell>
          <cell r="E965" t="str">
            <v>GWh</v>
          </cell>
          <cell r="P965">
            <v>1818.2485049891611</v>
          </cell>
          <cell r="X965">
            <v>2338.870094544171</v>
          </cell>
          <cell r="AE965">
            <v>1693.3650955827311</v>
          </cell>
          <cell r="AF965" t="str">
            <v>Ceren</v>
          </cell>
          <cell r="AG965" t="str">
            <v>Etude 6102</v>
          </cell>
        </row>
        <row r="966">
          <cell r="A966" t="str">
            <v>Consommation du chauffage biomasse des appartements 1990-2000 (climat normal)</v>
          </cell>
          <cell r="B966" t="str">
            <v>boicfiprchc4</v>
          </cell>
          <cell r="C966" t="str">
            <v>fra</v>
          </cell>
          <cell r="D966" t="str">
            <v>CEREN</v>
          </cell>
          <cell r="E966" t="str">
            <v>GWh</v>
          </cell>
          <cell r="P966">
            <v>100.9552573431348</v>
          </cell>
          <cell r="X966">
            <v>115.5147293373371</v>
          </cell>
          <cell r="AE966">
            <v>119.30404722124402</v>
          </cell>
          <cell r="AF966" t="str">
            <v>Ceren</v>
          </cell>
          <cell r="AG966" t="str">
            <v>Etude 6102</v>
          </cell>
        </row>
        <row r="967">
          <cell r="A967" t="str">
            <v>Consommation du chauffage autre des appartements 1990-2000 (climat normal)</v>
          </cell>
          <cell r="B967" t="str">
            <v>divcfiprchc4</v>
          </cell>
          <cell r="C967" t="str">
            <v>fra</v>
          </cell>
          <cell r="D967" t="str">
            <v>CEREN</v>
          </cell>
          <cell r="E967" t="str">
            <v>GWh</v>
          </cell>
          <cell r="P967">
            <v>433.59436886393092</v>
          </cell>
          <cell r="X967">
            <v>397.79500725869548</v>
          </cell>
          <cell r="AE967">
            <v>453.16175281240845</v>
          </cell>
          <cell r="AF967" t="str">
            <v>Ceren</v>
          </cell>
          <cell r="AG967" t="str">
            <v>Etude 6102</v>
          </cell>
        </row>
        <row r="968">
          <cell r="A968" t="str">
            <v>Consommation du chauffage des maisons &gt;=2001 (climat normal)</v>
          </cell>
        </row>
        <row r="969">
          <cell r="A969" t="str">
            <v>Consommation du chauffage des maisons &gt;=2001 (climat normal)</v>
          </cell>
          <cell r="B969" t="str">
            <v>toccfmprchc5</v>
          </cell>
          <cell r="C969" t="str">
            <v>fra</v>
          </cell>
          <cell r="D969" t="str">
            <v>CEREN</v>
          </cell>
          <cell r="E969" t="str">
            <v>GWh</v>
          </cell>
          <cell r="P969">
            <v>0</v>
          </cell>
          <cell r="X969">
            <v>20576.259520639909</v>
          </cell>
          <cell r="AE969">
            <v>27971.827119891779</v>
          </cell>
          <cell r="AF969" t="str">
            <v>Ceren</v>
          </cell>
          <cell r="AG969" t="str">
            <v>Etude 6102</v>
          </cell>
        </row>
        <row r="970">
          <cell r="A970" t="str">
            <v>Consommation du chauffage charbon des maisons &gt;=2001 (climat normal)</v>
          </cell>
          <cell r="B970" t="str">
            <v>chacfmprchc5</v>
          </cell>
          <cell r="C970" t="str">
            <v>fra</v>
          </cell>
          <cell r="D970" t="str">
            <v>CEREN</v>
          </cell>
          <cell r="E970" t="str">
            <v>GWh</v>
          </cell>
          <cell r="P970">
            <v>0</v>
          </cell>
          <cell r="X970">
            <v>0.57071882429454579</v>
          </cell>
          <cell r="AE970">
            <v>7.2841379894226427E-2</v>
          </cell>
          <cell r="AF970" t="str">
            <v>Ceren</v>
          </cell>
          <cell r="AG970" t="str">
            <v>Etude 6102</v>
          </cell>
        </row>
        <row r="971">
          <cell r="A971" t="str">
            <v>Consommation du chauffage fioul des maisons &gt;=2001 (climat normal)</v>
          </cell>
          <cell r="B971" t="str">
            <v>fodcfmprchc5</v>
          </cell>
          <cell r="C971" t="str">
            <v>fra</v>
          </cell>
          <cell r="D971" t="str">
            <v>CEREN</v>
          </cell>
          <cell r="E971" t="str">
            <v>GWh</v>
          </cell>
          <cell r="P971">
            <v>0</v>
          </cell>
          <cell r="X971">
            <v>2167.151702292932</v>
          </cell>
          <cell r="AE971">
            <v>1744.3861556397489</v>
          </cell>
          <cell r="AF971" t="str">
            <v>Ceren</v>
          </cell>
          <cell r="AG971" t="str">
            <v>Etude 6102</v>
          </cell>
        </row>
        <row r="972">
          <cell r="A972" t="str">
            <v>Consommation du chauffage GPL des maisons &gt;=2001 (climat normal)</v>
          </cell>
          <cell r="B972" t="str">
            <v>gplcfmprchc5</v>
          </cell>
          <cell r="C972" t="str">
            <v>fra</v>
          </cell>
          <cell r="D972" t="str">
            <v>CEREN</v>
          </cell>
          <cell r="E972" t="str">
            <v>GWh</v>
          </cell>
          <cell r="P972">
            <v>0</v>
          </cell>
          <cell r="X972">
            <v>465.93693124872107</v>
          </cell>
          <cell r="AE972">
            <v>541.31606911003712</v>
          </cell>
          <cell r="AF972" t="str">
            <v>Ceren</v>
          </cell>
          <cell r="AG972" t="str">
            <v>Etude 6102</v>
          </cell>
        </row>
        <row r="973">
          <cell r="A973" t="str">
            <v>Consommation du chauffage gaz naturel des maisons &gt;=2001 (climat normal)</v>
          </cell>
          <cell r="B973" t="str">
            <v>gazcfmprchc5</v>
          </cell>
          <cell r="C973" t="str">
            <v>fra</v>
          </cell>
          <cell r="D973" t="str">
            <v>CEREN</v>
          </cell>
          <cell r="E973" t="str">
            <v>GWh</v>
          </cell>
          <cell r="P973">
            <v>0</v>
          </cell>
          <cell r="X973">
            <v>6488.3044776637898</v>
          </cell>
          <cell r="AE973">
            <v>6942.0735985455631</v>
          </cell>
          <cell r="AF973" t="str">
            <v>Ceren</v>
          </cell>
          <cell r="AG973" t="str">
            <v>Etude 6102</v>
          </cell>
        </row>
        <row r="974">
          <cell r="A974" t="str">
            <v>Consommation du chauffage électricité des maisons &gt;=2001 (climat normal)</v>
          </cell>
          <cell r="B974" t="str">
            <v>elccfmprchc5</v>
          </cell>
          <cell r="C974" t="str">
            <v>fra</v>
          </cell>
          <cell r="D974" t="str">
            <v>CEREN</v>
          </cell>
          <cell r="E974" t="str">
            <v>GWh</v>
          </cell>
          <cell r="P974">
            <v>0</v>
          </cell>
          <cell r="X974">
            <v>4574.5950984963647</v>
          </cell>
          <cell r="AE974">
            <v>6936.701662782215</v>
          </cell>
          <cell r="AF974" t="str">
            <v>Ceren</v>
          </cell>
          <cell r="AG974" t="str">
            <v>Etude 6102</v>
          </cell>
        </row>
        <row r="975">
          <cell r="A975" t="str">
            <v>Consommation du chauffage biomasse des maisons &gt;=2001 (climat normal)</v>
          </cell>
          <cell r="B975" t="str">
            <v>boicfmprchc5</v>
          </cell>
          <cell r="C975" t="str">
            <v>fra</v>
          </cell>
          <cell r="D975" t="str">
            <v>CEREN</v>
          </cell>
          <cell r="E975" t="str">
            <v>GWh</v>
          </cell>
          <cell r="P975">
            <v>0</v>
          </cell>
          <cell r="X975">
            <v>6852.0093652026644</v>
          </cell>
          <cell r="AE975">
            <v>11608.013068136201</v>
          </cell>
          <cell r="AF975" t="str">
            <v>Ceren</v>
          </cell>
          <cell r="AG975" t="str">
            <v>Etude 6102</v>
          </cell>
        </row>
        <row r="976">
          <cell r="A976" t="str">
            <v>Consommation du chauffage autre des maisons &gt;=2001 (climat normal)</v>
          </cell>
          <cell r="B976" t="str">
            <v>divcfmprchc5</v>
          </cell>
          <cell r="C976" t="str">
            <v>fra</v>
          </cell>
          <cell r="D976" t="str">
            <v>CEREN</v>
          </cell>
          <cell r="E976" t="str">
            <v>GWh</v>
          </cell>
          <cell r="P976">
            <v>0</v>
          </cell>
          <cell r="X976">
            <v>27.691226911145986</v>
          </cell>
          <cell r="AE976">
            <v>199.26372429812281</v>
          </cell>
          <cell r="AF976" t="str">
            <v>Ceren</v>
          </cell>
          <cell r="AG976" t="str">
            <v>Etude 6102</v>
          </cell>
        </row>
        <row r="977">
          <cell r="A977" t="str">
            <v>Consommation du chauffage des appartements &gt;=2001 (climat normal)</v>
          </cell>
        </row>
        <row r="978">
          <cell r="A978" t="str">
            <v>Consommation du chauffage des appartements &gt;=2001 (climat normal)</v>
          </cell>
          <cell r="B978" t="str">
            <v>toccfiprchc5</v>
          </cell>
          <cell r="C978" t="str">
            <v>fra</v>
          </cell>
          <cell r="D978" t="str">
            <v>CEREN</v>
          </cell>
          <cell r="E978" t="str">
            <v>GWh</v>
          </cell>
          <cell r="P978">
            <v>0</v>
          </cell>
          <cell r="X978">
            <v>4842.9323890287596</v>
          </cell>
          <cell r="AE978">
            <v>9114.0175781421149</v>
          </cell>
          <cell r="AF978" t="str">
            <v>Ceren</v>
          </cell>
          <cell r="AG978" t="str">
            <v>Etude 6102</v>
          </cell>
        </row>
        <row r="979">
          <cell r="A979" t="str">
            <v>Consommation du chauffage charbon des appartements &gt;=2001 (climat normal)</v>
          </cell>
          <cell r="B979" t="str">
            <v>chacfiprchc5</v>
          </cell>
          <cell r="C979" t="str">
            <v>fra</v>
          </cell>
          <cell r="D979" t="str">
            <v>CEREN</v>
          </cell>
          <cell r="E979" t="str">
            <v>GWh</v>
          </cell>
          <cell r="P979">
            <v>0</v>
          </cell>
          <cell r="X979">
            <v>2.9759285086275096</v>
          </cell>
          <cell r="AE979">
            <v>0.75455127398350019</v>
          </cell>
          <cell r="AF979" t="str">
            <v>Ceren</v>
          </cell>
          <cell r="AG979" t="str">
            <v>Etude 6102</v>
          </cell>
        </row>
        <row r="980">
          <cell r="A980" t="str">
            <v>Consommation du chauffage fioul des appartements &gt;=2001 (climat normal)</v>
          </cell>
          <cell r="B980" t="str">
            <v>fodcfiprchc5</v>
          </cell>
          <cell r="C980" t="str">
            <v>fra</v>
          </cell>
          <cell r="D980" t="str">
            <v>CEREN</v>
          </cell>
          <cell r="E980" t="str">
            <v>GWh</v>
          </cell>
          <cell r="P980">
            <v>0</v>
          </cell>
          <cell r="X980">
            <v>197.17967659028952</v>
          </cell>
          <cell r="AE980">
            <v>209.2858626141323</v>
          </cell>
          <cell r="AF980" t="str">
            <v>Ceren</v>
          </cell>
          <cell r="AG980" t="str">
            <v>Etude 6102</v>
          </cell>
        </row>
        <row r="981">
          <cell r="A981" t="str">
            <v>Consommation du chauffage GPL des appartements &gt;=2001 (climat normal)</v>
          </cell>
          <cell r="B981" t="str">
            <v>gplcfiprchc5</v>
          </cell>
          <cell r="C981" t="str">
            <v>fra</v>
          </cell>
          <cell r="D981" t="str">
            <v>CEREN</v>
          </cell>
          <cell r="E981" t="str">
            <v>GWh</v>
          </cell>
          <cell r="P981">
            <v>0</v>
          </cell>
          <cell r="X981">
            <v>86.101318370795425</v>
          </cell>
          <cell r="AE981">
            <v>13.430322459709833</v>
          </cell>
          <cell r="AF981" t="str">
            <v>Ceren</v>
          </cell>
          <cell r="AG981" t="str">
            <v>Etude 6102</v>
          </cell>
        </row>
        <row r="982">
          <cell r="A982" t="str">
            <v>Consommation du chauffage gaz naturel des appartements &gt;=2001 (climat normal)</v>
          </cell>
          <cell r="B982" t="str">
            <v>gazcfiprchc5</v>
          </cell>
          <cell r="C982" t="str">
            <v>fra</v>
          </cell>
          <cell r="D982" t="str">
            <v>CEREN</v>
          </cell>
          <cell r="E982" t="str">
            <v>GWh</v>
          </cell>
          <cell r="P982">
            <v>0</v>
          </cell>
          <cell r="X982">
            <v>2556.4908279102419</v>
          </cell>
          <cell r="AE982">
            <v>4893.3684059107845</v>
          </cell>
          <cell r="AF982" t="str">
            <v>Ceren</v>
          </cell>
          <cell r="AG982" t="str">
            <v>Etude 6102</v>
          </cell>
        </row>
        <row r="983">
          <cell r="A983" t="str">
            <v>Consommation du chauffage électricité des appartements &gt;=2001 (climat normal)</v>
          </cell>
          <cell r="B983" t="str">
            <v>elccfiprchc5</v>
          </cell>
          <cell r="C983" t="str">
            <v>fra</v>
          </cell>
          <cell r="D983" t="str">
            <v>CEREN</v>
          </cell>
          <cell r="E983" t="str">
            <v>GWh</v>
          </cell>
          <cell r="P983">
            <v>0</v>
          </cell>
          <cell r="X983">
            <v>1609.6837629711154</v>
          </cell>
          <cell r="AE983">
            <v>2708.95618964199</v>
          </cell>
          <cell r="AF983" t="str">
            <v>Ceren</v>
          </cell>
          <cell r="AG983" t="str">
            <v>Etude 6102</v>
          </cell>
        </row>
        <row r="984">
          <cell r="A984" t="str">
            <v>Consommation du chauffage biomasse des appartements &gt;=2001 (climat normal)</v>
          </cell>
          <cell r="B984" t="str">
            <v>boicfiprchc5</v>
          </cell>
          <cell r="C984" t="str">
            <v>fra</v>
          </cell>
          <cell r="D984" t="str">
            <v>CEREN</v>
          </cell>
          <cell r="E984" t="str">
            <v>GWh</v>
          </cell>
          <cell r="P984">
            <v>0</v>
          </cell>
          <cell r="X984">
            <v>125.66423502236336</v>
          </cell>
          <cell r="AE984">
            <v>399.20118060669887</v>
          </cell>
          <cell r="AF984" t="str">
            <v>Ceren</v>
          </cell>
          <cell r="AG984" t="str">
            <v>Etude 6102</v>
          </cell>
        </row>
        <row r="985">
          <cell r="A985" t="str">
            <v>Consommation du chauffage autre des appartements &gt;=2001 (climat normal)</v>
          </cell>
          <cell r="B985" t="str">
            <v>divcfiprchc5</v>
          </cell>
          <cell r="C985" t="str">
            <v>fra</v>
          </cell>
          <cell r="D985" t="str">
            <v>CEREN</v>
          </cell>
          <cell r="E985" t="str">
            <v>GWh</v>
          </cell>
          <cell r="P985">
            <v>0</v>
          </cell>
          <cell r="X985">
            <v>264.83663965532571</v>
          </cell>
          <cell r="AE985">
            <v>889.02106563481493</v>
          </cell>
          <cell r="AF985" t="str">
            <v>Ceren</v>
          </cell>
          <cell r="AG985" t="str">
            <v>Etude 6102</v>
          </cell>
        </row>
        <row r="987">
          <cell r="A987" t="str">
            <v>Consommation d'eau chaude des résidences principales par année de construction</v>
          </cell>
        </row>
        <row r="988">
          <cell r="A988" t="str">
            <v>Consommation d'eau chaude du résidentiel (climat normal)</v>
          </cell>
        </row>
        <row r="989">
          <cell r="A989" t="str">
            <v>Consommation d'eau chaude du résidentiel (climat normal)</v>
          </cell>
          <cell r="B989" t="str">
            <v>toccflprecs</v>
          </cell>
          <cell r="C989" t="str">
            <v>fra</v>
          </cell>
          <cell r="D989" t="str">
            <v>CEREN</v>
          </cell>
          <cell r="E989" t="str">
            <v>GWh</v>
          </cell>
          <cell r="F989">
            <v>42004.182047568691</v>
          </cell>
          <cell r="G989">
            <v>42595.495299986374</v>
          </cell>
          <cell r="H989">
            <v>43180.54039179418</v>
          </cell>
          <cell r="I989">
            <v>43821.778201982022</v>
          </cell>
          <cell r="J989">
            <v>44639.437948191953</v>
          </cell>
          <cell r="K989">
            <v>45318.673564580939</v>
          </cell>
          <cell r="L989">
            <v>46129.238758121428</v>
          </cell>
          <cell r="M989">
            <v>47022.236172073273</v>
          </cell>
          <cell r="N989">
            <v>48587.167878465938</v>
          </cell>
          <cell r="O989">
            <v>49514.38957322354</v>
          </cell>
          <cell r="P989">
            <v>49733.513535968712</v>
          </cell>
          <cell r="Q989">
            <v>50753.142200094029</v>
          </cell>
          <cell r="R989">
            <v>50833.471267215034</v>
          </cell>
          <cell r="S989">
            <v>51005.48509463315</v>
          </cell>
          <cell r="T989">
            <v>50753.760979379374</v>
          </cell>
          <cell r="U989">
            <v>49484.837068647495</v>
          </cell>
          <cell r="V989">
            <v>48931.681170665732</v>
          </cell>
          <cell r="W989">
            <v>47588.986418175118</v>
          </cell>
          <cell r="X989">
            <v>47523.827921800315</v>
          </cell>
          <cell r="Y989">
            <v>47460.817249955689</v>
          </cell>
          <cell r="Z989">
            <v>47762.335231573539</v>
          </cell>
          <cell r="AA989">
            <v>47998.302289007188</v>
          </cell>
          <cell r="AB989">
            <v>48255.940165997235</v>
          </cell>
          <cell r="AC989">
            <v>48192.748379602213</v>
          </cell>
          <cell r="AD989">
            <v>47708.678462311334</v>
          </cell>
          <cell r="AE989">
            <v>47105.070280115986</v>
          </cell>
          <cell r="AF989" t="str">
            <v>Ceren</v>
          </cell>
          <cell r="AG989" t="str">
            <v>Etude 6102</v>
          </cell>
        </row>
        <row r="990">
          <cell r="A990" t="str">
            <v>Consommation d'eau chaude charbon du résidentiel (climat normal)</v>
          </cell>
          <cell r="B990" t="str">
            <v>chacflprecs</v>
          </cell>
          <cell r="C990" t="str">
            <v>fra</v>
          </cell>
          <cell r="D990" t="str">
            <v>CEREN</v>
          </cell>
          <cell r="E990" t="str">
            <v>GWh</v>
          </cell>
          <cell r="F990">
            <v>122.78378916705404</v>
          </cell>
          <cell r="G990">
            <v>108.88231526950217</v>
          </cell>
          <cell r="H990">
            <v>96.205530932621826</v>
          </cell>
          <cell r="I990">
            <v>85.038470495771094</v>
          </cell>
          <cell r="J990">
            <v>74.221306966402864</v>
          </cell>
          <cell r="K990">
            <v>64.096667842222431</v>
          </cell>
          <cell r="L990">
            <v>58.463196969542892</v>
          </cell>
          <cell r="M990">
            <v>52.495305733144164</v>
          </cell>
          <cell r="N990">
            <v>46.94387535436276</v>
          </cell>
          <cell r="O990">
            <v>41.232085725877269</v>
          </cell>
          <cell r="P990">
            <v>29.609750655491013</v>
          </cell>
          <cell r="Q990">
            <v>22.54852307923802</v>
          </cell>
          <cell r="R990">
            <v>16.966558512356599</v>
          </cell>
          <cell r="S990">
            <v>15.828986120091333</v>
          </cell>
          <cell r="T990">
            <v>14.206615084231432</v>
          </cell>
          <cell r="U990">
            <v>12.527069789451172</v>
          </cell>
          <cell r="V990">
            <v>11.388314839957552</v>
          </cell>
          <cell r="W990">
            <v>11.55924633810443</v>
          </cell>
          <cell r="X990">
            <v>11.445489098877902</v>
          </cell>
          <cell r="Y990">
            <v>11.331731859651377</v>
          </cell>
          <cell r="Z990">
            <v>11.246561749885027</v>
          </cell>
          <cell r="AA990">
            <v>11.019047271431972</v>
          </cell>
          <cell r="AB990">
            <v>10.791532792978918</v>
          </cell>
          <cell r="AC990">
            <v>10.884736813934042</v>
          </cell>
          <cell r="AD990">
            <v>10.846168714645255</v>
          </cell>
          <cell r="AE990">
            <v>11.006527964349344</v>
          </cell>
          <cell r="AF990" t="str">
            <v>Ceren</v>
          </cell>
          <cell r="AG990" t="str">
            <v>Etude 6102</v>
          </cell>
        </row>
        <row r="991">
          <cell r="A991" t="str">
            <v>Consommation d'eau chaude fioul du résidentiel (climat normal)</v>
          </cell>
          <cell r="B991" t="str">
            <v>fodcflprecs</v>
          </cell>
          <cell r="C991" t="str">
            <v>fra</v>
          </cell>
          <cell r="D991" t="str">
            <v>CEREN</v>
          </cell>
          <cell r="E991" t="str">
            <v>GWh</v>
          </cell>
          <cell r="F991">
            <v>9440.8752533627558</v>
          </cell>
          <cell r="G991">
            <v>9321.3749107067015</v>
          </cell>
          <cell r="H991">
            <v>8940.8955200472919</v>
          </cell>
          <cell r="I991">
            <v>9049.3237547987919</v>
          </cell>
          <cell r="J991">
            <v>9378.3631959659269</v>
          </cell>
          <cell r="K991">
            <v>9590.076994821402</v>
          </cell>
          <cell r="L991">
            <v>9616.9889253914826</v>
          </cell>
          <cell r="M991">
            <v>10154.57078445156</v>
          </cell>
          <cell r="N991">
            <v>10949.675621485259</v>
          </cell>
          <cell r="O991">
            <v>11147.937993801062</v>
          </cell>
          <cell r="P991">
            <v>10986.772605597283</v>
          </cell>
          <cell r="Q991">
            <v>10996.308369851791</v>
          </cell>
          <cell r="R991">
            <v>10707.925881396166</v>
          </cell>
          <cell r="S991">
            <v>10801.678252194515</v>
          </cell>
          <cell r="T991">
            <v>10263.943523612586</v>
          </cell>
          <cell r="U991">
            <v>8801.6708934324561</v>
          </cell>
          <cell r="V991">
            <v>7909.6182239583468</v>
          </cell>
          <cell r="W991">
            <v>6984.2528666386552</v>
          </cell>
          <cell r="X991">
            <v>6607.6635620678244</v>
          </cell>
          <cell r="Y991">
            <v>6377.9753939734555</v>
          </cell>
          <cell r="Z991">
            <v>6212.2877381731741</v>
          </cell>
          <cell r="AA991">
            <v>5800.8458705543244</v>
          </cell>
          <cell r="AB991">
            <v>5366.2001894401401</v>
          </cell>
          <cell r="AC991">
            <v>4715.0772863342063</v>
          </cell>
          <cell r="AD991">
            <v>4578.2241608199447</v>
          </cell>
          <cell r="AE991">
            <v>4294.2465886237478</v>
          </cell>
          <cell r="AF991" t="str">
            <v>Ceren</v>
          </cell>
          <cell r="AG991" t="str">
            <v>Etude 6102</v>
          </cell>
        </row>
        <row r="992">
          <cell r="A992" t="str">
            <v>Consommation d'eau chaude GPL du résidentiel (climat normal)</v>
          </cell>
          <cell r="B992" t="str">
            <v>gplcflprecs</v>
          </cell>
          <cell r="C992" t="str">
            <v>fra</v>
          </cell>
          <cell r="D992" t="str">
            <v>CEREN</v>
          </cell>
          <cell r="E992" t="str">
            <v>GWh</v>
          </cell>
          <cell r="F992">
            <v>2840.0214194431751</v>
          </cell>
          <cell r="G992">
            <v>2597.3950853747879</v>
          </cell>
          <cell r="H992">
            <v>2226.8139898499871</v>
          </cell>
          <cell r="I992">
            <v>2079.9924382009049</v>
          </cell>
          <cell r="J992">
            <v>1987.9063956854548</v>
          </cell>
          <cell r="K992">
            <v>1907.5860862601567</v>
          </cell>
          <cell r="L992">
            <v>1833.1562258749111</v>
          </cell>
          <cell r="M992">
            <v>1786.4191577098852</v>
          </cell>
          <cell r="N992">
            <v>1831.4024283777405</v>
          </cell>
          <cell r="O992">
            <v>1928.3326470972008</v>
          </cell>
          <cell r="P992">
            <v>1850.1085987057206</v>
          </cell>
          <cell r="Q992">
            <v>1662.4911860800858</v>
          </cell>
          <cell r="R992">
            <v>1764.0530402241563</v>
          </cell>
          <cell r="S992">
            <v>1625.4646323335025</v>
          </cell>
          <cell r="T992">
            <v>1496.1072615016246</v>
          </cell>
          <cell r="U992">
            <v>1404.1295512204756</v>
          </cell>
          <cell r="V992">
            <v>1212.2939741823845</v>
          </cell>
          <cell r="W992">
            <v>1080.8497935232213</v>
          </cell>
          <cell r="X992">
            <v>1002.4684563993385</v>
          </cell>
          <cell r="Y992">
            <v>935.18702034601404</v>
          </cell>
          <cell r="Z992">
            <v>921.42320309289732</v>
          </cell>
          <cell r="AA992">
            <v>878.69710591306591</v>
          </cell>
          <cell r="AB992">
            <v>809.59128418156195</v>
          </cell>
          <cell r="AC992">
            <v>753.28326992359496</v>
          </cell>
          <cell r="AD992">
            <v>740.85067799402691</v>
          </cell>
          <cell r="AE992">
            <v>721.01586158410328</v>
          </cell>
          <cell r="AF992" t="str">
            <v>Ceren</v>
          </cell>
          <cell r="AG992" t="str">
            <v>Etude 6102</v>
          </cell>
        </row>
        <row r="993">
          <cell r="A993" t="str">
            <v>Consommation d'eau chaude gaz naturel du résidentiel (climat normal)</v>
          </cell>
          <cell r="B993" t="str">
            <v>gazcflprecs</v>
          </cell>
          <cell r="C993" t="str">
            <v>fra</v>
          </cell>
          <cell r="D993" t="str">
            <v>CEREN</v>
          </cell>
          <cell r="E993" t="str">
            <v>GWh</v>
          </cell>
          <cell r="F993">
            <v>11257.289354408993</v>
          </cell>
          <cell r="G993">
            <v>11253.813542634218</v>
          </cell>
          <cell r="H993">
            <v>11460.77849888058</v>
          </cell>
          <cell r="I993">
            <v>11694.431300341214</v>
          </cell>
          <cell r="J993">
            <v>11956.34694952495</v>
          </cell>
          <cell r="K993">
            <v>11945.809139832223</v>
          </cell>
          <cell r="L993">
            <v>12430.328048377352</v>
          </cell>
          <cell r="M993">
            <v>12671.423182618812</v>
          </cell>
          <cell r="N993">
            <v>13425.223424386822</v>
          </cell>
          <cell r="O993">
            <v>13809.044878332546</v>
          </cell>
          <cell r="P993">
            <v>13965.245859864512</v>
          </cell>
          <cell r="Q993">
            <v>14908.449085310562</v>
          </cell>
          <cell r="R993">
            <v>15613.114961280869</v>
          </cell>
          <cell r="S993">
            <v>15801.666535887944</v>
          </cell>
          <cell r="T993">
            <v>16262.782530434941</v>
          </cell>
          <cell r="U993">
            <v>16625.298093302335</v>
          </cell>
          <cell r="V993">
            <v>17020.402839621282</v>
          </cell>
          <cell r="W993">
            <v>16475.504241612191</v>
          </cell>
          <cell r="X993">
            <v>16453.009743982238</v>
          </cell>
          <cell r="Y993">
            <v>16032.15909815373</v>
          </cell>
          <cell r="Z993">
            <v>15563.301681561185</v>
          </cell>
          <cell r="AA993">
            <v>15089.455017165803</v>
          </cell>
          <cell r="AB993">
            <v>14590.878930595833</v>
          </cell>
          <cell r="AC993">
            <v>14038.224758255172</v>
          </cell>
          <cell r="AD993">
            <v>14096.663657211968</v>
          </cell>
          <cell r="AE993">
            <v>14121.09413987822</v>
          </cell>
          <cell r="AF993" t="str">
            <v>Ceren</v>
          </cell>
          <cell r="AG993" t="str">
            <v>Etude 6102</v>
          </cell>
        </row>
        <row r="994">
          <cell r="A994" t="str">
            <v>Consommation d'eau chaude électricité du résidentiel (climat normal)</v>
          </cell>
          <cell r="B994" t="str">
            <v>elccflprecs</v>
          </cell>
          <cell r="C994" t="str">
            <v>fra</v>
          </cell>
          <cell r="D994" t="str">
            <v>CEREN</v>
          </cell>
          <cell r="E994" t="str">
            <v>GWh</v>
          </cell>
          <cell r="F994">
            <v>13120.498084999997</v>
          </cell>
          <cell r="G994">
            <v>14179.80476499792</v>
          </cell>
          <cell r="H994">
            <v>15333.011627575001</v>
          </cell>
          <cell r="I994">
            <v>15708.517561506249</v>
          </cell>
          <cell r="J994">
            <v>16020.267825854173</v>
          </cell>
          <cell r="K994">
            <v>16529.266324681252</v>
          </cell>
          <cell r="L994">
            <v>16806.266780550002</v>
          </cell>
          <cell r="M994">
            <v>17064.784789856254</v>
          </cell>
          <cell r="N994">
            <v>17111.830618787499</v>
          </cell>
          <cell r="O994">
            <v>17415.537406416814</v>
          </cell>
          <cell r="P994">
            <v>17932.003546830896</v>
          </cell>
          <cell r="Q994">
            <v>18378.623182972318</v>
          </cell>
          <cell r="R994">
            <v>18359.231931243925</v>
          </cell>
          <cell r="S994">
            <v>18446.155048795918</v>
          </cell>
          <cell r="T994">
            <v>18374.814968505187</v>
          </cell>
          <cell r="U994">
            <v>18282.022037450781</v>
          </cell>
          <cell r="V994">
            <v>18346.361538015615</v>
          </cell>
          <cell r="W994">
            <v>18651.858697419826</v>
          </cell>
          <cell r="X994">
            <v>19144.543168776596</v>
          </cell>
          <cell r="Y994">
            <v>19814.447033245193</v>
          </cell>
          <cell r="Z994">
            <v>20768.450979057208</v>
          </cell>
          <cell r="AA994">
            <v>21918.04173442526</v>
          </cell>
          <cell r="AB994">
            <v>23122.955591315418</v>
          </cell>
          <cell r="AC994">
            <v>24259.377759999996</v>
          </cell>
          <cell r="AD994">
            <v>23792.459128904844</v>
          </cell>
          <cell r="AE994">
            <v>23387.749228324366</v>
          </cell>
          <cell r="AF994" t="str">
            <v>Ceren</v>
          </cell>
          <cell r="AG994" t="str">
            <v>Etude 6102</v>
          </cell>
        </row>
        <row r="995">
          <cell r="A995" t="str">
            <v>Consommation d'eau chaude biomasse du résidentiel (climat normal)</v>
          </cell>
          <cell r="B995" t="str">
            <v>boicflprecs</v>
          </cell>
          <cell r="C995" t="str">
            <v>fra</v>
          </cell>
          <cell r="D995" t="str">
            <v>CEREN</v>
          </cell>
          <cell r="E995" t="str">
            <v>GWh</v>
          </cell>
          <cell r="F995">
            <v>1727.0326480551532</v>
          </cell>
          <cell r="G995">
            <v>1605.3742245425469</v>
          </cell>
          <cell r="H995">
            <v>1569.3063487048457</v>
          </cell>
          <cell r="I995">
            <v>1619.2594758905057</v>
          </cell>
          <cell r="J995">
            <v>1629.998638672708</v>
          </cell>
          <cell r="K995">
            <v>1649.0180636759305</v>
          </cell>
          <cell r="L995">
            <v>1707.4930481175286</v>
          </cell>
          <cell r="M995">
            <v>1576.0970008359468</v>
          </cell>
          <cell r="N995">
            <v>1480.494757667233</v>
          </cell>
          <cell r="O995">
            <v>1413.6953912408931</v>
          </cell>
          <cell r="P995">
            <v>1383.4808147397578</v>
          </cell>
          <cell r="Q995">
            <v>1404.3933873021115</v>
          </cell>
          <cell r="R995">
            <v>1097.6234859379897</v>
          </cell>
          <cell r="S995">
            <v>1039.7044202710858</v>
          </cell>
          <cell r="T995">
            <v>978.90617559628924</v>
          </cell>
          <cell r="U995">
            <v>919.58297836143731</v>
          </cell>
          <cell r="V995">
            <v>898.03188843787245</v>
          </cell>
          <cell r="W995">
            <v>866.56280595749911</v>
          </cell>
          <cell r="X995">
            <v>787.50940913900922</v>
          </cell>
          <cell r="Y995">
            <v>794.92051590659617</v>
          </cell>
          <cell r="Z995">
            <v>791.78470173546305</v>
          </cell>
          <cell r="AA995">
            <v>786.04243288616885</v>
          </cell>
          <cell r="AB995">
            <v>778.98589063176166</v>
          </cell>
          <cell r="AC995">
            <v>778.67805156304621</v>
          </cell>
          <cell r="AD995">
            <v>789.09099102175969</v>
          </cell>
          <cell r="AE995">
            <v>802.20025335253433</v>
          </cell>
          <cell r="AF995" t="str">
            <v>Ceren</v>
          </cell>
          <cell r="AG995" t="str">
            <v>Etude 6102</v>
          </cell>
        </row>
        <row r="996">
          <cell r="A996" t="str">
            <v>Consommation d'eau chaude autre du résidentiel (climat normal)</v>
          </cell>
          <cell r="B996" t="str">
            <v>divcflprecs</v>
          </cell>
          <cell r="C996" t="str">
            <v>fra</v>
          </cell>
          <cell r="D996" t="str">
            <v>CEREN</v>
          </cell>
          <cell r="E996" t="str">
            <v>GWh</v>
          </cell>
          <cell r="F996">
            <v>3495.6814981315633</v>
          </cell>
          <cell r="G996">
            <v>3528.8504564607015</v>
          </cell>
          <cell r="H996">
            <v>3553.5288758038469</v>
          </cell>
          <cell r="I996">
            <v>3585.2152007485961</v>
          </cell>
          <cell r="J996">
            <v>3592.3336355223364</v>
          </cell>
          <cell r="K996">
            <v>3632.820287467749</v>
          </cell>
          <cell r="L996">
            <v>3676.5425328406118</v>
          </cell>
          <cell r="M996">
            <v>3716.4459508676723</v>
          </cell>
          <cell r="N996">
            <v>3741.597152407021</v>
          </cell>
          <cell r="O996">
            <v>3758.6091706091502</v>
          </cell>
          <cell r="P996">
            <v>3586.292359575044</v>
          </cell>
          <cell r="Q996">
            <v>3380.3284654979184</v>
          </cell>
          <cell r="R996">
            <v>3274.5554086195725</v>
          </cell>
          <cell r="S996">
            <v>3274.987219030088</v>
          </cell>
          <cell r="T996">
            <v>3362.9999046445073</v>
          </cell>
          <cell r="U996">
            <v>3439.6064450905587</v>
          </cell>
          <cell r="V996">
            <v>3533.5843916102754</v>
          </cell>
          <cell r="W996">
            <v>3518.3987666856287</v>
          </cell>
          <cell r="X996">
            <v>3517.1880923364342</v>
          </cell>
          <cell r="Y996">
            <v>3494.796456471051</v>
          </cell>
          <cell r="Z996">
            <v>3493.840366203734</v>
          </cell>
          <cell r="AA996">
            <v>3514.2010807911256</v>
          </cell>
          <cell r="AB996">
            <v>3576.5369470395417</v>
          </cell>
          <cell r="AC996">
            <v>3637.222516712266</v>
          </cell>
          <cell r="AD996">
            <v>3700.5436776441516</v>
          </cell>
          <cell r="AE996">
            <v>3767.7576803886604</v>
          </cell>
          <cell r="AF996" t="str">
            <v>Ceren</v>
          </cell>
          <cell r="AG996" t="str">
            <v>Etude 6102</v>
          </cell>
        </row>
        <row r="997">
          <cell r="A997" t="str">
            <v>Consommation d'eau chaude des maisons (climat normal)</v>
          </cell>
        </row>
        <row r="998">
          <cell r="A998" t="str">
            <v>Consommation d'eau chaude des maisons (climat normal)</v>
          </cell>
          <cell r="B998" t="str">
            <v>toccfmprecs</v>
          </cell>
          <cell r="C998" t="str">
            <v>fra</v>
          </cell>
          <cell r="D998" t="str">
            <v>CEREN</v>
          </cell>
          <cell r="E998" t="str">
            <v>GWh</v>
          </cell>
          <cell r="F998">
            <v>25062.02176647554</v>
          </cell>
          <cell r="G998">
            <v>25449.715118154214</v>
          </cell>
          <cell r="H998">
            <v>25887.120324945292</v>
          </cell>
          <cell r="I998">
            <v>26263.79271400674</v>
          </cell>
          <cell r="J998">
            <v>26906.901413032603</v>
          </cell>
          <cell r="K998">
            <v>27533.120826444432</v>
          </cell>
          <cell r="L998">
            <v>28051.078454420749</v>
          </cell>
          <cell r="M998">
            <v>28816.327830070455</v>
          </cell>
          <cell r="N998">
            <v>29874.66902606115</v>
          </cell>
          <cell r="O998">
            <v>30782.438298052428</v>
          </cell>
          <cell r="P998">
            <v>31275.43622348164</v>
          </cell>
          <cell r="Q998">
            <v>32003.738333656605</v>
          </cell>
          <cell r="R998">
            <v>31918.563124757311</v>
          </cell>
          <cell r="S998">
            <v>32053.441285408491</v>
          </cell>
          <cell r="T998">
            <v>31400.574921946303</v>
          </cell>
          <cell r="U998">
            <v>29948.139449387822</v>
          </cell>
          <cell r="V998">
            <v>29298.579454346669</v>
          </cell>
          <cell r="W998">
            <v>28413.600732213366</v>
          </cell>
          <cell r="X998">
            <v>28458.674481013433</v>
          </cell>
          <cell r="Y998">
            <v>28582.803742031567</v>
          </cell>
          <cell r="Z998">
            <v>29251.200749590433</v>
          </cell>
          <cell r="AA998">
            <v>29601.493367713763</v>
          </cell>
          <cell r="AB998">
            <v>30181.105971319856</v>
          </cell>
          <cell r="AC998">
            <v>30508.96063655414</v>
          </cell>
          <cell r="AD998">
            <v>30179.781627340279</v>
          </cell>
          <cell r="AE998">
            <v>29698.619070404689</v>
          </cell>
          <cell r="AF998" t="str">
            <v>Ceren</v>
          </cell>
          <cell r="AG998" t="str">
            <v>Etude 6102</v>
          </cell>
        </row>
        <row r="999">
          <cell r="A999" t="str">
            <v>Consommation d'eau chaude charbon des maisons (climat normal)</v>
          </cell>
          <cell r="B999" t="str">
            <v>chacfmprecs</v>
          </cell>
          <cell r="C999" t="str">
            <v>fra</v>
          </cell>
          <cell r="D999" t="str">
            <v>CEREN</v>
          </cell>
          <cell r="E999" t="str">
            <v>GWh</v>
          </cell>
          <cell r="F999">
            <v>46.640468082875955</v>
          </cell>
          <cell r="G999">
            <v>33.785900050278443</v>
          </cell>
          <cell r="H999">
            <v>23.206476802211455</v>
          </cell>
          <cell r="I999">
            <v>18.428672754697338</v>
          </cell>
          <cell r="J999">
            <v>12.96832527182405</v>
          </cell>
          <cell r="K999">
            <v>8.6455501812160325</v>
          </cell>
          <cell r="L999">
            <v>8.1905212243099257</v>
          </cell>
          <cell r="M999">
            <v>8.0767639850833994</v>
          </cell>
          <cell r="N999">
            <v>8.0767639850833994</v>
          </cell>
          <cell r="O999">
            <v>8.0767639850833994</v>
          </cell>
          <cell r="P999">
            <v>6.9391915928181316</v>
          </cell>
          <cell r="Q999">
            <v>6.1428909182324452</v>
          </cell>
          <cell r="R999">
            <v>5.3465902436467569</v>
          </cell>
          <cell r="S999">
            <v>4.2090178513814891</v>
          </cell>
          <cell r="T999">
            <v>3.8677461337019103</v>
          </cell>
          <cell r="U999">
            <v>3.7539888944753823</v>
          </cell>
          <cell r="V999">
            <v>3.7539888944753828</v>
          </cell>
          <cell r="W999">
            <v>3.6402316552488556</v>
          </cell>
          <cell r="X999">
            <v>3.5264744160223289</v>
          </cell>
          <cell r="Y999">
            <v>3.4127171767958018</v>
          </cell>
          <cell r="Z999">
            <v>3.1852026983427493</v>
          </cell>
          <cell r="AA999">
            <v>2.9576882198896941</v>
          </cell>
          <cell r="AB999">
            <v>2.730173741436642</v>
          </cell>
          <cell r="AC999">
            <v>2.5026592629835887</v>
          </cell>
          <cell r="AD999">
            <v>2.1613875453040086</v>
          </cell>
          <cell r="AE999">
            <v>2.1613875453040081</v>
          </cell>
          <cell r="AF999" t="str">
            <v>Ceren</v>
          </cell>
          <cell r="AG999" t="str">
            <v>Etude 6102</v>
          </cell>
        </row>
        <row r="1000">
          <cell r="A1000" t="str">
            <v>Consommation d'eau chaude fioul des maisons (climat normal)</v>
          </cell>
          <cell r="B1000" t="str">
            <v>fodcfmprecs</v>
          </cell>
          <cell r="C1000" t="str">
            <v>fra</v>
          </cell>
          <cell r="D1000" t="str">
            <v>CEREN</v>
          </cell>
          <cell r="E1000" t="str">
            <v>GWh</v>
          </cell>
          <cell r="F1000">
            <v>6663.728461566694</v>
          </cell>
          <cell r="G1000">
            <v>6674.6616670659359</v>
          </cell>
          <cell r="H1000">
            <v>6529.3607681034191</v>
          </cell>
          <cell r="I1000">
            <v>6624.9860967550285</v>
          </cell>
          <cell r="J1000">
            <v>6993.0988819212471</v>
          </cell>
          <cell r="K1000">
            <v>7205.8558134901568</v>
          </cell>
          <cell r="L1000">
            <v>7287.6554244362278</v>
          </cell>
          <cell r="M1000">
            <v>7839.5213908699125</v>
          </cell>
          <cell r="N1000">
            <v>8572.9993386257956</v>
          </cell>
          <cell r="O1000">
            <v>8863.1202742581008</v>
          </cell>
          <cell r="P1000">
            <v>8928.103961429435</v>
          </cell>
          <cell r="Q1000">
            <v>9086.8636871361632</v>
          </cell>
          <cell r="R1000">
            <v>8908.9459744833548</v>
          </cell>
          <cell r="S1000">
            <v>9027.7274244644304</v>
          </cell>
          <cell r="T1000">
            <v>8406.1402102350421</v>
          </cell>
          <cell r="U1000">
            <v>6952.8949824453011</v>
          </cell>
          <cell r="V1000">
            <v>6077.3337944501473</v>
          </cell>
          <cell r="W1000">
            <v>5380.9298392268811</v>
          </cell>
          <cell r="X1000">
            <v>5152.9798896724587</v>
          </cell>
          <cell r="Y1000">
            <v>4977.7448062088051</v>
          </cell>
          <cell r="Z1000">
            <v>4906.0239329412161</v>
          </cell>
          <cell r="AA1000">
            <v>4590.1511570909415</v>
          </cell>
          <cell r="AB1000">
            <v>4254.892168460985</v>
          </cell>
          <cell r="AC1000">
            <v>3703.0067914731899</v>
          </cell>
          <cell r="AD1000">
            <v>3630.4822682864497</v>
          </cell>
          <cell r="AE1000">
            <v>3386.3025063531377</v>
          </cell>
          <cell r="AF1000" t="str">
            <v>Ceren</v>
          </cell>
          <cell r="AG1000" t="str">
            <v>Etude 6102</v>
          </cell>
        </row>
        <row r="1001">
          <cell r="A1001" t="str">
            <v>Consommation d'eau chaude GPL des maisons (climat normal)</v>
          </cell>
          <cell r="B1001" t="str">
            <v>gplcfmprecs</v>
          </cell>
          <cell r="C1001" t="str">
            <v>fra</v>
          </cell>
          <cell r="D1001" t="str">
            <v>CEREN</v>
          </cell>
          <cell r="E1001" t="str">
            <v>GWh</v>
          </cell>
          <cell r="F1001">
            <v>2420.0417691191174</v>
          </cell>
          <cell r="G1001">
            <v>2231.5100587294878</v>
          </cell>
          <cell r="H1001">
            <v>1916.3354516973816</v>
          </cell>
          <cell r="I1001">
            <v>1799.3629193208585</v>
          </cell>
          <cell r="J1001">
            <v>1732.6890855909498</v>
          </cell>
          <cell r="K1001">
            <v>1678.216868356024</v>
          </cell>
          <cell r="L1001">
            <v>1620.8725925888709</v>
          </cell>
          <cell r="M1001">
            <v>1568.7196560888069</v>
          </cell>
          <cell r="N1001">
            <v>1606.7935094490158</v>
          </cell>
          <cell r="O1001">
            <v>1698.9834895861061</v>
          </cell>
          <cell r="P1001">
            <v>1658.2761507882549</v>
          </cell>
          <cell r="Q1001">
            <v>1503.2962738491628</v>
          </cell>
          <cell r="R1001">
            <v>1615.1854827271748</v>
          </cell>
          <cell r="S1001">
            <v>1487.01638450987</v>
          </cell>
          <cell r="T1001">
            <v>1368.924653260005</v>
          </cell>
          <cell r="U1001">
            <v>1286.7707385563622</v>
          </cell>
          <cell r="V1001">
            <v>1119.2215565160257</v>
          </cell>
          <cell r="W1001">
            <v>982.08893734495678</v>
          </cell>
          <cell r="X1001">
            <v>909.34865980200425</v>
          </cell>
          <cell r="Y1001">
            <v>850.98684924465908</v>
          </cell>
          <cell r="Z1001">
            <v>841.04206993566777</v>
          </cell>
          <cell r="AA1001">
            <v>807.18629771115457</v>
          </cell>
          <cell r="AB1001">
            <v>747.66192359541151</v>
          </cell>
          <cell r="AC1001">
            <v>699.21450104479163</v>
          </cell>
          <cell r="AD1001">
            <v>689.18689798149524</v>
          </cell>
          <cell r="AE1001">
            <v>672.01730611538733</v>
          </cell>
          <cell r="AF1001" t="str">
            <v>Ceren</v>
          </cell>
          <cell r="AG1001" t="str">
            <v>Etude 6102</v>
          </cell>
        </row>
        <row r="1002">
          <cell r="A1002" t="str">
            <v>Consommation d'eau chaude gaz naturel des maisons (climat normal)</v>
          </cell>
          <cell r="B1002" t="str">
            <v>gazcfmprecs</v>
          </cell>
          <cell r="C1002" t="str">
            <v>fra</v>
          </cell>
          <cell r="D1002" t="str">
            <v>CEREN</v>
          </cell>
          <cell r="E1002" t="str">
            <v>GWh</v>
          </cell>
          <cell r="F1002">
            <v>4987.3728457611705</v>
          </cell>
          <cell r="G1002">
            <v>4996.8792696290275</v>
          </cell>
          <cell r="H1002">
            <v>5137.1657168693009</v>
          </cell>
          <cell r="I1002">
            <v>5232.7682343964179</v>
          </cell>
          <cell r="J1002">
            <v>5356.8049537625602</v>
          </cell>
          <cell r="K1002">
            <v>5366.6933487843589</v>
          </cell>
          <cell r="L1002">
            <v>5600.7925114109385</v>
          </cell>
          <cell r="M1002">
            <v>5769.6326896789651</v>
          </cell>
          <cell r="N1002">
            <v>6074.6884278921034</v>
          </cell>
          <cell r="O1002">
            <v>6344.2791887543399</v>
          </cell>
          <cell r="P1002">
            <v>6579.2146684841209</v>
          </cell>
          <cell r="Q1002">
            <v>7194.5620247591769</v>
          </cell>
          <cell r="R1002">
            <v>7648.2030483827302</v>
          </cell>
          <cell r="S1002">
            <v>7796.8402563789386</v>
          </cell>
          <cell r="T1002">
            <v>8086.5420260197916</v>
          </cell>
          <cell r="U1002">
            <v>8385.4525418844023</v>
          </cell>
          <cell r="V1002">
            <v>8809.9113210257401</v>
          </cell>
          <cell r="W1002">
            <v>8557.5600066771349</v>
          </cell>
          <cell r="X1002">
            <v>8499.7025944850611</v>
          </cell>
          <cell r="Y1002">
            <v>8251.8596215351026</v>
          </cell>
          <cell r="Z1002">
            <v>7938.9648376223486</v>
          </cell>
          <cell r="AA1002">
            <v>7637.4150302675962</v>
          </cell>
          <cell r="AB1002">
            <v>7323.6768169968473</v>
          </cell>
          <cell r="AC1002">
            <v>6935.4957717696716</v>
          </cell>
          <cell r="AD1002">
            <v>6962.0428945808189</v>
          </cell>
          <cell r="AE1002">
            <v>6967.8377015396345</v>
          </cell>
          <cell r="AF1002" t="str">
            <v>Ceren</v>
          </cell>
          <cell r="AG1002" t="str">
            <v>Etude 6102</v>
          </cell>
        </row>
        <row r="1003">
          <cell r="A1003" t="str">
            <v>Consommation d'eau chaude électricité des maisons (climat normal)</v>
          </cell>
          <cell r="B1003" t="str">
            <v>elccfmprecs</v>
          </cell>
          <cell r="C1003" t="str">
            <v>fra</v>
          </cell>
          <cell r="D1003" t="str">
            <v>CEREN</v>
          </cell>
          <cell r="E1003" t="str">
            <v>GWh</v>
          </cell>
          <cell r="F1003">
            <v>9271.3313899999994</v>
          </cell>
          <cell r="G1003">
            <v>9981.4603541666693</v>
          </cell>
          <cell r="H1003">
            <v>10799.657006250001</v>
          </cell>
          <cell r="I1003">
            <v>11045.955013645831</v>
          </cell>
          <cell r="J1003">
            <v>11249.978570208337</v>
          </cell>
          <cell r="K1003">
            <v>11684.625960624999</v>
          </cell>
          <cell r="L1003">
            <v>11880.997856666667</v>
          </cell>
          <cell r="M1003">
            <v>12103.566674895832</v>
          </cell>
          <cell r="N1003">
            <v>12178.555151249997</v>
          </cell>
          <cell r="O1003">
            <v>12497.303590030095</v>
          </cell>
          <cell r="P1003">
            <v>12724.49637003624</v>
          </cell>
          <cell r="Q1003">
            <v>12793.396799982684</v>
          </cell>
          <cell r="R1003">
            <v>12635.658947182932</v>
          </cell>
          <cell r="S1003">
            <v>12687.302164676345</v>
          </cell>
          <cell r="T1003">
            <v>12544.236813636591</v>
          </cell>
          <cell r="U1003">
            <v>12385.471820234565</v>
          </cell>
          <cell r="V1003">
            <v>12372.552226734191</v>
          </cell>
          <cell r="W1003">
            <v>12598.157285037016</v>
          </cell>
          <cell r="X1003">
            <v>13068.649861153895</v>
          </cell>
          <cell r="Y1003">
            <v>13657.416481756583</v>
          </cell>
          <cell r="Z1003">
            <v>14716.112497093041</v>
          </cell>
          <cell r="AA1003">
            <v>15723.600348441902</v>
          </cell>
          <cell r="AB1003">
            <v>17009.537295780901</v>
          </cell>
          <cell r="AC1003">
            <v>18322.037</v>
          </cell>
          <cell r="AD1003">
            <v>18021.848120711169</v>
          </cell>
          <cell r="AE1003">
            <v>17776.548798130127</v>
          </cell>
          <cell r="AF1003" t="str">
            <v>Ceren</v>
          </cell>
          <cell r="AG1003" t="str">
            <v>Etude 6102</v>
          </cell>
        </row>
        <row r="1004">
          <cell r="A1004" t="str">
            <v>Consommation d'eau chaude biomasse des maisons (climat normal)</v>
          </cell>
          <cell r="B1004" t="str">
            <v>boicfmprecs</v>
          </cell>
          <cell r="C1004" t="str">
            <v>fra</v>
          </cell>
          <cell r="D1004" t="str">
            <v>CEREN</v>
          </cell>
          <cell r="E1004" t="str">
            <v>GWh</v>
          </cell>
          <cell r="F1004">
            <v>1658.4401159984297</v>
          </cell>
          <cell r="G1004">
            <v>1516.0797954117866</v>
          </cell>
          <cell r="H1004">
            <v>1465.1762943005749</v>
          </cell>
          <cell r="I1004">
            <v>1522.7616263667483</v>
          </cell>
          <cell r="J1004">
            <v>1541.0190990749952</v>
          </cell>
          <cell r="K1004">
            <v>1565.8817136938062</v>
          </cell>
          <cell r="L1004">
            <v>1626.1165050454156</v>
          </cell>
          <cell r="M1004">
            <v>1500.1410151425828</v>
          </cell>
          <cell r="N1004">
            <v>1407.2991756372076</v>
          </cell>
          <cell r="O1004">
            <v>1345.6478449740018</v>
          </cell>
          <cell r="P1004">
            <v>1354.4404824553978</v>
          </cell>
          <cell r="Q1004">
            <v>1394.6579489919261</v>
          </cell>
          <cell r="R1004">
            <v>1078.9157663436215</v>
          </cell>
          <cell r="S1004">
            <v>1021.0267224811569</v>
          </cell>
          <cell r="T1004">
            <v>959.8231374323293</v>
          </cell>
          <cell r="U1004">
            <v>901.0340219614036</v>
          </cell>
          <cell r="V1004">
            <v>879.53786496912812</v>
          </cell>
          <cell r="W1004">
            <v>850.75548609176417</v>
          </cell>
          <cell r="X1004">
            <v>777.28486899638835</v>
          </cell>
          <cell r="Y1004">
            <v>785.2287730522529</v>
          </cell>
          <cell r="Z1004">
            <v>782.14447986201765</v>
          </cell>
          <cell r="AA1004">
            <v>777.36043657312882</v>
          </cell>
          <cell r="AB1004">
            <v>771.27569949117401</v>
          </cell>
          <cell r="AC1004">
            <v>768.46516305572993</v>
          </cell>
          <cell r="AD1004">
            <v>777.57475727962151</v>
          </cell>
          <cell r="AE1004">
            <v>788.19630232381564</v>
          </cell>
          <cell r="AF1004" t="str">
            <v>Ceren</v>
          </cell>
          <cell r="AG1004" t="str">
            <v>Etude 6102</v>
          </cell>
        </row>
        <row r="1005">
          <cell r="A1005" t="str">
            <v>Consommation d'eau chaude autre des maisons (climat normal)</v>
          </cell>
          <cell r="B1005" t="str">
            <v>divcfmprecs</v>
          </cell>
          <cell r="C1005" t="str">
            <v>fra</v>
          </cell>
          <cell r="D1005" t="str">
            <v>CEREN</v>
          </cell>
          <cell r="E1005" t="str">
            <v>GWh</v>
          </cell>
          <cell r="F1005">
            <v>14.466715947251622</v>
          </cell>
          <cell r="G1005">
            <v>15.338073101024706</v>
          </cell>
          <cell r="H1005">
            <v>16.218610922400678</v>
          </cell>
          <cell r="I1005">
            <v>19.53015076716056</v>
          </cell>
          <cell r="J1005">
            <v>20.342497202686161</v>
          </cell>
          <cell r="K1005">
            <v>23.201571313873306</v>
          </cell>
          <cell r="L1005">
            <v>26.453043048319874</v>
          </cell>
          <cell r="M1005">
            <v>26.669639409268363</v>
          </cell>
          <cell r="N1005">
            <v>26.256659221953477</v>
          </cell>
          <cell r="O1005">
            <v>25.027146464695786</v>
          </cell>
          <cell r="P1005">
            <v>23.965398695370062</v>
          </cell>
          <cell r="Q1005">
            <v>24.81870801926172</v>
          </cell>
          <cell r="R1005">
            <v>26.307315393854825</v>
          </cell>
          <cell r="S1005">
            <v>29.319315046371745</v>
          </cell>
          <cell r="T1005">
            <v>31.040335228840867</v>
          </cell>
          <cell r="U1005">
            <v>32.761355411309971</v>
          </cell>
          <cell r="V1005">
            <v>36.268701756961697</v>
          </cell>
          <cell r="W1005">
            <v>40.468946180367965</v>
          </cell>
          <cell r="X1005">
            <v>47.182132487603496</v>
          </cell>
          <cell r="Y1005">
            <v>56.154493057369578</v>
          </cell>
          <cell r="Z1005">
            <v>63.727729437796164</v>
          </cell>
          <cell r="AA1005">
            <v>62.822409409150723</v>
          </cell>
          <cell r="AB1005">
            <v>71.331893253098897</v>
          </cell>
          <cell r="AC1005">
            <v>78.238749947773357</v>
          </cell>
          <cell r="AD1005">
            <v>96.485300955421138</v>
          </cell>
          <cell r="AE1005">
            <v>105.55506839728159</v>
          </cell>
          <cell r="AF1005" t="str">
            <v>Ceren</v>
          </cell>
          <cell r="AG1005" t="str">
            <v>Etude 6102</v>
          </cell>
        </row>
        <row r="1006">
          <cell r="A1006" t="str">
            <v>Consommation d'eau chaude des appartements (climat normal)</v>
          </cell>
        </row>
        <row r="1007">
          <cell r="A1007" t="str">
            <v>Consommation d'eau chaude des appartements (climat normal)</v>
          </cell>
          <cell r="B1007" t="str">
            <v>toccfiprecs</v>
          </cell>
          <cell r="C1007" t="str">
            <v>fra</v>
          </cell>
          <cell r="D1007" t="str">
            <v>CEREN</v>
          </cell>
          <cell r="E1007" t="str">
            <v>GWh</v>
          </cell>
          <cell r="F1007">
            <v>16942.160281093154</v>
          </cell>
          <cell r="G1007">
            <v>17145.780181832164</v>
          </cell>
          <cell r="H1007">
            <v>17293.420066848885</v>
          </cell>
          <cell r="I1007">
            <v>17557.985487975289</v>
          </cell>
          <cell r="J1007">
            <v>17732.53653515935</v>
          </cell>
          <cell r="K1007">
            <v>17785.552738136499</v>
          </cell>
          <cell r="L1007">
            <v>18078.160303700679</v>
          </cell>
          <cell r="M1007">
            <v>18205.908342002818</v>
          </cell>
          <cell r="N1007">
            <v>18712.49885240478</v>
          </cell>
          <cell r="O1007">
            <v>18731.951275171119</v>
          </cell>
          <cell r="P1007">
            <v>18458.077312487065</v>
          </cell>
          <cell r="Q1007">
            <v>18749.403866437413</v>
          </cell>
          <cell r="R1007">
            <v>18914.908142457716</v>
          </cell>
          <cell r="S1007">
            <v>18952.043809224648</v>
          </cell>
          <cell r="T1007">
            <v>19353.186057433064</v>
          </cell>
          <cell r="U1007">
            <v>19536.697619259678</v>
          </cell>
          <cell r="V1007">
            <v>19633.101716319063</v>
          </cell>
          <cell r="W1007">
            <v>19175.385685961759</v>
          </cell>
          <cell r="X1007">
            <v>19065.153440786882</v>
          </cell>
          <cell r="Y1007">
            <v>18878.013507924123</v>
          </cell>
          <cell r="Z1007">
            <v>18511.134481983114</v>
          </cell>
          <cell r="AA1007">
            <v>18396.808921293414</v>
          </cell>
          <cell r="AB1007">
            <v>18074.83419467738</v>
          </cell>
          <cell r="AC1007">
            <v>17683.78774304808</v>
          </cell>
          <cell r="AD1007">
            <v>17528.896834971059</v>
          </cell>
          <cell r="AE1007">
            <v>17406.451209711289</v>
          </cell>
          <cell r="AF1007" t="str">
            <v>Ceren</v>
          </cell>
          <cell r="AG1007" t="str">
            <v>Etude 6102</v>
          </cell>
        </row>
        <row r="1008">
          <cell r="A1008" t="str">
            <v>Consommation d'eau chaude charbon des appartements (climat normal)</v>
          </cell>
          <cell r="B1008" t="str">
            <v>chacfiprecs</v>
          </cell>
          <cell r="C1008" t="str">
            <v>fra</v>
          </cell>
          <cell r="D1008" t="str">
            <v>CEREN</v>
          </cell>
          <cell r="E1008" t="str">
            <v>GWh</v>
          </cell>
          <cell r="F1008">
            <v>76.143321084178083</v>
          </cell>
          <cell r="G1008">
            <v>75.096415219223729</v>
          </cell>
          <cell r="H1008">
            <v>72.999054130410371</v>
          </cell>
          <cell r="I1008">
            <v>66.609797741073763</v>
          </cell>
          <cell r="J1008">
            <v>61.252981694578814</v>
          </cell>
          <cell r="K1008">
            <v>55.4511176610064</v>
          </cell>
          <cell r="L1008">
            <v>50.272675745232966</v>
          </cell>
          <cell r="M1008">
            <v>44.418541748060768</v>
          </cell>
          <cell r="N1008">
            <v>38.867111369279357</v>
          </cell>
          <cell r="O1008">
            <v>33.155321740793866</v>
          </cell>
          <cell r="P1008">
            <v>22.670559062672879</v>
          </cell>
          <cell r="Q1008">
            <v>16.405632161005574</v>
          </cell>
          <cell r="R1008">
            <v>11.619968268709844</v>
          </cell>
          <cell r="S1008">
            <v>11.619968268709844</v>
          </cell>
          <cell r="T1008">
            <v>10.338868950529521</v>
          </cell>
          <cell r="U1008">
            <v>8.7730808949757897</v>
          </cell>
          <cell r="V1008">
            <v>7.6343259454821686</v>
          </cell>
          <cell r="W1008">
            <v>7.9190146828555736</v>
          </cell>
          <cell r="X1008">
            <v>7.9190146828555728</v>
          </cell>
          <cell r="Y1008">
            <v>7.9190146828555745</v>
          </cell>
          <cell r="Z1008">
            <v>8.0613590515422775</v>
          </cell>
          <cell r="AA1008">
            <v>8.0613590515422793</v>
          </cell>
          <cell r="AB1008">
            <v>8.0613590515422757</v>
          </cell>
          <cell r="AC1008">
            <v>8.3820775509504539</v>
          </cell>
          <cell r="AD1008">
            <v>8.684781169341246</v>
          </cell>
          <cell r="AE1008">
            <v>8.845140419045336</v>
          </cell>
          <cell r="AF1008" t="str">
            <v>Ceren</v>
          </cell>
          <cell r="AG1008" t="str">
            <v>Etude 6102</v>
          </cell>
        </row>
        <row r="1009">
          <cell r="A1009" t="str">
            <v>Consommation d'eau chaude fioul des appartements (climat normal)</v>
          </cell>
          <cell r="B1009" t="str">
            <v>fodcfiprecs</v>
          </cell>
          <cell r="C1009" t="str">
            <v>fra</v>
          </cell>
          <cell r="D1009" t="str">
            <v>CEREN</v>
          </cell>
          <cell r="E1009" t="str">
            <v>GWh</v>
          </cell>
          <cell r="F1009">
            <v>2777.1467917960613</v>
          </cell>
          <cell r="G1009">
            <v>2646.713243640766</v>
          </cell>
          <cell r="H1009">
            <v>2411.5347519438733</v>
          </cell>
          <cell r="I1009">
            <v>2424.337658043763</v>
          </cell>
          <cell r="J1009">
            <v>2385.2643140446794</v>
          </cell>
          <cell r="K1009">
            <v>2384.221181331247</v>
          </cell>
          <cell r="L1009">
            <v>2329.333500955252</v>
          </cell>
          <cell r="M1009">
            <v>2315.0493935816453</v>
          </cell>
          <cell r="N1009">
            <v>2376.6762828594628</v>
          </cell>
          <cell r="O1009">
            <v>2284.8177195429612</v>
          </cell>
          <cell r="P1009">
            <v>2058.6686441678471</v>
          </cell>
          <cell r="Q1009">
            <v>1909.4446827156276</v>
          </cell>
          <cell r="R1009">
            <v>1798.9799069128121</v>
          </cell>
          <cell r="S1009">
            <v>1773.950827730084</v>
          </cell>
          <cell r="T1009">
            <v>1857.803313377543</v>
          </cell>
          <cell r="U1009">
            <v>1848.7759109871558</v>
          </cell>
          <cell r="V1009">
            <v>1832.2844295081993</v>
          </cell>
          <cell r="W1009">
            <v>1603.3230274117748</v>
          </cell>
          <cell r="X1009">
            <v>1454.6836723953652</v>
          </cell>
          <cell r="Y1009">
            <v>1400.2305877646506</v>
          </cell>
          <cell r="Z1009">
            <v>1306.2638052319583</v>
          </cell>
          <cell r="AA1009">
            <v>1210.6947134633826</v>
          </cell>
          <cell r="AB1009">
            <v>1111.3078209791558</v>
          </cell>
          <cell r="AC1009">
            <v>1012.0704948610165</v>
          </cell>
          <cell r="AD1009">
            <v>947.74189253349539</v>
          </cell>
          <cell r="AE1009">
            <v>907.94408227060899</v>
          </cell>
          <cell r="AF1009" t="str">
            <v>Ceren</v>
          </cell>
          <cell r="AG1009" t="str">
            <v>Etude 6102</v>
          </cell>
        </row>
        <row r="1010">
          <cell r="A1010" t="str">
            <v>Consommation d'eau chaude GPL des appartements (climat normal)</v>
          </cell>
          <cell r="B1010" t="str">
            <v>gplcfiprecs</v>
          </cell>
          <cell r="C1010" t="str">
            <v>fra</v>
          </cell>
          <cell r="D1010" t="str">
            <v>CEREN</v>
          </cell>
          <cell r="E1010" t="str">
            <v>GWh</v>
          </cell>
          <cell r="F1010">
            <v>419.97965032405762</v>
          </cell>
          <cell r="G1010">
            <v>365.8850266453</v>
          </cell>
          <cell r="H1010">
            <v>310.47853815260549</v>
          </cell>
          <cell r="I1010">
            <v>280.62951888004631</v>
          </cell>
          <cell r="J1010">
            <v>255.2173100945048</v>
          </cell>
          <cell r="K1010">
            <v>229.36921790413251</v>
          </cell>
          <cell r="L1010">
            <v>212.28363328604041</v>
          </cell>
          <cell r="M1010">
            <v>217.69950162107835</v>
          </cell>
          <cell r="N1010">
            <v>224.60891892872507</v>
          </cell>
          <cell r="O1010">
            <v>229.34915751109466</v>
          </cell>
          <cell r="P1010">
            <v>191.83244791746586</v>
          </cell>
          <cell r="Q1010">
            <v>159.19491223092311</v>
          </cell>
          <cell r="R1010">
            <v>148.86755749698176</v>
          </cell>
          <cell r="S1010">
            <v>138.44824782363264</v>
          </cell>
          <cell r="T1010">
            <v>127.1826082416196</v>
          </cell>
          <cell r="U1010">
            <v>117.3588126641134</v>
          </cell>
          <cell r="V1010">
            <v>93.072417666359144</v>
          </cell>
          <cell r="W1010">
            <v>98.760856178264447</v>
          </cell>
          <cell r="X1010">
            <v>93.119796597334357</v>
          </cell>
          <cell r="Y1010">
            <v>84.200171101355025</v>
          </cell>
          <cell r="Z1010">
            <v>80.381133157229684</v>
          </cell>
          <cell r="AA1010">
            <v>71.510808201911246</v>
          </cell>
          <cell r="AB1010">
            <v>61.929360586150395</v>
          </cell>
          <cell r="AC1010">
            <v>54.06876887880339</v>
          </cell>
          <cell r="AD1010">
            <v>51.66378001253171</v>
          </cell>
          <cell r="AE1010">
            <v>48.998555468716084</v>
          </cell>
          <cell r="AF1010" t="str">
            <v>Ceren</v>
          </cell>
          <cell r="AG1010" t="str">
            <v>Etude 6102</v>
          </cell>
        </row>
        <row r="1011">
          <cell r="A1011" t="str">
            <v>Consommation d'eau chaude gaz naturel des appartements (climat normal)</v>
          </cell>
          <cell r="B1011" t="str">
            <v>gazcfiprecs</v>
          </cell>
          <cell r="C1011" t="str">
            <v>fra</v>
          </cell>
          <cell r="D1011" t="str">
            <v>CEREN</v>
          </cell>
          <cell r="E1011" t="str">
            <v>GWh</v>
          </cell>
          <cell r="F1011">
            <v>6269.9165086478215</v>
          </cell>
          <cell r="G1011">
            <v>6256.9342730051912</v>
          </cell>
          <cell r="H1011">
            <v>6323.6127820112779</v>
          </cell>
          <cell r="I1011">
            <v>6461.6630659447974</v>
          </cell>
          <cell r="J1011">
            <v>6599.5419957623899</v>
          </cell>
          <cell r="K1011">
            <v>6579.1157910478632</v>
          </cell>
          <cell r="L1011">
            <v>6829.5355369664148</v>
          </cell>
          <cell r="M1011">
            <v>6901.7904929398455</v>
          </cell>
          <cell r="N1011">
            <v>7350.5349964947191</v>
          </cell>
          <cell r="O1011">
            <v>7464.7656895782047</v>
          </cell>
          <cell r="P1011">
            <v>7386.0311913803916</v>
          </cell>
          <cell r="Q1011">
            <v>7713.8870605513839</v>
          </cell>
          <cell r="R1011">
            <v>7964.9119128981374</v>
          </cell>
          <cell r="S1011">
            <v>8004.8262795090041</v>
          </cell>
          <cell r="T1011">
            <v>8176.2405044151492</v>
          </cell>
          <cell r="U1011">
            <v>8239.8455514179332</v>
          </cell>
          <cell r="V1011">
            <v>8210.4915185955397</v>
          </cell>
          <cell r="W1011">
            <v>7917.9442349350556</v>
          </cell>
          <cell r="X1011">
            <v>7953.3071494971773</v>
          </cell>
          <cell r="Y1011">
            <v>7780.2994766186275</v>
          </cell>
          <cell r="Z1011">
            <v>7624.3368439388369</v>
          </cell>
          <cell r="AA1011">
            <v>7452.0399868982049</v>
          </cell>
          <cell r="AB1011">
            <v>7267.2021135989862</v>
          </cell>
          <cell r="AC1011">
            <v>7102.7289864855002</v>
          </cell>
          <cell r="AD1011">
            <v>7134.620762631148</v>
          </cell>
          <cell r="AE1011">
            <v>7153.2564383385852</v>
          </cell>
          <cell r="AF1011" t="str">
            <v>Ceren</v>
          </cell>
          <cell r="AG1011" t="str">
            <v>Etude 6102</v>
          </cell>
        </row>
        <row r="1012">
          <cell r="A1012" t="str">
            <v>Consommation d'eau chaude électricité des appartements (climat normal)</v>
          </cell>
          <cell r="B1012" t="str">
            <v>elccfiprecs</v>
          </cell>
          <cell r="C1012" t="str">
            <v>fra</v>
          </cell>
          <cell r="D1012" t="str">
            <v>CEREN</v>
          </cell>
          <cell r="E1012" t="str">
            <v>GWh</v>
          </cell>
          <cell r="F1012">
            <v>3849.1666949999994</v>
          </cell>
          <cell r="G1012">
            <v>4198.3444108312497</v>
          </cell>
          <cell r="H1012">
            <v>4533.3546213250002</v>
          </cell>
          <cell r="I1012">
            <v>4662.5625478604179</v>
          </cell>
          <cell r="J1012">
            <v>4770.2892556458346</v>
          </cell>
          <cell r="K1012">
            <v>4844.6403640562512</v>
          </cell>
          <cell r="L1012">
            <v>4925.2689238833364</v>
          </cell>
          <cell r="M1012">
            <v>4961.2181149604212</v>
          </cell>
          <cell r="N1012">
            <v>4933.2754675375027</v>
          </cell>
          <cell r="O1012">
            <v>4918.2338163867189</v>
          </cell>
          <cell r="P1012">
            <v>5207.5071767946547</v>
          </cell>
          <cell r="Q1012">
            <v>5585.2263829896319</v>
          </cell>
          <cell r="R1012">
            <v>5723.5729840609893</v>
          </cell>
          <cell r="S1012">
            <v>5758.8528841195712</v>
          </cell>
          <cell r="T1012">
            <v>5830.5781548685964</v>
          </cell>
          <cell r="U1012">
            <v>5896.5502172162151</v>
          </cell>
          <cell r="V1012">
            <v>5973.809311281424</v>
          </cell>
          <cell r="W1012">
            <v>6053.701412382813</v>
          </cell>
          <cell r="X1012">
            <v>6075.8933076226976</v>
          </cell>
          <cell r="Y1012">
            <v>6157.0305514886095</v>
          </cell>
          <cell r="Z1012">
            <v>6052.3384819641642</v>
          </cell>
          <cell r="AA1012">
            <v>6194.4413859833558</v>
          </cell>
          <cell r="AB1012">
            <v>6113.4182955345141</v>
          </cell>
          <cell r="AC1012">
            <v>5937.3407599999991</v>
          </cell>
          <cell r="AD1012">
            <v>5770.6110081936768</v>
          </cell>
          <cell r="AE1012">
            <v>5611.2004301942379</v>
          </cell>
          <cell r="AF1012" t="str">
            <v>Ceren</v>
          </cell>
          <cell r="AG1012" t="str">
            <v>Etude 6102</v>
          </cell>
        </row>
        <row r="1013">
          <cell r="A1013" t="str">
            <v>Consommation d'eau chaude biomasse des appartements (climat normal)</v>
          </cell>
          <cell r="B1013" t="str">
            <v>boicfiprecs</v>
          </cell>
          <cell r="C1013" t="str">
            <v>fra</v>
          </cell>
          <cell r="D1013" t="str">
            <v>CEREN</v>
          </cell>
          <cell r="E1013" t="str">
            <v>GWh</v>
          </cell>
          <cell r="F1013">
            <v>68.592532056723599</v>
          </cell>
          <cell r="G1013">
            <v>89.294429130760321</v>
          </cell>
          <cell r="H1013">
            <v>104.13005440427084</v>
          </cell>
          <cell r="I1013">
            <v>96.497849523757679</v>
          </cell>
          <cell r="J1013">
            <v>88.979539597712787</v>
          </cell>
          <cell r="K1013">
            <v>83.136349982124358</v>
          </cell>
          <cell r="L1013">
            <v>81.376543072113179</v>
          </cell>
          <cell r="M1013">
            <v>75.955985693364113</v>
          </cell>
          <cell r="N1013">
            <v>73.195582030025435</v>
          </cell>
          <cell r="O1013">
            <v>68.047546266891118</v>
          </cell>
          <cell r="P1013">
            <v>29.040332284359746</v>
          </cell>
          <cell r="Q1013">
            <v>9.7354383101854012</v>
          </cell>
          <cell r="R1013">
            <v>18.707719594368228</v>
          </cell>
          <cell r="S1013">
            <v>18.67769778992897</v>
          </cell>
          <cell r="T1013">
            <v>19.083038163959969</v>
          </cell>
          <cell r="U1013">
            <v>18.548956400033745</v>
          </cell>
          <cell r="V1013">
            <v>18.494023468744288</v>
          </cell>
          <cell r="W1013">
            <v>15.807319865734971</v>
          </cell>
          <cell r="X1013">
            <v>10.224540142620913</v>
          </cell>
          <cell r="Y1013">
            <v>9.6917428543432216</v>
          </cell>
          <cell r="Z1013">
            <v>9.6402218734454124</v>
          </cell>
          <cell r="AA1013">
            <v>8.6819963130399618</v>
          </cell>
          <cell r="AB1013">
            <v>7.7101911405876233</v>
          </cell>
          <cell r="AC1013">
            <v>10.212888507316254</v>
          </cell>
          <cell r="AD1013">
            <v>11.516233742138185</v>
          </cell>
          <cell r="AE1013">
            <v>14.003951028718662</v>
          </cell>
          <cell r="AF1013" t="str">
            <v>Ceren</v>
          </cell>
          <cell r="AG1013" t="str">
            <v>Etude 6102</v>
          </cell>
        </row>
        <row r="1014">
          <cell r="A1014" t="str">
            <v>Consommation d'eau chaude autre des appartements (climat normal)</v>
          </cell>
          <cell r="B1014" t="str">
            <v>divcfiprecs</v>
          </cell>
          <cell r="C1014" t="str">
            <v>fra</v>
          </cell>
          <cell r="D1014" t="str">
            <v>CEREN</v>
          </cell>
          <cell r="E1014" t="str">
            <v>GWh</v>
          </cell>
          <cell r="F1014">
            <v>3481.2147821843114</v>
          </cell>
          <cell r="G1014">
            <v>3513.5123833596767</v>
          </cell>
          <cell r="H1014">
            <v>3537.3102648814456</v>
          </cell>
          <cell r="I1014">
            <v>3565.6850499814354</v>
          </cell>
          <cell r="J1014">
            <v>3571.9911383196504</v>
          </cell>
          <cell r="K1014">
            <v>3609.6187161538755</v>
          </cell>
          <cell r="L1014">
            <v>3650.0894897922917</v>
          </cell>
          <cell r="M1014">
            <v>3689.7763114584041</v>
          </cell>
          <cell r="N1014">
            <v>3715.3404931850673</v>
          </cell>
          <cell r="O1014">
            <v>3733.5820241444544</v>
          </cell>
          <cell r="P1014">
            <v>3562.3269608796741</v>
          </cell>
          <cell r="Q1014">
            <v>3355.5097574786569</v>
          </cell>
          <cell r="R1014">
            <v>3248.2480932257176</v>
          </cell>
          <cell r="S1014">
            <v>3245.6679039837168</v>
          </cell>
          <cell r="T1014">
            <v>3331.9595694156669</v>
          </cell>
          <cell r="U1014">
            <v>3406.8450896792492</v>
          </cell>
          <cell r="V1014">
            <v>3497.3156898533139</v>
          </cell>
          <cell r="W1014">
            <v>3477.929820505261</v>
          </cell>
          <cell r="X1014">
            <v>3470.0059598488306</v>
          </cell>
          <cell r="Y1014">
            <v>3438.641963413681</v>
          </cell>
          <cell r="Z1014">
            <v>3430.1126367659376</v>
          </cell>
          <cell r="AA1014">
            <v>3451.378671381975</v>
          </cell>
          <cell r="AB1014">
            <v>3505.2050537864429</v>
          </cell>
          <cell r="AC1014">
            <v>3558.9837667644933</v>
          </cell>
          <cell r="AD1014">
            <v>3604.0583766887298</v>
          </cell>
          <cell r="AE1014">
            <v>3662.2026119913789</v>
          </cell>
          <cell r="AF1014" t="str">
            <v>Ceren</v>
          </cell>
          <cell r="AG1014" t="str">
            <v>Etude 6102</v>
          </cell>
        </row>
        <row r="1015">
          <cell r="A1015" t="str">
            <v>Consommation d'eau chaude des maisons &lt;1975 (climat normal)</v>
          </cell>
        </row>
        <row r="1016">
          <cell r="A1016" t="str">
            <v>Consommation d'eau chaude des maisons &lt;1975 (climat normal)</v>
          </cell>
          <cell r="B1016" t="str">
            <v>toccfmprecs1</v>
          </cell>
          <cell r="C1016" t="str">
            <v>fra</v>
          </cell>
          <cell r="D1016" t="str">
            <v>CEREN</v>
          </cell>
          <cell r="E1016" t="str">
            <v>GWh</v>
          </cell>
          <cell r="F1016">
            <v>16701.709398286876</v>
          </cell>
          <cell r="G1016">
            <v>16710.751907573587</v>
          </cell>
          <cell r="H1016">
            <v>16924.762084566759</v>
          </cell>
          <cell r="I1016">
            <v>16900.727257728213</v>
          </cell>
          <cell r="J1016">
            <v>17134.229897552013</v>
          </cell>
          <cell r="K1016">
            <v>17234.244654529106</v>
          </cell>
          <cell r="L1016">
            <v>17286.111428211585</v>
          </cell>
          <cell r="M1016">
            <v>17316.265870789448</v>
          </cell>
          <cell r="N1016">
            <v>17957.1695386348</v>
          </cell>
          <cell r="O1016">
            <v>18237.787070087983</v>
          </cell>
          <cell r="P1016">
            <v>18227.615365190555</v>
          </cell>
          <cell r="Q1016">
            <v>18679.610346083973</v>
          </cell>
          <cell r="R1016">
            <v>18275.326898664658</v>
          </cell>
          <cell r="S1016">
            <v>18134.89545222497</v>
          </cell>
          <cell r="T1016">
            <v>17142.24655663635</v>
          </cell>
          <cell r="U1016">
            <v>15808.959512275133</v>
          </cell>
          <cell r="V1016">
            <v>15034.25452630254</v>
          </cell>
          <cell r="W1016">
            <v>13965.119056824165</v>
          </cell>
          <cell r="X1016">
            <v>13842.090354869688</v>
          </cell>
          <cell r="Y1016">
            <v>13552.448314931513</v>
          </cell>
          <cell r="Z1016">
            <v>13829.69065152125</v>
          </cell>
          <cell r="AA1016">
            <v>13858.494088191261</v>
          </cell>
          <cell r="AB1016">
            <v>13791.606405281225</v>
          </cell>
          <cell r="AC1016">
            <v>13542.842012774572</v>
          </cell>
          <cell r="AD1016">
            <v>13248.182416546124</v>
          </cell>
          <cell r="AE1016">
            <v>12910.839874890551</v>
          </cell>
          <cell r="AF1016" t="str">
            <v>Ceren</v>
          </cell>
          <cell r="AG1016" t="str">
            <v>Etude 6102</v>
          </cell>
        </row>
        <row r="1017">
          <cell r="A1017" t="str">
            <v>Consommation d'eau chaude charbon des maisons &lt;1975 (climat normal)</v>
          </cell>
          <cell r="B1017" t="str">
            <v>chacfmprecs1</v>
          </cell>
          <cell r="C1017" t="str">
            <v>fra</v>
          </cell>
          <cell r="D1017" t="str">
            <v>CEREN</v>
          </cell>
          <cell r="E1017" t="str">
            <v>GWh</v>
          </cell>
          <cell r="F1017">
            <v>46.640468082875955</v>
          </cell>
          <cell r="G1017">
            <v>33.785900050278443</v>
          </cell>
          <cell r="H1017">
            <v>23.206476802211455</v>
          </cell>
          <cell r="I1017">
            <v>18.428672754697338</v>
          </cell>
          <cell r="J1017">
            <v>12.96832527182405</v>
          </cell>
          <cell r="K1017">
            <v>8.6455501812160325</v>
          </cell>
          <cell r="L1017">
            <v>8.1905212243099257</v>
          </cell>
          <cell r="M1017">
            <v>8.0767639850833994</v>
          </cell>
          <cell r="N1017">
            <v>8.0767639850833994</v>
          </cell>
          <cell r="O1017">
            <v>8.0767639850833994</v>
          </cell>
          <cell r="P1017">
            <v>6.9391915928181316</v>
          </cell>
          <cell r="Q1017">
            <v>6.1428909182324452</v>
          </cell>
          <cell r="R1017">
            <v>5.3465902436467569</v>
          </cell>
          <cell r="S1017">
            <v>4.2090178513814891</v>
          </cell>
          <cell r="T1017">
            <v>3.8677461337019103</v>
          </cell>
          <cell r="U1017">
            <v>3.7539888944753823</v>
          </cell>
          <cell r="V1017">
            <v>3.7539888944753828</v>
          </cell>
          <cell r="W1017">
            <v>3.6402316552488556</v>
          </cell>
          <cell r="X1017">
            <v>3.5264744160223289</v>
          </cell>
          <cell r="Y1017">
            <v>3.4127171767958018</v>
          </cell>
          <cell r="Z1017">
            <v>3.1852026983427493</v>
          </cell>
          <cell r="AA1017">
            <v>2.9576882198896941</v>
          </cell>
          <cell r="AB1017">
            <v>2.730173741436642</v>
          </cell>
          <cell r="AC1017">
            <v>2.5026592629835887</v>
          </cell>
          <cell r="AD1017">
            <v>2.1613875453040086</v>
          </cell>
          <cell r="AE1017">
            <v>2.1613875453040081</v>
          </cell>
          <cell r="AF1017" t="str">
            <v>Ceren</v>
          </cell>
          <cell r="AG1017" t="str">
            <v>Etude 6102</v>
          </cell>
        </row>
        <row r="1018">
          <cell r="A1018" t="str">
            <v>Consommation d'eau chaude fioul des maisons &lt;1975 (climat normal)</v>
          </cell>
          <cell r="B1018" t="str">
            <v>fodcfmprecs1</v>
          </cell>
          <cell r="C1018" t="str">
            <v>fra</v>
          </cell>
          <cell r="D1018" t="str">
            <v>CEREN</v>
          </cell>
          <cell r="E1018" t="str">
            <v>GWh</v>
          </cell>
          <cell r="F1018">
            <v>4835.1298748947065</v>
          </cell>
          <cell r="G1018">
            <v>4765.8850789604867</v>
          </cell>
          <cell r="H1018">
            <v>4675.1834771244066</v>
          </cell>
          <cell r="I1018">
            <v>4720.2994390352233</v>
          </cell>
          <cell r="J1018">
            <v>4978.945312512592</v>
          </cell>
          <cell r="K1018">
            <v>5126.8797139017279</v>
          </cell>
          <cell r="L1018">
            <v>5128.6665364672645</v>
          </cell>
          <cell r="M1018">
            <v>5247.986858627024</v>
          </cell>
          <cell r="N1018">
            <v>5758.3851649029675</v>
          </cell>
          <cell r="O1018">
            <v>5966.6256647653263</v>
          </cell>
          <cell r="P1018">
            <v>5834.4396311184864</v>
          </cell>
          <cell r="Q1018">
            <v>6057.6684798090682</v>
          </cell>
          <cell r="R1018">
            <v>5894.1095442581654</v>
          </cell>
          <cell r="S1018">
            <v>5989.5967075545368</v>
          </cell>
          <cell r="T1018">
            <v>5295.6700075659337</v>
          </cell>
          <cell r="U1018">
            <v>4191.0816191317472</v>
          </cell>
          <cell r="V1018">
            <v>3449.1048358005887</v>
          </cell>
          <cell r="W1018">
            <v>2716.2561877506932</v>
          </cell>
          <cell r="X1018">
            <v>2775.3347524707769</v>
          </cell>
          <cell r="Y1018">
            <v>2566.8979773205006</v>
          </cell>
          <cell r="Z1018">
            <v>2582.8075989051367</v>
          </cell>
          <cell r="AA1018">
            <v>2360.393946965783</v>
          </cell>
          <cell r="AB1018">
            <v>2125.996685683665</v>
          </cell>
          <cell r="AC1018">
            <v>1709.8270449816428</v>
          </cell>
          <cell r="AD1018">
            <v>1606.3092177619706</v>
          </cell>
          <cell r="AE1018">
            <v>1467.9391047454503</v>
          </cell>
          <cell r="AF1018" t="str">
            <v>Ceren</v>
          </cell>
          <cell r="AG1018" t="str">
            <v>Etude 6102</v>
          </cell>
        </row>
        <row r="1019">
          <cell r="A1019" t="str">
            <v>Consommation d'eau chaude GPL des maisons &lt;1975 (climat normal)</v>
          </cell>
          <cell r="B1019" t="str">
            <v>gplcfmprecs1</v>
          </cell>
          <cell r="C1019" t="str">
            <v>fra</v>
          </cell>
          <cell r="D1019" t="str">
            <v>CEREN</v>
          </cell>
          <cell r="E1019" t="str">
            <v>GWh</v>
          </cell>
          <cell r="F1019">
            <v>1677.0949838694635</v>
          </cell>
          <cell r="G1019">
            <v>1585.2084867793963</v>
          </cell>
          <cell r="H1019">
            <v>1457.7580395779239</v>
          </cell>
          <cell r="I1019">
            <v>1334.2669240622056</v>
          </cell>
          <cell r="J1019">
            <v>1253.2974251789649</v>
          </cell>
          <cell r="K1019">
            <v>1179.5223618759023</v>
          </cell>
          <cell r="L1019">
            <v>1115.9118715774109</v>
          </cell>
          <cell r="M1019">
            <v>1053.4366374001456</v>
          </cell>
          <cell r="N1019">
            <v>1067.5014723492864</v>
          </cell>
          <cell r="O1019">
            <v>1110.1591085378084</v>
          </cell>
          <cell r="P1019">
            <v>1030.8955599374815</v>
          </cell>
          <cell r="Q1019">
            <v>909.42178398342321</v>
          </cell>
          <cell r="R1019">
            <v>956.52198632944658</v>
          </cell>
          <cell r="S1019">
            <v>853.39621453970847</v>
          </cell>
          <cell r="T1019">
            <v>748.94929708339907</v>
          </cell>
          <cell r="U1019">
            <v>696.13234020472248</v>
          </cell>
          <cell r="V1019">
            <v>570.94768791093838</v>
          </cell>
          <cell r="W1019">
            <v>477.70596631839533</v>
          </cell>
          <cell r="X1019">
            <v>429.55332280627283</v>
          </cell>
          <cell r="Y1019">
            <v>395.44964077810084</v>
          </cell>
          <cell r="Z1019">
            <v>406.15115188954843</v>
          </cell>
          <cell r="AA1019">
            <v>398.39847744178348</v>
          </cell>
          <cell r="AB1019">
            <v>369.32974749172678</v>
          </cell>
          <cell r="AC1019">
            <v>342.25831796063864</v>
          </cell>
          <cell r="AD1019">
            <v>335.22589725810377</v>
          </cell>
          <cell r="AE1019">
            <v>323.32026100521324</v>
          </cell>
          <cell r="AF1019" t="str">
            <v>Ceren</v>
          </cell>
          <cell r="AG1019" t="str">
            <v>Etude 6102</v>
          </cell>
        </row>
        <row r="1020">
          <cell r="A1020" t="str">
            <v>Consommation d'eau chaude gaz naturel des maisons &lt;1975 (climat normal)</v>
          </cell>
          <cell r="B1020" t="str">
            <v>gazcfmprecs1</v>
          </cell>
          <cell r="C1020" t="str">
            <v>fra</v>
          </cell>
          <cell r="D1020" t="str">
            <v>CEREN</v>
          </cell>
          <cell r="E1020" t="str">
            <v>GWh</v>
          </cell>
          <cell r="F1020">
            <v>3475.3857529883621</v>
          </cell>
          <cell r="G1020">
            <v>3420.5068673237461</v>
          </cell>
          <cell r="H1020">
            <v>3520.0688374369497</v>
          </cell>
          <cell r="I1020">
            <v>3540.1882682628998</v>
          </cell>
          <cell r="J1020">
            <v>3565.6843069222068</v>
          </cell>
          <cell r="K1020">
            <v>3528.4447015425262</v>
          </cell>
          <cell r="L1020">
            <v>3587.518331480027</v>
          </cell>
          <cell r="M1020">
            <v>3553.7665279726293</v>
          </cell>
          <cell r="N1020">
            <v>3797.9984687583742</v>
          </cell>
          <cell r="O1020">
            <v>3952.2793167847708</v>
          </cell>
          <cell r="P1020">
            <v>3983.8269359017117</v>
          </cell>
          <cell r="Q1020">
            <v>4361.0101357377671</v>
          </cell>
          <cell r="R1020">
            <v>4584.764385405043</v>
          </cell>
          <cell r="S1020">
            <v>4643.9594376034056</v>
          </cell>
          <cell r="T1020">
            <v>4755.4992581711922</v>
          </cell>
          <cell r="U1020">
            <v>4881.999026843072</v>
          </cell>
          <cell r="V1020">
            <v>5133.6421330655712</v>
          </cell>
          <cell r="W1020">
            <v>4920.9299987521481</v>
          </cell>
          <cell r="X1020">
            <v>4801.6036493598313</v>
          </cell>
          <cell r="Y1020">
            <v>4611.1785596946484</v>
          </cell>
          <cell r="Z1020">
            <v>4391.1407654066534</v>
          </cell>
          <cell r="AA1020">
            <v>4173.4088970040511</v>
          </cell>
          <cell r="AB1020">
            <v>3977.697415050387</v>
          </cell>
          <cell r="AC1020">
            <v>3700.1852470501744</v>
          </cell>
          <cell r="AD1020">
            <v>3690.987198231097</v>
          </cell>
          <cell r="AE1020">
            <v>3654.0067963707934</v>
          </cell>
          <cell r="AF1020" t="str">
            <v>Ceren</v>
          </cell>
          <cell r="AG1020" t="str">
            <v>Etude 6102</v>
          </cell>
        </row>
        <row r="1021">
          <cell r="A1021" t="str">
            <v>Consommation d'eau chaude électricité des maisons &lt;1975 (climat normal)</v>
          </cell>
          <cell r="B1021" t="str">
            <v>elccfmprecs1</v>
          </cell>
          <cell r="C1021" t="str">
            <v>fra</v>
          </cell>
          <cell r="D1021" t="str">
            <v>CEREN</v>
          </cell>
          <cell r="E1021" t="str">
            <v>GWh</v>
          </cell>
          <cell r="F1021">
            <v>5520.9989999999998</v>
          </cell>
          <cell r="G1021">
            <v>5867.0453333333362</v>
          </cell>
          <cell r="H1021">
            <v>6288.1350000000011</v>
          </cell>
          <cell r="I1021">
            <v>6306.6818333333322</v>
          </cell>
          <cell r="J1021">
            <v>6320.1493333333374</v>
          </cell>
          <cell r="K1021">
            <v>6360.1652500000009</v>
          </cell>
          <cell r="L1021">
            <v>6388.6056666666655</v>
          </cell>
          <cell r="M1021">
            <v>6433.5979166666657</v>
          </cell>
          <cell r="N1021">
            <v>6344.0494999999974</v>
          </cell>
          <cell r="O1021">
            <v>6252.8012499999986</v>
          </cell>
          <cell r="P1021">
            <v>6436.9913333333297</v>
          </cell>
          <cell r="Q1021">
            <v>6428.1087500000012</v>
          </cell>
          <cell r="R1021">
            <v>6223.2723333333379</v>
          </cell>
          <cell r="S1021">
            <v>6078.9621666666671</v>
          </cell>
          <cell r="T1021">
            <v>5807.4950000000008</v>
          </cell>
          <cell r="U1021">
            <v>5526.7116600000027</v>
          </cell>
          <cell r="V1021">
            <v>5391.9639871999989</v>
          </cell>
          <cell r="W1021">
            <v>5362.7713627836192</v>
          </cell>
          <cell r="X1021">
            <v>5379.1090029892839</v>
          </cell>
          <cell r="Y1021">
            <v>5500.0411660100026</v>
          </cell>
          <cell r="Z1021">
            <v>5955.0208019329284</v>
          </cell>
          <cell r="AA1021">
            <v>6423.2431553733068</v>
          </cell>
          <cell r="AB1021">
            <v>6804.3641678850008</v>
          </cell>
          <cell r="AC1021">
            <v>7264.2189999999973</v>
          </cell>
          <cell r="AD1021">
            <v>7078.0063755356932</v>
          </cell>
          <cell r="AE1021">
            <v>6919.3329918361969</v>
          </cell>
          <cell r="AF1021" t="str">
            <v>Ceren</v>
          </cell>
          <cell r="AG1021" t="str">
            <v>Etude 6102</v>
          </cell>
        </row>
        <row r="1022">
          <cell r="A1022" t="str">
            <v>Consommation d'eau chaude biomasse des maisons &lt;1975 (climat normal)</v>
          </cell>
          <cell r="B1022" t="str">
            <v>boicfmprecs1</v>
          </cell>
          <cell r="C1022" t="str">
            <v>fra</v>
          </cell>
          <cell r="D1022" t="str">
            <v>CEREN</v>
          </cell>
          <cell r="E1022" t="str">
            <v>GWh</v>
          </cell>
          <cell r="F1022">
            <v>1138.46230461973</v>
          </cell>
          <cell r="G1022">
            <v>1029.4078494292919</v>
          </cell>
          <cell r="H1022">
            <v>950.72866471261648</v>
          </cell>
          <cell r="I1022">
            <v>968.16433964706073</v>
          </cell>
          <cell r="J1022">
            <v>990.53681246667145</v>
          </cell>
          <cell r="K1022">
            <v>1015.0502955311242</v>
          </cell>
          <cell r="L1022">
            <v>1038.7840704576665</v>
          </cell>
          <cell r="M1022">
            <v>1000.8418637198048</v>
          </cell>
          <cell r="N1022">
            <v>962.6840186160772</v>
          </cell>
          <cell r="O1022">
            <v>929.61243575186393</v>
          </cell>
          <cell r="P1022">
            <v>917.29356923076546</v>
          </cell>
          <cell r="Q1022">
            <v>900.46065599999577</v>
          </cell>
          <cell r="R1022">
            <v>594.4119161538473</v>
          </cell>
          <cell r="S1022">
            <v>546.47563707691734</v>
          </cell>
          <cell r="T1022">
            <v>512.04348207692226</v>
          </cell>
          <cell r="U1022">
            <v>490.13361692307075</v>
          </cell>
          <cell r="V1022">
            <v>463.99265446154436</v>
          </cell>
          <cell r="W1022">
            <v>460.41310255756235</v>
          </cell>
          <cell r="X1022">
            <v>426.15698843824055</v>
          </cell>
          <cell r="Y1022">
            <v>443.55615348806151</v>
          </cell>
          <cell r="Z1022">
            <v>455.64357816962718</v>
          </cell>
          <cell r="AA1022">
            <v>467.32883337735245</v>
          </cell>
          <cell r="AB1022">
            <v>478.72512561991584</v>
          </cell>
          <cell r="AC1022">
            <v>491.9376430557312</v>
          </cell>
          <cell r="AD1022">
            <v>499.32529302209849</v>
          </cell>
          <cell r="AE1022">
            <v>507.91228619573644</v>
          </cell>
          <cell r="AF1022" t="str">
            <v>Ceren</v>
          </cell>
          <cell r="AG1022" t="str">
            <v>Etude 6102</v>
          </cell>
        </row>
        <row r="1023">
          <cell r="A1023" t="str">
            <v>Consommation d'eau chaude autre des maisons &lt;1975 (climat normal)</v>
          </cell>
          <cell r="B1023" t="str">
            <v>divcfmprecs1</v>
          </cell>
          <cell r="C1023" t="str">
            <v>fra</v>
          </cell>
          <cell r="D1023" t="str">
            <v>CEREN</v>
          </cell>
          <cell r="E1023" t="str">
            <v>GWh</v>
          </cell>
          <cell r="F1023">
            <v>7.997013831737946</v>
          </cell>
          <cell r="G1023">
            <v>8.9123916970532626</v>
          </cell>
          <cell r="H1023">
            <v>9.6815889126496515</v>
          </cell>
          <cell r="I1023">
            <v>12.697780632794796</v>
          </cell>
          <cell r="J1023">
            <v>12.648381866417019</v>
          </cell>
          <cell r="K1023">
            <v>15.536781496608874</v>
          </cell>
          <cell r="L1023">
            <v>18.434430338240414</v>
          </cell>
          <cell r="M1023">
            <v>18.559302418093548</v>
          </cell>
          <cell r="N1023">
            <v>18.474150023014094</v>
          </cell>
          <cell r="O1023">
            <v>18.232530263131526</v>
          </cell>
          <cell r="P1023">
            <v>17.229144075960853</v>
          </cell>
          <cell r="Q1023">
            <v>16.797649635481147</v>
          </cell>
          <cell r="R1023">
            <v>16.900142941174611</v>
          </cell>
          <cell r="S1023">
            <v>18.296270932351359</v>
          </cell>
          <cell r="T1023">
            <v>18.721765605196747</v>
          </cell>
          <cell r="U1023">
            <v>19.147260278042125</v>
          </cell>
          <cell r="V1023">
            <v>20.849238969423652</v>
          </cell>
          <cell r="W1023">
            <v>23.402207006495928</v>
          </cell>
          <cell r="X1023">
            <v>26.806164389258974</v>
          </cell>
          <cell r="Y1023">
            <v>31.912100463403547</v>
          </cell>
          <cell r="Z1023">
            <v>35.741552519011961</v>
          </cell>
          <cell r="AA1023">
            <v>32.763089809094303</v>
          </cell>
          <cell r="AB1023">
            <v>32.763089809094303</v>
          </cell>
          <cell r="AC1023">
            <v>31.912100463403544</v>
          </cell>
          <cell r="AD1023">
            <v>36.16704719185735</v>
          </cell>
          <cell r="AE1023">
            <v>36.167047191857343</v>
          </cell>
          <cell r="AF1023" t="str">
            <v>Ceren</v>
          </cell>
          <cell r="AG1023" t="str">
            <v>Etude 6102</v>
          </cell>
        </row>
        <row r="1024">
          <cell r="A1024" t="str">
            <v>Consommation d'eau chaude des appartements &lt;1975 (climat normal)</v>
          </cell>
        </row>
        <row r="1025">
          <cell r="A1025" t="str">
            <v>Consommation d'eau chaude des appartements &lt;1975 (climat normal)</v>
          </cell>
          <cell r="B1025" t="str">
            <v>toccfiprecs1</v>
          </cell>
          <cell r="C1025" t="str">
            <v>fra</v>
          </cell>
          <cell r="D1025" t="str">
            <v>CEREN</v>
          </cell>
          <cell r="E1025" t="str">
            <v>GWh</v>
          </cell>
          <cell r="F1025">
            <v>13158.731636145665</v>
          </cell>
          <cell r="G1025">
            <v>13295.852330610469</v>
          </cell>
          <cell r="H1025">
            <v>13305.891825512332</v>
          </cell>
          <cell r="I1025">
            <v>13383.679768496411</v>
          </cell>
          <cell r="J1025">
            <v>13409.750163170334</v>
          </cell>
          <cell r="K1025">
            <v>13290.807417189495</v>
          </cell>
          <cell r="L1025">
            <v>13347.183680732123</v>
          </cell>
          <cell r="M1025">
            <v>13192.078333869234</v>
          </cell>
          <cell r="N1025">
            <v>13572.382966201338</v>
          </cell>
          <cell r="O1025">
            <v>13465.068148719016</v>
          </cell>
          <cell r="P1025">
            <v>12989.905076576575</v>
          </cell>
          <cell r="Q1025">
            <v>13055.050790604371</v>
          </cell>
          <cell r="R1025">
            <v>12969.729763207335</v>
          </cell>
          <cell r="S1025">
            <v>12800.043264927292</v>
          </cell>
          <cell r="T1025">
            <v>12959.568631508839</v>
          </cell>
          <cell r="U1025">
            <v>12894.418797201028</v>
          </cell>
          <cell r="V1025">
            <v>12741.861690640733</v>
          </cell>
          <cell r="W1025">
            <v>12186.060577575738</v>
          </cell>
          <cell r="X1025">
            <v>12005.627867297031</v>
          </cell>
          <cell r="Y1025">
            <v>11703.000726466547</v>
          </cell>
          <cell r="Z1025">
            <v>11494.925565455031</v>
          </cell>
          <cell r="AA1025">
            <v>11312.496353678482</v>
          </cell>
          <cell r="AB1025">
            <v>11023.819546379273</v>
          </cell>
          <cell r="AC1025">
            <v>10701.737362368855</v>
          </cell>
          <cell r="AD1025">
            <v>10465.501284714743</v>
          </cell>
          <cell r="AE1025">
            <v>10229.823821213746</v>
          </cell>
          <cell r="AF1025" t="str">
            <v>Ceren</v>
          </cell>
          <cell r="AG1025" t="str">
            <v>Etude 6102</v>
          </cell>
        </row>
        <row r="1026">
          <cell r="A1026" t="str">
            <v>Consommation d'eau chaude charbon des appartements &lt;1975 (climat normal)</v>
          </cell>
          <cell r="B1026" t="str">
            <v>chacfiprecs1</v>
          </cell>
          <cell r="C1026" t="str">
            <v>fra</v>
          </cell>
          <cell r="D1026" t="str">
            <v>CEREN</v>
          </cell>
          <cell r="E1026" t="str">
            <v>GWh</v>
          </cell>
          <cell r="F1026">
            <v>76.143321084178083</v>
          </cell>
          <cell r="G1026">
            <v>75.096415219223729</v>
          </cell>
          <cell r="H1026">
            <v>72.999054130410371</v>
          </cell>
          <cell r="I1026">
            <v>66.609797741073763</v>
          </cell>
          <cell r="J1026">
            <v>61.252981694578814</v>
          </cell>
          <cell r="K1026">
            <v>55.4511176610064</v>
          </cell>
          <cell r="L1026">
            <v>50.272675745232966</v>
          </cell>
          <cell r="M1026">
            <v>44.418541748060768</v>
          </cell>
          <cell r="N1026">
            <v>38.867111369279357</v>
          </cell>
          <cell r="O1026">
            <v>33.155321740793866</v>
          </cell>
          <cell r="P1026">
            <v>22.670559062672879</v>
          </cell>
          <cell r="Q1026">
            <v>16.405632161005574</v>
          </cell>
          <cell r="R1026">
            <v>11.619968268709844</v>
          </cell>
          <cell r="S1026">
            <v>11.619968268709844</v>
          </cell>
          <cell r="T1026">
            <v>10.338868950529521</v>
          </cell>
          <cell r="U1026">
            <v>8.7730808949757897</v>
          </cell>
          <cell r="V1026">
            <v>7.6343259454821686</v>
          </cell>
          <cell r="W1026">
            <v>7.9190146828555736</v>
          </cell>
          <cell r="X1026">
            <v>7.9190146828555728</v>
          </cell>
          <cell r="Y1026">
            <v>7.9190146828555745</v>
          </cell>
          <cell r="Z1026">
            <v>8.0613590515422775</v>
          </cell>
          <cell r="AA1026">
            <v>8.0613590515422793</v>
          </cell>
          <cell r="AB1026">
            <v>8.0613590515422757</v>
          </cell>
          <cell r="AC1026">
            <v>8.3820775509504539</v>
          </cell>
          <cell r="AD1026">
            <v>8.684781169341246</v>
          </cell>
          <cell r="AE1026">
            <v>8.845140419045336</v>
          </cell>
          <cell r="AF1026" t="str">
            <v>Ceren</v>
          </cell>
          <cell r="AG1026" t="str">
            <v>Etude 6102</v>
          </cell>
        </row>
        <row r="1027">
          <cell r="A1027" t="str">
            <v>Consommation d'eau chaude fioul des appartements &lt;1975 (climat normal)</v>
          </cell>
          <cell r="B1027" t="str">
            <v>fodcfiprecs1</v>
          </cell>
          <cell r="C1027" t="str">
            <v>fra</v>
          </cell>
          <cell r="D1027" t="str">
            <v>CEREN</v>
          </cell>
          <cell r="E1027" t="str">
            <v>GWh</v>
          </cell>
          <cell r="F1027">
            <v>2408.0376473348833</v>
          </cell>
          <cell r="G1027">
            <v>2294.880556222965</v>
          </cell>
          <cell r="H1027">
            <v>2082.3031393099745</v>
          </cell>
          <cell r="I1027">
            <v>2102.6212335696591</v>
          </cell>
          <cell r="J1027">
            <v>2070.2087600150994</v>
          </cell>
          <cell r="K1027">
            <v>2093.2600540115545</v>
          </cell>
          <cell r="L1027">
            <v>2087.736660956698</v>
          </cell>
          <cell r="M1027">
            <v>2060.5258130473235</v>
          </cell>
          <cell r="N1027">
            <v>2135.2986809038844</v>
          </cell>
          <cell r="O1027">
            <v>2054.0070742275257</v>
          </cell>
          <cell r="P1027">
            <v>1781.7095059842163</v>
          </cell>
          <cell r="Q1027">
            <v>1648.9035026020449</v>
          </cell>
          <cell r="R1027">
            <v>1517.2891927752621</v>
          </cell>
          <cell r="S1027">
            <v>1482.1931500625958</v>
          </cell>
          <cell r="T1027">
            <v>1563.3601026564279</v>
          </cell>
          <cell r="U1027">
            <v>1559.3231290810911</v>
          </cell>
          <cell r="V1027">
            <v>1539.6632047408418</v>
          </cell>
          <cell r="W1027">
            <v>1296.7974297793482</v>
          </cell>
          <cell r="X1027">
            <v>1150.6301354469333</v>
          </cell>
          <cell r="Y1027">
            <v>1094.3941015799239</v>
          </cell>
          <cell r="Z1027">
            <v>999.08068794667258</v>
          </cell>
          <cell r="AA1027">
            <v>901.99042014073871</v>
          </cell>
          <cell r="AB1027">
            <v>807.6648958899226</v>
          </cell>
          <cell r="AC1027">
            <v>716.94921084662769</v>
          </cell>
          <cell r="AD1027">
            <v>670.380339791148</v>
          </cell>
          <cell r="AE1027">
            <v>642.01405296197697</v>
          </cell>
          <cell r="AF1027" t="str">
            <v>Ceren</v>
          </cell>
          <cell r="AG1027" t="str">
            <v>Etude 6102</v>
          </cell>
        </row>
        <row r="1028">
          <cell r="A1028" t="str">
            <v>Consommation d'eau chaude GPL des appartements &lt;1975 (climat normal)</v>
          </cell>
          <cell r="B1028" t="str">
            <v>gplcfiprecs1</v>
          </cell>
          <cell r="C1028" t="str">
            <v>fra</v>
          </cell>
          <cell r="D1028" t="str">
            <v>CEREN</v>
          </cell>
          <cell r="E1028" t="str">
            <v>GWh</v>
          </cell>
          <cell r="F1028">
            <v>339.69066617324097</v>
          </cell>
          <cell r="G1028">
            <v>306.15168686061872</v>
          </cell>
          <cell r="H1028">
            <v>270.8171740972254</v>
          </cell>
          <cell r="I1028">
            <v>242.80817495525881</v>
          </cell>
          <cell r="J1028">
            <v>219.06559455041045</v>
          </cell>
          <cell r="K1028">
            <v>194.17004402217654</v>
          </cell>
          <cell r="L1028">
            <v>177.28995792432849</v>
          </cell>
          <cell r="M1028">
            <v>181.2929171693925</v>
          </cell>
          <cell r="N1028">
            <v>186.42600554086181</v>
          </cell>
          <cell r="O1028">
            <v>189.28641108256653</v>
          </cell>
          <cell r="P1028">
            <v>149.98724577427421</v>
          </cell>
          <cell r="Q1028">
            <v>116.38426228734177</v>
          </cell>
          <cell r="R1028">
            <v>107.28557794733138</v>
          </cell>
          <cell r="S1028">
            <v>95.468585329009741</v>
          </cell>
          <cell r="T1028">
            <v>80.844343361191122</v>
          </cell>
          <cell r="U1028">
            <v>71.488438106782453</v>
          </cell>
          <cell r="V1028">
            <v>48.965376132852249</v>
          </cell>
          <cell r="W1028">
            <v>57.61723532707682</v>
          </cell>
          <cell r="X1028">
            <v>55.352986511850879</v>
          </cell>
          <cell r="Y1028">
            <v>52.248175103923266</v>
          </cell>
          <cell r="Z1028">
            <v>53.942160506747015</v>
          </cell>
          <cell r="AA1028">
            <v>49.837936429496217</v>
          </cell>
          <cell r="AB1028">
            <v>44.406799457737314</v>
          </cell>
          <cell r="AC1028">
            <v>40.456814344818696</v>
          </cell>
          <cell r="AD1028">
            <v>38.011656520097532</v>
          </cell>
          <cell r="AE1028">
            <v>35.497094306730375</v>
          </cell>
          <cell r="AF1028" t="str">
            <v>Ceren</v>
          </cell>
          <cell r="AG1028" t="str">
            <v>Etude 6102</v>
          </cell>
        </row>
        <row r="1029">
          <cell r="A1029" t="str">
            <v>Consommation d'eau chaude gaz naturel des appartements &lt;1975 (climat normal)</v>
          </cell>
          <cell r="B1029" t="str">
            <v>gazcfiprecs1</v>
          </cell>
          <cell r="C1029" t="str">
            <v>fra</v>
          </cell>
          <cell r="D1029" t="str">
            <v>CEREN</v>
          </cell>
          <cell r="E1029" t="str">
            <v>GWh</v>
          </cell>
          <cell r="F1029">
            <v>4925.7607037159296</v>
          </cell>
          <cell r="G1029">
            <v>4954.4780692943168</v>
          </cell>
          <cell r="H1029">
            <v>5037.3482748205233</v>
          </cell>
          <cell r="I1029">
            <v>5102.8298610924076</v>
          </cell>
          <cell r="J1029">
            <v>5205.5856940837366</v>
          </cell>
          <cell r="K1029">
            <v>5148.6185501631044</v>
          </cell>
          <cell r="L1029">
            <v>5313.0053261499852</v>
          </cell>
          <cell r="M1029">
            <v>5275.3007562652092</v>
          </cell>
          <cell r="N1029">
            <v>5650.8224580171627</v>
          </cell>
          <cell r="O1029">
            <v>5699.5251137429968</v>
          </cell>
          <cell r="P1029">
            <v>5541.8674730142575</v>
          </cell>
          <cell r="Q1029">
            <v>5708.4470126292199</v>
          </cell>
          <cell r="R1029">
            <v>5879.3910523638569</v>
          </cell>
          <cell r="S1029">
            <v>5855.5592063031436</v>
          </cell>
          <cell r="T1029">
            <v>5964.381891933529</v>
          </cell>
          <cell r="U1029">
            <v>5936.4855912378971</v>
          </cell>
          <cell r="V1029">
            <v>5839.1630554363019</v>
          </cell>
          <cell r="W1029">
            <v>5556.6854107836562</v>
          </cell>
          <cell r="X1029">
            <v>5531.6845652888032</v>
          </cell>
          <cell r="Y1029">
            <v>5358.6565345855252</v>
          </cell>
          <cell r="Z1029">
            <v>5207.4528511853068</v>
          </cell>
          <cell r="AA1029">
            <v>5049.5156685047305</v>
          </cell>
          <cell r="AB1029">
            <v>4868.7325463016305</v>
          </cell>
          <cell r="AC1029">
            <v>4684.5029570981769</v>
          </cell>
          <cell r="AD1029">
            <v>4611.6667799620982</v>
          </cell>
          <cell r="AE1029">
            <v>4513.7903941031773</v>
          </cell>
          <cell r="AF1029" t="str">
            <v>Ceren</v>
          </cell>
          <cell r="AG1029" t="str">
            <v>Etude 6102</v>
          </cell>
        </row>
        <row r="1030">
          <cell r="A1030" t="str">
            <v>Consommation d'eau chaude électricité des appartements &lt;1975 (climat normal)</v>
          </cell>
          <cell r="B1030" t="str">
            <v>elccfiprecs1</v>
          </cell>
          <cell r="C1030" t="str">
            <v>fra</v>
          </cell>
          <cell r="D1030" t="str">
            <v>CEREN</v>
          </cell>
          <cell r="E1030" t="str">
            <v>GWh</v>
          </cell>
          <cell r="F1030">
            <v>2755.208666666666</v>
          </cell>
          <cell r="G1030">
            <v>2951.4575</v>
          </cell>
          <cell r="H1030">
            <v>3094.8065000000001</v>
          </cell>
          <cell r="I1030">
            <v>3123.0587083333344</v>
          </cell>
          <cell r="J1030">
            <v>3127.8673333333345</v>
          </cell>
          <cell r="K1030">
            <v>3107.4306250000022</v>
          </cell>
          <cell r="L1030">
            <v>3084.2910000000029</v>
          </cell>
          <cell r="M1030">
            <v>2993.9318750000039</v>
          </cell>
          <cell r="N1030">
            <v>2911.3722500000031</v>
          </cell>
          <cell r="O1030">
            <v>2824.4826250000028</v>
          </cell>
          <cell r="P1030">
            <v>3045.8800000000033</v>
          </cell>
          <cell r="Q1030">
            <v>3330.4073749999998</v>
          </cell>
          <cell r="R1030">
            <v>3365.7786666666684</v>
          </cell>
          <cell r="S1030">
            <v>3307.7613333333338</v>
          </cell>
          <cell r="T1030">
            <v>3239.11</v>
          </cell>
          <cell r="U1030">
            <v>3148.0123400000007</v>
          </cell>
          <cell r="V1030">
            <v>3057.0248496999989</v>
          </cell>
          <cell r="W1030">
            <v>3026.1762493327046</v>
          </cell>
          <cell r="X1030">
            <v>3032.5177939509867</v>
          </cell>
          <cell r="Y1030">
            <v>2982.3104604012956</v>
          </cell>
          <cell r="Z1030">
            <v>3025.594696450009</v>
          </cell>
          <cell r="AA1030">
            <v>3089.1311679813034</v>
          </cell>
          <cell r="AB1030">
            <v>3061.6295051202201</v>
          </cell>
          <cell r="AC1030">
            <v>2992.6329999999989</v>
          </cell>
          <cell r="AD1030">
            <v>2879.7610984295202</v>
          </cell>
          <cell r="AE1030">
            <v>2778.4101862883754</v>
          </cell>
          <cell r="AF1030" t="str">
            <v>Ceren</v>
          </cell>
          <cell r="AG1030" t="str">
            <v>Etude 6102</v>
          </cell>
        </row>
        <row r="1031">
          <cell r="A1031" t="str">
            <v>Consommation d'eau chaude biomasse des appartements &lt;1975 (climat normal)</v>
          </cell>
          <cell r="B1031" t="str">
            <v>boicfiprecs1</v>
          </cell>
          <cell r="C1031" t="str">
            <v>fra</v>
          </cell>
          <cell r="D1031" t="str">
            <v>CEREN</v>
          </cell>
          <cell r="E1031" t="str">
            <v>GWh</v>
          </cell>
          <cell r="F1031">
            <v>52.97295260415558</v>
          </cell>
          <cell r="G1031">
            <v>74.651474676883467</v>
          </cell>
          <cell r="H1031">
            <v>91.795286746747465</v>
          </cell>
          <cell r="I1031">
            <v>83.530341847315412</v>
          </cell>
          <cell r="J1031">
            <v>77.838954571584495</v>
          </cell>
          <cell r="K1031">
            <v>72.511166900203989</v>
          </cell>
          <cell r="L1031">
            <v>71.556878044853875</v>
          </cell>
          <cell r="M1031">
            <v>65.755575112886618</v>
          </cell>
          <cell r="N1031">
            <v>63.347296668854135</v>
          </cell>
          <cell r="O1031">
            <v>57.230438489249082</v>
          </cell>
          <cell r="P1031">
            <v>21.63252000000011</v>
          </cell>
          <cell r="Q1031">
            <v>3.6964080000002468</v>
          </cell>
          <cell r="R1031">
            <v>14.604164030435641</v>
          </cell>
          <cell r="S1031">
            <v>14.659863170635617</v>
          </cell>
          <cell r="T1031">
            <v>14.715345420600897</v>
          </cell>
          <cell r="U1031">
            <v>14.770610780331255</v>
          </cell>
          <cell r="V1031">
            <v>14.749584999861099</v>
          </cell>
          <cell r="W1031">
            <v>12.411183894835407</v>
          </cell>
          <cell r="X1031">
            <v>8.1752006838178239</v>
          </cell>
          <cell r="Y1031">
            <v>7.1683574533292385</v>
          </cell>
          <cell r="Z1031">
            <v>7.1110594413846693</v>
          </cell>
          <cell r="AA1031">
            <v>6.6078805502118048</v>
          </cell>
          <cell r="AB1031">
            <v>6.091971247791319</v>
          </cell>
          <cell r="AC1031">
            <v>8.5883885073162709</v>
          </cell>
          <cell r="AD1031">
            <v>9.8836112421381603</v>
          </cell>
          <cell r="AE1031">
            <v>11.820842592718693</v>
          </cell>
          <cell r="AF1031" t="str">
            <v>Ceren</v>
          </cell>
          <cell r="AG1031" t="str">
            <v>Etude 6102</v>
          </cell>
        </row>
        <row r="1032">
          <cell r="A1032" t="str">
            <v>Consommation d'eau chaude autre des appartements &lt;1975 (climat normal)</v>
          </cell>
          <cell r="B1032" t="str">
            <v>divcfiprecs1</v>
          </cell>
          <cell r="C1032" t="str">
            <v>fra</v>
          </cell>
          <cell r="D1032" t="str">
            <v>CEREN</v>
          </cell>
          <cell r="E1032" t="str">
            <v>GWh</v>
          </cell>
          <cell r="F1032">
            <v>2600.9176785666104</v>
          </cell>
          <cell r="G1032">
            <v>2639.1366283364623</v>
          </cell>
          <cell r="H1032">
            <v>2655.8223964074509</v>
          </cell>
          <cell r="I1032">
            <v>2662.2216509573618</v>
          </cell>
          <cell r="J1032">
            <v>2647.9308449215905</v>
          </cell>
          <cell r="K1032">
            <v>2619.3658594314479</v>
          </cell>
          <cell r="L1032">
            <v>2563.0311819110225</v>
          </cell>
          <cell r="M1032">
            <v>2570.8528555263583</v>
          </cell>
          <cell r="N1032">
            <v>2586.2491637012936</v>
          </cell>
          <cell r="O1032">
            <v>2607.3811644358816</v>
          </cell>
          <cell r="P1032">
            <v>2426.1577727411513</v>
          </cell>
          <cell r="Q1032">
            <v>2230.8065979247576</v>
          </cell>
          <cell r="R1032">
            <v>2073.7611411550688</v>
          </cell>
          <cell r="S1032">
            <v>2032.7811584598637</v>
          </cell>
          <cell r="T1032">
            <v>2086.8180791865598</v>
          </cell>
          <cell r="U1032">
            <v>2155.5656070999489</v>
          </cell>
          <cell r="V1032">
            <v>2234.661293685394</v>
          </cell>
          <cell r="W1032">
            <v>2228.4540537752605</v>
          </cell>
          <cell r="X1032">
            <v>2219.3481707317828</v>
          </cell>
          <cell r="Y1032">
            <v>2200.3040826596944</v>
          </cell>
          <cell r="Z1032">
            <v>2193.68275087337</v>
          </cell>
          <cell r="AA1032">
            <v>2207.3519210204586</v>
          </cell>
          <cell r="AB1032">
            <v>2227.2324693104292</v>
          </cell>
          <cell r="AC1032">
            <v>2250.2249140209642</v>
          </cell>
          <cell r="AD1032">
            <v>2247.1130176003994</v>
          </cell>
          <cell r="AE1032">
            <v>2239.4461105417217</v>
          </cell>
          <cell r="AF1032" t="str">
            <v>Ceren</v>
          </cell>
          <cell r="AG1032" t="str">
            <v>Etude 6102</v>
          </cell>
        </row>
        <row r="1033">
          <cell r="A1033" t="str">
            <v>Consommation d'eau chaude des maisons 1975-1982 (climat normal)</v>
          </cell>
        </row>
        <row r="1034">
          <cell r="A1034" t="str">
            <v>Consommation d'eau chaude des maisons 1975-1982 (climat normal)</v>
          </cell>
          <cell r="B1034" t="str">
            <v>toccfmprecs2</v>
          </cell>
          <cell r="C1034" t="str">
            <v>fra</v>
          </cell>
          <cell r="D1034" t="str">
            <v>CEREN</v>
          </cell>
          <cell r="E1034" t="str">
            <v>GWh</v>
          </cell>
          <cell r="F1034">
            <v>4680.8473246836111</v>
          </cell>
          <cell r="G1034">
            <v>4689.608569094522</v>
          </cell>
          <cell r="H1034">
            <v>4548.2680632259426</v>
          </cell>
          <cell r="I1034">
            <v>4593.3652684521248</v>
          </cell>
          <cell r="J1034">
            <v>4651.3109951640326</v>
          </cell>
          <cell r="K1034">
            <v>4632.5426704000156</v>
          </cell>
          <cell r="L1034">
            <v>4673.3921575247005</v>
          </cell>
          <cell r="M1034">
            <v>4800.5176528954762</v>
          </cell>
          <cell r="N1034">
            <v>4811.3849672767801</v>
          </cell>
          <cell r="O1034">
            <v>4821.3629868682492</v>
          </cell>
          <cell r="P1034">
            <v>4834.0848483861946</v>
          </cell>
          <cell r="Q1034">
            <v>4782.0325476702783</v>
          </cell>
          <cell r="R1034">
            <v>4689.789085058509</v>
          </cell>
          <cell r="S1034">
            <v>4669.4642800730353</v>
          </cell>
          <cell r="T1034">
            <v>4531.2765515550982</v>
          </cell>
          <cell r="U1034">
            <v>4129.6649029466298</v>
          </cell>
          <cell r="V1034">
            <v>3948.3063557436139</v>
          </cell>
          <cell r="W1034">
            <v>3807.3184756784131</v>
          </cell>
          <cell r="X1034">
            <v>3697.5020198291809</v>
          </cell>
          <cell r="Y1034">
            <v>3699.9089723002758</v>
          </cell>
          <cell r="Z1034">
            <v>3734.7783320186172</v>
          </cell>
          <cell r="AA1034">
            <v>3790.9360625079257</v>
          </cell>
          <cell r="AB1034">
            <v>4146.2474541004831</v>
          </cell>
          <cell r="AC1034">
            <v>4315.6837080631212</v>
          </cell>
          <cell r="AD1034">
            <v>4219.6083557496149</v>
          </cell>
          <cell r="AE1034">
            <v>4131.9891692015717</v>
          </cell>
          <cell r="AF1034" t="str">
            <v>Ceren</v>
          </cell>
          <cell r="AG1034" t="str">
            <v>Etude 6102</v>
          </cell>
        </row>
        <row r="1035">
          <cell r="A1035" t="str">
            <v>Consommation d'eau chaude charbon des maisons 1975-1982 (climat normal)</v>
          </cell>
          <cell r="B1035" t="str">
            <v>chacfmprecs2</v>
          </cell>
          <cell r="C1035" t="str">
            <v>fra</v>
          </cell>
          <cell r="D1035" t="str">
            <v>CEREN</v>
          </cell>
          <cell r="E1035" t="str">
            <v>GWh</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t="str">
            <v>Ceren</v>
          </cell>
          <cell r="AG1035" t="str">
            <v>Etude 6102</v>
          </cell>
        </row>
        <row r="1036">
          <cell r="A1036" t="str">
            <v>Consommation d'eau chaude fioul des maisons 1975-1982 (climat normal)</v>
          </cell>
          <cell r="B1036" t="str">
            <v>fodcfmprecs2</v>
          </cell>
          <cell r="C1036" t="str">
            <v>fra</v>
          </cell>
          <cell r="D1036" t="str">
            <v>CEREN</v>
          </cell>
          <cell r="E1036" t="str">
            <v>GWh</v>
          </cell>
          <cell r="F1036">
            <v>1463.7712165281282</v>
          </cell>
          <cell r="G1036">
            <v>1451.2166424859638</v>
          </cell>
          <cell r="H1036">
            <v>1336.3044375768491</v>
          </cell>
          <cell r="I1036">
            <v>1336.1704218065938</v>
          </cell>
          <cell r="J1036">
            <v>1367.688315590573</v>
          </cell>
          <cell r="K1036">
            <v>1310.1035045694355</v>
          </cell>
          <cell r="L1036">
            <v>1339.1238613739329</v>
          </cell>
          <cell r="M1036">
            <v>1475.6558446472579</v>
          </cell>
          <cell r="N1036">
            <v>1522.585319831805</v>
          </cell>
          <cell r="O1036">
            <v>1480.7619665679083</v>
          </cell>
          <cell r="P1036">
            <v>1457.128927166681</v>
          </cell>
          <cell r="Q1036">
            <v>1410.1267784957613</v>
          </cell>
          <cell r="R1036">
            <v>1334.8214773236152</v>
          </cell>
          <cell r="S1036">
            <v>1308.721515793166</v>
          </cell>
          <cell r="T1036">
            <v>1240.1386837754408</v>
          </cell>
          <cell r="U1036">
            <v>901.97513971888259</v>
          </cell>
          <cell r="V1036">
            <v>795.49720027149635</v>
          </cell>
          <cell r="W1036">
            <v>773.11598058895549</v>
          </cell>
          <cell r="X1036">
            <v>660.9604127122185</v>
          </cell>
          <cell r="Y1036">
            <v>678.98796967064288</v>
          </cell>
          <cell r="Z1036">
            <v>649.63034395625823</v>
          </cell>
          <cell r="AA1036">
            <v>618.1420362118854</v>
          </cell>
          <cell r="AB1036">
            <v>580.49837163689347</v>
          </cell>
          <cell r="AC1036">
            <v>538.73893177307843</v>
          </cell>
          <cell r="AD1036">
            <v>517.95358029537624</v>
          </cell>
          <cell r="AE1036">
            <v>489.05266248994076</v>
          </cell>
          <cell r="AF1036" t="str">
            <v>Ceren</v>
          </cell>
          <cell r="AG1036" t="str">
            <v>Etude 6102</v>
          </cell>
        </row>
        <row r="1037">
          <cell r="A1037" t="str">
            <v>Consommation d'eau chaude GPL des maisons 1975-1982 (climat normal)</v>
          </cell>
          <cell r="B1037" t="str">
            <v>gplcfmprecs2</v>
          </cell>
          <cell r="C1037" t="str">
            <v>fra</v>
          </cell>
          <cell r="D1037" t="str">
            <v>CEREN</v>
          </cell>
          <cell r="E1037" t="str">
            <v>GWh</v>
          </cell>
          <cell r="F1037">
            <v>385.75766222985453</v>
          </cell>
          <cell r="G1037">
            <v>341.00763721963915</v>
          </cell>
          <cell r="H1037">
            <v>247.26877194901559</v>
          </cell>
          <cell r="I1037">
            <v>239.13471534215958</v>
          </cell>
          <cell r="J1037">
            <v>230.6957053838274</v>
          </cell>
          <cell r="K1037">
            <v>221.68740151544208</v>
          </cell>
          <cell r="L1037">
            <v>205.47329289203216</v>
          </cell>
          <cell r="M1037">
            <v>207.98473043142835</v>
          </cell>
          <cell r="N1037">
            <v>201.03646111088989</v>
          </cell>
          <cell r="O1037">
            <v>203.55723779825902</v>
          </cell>
          <cell r="P1037">
            <v>204.66983679350062</v>
          </cell>
          <cell r="Q1037">
            <v>185.687926855542</v>
          </cell>
          <cell r="R1037">
            <v>194.80284219797358</v>
          </cell>
          <cell r="S1037">
            <v>175.15838238503864</v>
          </cell>
          <cell r="T1037">
            <v>164.71331871240855</v>
          </cell>
          <cell r="U1037">
            <v>153.89266391632319</v>
          </cell>
          <cell r="V1037">
            <v>137.30413268260605</v>
          </cell>
          <cell r="W1037">
            <v>108.95530263222996</v>
          </cell>
          <cell r="X1037">
            <v>99.668387687570444</v>
          </cell>
          <cell r="Y1037">
            <v>92.335576769715644</v>
          </cell>
          <cell r="Z1037">
            <v>91.560283709183338</v>
          </cell>
          <cell r="AA1037">
            <v>83.898823088230017</v>
          </cell>
          <cell r="AB1037">
            <v>76.232269259891353</v>
          </cell>
          <cell r="AC1037">
            <v>71.192872084753745</v>
          </cell>
          <cell r="AD1037">
            <v>70.176693581822875</v>
          </cell>
          <cell r="AE1037">
            <v>68.392729287245601</v>
          </cell>
          <cell r="AF1037" t="str">
            <v>Ceren</v>
          </cell>
          <cell r="AG1037" t="str">
            <v>Etude 6102</v>
          </cell>
        </row>
        <row r="1038">
          <cell r="A1038" t="str">
            <v>Consommation d'eau chaude gaz naturel des maisons 1975-1982 (climat normal)</v>
          </cell>
          <cell r="B1038" t="str">
            <v>gazcfmprecs2</v>
          </cell>
          <cell r="C1038" t="str">
            <v>fra</v>
          </cell>
          <cell r="D1038" t="str">
            <v>CEREN</v>
          </cell>
          <cell r="E1038" t="str">
            <v>GWh</v>
          </cell>
          <cell r="F1038">
            <v>792.75812472482619</v>
          </cell>
          <cell r="G1038">
            <v>789.24018658328737</v>
          </cell>
          <cell r="H1038">
            <v>766.36504568200905</v>
          </cell>
          <cell r="I1038">
            <v>764.03066904883804</v>
          </cell>
          <cell r="J1038">
            <v>774.79306085407779</v>
          </cell>
          <cell r="K1038">
            <v>755.29395709353537</v>
          </cell>
          <cell r="L1038">
            <v>779.17522468145967</v>
          </cell>
          <cell r="M1038">
            <v>793.13825629595738</v>
          </cell>
          <cell r="N1038">
            <v>794.58830190627225</v>
          </cell>
          <cell r="O1038">
            <v>785.8731314818682</v>
          </cell>
          <cell r="P1038">
            <v>832.75755334357291</v>
          </cell>
          <cell r="Q1038">
            <v>863.17995070939173</v>
          </cell>
          <cell r="R1038">
            <v>877.80161474167915</v>
          </cell>
          <cell r="S1038">
            <v>901.00495844434897</v>
          </cell>
          <cell r="T1038">
            <v>938.34134841828552</v>
          </cell>
          <cell r="U1038">
            <v>958.49313430278482</v>
          </cell>
          <cell r="V1038">
            <v>966.10677075701801</v>
          </cell>
          <cell r="W1038">
            <v>917.9674025593738</v>
          </cell>
          <cell r="X1038">
            <v>903.47618140923669</v>
          </cell>
          <cell r="Y1038">
            <v>869.66699059907558</v>
          </cell>
          <cell r="Z1038">
            <v>829.63393828973835</v>
          </cell>
          <cell r="AA1038">
            <v>789.78454415664692</v>
          </cell>
          <cell r="AB1038">
            <v>753.38870789124655</v>
          </cell>
          <cell r="AC1038">
            <v>716.42958032489162</v>
          </cell>
          <cell r="AD1038">
            <v>713.93551682811949</v>
          </cell>
          <cell r="AE1038">
            <v>713.65305277486902</v>
          </cell>
          <cell r="AF1038" t="str">
            <v>Ceren</v>
          </cell>
          <cell r="AG1038" t="str">
            <v>Etude 6102</v>
          </cell>
        </row>
        <row r="1039">
          <cell r="A1039" t="str">
            <v>Consommation d'eau chaude électricité des maisons 1975-1982 (climat normal)</v>
          </cell>
          <cell r="B1039" t="str">
            <v>elccfmprecs2</v>
          </cell>
          <cell r="C1039" t="str">
            <v>fra</v>
          </cell>
          <cell r="D1039" t="str">
            <v>CEREN</v>
          </cell>
          <cell r="E1039" t="str">
            <v>GWh</v>
          </cell>
          <cell r="F1039">
            <v>1696.1966000000002</v>
          </cell>
          <cell r="G1039">
            <v>1791.6630416666665</v>
          </cell>
          <cell r="H1039">
            <v>1858.2885000000001</v>
          </cell>
          <cell r="I1039">
            <v>1894.1402499999999</v>
          </cell>
          <cell r="J1039">
            <v>1927.0054166666669</v>
          </cell>
          <cell r="K1039">
            <v>2009.0328750000006</v>
          </cell>
          <cell r="L1039">
            <v>2001.48266666667</v>
          </cell>
          <cell r="M1039">
            <v>2036.0074999999995</v>
          </cell>
          <cell r="N1039">
            <v>2050.6304999999998</v>
          </cell>
          <cell r="O1039">
            <v>2133.6875833333338</v>
          </cell>
          <cell r="P1039">
            <v>2120.2603333333332</v>
          </cell>
          <cell r="Q1039">
            <v>2064.8018750000006</v>
          </cell>
          <cell r="R1039">
            <v>2034.4539166666673</v>
          </cell>
          <cell r="S1039">
            <v>2037.8812199999995</v>
          </cell>
          <cell r="T1039">
            <v>1948.3904000000005</v>
          </cell>
          <cell r="U1039">
            <v>1883.0034500000006</v>
          </cell>
          <cell r="V1039">
            <v>1803.6951000000004</v>
          </cell>
          <cell r="W1039">
            <v>1784.5615602652913</v>
          </cell>
          <cell r="X1039">
            <v>1841.6291232798023</v>
          </cell>
          <cell r="Y1039">
            <v>1878.8603092162618</v>
          </cell>
          <cell r="Z1039">
            <v>1997.4833818092941</v>
          </cell>
          <cell r="AA1039">
            <v>2147.4185901851815</v>
          </cell>
          <cell r="AB1039">
            <v>2600.8853058513901</v>
          </cell>
          <cell r="AC1039">
            <v>2868.5580000000004</v>
          </cell>
          <cell r="AD1039">
            <v>2800.0031117385388</v>
          </cell>
          <cell r="AE1039">
            <v>2747.6236725712583</v>
          </cell>
          <cell r="AF1039" t="str">
            <v>Ceren</v>
          </cell>
          <cell r="AG1039" t="str">
            <v>Etude 6102</v>
          </cell>
        </row>
        <row r="1040">
          <cell r="A1040" t="str">
            <v>Consommation d'eau chaude biomasse des maisons 1975-1982 (climat normal)</v>
          </cell>
          <cell r="B1040" t="str">
            <v>boicfmprecs2</v>
          </cell>
          <cell r="C1040" t="str">
            <v>fra</v>
          </cell>
          <cell r="D1040" t="str">
            <v>CEREN</v>
          </cell>
          <cell r="E1040" t="str">
            <v>GWh</v>
          </cell>
          <cell r="F1040">
            <v>337.07462033739472</v>
          </cell>
          <cell r="G1040">
            <v>311.22821416337865</v>
          </cell>
          <cell r="H1040">
            <v>334.8796304306469</v>
          </cell>
          <cell r="I1040">
            <v>354.54152624057321</v>
          </cell>
          <cell r="J1040">
            <v>345.10680117331503</v>
          </cell>
          <cell r="K1040">
            <v>330.42712338843558</v>
          </cell>
          <cell r="L1040">
            <v>344.12025627771072</v>
          </cell>
          <cell r="M1040">
            <v>281.64711413936681</v>
          </cell>
          <cell r="N1040">
            <v>236.70770428675308</v>
          </cell>
          <cell r="O1040">
            <v>212.3894394536419</v>
          </cell>
          <cell r="P1040">
            <v>214.50526581492525</v>
          </cell>
          <cell r="Q1040">
            <v>253.17125607761221</v>
          </cell>
          <cell r="R1040">
            <v>242.22006417761074</v>
          </cell>
          <cell r="S1040">
            <v>240.67350494328275</v>
          </cell>
          <cell r="T1040">
            <v>233.06563229104353</v>
          </cell>
          <cell r="U1040">
            <v>225.07087680000041</v>
          </cell>
          <cell r="V1040">
            <v>237.87104397313482</v>
          </cell>
          <cell r="W1040">
            <v>215.78982634928431</v>
          </cell>
          <cell r="X1040">
            <v>185.1407463824344</v>
          </cell>
          <cell r="Y1040">
            <v>173.43095768666174</v>
          </cell>
          <cell r="Z1040">
            <v>160.14445082158457</v>
          </cell>
          <cell r="AA1040">
            <v>145.96860528414254</v>
          </cell>
          <cell r="AB1040">
            <v>130.12180572994293</v>
          </cell>
          <cell r="AC1040">
            <v>116.24579999999878</v>
          </cell>
          <cell r="AD1040">
            <v>112.71969449999779</v>
          </cell>
          <cell r="AE1040">
            <v>108.44729327249846</v>
          </cell>
          <cell r="AF1040" t="str">
            <v>Ceren</v>
          </cell>
          <cell r="AG1040" t="str">
            <v>Etude 6102</v>
          </cell>
        </row>
        <row r="1041">
          <cell r="A1041" t="str">
            <v>Consommation d'eau chaude autre des maisons 1975-1982 (climat normal)</v>
          </cell>
          <cell r="B1041" t="str">
            <v>divcfmprecs2</v>
          </cell>
          <cell r="C1041" t="str">
            <v>fra</v>
          </cell>
          <cell r="D1041" t="str">
            <v>CEREN</v>
          </cell>
          <cell r="E1041" t="str">
            <v>GWh</v>
          </cell>
          <cell r="F1041">
            <v>5.289100863406909</v>
          </cell>
          <cell r="G1041">
            <v>5.2528469755859657</v>
          </cell>
          <cell r="H1041">
            <v>5.1616775874214209</v>
          </cell>
          <cell r="I1041">
            <v>5.347686013960959</v>
          </cell>
          <cell r="J1041">
            <v>6.0216954955723985</v>
          </cell>
          <cell r="K1041">
            <v>5.9978088331661557</v>
          </cell>
          <cell r="L1041">
            <v>6.0168556328982783</v>
          </cell>
          <cell r="M1041">
            <v>6.0842073814669124</v>
          </cell>
          <cell r="N1041">
            <v>5.8366801410598681</v>
          </cell>
          <cell r="O1041">
            <v>5.093628233238463</v>
          </cell>
          <cell r="P1041">
            <v>4.7629319341821814</v>
          </cell>
          <cell r="Q1041">
            <v>5.0647605319704114</v>
          </cell>
          <cell r="R1041">
            <v>5.6891699509624507</v>
          </cell>
          <cell r="S1041">
            <v>6.0246985071987655</v>
          </cell>
          <cell r="T1041">
            <v>6.6271683579186424</v>
          </cell>
          <cell r="U1041">
            <v>7.2296382086385185</v>
          </cell>
          <cell r="V1041">
            <v>7.8321080593583954</v>
          </cell>
          <cell r="W1041">
            <v>6.9284032832785813</v>
          </cell>
          <cell r="X1041">
            <v>6.6271683579186433</v>
          </cell>
          <cell r="Y1041">
            <v>6.6271683579186416</v>
          </cell>
          <cell r="Z1041">
            <v>6.3259334325587044</v>
          </cell>
          <cell r="AA1041">
            <v>5.7234635818388266</v>
          </cell>
          <cell r="AB1041">
            <v>5.1209937311189515</v>
          </cell>
          <cell r="AC1041">
            <v>4.5185238803990746</v>
          </cell>
          <cell r="AD1041">
            <v>4.8197588057590126</v>
          </cell>
          <cell r="AE1041">
            <v>4.8197588057590144</v>
          </cell>
          <cell r="AF1041" t="str">
            <v>Ceren</v>
          </cell>
          <cell r="AG1041" t="str">
            <v>Etude 6102</v>
          </cell>
        </row>
        <row r="1042">
          <cell r="A1042" t="str">
            <v>Consommation d'eau chaude des appartements 1975-1982 (climat normal)</v>
          </cell>
        </row>
        <row r="1043">
          <cell r="A1043" t="str">
            <v>Consommation d'eau chaude des appartements 1975-1982 (climat normal)</v>
          </cell>
          <cell r="B1043" t="str">
            <v>toccfiprecs2</v>
          </cell>
          <cell r="C1043" t="str">
            <v>fra</v>
          </cell>
          <cell r="D1043" t="str">
            <v>CEREN</v>
          </cell>
          <cell r="E1043" t="str">
            <v>GWh</v>
          </cell>
          <cell r="F1043">
            <v>2474.6582482180256</v>
          </cell>
          <cell r="G1043">
            <v>2399.7904980085909</v>
          </cell>
          <cell r="H1043">
            <v>2355.6295722167424</v>
          </cell>
          <cell r="I1043">
            <v>2360.1537501561193</v>
          </cell>
          <cell r="J1043">
            <v>2341.5831288546801</v>
          </cell>
          <cell r="K1043">
            <v>2307.9457147088574</v>
          </cell>
          <cell r="L1043">
            <v>2303.9449379870907</v>
          </cell>
          <cell r="M1043">
            <v>2388.8054833146793</v>
          </cell>
          <cell r="N1043">
            <v>2373.8356036880123</v>
          </cell>
          <cell r="O1043">
            <v>2373.9461594961917</v>
          </cell>
          <cell r="P1043">
            <v>2463.3277321841556</v>
          </cell>
          <cell r="Q1043">
            <v>2533.0785006099532</v>
          </cell>
          <cell r="R1043">
            <v>2620.5418984151161</v>
          </cell>
          <cell r="S1043">
            <v>2700.6432094901638</v>
          </cell>
          <cell r="T1043">
            <v>2746.9279608528159</v>
          </cell>
          <cell r="U1043">
            <v>2754.1416166578842</v>
          </cell>
          <cell r="V1043">
            <v>2743.8907139292965</v>
          </cell>
          <cell r="W1043">
            <v>2670.9772273089311</v>
          </cell>
          <cell r="X1043">
            <v>2641.1095061624446</v>
          </cell>
          <cell r="Y1043">
            <v>2562.2523130969294</v>
          </cell>
          <cell r="Z1043">
            <v>2473.7780817237763</v>
          </cell>
          <cell r="AA1043">
            <v>2415.1746233119029</v>
          </cell>
          <cell r="AB1043">
            <v>2332.6444994881017</v>
          </cell>
          <cell r="AC1043">
            <v>2249.4303021800606</v>
          </cell>
          <cell r="AD1043">
            <v>2210.9251768519316</v>
          </cell>
          <cell r="AE1043">
            <v>2174.5284631511286</v>
          </cell>
          <cell r="AF1043" t="str">
            <v>Ceren</v>
          </cell>
          <cell r="AG1043" t="str">
            <v>Etude 6102</v>
          </cell>
        </row>
        <row r="1044">
          <cell r="A1044" t="str">
            <v>Consommation d'eau chaude charbon des appartements 1975-1982 (climat normal)</v>
          </cell>
          <cell r="B1044" t="str">
            <v>chacfiprecs2</v>
          </cell>
          <cell r="C1044" t="str">
            <v>fra</v>
          </cell>
          <cell r="D1044" t="str">
            <v>CEREN</v>
          </cell>
          <cell r="E1044" t="str">
            <v>GWh</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t="str">
            <v>Ceren</v>
          </cell>
          <cell r="AG1044" t="str">
            <v>Etude 6102</v>
          </cell>
        </row>
        <row r="1045">
          <cell r="A1045" t="str">
            <v>Consommation d'eau chaude fioul des appartements 1975-1982 (climat normal)</v>
          </cell>
          <cell r="B1045" t="str">
            <v>fodcfiprecs2</v>
          </cell>
          <cell r="C1045" t="str">
            <v>fra</v>
          </cell>
          <cell r="D1045" t="str">
            <v>CEREN</v>
          </cell>
          <cell r="E1045" t="str">
            <v>GWh</v>
          </cell>
          <cell r="F1045">
            <v>334.06591469657042</v>
          </cell>
          <cell r="G1045">
            <v>314.82702592876103</v>
          </cell>
          <cell r="H1045">
            <v>290.79644948818691</v>
          </cell>
          <cell r="I1045">
            <v>279.53111569628243</v>
          </cell>
          <cell r="J1045">
            <v>269.01566155087295</v>
          </cell>
          <cell r="K1045">
            <v>243.50827318795774</v>
          </cell>
          <cell r="L1045">
            <v>193.2581904502249</v>
          </cell>
          <cell r="M1045">
            <v>198.70519018983535</v>
          </cell>
          <cell r="N1045">
            <v>182.11093414718064</v>
          </cell>
          <cell r="O1045">
            <v>166.34599730791103</v>
          </cell>
          <cell r="P1045">
            <v>206.83283159654445</v>
          </cell>
          <cell r="Q1045">
            <v>197.20393772074206</v>
          </cell>
          <cell r="R1045">
            <v>218.67936304475217</v>
          </cell>
          <cell r="S1045">
            <v>220.92401522663184</v>
          </cell>
          <cell r="T1045">
            <v>217.10651071286867</v>
          </cell>
          <cell r="U1045">
            <v>208.05635656101532</v>
          </cell>
          <cell r="V1045">
            <v>199.92175771393832</v>
          </cell>
          <cell r="W1045">
            <v>199.15752824860999</v>
          </cell>
          <cell r="X1045">
            <v>192.78933855829271</v>
          </cell>
          <cell r="Y1045">
            <v>185.51386941802053</v>
          </cell>
          <cell r="Z1045">
            <v>180.7700952665773</v>
          </cell>
          <cell r="AA1045">
            <v>177.6681482256248</v>
          </cell>
          <cell r="AB1045">
            <v>169.98709491442588</v>
          </cell>
          <cell r="AC1045">
            <v>161.41716657433733</v>
          </cell>
          <cell r="AD1045">
            <v>150.21924014349261</v>
          </cell>
          <cell r="AE1045">
            <v>142.78231916002463</v>
          </cell>
          <cell r="AF1045" t="str">
            <v>Ceren</v>
          </cell>
          <cell r="AG1045" t="str">
            <v>Etude 6102</v>
          </cell>
        </row>
        <row r="1046">
          <cell r="A1046" t="str">
            <v>Consommation d'eau chaude GPL des appartements 1975-1982 (climat normal)</v>
          </cell>
          <cell r="B1046" t="str">
            <v>gplcfiprecs2</v>
          </cell>
          <cell r="C1046" t="str">
            <v>fra</v>
          </cell>
          <cell r="D1046" t="str">
            <v>CEREN</v>
          </cell>
          <cell r="E1046" t="str">
            <v>GWh</v>
          </cell>
          <cell r="F1046">
            <v>42.721012737575045</v>
          </cell>
          <cell r="G1046">
            <v>31.240167599360465</v>
          </cell>
          <cell r="H1046">
            <v>22.973658536921263</v>
          </cell>
          <cell r="I1046">
            <v>20.32775385344846</v>
          </cell>
          <cell r="J1046">
            <v>17.955121679416095</v>
          </cell>
          <cell r="K1046">
            <v>15.836931824819196</v>
          </cell>
          <cell r="L1046">
            <v>14.158842001543558</v>
          </cell>
          <cell r="M1046">
            <v>13.936272428958787</v>
          </cell>
          <cell r="N1046">
            <v>14.750156913470253</v>
          </cell>
          <cell r="O1046">
            <v>14.20825999247533</v>
          </cell>
          <cell r="P1046">
            <v>14.369480275266007</v>
          </cell>
          <cell r="Q1046">
            <v>13.506616941451743</v>
          </cell>
          <cell r="R1046">
            <v>13.023342071435035</v>
          </cell>
          <cell r="S1046">
            <v>12.836613413983008</v>
          </cell>
          <cell r="T1046">
            <v>13.031375876389795</v>
          </cell>
          <cell r="U1046">
            <v>12.880894022467421</v>
          </cell>
          <cell r="V1046">
            <v>12.423614078455884</v>
          </cell>
          <cell r="W1046">
            <v>11.30800871584977</v>
          </cell>
          <cell r="X1046">
            <v>9.7099093351133625</v>
          </cell>
          <cell r="Y1046">
            <v>8.4032271917870247</v>
          </cell>
          <cell r="Z1046">
            <v>7.0876744081778407</v>
          </cell>
          <cell r="AA1046">
            <v>5.7648353689041745</v>
          </cell>
          <cell r="AB1046">
            <v>4.708909786687939</v>
          </cell>
          <cell r="AC1046">
            <v>3.7592055859257103</v>
          </cell>
          <cell r="AD1046">
            <v>3.7371449426612191</v>
          </cell>
          <cell r="AE1046">
            <v>3.6722868699285964</v>
          </cell>
          <cell r="AF1046" t="str">
            <v>Ceren</v>
          </cell>
          <cell r="AG1046" t="str">
            <v>Etude 6102</v>
          </cell>
        </row>
        <row r="1047">
          <cell r="A1047" t="str">
            <v>Consommation d'eau chaude gaz naturel des appartements 1975-1982 (climat normal)</v>
          </cell>
          <cell r="B1047" t="str">
            <v>gazcfiprecs2</v>
          </cell>
          <cell r="C1047" t="str">
            <v>fra</v>
          </cell>
          <cell r="D1047" t="str">
            <v>CEREN</v>
          </cell>
          <cell r="E1047" t="str">
            <v>GWh</v>
          </cell>
          <cell r="F1047">
            <v>877.30446786799064</v>
          </cell>
          <cell r="G1047">
            <v>831.35343703366004</v>
          </cell>
          <cell r="H1047">
            <v>786.82242544452629</v>
          </cell>
          <cell r="I1047">
            <v>796.07034878276215</v>
          </cell>
          <cell r="J1047">
            <v>780.51582888027076</v>
          </cell>
          <cell r="K1047">
            <v>754.59184729342235</v>
          </cell>
          <cell r="L1047">
            <v>757.31273539050699</v>
          </cell>
          <cell r="M1047">
            <v>806.48610302060285</v>
          </cell>
          <cell r="N1047">
            <v>814.32117970530078</v>
          </cell>
          <cell r="O1047">
            <v>840.67645462204587</v>
          </cell>
          <cell r="P1047">
            <v>852.90717050371882</v>
          </cell>
          <cell r="Q1047">
            <v>907.58333745698326</v>
          </cell>
          <cell r="R1047">
            <v>889.74441772099192</v>
          </cell>
          <cell r="S1047">
            <v>915.69268561481226</v>
          </cell>
          <cell r="T1047">
            <v>924.86010484782878</v>
          </cell>
          <cell r="U1047">
            <v>921.74311564676464</v>
          </cell>
          <cell r="V1047">
            <v>918.1778142500807</v>
          </cell>
          <cell r="W1047">
            <v>891.22862391290357</v>
          </cell>
          <cell r="X1047">
            <v>913.63616004611754</v>
          </cell>
          <cell r="Y1047">
            <v>905.39296828943657</v>
          </cell>
          <cell r="Z1047">
            <v>898.62747631322236</v>
          </cell>
          <cell r="AA1047">
            <v>888.35659030054694</v>
          </cell>
          <cell r="AB1047">
            <v>871.89555343830045</v>
          </cell>
          <cell r="AC1047">
            <v>854.45441927319507</v>
          </cell>
          <cell r="AD1047">
            <v>849.47904372762127</v>
          </cell>
          <cell r="AE1047">
            <v>841.89579565892802</v>
          </cell>
          <cell r="AF1047" t="str">
            <v>Ceren</v>
          </cell>
          <cell r="AG1047" t="str">
            <v>Etude 6102</v>
          </cell>
        </row>
        <row r="1048">
          <cell r="A1048" t="str">
            <v>Consommation d'eau chaude électricité des appartements 1975-1982 (climat normal)</v>
          </cell>
          <cell r="B1048" t="str">
            <v>elccfiprecs2</v>
          </cell>
          <cell r="C1048" t="str">
            <v>fra</v>
          </cell>
          <cell r="D1048" t="str">
            <v>CEREN</v>
          </cell>
          <cell r="E1048" t="str">
            <v>GWh</v>
          </cell>
          <cell r="F1048">
            <v>527.75666666666666</v>
          </cell>
          <cell r="G1048">
            <v>537.27066666666678</v>
          </cell>
          <cell r="H1048">
            <v>566.74600000000009</v>
          </cell>
          <cell r="I1048">
            <v>570.06191666666689</v>
          </cell>
          <cell r="J1048">
            <v>573.97516666666695</v>
          </cell>
          <cell r="K1048">
            <v>563.25849999999991</v>
          </cell>
          <cell r="L1048">
            <v>573.31100000000026</v>
          </cell>
          <cell r="M1048">
            <v>597.84775000000036</v>
          </cell>
          <cell r="N1048">
            <v>589.25350000000003</v>
          </cell>
          <cell r="O1048">
            <v>587.13712499999997</v>
          </cell>
          <cell r="P1048">
            <v>609.1255000000001</v>
          </cell>
          <cell r="Q1048">
            <v>636.82624999999973</v>
          </cell>
          <cell r="R1048">
            <v>665.5865</v>
          </cell>
          <cell r="S1048">
            <v>686.87133333333338</v>
          </cell>
          <cell r="T1048">
            <v>708.74200000000019</v>
          </cell>
          <cell r="U1048">
            <v>732.89100000000019</v>
          </cell>
          <cell r="V1048">
            <v>743.83980000000008</v>
          </cell>
          <cell r="W1048">
            <v>742.39165468824615</v>
          </cell>
          <cell r="X1048">
            <v>743.56892129073367</v>
          </cell>
          <cell r="Y1048">
            <v>726.6249788537117</v>
          </cell>
          <cell r="Z1048">
            <v>691.59498095641106</v>
          </cell>
          <cell r="AA1048">
            <v>680.9252740539398</v>
          </cell>
          <cell r="AB1048">
            <v>654.00720967257087</v>
          </cell>
          <cell r="AC1048">
            <v>626.88499999999988</v>
          </cell>
          <cell r="AD1048">
            <v>606.21380269495103</v>
          </cell>
          <cell r="AE1048">
            <v>587.36132700863641</v>
          </cell>
          <cell r="AF1048" t="str">
            <v>Ceren</v>
          </cell>
          <cell r="AG1048" t="str">
            <v>Etude 6102</v>
          </cell>
        </row>
        <row r="1049">
          <cell r="A1049" t="str">
            <v>Consommation d'eau chaude biomasse des appartements 1975-1982 (climat normal)</v>
          </cell>
          <cell r="B1049" t="str">
            <v>boicfiprecs2</v>
          </cell>
          <cell r="C1049" t="str">
            <v>fra</v>
          </cell>
          <cell r="D1049" t="str">
            <v>CEREN</v>
          </cell>
          <cell r="E1049" t="str">
            <v>GWh</v>
          </cell>
          <cell r="F1049">
            <v>7.8583188383857978</v>
          </cell>
          <cell r="G1049">
            <v>7.2868099660092289</v>
          </cell>
          <cell r="H1049">
            <v>7.3588777339253957</v>
          </cell>
          <cell r="I1049">
            <v>7.198583871613323</v>
          </cell>
          <cell r="J1049">
            <v>5.9977125889834033</v>
          </cell>
          <cell r="K1049">
            <v>5.6330567260268367</v>
          </cell>
          <cell r="L1049">
            <v>4.7917707380645984</v>
          </cell>
          <cell r="M1049">
            <v>4.9774033022341095</v>
          </cell>
          <cell r="N1049">
            <v>4.5621910120408131</v>
          </cell>
          <cell r="O1049">
            <v>4.6270688465257317</v>
          </cell>
          <cell r="P1049">
            <v>3.0143006142577353</v>
          </cell>
          <cell r="Q1049">
            <v>1.8438489525525337</v>
          </cell>
          <cell r="R1049">
            <v>1.8379524615305205</v>
          </cell>
          <cell r="S1049">
            <v>1.805688366418309</v>
          </cell>
          <cell r="T1049">
            <v>2.2102627175299006</v>
          </cell>
          <cell r="U1049">
            <v>1.6958399879304267</v>
          </cell>
          <cell r="V1049">
            <v>1.6805692157970356</v>
          </cell>
          <cell r="W1049">
            <v>1.7185341606118674</v>
          </cell>
          <cell r="X1049">
            <v>0.54789894118971461</v>
          </cell>
          <cell r="Y1049">
            <v>1.0065798222353379</v>
          </cell>
          <cell r="Z1049">
            <v>1.0097982167184796</v>
          </cell>
          <cell r="AA1049">
            <v>1.0084184940020295</v>
          </cell>
          <cell r="AB1049">
            <v>0.54843749422221333</v>
          </cell>
          <cell r="AC1049">
            <v>0.55062000000000921</v>
          </cell>
          <cell r="AD1049">
            <v>0.55337310000001583</v>
          </cell>
          <cell r="AE1049">
            <v>0.55613996549999456</v>
          </cell>
          <cell r="AF1049" t="str">
            <v>Ceren</v>
          </cell>
          <cell r="AG1049" t="str">
            <v>Etude 6102</v>
          </cell>
        </row>
        <row r="1050">
          <cell r="A1050" t="str">
            <v>Consommation d'eau chaude autre des appartements 1975-1982 (climat normal)</v>
          </cell>
          <cell r="B1050" t="str">
            <v>divcfiprecs2</v>
          </cell>
          <cell r="C1050" t="str">
            <v>fra</v>
          </cell>
          <cell r="D1050" t="str">
            <v>CEREN</v>
          </cell>
          <cell r="E1050" t="str">
            <v>GWh</v>
          </cell>
          <cell r="F1050">
            <v>684.95186741083694</v>
          </cell>
          <cell r="G1050">
            <v>677.81239081413344</v>
          </cell>
          <cell r="H1050">
            <v>680.93216101318262</v>
          </cell>
          <cell r="I1050">
            <v>686.96403128534632</v>
          </cell>
          <cell r="J1050">
            <v>694.12363748846997</v>
          </cell>
          <cell r="K1050">
            <v>725.11710567663135</v>
          </cell>
          <cell r="L1050">
            <v>761.11239940675057</v>
          </cell>
          <cell r="M1050">
            <v>766.85276437304799</v>
          </cell>
          <cell r="N1050">
            <v>768.83764191001978</v>
          </cell>
          <cell r="O1050">
            <v>760.95125372723385</v>
          </cell>
          <cell r="P1050">
            <v>777.07844919436832</v>
          </cell>
          <cell r="Q1050">
            <v>776.11450953822396</v>
          </cell>
          <cell r="R1050">
            <v>831.67032311640662</v>
          </cell>
          <cell r="S1050">
            <v>862.51287353498537</v>
          </cell>
          <cell r="T1050">
            <v>880.97770669819852</v>
          </cell>
          <cell r="U1050">
            <v>876.87441043970659</v>
          </cell>
          <cell r="V1050">
            <v>867.84715867102443</v>
          </cell>
          <cell r="W1050">
            <v>825.17287758270959</v>
          </cell>
          <cell r="X1050">
            <v>780.85727799099766</v>
          </cell>
          <cell r="Y1050">
            <v>735.31068952173814</v>
          </cell>
          <cell r="Z1050">
            <v>694.68805656266898</v>
          </cell>
          <cell r="AA1050">
            <v>661.451356868885</v>
          </cell>
          <cell r="AB1050">
            <v>631.49729418189452</v>
          </cell>
          <cell r="AC1050">
            <v>602.36389074660258</v>
          </cell>
          <cell r="AD1050">
            <v>600.7225722432056</v>
          </cell>
          <cell r="AE1050">
            <v>598.26059448811077</v>
          </cell>
          <cell r="AF1050" t="str">
            <v>Ceren</v>
          </cell>
          <cell r="AG1050" t="str">
            <v>Etude 6102</v>
          </cell>
        </row>
        <row r="1051">
          <cell r="A1051" t="str">
            <v>Consommation d'eau chaude des maisons 1982-1989 (climat normal)</v>
          </cell>
        </row>
        <row r="1052">
          <cell r="A1052" t="str">
            <v>Consommation d'eau chaude des maisons 1982-1989 (climat normal)</v>
          </cell>
          <cell r="B1052" t="str">
            <v>toccfmprecs3</v>
          </cell>
          <cell r="C1052" t="str">
            <v>fra</v>
          </cell>
          <cell r="D1052" t="str">
            <v>CEREN</v>
          </cell>
          <cell r="E1052" t="str">
            <v>GWh</v>
          </cell>
          <cell r="F1052">
            <v>3679.4650435050526</v>
          </cell>
          <cell r="G1052">
            <v>3669.1872144276681</v>
          </cell>
          <cell r="H1052">
            <v>3660.3380783673474</v>
          </cell>
          <cell r="I1052">
            <v>3642.973450465804</v>
          </cell>
          <cell r="J1052">
            <v>3619.9110369171849</v>
          </cell>
          <cell r="K1052">
            <v>3729.6484507689311</v>
          </cell>
          <cell r="L1052">
            <v>3733.5554518698136</v>
          </cell>
          <cell r="M1052">
            <v>3879.3072913811975</v>
          </cell>
          <cell r="N1052">
            <v>3966.0664360251808</v>
          </cell>
          <cell r="O1052">
            <v>4139.8515720799323</v>
          </cell>
          <cell r="P1052">
            <v>4069.8943505092684</v>
          </cell>
          <cell r="Q1052">
            <v>4006.3603053910124</v>
          </cell>
          <cell r="R1052">
            <v>4004.891391577773</v>
          </cell>
          <cell r="S1052">
            <v>3935.8352803653888</v>
          </cell>
          <cell r="T1052">
            <v>3826.7793051197955</v>
          </cell>
          <cell r="U1052">
            <v>3614.8029427551187</v>
          </cell>
          <cell r="V1052">
            <v>3431.5351321650678</v>
          </cell>
          <cell r="W1052">
            <v>3342.8762185796604</v>
          </cell>
          <cell r="X1052">
            <v>3270.0492161539173</v>
          </cell>
          <cell r="Y1052">
            <v>3250.2510105232423</v>
          </cell>
          <cell r="Z1052">
            <v>3246.8116300302677</v>
          </cell>
          <cell r="AA1052">
            <v>3206.9913634706827</v>
          </cell>
          <cell r="AB1052">
            <v>3181.5540123783344</v>
          </cell>
          <cell r="AC1052">
            <v>3171.9416661927448</v>
          </cell>
          <cell r="AD1052">
            <v>3113.004700684794</v>
          </cell>
          <cell r="AE1052">
            <v>3062.190740612918</v>
          </cell>
          <cell r="AF1052" t="str">
            <v>Ceren</v>
          </cell>
          <cell r="AG1052" t="str">
            <v>Etude 6102</v>
          </cell>
        </row>
        <row r="1053">
          <cell r="A1053" t="str">
            <v>Consommation d'eau chaude charbon des maisons 1982-1989 (climat normal)</v>
          </cell>
          <cell r="B1053" t="str">
            <v>chacfmprecs3</v>
          </cell>
          <cell r="C1053" t="str">
            <v>fra</v>
          </cell>
          <cell r="D1053" t="str">
            <v>CEREN</v>
          </cell>
          <cell r="E1053" t="str">
            <v>GWh</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t="str">
            <v>Ceren</v>
          </cell>
          <cell r="AG1053" t="str">
            <v>Etude 6102</v>
          </cell>
        </row>
        <row r="1054">
          <cell r="A1054" t="str">
            <v>Consommation d'eau chaude fioul des maisons 1982-1989 (climat normal)</v>
          </cell>
          <cell r="B1054" t="str">
            <v>fodcfmprecs3</v>
          </cell>
          <cell r="C1054" t="str">
            <v>fra</v>
          </cell>
          <cell r="D1054" t="str">
            <v>CEREN</v>
          </cell>
          <cell r="E1054" t="str">
            <v>GWh</v>
          </cell>
          <cell r="F1054">
            <v>364.8273701438589</v>
          </cell>
          <cell r="G1054">
            <v>380.54323108203778</v>
          </cell>
          <cell r="H1054">
            <v>370.16794287189396</v>
          </cell>
          <cell r="I1054">
            <v>356.38983618976062</v>
          </cell>
          <cell r="J1054">
            <v>340.40947376121437</v>
          </cell>
          <cell r="K1054">
            <v>379.40280916650045</v>
          </cell>
          <cell r="L1054">
            <v>392.56134772997478</v>
          </cell>
          <cell r="M1054">
            <v>481.87374089674597</v>
          </cell>
          <cell r="N1054">
            <v>557.4768487853903</v>
          </cell>
          <cell r="O1054">
            <v>587.18537774899437</v>
          </cell>
          <cell r="P1054">
            <v>609.97573338055531</v>
          </cell>
          <cell r="Q1054">
            <v>561.99715183355238</v>
          </cell>
          <cell r="R1054">
            <v>571.78189928263293</v>
          </cell>
          <cell r="S1054">
            <v>537.11021076688189</v>
          </cell>
          <cell r="T1054">
            <v>447.09231954220462</v>
          </cell>
          <cell r="U1054">
            <v>385.47516139989608</v>
          </cell>
          <cell r="V1054">
            <v>329.40613065288409</v>
          </cell>
          <cell r="W1054">
            <v>323.6964705690562</v>
          </cell>
          <cell r="X1054">
            <v>282.68792227711828</v>
          </cell>
          <cell r="Y1054">
            <v>288.99340502639893</v>
          </cell>
          <cell r="Z1054">
            <v>276.61949183948167</v>
          </cell>
          <cell r="AA1054">
            <v>261.94305156704053</v>
          </cell>
          <cell r="AB1054">
            <v>247.80490084713131</v>
          </cell>
          <cell r="AC1054">
            <v>231.79284807276179</v>
          </cell>
          <cell r="AD1054">
            <v>226.22181344821806</v>
          </cell>
          <cell r="AE1054">
            <v>216.68938590465956</v>
          </cell>
          <cell r="AF1054" t="str">
            <v>Ceren</v>
          </cell>
          <cell r="AG1054" t="str">
            <v>Etude 6102</v>
          </cell>
        </row>
        <row r="1055">
          <cell r="A1055" t="str">
            <v>Consommation d'eau chaude GPL des maisons 1982-1989 (climat normal)</v>
          </cell>
          <cell r="B1055" t="str">
            <v>gplcfmprecs3</v>
          </cell>
          <cell r="C1055" t="str">
            <v>fra</v>
          </cell>
          <cell r="D1055" t="str">
            <v>CEREN</v>
          </cell>
          <cell r="E1055" t="str">
            <v>GWh</v>
          </cell>
          <cell r="F1055">
            <v>357.18912301979952</v>
          </cell>
          <cell r="G1055">
            <v>273.69318722433712</v>
          </cell>
          <cell r="H1055">
            <v>172.38059792467203</v>
          </cell>
          <cell r="I1055">
            <v>171.00272090777273</v>
          </cell>
          <cell r="J1055">
            <v>169.9948105583122</v>
          </cell>
          <cell r="K1055">
            <v>167.94255799740111</v>
          </cell>
          <cell r="L1055">
            <v>163.68464054144115</v>
          </cell>
          <cell r="M1055">
            <v>161.55072871265742</v>
          </cell>
          <cell r="N1055">
            <v>160.0171303422531</v>
          </cell>
          <cell r="O1055">
            <v>166.45964543862809</v>
          </cell>
          <cell r="P1055">
            <v>162.43906924312984</v>
          </cell>
          <cell r="Q1055">
            <v>131.25552183764927</v>
          </cell>
          <cell r="R1055">
            <v>149.87029727551263</v>
          </cell>
          <cell r="S1055">
            <v>137.43761533991693</v>
          </cell>
          <cell r="T1055">
            <v>129.26822433771989</v>
          </cell>
          <cell r="U1055">
            <v>120.1583369440461</v>
          </cell>
          <cell r="V1055">
            <v>105.84253403941401</v>
          </cell>
          <cell r="W1055">
            <v>96.167367726995238</v>
          </cell>
          <cell r="X1055">
            <v>87.218885937782815</v>
          </cell>
          <cell r="Y1055">
            <v>79.417691449612136</v>
          </cell>
          <cell r="Z1055">
            <v>72.877288297065931</v>
          </cell>
          <cell r="AA1055">
            <v>70.562540631784927</v>
          </cell>
          <cell r="AB1055">
            <v>64.404111064937737</v>
          </cell>
          <cell r="AC1055">
            <v>60.460923506207756</v>
          </cell>
          <cell r="AD1055">
            <v>59.526211863750724</v>
          </cell>
          <cell r="AE1055">
            <v>57.986672726204489</v>
          </cell>
          <cell r="AF1055" t="str">
            <v>Ceren</v>
          </cell>
          <cell r="AG1055" t="str">
            <v>Etude 6102</v>
          </cell>
        </row>
        <row r="1056">
          <cell r="A1056" t="str">
            <v>Consommation d'eau chaude gaz naturel des maisons 1982-1989 (climat normal)</v>
          </cell>
          <cell r="B1056" t="str">
            <v>gazcfmprecs3</v>
          </cell>
          <cell r="C1056" t="str">
            <v>fra</v>
          </cell>
          <cell r="D1056" t="str">
            <v>CEREN</v>
          </cell>
          <cell r="E1056" t="str">
            <v>GWh</v>
          </cell>
          <cell r="F1056">
            <v>719.22896804798245</v>
          </cell>
          <cell r="G1056">
            <v>694.10258082069674</v>
          </cell>
          <cell r="H1056">
            <v>654.87721005759761</v>
          </cell>
          <cell r="I1056">
            <v>628.63476060490211</v>
          </cell>
          <cell r="J1056">
            <v>613.54507912544921</v>
          </cell>
          <cell r="K1056">
            <v>575.70577635899826</v>
          </cell>
          <cell r="L1056">
            <v>561.68033828431248</v>
          </cell>
          <cell r="M1056">
            <v>639.01505675365468</v>
          </cell>
          <cell r="N1056">
            <v>667.96272316462137</v>
          </cell>
          <cell r="O1056">
            <v>693.86243140371937</v>
          </cell>
          <cell r="P1056">
            <v>684.8823081841316</v>
          </cell>
          <cell r="Q1056">
            <v>702.40242116069044</v>
          </cell>
          <cell r="R1056">
            <v>724.99162902840465</v>
          </cell>
          <cell r="S1056">
            <v>680.49545898048655</v>
          </cell>
          <cell r="T1056">
            <v>672.04636495028353</v>
          </cell>
          <cell r="U1056">
            <v>685.15688308457527</v>
          </cell>
          <cell r="V1056">
            <v>694.43047648229754</v>
          </cell>
          <cell r="W1056">
            <v>662.6115824429545</v>
          </cell>
          <cell r="X1056">
            <v>652.32608296756734</v>
          </cell>
          <cell r="Y1056">
            <v>628.06410340888738</v>
          </cell>
          <cell r="Z1056">
            <v>599.10035043750065</v>
          </cell>
          <cell r="AA1056">
            <v>569.97901859003775</v>
          </cell>
          <cell r="AB1056">
            <v>542.77455452074025</v>
          </cell>
          <cell r="AC1056">
            <v>514.65782107448479</v>
          </cell>
          <cell r="AD1056">
            <v>513.05116053808206</v>
          </cell>
          <cell r="AE1056">
            <v>512.93347526646505</v>
          </cell>
          <cell r="AF1056" t="str">
            <v>Ceren</v>
          </cell>
          <cell r="AG1056" t="str">
            <v>Etude 6102</v>
          </cell>
        </row>
        <row r="1057">
          <cell r="A1057" t="str">
            <v>Consommation d'eau chaude électricité des maisons 1982-1989 (climat normal)</v>
          </cell>
          <cell r="B1057" t="str">
            <v>elccfmprecs3</v>
          </cell>
          <cell r="C1057" t="str">
            <v>fra</v>
          </cell>
          <cell r="D1057" t="str">
            <v>CEREN</v>
          </cell>
          <cell r="E1057" t="str">
            <v>GWh</v>
          </cell>
          <cell r="F1057">
            <v>2054.1357899999998</v>
          </cell>
          <cell r="G1057">
            <v>2150.9069541666663</v>
          </cell>
          <cell r="H1057">
            <v>2297.8267500000006</v>
          </cell>
          <cell r="I1057">
            <v>2315.3567437499992</v>
          </cell>
          <cell r="J1057">
            <v>2333.1209124999996</v>
          </cell>
          <cell r="K1057">
            <v>2444.7280999999994</v>
          </cell>
          <cell r="L1057">
            <v>2448.0708333333328</v>
          </cell>
          <cell r="M1057">
            <v>2450.3536041666662</v>
          </cell>
          <cell r="N1057">
            <v>2442.0647750000003</v>
          </cell>
          <cell r="O1057">
            <v>2561.7409062500001</v>
          </cell>
          <cell r="P1057">
            <v>2476.7673249999998</v>
          </cell>
          <cell r="Q1057">
            <v>2464.39796875</v>
          </cell>
          <cell r="R1057">
            <v>2415.0055291666672</v>
          </cell>
          <cell r="S1057">
            <v>2448.1323014999994</v>
          </cell>
          <cell r="T1057">
            <v>2466.2527440000008</v>
          </cell>
          <cell r="U1057">
            <v>2330.2673034999993</v>
          </cell>
          <cell r="V1057">
            <v>2217.6738000000005</v>
          </cell>
          <cell r="W1057">
            <v>2178.4028562941699</v>
          </cell>
          <cell r="X1057">
            <v>2174.7497550422058</v>
          </cell>
          <cell r="Y1057">
            <v>2179.3652328222461</v>
          </cell>
          <cell r="Z1057">
            <v>2223.9406168001037</v>
          </cell>
          <cell r="AA1057">
            <v>2231.325352316831</v>
          </cell>
          <cell r="AB1057">
            <v>2252.9277652218184</v>
          </cell>
          <cell r="AC1057">
            <v>2292.7889999999998</v>
          </cell>
          <cell r="AD1057">
            <v>2241.5372722709403</v>
          </cell>
          <cell r="AE1057">
            <v>2202.3597871517845</v>
          </cell>
          <cell r="AF1057" t="str">
            <v>Ceren</v>
          </cell>
          <cell r="AG1057" t="str">
            <v>Etude 6102</v>
          </cell>
        </row>
        <row r="1058">
          <cell r="A1058" t="str">
            <v>Consommation d'eau chaude biomasse des maisons 1982-1989 (climat normal)</v>
          </cell>
          <cell r="B1058" t="str">
            <v>boicfmprecs3</v>
          </cell>
          <cell r="C1058" t="str">
            <v>fra</v>
          </cell>
          <cell r="D1058" t="str">
            <v>CEREN</v>
          </cell>
          <cell r="E1058" t="str">
            <v>GWh</v>
          </cell>
          <cell r="F1058">
            <v>182.90319104130504</v>
          </cell>
          <cell r="G1058">
            <v>168.7684267055447</v>
          </cell>
          <cell r="H1058">
            <v>163.9327878207132</v>
          </cell>
          <cell r="I1058">
            <v>170.39468628562457</v>
          </cell>
          <cell r="J1058">
            <v>161.49506425207258</v>
          </cell>
          <cell r="K1058">
            <v>160.5285832756399</v>
          </cell>
          <cell r="L1058">
            <v>166.21317687156989</v>
          </cell>
          <cell r="M1058">
            <v>145.15378956267887</v>
          </cell>
          <cell r="N1058">
            <v>137.23974647026625</v>
          </cell>
          <cell r="O1058">
            <v>129.4639427282782</v>
          </cell>
          <cell r="P1058">
            <v>134.41484179277725</v>
          </cell>
          <cell r="Q1058">
            <v>144.60749899278198</v>
          </cell>
          <cell r="R1058">
            <v>141.24869604552441</v>
          </cell>
          <cell r="S1058">
            <v>130.36752158200099</v>
          </cell>
          <cell r="T1058">
            <v>110.11400161799429</v>
          </cell>
          <cell r="U1058">
            <v>92.026128679523026</v>
          </cell>
          <cell r="V1058">
            <v>83.036104892418734</v>
          </cell>
          <cell r="W1058">
            <v>79.992290874892191</v>
          </cell>
          <cell r="X1058">
            <v>70.487876208624584</v>
          </cell>
          <cell r="Y1058">
            <v>70.685797997426562</v>
          </cell>
          <cell r="Z1058">
            <v>69.689538263904979</v>
          </cell>
          <cell r="AA1058">
            <v>68.310534448264661</v>
          </cell>
          <cell r="AB1058">
            <v>67.912250233443061</v>
          </cell>
          <cell r="AC1058">
            <v>65.937600000001112</v>
          </cell>
          <cell r="AD1058">
            <v>66.078247499999634</v>
          </cell>
          <cell r="AE1058">
            <v>65.631424500001231</v>
          </cell>
          <cell r="AF1058" t="str">
            <v>Ceren</v>
          </cell>
          <cell r="AG1058" t="str">
            <v>Etude 6102</v>
          </cell>
        </row>
        <row r="1059">
          <cell r="A1059" t="str">
            <v>Consommation d'eau chaude autre des maisons 1982-1989 (climat normal)</v>
          </cell>
          <cell r="B1059" t="str">
            <v>divcfmprecs3</v>
          </cell>
          <cell r="C1059" t="str">
            <v>fra</v>
          </cell>
          <cell r="D1059" t="str">
            <v>CEREN</v>
          </cell>
          <cell r="E1059" t="str">
            <v>GWh</v>
          </cell>
          <cell r="F1059">
            <v>1.1806012521067666</v>
          </cell>
          <cell r="G1059">
            <v>1.1728344283854777</v>
          </cell>
          <cell r="H1059">
            <v>1.1527896924697205</v>
          </cell>
          <cell r="I1059">
            <v>1.1947027277446605</v>
          </cell>
          <cell r="J1059">
            <v>1.3456967201366736</v>
          </cell>
          <cell r="K1059">
            <v>1.3406239703919263</v>
          </cell>
          <cell r="L1059">
            <v>1.3451151091826172</v>
          </cell>
          <cell r="M1059">
            <v>1.3603712887943469</v>
          </cell>
          <cell r="N1059">
            <v>1.3052122626493525</v>
          </cell>
          <cell r="O1059">
            <v>1.1392685103116404</v>
          </cell>
          <cell r="P1059">
            <v>1.4150729086745559</v>
          </cell>
          <cell r="Q1059">
            <v>1.6997428163382806</v>
          </cell>
          <cell r="R1059">
            <v>1.9933407790311066</v>
          </cell>
          <cell r="S1059">
            <v>2.2921721961054136</v>
          </cell>
          <cell r="T1059">
            <v>2.0056506715922371</v>
          </cell>
          <cell r="U1059">
            <v>1.7191291470790602</v>
          </cell>
          <cell r="V1059">
            <v>1.1460860980527066</v>
          </cell>
          <cell r="W1059">
            <v>2.0056506715922366</v>
          </cell>
          <cell r="X1059">
            <v>2.5786937206185905</v>
          </cell>
          <cell r="Y1059">
            <v>3.7247798186712959</v>
          </cell>
          <cell r="Z1059">
            <v>4.5843443922108271</v>
          </cell>
          <cell r="AA1059">
            <v>4.8708659167240045</v>
          </cell>
          <cell r="AB1059">
            <v>5.7304304902635339</v>
          </cell>
          <cell r="AC1059">
            <v>6.303473539289886</v>
          </cell>
          <cell r="AD1059">
            <v>6.5899950638030651</v>
          </cell>
          <cell r="AE1059">
            <v>6.5899950638030642</v>
          </cell>
          <cell r="AF1059" t="str">
            <v>Ceren</v>
          </cell>
          <cell r="AG1059" t="str">
            <v>Etude 6102</v>
          </cell>
        </row>
        <row r="1060">
          <cell r="A1060" t="str">
            <v>Consommation d'eau chaude des appartements 1982-1989 (climat normal)</v>
          </cell>
        </row>
        <row r="1061">
          <cell r="A1061" t="str">
            <v>Consommation d'eau chaude des appartements 1982-1989 (climat normal)</v>
          </cell>
          <cell r="B1061" t="str">
            <v>toccfiprecs3</v>
          </cell>
          <cell r="C1061" t="str">
            <v>fra</v>
          </cell>
          <cell r="D1061" t="str">
            <v>CEREN</v>
          </cell>
          <cell r="E1061" t="str">
            <v>GWh</v>
          </cell>
          <cell r="F1061">
            <v>1308.7703967294633</v>
          </cell>
          <cell r="G1061">
            <v>1319.606423485877</v>
          </cell>
          <cell r="H1061">
            <v>1328.4740856360515</v>
          </cell>
          <cell r="I1061">
            <v>1325.2796067934239</v>
          </cell>
          <cell r="J1061">
            <v>1312.3756741309737</v>
          </cell>
          <cell r="K1061">
            <v>1303.3303891963503</v>
          </cell>
          <cell r="L1061">
            <v>1345.1330771550756</v>
          </cell>
          <cell r="M1061">
            <v>1390.5317676030918</v>
          </cell>
          <cell r="N1061">
            <v>1390.9246590501014</v>
          </cell>
          <cell r="O1061">
            <v>1378.1668993324706</v>
          </cell>
          <cell r="P1061">
            <v>1375.5251796999237</v>
          </cell>
          <cell r="Q1061">
            <v>1361.2999169406305</v>
          </cell>
          <cell r="R1061">
            <v>1375.8943990465702</v>
          </cell>
          <cell r="S1061">
            <v>1357.8932036745161</v>
          </cell>
          <cell r="T1061">
            <v>1336.4210694510266</v>
          </cell>
          <cell r="U1061">
            <v>1338.3466887966661</v>
          </cell>
          <cell r="V1061">
            <v>1332.2818052231498</v>
          </cell>
          <cell r="W1061">
            <v>1338.9672744819559</v>
          </cell>
          <cell r="X1061">
            <v>1325.7203700926605</v>
          </cell>
          <cell r="Y1061">
            <v>1304.8288444175473</v>
          </cell>
          <cell r="Z1061">
            <v>1248.2400672388505</v>
          </cell>
          <cell r="AA1061">
            <v>1239.7959683027113</v>
          </cell>
          <cell r="AB1061">
            <v>1206.7811670569361</v>
          </cell>
          <cell r="AC1061">
            <v>1170.287788788396</v>
          </cell>
          <cell r="AD1061">
            <v>1148.7271482167962</v>
          </cell>
          <cell r="AE1061">
            <v>1129.3882789160455</v>
          </cell>
          <cell r="AF1061" t="str">
            <v>Ceren</v>
          </cell>
          <cell r="AG1061" t="str">
            <v>Etude 6102</v>
          </cell>
        </row>
        <row r="1062">
          <cell r="A1062" t="str">
            <v>Consommation d'eau chaude charbon des appartements 1982-1989 (climat normal)</v>
          </cell>
          <cell r="B1062" t="str">
            <v>chacfiprecs3</v>
          </cell>
          <cell r="C1062" t="str">
            <v>fra</v>
          </cell>
          <cell r="D1062" t="str">
            <v>CEREN</v>
          </cell>
          <cell r="E1062" t="str">
            <v>GWh</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t="str">
            <v>Ceren</v>
          </cell>
          <cell r="AG1062" t="str">
            <v>Etude 6102</v>
          </cell>
        </row>
        <row r="1063">
          <cell r="A1063" t="str">
            <v>Consommation d'eau chaude fioul des appartements 1982-1989 (climat normal)</v>
          </cell>
          <cell r="B1063" t="str">
            <v>fodcfiprecs3</v>
          </cell>
          <cell r="C1063" t="str">
            <v>fra</v>
          </cell>
          <cell r="D1063" t="str">
            <v>CEREN</v>
          </cell>
          <cell r="E1063" t="str">
            <v>GWh</v>
          </cell>
          <cell r="F1063">
            <v>35.043229764607588</v>
          </cell>
          <cell r="G1063">
            <v>35.152536546539302</v>
          </cell>
          <cell r="H1063">
            <v>34.547037360847234</v>
          </cell>
          <cell r="I1063">
            <v>35.64100704187527</v>
          </cell>
          <cell r="J1063">
            <v>37.231354359326254</v>
          </cell>
          <cell r="K1063">
            <v>36.854164002751389</v>
          </cell>
          <cell r="L1063">
            <v>35.528201836995912</v>
          </cell>
          <cell r="M1063">
            <v>39.202136714611406</v>
          </cell>
          <cell r="N1063">
            <v>39.570065185669193</v>
          </cell>
          <cell r="O1063">
            <v>39.935942252269875</v>
          </cell>
          <cell r="P1063">
            <v>43.3236782858053</v>
          </cell>
          <cell r="Q1063">
            <v>31.292478976843693</v>
          </cell>
          <cell r="R1063">
            <v>27.83457485623406</v>
          </cell>
          <cell r="S1063">
            <v>28.968082179853347</v>
          </cell>
          <cell r="T1063">
            <v>27.520167197710148</v>
          </cell>
          <cell r="U1063">
            <v>27.286104459605152</v>
          </cell>
          <cell r="V1063">
            <v>28.917667516171658</v>
          </cell>
          <cell r="W1063">
            <v>37.370885331559393</v>
          </cell>
          <cell r="X1063">
            <v>43.776776452467857</v>
          </cell>
          <cell r="Y1063">
            <v>50.199420798298085</v>
          </cell>
          <cell r="Z1063">
            <v>56.430052112440805</v>
          </cell>
          <cell r="AA1063">
            <v>60.655621520993066</v>
          </cell>
          <cell r="AB1063">
            <v>64.193532642133306</v>
          </cell>
          <cell r="AC1063">
            <v>66.370160337968542</v>
          </cell>
          <cell r="AD1063">
            <v>61.984211807101929</v>
          </cell>
          <cell r="AE1063">
            <v>59.960678467857846</v>
          </cell>
          <cell r="AF1063" t="str">
            <v>Ceren</v>
          </cell>
          <cell r="AG1063" t="str">
            <v>Etude 6102</v>
          </cell>
        </row>
        <row r="1064">
          <cell r="A1064" t="str">
            <v>Consommation d'eau chaude GPL des appartements 1982-1989 (climat normal)</v>
          </cell>
          <cell r="B1064" t="str">
            <v>gplcfiprecs3</v>
          </cell>
          <cell r="C1064" t="str">
            <v>fra</v>
          </cell>
          <cell r="D1064" t="str">
            <v>CEREN</v>
          </cell>
          <cell r="E1064" t="str">
            <v>GWh</v>
          </cell>
          <cell r="F1064">
            <v>37.567971413241594</v>
          </cell>
          <cell r="G1064">
            <v>25.61357023002892</v>
          </cell>
          <cell r="H1064">
            <v>13.942469486182503</v>
          </cell>
          <cell r="I1064">
            <v>13.289106064402153</v>
          </cell>
          <cell r="J1064">
            <v>12.766788597433536</v>
          </cell>
          <cell r="K1064">
            <v>12.209708241323785</v>
          </cell>
          <cell r="L1064">
            <v>11.896816837050986</v>
          </cell>
          <cell r="M1064">
            <v>11.649135145496386</v>
          </cell>
          <cell r="N1064">
            <v>11.941246445781719</v>
          </cell>
          <cell r="O1064">
            <v>12.243413061091561</v>
          </cell>
          <cell r="P1064">
            <v>12.149578023246944</v>
          </cell>
          <cell r="Q1064">
            <v>11.942123747545409</v>
          </cell>
          <cell r="R1064">
            <v>9.8520326987775633</v>
          </cell>
          <cell r="S1064">
            <v>8.6138065551989307</v>
          </cell>
          <cell r="T1064">
            <v>7.3781575638615298</v>
          </cell>
          <cell r="U1064">
            <v>5.6110036368901826</v>
          </cell>
          <cell r="V1064">
            <v>4.4620112252564095</v>
          </cell>
          <cell r="W1064">
            <v>3.5107844577714711</v>
          </cell>
          <cell r="X1064">
            <v>2.9250321236242391</v>
          </cell>
          <cell r="Y1064">
            <v>2.3652673945731735</v>
          </cell>
          <cell r="Z1064">
            <v>2.0466748872039897</v>
          </cell>
          <cell r="AA1064">
            <v>1.8086348540288555</v>
          </cell>
          <cell r="AB1064">
            <v>1.2995684749893039</v>
          </cell>
          <cell r="AC1064">
            <v>0.88288780746436046</v>
          </cell>
          <cell r="AD1064">
            <v>0.88175102678992667</v>
          </cell>
          <cell r="AE1064">
            <v>0.87734227165597733</v>
          </cell>
          <cell r="AF1064" t="str">
            <v>Ceren</v>
          </cell>
          <cell r="AG1064" t="str">
            <v>Etude 6102</v>
          </cell>
        </row>
        <row r="1065">
          <cell r="A1065" t="str">
            <v>Consommation d'eau chaude gaz naturel des appartements 1982-1989 (climat normal)</v>
          </cell>
          <cell r="B1065" t="str">
            <v>gazcfiprecs3</v>
          </cell>
          <cell r="C1065" t="str">
            <v>fra</v>
          </cell>
          <cell r="D1065" t="str">
            <v>CEREN</v>
          </cell>
          <cell r="E1065" t="str">
            <v>GWh</v>
          </cell>
          <cell r="F1065">
            <v>466.85133706390081</v>
          </cell>
          <cell r="G1065">
            <v>425.81917030549124</v>
          </cell>
          <cell r="H1065">
            <v>398.34811355994219</v>
          </cell>
          <cell r="I1065">
            <v>397.54643925132086</v>
          </cell>
          <cell r="J1065">
            <v>386.13674383442537</v>
          </cell>
          <cell r="K1065">
            <v>370.61200177649221</v>
          </cell>
          <cell r="L1065">
            <v>370.58601877950673</v>
          </cell>
          <cell r="M1065">
            <v>382.70213177268818</v>
          </cell>
          <cell r="N1065">
            <v>396.76326166275447</v>
          </cell>
          <cell r="O1065">
            <v>397.82280282365645</v>
          </cell>
          <cell r="P1065">
            <v>412.4237095114471</v>
          </cell>
          <cell r="Q1065">
            <v>426.01610854119031</v>
          </cell>
          <cell r="R1065">
            <v>446.70838501521797</v>
          </cell>
          <cell r="S1065">
            <v>439.05753296686305</v>
          </cell>
          <cell r="T1065">
            <v>433.86623716935162</v>
          </cell>
          <cell r="U1065">
            <v>439.49221114232989</v>
          </cell>
          <cell r="V1065">
            <v>432.90712102974339</v>
          </cell>
          <cell r="W1065">
            <v>421.2768944282667</v>
          </cell>
          <cell r="X1065">
            <v>419.46043322447184</v>
          </cell>
          <cell r="Y1065">
            <v>411.46737265529845</v>
          </cell>
          <cell r="Z1065">
            <v>404.81848216995638</v>
          </cell>
          <cell r="AA1065">
            <v>397.58583600892888</v>
          </cell>
          <cell r="AB1065">
            <v>387.93438177454351</v>
          </cell>
          <cell r="AC1065">
            <v>378.05662334204038</v>
          </cell>
          <cell r="AD1065">
            <v>375.71272101716318</v>
          </cell>
          <cell r="AE1065">
            <v>372.24171993816896</v>
          </cell>
          <cell r="AF1065" t="str">
            <v>Ceren</v>
          </cell>
          <cell r="AG1065" t="str">
            <v>Etude 6102</v>
          </cell>
        </row>
        <row r="1066">
          <cell r="A1066" t="str">
            <v>Consommation d'eau chaude électricité des appartements 1982-1989 (climat normal)</v>
          </cell>
          <cell r="B1066" t="str">
            <v>elccfiprecs3</v>
          </cell>
          <cell r="C1066" t="str">
            <v>fra</v>
          </cell>
          <cell r="D1066" t="str">
            <v>CEREN</v>
          </cell>
          <cell r="E1066" t="str">
            <v>GWh</v>
          </cell>
          <cell r="F1066">
            <v>566.2013616666668</v>
          </cell>
          <cell r="G1066">
            <v>635.42755252083316</v>
          </cell>
          <cell r="H1066">
            <v>690.38577175000012</v>
          </cell>
          <cell r="I1066">
            <v>689.17595347916654</v>
          </cell>
          <cell r="J1066">
            <v>688.26491020833339</v>
          </cell>
          <cell r="K1066">
            <v>673.86921068749962</v>
          </cell>
          <cell r="L1066">
            <v>674.45266783333329</v>
          </cell>
          <cell r="M1066">
            <v>697.87851872916667</v>
          </cell>
          <cell r="N1066">
            <v>688.12186712499977</v>
          </cell>
          <cell r="O1066">
            <v>684.10420510416657</v>
          </cell>
          <cell r="P1066">
            <v>681.60883891666663</v>
          </cell>
          <cell r="Q1066">
            <v>685.04452856249986</v>
          </cell>
          <cell r="R1066">
            <v>694.89642320833343</v>
          </cell>
          <cell r="S1066">
            <v>692.88246952083364</v>
          </cell>
          <cell r="T1066">
            <v>681.69139549999977</v>
          </cell>
          <cell r="U1066">
            <v>680.85100999999997</v>
          </cell>
          <cell r="V1066">
            <v>677.77197000000012</v>
          </cell>
          <cell r="W1066">
            <v>679.81879868866145</v>
          </cell>
          <cell r="X1066">
            <v>654.37506251076275</v>
          </cell>
          <cell r="Y1066">
            <v>627.76007204482016</v>
          </cell>
          <cell r="Z1066">
            <v>563.92818644392037</v>
          </cell>
          <cell r="AA1066">
            <v>548.85398557112148</v>
          </cell>
          <cell r="AB1066">
            <v>511.7369089849542</v>
          </cell>
          <cell r="AC1066">
            <v>472.10540999999995</v>
          </cell>
          <cell r="AD1066">
            <v>457.409508446968</v>
          </cell>
          <cell r="AE1066">
            <v>443.55289806534216</v>
          </cell>
          <cell r="AF1066" t="str">
            <v>Ceren</v>
          </cell>
          <cell r="AG1066" t="str">
            <v>Etude 6102</v>
          </cell>
        </row>
        <row r="1067">
          <cell r="A1067" t="str">
            <v>Consommation d'eau chaude biomasse des appartements 1982-1989 (climat normal)</v>
          </cell>
          <cell r="B1067" t="str">
            <v>boicfiprecs3</v>
          </cell>
          <cell r="C1067" t="str">
            <v>fra</v>
          </cell>
          <cell r="D1067" t="str">
            <v>CEREN</v>
          </cell>
          <cell r="E1067" t="str">
            <v>GWh</v>
          </cell>
          <cell r="F1067">
            <v>7.7612606141822207</v>
          </cell>
          <cell r="G1067">
            <v>6.1463612047512024</v>
          </cell>
          <cell r="H1067">
            <v>4.3648901534906486</v>
          </cell>
          <cell r="I1067">
            <v>4.7444342330832683</v>
          </cell>
          <cell r="J1067">
            <v>4.7184863831353141</v>
          </cell>
          <cell r="K1067">
            <v>4.5801401118914384</v>
          </cell>
          <cell r="L1067">
            <v>4.2342851967580657</v>
          </cell>
          <cell r="M1067">
            <v>4.3985627407567458</v>
          </cell>
          <cell r="N1067">
            <v>4.4516524693516999</v>
          </cell>
          <cell r="O1067">
            <v>5.1738910815087999</v>
          </cell>
          <cell r="P1067">
            <v>2.9415920075834094</v>
          </cell>
          <cell r="Q1067">
            <v>2.7460167312290338</v>
          </cell>
          <cell r="R1067">
            <v>2.2656031024020677</v>
          </cell>
          <cell r="S1067">
            <v>2.2121462528750442</v>
          </cell>
          <cell r="T1067">
            <v>2.1574300258291714</v>
          </cell>
          <cell r="U1067">
            <v>2.0825056317720652</v>
          </cell>
          <cell r="V1067">
            <v>2.0638692530861533</v>
          </cell>
          <cell r="W1067">
            <v>1.6776018102876975</v>
          </cell>
          <cell r="X1067">
            <v>1.5014405176133745</v>
          </cell>
          <cell r="Y1067">
            <v>1.5168055787786445</v>
          </cell>
          <cell r="Z1067">
            <v>1.5193642153422642</v>
          </cell>
          <cell r="AA1067">
            <v>1.0656972688261279</v>
          </cell>
          <cell r="AB1067">
            <v>1.0697823985740915</v>
          </cell>
          <cell r="AC1067">
            <v>1.0738799999999742</v>
          </cell>
          <cell r="AD1067">
            <v>1.0792494000000092</v>
          </cell>
          <cell r="AE1067">
            <v>1.6269684704999747</v>
          </cell>
          <cell r="AF1067" t="str">
            <v>Ceren</v>
          </cell>
          <cell r="AG1067" t="str">
            <v>Etude 6102</v>
          </cell>
        </row>
        <row r="1068">
          <cell r="A1068" t="str">
            <v>Consommation d'eau chaude autre des appartements 1982-1989 (climat normal)</v>
          </cell>
          <cell r="B1068" t="str">
            <v>divcfiprecs3</v>
          </cell>
          <cell r="C1068" t="str">
            <v>fra</v>
          </cell>
          <cell r="D1068" t="str">
            <v>CEREN</v>
          </cell>
          <cell r="E1068" t="str">
            <v>GWh</v>
          </cell>
          <cell r="F1068">
            <v>195.34523620686429</v>
          </cell>
          <cell r="G1068">
            <v>191.44723267823309</v>
          </cell>
          <cell r="H1068">
            <v>186.88580332558885</v>
          </cell>
          <cell r="I1068">
            <v>184.88266672357597</v>
          </cell>
          <cell r="J1068">
            <v>183.25739074832003</v>
          </cell>
          <cell r="K1068">
            <v>205.20516437639179</v>
          </cell>
          <cell r="L1068">
            <v>248.43508667143067</v>
          </cell>
          <cell r="M1068">
            <v>254.7012825003724</v>
          </cell>
          <cell r="N1068">
            <v>250.07656616154443</v>
          </cell>
          <cell r="O1068">
            <v>238.88664500977723</v>
          </cell>
          <cell r="P1068">
            <v>223.07778295517414</v>
          </cell>
          <cell r="Q1068">
            <v>204.2586603813223</v>
          </cell>
          <cell r="R1068">
            <v>194.337380165605</v>
          </cell>
          <cell r="S1068">
            <v>186.15916619889208</v>
          </cell>
          <cell r="T1068">
            <v>183.80768199427447</v>
          </cell>
          <cell r="U1068">
            <v>183.0238539260686</v>
          </cell>
          <cell r="V1068">
            <v>186.15916619889208</v>
          </cell>
          <cell r="W1068">
            <v>195.31230976540897</v>
          </cell>
          <cell r="X1068">
            <v>203.68162526372015</v>
          </cell>
          <cell r="Y1068">
            <v>211.51990594577876</v>
          </cell>
          <cell r="Z1068">
            <v>219.49730740998697</v>
          </cell>
          <cell r="AA1068">
            <v>229.82619307881276</v>
          </cell>
          <cell r="AB1068">
            <v>240.54699278174155</v>
          </cell>
          <cell r="AC1068">
            <v>251.79882730092265</v>
          </cell>
          <cell r="AD1068">
            <v>251.65970651877313</v>
          </cell>
          <cell r="AE1068">
            <v>251.12867170252062</v>
          </cell>
          <cell r="AF1068" t="str">
            <v>Ceren</v>
          </cell>
          <cell r="AG1068" t="str">
            <v>Etude 6102</v>
          </cell>
        </row>
        <row r="1069">
          <cell r="A1069" t="str">
            <v>Consommation d'eau chaude des maisons 1990-2000 (climat normal)</v>
          </cell>
        </row>
        <row r="1070">
          <cell r="A1070" t="str">
            <v>Consommation d'eau chaude des maisons 1990-2000 (climat normal)</v>
          </cell>
          <cell r="B1070" t="str">
            <v>toccfmprecs4</v>
          </cell>
          <cell r="C1070" t="str">
            <v>fra</v>
          </cell>
          <cell r="D1070" t="str">
            <v>CEREN</v>
          </cell>
          <cell r="E1070" t="str">
            <v>GWh</v>
          </cell>
          <cell r="F1070">
            <v>0</v>
          </cell>
          <cell r="G1070">
            <v>380.16742705843126</v>
          </cell>
          <cell r="H1070">
            <v>753.75209878524129</v>
          </cell>
          <cell r="I1070">
            <v>1126.7267373605987</v>
          </cell>
          <cell r="J1070">
            <v>1501.4494833993688</v>
          </cell>
          <cell r="K1070">
            <v>1936.6850507463837</v>
          </cell>
          <cell r="L1070">
            <v>2358.0194168146481</v>
          </cell>
          <cell r="M1070">
            <v>2820.2370150043284</v>
          </cell>
          <cell r="N1070">
            <v>3140.0480841243943</v>
          </cell>
          <cell r="O1070">
            <v>3583.4366690162569</v>
          </cell>
          <cell r="P1070">
            <v>4262.9699126315572</v>
          </cell>
          <cell r="Q1070">
            <v>4225.034259867567</v>
          </cell>
          <cell r="R1070">
            <v>4198.4865681321426</v>
          </cell>
          <cell r="S1070">
            <v>4118.3075288848158</v>
          </cell>
          <cell r="T1070">
            <v>4107.0175046764653</v>
          </cell>
          <cell r="U1070">
            <v>4037.1130000038897</v>
          </cell>
          <cell r="V1070">
            <v>3933.5085440194275</v>
          </cell>
          <cell r="W1070">
            <v>3855.4026268091557</v>
          </cell>
          <cell r="X1070">
            <v>3761.3822394035524</v>
          </cell>
          <cell r="Y1070">
            <v>3751.4511625363348</v>
          </cell>
          <cell r="Z1070">
            <v>3806.7123613315584</v>
          </cell>
          <cell r="AA1070">
            <v>3831.4837410719942</v>
          </cell>
          <cell r="AB1070">
            <v>3853.7532482976003</v>
          </cell>
          <cell r="AC1070">
            <v>3909.4619191862266</v>
          </cell>
          <cell r="AD1070">
            <v>3885.0398216473968</v>
          </cell>
          <cell r="AE1070">
            <v>3823.6514763035684</v>
          </cell>
          <cell r="AF1070" t="str">
            <v>Ceren</v>
          </cell>
          <cell r="AG1070" t="str">
            <v>Etude 6102</v>
          </cell>
        </row>
        <row r="1071">
          <cell r="A1071" t="str">
            <v>Consommation d'eau chaude charbon des maisons 1990-2000 (climat normal)</v>
          </cell>
          <cell r="B1071" t="str">
            <v>chacfmprecs4</v>
          </cell>
          <cell r="C1071" t="str">
            <v>fra</v>
          </cell>
          <cell r="D1071" t="str">
            <v>CEREN</v>
          </cell>
          <cell r="E1071" t="str">
            <v>GWh</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cell r="Y1071">
            <v>0</v>
          </cell>
          <cell r="Z1071">
            <v>0</v>
          </cell>
          <cell r="AA1071">
            <v>0</v>
          </cell>
          <cell r="AB1071">
            <v>0</v>
          </cell>
          <cell r="AC1071">
            <v>0</v>
          </cell>
          <cell r="AD1071">
            <v>0</v>
          </cell>
          <cell r="AE1071">
            <v>0</v>
          </cell>
          <cell r="AF1071" t="str">
            <v>Ceren</v>
          </cell>
          <cell r="AG1071" t="str">
            <v>Etude 6102</v>
          </cell>
        </row>
        <row r="1072">
          <cell r="A1072" t="str">
            <v>Consommation d'eau chaude fioul des maisons 1990-2000 (climat normal)</v>
          </cell>
          <cell r="B1072" t="str">
            <v>fodcfmprecs4</v>
          </cell>
          <cell r="C1072" t="str">
            <v>fra</v>
          </cell>
          <cell r="D1072" t="str">
            <v>CEREN</v>
          </cell>
          <cell r="E1072" t="str">
            <v>GWh</v>
          </cell>
          <cell r="F1072">
            <v>0</v>
          </cell>
          <cell r="G1072">
            <v>77.016714537447712</v>
          </cell>
          <cell r="H1072">
            <v>147.70491053026893</v>
          </cell>
          <cell r="I1072">
            <v>212.12639972345099</v>
          </cell>
          <cell r="J1072">
            <v>306.05578005686732</v>
          </cell>
          <cell r="K1072">
            <v>389.46978585249354</v>
          </cell>
          <cell r="L1072">
            <v>427.30367886505513</v>
          </cell>
          <cell r="M1072">
            <v>634.00494669888371</v>
          </cell>
          <cell r="N1072">
            <v>734.55200510563236</v>
          </cell>
          <cell r="O1072">
            <v>828.54726517587176</v>
          </cell>
          <cell r="P1072">
            <v>1056.5463307982141</v>
          </cell>
          <cell r="Q1072">
            <v>1015.908938471629</v>
          </cell>
          <cell r="R1072">
            <v>988.81736073053037</v>
          </cell>
          <cell r="S1072">
            <v>973.28483191095586</v>
          </cell>
          <cell r="T1072">
            <v>1008.953118542211</v>
          </cell>
          <cell r="U1072">
            <v>976.35028899989709</v>
          </cell>
          <cell r="V1072">
            <v>932.86838822690663</v>
          </cell>
          <cell r="W1072">
            <v>940.47994647192388</v>
          </cell>
          <cell r="X1072">
            <v>872.07041923727752</v>
          </cell>
          <cell r="Y1072">
            <v>873.1931984728609</v>
          </cell>
          <cell r="Z1072">
            <v>844.03759228181252</v>
          </cell>
          <cell r="AA1072">
            <v>796.2847009421065</v>
          </cell>
          <cell r="AB1072">
            <v>763.74984009380432</v>
          </cell>
          <cell r="AC1072">
            <v>719.98656558327173</v>
          </cell>
          <cell r="AD1072">
            <v>743.56739420246208</v>
          </cell>
          <cell r="AE1072">
            <v>714.92528995367388</v>
          </cell>
          <cell r="AF1072" t="str">
            <v>Ceren</v>
          </cell>
          <cell r="AG1072" t="str">
            <v>Etude 6102</v>
          </cell>
        </row>
        <row r="1073">
          <cell r="A1073" t="str">
            <v>Consommation d'eau chaude GPL des maisons 1990-2000 (climat normal)</v>
          </cell>
          <cell r="B1073" t="str">
            <v>gplcfmprecs4</v>
          </cell>
          <cell r="C1073" t="str">
            <v>fra</v>
          </cell>
          <cell r="D1073" t="str">
            <v>CEREN</v>
          </cell>
          <cell r="E1073" t="str">
            <v>GWh</v>
          </cell>
          <cell r="F1073">
            <v>0</v>
          </cell>
          <cell r="G1073">
            <v>31.600747506115336</v>
          </cell>
          <cell r="H1073">
            <v>38.928042245770101</v>
          </cell>
          <cell r="I1073">
            <v>54.958559008720528</v>
          </cell>
          <cell r="J1073">
            <v>78.701144469845431</v>
          </cell>
          <cell r="K1073">
            <v>109.06454696727835</v>
          </cell>
          <cell r="L1073">
            <v>135.80278757798663</v>
          </cell>
          <cell r="M1073">
            <v>145.74755954457567</v>
          </cell>
          <cell r="N1073">
            <v>178.23844564658668</v>
          </cell>
          <cell r="O1073">
            <v>218.8074978114106</v>
          </cell>
          <cell r="P1073">
            <v>269.38417602629943</v>
          </cell>
          <cell r="Q1073">
            <v>259.98512486925551</v>
          </cell>
          <cell r="R1073">
            <v>270.39869579061428</v>
          </cell>
          <cell r="S1073">
            <v>258.96789833622097</v>
          </cell>
          <cell r="T1073">
            <v>249.21365960633187</v>
          </cell>
          <cell r="U1073">
            <v>232.62362664080609</v>
          </cell>
          <cell r="V1073">
            <v>212.22820515448643</v>
          </cell>
          <cell r="W1073">
            <v>201.39013868228807</v>
          </cell>
          <cell r="X1073">
            <v>193.08504035597218</v>
          </cell>
          <cell r="Y1073">
            <v>181.88430218533921</v>
          </cell>
          <cell r="Z1073">
            <v>171.26911515072157</v>
          </cell>
          <cell r="AA1073">
            <v>160.44659693337638</v>
          </cell>
          <cell r="AB1073">
            <v>151.01767728521162</v>
          </cell>
          <cell r="AC1073">
            <v>144.53242855209697</v>
          </cell>
          <cell r="AD1073">
            <v>143.64191082526202</v>
          </cell>
          <cell r="AE1073">
            <v>141.75335769921523</v>
          </cell>
          <cell r="AF1073" t="str">
            <v>Ceren</v>
          </cell>
          <cell r="AG1073" t="str">
            <v>Etude 6102</v>
          </cell>
        </row>
        <row r="1074">
          <cell r="A1074" t="str">
            <v>Consommation d'eau chaude gaz naturel des maisons 1990-2000 (climat normal)</v>
          </cell>
          <cell r="B1074" t="str">
            <v>gazcfmprecs4</v>
          </cell>
          <cell r="C1074" t="str">
            <v>fra</v>
          </cell>
          <cell r="D1074" t="str">
            <v>CEREN</v>
          </cell>
          <cell r="E1074" t="str">
            <v>GWh</v>
          </cell>
          <cell r="F1074">
            <v>0</v>
          </cell>
          <cell r="G1074">
            <v>93.029634901296944</v>
          </cell>
          <cell r="H1074">
            <v>195.8546236927441</v>
          </cell>
          <cell r="I1074">
            <v>299.9145364797775</v>
          </cell>
          <cell r="J1074">
            <v>402.7825068608268</v>
          </cell>
          <cell r="K1074">
            <v>507.24891378929868</v>
          </cell>
          <cell r="L1074">
            <v>672.41861696513956</v>
          </cell>
          <cell r="M1074">
            <v>783.71284865672317</v>
          </cell>
          <cell r="N1074">
            <v>814.13893406283478</v>
          </cell>
          <cell r="O1074">
            <v>912.26430908398106</v>
          </cell>
          <cell r="P1074">
            <v>1115.183014534967</v>
          </cell>
          <cell r="Q1074">
            <v>1143.5131948418366</v>
          </cell>
          <cell r="R1074">
            <v>1170.1941441634578</v>
          </cell>
          <cell r="S1074">
            <v>1136.8290952029547</v>
          </cell>
          <cell r="T1074">
            <v>1117.4972042590839</v>
          </cell>
          <cell r="U1074">
            <v>1106.98556499187</v>
          </cell>
          <cell r="V1074">
            <v>1089.1754333567003</v>
          </cell>
          <cell r="W1074">
            <v>1055.0890912693949</v>
          </cell>
          <cell r="X1074">
            <v>1050.8721696069358</v>
          </cell>
          <cell r="Y1074">
            <v>1032.3431707015559</v>
          </cell>
          <cell r="Z1074">
            <v>1010.9633340626699</v>
          </cell>
          <cell r="AA1074">
            <v>989.16522501939244</v>
          </cell>
          <cell r="AB1074">
            <v>968.24241374455323</v>
          </cell>
          <cell r="AC1074">
            <v>946.85210572173901</v>
          </cell>
          <cell r="AD1074">
            <v>944.44816510132591</v>
          </cell>
          <cell r="AE1074">
            <v>943.23938360952729</v>
          </cell>
          <cell r="AF1074" t="str">
            <v>Ceren</v>
          </cell>
          <cell r="AG1074" t="str">
            <v>Etude 6102</v>
          </cell>
        </row>
        <row r="1075">
          <cell r="A1075" t="str">
            <v>Consommation d'eau chaude électricité des maisons 1990-2000 (climat normal)</v>
          </cell>
          <cell r="B1075" t="str">
            <v>elccfmprecs4</v>
          </cell>
          <cell r="C1075" t="str">
            <v>fra</v>
          </cell>
          <cell r="D1075" t="str">
            <v>CEREN</v>
          </cell>
          <cell r="E1075" t="str">
            <v>GWh</v>
          </cell>
          <cell r="F1075">
            <v>0</v>
          </cell>
          <cell r="G1075">
            <v>171.84502499999996</v>
          </cell>
          <cell r="H1075">
            <v>355.40675625</v>
          </cell>
          <cell r="I1075">
            <v>529.77618656249979</v>
          </cell>
          <cell r="J1075">
            <v>669.70290770833321</v>
          </cell>
          <cell r="K1075">
            <v>870.69973562500002</v>
          </cell>
          <cell r="L1075">
            <v>1044.83869</v>
          </cell>
          <cell r="M1075">
            <v>1183.6076540625002</v>
          </cell>
          <cell r="N1075">
            <v>1341.8103762499998</v>
          </cell>
          <cell r="O1075">
            <v>1549.0738504467615</v>
          </cell>
          <cell r="P1075">
            <v>1731.8571648163381</v>
          </cell>
          <cell r="Q1075">
            <v>1711.0690550246713</v>
          </cell>
          <cell r="R1075">
            <v>1674.1350698163387</v>
          </cell>
          <cell r="S1075">
            <v>1654.9147431496722</v>
          </cell>
          <cell r="T1075">
            <v>1645.1007431496719</v>
          </cell>
          <cell r="U1075">
            <v>1644.8592431496718</v>
          </cell>
          <cell r="V1075">
            <v>1623.2383031496718</v>
          </cell>
          <cell r="W1075">
            <v>1583.9720377057436</v>
          </cell>
          <cell r="X1075">
            <v>1572.7016820715467</v>
          </cell>
          <cell r="Y1075">
            <v>1588.9473345145968</v>
          </cell>
          <cell r="Z1075">
            <v>1705.2713197022567</v>
          </cell>
          <cell r="AA1075">
            <v>1810.3618132516951</v>
          </cell>
          <cell r="AB1075">
            <v>1895.2249696128297</v>
          </cell>
          <cell r="AC1075">
            <v>2022.0397431496724</v>
          </cell>
          <cell r="AD1075">
            <v>1976.2210642444632</v>
          </cell>
          <cell r="AE1075">
            <v>1945.3114982292682</v>
          </cell>
          <cell r="AF1075" t="str">
            <v>Ceren</v>
          </cell>
          <cell r="AG1075" t="str">
            <v>Etude 6102</v>
          </cell>
        </row>
        <row r="1076">
          <cell r="A1076" t="str">
            <v>Consommation d'eau chaude biomasse des maisons 1990-2000 (climat normal)</v>
          </cell>
          <cell r="B1076" t="str">
            <v>boicfmprecs4</v>
          </cell>
          <cell r="C1076" t="str">
            <v>fra</v>
          </cell>
          <cell r="D1076" t="str">
            <v>CEREN</v>
          </cell>
          <cell r="E1076" t="str">
            <v>GWh</v>
          </cell>
          <cell r="F1076">
            <v>0</v>
          </cell>
          <cell r="G1076">
            <v>6.6753051135713104</v>
          </cell>
          <cell r="H1076">
            <v>15.635211336598331</v>
          </cell>
          <cell r="I1076">
            <v>29.661074193489632</v>
          </cell>
          <cell r="J1076">
            <v>43.880421182936061</v>
          </cell>
          <cell r="K1076">
            <v>59.875711498606506</v>
          </cell>
          <cell r="L1076">
            <v>76.99900143846844</v>
          </cell>
          <cell r="M1076">
            <v>72.498247720732252</v>
          </cell>
          <cell r="N1076">
            <v>70.667706264111089</v>
          </cell>
          <cell r="O1076">
            <v>74.182027040217818</v>
          </cell>
          <cell r="P1076">
            <v>89.440976679185411</v>
          </cell>
          <cell r="Q1076">
            <v>93.999066043307181</v>
          </cell>
          <cell r="R1076">
            <v>94.379426606189</v>
          </cell>
          <cell r="S1076">
            <v>93.46525199057524</v>
          </cell>
          <cell r="T1076">
            <v>85.125168059917442</v>
          </cell>
          <cell r="U1076">
            <v>74.884762397582918</v>
          </cell>
          <cell r="V1076">
            <v>73.742992013162976</v>
          </cell>
          <cell r="W1076">
            <v>70.5247739724322</v>
          </cell>
          <cell r="X1076">
            <v>67.29677560038489</v>
          </cell>
          <cell r="Y1076">
            <v>67.471782012048067</v>
          </cell>
          <cell r="Z1076">
            <v>65.304403365664626</v>
          </cell>
          <cell r="AA1076">
            <v>63.66739156811618</v>
          </cell>
          <cell r="AB1076">
            <v>61.987014850207217</v>
          </cell>
          <cell r="AC1076">
            <v>60.546424114765074</v>
          </cell>
          <cell r="AD1076">
            <v>60.810926914765702</v>
          </cell>
          <cell r="AE1076">
            <v>62.071586452765963</v>
          </cell>
          <cell r="AF1076" t="str">
            <v>Ceren</v>
          </cell>
          <cell r="AG1076" t="str">
            <v>Etude 6102</v>
          </cell>
        </row>
        <row r="1077">
          <cell r="A1077" t="str">
            <v>Consommation d'eau chaude autre des maisons 1990-2000 (climat normal)</v>
          </cell>
          <cell r="B1077" t="str">
            <v>divcfmprecs4</v>
          </cell>
          <cell r="C1077" t="str">
            <v>fra</v>
          </cell>
          <cell r="D1077" t="str">
            <v>CEREN</v>
          </cell>
          <cell r="E1077" t="str">
            <v>GWh</v>
          </cell>
          <cell r="F1077">
            <v>0</v>
          </cell>
          <cell r="G1077">
            <v>0</v>
          </cell>
          <cell r="H1077">
            <v>0.22255472985988653</v>
          </cell>
          <cell r="I1077">
            <v>0.28998139266014211</v>
          </cell>
          <cell r="J1077">
            <v>0.32672312056007247</v>
          </cell>
          <cell r="K1077">
            <v>0.32635701370634829</v>
          </cell>
          <cell r="L1077">
            <v>0.65664196799856278</v>
          </cell>
          <cell r="M1077">
            <v>0.66575832091355402</v>
          </cell>
          <cell r="N1077">
            <v>0.64061679523016146</v>
          </cell>
          <cell r="O1077">
            <v>0.56171945801415502</v>
          </cell>
          <cell r="P1077">
            <v>0.55824977655247354</v>
          </cell>
          <cell r="Q1077">
            <v>0.55888061686723234</v>
          </cell>
          <cell r="R1077">
            <v>0.56187102501223884</v>
          </cell>
          <cell r="S1077">
            <v>0.84570829443713724</v>
          </cell>
          <cell r="T1077">
            <v>1.1276110592495161</v>
          </cell>
          <cell r="U1077">
            <v>1.4095138240618952</v>
          </cell>
          <cell r="V1077">
            <v>2.2552221184990322</v>
          </cell>
          <cell r="W1077">
            <v>3.9466387073733076</v>
          </cell>
          <cell r="X1077">
            <v>5.3561525314352032</v>
          </cell>
          <cell r="Y1077">
            <v>7.6113746499342341</v>
          </cell>
          <cell r="Z1077">
            <v>9.8665967684332667</v>
          </cell>
          <cell r="AA1077">
            <v>11.558013357307539</v>
          </cell>
          <cell r="AB1077">
            <v>13.531332710994196</v>
          </cell>
          <cell r="AC1077">
            <v>15.504652064680847</v>
          </cell>
          <cell r="AD1077">
            <v>16.350360359117992</v>
          </cell>
          <cell r="AE1077">
            <v>16.350360359117985</v>
          </cell>
          <cell r="AF1077" t="str">
            <v>Ceren</v>
          </cell>
          <cell r="AG1077" t="str">
            <v>Etude 6102</v>
          </cell>
        </row>
        <row r="1078">
          <cell r="A1078" t="str">
            <v>Consommation d'eau chaude des appartements 1990-2000 (climat normal)</v>
          </cell>
        </row>
        <row r="1079">
          <cell r="A1079" t="str">
            <v>Consommation d'eau chaude des appartements 1990-2000 (climat normal)</v>
          </cell>
          <cell r="B1079" t="str">
            <v>toccfiprecs4</v>
          </cell>
          <cell r="C1079" t="str">
            <v>fra</v>
          </cell>
          <cell r="D1079" t="str">
            <v>CEREN</v>
          </cell>
          <cell r="E1079" t="str">
            <v>GWh</v>
          </cell>
          <cell r="F1079">
            <v>0</v>
          </cell>
          <cell r="G1079">
            <v>130.53092972723053</v>
          </cell>
          <cell r="H1079">
            <v>303.42458348375817</v>
          </cell>
          <cell r="I1079">
            <v>488.87236252933735</v>
          </cell>
          <cell r="J1079">
            <v>668.82756900336244</v>
          </cell>
          <cell r="K1079">
            <v>883.46921704179692</v>
          </cell>
          <cell r="L1079">
            <v>1081.8986078263906</v>
          </cell>
          <cell r="M1079">
            <v>1234.4927572158126</v>
          </cell>
          <cell r="N1079">
            <v>1375.3556234653299</v>
          </cell>
          <cell r="O1079">
            <v>1514.7700676234404</v>
          </cell>
          <cell r="P1079">
            <v>1660.6005221174398</v>
          </cell>
          <cell r="Q1079">
            <v>1668.2219820923083</v>
          </cell>
          <cell r="R1079">
            <v>1683.6684543727847</v>
          </cell>
          <cell r="S1079">
            <v>1686.1666749983183</v>
          </cell>
          <cell r="T1079">
            <v>1718.9873708621976</v>
          </cell>
          <cell r="U1079">
            <v>1753.543788161578</v>
          </cell>
          <cell r="V1079">
            <v>1787.317791757474</v>
          </cell>
          <cell r="W1079">
            <v>1764.9032003026291</v>
          </cell>
          <cell r="X1079">
            <v>1705.7439293709883</v>
          </cell>
          <cell r="Y1079">
            <v>1637.3020932757715</v>
          </cell>
          <cell r="Z1079">
            <v>1597.2769490983917</v>
          </cell>
          <cell r="AA1079">
            <v>1566.2280499619433</v>
          </cell>
          <cell r="AB1079">
            <v>1513.8446826917238</v>
          </cell>
          <cell r="AC1079">
            <v>1466.4013064573751</v>
          </cell>
          <cell r="AD1079">
            <v>1441.3914718009671</v>
          </cell>
          <cell r="AE1079">
            <v>1419.9233883360193</v>
          </cell>
          <cell r="AF1079" t="str">
            <v>Ceren</v>
          </cell>
          <cell r="AG1079" t="str">
            <v>Etude 6102</v>
          </cell>
        </row>
        <row r="1080">
          <cell r="A1080" t="str">
            <v>Consommation d'eau chaude charbon des appartements 1990-2000 (climat normal)</v>
          </cell>
          <cell r="B1080" t="str">
            <v>chacfiprecs4</v>
          </cell>
          <cell r="C1080" t="str">
            <v>fra</v>
          </cell>
          <cell r="D1080" t="str">
            <v>CEREN</v>
          </cell>
          <cell r="E1080" t="str">
            <v>GWh</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t="str">
            <v>Ceren</v>
          </cell>
          <cell r="AG1080" t="str">
            <v>Etude 6102</v>
          </cell>
        </row>
        <row r="1081">
          <cell r="A1081" t="str">
            <v>Consommation d'eau chaude fioul des appartements 1990-2000 (climat normal)</v>
          </cell>
          <cell r="B1081" t="str">
            <v>fodcfiprecs4</v>
          </cell>
          <cell r="C1081" t="str">
            <v>fra</v>
          </cell>
          <cell r="D1081" t="str">
            <v>CEREN</v>
          </cell>
          <cell r="E1081" t="str">
            <v>GWh</v>
          </cell>
          <cell r="F1081">
            <v>0</v>
          </cell>
          <cell r="G1081">
            <v>1.8531249425004155</v>
          </cell>
          <cell r="H1081">
            <v>3.8881257848641102</v>
          </cell>
          <cell r="I1081">
            <v>6.5443017359461511</v>
          </cell>
          <cell r="J1081">
            <v>8.8085381193805716</v>
          </cell>
          <cell r="K1081">
            <v>10.598690128982769</v>
          </cell>
          <cell r="L1081">
            <v>12.810447711333582</v>
          </cell>
          <cell r="M1081">
            <v>16.616253629875249</v>
          </cell>
          <cell r="N1081">
            <v>19.696602622728506</v>
          </cell>
          <cell r="O1081">
            <v>24.528705755254474</v>
          </cell>
          <cell r="P1081">
            <v>28.16763910577594</v>
          </cell>
          <cell r="Q1081">
            <v>29.581501037698871</v>
          </cell>
          <cell r="R1081">
            <v>29.83483083021963</v>
          </cell>
          <cell r="S1081">
            <v>33.504633540186035</v>
          </cell>
          <cell r="T1081">
            <v>36.924791516757573</v>
          </cell>
          <cell r="U1081">
            <v>38.427544755411979</v>
          </cell>
          <cell r="V1081">
            <v>44.575881301698153</v>
          </cell>
          <cell r="W1081">
            <v>45.063534714625234</v>
          </cell>
          <cell r="X1081">
            <v>41.497485111670002</v>
          </cell>
          <cell r="Y1081">
            <v>40.722770425975163</v>
          </cell>
          <cell r="Z1081">
            <v>38.823115350528262</v>
          </cell>
          <cell r="AA1081">
            <v>36.538946204667418</v>
          </cell>
          <cell r="AB1081">
            <v>33.768065707166862</v>
          </cell>
          <cell r="AC1081">
            <v>31.096488816502699</v>
          </cell>
          <cell r="AD1081">
            <v>30.092723778759989</v>
          </cell>
          <cell r="AE1081">
            <v>29.391218453563766</v>
          </cell>
          <cell r="AF1081" t="str">
            <v>Ceren</v>
          </cell>
          <cell r="AG1081" t="str">
            <v>Etude 6102</v>
          </cell>
        </row>
        <row r="1082">
          <cell r="A1082" t="str">
            <v>Consommation d'eau chaude GPL des appartements 1990-2000 (climat normal)</v>
          </cell>
          <cell r="B1082" t="str">
            <v>gplcfiprecs4</v>
          </cell>
          <cell r="C1082" t="str">
            <v>fra</v>
          </cell>
          <cell r="D1082" t="str">
            <v>CEREN</v>
          </cell>
          <cell r="E1082" t="str">
            <v>GWh</v>
          </cell>
          <cell r="F1082">
            <v>0</v>
          </cell>
          <cell r="G1082">
            <v>2.8796019552919074</v>
          </cell>
          <cell r="H1082">
            <v>2.7452360322762739</v>
          </cell>
          <cell r="I1082">
            <v>4.2044840069368847</v>
          </cell>
          <cell r="J1082">
            <v>5.4298052672447223</v>
          </cell>
          <cell r="K1082">
            <v>7.1525338158129861</v>
          </cell>
          <cell r="L1082">
            <v>8.9380165231173851</v>
          </cell>
          <cell r="M1082">
            <v>10.821176877230656</v>
          </cell>
          <cell r="N1082">
            <v>11.491510028611284</v>
          </cell>
          <cell r="O1082">
            <v>13.61107337496126</v>
          </cell>
          <cell r="P1082">
            <v>15.772743077104444</v>
          </cell>
          <cell r="Q1082">
            <v>15.832323489813426</v>
          </cell>
          <cell r="R1082">
            <v>15.545367561966074</v>
          </cell>
          <cell r="S1082">
            <v>14.478731199028523</v>
          </cell>
          <cell r="T1082">
            <v>14.034959051701502</v>
          </cell>
          <cell r="U1082">
            <v>13.094824036834803</v>
          </cell>
          <cell r="V1082">
            <v>11.983125974105912</v>
          </cell>
          <cell r="W1082">
            <v>10.633311980212346</v>
          </cell>
          <cell r="X1082">
            <v>9.4406772184451917</v>
          </cell>
          <cell r="Y1082">
            <v>8.4291064440134136</v>
          </cell>
          <cell r="Z1082">
            <v>7.4122597004750741</v>
          </cell>
          <cell r="AA1082">
            <v>6.2431219458034466</v>
          </cell>
          <cell r="AB1082">
            <v>5.1824594328029967</v>
          </cell>
          <cell r="AC1082">
            <v>4.1684003282514324</v>
          </cell>
          <cell r="AD1082">
            <v>4.1554108736966775</v>
          </cell>
          <cell r="AE1082">
            <v>4.0051342224262276</v>
          </cell>
          <cell r="AF1082" t="str">
            <v>Ceren</v>
          </cell>
          <cell r="AG1082" t="str">
            <v>Etude 6102</v>
          </cell>
        </row>
        <row r="1083">
          <cell r="A1083" t="str">
            <v>Consommation d'eau chaude gaz naturel des appartements 1990-2000 (climat normal)</v>
          </cell>
          <cell r="B1083" t="str">
            <v>gazcfiprecs4</v>
          </cell>
          <cell r="C1083" t="str">
            <v>fra</v>
          </cell>
          <cell r="D1083" t="str">
            <v>CEREN</v>
          </cell>
          <cell r="E1083" t="str">
            <v>GWh</v>
          </cell>
          <cell r="F1083">
            <v>0</v>
          </cell>
          <cell r="G1083">
            <v>45.28359637172337</v>
          </cell>
          <cell r="H1083">
            <v>101.09396818628667</v>
          </cell>
          <cell r="I1083">
            <v>165.21641681830698</v>
          </cell>
          <cell r="J1083">
            <v>227.30372896395815</v>
          </cell>
          <cell r="K1083">
            <v>305.29339181484391</v>
          </cell>
          <cell r="L1083">
            <v>388.63145664641524</v>
          </cell>
          <cell r="M1083">
            <v>437.30150188134485</v>
          </cell>
          <cell r="N1083">
            <v>488.62809710950125</v>
          </cell>
          <cell r="O1083">
            <v>526.74131838950564</v>
          </cell>
          <cell r="P1083">
            <v>593.1932162605342</v>
          </cell>
          <cell r="Q1083">
            <v>608.98568913514737</v>
          </cell>
          <cell r="R1083">
            <v>622.32156295809887</v>
          </cell>
          <cell r="S1083">
            <v>608.61455320517825</v>
          </cell>
          <cell r="T1083">
            <v>591.78185977120688</v>
          </cell>
          <cell r="U1083">
            <v>592.28514030944257</v>
          </cell>
          <cell r="V1083">
            <v>587.1806624535825</v>
          </cell>
          <cell r="W1083">
            <v>582.63712743919416</v>
          </cell>
          <cell r="X1083">
            <v>577.94061538146821</v>
          </cell>
          <cell r="Y1083">
            <v>572.10987834952937</v>
          </cell>
          <cell r="Z1083">
            <v>566.65796656986197</v>
          </cell>
          <cell r="AA1083">
            <v>560.51984306606028</v>
          </cell>
          <cell r="AB1083">
            <v>553.29481592501406</v>
          </cell>
          <cell r="AC1083">
            <v>545.60192897955642</v>
          </cell>
          <cell r="AD1083">
            <v>543.75259441618937</v>
          </cell>
          <cell r="AE1083">
            <v>542.15848170020502</v>
          </cell>
          <cell r="AF1083" t="str">
            <v>Ceren</v>
          </cell>
          <cell r="AG1083" t="str">
            <v>Etude 6102</v>
          </cell>
        </row>
        <row r="1084">
          <cell r="A1084" t="str">
            <v>Consommation d'eau chaude électricité des appartements 1990-2000 (climat normal)</v>
          </cell>
          <cell r="B1084" t="str">
            <v>elccfiprecs4</v>
          </cell>
          <cell r="C1084" t="str">
            <v>fra</v>
          </cell>
          <cell r="D1084" t="str">
            <v>CEREN</v>
          </cell>
          <cell r="E1084" t="str">
            <v>GWh</v>
          </cell>
          <cell r="F1084">
            <v>0</v>
          </cell>
          <cell r="G1084">
            <v>74.188691643750005</v>
          </cell>
          <cell r="H1084">
            <v>181.41634957499997</v>
          </cell>
          <cell r="I1084">
            <v>280.26596938124999</v>
          </cell>
          <cell r="J1084">
            <v>380.18184543749999</v>
          </cell>
          <cell r="K1084">
            <v>500.08202836875017</v>
          </cell>
          <cell r="L1084">
            <v>593.2142560499999</v>
          </cell>
          <cell r="M1084">
            <v>671.55997123125019</v>
          </cell>
          <cell r="N1084">
            <v>744.52785041250024</v>
          </cell>
          <cell r="O1084">
            <v>822.5098612825501</v>
          </cell>
          <cell r="P1084">
            <v>883.56018755740979</v>
          </cell>
          <cell r="Q1084">
            <v>878.15959323865968</v>
          </cell>
          <cell r="R1084">
            <v>889.46418841990942</v>
          </cell>
          <cell r="S1084">
            <v>896.74940010115972</v>
          </cell>
          <cell r="T1084">
            <v>937.63384503240934</v>
          </cell>
          <cell r="U1084">
            <v>965.33180503241022</v>
          </cell>
          <cell r="V1084">
            <v>993.76726003240969</v>
          </cell>
          <cell r="W1084">
            <v>968.50887934485502</v>
          </cell>
          <cell r="X1084">
            <v>911.32766114591197</v>
          </cell>
          <cell r="Y1084">
            <v>844.18421556048145</v>
          </cell>
          <cell r="Z1084">
            <v>806.20885299947474</v>
          </cell>
          <cell r="AA1084">
            <v>778.43275228508139</v>
          </cell>
          <cell r="AB1084">
            <v>730.78732318412995</v>
          </cell>
          <cell r="AC1084">
            <v>688.26393503240934</v>
          </cell>
          <cell r="AD1084">
            <v>667.6648717082943</v>
          </cell>
          <cell r="AE1084">
            <v>650.1873652124259</v>
          </cell>
          <cell r="AF1084" t="str">
            <v>Ceren</v>
          </cell>
          <cell r="AG1084" t="str">
            <v>Etude 6102</v>
          </cell>
        </row>
        <row r="1085">
          <cell r="A1085" t="str">
            <v>Consommation d'eau chaude biomasse des appartements 1990-2000 (climat normal)</v>
          </cell>
          <cell r="B1085" t="str">
            <v>boicfiprecs4</v>
          </cell>
          <cell r="C1085" t="str">
            <v>fra</v>
          </cell>
          <cell r="D1085" t="str">
            <v>CEREN</v>
          </cell>
          <cell r="E1085" t="str">
            <v>GWh</v>
          </cell>
          <cell r="F1085">
            <v>0</v>
          </cell>
          <cell r="G1085">
            <v>1.2097832831164224</v>
          </cell>
          <cell r="H1085">
            <v>0.61099977010732687</v>
          </cell>
          <cell r="I1085">
            <v>1.0244895717456757</v>
          </cell>
          <cell r="J1085">
            <v>0.42438605400957385</v>
          </cell>
          <cell r="K1085">
            <v>0.41198624400209383</v>
          </cell>
          <cell r="L1085">
            <v>0.7936090924366398</v>
          </cell>
          <cell r="M1085">
            <v>0.82444453748664159</v>
          </cell>
          <cell r="N1085">
            <v>0.83444187977877948</v>
          </cell>
          <cell r="O1085">
            <v>1.016147849607506</v>
          </cell>
          <cell r="P1085">
            <v>1.4519196625184916</v>
          </cell>
          <cell r="Q1085">
            <v>1.4491646264035865</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t="str">
            <v>Ceren</v>
          </cell>
          <cell r="AG1085" t="str">
            <v>Etude 6102</v>
          </cell>
        </row>
        <row r="1086">
          <cell r="A1086" t="str">
            <v>Consommation d'eau chaude autre des appartements 1990-2000 (climat normal)</v>
          </cell>
          <cell r="B1086" t="str">
            <v>divcfiprecs4</v>
          </cell>
          <cell r="C1086" t="str">
            <v>fra</v>
          </cell>
          <cell r="D1086" t="str">
            <v>CEREN</v>
          </cell>
          <cell r="E1086" t="str">
            <v>GWh</v>
          </cell>
          <cell r="F1086">
            <v>0</v>
          </cell>
          <cell r="G1086">
            <v>5.1161315308484054</v>
          </cell>
          <cell r="H1086">
            <v>13.669904135223746</v>
          </cell>
          <cell r="I1086">
            <v>31.616701015151676</v>
          </cell>
          <cell r="J1086">
            <v>46.679265161269463</v>
          </cell>
          <cell r="K1086">
            <v>59.930586669404988</v>
          </cell>
          <cell r="L1086">
            <v>77.510821803087879</v>
          </cell>
          <cell r="M1086">
            <v>97.369409058625109</v>
          </cell>
          <cell r="N1086">
            <v>110.1771214122097</v>
          </cell>
          <cell r="O1086">
            <v>126.36296097156138</v>
          </cell>
          <cell r="P1086">
            <v>138.45481645409663</v>
          </cell>
          <cell r="Q1086">
            <v>134.21371056458545</v>
          </cell>
          <cell r="R1086">
            <v>126.50250460259079</v>
          </cell>
          <cell r="S1086">
            <v>132.81935695276587</v>
          </cell>
          <cell r="T1086">
            <v>138.61191549012216</v>
          </cell>
          <cell r="U1086">
            <v>144.40447402747844</v>
          </cell>
          <cell r="V1086">
            <v>149.81086199567767</v>
          </cell>
          <cell r="W1086">
            <v>158.06034682374235</v>
          </cell>
          <cell r="X1086">
            <v>165.53749051349283</v>
          </cell>
          <cell r="Y1086">
            <v>171.8561224957721</v>
          </cell>
          <cell r="Z1086">
            <v>178.17475447805131</v>
          </cell>
          <cell r="AA1086">
            <v>184.49338646033053</v>
          </cell>
          <cell r="AB1086">
            <v>190.81201844260983</v>
          </cell>
          <cell r="AC1086">
            <v>197.27055330065497</v>
          </cell>
          <cell r="AD1086">
            <v>195.72587102402662</v>
          </cell>
          <cell r="AE1086">
            <v>194.18118874739827</v>
          </cell>
          <cell r="AF1086" t="str">
            <v>Ceren</v>
          </cell>
          <cell r="AG1086" t="str">
            <v>Etude 6102</v>
          </cell>
        </row>
        <row r="1087">
          <cell r="A1087" t="str">
            <v>Consommation d'eau chaude des maisons &gt;=2001 (climat normal)</v>
          </cell>
        </row>
        <row r="1088">
          <cell r="A1088" t="str">
            <v>Consommation d'eau chaude des maisons &gt;=2001 (climat normal)</v>
          </cell>
          <cell r="B1088" t="str">
            <v>toccfmprecs5</v>
          </cell>
          <cell r="C1088" t="str">
            <v>fra</v>
          </cell>
          <cell r="D1088" t="str">
            <v>CEREN</v>
          </cell>
          <cell r="E1088" t="str">
            <v>GWh</v>
          </cell>
          <cell r="F1088">
            <v>0</v>
          </cell>
          <cell r="G1088">
            <v>0</v>
          </cell>
          <cell r="H1088">
            <v>0</v>
          </cell>
          <cell r="I1088">
            <v>0</v>
          </cell>
          <cell r="J1088">
            <v>0</v>
          </cell>
          <cell r="K1088">
            <v>0</v>
          </cell>
          <cell r="L1088">
            <v>0</v>
          </cell>
          <cell r="M1088">
            <v>0</v>
          </cell>
          <cell r="N1088">
            <v>0</v>
          </cell>
          <cell r="O1088">
            <v>0</v>
          </cell>
          <cell r="P1088">
            <v>0</v>
          </cell>
          <cell r="Q1088">
            <v>310.70087464378082</v>
          </cell>
          <cell r="R1088">
            <v>750.06918132423061</v>
          </cell>
          <cell r="S1088">
            <v>1194.9387438602864</v>
          </cell>
          <cell r="T1088">
            <v>1793.2550039585972</v>
          </cell>
          <cell r="U1088">
            <v>2357.5990914070471</v>
          </cell>
          <cell r="V1088">
            <v>2950.9748961160203</v>
          </cell>
          <cell r="W1088">
            <v>3442.884354321975</v>
          </cell>
          <cell r="X1088">
            <v>3887.6506507570962</v>
          </cell>
          <cell r="Y1088">
            <v>4328.7442817401989</v>
          </cell>
          <cell r="Z1088">
            <v>4633.2077746887389</v>
          </cell>
          <cell r="AA1088">
            <v>4913.5881124718981</v>
          </cell>
          <cell r="AB1088">
            <v>5207.9448512622112</v>
          </cell>
          <cell r="AC1088">
            <v>5569.0313303374733</v>
          </cell>
          <cell r="AD1088">
            <v>5713.9463327123522</v>
          </cell>
          <cell r="AE1088">
            <v>5769.9478093960788</v>
          </cell>
          <cell r="AF1088" t="str">
            <v>Ceren</v>
          </cell>
          <cell r="AG1088" t="str">
            <v>Etude 6102</v>
          </cell>
        </row>
        <row r="1089">
          <cell r="A1089" t="str">
            <v>Consommation d'eau chaude charbon des maisons &gt;=2001 (climat normal)</v>
          </cell>
          <cell r="B1089" t="str">
            <v>chacfmprecs5</v>
          </cell>
          <cell r="C1089" t="str">
            <v>fra</v>
          </cell>
          <cell r="D1089" t="str">
            <v>CEREN</v>
          </cell>
          <cell r="E1089" t="str">
            <v>GWh</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t="str">
            <v>Ceren</v>
          </cell>
          <cell r="AG1089" t="str">
            <v>Etude 6102</v>
          </cell>
        </row>
        <row r="1090">
          <cell r="A1090" t="str">
            <v>Consommation d'eau chaude fioul des maisons &gt;=2001 (climat normal)</v>
          </cell>
          <cell r="B1090" t="str">
            <v>fodcfmprecs5</v>
          </cell>
          <cell r="C1090" t="str">
            <v>fra</v>
          </cell>
          <cell r="D1090" t="str">
            <v>CEREN</v>
          </cell>
          <cell r="E1090" t="str">
            <v>GWh</v>
          </cell>
          <cell r="F1090">
            <v>0</v>
          </cell>
          <cell r="G1090">
            <v>0</v>
          </cell>
          <cell r="H1090">
            <v>0</v>
          </cell>
          <cell r="I1090">
            <v>0</v>
          </cell>
          <cell r="J1090">
            <v>0</v>
          </cell>
          <cell r="K1090">
            <v>0</v>
          </cell>
          <cell r="L1090">
            <v>0</v>
          </cell>
          <cell r="M1090">
            <v>0</v>
          </cell>
          <cell r="N1090">
            <v>0</v>
          </cell>
          <cell r="O1090">
            <v>0</v>
          </cell>
          <cell r="P1090">
            <v>0</v>
          </cell>
          <cell r="Q1090">
            <v>41.162338526152013</v>
          </cell>
          <cell r="R1090">
            <v>119.41569288841109</v>
          </cell>
          <cell r="S1090">
            <v>219.01415843888887</v>
          </cell>
          <cell r="T1090">
            <v>414.28608080925233</v>
          </cell>
          <cell r="U1090">
            <v>498.01277319487792</v>
          </cell>
          <cell r="V1090">
            <v>570.45723949827209</v>
          </cell>
          <cell r="W1090">
            <v>627.38125384625198</v>
          </cell>
          <cell r="X1090">
            <v>561.92638297506846</v>
          </cell>
          <cell r="Y1090">
            <v>569.67225571840197</v>
          </cell>
          <cell r="Z1090">
            <v>552.92890595852759</v>
          </cell>
          <cell r="AA1090">
            <v>553.38742140412569</v>
          </cell>
          <cell r="AB1090">
            <v>536.84237019949092</v>
          </cell>
          <cell r="AC1090">
            <v>502.66140106243517</v>
          </cell>
          <cell r="AD1090">
            <v>536.43026257842246</v>
          </cell>
          <cell r="AE1090">
            <v>497.69606325941265</v>
          </cell>
          <cell r="AF1090" t="str">
            <v>Ceren</v>
          </cell>
          <cell r="AG1090" t="str">
            <v>Etude 6102</v>
          </cell>
        </row>
        <row r="1091">
          <cell r="A1091" t="str">
            <v>Consommation d'eau chaude GPL des maisons &gt;=2001 (climat normal)</v>
          </cell>
          <cell r="B1091" t="str">
            <v>gplcfmprecs5</v>
          </cell>
          <cell r="C1091" t="str">
            <v>fra</v>
          </cell>
          <cell r="D1091" t="str">
            <v>CEREN</v>
          </cell>
          <cell r="E1091" t="str">
            <v>GWh</v>
          </cell>
          <cell r="F1091">
            <v>0</v>
          </cell>
          <cell r="G1091">
            <v>0</v>
          </cell>
          <cell r="H1091">
            <v>0</v>
          </cell>
          <cell r="I1091">
            <v>0</v>
          </cell>
          <cell r="J1091">
            <v>0</v>
          </cell>
          <cell r="K1091">
            <v>0</v>
          </cell>
          <cell r="L1091">
            <v>0</v>
          </cell>
          <cell r="M1091">
            <v>0</v>
          </cell>
          <cell r="N1091">
            <v>0</v>
          </cell>
          <cell r="O1091">
            <v>0</v>
          </cell>
          <cell r="P1091">
            <v>0</v>
          </cell>
          <cell r="Q1091">
            <v>16.945916303292975</v>
          </cell>
          <cell r="R1091">
            <v>43.591661133627852</v>
          </cell>
          <cell r="S1091">
            <v>62.056273908985034</v>
          </cell>
          <cell r="T1091">
            <v>76.780153520145703</v>
          </cell>
          <cell r="U1091">
            <v>83.9637708504644</v>
          </cell>
          <cell r="V1091">
            <v>92.898996728580798</v>
          </cell>
          <cell r="W1091">
            <v>97.870161985048199</v>
          </cell>
          <cell r="X1091">
            <v>99.823023014405962</v>
          </cell>
          <cell r="Y1091">
            <v>101.89963806189128</v>
          </cell>
          <cell r="Z1091">
            <v>99.184230889148537</v>
          </cell>
          <cell r="AA1091">
            <v>93.879859615979896</v>
          </cell>
          <cell r="AB1091">
            <v>86.67811849364405</v>
          </cell>
          <cell r="AC1091">
            <v>80.7699589410946</v>
          </cell>
          <cell r="AD1091">
            <v>80.616184452555913</v>
          </cell>
          <cell r="AE1091">
            <v>80.564285397508783</v>
          </cell>
          <cell r="AF1091" t="str">
            <v>Ceren</v>
          </cell>
          <cell r="AG1091" t="str">
            <v>Etude 6102</v>
          </cell>
        </row>
        <row r="1092">
          <cell r="A1092" t="str">
            <v>Consommation d'eau chaude gaz naturel des maisons &gt;=2001 (climat normal)</v>
          </cell>
          <cell r="B1092" t="str">
            <v>gazcfmprecs5</v>
          </cell>
          <cell r="C1092" t="str">
            <v>fra</v>
          </cell>
          <cell r="D1092" t="str">
            <v>CEREN</v>
          </cell>
          <cell r="E1092" t="str">
            <v>GWh</v>
          </cell>
          <cell r="F1092">
            <v>0</v>
          </cell>
          <cell r="G1092">
            <v>0</v>
          </cell>
          <cell r="H1092">
            <v>0</v>
          </cell>
          <cell r="I1092">
            <v>0</v>
          </cell>
          <cell r="J1092">
            <v>0</v>
          </cell>
          <cell r="K1092">
            <v>0</v>
          </cell>
          <cell r="L1092">
            <v>0</v>
          </cell>
          <cell r="M1092">
            <v>0</v>
          </cell>
          <cell r="N1092">
            <v>0</v>
          </cell>
          <cell r="O1092">
            <v>0</v>
          </cell>
          <cell r="P1092">
            <v>0</v>
          </cell>
          <cell r="Q1092">
            <v>124.45632230949133</v>
          </cell>
          <cell r="R1092">
            <v>290.45127504414558</v>
          </cell>
          <cell r="S1092">
            <v>434.55130614774345</v>
          </cell>
          <cell r="T1092">
            <v>603.1578502209461</v>
          </cell>
          <cell r="U1092">
            <v>752.81793266210025</v>
          </cell>
          <cell r="V1092">
            <v>926.55650736415373</v>
          </cell>
          <cell r="W1092">
            <v>1000.9619316532637</v>
          </cell>
          <cell r="X1092">
            <v>1091.42451114149</v>
          </cell>
          <cell r="Y1092">
            <v>1110.6067971309346</v>
          </cell>
          <cell r="Z1092">
            <v>1108.1264494257862</v>
          </cell>
          <cell r="AA1092">
            <v>1115.0773454974683</v>
          </cell>
          <cell r="AB1092">
            <v>1081.5737257899204</v>
          </cell>
          <cell r="AC1092">
            <v>1057.371017598382</v>
          </cell>
          <cell r="AD1092">
            <v>1099.6208538821952</v>
          </cell>
          <cell r="AE1092">
            <v>1144.0049935179795</v>
          </cell>
          <cell r="AF1092" t="str">
            <v>Ceren</v>
          </cell>
          <cell r="AG1092" t="str">
            <v>Etude 6102</v>
          </cell>
        </row>
        <row r="1093">
          <cell r="A1093" t="str">
            <v>Consommation d'eau chaude électricité des maisons &gt;=2001 (climat normal)</v>
          </cell>
          <cell r="B1093" t="str">
            <v>elccfmprecs5</v>
          </cell>
          <cell r="C1093" t="str">
            <v>fra</v>
          </cell>
          <cell r="D1093" t="str">
            <v>CEREN</v>
          </cell>
          <cell r="E1093" t="str">
            <v>GWh</v>
          </cell>
          <cell r="F1093">
            <v>0</v>
          </cell>
          <cell r="G1093">
            <v>0</v>
          </cell>
          <cell r="H1093">
            <v>0</v>
          </cell>
          <cell r="I1093">
            <v>0</v>
          </cell>
          <cell r="J1093">
            <v>0</v>
          </cell>
          <cell r="K1093">
            <v>0</v>
          </cell>
          <cell r="L1093">
            <v>0</v>
          </cell>
          <cell r="M1093">
            <v>0</v>
          </cell>
          <cell r="N1093">
            <v>0</v>
          </cell>
          <cell r="O1093">
            <v>0</v>
          </cell>
          <cell r="P1093">
            <v>0</v>
          </cell>
          <cell r="Q1093">
            <v>125.01915120801101</v>
          </cell>
          <cell r="R1093">
            <v>288.79209819992167</v>
          </cell>
          <cell r="S1093">
            <v>467.41173336000708</v>
          </cell>
          <cell r="T1093">
            <v>676.99792648691755</v>
          </cell>
          <cell r="U1093">
            <v>1000.6301635848895</v>
          </cell>
          <cell r="V1093">
            <v>1335.9810363845193</v>
          </cell>
          <cell r="W1093">
            <v>1688.4494679881911</v>
          </cell>
          <cell r="X1093">
            <v>2100.4602977710551</v>
          </cell>
          <cell r="Y1093">
            <v>2510.2024391934747</v>
          </cell>
          <cell r="Z1093">
            <v>2834.3963768684575</v>
          </cell>
          <cell r="AA1093">
            <v>3111.2514373148847</v>
          </cell>
          <cell r="AB1093">
            <v>3456.1350872098619</v>
          </cell>
          <cell r="AC1093">
            <v>3874.4312568503269</v>
          </cell>
          <cell r="AD1093">
            <v>3926.0802969215356</v>
          </cell>
          <cell r="AE1093">
            <v>3961.9208483416196</v>
          </cell>
          <cell r="AF1093" t="str">
            <v>Ceren</v>
          </cell>
          <cell r="AG1093" t="str">
            <v>Etude 6102</v>
          </cell>
        </row>
        <row r="1094">
          <cell r="A1094" t="str">
            <v>Consommation d'eau chaude biomasse des maisons &gt;=2001 (climat normal)</v>
          </cell>
          <cell r="B1094" t="str">
            <v>boicfmprecs5</v>
          </cell>
          <cell r="C1094" t="str">
            <v>fra</v>
          </cell>
          <cell r="D1094" t="str">
            <v>CEREN</v>
          </cell>
          <cell r="E1094" t="str">
            <v>GWh</v>
          </cell>
          <cell r="F1094">
            <v>0</v>
          </cell>
          <cell r="G1094">
            <v>0</v>
          </cell>
          <cell r="H1094">
            <v>0</v>
          </cell>
          <cell r="I1094">
            <v>0</v>
          </cell>
          <cell r="J1094">
            <v>0</v>
          </cell>
          <cell r="K1094">
            <v>0</v>
          </cell>
          <cell r="L1094">
            <v>0</v>
          </cell>
          <cell r="M1094">
            <v>0</v>
          </cell>
          <cell r="N1094">
            <v>0</v>
          </cell>
          <cell r="O1094">
            <v>0</v>
          </cell>
          <cell r="P1094">
            <v>0</v>
          </cell>
          <cell r="Q1094">
            <v>2.4194718782290181</v>
          </cell>
          <cell r="R1094">
            <v>6.6556633604501219</v>
          </cell>
          <cell r="S1094">
            <v>10.04480688838302</v>
          </cell>
          <cell r="T1094">
            <v>19.474853386451834</v>
          </cell>
          <cell r="U1094">
            <v>18.918637161226428</v>
          </cell>
          <cell r="V1094">
            <v>20.895069628867162</v>
          </cell>
          <cell r="W1094">
            <v>24.035492337593126</v>
          </cell>
          <cell r="X1094">
            <v>28.202482366703947</v>
          </cell>
          <cell r="Y1094">
            <v>30.084081868054987</v>
          </cell>
          <cell r="Z1094">
            <v>31.362509241236324</v>
          </cell>
          <cell r="AA1094">
            <v>32.08507189525298</v>
          </cell>
          <cell r="AB1094">
            <v>32.529503057664982</v>
          </cell>
          <cell r="AC1094">
            <v>33.797695885233757</v>
          </cell>
          <cell r="AD1094">
            <v>38.640595342759838</v>
          </cell>
          <cell r="AE1094">
            <v>44.133711902813587</v>
          </cell>
          <cell r="AF1094" t="str">
            <v>Ceren</v>
          </cell>
          <cell r="AG1094" t="str">
            <v>Etude 6102</v>
          </cell>
        </row>
        <row r="1095">
          <cell r="A1095" t="str">
            <v>Consommation d'eau chaude autre des maisons &gt;=2001 (climat normal)</v>
          </cell>
          <cell r="B1095" t="str">
            <v>divcfmprecs5</v>
          </cell>
          <cell r="C1095" t="str">
            <v>fra</v>
          </cell>
          <cell r="D1095" t="str">
            <v>CEREN</v>
          </cell>
          <cell r="E1095" t="str">
            <v>GWh</v>
          </cell>
          <cell r="F1095">
            <v>0</v>
          </cell>
          <cell r="G1095">
            <v>0</v>
          </cell>
          <cell r="H1095">
            <v>0</v>
          </cell>
          <cell r="I1095">
            <v>0</v>
          </cell>
          <cell r="J1095">
            <v>0</v>
          </cell>
          <cell r="K1095">
            <v>0</v>
          </cell>
          <cell r="L1095">
            <v>0</v>
          </cell>
          <cell r="M1095">
            <v>0</v>
          </cell>
          <cell r="N1095">
            <v>0</v>
          </cell>
          <cell r="O1095">
            <v>0</v>
          </cell>
          <cell r="P1095">
            <v>0</v>
          </cell>
          <cell r="Q1095">
            <v>0.69767441860465107</v>
          </cell>
          <cell r="R1095">
            <v>1.1627906976744187</v>
          </cell>
          <cell r="S1095">
            <v>1.8604651162790697</v>
          </cell>
          <cell r="T1095">
            <v>2.558139534883721</v>
          </cell>
          <cell r="U1095">
            <v>3.2558139534883725</v>
          </cell>
          <cell r="V1095">
            <v>4.1860465116279082</v>
          </cell>
          <cell r="W1095">
            <v>4.1860465116279073</v>
          </cell>
          <cell r="X1095">
            <v>5.8139534883720918</v>
          </cell>
          <cell r="Y1095">
            <v>6.2790697674418618</v>
          </cell>
          <cell r="Z1095">
            <v>7.2093023255813957</v>
          </cell>
          <cell r="AA1095">
            <v>7.9069767441860472</v>
          </cell>
          <cell r="AB1095">
            <v>14.186046511627907</v>
          </cell>
          <cell r="AC1095">
            <v>20</v>
          </cell>
          <cell r="AD1095">
            <v>32.558139534883722</v>
          </cell>
          <cell r="AE1095">
            <v>41.627906976744185</v>
          </cell>
          <cell r="AF1095" t="str">
            <v>Ceren</v>
          </cell>
          <cell r="AG1095" t="str">
            <v>Etude 6102</v>
          </cell>
        </row>
        <row r="1096">
          <cell r="A1096" t="str">
            <v>Consommation d'eau chaude des appartements &gt;=2001 (climat normal)</v>
          </cell>
        </row>
        <row r="1097">
          <cell r="A1097" t="str">
            <v>Consommation d'eau chaude des appartements &gt;=2001 (climat normal)</v>
          </cell>
          <cell r="B1097" t="str">
            <v>toccfiprecs5</v>
          </cell>
          <cell r="C1097" t="str">
            <v>fra</v>
          </cell>
          <cell r="D1097" t="str">
            <v>CEREN</v>
          </cell>
          <cell r="E1097" t="str">
            <v>GWh</v>
          </cell>
          <cell r="F1097">
            <v>0</v>
          </cell>
          <cell r="G1097">
            <v>0</v>
          </cell>
          <cell r="H1097">
            <v>0</v>
          </cell>
          <cell r="I1097">
            <v>0</v>
          </cell>
          <cell r="J1097">
            <v>0</v>
          </cell>
          <cell r="K1097">
            <v>0</v>
          </cell>
          <cell r="L1097">
            <v>0</v>
          </cell>
          <cell r="M1097">
            <v>0</v>
          </cell>
          <cell r="N1097">
            <v>0</v>
          </cell>
          <cell r="O1097">
            <v>0</v>
          </cell>
          <cell r="P1097">
            <v>0</v>
          </cell>
          <cell r="Q1097">
            <v>131.75267619015406</v>
          </cell>
          <cell r="R1097">
            <v>265.07362741591248</v>
          </cell>
          <cell r="S1097">
            <v>407.29745613435625</v>
          </cell>
          <cell r="T1097">
            <v>591.28102475818605</v>
          </cell>
          <cell r="U1097">
            <v>796.24672844252132</v>
          </cell>
          <cell r="V1097">
            <v>1027.7497147684107</v>
          </cell>
          <cell r="W1097">
            <v>1214.4774062925062</v>
          </cell>
          <cell r="X1097">
            <v>1386.9517678637576</v>
          </cell>
          <cell r="Y1097">
            <v>1670.6295306673273</v>
          </cell>
          <cell r="Z1097">
            <v>1696.9138184670642</v>
          </cell>
          <cell r="AA1097">
            <v>1863.1139260383748</v>
          </cell>
          <cell r="AB1097">
            <v>1997.7442990613451</v>
          </cell>
          <cell r="AC1097">
            <v>2095.9309832533945</v>
          </cell>
          <cell r="AD1097">
            <v>2262.3517533866248</v>
          </cell>
          <cell r="AE1097">
            <v>2452.7872580943531</v>
          </cell>
          <cell r="AF1097" t="str">
            <v>Ceren</v>
          </cell>
          <cell r="AG1097" t="str">
            <v>Etude 6102</v>
          </cell>
        </row>
        <row r="1098">
          <cell r="A1098" t="str">
            <v>Consommation d'eau chaude charbon des appartements &gt;=2001 (climat normal)</v>
          </cell>
          <cell r="B1098" t="str">
            <v>chacfiprecs5</v>
          </cell>
          <cell r="C1098" t="str">
            <v>fra</v>
          </cell>
          <cell r="D1098" t="str">
            <v>CEREN</v>
          </cell>
          <cell r="E1098" t="str">
            <v>GWh</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t="str">
            <v>Ceren</v>
          </cell>
          <cell r="AG1098" t="str">
            <v>Etude 6102</v>
          </cell>
        </row>
        <row r="1099">
          <cell r="A1099" t="str">
            <v>Consommation d'eau chaude fioul des appartements &gt;=2001 (climat normal)</v>
          </cell>
          <cell r="B1099" t="str">
            <v>fodcfiprecs5</v>
          </cell>
          <cell r="C1099" t="str">
            <v>fra</v>
          </cell>
          <cell r="D1099" t="str">
            <v>CEREN</v>
          </cell>
          <cell r="E1099" t="str">
            <v>GWh</v>
          </cell>
          <cell r="F1099">
            <v>0</v>
          </cell>
          <cell r="G1099">
            <v>0</v>
          </cell>
          <cell r="H1099">
            <v>0</v>
          </cell>
          <cell r="I1099">
            <v>0</v>
          </cell>
          <cell r="J1099">
            <v>0</v>
          </cell>
          <cell r="K1099">
            <v>0</v>
          </cell>
          <cell r="L1099">
            <v>0</v>
          </cell>
          <cell r="M1099">
            <v>0</v>
          </cell>
          <cell r="N1099">
            <v>0</v>
          </cell>
          <cell r="O1099">
            <v>0</v>
          </cell>
          <cell r="P1099">
            <v>0</v>
          </cell>
          <cell r="Q1099">
            <v>2.4632623782980847</v>
          </cell>
          <cell r="R1099">
            <v>5.3419454063442195</v>
          </cell>
          <cell r="S1099">
            <v>8.3609467208168819</v>
          </cell>
          <cell r="T1099">
            <v>12.891741293778727</v>
          </cell>
          <cell r="U1099">
            <v>15.68277613003236</v>
          </cell>
          <cell r="V1099">
            <v>19.205918235549383</v>
          </cell>
          <cell r="W1099">
            <v>24.933649337632126</v>
          </cell>
          <cell r="X1099">
            <v>25.989936826001397</v>
          </cell>
          <cell r="Y1099">
            <v>29.400425542433027</v>
          </cell>
          <cell r="Z1099">
            <v>31.159854555739351</v>
          </cell>
          <cell r="AA1099">
            <v>33.841577371358795</v>
          </cell>
          <cell r="AB1099">
            <v>35.694231825507167</v>
          </cell>
          <cell r="AC1099">
            <v>36.237468285580299</v>
          </cell>
          <cell r="AD1099">
            <v>35.065377012992975</v>
          </cell>
          <cell r="AE1099">
            <v>33.795813227185789</v>
          </cell>
          <cell r="AF1099" t="str">
            <v>Ceren</v>
          </cell>
          <cell r="AG1099" t="str">
            <v>Etude 6102</v>
          </cell>
        </row>
        <row r="1100">
          <cell r="A1100" t="str">
            <v>Consommation d'eau chaude GPL des appartements &gt;=2001 (climat normal)</v>
          </cell>
          <cell r="B1100" t="str">
            <v>gplcfiprecs5</v>
          </cell>
          <cell r="C1100" t="str">
            <v>fra</v>
          </cell>
          <cell r="D1100" t="str">
            <v>CEREN</v>
          </cell>
          <cell r="E1100" t="str">
            <v>GWh</v>
          </cell>
          <cell r="F1100">
            <v>0</v>
          </cell>
          <cell r="G1100">
            <v>0</v>
          </cell>
          <cell r="H1100">
            <v>0</v>
          </cell>
          <cell r="I1100">
            <v>0</v>
          </cell>
          <cell r="J1100">
            <v>0</v>
          </cell>
          <cell r="K1100">
            <v>0</v>
          </cell>
          <cell r="L1100">
            <v>0</v>
          </cell>
          <cell r="M1100">
            <v>0</v>
          </cell>
          <cell r="N1100">
            <v>0</v>
          </cell>
          <cell r="O1100">
            <v>0</v>
          </cell>
          <cell r="P1100">
            <v>0</v>
          </cell>
          <cell r="Q1100">
            <v>1.5295857647707387</v>
          </cell>
          <cell r="R1100">
            <v>3.1612372174716832</v>
          </cell>
          <cell r="S1100">
            <v>7.0505113264124439</v>
          </cell>
          <cell r="T1100">
            <v>11.893772388475652</v>
          </cell>
          <cell r="U1100">
            <v>14.283652861138528</v>
          </cell>
          <cell r="V1100">
            <v>15.238290255688689</v>
          </cell>
          <cell r="W1100">
            <v>15.691515697354049</v>
          </cell>
          <cell r="X1100">
            <v>15.691191408300689</v>
          </cell>
          <cell r="Y1100">
            <v>12.754394967058152</v>
          </cell>
          <cell r="Z1100">
            <v>9.8923636546257629</v>
          </cell>
          <cell r="AA1100">
            <v>7.8562796036785638</v>
          </cell>
          <cell r="AB1100">
            <v>6.3316234339328297</v>
          </cell>
          <cell r="AC1100">
            <v>4.8014608123431941</v>
          </cell>
          <cell r="AD1100">
            <v>4.8778166492863608</v>
          </cell>
          <cell r="AE1100">
            <v>4.9466977979749061</v>
          </cell>
          <cell r="AF1100" t="str">
            <v>Ceren</v>
          </cell>
          <cell r="AG1100" t="str">
            <v>Etude 6102</v>
          </cell>
        </row>
        <row r="1101">
          <cell r="A1101" t="str">
            <v>Consommation d'eau chaude gaz naturel des appartements &gt;=2001 (climat normal)</v>
          </cell>
          <cell r="B1101" t="str">
            <v>gazcfiprecs5</v>
          </cell>
          <cell r="C1101" t="str">
            <v>fra</v>
          </cell>
          <cell r="D1101" t="str">
            <v>CEREN</v>
          </cell>
          <cell r="E1101" t="str">
            <v>GWh</v>
          </cell>
          <cell r="F1101">
            <v>0</v>
          </cell>
          <cell r="G1101">
            <v>0</v>
          </cell>
          <cell r="H1101">
            <v>0</v>
          </cell>
          <cell r="I1101">
            <v>0</v>
          </cell>
          <cell r="J1101">
            <v>0</v>
          </cell>
          <cell r="K1101">
            <v>0</v>
          </cell>
          <cell r="L1101">
            <v>0</v>
          </cell>
          <cell r="M1101">
            <v>0</v>
          </cell>
          <cell r="N1101">
            <v>0</v>
          </cell>
          <cell r="O1101">
            <v>0</v>
          </cell>
          <cell r="P1101">
            <v>0</v>
          </cell>
          <cell r="Q1101">
            <v>62.854912788843876</v>
          </cell>
          <cell r="R1101">
            <v>126.74649483997237</v>
          </cell>
          <cell r="S1101">
            <v>185.9023014190073</v>
          </cell>
          <cell r="T1101">
            <v>261.3504106932329</v>
          </cell>
          <cell r="U1101">
            <v>349.83949308149954</v>
          </cell>
          <cell r="V1101">
            <v>433.06286542583189</v>
          </cell>
          <cell r="W1101">
            <v>466.11617837103501</v>
          </cell>
          <cell r="X1101">
            <v>510.58537555631591</v>
          </cell>
          <cell r="Y1101">
            <v>532.67272273883827</v>
          </cell>
          <cell r="Z1101">
            <v>546.78006770048978</v>
          </cell>
          <cell r="AA1101">
            <v>556.06204901793876</v>
          </cell>
          <cell r="AB1101">
            <v>585.3448161594979</v>
          </cell>
          <cell r="AC1101">
            <v>640.11305779253098</v>
          </cell>
          <cell r="AD1101">
            <v>754.00962350807595</v>
          </cell>
          <cell r="AE1101">
            <v>883.170046938106</v>
          </cell>
          <cell r="AF1101" t="str">
            <v>Ceren</v>
          </cell>
          <cell r="AG1101" t="str">
            <v>Etude 6102</v>
          </cell>
        </row>
        <row r="1102">
          <cell r="A1102" t="str">
            <v>Consommation d'eau chaude électricité des appartements &gt;=2001 (climat normal)</v>
          </cell>
          <cell r="B1102" t="str">
            <v>elccfiprecs5</v>
          </cell>
          <cell r="C1102" t="str">
            <v>fra</v>
          </cell>
          <cell r="D1102" t="str">
            <v>CEREN</v>
          </cell>
          <cell r="E1102" t="str">
            <v>GWh</v>
          </cell>
          <cell r="F1102">
            <v>0</v>
          </cell>
          <cell r="G1102">
            <v>0</v>
          </cell>
          <cell r="H1102">
            <v>0</v>
          </cell>
          <cell r="I1102">
            <v>0</v>
          </cell>
          <cell r="J1102">
            <v>0</v>
          </cell>
          <cell r="K1102">
            <v>0</v>
          </cell>
          <cell r="L1102">
            <v>0</v>
          </cell>
          <cell r="M1102">
            <v>0</v>
          </cell>
          <cell r="N1102">
            <v>0</v>
          </cell>
          <cell r="O1102">
            <v>0</v>
          </cell>
          <cell r="P1102">
            <v>0</v>
          </cell>
          <cell r="Q1102">
            <v>54.78863618847398</v>
          </cell>
          <cell r="R1102">
            <v>107.84720576607771</v>
          </cell>
          <cell r="S1102">
            <v>174.58834783091035</v>
          </cell>
          <cell r="T1102">
            <v>263.40091433618716</v>
          </cell>
          <cell r="U1102">
            <v>369.46406218380434</v>
          </cell>
          <cell r="V1102">
            <v>501.40543154901513</v>
          </cell>
          <cell r="W1102">
            <v>636.80583032834545</v>
          </cell>
          <cell r="X1102">
            <v>734.10386872430252</v>
          </cell>
          <cell r="Y1102">
            <v>976.15082462830026</v>
          </cell>
          <cell r="Z1102">
            <v>965.0117651143488</v>
          </cell>
          <cell r="AA1102">
            <v>1097.0982060919105</v>
          </cell>
          <cell r="AB1102">
            <v>1155.2573485726398</v>
          </cell>
          <cell r="AC1102">
            <v>1157.4534149675908</v>
          </cell>
          <cell r="AD1102">
            <v>1159.5617269139434</v>
          </cell>
          <cell r="AE1102">
            <v>1151.6886536194586</v>
          </cell>
          <cell r="AF1102" t="str">
            <v>Ceren</v>
          </cell>
          <cell r="AG1102" t="str">
            <v>Etude 6102</v>
          </cell>
        </row>
        <row r="1103">
          <cell r="A1103" t="str">
            <v>Consommation d'eau chaude biomasse des appartements &gt;=2001 (climat normal)</v>
          </cell>
          <cell r="B1103" t="str">
            <v>boicfiprecs5</v>
          </cell>
          <cell r="C1103" t="str">
            <v>fra</v>
          </cell>
          <cell r="D1103" t="str">
            <v>CEREN</v>
          </cell>
          <cell r="E1103" t="str">
            <v>GWh</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t="str">
            <v>Ceren</v>
          </cell>
          <cell r="AG1103" t="str">
            <v>Etude 6102</v>
          </cell>
        </row>
        <row r="1104">
          <cell r="A1104" t="str">
            <v>Consommation d'eau chaude autre des appartements &gt;=2001 (climat normal)</v>
          </cell>
          <cell r="B1104" t="str">
            <v>divcfiprecs5</v>
          </cell>
          <cell r="C1104" t="str">
            <v>fra</v>
          </cell>
          <cell r="D1104" t="str">
            <v>CEREN</v>
          </cell>
          <cell r="E1104" t="str">
            <v>GWh</v>
          </cell>
          <cell r="F1104">
            <v>0</v>
          </cell>
          <cell r="G1104">
            <v>0</v>
          </cell>
          <cell r="H1104">
            <v>0</v>
          </cell>
          <cell r="I1104">
            <v>0</v>
          </cell>
          <cell r="J1104">
            <v>0</v>
          </cell>
          <cell r="K1104">
            <v>0</v>
          </cell>
          <cell r="L1104">
            <v>0</v>
          </cell>
          <cell r="M1104">
            <v>0</v>
          </cell>
          <cell r="N1104">
            <v>0</v>
          </cell>
          <cell r="O1104">
            <v>0</v>
          </cell>
          <cell r="P1104">
            <v>0</v>
          </cell>
          <cell r="Q1104">
            <v>10.11627906976744</v>
          </cell>
          <cell r="R1104">
            <v>21.97674418604651</v>
          </cell>
          <cell r="S1104">
            <v>31.395348837209298</v>
          </cell>
          <cell r="T1104">
            <v>41.744186046511636</v>
          </cell>
          <cell r="U1104">
            <v>46.976744186046496</v>
          </cell>
          <cell r="V1104">
            <v>58.837209302325583</v>
          </cell>
          <cell r="W1104">
            <v>70.930232558139551</v>
          </cell>
          <cell r="X1104">
            <v>100.58139534883719</v>
          </cell>
          <cell r="Y1104">
            <v>119.65116279069764</v>
          </cell>
          <cell r="Z1104">
            <v>144.06976744186045</v>
          </cell>
          <cell r="AA1104">
            <v>168.2558139534884</v>
          </cell>
          <cell r="AB1104">
            <v>215.11627906976744</v>
          </cell>
          <cell r="AC1104">
            <v>257.32558139534882</v>
          </cell>
          <cell r="AD1104">
            <v>308.8372093023255</v>
          </cell>
          <cell r="AE1104">
            <v>379.18604651162792</v>
          </cell>
          <cell r="AF1104" t="str">
            <v>Ceren</v>
          </cell>
          <cell r="AG1104" t="str">
            <v>Etude 6102</v>
          </cell>
        </row>
        <row r="1105">
          <cell r="A1105" t="str">
            <v>Consommation de cuisson des résidences principales par année de construction</v>
          </cell>
        </row>
        <row r="1106">
          <cell r="A1106" t="str">
            <v>Consommation de la cuisson du résidentiel (climat normal)</v>
          </cell>
        </row>
        <row r="1107">
          <cell r="A1107" t="str">
            <v>Consommation de la cuisson du résidentiel (climat normal)</v>
          </cell>
          <cell r="B1107" t="str">
            <v>toccflprcui</v>
          </cell>
          <cell r="C1107" t="str">
            <v>fra</v>
          </cell>
          <cell r="D1107" t="str">
            <v>CEREN</v>
          </cell>
          <cell r="E1107" t="str">
            <v>GWh</v>
          </cell>
          <cell r="P1107">
            <v>28621.403493061385</v>
          </cell>
          <cell r="X1107">
            <v>28045.783378062213</v>
          </cell>
          <cell r="AE1107">
            <v>26224.353847772443</v>
          </cell>
          <cell r="AF1107" t="str">
            <v>Ceren</v>
          </cell>
          <cell r="AG1107" t="str">
            <v>Etude 6102</v>
          </cell>
        </row>
        <row r="1108">
          <cell r="A1108" t="str">
            <v>Consommation de la cuisson GPL du résidentiel (climat normal)</v>
          </cell>
          <cell r="B1108" t="str">
            <v>gplcflprcui</v>
          </cell>
          <cell r="C1108" t="str">
            <v>fra</v>
          </cell>
          <cell r="D1108" t="str">
            <v>CEREN</v>
          </cell>
          <cell r="E1108" t="str">
            <v>GWh</v>
          </cell>
          <cell r="P1108">
            <v>7898.9953817325168</v>
          </cell>
          <cell r="X1108">
            <v>6652.016971767689</v>
          </cell>
          <cell r="AE1108">
            <v>6383.2903481737785</v>
          </cell>
          <cell r="AF1108" t="str">
            <v>Ceren</v>
          </cell>
          <cell r="AG1108" t="str">
            <v>Etude 6102</v>
          </cell>
        </row>
        <row r="1109">
          <cell r="A1109" t="str">
            <v>Consommation de la cuisson gaz naturel du résidentiel (climat normal)</v>
          </cell>
          <cell r="B1109" t="str">
            <v>gazcflprcui</v>
          </cell>
          <cell r="C1109" t="str">
            <v>fra</v>
          </cell>
          <cell r="D1109" t="str">
            <v>CEREN</v>
          </cell>
          <cell r="E1109" t="str">
            <v>GWh</v>
          </cell>
          <cell r="P1109">
            <v>11116.555747012942</v>
          </cell>
          <cell r="X1109">
            <v>10652.038461539123</v>
          </cell>
          <cell r="AE1109">
            <v>8021.6976464278587</v>
          </cell>
          <cell r="AF1109" t="str">
            <v>Ceren</v>
          </cell>
          <cell r="AG1109" t="str">
            <v>Etude 6102</v>
          </cell>
        </row>
        <row r="1110">
          <cell r="A1110" t="str">
            <v>Consommation de la cuisson électricité du résidentiel (climat normal)</v>
          </cell>
          <cell r="B1110" t="str">
            <v>elccflprcui</v>
          </cell>
          <cell r="C1110" t="str">
            <v>fra</v>
          </cell>
          <cell r="D1110" t="str">
            <v>CEREN</v>
          </cell>
          <cell r="E1110" t="str">
            <v>GWh</v>
          </cell>
          <cell r="P1110">
            <v>9605.852364315926</v>
          </cell>
          <cell r="X1110">
            <v>10741.727944755399</v>
          </cell>
          <cell r="AE1110">
            <v>11819.365853170804</v>
          </cell>
          <cell r="AF1110" t="str">
            <v>Ceren</v>
          </cell>
          <cell r="AG1110" t="str">
            <v>Etude 6102</v>
          </cell>
        </row>
        <row r="1111">
          <cell r="A1111" t="str">
            <v>Consommation de la cuisson des maisons (climat normal)</v>
          </cell>
        </row>
        <row r="1112">
          <cell r="A1112" t="str">
            <v>Consommation de la cuisson des maisons (climat normal)</v>
          </cell>
          <cell r="B1112" t="str">
            <v>toccfmprcui</v>
          </cell>
          <cell r="C1112" t="str">
            <v>fra</v>
          </cell>
          <cell r="D1112" t="str">
            <v>CEREN</v>
          </cell>
          <cell r="E1112" t="str">
            <v>GWh</v>
          </cell>
          <cell r="P1112">
            <v>18280.735615436672</v>
          </cell>
          <cell r="X1112">
            <v>18000.962118834057</v>
          </cell>
          <cell r="AE1112">
            <v>17102.413370201859</v>
          </cell>
          <cell r="AF1112" t="str">
            <v>Ceren</v>
          </cell>
          <cell r="AG1112" t="str">
            <v>Etude 6102</v>
          </cell>
        </row>
        <row r="1113">
          <cell r="A1113" t="str">
            <v>Consommation de la cuisson GPL des maisons (climat normal)</v>
          </cell>
          <cell r="B1113" t="str">
            <v>gplcfmprcui</v>
          </cell>
          <cell r="C1113" t="str">
            <v>fra</v>
          </cell>
          <cell r="D1113" t="str">
            <v>CEREN</v>
          </cell>
          <cell r="E1113" t="str">
            <v>GWh</v>
          </cell>
          <cell r="P1113">
            <v>6703.3680656218912</v>
          </cell>
          <cell r="X1113">
            <v>5623.5904952295341</v>
          </cell>
          <cell r="AE1113">
            <v>5361.3192533969786</v>
          </cell>
          <cell r="AF1113" t="str">
            <v>Ceren</v>
          </cell>
          <cell r="AG1113" t="str">
            <v>Etude 6102</v>
          </cell>
        </row>
        <row r="1114">
          <cell r="A1114" t="str">
            <v>Consommation de la cuisson gaz naturel des maisons (climat normal)</v>
          </cell>
          <cell r="B1114" t="str">
            <v>gazcfmprcui</v>
          </cell>
          <cell r="C1114" t="str">
            <v>fra</v>
          </cell>
          <cell r="D1114" t="str">
            <v>CEREN</v>
          </cell>
          <cell r="E1114" t="str">
            <v>GWh</v>
          </cell>
          <cell r="P1114">
            <v>5008.2765269366128</v>
          </cell>
          <cell r="X1114">
            <v>5223.7797016302366</v>
          </cell>
          <cell r="AE1114">
            <v>3830.7178270394033</v>
          </cell>
          <cell r="AF1114" t="str">
            <v>Ceren</v>
          </cell>
          <cell r="AG1114" t="str">
            <v>Etude 6102</v>
          </cell>
        </row>
        <row r="1115">
          <cell r="A1115" t="str">
            <v>Consommation de la cuisson électricité des maisons (climat normal)</v>
          </cell>
          <cell r="B1115" t="str">
            <v>elccfmprcui</v>
          </cell>
          <cell r="C1115" t="str">
            <v>fra</v>
          </cell>
          <cell r="D1115" t="str">
            <v>CEREN</v>
          </cell>
          <cell r="E1115" t="str">
            <v>GWh</v>
          </cell>
          <cell r="P1115">
            <v>6569.0910228781668</v>
          </cell>
          <cell r="X1115">
            <v>7153.5919219742855</v>
          </cell>
          <cell r="AE1115">
            <v>7910.3762897654797</v>
          </cell>
          <cell r="AF1115" t="str">
            <v>Ceren</v>
          </cell>
          <cell r="AG1115" t="str">
            <v>Etude 6102</v>
          </cell>
        </row>
        <row r="1116">
          <cell r="A1116" t="str">
            <v>Consommation de la cuisson des appartements (climat normal)</v>
          </cell>
        </row>
        <row r="1117">
          <cell r="A1117" t="str">
            <v>Consommation de la cuisson des appartements (climat normal)</v>
          </cell>
          <cell r="B1117" t="str">
            <v>toccfiprcui</v>
          </cell>
          <cell r="C1117" t="str">
            <v>fra</v>
          </cell>
          <cell r="D1117" t="str">
            <v>CEREN</v>
          </cell>
          <cell r="E1117" t="str">
            <v>GWh</v>
          </cell>
          <cell r="P1117">
            <v>10340.667877624715</v>
          </cell>
          <cell r="X1117">
            <v>10044.821259228156</v>
          </cell>
          <cell r="AE1117">
            <v>9121.9404775705807</v>
          </cell>
          <cell r="AF1117" t="str">
            <v>Ceren</v>
          </cell>
          <cell r="AG1117" t="str">
            <v>Etude 6102</v>
          </cell>
        </row>
        <row r="1118">
          <cell r="A1118" t="str">
            <v>Consommation de la cuisson GPL des appartements (climat normal)</v>
          </cell>
          <cell r="B1118" t="str">
            <v>gplcfiprcui</v>
          </cell>
          <cell r="C1118" t="str">
            <v>fra</v>
          </cell>
          <cell r="D1118" t="str">
            <v>CEREN</v>
          </cell>
          <cell r="E1118" t="str">
            <v>GWh</v>
          </cell>
          <cell r="P1118">
            <v>1195.6273161106262</v>
          </cell>
          <cell r="X1118">
            <v>1028.4264765381549</v>
          </cell>
          <cell r="AE1118">
            <v>1021.9710947768006</v>
          </cell>
          <cell r="AF1118" t="str">
            <v>Ceren</v>
          </cell>
          <cell r="AG1118" t="str">
            <v>Etude 6102</v>
          </cell>
        </row>
        <row r="1119">
          <cell r="A1119" t="str">
            <v>Consommation de la cuisson gaz naturel des appartements (climat normal)</v>
          </cell>
          <cell r="B1119" t="str">
            <v>gazcfiprcui</v>
          </cell>
          <cell r="C1119" t="str">
            <v>fra</v>
          </cell>
          <cell r="D1119" t="str">
            <v>CEREN</v>
          </cell>
          <cell r="E1119" t="str">
            <v>GWh</v>
          </cell>
          <cell r="P1119">
            <v>6108.2792200763297</v>
          </cell>
          <cell r="X1119">
            <v>5428.2587599088874</v>
          </cell>
          <cell r="AE1119">
            <v>4190.9798193884562</v>
          </cell>
          <cell r="AF1119" t="str">
            <v>Ceren</v>
          </cell>
          <cell r="AG1119" t="str">
            <v>Etude 6102</v>
          </cell>
        </row>
        <row r="1120">
          <cell r="A1120" t="str">
            <v>Consommation de la cuisson électricité des appartements (climat normal)</v>
          </cell>
          <cell r="B1120" t="str">
            <v>elccfiprcui</v>
          </cell>
          <cell r="C1120" t="str">
            <v>fra</v>
          </cell>
          <cell r="D1120" t="str">
            <v>CEREN</v>
          </cell>
          <cell r="E1120" t="str">
            <v>GWh</v>
          </cell>
          <cell r="P1120">
            <v>3036.7613414377597</v>
          </cell>
          <cell r="X1120">
            <v>3588.1360227811147</v>
          </cell>
          <cell r="AE1120">
            <v>3908.9895634053246</v>
          </cell>
          <cell r="AF1120" t="str">
            <v>Ceren</v>
          </cell>
          <cell r="AG1120" t="str">
            <v>Etude 6102</v>
          </cell>
        </row>
        <row r="1121">
          <cell r="A1121" t="str">
            <v>Consommation de la cuisson des maisons &lt;1975 (climat normal)</v>
          </cell>
        </row>
        <row r="1122">
          <cell r="A1122" t="str">
            <v>Consommation de la cuisson des maisons &lt;1975 (climat normal)</v>
          </cell>
          <cell r="B1122" t="str">
            <v>toccfmprcui1</v>
          </cell>
          <cell r="C1122" t="str">
            <v>fra</v>
          </cell>
          <cell r="D1122" t="str">
            <v>CEREN</v>
          </cell>
          <cell r="E1122" t="str">
            <v>GWh</v>
          </cell>
          <cell r="P1122">
            <v>10505.72278969193</v>
          </cell>
          <cell r="X1122">
            <v>8745.9107129601507</v>
          </cell>
          <cell r="AE1122">
            <v>8008.353441667211</v>
          </cell>
          <cell r="AF1122" t="str">
            <v>Ceren</v>
          </cell>
          <cell r="AG1122" t="str">
            <v>Etude 6102</v>
          </cell>
        </row>
        <row r="1123">
          <cell r="A1123" t="str">
            <v>Consommation de la cuisson GPL des maisons &lt;1975 (climat normal)</v>
          </cell>
          <cell r="B1123" t="str">
            <v>gplcfmprcui1</v>
          </cell>
          <cell r="C1123" t="str">
            <v>fra</v>
          </cell>
          <cell r="D1123" t="str">
            <v>CEREN</v>
          </cell>
          <cell r="E1123" t="str">
            <v>GWh</v>
          </cell>
          <cell r="P1123">
            <v>3842.9256514042663</v>
          </cell>
          <cell r="X1123">
            <v>2813.4098973678292</v>
          </cell>
          <cell r="AE1123">
            <v>2680.2378865237974</v>
          </cell>
          <cell r="AF1123" t="str">
            <v>Ceren</v>
          </cell>
          <cell r="AG1123" t="str">
            <v>Etude 6102</v>
          </cell>
        </row>
        <row r="1124">
          <cell r="A1124" t="str">
            <v>Consommation de la cuisson gaz naturel des maisons &lt;1975 (climat normal)</v>
          </cell>
          <cell r="B1124" t="str">
            <v>gazcfmprcui1</v>
          </cell>
          <cell r="C1124" t="str">
            <v>fra</v>
          </cell>
          <cell r="D1124" t="str">
            <v>CEREN</v>
          </cell>
          <cell r="E1124" t="str">
            <v>GWh</v>
          </cell>
          <cell r="P1124">
            <v>3269.7741433686624</v>
          </cell>
          <cell r="X1124">
            <v>3144.6959826579623</v>
          </cell>
          <cell r="AE1124">
            <v>2132.8497733008844</v>
          </cell>
          <cell r="AF1124" t="str">
            <v>Ceren</v>
          </cell>
          <cell r="AG1124" t="str">
            <v>Etude 6102</v>
          </cell>
        </row>
        <row r="1125">
          <cell r="A1125" t="str">
            <v>Consommation de la cuisson électricité des maisons &lt;1975 (climat normal)</v>
          </cell>
          <cell r="B1125" t="str">
            <v>elccfmprcui1</v>
          </cell>
          <cell r="C1125" t="str">
            <v>fra</v>
          </cell>
          <cell r="D1125" t="str">
            <v>CEREN</v>
          </cell>
          <cell r="E1125" t="str">
            <v>GWh</v>
          </cell>
          <cell r="P1125">
            <v>3393.0229949190011</v>
          </cell>
          <cell r="X1125">
            <v>2787.8048329343596</v>
          </cell>
          <cell r="AE1125">
            <v>3195.2657818425296</v>
          </cell>
          <cell r="AF1125" t="str">
            <v>Ceren</v>
          </cell>
          <cell r="AG1125" t="str">
            <v>Etude 6102</v>
          </cell>
        </row>
        <row r="1126">
          <cell r="A1126" t="str">
            <v>Consommation de la cuisson des appartements &lt;1975 (climat normal)</v>
          </cell>
        </row>
        <row r="1127">
          <cell r="A1127" t="str">
            <v>Consommation de la cuisson des appartements &lt;1975 (climat normal)</v>
          </cell>
          <cell r="B1127" t="str">
            <v>toccfiprcui1</v>
          </cell>
          <cell r="C1127" t="str">
            <v>fra</v>
          </cell>
          <cell r="D1127" t="str">
            <v>CEREN</v>
          </cell>
          <cell r="E1127" t="str">
            <v>GWh</v>
          </cell>
          <cell r="P1127">
            <v>7672.2622355742515</v>
          </cell>
          <cell r="X1127">
            <v>6670.3805555650324</v>
          </cell>
          <cell r="AE1127">
            <v>5473.2333669351538</v>
          </cell>
          <cell r="AF1127" t="str">
            <v>Ceren</v>
          </cell>
          <cell r="AG1127" t="str">
            <v>Etude 6102</v>
          </cell>
        </row>
        <row r="1128">
          <cell r="A1128" t="str">
            <v>Consommation de la cuisson GPL des appartements &lt;1975 (climat normal)</v>
          </cell>
          <cell r="B1128" t="str">
            <v>gplcfiprcui1</v>
          </cell>
          <cell r="C1128" t="str">
            <v>fra</v>
          </cell>
          <cell r="D1128" t="str">
            <v>CEREN</v>
          </cell>
          <cell r="E1128" t="str">
            <v>GWh</v>
          </cell>
          <cell r="P1128">
            <v>819.8704809110443</v>
          </cell>
          <cell r="X1128">
            <v>645.81323923086984</v>
          </cell>
          <cell r="AE1128">
            <v>635.51741594291479</v>
          </cell>
          <cell r="AF1128" t="str">
            <v>Ceren</v>
          </cell>
          <cell r="AG1128" t="str">
            <v>Etude 6102</v>
          </cell>
        </row>
        <row r="1129">
          <cell r="A1129" t="str">
            <v>Consommation de la cuisson gaz naturel des appartements &lt;1975 (climat normal)</v>
          </cell>
          <cell r="B1129" t="str">
            <v>gazcfiprcui1</v>
          </cell>
          <cell r="C1129" t="str">
            <v>fra</v>
          </cell>
          <cell r="D1129" t="str">
            <v>CEREN</v>
          </cell>
          <cell r="E1129" t="str">
            <v>GWh</v>
          </cell>
          <cell r="P1129">
            <v>4977.9460800993929</v>
          </cell>
          <cell r="X1129">
            <v>4225.8480028248941</v>
          </cell>
          <cell r="AE1129">
            <v>2863.3247109311237</v>
          </cell>
          <cell r="AF1129" t="str">
            <v>Ceren</v>
          </cell>
          <cell r="AG1129" t="str">
            <v>Etude 6102</v>
          </cell>
        </row>
        <row r="1130">
          <cell r="A1130" t="str">
            <v>Consommation de la cuisson électricité des appartements &lt;1975 (climat normal)</v>
          </cell>
          <cell r="B1130" t="str">
            <v>elccfiprcui1</v>
          </cell>
          <cell r="C1130" t="str">
            <v>fra</v>
          </cell>
          <cell r="D1130" t="str">
            <v>CEREN</v>
          </cell>
          <cell r="E1130" t="str">
            <v>GWh</v>
          </cell>
          <cell r="P1130">
            <v>1874.4456745638149</v>
          </cell>
          <cell r="X1130">
            <v>1798.7193135092689</v>
          </cell>
          <cell r="AE1130">
            <v>1974.391240061115</v>
          </cell>
          <cell r="AF1130" t="str">
            <v>Ceren</v>
          </cell>
          <cell r="AG1130" t="str">
            <v>Etude 6102</v>
          </cell>
        </row>
        <row r="1131">
          <cell r="A1131" t="str">
            <v>Consommation de la cuisson des maisons 1975-1982 (climat normal)</v>
          </cell>
        </row>
        <row r="1132">
          <cell r="A1132" t="str">
            <v>Consommation de la cuisson des maisons 1975-1982 (climat normal)</v>
          </cell>
          <cell r="B1132" t="str">
            <v>toccfmprcui2</v>
          </cell>
          <cell r="C1132" t="str">
            <v>fra</v>
          </cell>
          <cell r="D1132" t="str">
            <v>CEREN</v>
          </cell>
          <cell r="E1132" t="str">
            <v>GWh</v>
          </cell>
          <cell r="P1132">
            <v>2649.8122349037544</v>
          </cell>
          <cell r="X1132">
            <v>2272.5097457840548</v>
          </cell>
          <cell r="AE1132">
            <v>1948.8700787019529</v>
          </cell>
          <cell r="AF1132" t="str">
            <v>Ceren</v>
          </cell>
          <cell r="AG1132" t="str">
            <v>Etude 6102</v>
          </cell>
        </row>
        <row r="1133">
          <cell r="A1133" t="str">
            <v>Consommation de la cuisson GPL des maisons 1975-1982 (climat normal)</v>
          </cell>
          <cell r="B1133" t="str">
            <v>gplcfmprcui2</v>
          </cell>
          <cell r="C1133" t="str">
            <v>fra</v>
          </cell>
          <cell r="D1133" t="str">
            <v>CEREN</v>
          </cell>
          <cell r="E1133" t="str">
            <v>GWh</v>
          </cell>
          <cell r="P1133">
            <v>921.0438633983814</v>
          </cell>
          <cell r="X1133">
            <v>777.57081970143429</v>
          </cell>
          <cell r="AE1133">
            <v>705.71443493387414</v>
          </cell>
          <cell r="AF1133" t="str">
            <v>Ceren</v>
          </cell>
          <cell r="AG1133" t="str">
            <v>Etude 6102</v>
          </cell>
        </row>
        <row r="1134">
          <cell r="A1134" t="str">
            <v>Consommation de la cuisson gaz naturel des maisons 1975-1982 (climat normal)</v>
          </cell>
          <cell r="B1134" t="str">
            <v>gazcfmprcui2</v>
          </cell>
          <cell r="C1134" t="str">
            <v>fra</v>
          </cell>
          <cell r="D1134" t="str">
            <v>CEREN</v>
          </cell>
          <cell r="E1134" t="str">
            <v>GWh</v>
          </cell>
          <cell r="P1134">
            <v>565.6785992072131</v>
          </cell>
          <cell r="X1134">
            <v>468.61423551450201</v>
          </cell>
          <cell r="AE1134">
            <v>347.61104217444716</v>
          </cell>
          <cell r="AF1134" t="str">
            <v>Ceren</v>
          </cell>
          <cell r="AG1134" t="str">
            <v>Etude 6102</v>
          </cell>
        </row>
        <row r="1135">
          <cell r="A1135" t="str">
            <v>Consommation de la cuisson électricité des maisons 1975-1982 (climat normal)</v>
          </cell>
          <cell r="B1135" t="str">
            <v>elccfmprcui2</v>
          </cell>
          <cell r="C1135" t="str">
            <v>fra</v>
          </cell>
          <cell r="D1135" t="str">
            <v>CEREN</v>
          </cell>
          <cell r="E1135" t="str">
            <v>GWh</v>
          </cell>
          <cell r="P1135">
            <v>1163.0897722981599</v>
          </cell>
          <cell r="X1135">
            <v>1026.3246905681187</v>
          </cell>
          <cell r="AE1135">
            <v>895.54460159363146</v>
          </cell>
          <cell r="AF1135" t="str">
            <v>Ceren</v>
          </cell>
          <cell r="AG1135" t="str">
            <v>Etude 6102</v>
          </cell>
        </row>
        <row r="1136">
          <cell r="A1136" t="str">
            <v>Consommation de la cuisson des appartements 1975-1982 (climat normal)</v>
          </cell>
        </row>
        <row r="1137">
          <cell r="A1137" t="str">
            <v>Consommation de la cuisson des appartements 1975-1982 (climat normal)</v>
          </cell>
          <cell r="B1137" t="str">
            <v>toccfiprcui2</v>
          </cell>
          <cell r="C1137" t="str">
            <v>fra</v>
          </cell>
          <cell r="D1137" t="str">
            <v>CEREN</v>
          </cell>
          <cell r="E1137" t="str">
            <v>GWh</v>
          </cell>
          <cell r="P1137">
            <v>1091.8982123243979</v>
          </cell>
          <cell r="X1137">
            <v>1190.1175566921763</v>
          </cell>
          <cell r="AE1137">
            <v>1042.2062559975534</v>
          </cell>
          <cell r="AF1137" t="str">
            <v>Ceren</v>
          </cell>
          <cell r="AG1137" t="str">
            <v>Etude 6102</v>
          </cell>
        </row>
        <row r="1138">
          <cell r="A1138" t="str">
            <v>Consommation de la cuisson GPL des appartements 1975-1982 (climat normal)</v>
          </cell>
          <cell r="B1138" t="str">
            <v>gplcfiprcui2</v>
          </cell>
          <cell r="C1138" t="str">
            <v>fra</v>
          </cell>
          <cell r="D1138" t="str">
            <v>CEREN</v>
          </cell>
          <cell r="E1138" t="str">
            <v>GWh</v>
          </cell>
          <cell r="P1138">
            <v>137.28678151560879</v>
          </cell>
          <cell r="X1138">
            <v>158.10126894417834</v>
          </cell>
          <cell r="AE1138">
            <v>111.69534409980595</v>
          </cell>
          <cell r="AF1138" t="str">
            <v>Ceren</v>
          </cell>
          <cell r="AG1138" t="str">
            <v>Etude 6102</v>
          </cell>
        </row>
        <row r="1139">
          <cell r="A1139" t="str">
            <v>Consommation de la cuisson gaz naturel des appartements 1975-1982 (climat normal)</v>
          </cell>
          <cell r="B1139" t="str">
            <v>gazcfiprcui2</v>
          </cell>
          <cell r="C1139" t="str">
            <v>fra</v>
          </cell>
          <cell r="D1139" t="str">
            <v>CEREN</v>
          </cell>
          <cell r="E1139" t="str">
            <v>GWh</v>
          </cell>
          <cell r="P1139">
            <v>488.62352367747025</v>
          </cell>
          <cell r="X1139">
            <v>474.35616883986472</v>
          </cell>
          <cell r="AE1139">
            <v>457.25759388920414</v>
          </cell>
          <cell r="AF1139" t="str">
            <v>Ceren</v>
          </cell>
          <cell r="AG1139" t="str">
            <v>Etude 6102</v>
          </cell>
        </row>
        <row r="1140">
          <cell r="A1140" t="str">
            <v>Consommation de la cuisson électricité des appartements 1975-1982 (climat normal)</v>
          </cell>
          <cell r="B1140" t="str">
            <v>elccfiprcui2</v>
          </cell>
          <cell r="C1140" t="str">
            <v>fra</v>
          </cell>
          <cell r="D1140" t="str">
            <v>CEREN</v>
          </cell>
          <cell r="E1140" t="str">
            <v>GWh</v>
          </cell>
          <cell r="P1140">
            <v>465.98790713131893</v>
          </cell>
          <cell r="X1140">
            <v>557.6601189081332</v>
          </cell>
          <cell r="AE1140">
            <v>473.25331800854315</v>
          </cell>
          <cell r="AF1140" t="str">
            <v>Ceren</v>
          </cell>
          <cell r="AG1140" t="str">
            <v>Etude 6102</v>
          </cell>
        </row>
        <row r="1141">
          <cell r="A1141" t="str">
            <v>Consommation de la cuisson des maisons 1982-1989 (climat normal)</v>
          </cell>
        </row>
        <row r="1142">
          <cell r="A1142" t="str">
            <v>Consommation de la cuisson des maisons 1982-1989 (climat normal)</v>
          </cell>
          <cell r="B1142" t="str">
            <v>toccfmprcui3</v>
          </cell>
          <cell r="C1142" t="str">
            <v>fra</v>
          </cell>
          <cell r="D1142" t="str">
            <v>CEREN</v>
          </cell>
          <cell r="E1142" t="str">
            <v>GWh</v>
          </cell>
          <cell r="P1142">
            <v>2481.6120187296601</v>
          </cell>
          <cell r="X1142">
            <v>2004.1876780067514</v>
          </cell>
          <cell r="AE1142">
            <v>1807.3577790520321</v>
          </cell>
          <cell r="AF1142" t="str">
            <v>Ceren</v>
          </cell>
          <cell r="AG1142" t="str">
            <v>Etude 6102</v>
          </cell>
        </row>
        <row r="1143">
          <cell r="A1143" t="str">
            <v>Consommation de la cuisson GPL des maisons 1982-1989 (climat normal)</v>
          </cell>
          <cell r="B1143" t="str">
            <v>gplcfmprcui3</v>
          </cell>
          <cell r="C1143" t="str">
            <v>fra</v>
          </cell>
          <cell r="D1143" t="str">
            <v>CEREN</v>
          </cell>
          <cell r="E1143" t="str">
            <v>GWh</v>
          </cell>
          <cell r="P1143">
            <v>969.26859772637852</v>
          </cell>
          <cell r="X1143">
            <v>681.98571675826679</v>
          </cell>
          <cell r="AE1143">
            <v>616.14591678447243</v>
          </cell>
          <cell r="AF1143" t="str">
            <v>Ceren</v>
          </cell>
          <cell r="AG1143" t="str">
            <v>Etude 6102</v>
          </cell>
        </row>
        <row r="1144">
          <cell r="A1144" t="str">
            <v>Consommation de la cuisson gaz naturel des maisons 1982-1989 (climat normal)</v>
          </cell>
          <cell r="B1144" t="str">
            <v>gazcfmprcui3</v>
          </cell>
          <cell r="C1144" t="str">
            <v>fra</v>
          </cell>
          <cell r="D1144" t="str">
            <v>CEREN</v>
          </cell>
          <cell r="E1144" t="str">
            <v>GWh</v>
          </cell>
          <cell r="P1144">
            <v>460.40525670667233</v>
          </cell>
          <cell r="X1144">
            <v>397.40558597606713</v>
          </cell>
          <cell r="AE1144">
            <v>275.89989871956698</v>
          </cell>
          <cell r="AF1144" t="str">
            <v>Ceren</v>
          </cell>
          <cell r="AG1144" t="str">
            <v>Etude 6102</v>
          </cell>
        </row>
        <row r="1145">
          <cell r="A1145" t="str">
            <v>Consommation de la cuisson électricité des maisons 1982-1989 (climat normal)</v>
          </cell>
          <cell r="B1145" t="str">
            <v>elccfmprcui3</v>
          </cell>
          <cell r="C1145" t="str">
            <v>fra</v>
          </cell>
          <cell r="D1145" t="str">
            <v>CEREN</v>
          </cell>
          <cell r="E1145" t="str">
            <v>GWh</v>
          </cell>
          <cell r="P1145">
            <v>1051.9381642966096</v>
          </cell>
          <cell r="X1145">
            <v>924.79637527241732</v>
          </cell>
          <cell r="AE1145">
            <v>915.31196354799283</v>
          </cell>
          <cell r="AF1145" t="str">
            <v>Ceren</v>
          </cell>
          <cell r="AG1145" t="str">
            <v>Etude 6102</v>
          </cell>
        </row>
        <row r="1146">
          <cell r="A1146" t="str">
            <v>Consommation de la cuisson des appartements 1982-1989 (climat normal)</v>
          </cell>
        </row>
        <row r="1147">
          <cell r="A1147" t="str">
            <v>Consommation de la cuisson des appartements 1982-1989 (climat normal)</v>
          </cell>
          <cell r="B1147" t="str">
            <v>toccfiprcui3</v>
          </cell>
          <cell r="C1147" t="str">
            <v>fra</v>
          </cell>
          <cell r="D1147" t="str">
            <v>CEREN</v>
          </cell>
          <cell r="E1147" t="str">
            <v>GWh</v>
          </cell>
          <cell r="P1147">
            <v>680.18940977388036</v>
          </cell>
          <cell r="X1147">
            <v>614.88448760567553</v>
          </cell>
          <cell r="AE1147">
            <v>516.11196768698926</v>
          </cell>
          <cell r="AF1147" t="str">
            <v>Ceren</v>
          </cell>
          <cell r="AG1147" t="str">
            <v>Etude 6102</v>
          </cell>
        </row>
        <row r="1148">
          <cell r="A1148" t="str">
            <v>Consommation de la cuisson GPL des appartements 1982-1989 (climat normal)</v>
          </cell>
          <cell r="B1148" t="str">
            <v>gplcfiprcui3</v>
          </cell>
          <cell r="C1148" t="str">
            <v>fra</v>
          </cell>
          <cell r="D1148" t="str">
            <v>CEREN</v>
          </cell>
          <cell r="E1148" t="str">
            <v>GWh</v>
          </cell>
          <cell r="P1148">
            <v>103.4616203416596</v>
          </cell>
          <cell r="X1148">
            <v>72.584078817404375</v>
          </cell>
          <cell r="AE1148">
            <v>63.555563414252703</v>
          </cell>
          <cell r="AF1148" t="str">
            <v>Ceren</v>
          </cell>
          <cell r="AG1148" t="str">
            <v>Etude 6102</v>
          </cell>
        </row>
        <row r="1149">
          <cell r="A1149" t="str">
            <v>Consommation de la cuisson gaz naturel des appartements 1982-1989 (climat normal)</v>
          </cell>
          <cell r="B1149" t="str">
            <v>gazcfiprcui3</v>
          </cell>
          <cell r="C1149" t="str">
            <v>fra</v>
          </cell>
          <cell r="D1149" t="str">
            <v>CEREN</v>
          </cell>
          <cell r="E1149" t="str">
            <v>GWh</v>
          </cell>
          <cell r="P1149">
            <v>277.47773376225263</v>
          </cell>
          <cell r="X1149">
            <v>197.97636281779634</v>
          </cell>
          <cell r="AE1149">
            <v>167.65627205782326</v>
          </cell>
          <cell r="AF1149" t="str">
            <v>Ceren</v>
          </cell>
          <cell r="AG1149" t="str">
            <v>Etude 6102</v>
          </cell>
        </row>
        <row r="1150">
          <cell r="A1150" t="str">
            <v>Consommation de la cuisson électricité des appartements 1982-1989 (climat normal)</v>
          </cell>
          <cell r="B1150" t="str">
            <v>elccfiprcui3</v>
          </cell>
          <cell r="C1150" t="str">
            <v>fra</v>
          </cell>
          <cell r="D1150" t="str">
            <v>CEREN</v>
          </cell>
          <cell r="E1150" t="str">
            <v>GWh</v>
          </cell>
          <cell r="P1150">
            <v>299.25005566996811</v>
          </cell>
          <cell r="X1150">
            <v>344.32404597047486</v>
          </cell>
          <cell r="AE1150">
            <v>284.9001322149133</v>
          </cell>
          <cell r="AF1150" t="str">
            <v>Ceren</v>
          </cell>
          <cell r="AG1150" t="str">
            <v>Etude 6102</v>
          </cell>
        </row>
        <row r="1151">
          <cell r="A1151" t="str">
            <v>Consommation de la cuisson des maisons 1990-2000 (climat normal)</v>
          </cell>
        </row>
        <row r="1152">
          <cell r="A1152" t="str">
            <v>Consommation de la cuisson des maisons 1990-2000 (climat normal)</v>
          </cell>
          <cell r="B1152" t="str">
            <v>toccfmprcui4</v>
          </cell>
          <cell r="C1152" t="str">
            <v>fra</v>
          </cell>
          <cell r="D1152" t="str">
            <v>CEREN</v>
          </cell>
          <cell r="E1152" t="str">
            <v>GWh</v>
          </cell>
          <cell r="P1152">
            <v>2643.5885721113259</v>
          </cell>
          <cell r="X1152">
            <v>2421.6672703354507</v>
          </cell>
          <cell r="AE1152">
            <v>2177.236282799588</v>
          </cell>
          <cell r="AF1152" t="str">
            <v>Ceren</v>
          </cell>
          <cell r="AG1152" t="str">
            <v>Etude 6102</v>
          </cell>
        </row>
        <row r="1153">
          <cell r="A1153" t="str">
            <v>Consommation de la cuisson GPL des maisons 1990-2000 (climat normal)</v>
          </cell>
          <cell r="B1153" t="str">
            <v>gplcfmprcui4</v>
          </cell>
          <cell r="C1153" t="str">
            <v>fra</v>
          </cell>
          <cell r="D1153" t="str">
            <v>CEREN</v>
          </cell>
          <cell r="E1153" t="str">
            <v>GWh</v>
          </cell>
          <cell r="P1153">
            <v>970.12995309286521</v>
          </cell>
          <cell r="X1153">
            <v>723.04262452764328</v>
          </cell>
          <cell r="AE1153">
            <v>743.17762585798573</v>
          </cell>
          <cell r="AF1153" t="str">
            <v>Ceren</v>
          </cell>
          <cell r="AG1153" t="str">
            <v>Etude 6102</v>
          </cell>
        </row>
        <row r="1154">
          <cell r="A1154" t="str">
            <v>Consommation de la cuisson gaz naturel des maisons 1990-2000 (climat normal)</v>
          </cell>
          <cell r="B1154" t="str">
            <v>gazcfmprcui4</v>
          </cell>
          <cell r="C1154" t="str">
            <v>fra</v>
          </cell>
          <cell r="D1154" t="str">
            <v>CEREN</v>
          </cell>
          <cell r="E1154" t="str">
            <v>GWh</v>
          </cell>
          <cell r="P1154">
            <v>712.41852765406452</v>
          </cell>
          <cell r="X1154">
            <v>629.17762853363888</v>
          </cell>
          <cell r="AE1154">
            <v>498.29097921026306</v>
          </cell>
          <cell r="AF1154" t="str">
            <v>Ceren</v>
          </cell>
          <cell r="AG1154" t="str">
            <v>Etude 6102</v>
          </cell>
        </row>
        <row r="1155">
          <cell r="A1155" t="str">
            <v>Consommation de la cuisson électricité des maisons 1990-2000 (climat normal)</v>
          </cell>
          <cell r="B1155" t="str">
            <v>elccfmprcui4</v>
          </cell>
          <cell r="C1155" t="str">
            <v>fra</v>
          </cell>
          <cell r="D1155" t="str">
            <v>CEREN</v>
          </cell>
          <cell r="E1155" t="str">
            <v>GWh</v>
          </cell>
          <cell r="P1155">
            <v>961.04009136439629</v>
          </cell>
          <cell r="X1155">
            <v>1069.4470172741685</v>
          </cell>
          <cell r="AE1155">
            <v>935.76767773133918</v>
          </cell>
          <cell r="AF1155" t="str">
            <v>Ceren</v>
          </cell>
          <cell r="AG1155" t="str">
            <v>Etude 6102</v>
          </cell>
        </row>
        <row r="1156">
          <cell r="A1156" t="str">
            <v>Consommation de la cuisson des appartements 1990-2000 (climat normal)</v>
          </cell>
        </row>
        <row r="1157">
          <cell r="A1157" t="str">
            <v>Consommation de la cuisson des appartements 1990-2000 (climat normal)</v>
          </cell>
          <cell r="B1157" t="str">
            <v>toccfiprcui4</v>
          </cell>
          <cell r="C1157" t="str">
            <v>fra</v>
          </cell>
          <cell r="D1157" t="str">
            <v>CEREN</v>
          </cell>
          <cell r="E1157" t="str">
            <v>GWh</v>
          </cell>
          <cell r="P1157">
            <v>896.31801995218495</v>
          </cell>
          <cell r="X1157">
            <v>863.46675492062627</v>
          </cell>
          <cell r="AE1157">
            <v>761.37207788328715</v>
          </cell>
          <cell r="AF1157" t="str">
            <v>Ceren</v>
          </cell>
          <cell r="AG1157" t="str">
            <v>Etude 6102</v>
          </cell>
        </row>
        <row r="1158">
          <cell r="A1158" t="str">
            <v>Consommation de la cuisson GPL des appartements 1990-2000 (climat normal)</v>
          </cell>
          <cell r="B1158" t="str">
            <v>gplcfiprcui4</v>
          </cell>
          <cell r="C1158" t="str">
            <v>fra</v>
          </cell>
          <cell r="D1158" t="str">
            <v>CEREN</v>
          </cell>
          <cell r="E1158" t="str">
            <v>GWh</v>
          </cell>
          <cell r="P1158">
            <v>135.0084333423134</v>
          </cell>
          <cell r="X1158">
            <v>95.981363373757787</v>
          </cell>
          <cell r="AE1158">
            <v>86.983177268620821</v>
          </cell>
          <cell r="AF1158" t="str">
            <v>Ceren</v>
          </cell>
          <cell r="AG1158" t="str">
            <v>Etude 6102</v>
          </cell>
        </row>
        <row r="1159">
          <cell r="A1159" t="str">
            <v>Consommation de la cuisson gaz naturel des appartements 1990-2000 (climat normal)</v>
          </cell>
          <cell r="B1159" t="str">
            <v>gazcfiprcui4</v>
          </cell>
          <cell r="C1159" t="str">
            <v>fra</v>
          </cell>
          <cell r="D1159" t="str">
            <v>CEREN</v>
          </cell>
          <cell r="E1159" t="str">
            <v>GWh</v>
          </cell>
          <cell r="P1159">
            <v>364.23188253721349</v>
          </cell>
          <cell r="X1159">
            <v>285.77918322321921</v>
          </cell>
          <cell r="AE1159">
            <v>274.63690774739331</v>
          </cell>
          <cell r="AF1159" t="str">
            <v>Ceren</v>
          </cell>
          <cell r="AG1159" t="str">
            <v>Etude 6102</v>
          </cell>
        </row>
        <row r="1160">
          <cell r="A1160" t="str">
            <v>Consommation de la cuisson électricité des appartements 1990-2000 (climat normal)</v>
          </cell>
          <cell r="B1160" t="str">
            <v>elccfiprcui4</v>
          </cell>
          <cell r="C1160" t="str">
            <v>fra</v>
          </cell>
          <cell r="D1160" t="str">
            <v>CEREN</v>
          </cell>
          <cell r="E1160" t="str">
            <v>GWh</v>
          </cell>
          <cell r="P1160">
            <v>397.07770407265809</v>
          </cell>
          <cell r="X1160">
            <v>481.70620832364932</v>
          </cell>
          <cell r="AE1160">
            <v>399.75199286727297</v>
          </cell>
          <cell r="AF1160" t="str">
            <v>Ceren</v>
          </cell>
          <cell r="AG1160" t="str">
            <v>Etude 6102</v>
          </cell>
        </row>
        <row r="1161">
          <cell r="A1161" t="str">
            <v>Consommation de la cuisson des maisons &gt;=2001 (climat normal)</v>
          </cell>
        </row>
        <row r="1162">
          <cell r="A1162" t="str">
            <v>Consommation de la cuisson des maisons &gt;=2001 (climat normal)</v>
          </cell>
          <cell r="B1162" t="str">
            <v>toccfmprcui5</v>
          </cell>
          <cell r="C1162" t="str">
            <v>fra</v>
          </cell>
          <cell r="D1162" t="str">
            <v>CEREN</v>
          </cell>
          <cell r="E1162" t="str">
            <v>GWh</v>
          </cell>
          <cell r="P1162">
            <v>0</v>
          </cell>
          <cell r="X1162">
            <v>2556.686711747649</v>
          </cell>
          <cell r="AE1162">
            <v>3160.595787981078</v>
          </cell>
          <cell r="AF1162" t="str">
            <v>Ceren</v>
          </cell>
          <cell r="AG1162" t="str">
            <v>Etude 6102</v>
          </cell>
        </row>
        <row r="1163">
          <cell r="A1163" t="str">
            <v>Consommation de la cuisson GPL des maisons &gt;=2001 (climat normal)</v>
          </cell>
          <cell r="B1163" t="str">
            <v>gplcfmprcui5</v>
          </cell>
          <cell r="C1163" t="str">
            <v>fra</v>
          </cell>
          <cell r="D1163" t="str">
            <v>CEREN</v>
          </cell>
          <cell r="E1163" t="str">
            <v>GWh</v>
          </cell>
          <cell r="P1163">
            <v>0</v>
          </cell>
          <cell r="X1163">
            <v>627.58143687436132</v>
          </cell>
          <cell r="AE1163">
            <v>616.04338929684934</v>
          </cell>
          <cell r="AF1163" t="str">
            <v>Ceren</v>
          </cell>
          <cell r="AG1163" t="str">
            <v>Etude 6102</v>
          </cell>
        </row>
        <row r="1164">
          <cell r="A1164" t="str">
            <v>Consommation de la cuisson gaz naturel des maisons &gt;=2001 (climat normal)</v>
          </cell>
          <cell r="B1164" t="str">
            <v>gazcfmprcui5</v>
          </cell>
          <cell r="C1164" t="str">
            <v>fra</v>
          </cell>
          <cell r="D1164" t="str">
            <v>CEREN</v>
          </cell>
          <cell r="E1164" t="str">
            <v>GWh</v>
          </cell>
          <cell r="P1164">
            <v>0</v>
          </cell>
          <cell r="X1164">
            <v>583.8862689480668</v>
          </cell>
          <cell r="AE1164">
            <v>576.06613363424162</v>
          </cell>
          <cell r="AF1164" t="str">
            <v>Ceren</v>
          </cell>
          <cell r="AG1164" t="str">
            <v>Etude 6102</v>
          </cell>
        </row>
        <row r="1165">
          <cell r="A1165" t="str">
            <v>Consommation de la cuisson électricité des maisons &gt;=2001 (climat normal)</v>
          </cell>
          <cell r="B1165" t="str">
            <v>elccfmprcui5</v>
          </cell>
          <cell r="C1165" t="str">
            <v>fra</v>
          </cell>
          <cell r="D1165" t="str">
            <v>CEREN</v>
          </cell>
          <cell r="E1165" t="str">
            <v>GWh</v>
          </cell>
          <cell r="P1165">
            <v>0</v>
          </cell>
          <cell r="X1165">
            <v>1345.2190059252209</v>
          </cell>
          <cell r="AE1165">
            <v>1968.4862650499872</v>
          </cell>
          <cell r="AF1165" t="str">
            <v>Ceren</v>
          </cell>
          <cell r="AG1165" t="str">
            <v>Etude 6102</v>
          </cell>
        </row>
        <row r="1166">
          <cell r="A1166" t="str">
            <v>Consommation de la cuisson des appartements &gt;=2001 (climat normal)</v>
          </cell>
        </row>
        <row r="1167">
          <cell r="A1167" t="str">
            <v>Consommation de la cuisson des appartements &gt;=2001 (climat normal)</v>
          </cell>
          <cell r="B1167" t="str">
            <v>toccfiprcui5</v>
          </cell>
          <cell r="C1167" t="str">
            <v>fra</v>
          </cell>
          <cell r="D1167" t="str">
            <v>CEREN</v>
          </cell>
          <cell r="E1167" t="str">
            <v>GWh</v>
          </cell>
          <cell r="P1167">
            <v>0</v>
          </cell>
          <cell r="X1167">
            <v>705.97190444464502</v>
          </cell>
          <cell r="AE1167">
            <v>1329.0168090675984</v>
          </cell>
          <cell r="AF1167" t="str">
            <v>Ceren</v>
          </cell>
          <cell r="AG1167" t="str">
            <v>Etude 6102</v>
          </cell>
        </row>
        <row r="1168">
          <cell r="A1168" t="str">
            <v>Consommation de la cuisson GPL des appartements &gt;=2001 (climat normal)</v>
          </cell>
          <cell r="B1168" t="str">
            <v>gplcfiprcui5</v>
          </cell>
          <cell r="C1168" t="str">
            <v>fra</v>
          </cell>
          <cell r="D1168" t="str">
            <v>CEREN</v>
          </cell>
          <cell r="E1168" t="str">
            <v>GWh</v>
          </cell>
          <cell r="P1168">
            <v>0</v>
          </cell>
          <cell r="X1168">
            <v>55.946526171944669</v>
          </cell>
          <cell r="AE1168">
            <v>124.21959405120641</v>
          </cell>
          <cell r="AF1168" t="str">
            <v>Ceren</v>
          </cell>
          <cell r="AG1168" t="str">
            <v>Etude 6102</v>
          </cell>
        </row>
        <row r="1169">
          <cell r="A1169" t="str">
            <v>Consommation de la cuisson gaz naturel des appartements &gt;=2001 (climat normal)</v>
          </cell>
          <cell r="B1169" t="str">
            <v>gazcfiprcui5</v>
          </cell>
          <cell r="C1169" t="str">
            <v>fra</v>
          </cell>
          <cell r="D1169" t="str">
            <v>CEREN</v>
          </cell>
          <cell r="E1169" t="str">
            <v>GWh</v>
          </cell>
          <cell r="P1169">
            <v>0</v>
          </cell>
          <cell r="X1169">
            <v>244.29904220311224</v>
          </cell>
          <cell r="AE1169">
            <v>428.10433476291195</v>
          </cell>
          <cell r="AF1169" t="str">
            <v>Ceren</v>
          </cell>
          <cell r="AG1169" t="str">
            <v>Etude 6102</v>
          </cell>
        </row>
        <row r="1170">
          <cell r="A1170" t="str">
            <v>Consommation de la cuisson électricité des appartements &gt;=2001 (climat normal)</v>
          </cell>
          <cell r="B1170" t="str">
            <v>elccfiprcui5</v>
          </cell>
          <cell r="C1170" t="str">
            <v>fra</v>
          </cell>
          <cell r="D1170" t="str">
            <v>CEREN</v>
          </cell>
          <cell r="E1170" t="str">
            <v>GWh</v>
          </cell>
          <cell r="P1170">
            <v>0</v>
          </cell>
          <cell r="X1170">
            <v>405.72633606958811</v>
          </cell>
          <cell r="AE1170">
            <v>776.6928802534801</v>
          </cell>
          <cell r="AF1170" t="str">
            <v>Ceren</v>
          </cell>
          <cell r="AG1170" t="str">
            <v>Etude 6102</v>
          </cell>
        </row>
        <row r="1172">
          <cell r="A1172" t="str">
            <v>Calcul des consommations en énergie utile</v>
          </cell>
        </row>
        <row r="1173">
          <cell r="A1173" t="str">
            <v>Consommation de chauffage des résidences principales par année de construction (énergie utile)</v>
          </cell>
        </row>
        <row r="1174">
          <cell r="A1174" t="str">
            <v>Consommation du chauffage du résidentiel (climat normal)</v>
          </cell>
        </row>
        <row r="1175">
          <cell r="A1175" t="str">
            <v>Consommation du chauffage du résidentiel (climat normal)</v>
          </cell>
          <cell r="B1175" t="str">
            <v>tocculprchc</v>
          </cell>
          <cell r="C1175" t="str">
            <v>fra</v>
          </cell>
          <cell r="D1175" t="str">
            <v>Calcul</v>
          </cell>
          <cell r="E1175" t="str">
            <v>GWh</v>
          </cell>
          <cell r="P1175">
            <v>227003.88657245823</v>
          </cell>
          <cell r="X1175">
            <v>215788.38400002985</v>
          </cell>
          <cell r="AE1175">
            <v>187236.14589497211</v>
          </cell>
        </row>
        <row r="1176">
          <cell r="A1176" t="str">
            <v>Consommation du chauffage charbon du résidentiel (climat normal)</v>
          </cell>
          <cell r="B1176" t="str">
            <v>chaculprchc</v>
          </cell>
          <cell r="C1176" t="str">
            <v>fra</v>
          </cell>
          <cell r="D1176" t="str">
            <v>CEREN</v>
          </cell>
          <cell r="E1176" t="str">
            <v>GWh</v>
          </cell>
          <cell r="P1176">
            <v>278.83967581801625</v>
          </cell>
          <cell r="X1176">
            <v>1020.1511930438782</v>
          </cell>
          <cell r="AE1176">
            <v>165.19465580255164</v>
          </cell>
        </row>
        <row r="1177">
          <cell r="A1177" t="str">
            <v>Consommation du chauffage fioul du résidentiel (climat normal)</v>
          </cell>
          <cell r="B1177" t="str">
            <v>fodculprchc</v>
          </cell>
          <cell r="C1177" t="str">
            <v>fra</v>
          </cell>
          <cell r="D1177" t="str">
            <v>CEREN</v>
          </cell>
          <cell r="E1177" t="str">
            <v>GWh</v>
          </cell>
          <cell r="P1177">
            <v>49109.150913757527</v>
          </cell>
          <cell r="X1177">
            <v>46608.761467964578</v>
          </cell>
          <cell r="AE1177">
            <v>35329.874104072362</v>
          </cell>
        </row>
        <row r="1178">
          <cell r="A1178" t="str">
            <v>Consommation du chauffage GPL du résidentiel (climat normal)</v>
          </cell>
          <cell r="B1178" t="str">
            <v>gplculprchc</v>
          </cell>
          <cell r="C1178" t="str">
            <v>fra</v>
          </cell>
          <cell r="D1178" t="str">
            <v>CEREN</v>
          </cell>
          <cell r="E1178" t="str">
            <v>GWh</v>
          </cell>
          <cell r="P1178">
            <v>4282.8059582228116</v>
          </cell>
          <cell r="X1178">
            <v>3493.7906466541704</v>
          </cell>
          <cell r="AE1178">
            <v>2468.202726761248</v>
          </cell>
        </row>
        <row r="1179">
          <cell r="A1179" t="str">
            <v>Consommation du chauffage gaz naturel du résidentiel (climat normal)</v>
          </cell>
          <cell r="B1179" t="str">
            <v>gazculprchc</v>
          </cell>
          <cell r="C1179" t="str">
            <v>fra</v>
          </cell>
          <cell r="D1179" t="str">
            <v>CEREN</v>
          </cell>
          <cell r="E1179" t="str">
            <v>GWh</v>
          </cell>
          <cell r="P1179">
            <v>90644.699276248983</v>
          </cell>
          <cell r="X1179">
            <v>82857.187488182142</v>
          </cell>
          <cell r="AE1179">
            <v>69253.075261243634</v>
          </cell>
        </row>
        <row r="1180">
          <cell r="A1180" t="str">
            <v>Consommation du chauffage électricité du résidentiel (climat normal)</v>
          </cell>
          <cell r="B1180" t="str">
            <v>elcculprchc</v>
          </cell>
          <cell r="C1180" t="str">
            <v>fra</v>
          </cell>
          <cell r="D1180" t="str">
            <v>CEREN</v>
          </cell>
          <cell r="E1180" t="str">
            <v>GWh</v>
          </cell>
          <cell r="P1180">
            <v>37258.830082581982</v>
          </cell>
          <cell r="X1180">
            <v>42523.677193933356</v>
          </cell>
          <cell r="AE1180">
            <v>36297.069913515545</v>
          </cell>
        </row>
        <row r="1181">
          <cell r="A1181" t="str">
            <v>Consommation du chauffage biomasse du résidentiel (climat normal)</v>
          </cell>
          <cell r="B1181" t="str">
            <v>boiculprchc</v>
          </cell>
          <cell r="C1181" t="str">
            <v>fra</v>
          </cell>
          <cell r="D1181" t="str">
            <v>CEREN</v>
          </cell>
          <cell r="E1181" t="str">
            <v>GWh</v>
          </cell>
          <cell r="P1181">
            <v>34091.289539602083</v>
          </cell>
          <cell r="X1181">
            <v>32120.120555103451</v>
          </cell>
          <cell r="AE1181">
            <v>36707.223676009133</v>
          </cell>
        </row>
        <row r="1182">
          <cell r="A1182" t="str">
            <v>Consommation du chauffage autre du résidentiel (climat normal)</v>
          </cell>
          <cell r="B1182" t="str">
            <v>divculprchc</v>
          </cell>
          <cell r="C1182" t="str">
            <v>fra</v>
          </cell>
          <cell r="D1182" t="str">
            <v>CEREN</v>
          </cell>
          <cell r="E1182" t="str">
            <v>GWh</v>
          </cell>
          <cell r="P1182">
            <v>11338.271126226806</v>
          </cell>
          <cell r="X1182">
            <v>7164.695455148265</v>
          </cell>
          <cell r="AE1182">
            <v>7015.5055575676261</v>
          </cell>
        </row>
        <row r="1183">
          <cell r="A1183" t="str">
            <v>Consommation du chauffage des maisons (climat normal)</v>
          </cell>
        </row>
        <row r="1184">
          <cell r="A1184" t="str">
            <v>Consommation du chauffage des maisons (climat normal)</v>
          </cell>
          <cell r="B1184" t="str">
            <v>toccumprchc</v>
          </cell>
          <cell r="C1184" t="str">
            <v>fra</v>
          </cell>
          <cell r="D1184" t="str">
            <v>CEREN</v>
          </cell>
          <cell r="E1184" t="str">
            <v>GWh</v>
          </cell>
          <cell r="P1184">
            <v>150102.44146517516</v>
          </cell>
          <cell r="X1184">
            <v>151465.72069294046</v>
          </cell>
          <cell r="AE1184">
            <v>133151.81936646398</v>
          </cell>
        </row>
        <row r="1185">
          <cell r="A1185" t="str">
            <v>Consommation du chauffage charbon des maisons (climat normal)</v>
          </cell>
          <cell r="B1185" t="str">
            <v>chacumprchc</v>
          </cell>
          <cell r="C1185" t="str">
            <v>fra</v>
          </cell>
          <cell r="D1185" t="str">
            <v>CEREN</v>
          </cell>
          <cell r="E1185" t="str">
            <v>GWh</v>
          </cell>
          <cell r="P1185">
            <v>247.53798568055205</v>
          </cell>
          <cell r="X1185">
            <v>917.89556934681502</v>
          </cell>
          <cell r="AE1185">
            <v>145.32982494883711</v>
          </cell>
        </row>
        <row r="1186">
          <cell r="A1186" t="str">
            <v>Consommation du chauffage fioul des maisons (climat normal)</v>
          </cell>
          <cell r="B1186" t="str">
            <v>fodcumprchc</v>
          </cell>
          <cell r="C1186" t="str">
            <v>fra</v>
          </cell>
          <cell r="D1186" t="str">
            <v>CEREN</v>
          </cell>
          <cell r="E1186" t="str">
            <v>GWh</v>
          </cell>
          <cell r="P1186">
            <v>39416.416866649888</v>
          </cell>
          <cell r="X1186">
            <v>39701.660647913784</v>
          </cell>
          <cell r="AE1186">
            <v>30884.298016468962</v>
          </cell>
        </row>
        <row r="1187">
          <cell r="A1187" t="str">
            <v>Consommation du chauffage GPL des maisons (climat normal)</v>
          </cell>
          <cell r="B1187" t="str">
            <v>gplcumprchc</v>
          </cell>
          <cell r="C1187" t="str">
            <v>fra</v>
          </cell>
          <cell r="D1187" t="str">
            <v>CEREN</v>
          </cell>
          <cell r="E1187" t="str">
            <v>GWh</v>
          </cell>
          <cell r="P1187">
            <v>4026.9569425249147</v>
          </cell>
          <cell r="X1187">
            <v>3303.0693305550421</v>
          </cell>
          <cell r="AE1187">
            <v>2399.3789454245134</v>
          </cell>
        </row>
        <row r="1188">
          <cell r="A1188" t="str">
            <v>Consommation du chauffage gaz naturel des maisons (climat normal)</v>
          </cell>
          <cell r="B1188" t="str">
            <v>gazcumprchc</v>
          </cell>
          <cell r="C1188" t="str">
            <v>fra</v>
          </cell>
          <cell r="D1188" t="str">
            <v>CEREN</v>
          </cell>
          <cell r="E1188" t="str">
            <v>GWh</v>
          </cell>
          <cell r="P1188">
            <v>46548.717789885101</v>
          </cell>
          <cell r="X1188">
            <v>46095.578900255037</v>
          </cell>
          <cell r="AE1188">
            <v>38632.813102224754</v>
          </cell>
        </row>
        <row r="1189">
          <cell r="A1189" t="str">
            <v>Consommation du chauffage électricité des maisons (climat normal)</v>
          </cell>
          <cell r="B1189" t="str">
            <v>elccumprchc</v>
          </cell>
          <cell r="C1189" t="str">
            <v>fra</v>
          </cell>
          <cell r="D1189" t="str">
            <v>CEREN</v>
          </cell>
          <cell r="E1189" t="str">
            <v>GWh</v>
          </cell>
          <cell r="P1189">
            <v>26958.536079438083</v>
          </cell>
          <cell r="X1189">
            <v>30028.466893569381</v>
          </cell>
          <cell r="AE1189">
            <v>24871.260020527025</v>
          </cell>
        </row>
        <row r="1190">
          <cell r="A1190" t="str">
            <v>Consommation du chauffage biomasse des maisons (climat normal)</v>
          </cell>
          <cell r="B1190" t="str">
            <v>boicumprchc</v>
          </cell>
          <cell r="C1190" t="str">
            <v>fra</v>
          </cell>
          <cell r="D1190" t="str">
            <v>CEREN</v>
          </cell>
          <cell r="E1190" t="str">
            <v>GWh</v>
          </cell>
          <cell r="P1190">
            <v>32816.790197236114</v>
          </cell>
          <cell r="X1190">
            <v>31280.517247492251</v>
          </cell>
          <cell r="AE1190">
            <v>35885.34604349469</v>
          </cell>
        </row>
        <row r="1191">
          <cell r="A1191" t="str">
            <v>Consommation du chauffage autre des maisons (climat normal)</v>
          </cell>
          <cell r="B1191" t="str">
            <v>divcumprchc</v>
          </cell>
          <cell r="C1191" t="str">
            <v>fra</v>
          </cell>
          <cell r="D1191" t="str">
            <v>CEREN</v>
          </cell>
          <cell r="E1191" t="str">
            <v>GWh</v>
          </cell>
          <cell r="P1191">
            <v>87.485603760477943</v>
          </cell>
          <cell r="X1191">
            <v>138.53210380816324</v>
          </cell>
          <cell r="AE1191">
            <v>333.39341337519107</v>
          </cell>
        </row>
        <row r="1192">
          <cell r="A1192" t="str">
            <v>Consommation du chauffage des appartements (climat normal)</v>
          </cell>
        </row>
        <row r="1193">
          <cell r="A1193" t="str">
            <v>Consommation du chauffage des appartements (climat normal)</v>
          </cell>
          <cell r="B1193" t="str">
            <v>toccuiprchc</v>
          </cell>
          <cell r="C1193" t="str">
            <v>fra</v>
          </cell>
          <cell r="D1193" t="str">
            <v>CEREN</v>
          </cell>
          <cell r="E1193" t="str">
            <v>GWh</v>
          </cell>
          <cell r="P1193">
            <v>76901.445092321155</v>
          </cell>
          <cell r="X1193">
            <v>64322.663307089366</v>
          </cell>
          <cell r="AE1193">
            <v>54084.326528508143</v>
          </cell>
        </row>
        <row r="1194">
          <cell r="A1194" t="str">
            <v>Consommation du chauffage charbon des appartements (climat normal)</v>
          </cell>
          <cell r="B1194" t="str">
            <v>chacuiprchc</v>
          </cell>
          <cell r="C1194" t="str">
            <v>fra</v>
          </cell>
          <cell r="D1194" t="str">
            <v>CEREN</v>
          </cell>
          <cell r="E1194" t="str">
            <v>GWh</v>
          </cell>
          <cell r="P1194">
            <v>31.301690137464263</v>
          </cell>
          <cell r="X1194">
            <v>102.25562369706309</v>
          </cell>
          <cell r="AE1194">
            <v>19.864830853714516</v>
          </cell>
        </row>
        <row r="1195">
          <cell r="A1195" t="str">
            <v>Consommation du chauffage fioul des appartements (climat normal)</v>
          </cell>
          <cell r="B1195" t="str">
            <v>fodcuiprchc</v>
          </cell>
          <cell r="C1195" t="str">
            <v>fra</v>
          </cell>
          <cell r="D1195" t="str">
            <v>CEREN</v>
          </cell>
          <cell r="E1195" t="str">
            <v>GWh</v>
          </cell>
          <cell r="P1195">
            <v>9692.7340471076277</v>
          </cell>
          <cell r="X1195">
            <v>6907.1008200507958</v>
          </cell>
          <cell r="AE1195">
            <v>4445.5760876034101</v>
          </cell>
        </row>
        <row r="1196">
          <cell r="A1196" t="str">
            <v>Consommation du chauffage GPL des appartements (climat normal)</v>
          </cell>
          <cell r="B1196" t="str">
            <v>gplcuiprchc</v>
          </cell>
          <cell r="C1196" t="str">
            <v>fra</v>
          </cell>
          <cell r="D1196" t="str">
            <v>CEREN</v>
          </cell>
          <cell r="E1196" t="str">
            <v>GWh</v>
          </cell>
          <cell r="P1196">
            <v>255.84901569789633</v>
          </cell>
          <cell r="X1196">
            <v>190.72131609912796</v>
          </cell>
          <cell r="AE1196">
            <v>68.82378133673474</v>
          </cell>
        </row>
        <row r="1197">
          <cell r="A1197" t="str">
            <v>Consommation du chauffage gaz naturel des appartements (climat normal)</v>
          </cell>
          <cell r="B1197" t="str">
            <v>gazcuiprchc</v>
          </cell>
          <cell r="C1197" t="str">
            <v>fra</v>
          </cell>
          <cell r="D1197" t="str">
            <v>CEREN</v>
          </cell>
          <cell r="E1197" t="str">
            <v>GWh</v>
          </cell>
          <cell r="P1197">
            <v>44095.981471401967</v>
          </cell>
          <cell r="X1197">
            <v>36761.608587927105</v>
          </cell>
          <cell r="AE1197">
            <v>30620.262159018883</v>
          </cell>
        </row>
        <row r="1198">
          <cell r="A1198" t="str">
            <v>Consommation du chauffage électricité des appartements (climat normal)</v>
          </cell>
          <cell r="B1198" t="str">
            <v>elccuiprchc</v>
          </cell>
          <cell r="C1198" t="str">
            <v>fra</v>
          </cell>
          <cell r="D1198" t="str">
            <v>CEREN</v>
          </cell>
          <cell r="E1198" t="str">
            <v>GWh</v>
          </cell>
          <cell r="P1198">
            <v>10300.294003143897</v>
          </cell>
          <cell r="X1198">
            <v>12495.210300363977</v>
          </cell>
          <cell r="AE1198">
            <v>11425.809892988522</v>
          </cell>
        </row>
        <row r="1199">
          <cell r="A1199" t="str">
            <v>Consommation du chauffage biomasse des appartements (climat normal)</v>
          </cell>
          <cell r="B1199" t="str">
            <v>boicuiprchc</v>
          </cell>
          <cell r="C1199" t="str">
            <v>fra</v>
          </cell>
          <cell r="D1199" t="str">
            <v>CEREN</v>
          </cell>
          <cell r="E1199" t="str">
            <v>GWh</v>
          </cell>
          <cell r="P1199">
            <v>1274.4993423659691</v>
          </cell>
          <cell r="X1199">
            <v>839.6033076111936</v>
          </cell>
          <cell r="AE1199">
            <v>821.87763251444244</v>
          </cell>
        </row>
        <row r="1200">
          <cell r="A1200" t="str">
            <v>Consommation du chauffage autre des appartements (climat normal)</v>
          </cell>
          <cell r="B1200" t="str">
            <v>divcuiprchc</v>
          </cell>
          <cell r="C1200" t="str">
            <v>fra</v>
          </cell>
          <cell r="D1200" t="str">
            <v>CEREN</v>
          </cell>
          <cell r="E1200" t="str">
            <v>GWh</v>
          </cell>
          <cell r="P1200">
            <v>11250.785522466327</v>
          </cell>
          <cell r="X1200">
            <v>7026.1633513401011</v>
          </cell>
          <cell r="AE1200">
            <v>6682.1121441924342</v>
          </cell>
        </row>
        <row r="1201">
          <cell r="A1201" t="str">
            <v>Consommation du chauffage des maisons &lt;1975 (climat normal)</v>
          </cell>
        </row>
        <row r="1202">
          <cell r="A1202" t="str">
            <v>Consommation du chauffage des maisons &lt;1975 (climat normal)</v>
          </cell>
          <cell r="B1202" t="str">
            <v>toccumprchc1</v>
          </cell>
          <cell r="C1202" t="str">
            <v>fra</v>
          </cell>
          <cell r="D1202" t="str">
            <v>CEREN</v>
          </cell>
          <cell r="E1202" t="str">
            <v>GWh</v>
          </cell>
          <cell r="P1202">
            <v>100383.30328287382</v>
          </cell>
          <cell r="X1202">
            <v>89120.110271114521</v>
          </cell>
          <cell r="AE1202">
            <v>74104.351157630517</v>
          </cell>
        </row>
        <row r="1203">
          <cell r="A1203" t="str">
            <v>Consommation du chauffage charbon des maisons &lt;1975 (climat normal)</v>
          </cell>
          <cell r="B1203" t="str">
            <v>chacumprchc1</v>
          </cell>
          <cell r="C1203" t="str">
            <v>fra</v>
          </cell>
          <cell r="D1203" t="str">
            <v>CEREN</v>
          </cell>
          <cell r="E1203" t="str">
            <v>GWh</v>
          </cell>
          <cell r="P1203">
            <v>235.42064978472033</v>
          </cell>
          <cell r="X1203">
            <v>869.73092716154031</v>
          </cell>
          <cell r="AE1203">
            <v>131.57038598311371</v>
          </cell>
        </row>
        <row r="1204">
          <cell r="A1204" t="str">
            <v>Consommation du chauffage fioul des maisons &lt;1975 (climat normal)</v>
          </cell>
          <cell r="B1204" t="str">
            <v>fodcumprchc1</v>
          </cell>
          <cell r="C1204" t="str">
            <v>fra</v>
          </cell>
          <cell r="D1204" t="str">
            <v>CEREN</v>
          </cell>
          <cell r="E1204" t="str">
            <v>GWh</v>
          </cell>
          <cell r="P1204">
            <v>31211.997097740339</v>
          </cell>
          <cell r="X1204">
            <v>29239.851630062451</v>
          </cell>
          <cell r="AE1204">
            <v>22626.429846402658</v>
          </cell>
        </row>
        <row r="1205">
          <cell r="A1205" t="str">
            <v>Consommation du chauffage GPL des maisons &lt;1975 (climat normal)</v>
          </cell>
          <cell r="B1205" t="str">
            <v>gplcumprchc1</v>
          </cell>
          <cell r="C1205" t="str">
            <v>fra</v>
          </cell>
          <cell r="D1205" t="str">
            <v>CEREN</v>
          </cell>
          <cell r="E1205" t="str">
            <v>GWh</v>
          </cell>
          <cell r="P1205">
            <v>2575.1028633207802</v>
          </cell>
          <cell r="X1205">
            <v>1628.21425102269</v>
          </cell>
          <cell r="AE1205">
            <v>917.29341259845989</v>
          </cell>
        </row>
        <row r="1206">
          <cell r="A1206" t="str">
            <v>Consommation du chauffage gaz naturel des maisons &lt;1975 (climat normal)</v>
          </cell>
          <cell r="B1206" t="str">
            <v>gazcumprchc1</v>
          </cell>
          <cell r="C1206" t="str">
            <v>fra</v>
          </cell>
          <cell r="D1206" t="str">
            <v>CEREN</v>
          </cell>
          <cell r="E1206" t="str">
            <v>GWh</v>
          </cell>
          <cell r="P1206">
            <v>33717.618310331069</v>
          </cell>
          <cell r="X1206">
            <v>30594.670524644938</v>
          </cell>
          <cell r="AE1206">
            <v>24506.122308899921</v>
          </cell>
        </row>
        <row r="1207">
          <cell r="A1207" t="str">
            <v>Consommation du chauffage électricité des maisons &lt;1975 (climat normal)</v>
          </cell>
          <cell r="B1207" t="str">
            <v>elccumprchc1</v>
          </cell>
          <cell r="C1207" t="str">
            <v>fra</v>
          </cell>
          <cell r="D1207" t="str">
            <v>CEREN</v>
          </cell>
          <cell r="E1207" t="str">
            <v>GWh</v>
          </cell>
          <cell r="P1207">
            <v>12150.056137465948</v>
          </cell>
          <cell r="X1207">
            <v>10615.723391524361</v>
          </cell>
          <cell r="AE1207">
            <v>7680.9570359288437</v>
          </cell>
        </row>
        <row r="1208">
          <cell r="A1208" t="str">
            <v>Consommation du chauffage biomasse des maisons &lt;1975 (climat normal)</v>
          </cell>
          <cell r="B1208" t="str">
            <v>boicumprchc1</v>
          </cell>
          <cell r="C1208" t="str">
            <v>fra</v>
          </cell>
          <cell r="D1208" t="str">
            <v>CEREN</v>
          </cell>
          <cell r="E1208" t="str">
            <v>GWh</v>
          </cell>
          <cell r="P1208">
            <v>20432.879415112973</v>
          </cell>
          <cell r="X1208">
            <v>16094.156479725089</v>
          </cell>
          <cell r="AE1208">
            <v>18107.743903009599</v>
          </cell>
        </row>
        <row r="1209">
          <cell r="A1209" t="str">
            <v>Consommation du chauffage autre des maisons &lt;1975 (climat normal)</v>
          </cell>
          <cell r="B1209" t="str">
            <v>divcumprchc1</v>
          </cell>
          <cell r="C1209" t="str">
            <v>fra</v>
          </cell>
          <cell r="D1209" t="str">
            <v>CEREN</v>
          </cell>
          <cell r="E1209" t="str">
            <v>GWh</v>
          </cell>
          <cell r="P1209">
            <v>60.228809118010616</v>
          </cell>
          <cell r="X1209">
            <v>77.763066973453718</v>
          </cell>
          <cell r="AE1209">
            <v>134.2342648079337</v>
          </cell>
        </row>
        <row r="1210">
          <cell r="A1210" t="str">
            <v>Consommation du chauffage des appartements &lt;1975 (climat normal)</v>
          </cell>
        </row>
        <row r="1211">
          <cell r="A1211" t="str">
            <v>Consommation du chauffage des appartements &lt;1975 (climat normal)</v>
          </cell>
          <cell r="B1211" t="str">
            <v>toccuiprchc1</v>
          </cell>
          <cell r="C1211" t="str">
            <v>fra</v>
          </cell>
          <cell r="D1211" t="str">
            <v>CEREN</v>
          </cell>
          <cell r="E1211" t="str">
            <v>GWh</v>
          </cell>
          <cell r="P1211">
            <v>59430.386628619686</v>
          </cell>
          <cell r="X1211">
            <v>44621.558096258093</v>
          </cell>
          <cell r="AE1211">
            <v>34438.910345756813</v>
          </cell>
        </row>
        <row r="1212">
          <cell r="A1212" t="str">
            <v>Consommation du chauffage charbon des appartements &lt;1975 (climat normal)</v>
          </cell>
          <cell r="B1212" t="str">
            <v>chacuiprchc1</v>
          </cell>
          <cell r="C1212" t="str">
            <v>fra</v>
          </cell>
          <cell r="D1212" t="str">
            <v>CEREN</v>
          </cell>
          <cell r="E1212" t="str">
            <v>GWh</v>
          </cell>
          <cell r="P1212">
            <v>29.274984825097984</v>
          </cell>
          <cell r="X1212">
            <v>87.310100905815418</v>
          </cell>
          <cell r="AE1212">
            <v>14.322581524665948</v>
          </cell>
        </row>
        <row r="1213">
          <cell r="A1213" t="str">
            <v>Consommation du chauffage fioul des appartements &lt;1975 (climat normal)</v>
          </cell>
          <cell r="B1213" t="str">
            <v>fodcuiprchc1</v>
          </cell>
          <cell r="C1213" t="str">
            <v>fra</v>
          </cell>
          <cell r="D1213" t="str">
            <v>CEREN</v>
          </cell>
          <cell r="E1213" t="str">
            <v>GWh</v>
          </cell>
          <cell r="P1213">
            <v>8616.4293415813809</v>
          </cell>
          <cell r="X1213">
            <v>5642.1870064030045</v>
          </cell>
          <cell r="AE1213">
            <v>3454.5644348257456</v>
          </cell>
        </row>
        <row r="1214">
          <cell r="A1214" t="str">
            <v>Consommation du chauffage GPL des appartements &lt;1975 (climat normal)</v>
          </cell>
          <cell r="B1214" t="str">
            <v>gplcuiprchc1</v>
          </cell>
          <cell r="C1214" t="str">
            <v>fra</v>
          </cell>
          <cell r="D1214" t="str">
            <v>CEREN</v>
          </cell>
          <cell r="E1214" t="str">
            <v>GWh</v>
          </cell>
          <cell r="P1214">
            <v>190.35931377394064</v>
          </cell>
          <cell r="X1214">
            <v>97.555343743388931</v>
          </cell>
          <cell r="AE1214">
            <v>46.396742538222107</v>
          </cell>
        </row>
        <row r="1215">
          <cell r="A1215" t="str">
            <v>Consommation du chauffage gaz naturel des appartements &lt;1975 (climat normal)</v>
          </cell>
          <cell r="B1215" t="str">
            <v>gazcuiprchc1</v>
          </cell>
          <cell r="C1215" t="str">
            <v>fra</v>
          </cell>
          <cell r="D1215" t="str">
            <v>CEREN</v>
          </cell>
          <cell r="E1215" t="str">
            <v>GWh</v>
          </cell>
          <cell r="P1215">
            <v>34501.654921840105</v>
          </cell>
          <cell r="X1215">
            <v>27487.067050794845</v>
          </cell>
          <cell r="AE1215">
            <v>20683.510938582705</v>
          </cell>
        </row>
        <row r="1216">
          <cell r="A1216" t="str">
            <v>Consommation du chauffage électricité des appartements &lt;1975 (climat normal)</v>
          </cell>
          <cell r="B1216" t="str">
            <v>elccuiprchc1</v>
          </cell>
          <cell r="C1216" t="str">
            <v>fra</v>
          </cell>
          <cell r="D1216" t="str">
            <v>CEREN</v>
          </cell>
          <cell r="E1216" t="str">
            <v>GWh</v>
          </cell>
          <cell r="P1216">
            <v>5936.4907133513925</v>
          </cell>
          <cell r="X1216">
            <v>5512.6111392312241</v>
          </cell>
          <cell r="AE1216">
            <v>5113.7065531835142</v>
          </cell>
        </row>
        <row r="1217">
          <cell r="A1217" t="str">
            <v>Consommation du chauffage biomasse des appartements &lt;1975 (climat normal)</v>
          </cell>
          <cell r="B1217" t="str">
            <v>boicuiprchc1</v>
          </cell>
          <cell r="C1217" t="str">
            <v>fra</v>
          </cell>
          <cell r="D1217" t="str">
            <v>CEREN</v>
          </cell>
          <cell r="E1217" t="str">
            <v>GWh</v>
          </cell>
          <cell r="P1217">
            <v>1113.5785784697946</v>
          </cell>
          <cell r="X1217">
            <v>636.28779346958765</v>
          </cell>
          <cell r="AE1217">
            <v>450.25997504622086</v>
          </cell>
        </row>
        <row r="1218">
          <cell r="A1218" t="str">
            <v>Consommation du chauffage autre des appartements &lt;1975 (climat normal)</v>
          </cell>
          <cell r="B1218" t="str">
            <v>divcuiprchc1</v>
          </cell>
          <cell r="C1218" t="str">
            <v>fra</v>
          </cell>
          <cell r="D1218" t="str">
            <v>CEREN</v>
          </cell>
          <cell r="E1218" t="str">
            <v>GWh</v>
          </cell>
          <cell r="P1218">
            <v>9042.5987747779764</v>
          </cell>
          <cell r="X1218">
            <v>5158.5396617102333</v>
          </cell>
          <cell r="AE1218">
            <v>4676.1491200557384</v>
          </cell>
        </row>
        <row r="1219">
          <cell r="A1219" t="str">
            <v>Consommation du chauffage des maisons 1975-1982 (climat normal)</v>
          </cell>
        </row>
        <row r="1220">
          <cell r="A1220" t="str">
            <v>Consommation du chauffage des maisons 1975-1982 (climat normal)</v>
          </cell>
          <cell r="B1220" t="str">
            <v>toccumprchc2</v>
          </cell>
          <cell r="C1220" t="str">
            <v>fra</v>
          </cell>
          <cell r="D1220" t="str">
            <v>CEREN</v>
          </cell>
          <cell r="E1220" t="str">
            <v>GWh</v>
          </cell>
          <cell r="P1220">
            <v>18656.560315253744</v>
          </cell>
          <cell r="X1220">
            <v>18792.277637217518</v>
          </cell>
          <cell r="AE1220">
            <v>14901.985172285353</v>
          </cell>
        </row>
        <row r="1221">
          <cell r="A1221" t="str">
            <v>Consommation du chauffage charbon des maisons 1975-1982 (climat normal)</v>
          </cell>
          <cell r="B1221" t="str">
            <v>chacumprchc2</v>
          </cell>
          <cell r="C1221" t="str">
            <v>fra</v>
          </cell>
          <cell r="D1221" t="str">
            <v>CEREN</v>
          </cell>
          <cell r="E1221" t="str">
            <v>GWh</v>
          </cell>
          <cell r="P1221">
            <v>4.0524614205990543</v>
          </cell>
          <cell r="X1221">
            <v>20.761800593558803</v>
          </cell>
          <cell r="AE1221">
            <v>5.7138441088890772</v>
          </cell>
        </row>
        <row r="1222">
          <cell r="A1222" t="str">
            <v>Consommation du chauffage fioul des maisons 1975-1982 (climat normal)</v>
          </cell>
          <cell r="B1222" t="str">
            <v>fodcumprchc2</v>
          </cell>
          <cell r="C1222" t="str">
            <v>fra</v>
          </cell>
          <cell r="D1222" t="str">
            <v>CEREN</v>
          </cell>
          <cell r="E1222" t="str">
            <v>GWh</v>
          </cell>
          <cell r="P1222">
            <v>4364.3865953629411</v>
          </cell>
          <cell r="X1222">
            <v>5001.8256461396659</v>
          </cell>
          <cell r="AE1222">
            <v>3900.1575414592185</v>
          </cell>
        </row>
        <row r="1223">
          <cell r="A1223" t="str">
            <v>Consommation du chauffage GPL des maisons 1975-1982 (climat normal)</v>
          </cell>
          <cell r="B1223" t="str">
            <v>gplcumprchc2</v>
          </cell>
          <cell r="C1223" t="str">
            <v>fra</v>
          </cell>
          <cell r="D1223" t="str">
            <v>CEREN</v>
          </cell>
          <cell r="E1223" t="str">
            <v>GWh</v>
          </cell>
          <cell r="P1223">
            <v>547.5201598506884</v>
          </cell>
          <cell r="X1223">
            <v>462.1440207312441</v>
          </cell>
          <cell r="AE1223">
            <v>335.62262432989598</v>
          </cell>
        </row>
        <row r="1224">
          <cell r="A1224" t="str">
            <v>Consommation du chauffage gaz naturel des maisons 1975-1982 (climat normal)</v>
          </cell>
          <cell r="B1224" t="str">
            <v>gazcumprchc2</v>
          </cell>
          <cell r="C1224" t="str">
            <v>fra</v>
          </cell>
          <cell r="D1224" t="str">
            <v>CEREN</v>
          </cell>
          <cell r="E1224" t="str">
            <v>GWh</v>
          </cell>
          <cell r="P1224">
            <v>4700.7009892463657</v>
          </cell>
          <cell r="X1224">
            <v>4317.7466644702072</v>
          </cell>
          <cell r="AE1224">
            <v>3562.1616229828578</v>
          </cell>
        </row>
        <row r="1225">
          <cell r="A1225" t="str">
            <v>Consommation du chauffage électricité des maisons 1975-1982 (climat normal)</v>
          </cell>
          <cell r="B1225" t="str">
            <v>elccumprchc2</v>
          </cell>
          <cell r="C1225" t="str">
            <v>fra</v>
          </cell>
          <cell r="D1225" t="str">
            <v>CEREN</v>
          </cell>
          <cell r="E1225" t="str">
            <v>GWh</v>
          </cell>
          <cell r="P1225">
            <v>4807.7917189798809</v>
          </cell>
          <cell r="X1225">
            <v>4916.7203605027398</v>
          </cell>
          <cell r="AE1225">
            <v>3055.2580479371913</v>
          </cell>
        </row>
        <row r="1226">
          <cell r="A1226" t="str">
            <v>Consommation du chauffage biomasse des maisons 1975-1982 (climat normal)</v>
          </cell>
          <cell r="B1226" t="str">
            <v>boicumprchc2</v>
          </cell>
          <cell r="C1226" t="str">
            <v>fra</v>
          </cell>
          <cell r="D1226" t="str">
            <v>CEREN</v>
          </cell>
          <cell r="E1226" t="str">
            <v>GWh</v>
          </cell>
          <cell r="P1226">
            <v>4212.6025201683997</v>
          </cell>
          <cell r="X1226">
            <v>4052.6307761000803</v>
          </cell>
          <cell r="AE1226">
            <v>4028.9796454546272</v>
          </cell>
        </row>
        <row r="1227">
          <cell r="A1227" t="str">
            <v>Consommation du chauffage autre des maisons 1975-1982 (climat normal)</v>
          </cell>
          <cell r="B1227" t="str">
            <v>divcumprchc2</v>
          </cell>
          <cell r="C1227" t="str">
            <v>fra</v>
          </cell>
          <cell r="D1227" t="str">
            <v>CEREN</v>
          </cell>
          <cell r="E1227" t="str">
            <v>GWh</v>
          </cell>
          <cell r="P1227">
            <v>19.505870224867124</v>
          </cell>
          <cell r="X1227">
            <v>20.448368680023027</v>
          </cell>
          <cell r="AE1227">
            <v>14.091846012673992</v>
          </cell>
        </row>
        <row r="1228">
          <cell r="A1228" t="str">
            <v>Consommation du chauffage des appartements 1975-1982 (climat normal)</v>
          </cell>
        </row>
        <row r="1229">
          <cell r="A1229" t="str">
            <v>Consommation du chauffage des appartements 1975-1982 (climat normal)</v>
          </cell>
          <cell r="B1229" t="str">
            <v>toccuiprchc2</v>
          </cell>
          <cell r="C1229" t="str">
            <v>fra</v>
          </cell>
          <cell r="D1229" t="str">
            <v>CEREN</v>
          </cell>
          <cell r="E1229" t="str">
            <v>GWh</v>
          </cell>
          <cell r="P1229">
            <v>8237.9725848115195</v>
          </cell>
          <cell r="X1229">
            <v>7570.8346022860096</v>
          </cell>
          <cell r="AE1229">
            <v>5901.4181959583357</v>
          </cell>
        </row>
        <row r="1230">
          <cell r="A1230" t="str">
            <v>Consommation du chauffage charbon des appartements 1975-1982 (climat normal)</v>
          </cell>
          <cell r="B1230" t="str">
            <v>chacuiprchc2</v>
          </cell>
          <cell r="C1230" t="str">
            <v>fra</v>
          </cell>
          <cell r="D1230" t="str">
            <v>CEREN</v>
          </cell>
          <cell r="E1230" t="str">
            <v>GWh</v>
          </cell>
          <cell r="P1230">
            <v>1.5805025261582517</v>
          </cell>
          <cell r="X1230">
            <v>9.0487656966232333</v>
          </cell>
          <cell r="AE1230">
            <v>2.9466718341420535</v>
          </cell>
        </row>
        <row r="1231">
          <cell r="A1231" t="str">
            <v>Consommation du chauffage fioul des appartements 1975-1982 (climat normal)</v>
          </cell>
          <cell r="B1231" t="str">
            <v>fodcuiprchc2</v>
          </cell>
          <cell r="C1231" t="str">
            <v>fra</v>
          </cell>
          <cell r="D1231" t="str">
            <v>CEREN</v>
          </cell>
          <cell r="E1231" t="str">
            <v>GWh</v>
          </cell>
          <cell r="P1231">
            <v>729.57121401111522</v>
          </cell>
          <cell r="X1231">
            <v>795.60703369572434</v>
          </cell>
          <cell r="AE1231">
            <v>533.40635209213644</v>
          </cell>
        </row>
        <row r="1232">
          <cell r="A1232" t="str">
            <v>Consommation du chauffage GPL des appartements 1975-1982 (climat normal)</v>
          </cell>
          <cell r="B1232" t="str">
            <v>gplcuiprchc2</v>
          </cell>
          <cell r="C1232" t="str">
            <v>fra</v>
          </cell>
          <cell r="D1232" t="str">
            <v>CEREN</v>
          </cell>
          <cell r="E1232" t="str">
            <v>GWh</v>
          </cell>
          <cell r="P1232">
            <v>23.888646976099846</v>
          </cell>
          <cell r="X1232">
            <v>12.713240796280223</v>
          </cell>
          <cell r="AE1232">
            <v>2.1048664249326707</v>
          </cell>
        </row>
        <row r="1233">
          <cell r="A1233" t="str">
            <v>Consommation du chauffage gaz naturel des appartements 1975-1982 (climat normal)</v>
          </cell>
          <cell r="B1233" t="str">
            <v>gazcuiprchc2</v>
          </cell>
          <cell r="C1233" t="str">
            <v>fra</v>
          </cell>
          <cell r="D1233" t="str">
            <v>CEREN</v>
          </cell>
          <cell r="E1233" t="str">
            <v>GWh</v>
          </cell>
          <cell r="P1233">
            <v>4791.0347542587224</v>
          </cell>
          <cell r="X1233">
            <v>4022.9731497061016</v>
          </cell>
          <cell r="AE1233">
            <v>3622.7950463804041</v>
          </cell>
        </row>
        <row r="1234">
          <cell r="A1234" t="str">
            <v>Consommation du chauffage électricité des appartements 1975-1982 (climat normal)</v>
          </cell>
          <cell r="B1234" t="str">
            <v>elccuiprchc2</v>
          </cell>
          <cell r="C1234" t="str">
            <v>fra</v>
          </cell>
          <cell r="D1234" t="str">
            <v>CEREN</v>
          </cell>
          <cell r="E1234" t="str">
            <v>GWh</v>
          </cell>
          <cell r="P1234">
            <v>1139.8163261193201</v>
          </cell>
          <cell r="X1234">
            <v>1558.7583233433957</v>
          </cell>
          <cell r="AE1234">
            <v>878.35089435285818</v>
          </cell>
        </row>
        <row r="1235">
          <cell r="A1235" t="str">
            <v>Consommation du chauffage biomasse des appartements 1975-1982 (climat normal)</v>
          </cell>
          <cell r="B1235" t="str">
            <v>boicuiprchc2</v>
          </cell>
          <cell r="C1235" t="str">
            <v>fra</v>
          </cell>
          <cell r="D1235" t="str">
            <v>CEREN</v>
          </cell>
          <cell r="E1235" t="str">
            <v>GWh</v>
          </cell>
          <cell r="P1235">
            <v>60.894772094242555</v>
          </cell>
          <cell r="X1235">
            <v>44.559446982557311</v>
          </cell>
          <cell r="AE1235">
            <v>66.009629790571992</v>
          </cell>
        </row>
        <row r="1236">
          <cell r="A1236" t="str">
            <v>Consommation du chauffage autre des appartements 1975-1982 (climat normal)</v>
          </cell>
          <cell r="B1236" t="str">
            <v>divcuiprchc2</v>
          </cell>
          <cell r="C1236" t="str">
            <v>fra</v>
          </cell>
          <cell r="D1236" t="str">
            <v>CEREN</v>
          </cell>
          <cell r="E1236" t="str">
            <v>GWh</v>
          </cell>
          <cell r="P1236">
            <v>1491.1863688258607</v>
          </cell>
          <cell r="X1236">
            <v>1127.1746420653267</v>
          </cell>
          <cell r="AE1236">
            <v>795.80473508328953</v>
          </cell>
        </row>
        <row r="1237">
          <cell r="A1237" t="str">
            <v>Consommation du chauffage des maisons 1982-1989 (climat normal)</v>
          </cell>
        </row>
        <row r="1238">
          <cell r="A1238" t="str">
            <v>Consommation du chauffage des maisons 1982-1989 (climat normal)</v>
          </cell>
          <cell r="B1238" t="str">
            <v>toccumprchc3</v>
          </cell>
          <cell r="C1238" t="str">
            <v>fra</v>
          </cell>
          <cell r="D1238" t="str">
            <v>CEREN</v>
          </cell>
          <cell r="E1238" t="str">
            <v>GWh</v>
          </cell>
          <cell r="P1238">
            <v>15713.579996899764</v>
          </cell>
          <cell r="X1238">
            <v>15312.276693361226</v>
          </cell>
          <cell r="AE1238">
            <v>13463.235965007405</v>
          </cell>
        </row>
        <row r="1239">
          <cell r="A1239" t="str">
            <v>Consommation du chauffage charbon des maisons 1982-1989 (climat normal)</v>
          </cell>
          <cell r="B1239" t="str">
            <v>chacumprchc3</v>
          </cell>
          <cell r="C1239" t="str">
            <v>fra</v>
          </cell>
          <cell r="D1239" t="str">
            <v>CEREN</v>
          </cell>
          <cell r="E1239" t="str">
            <v>GWh</v>
          </cell>
          <cell r="P1239">
            <v>5.8189921568887799</v>
          </cell>
          <cell r="X1239">
            <v>17.904063895079361</v>
          </cell>
          <cell r="AE1239">
            <v>7.5607780000634932</v>
          </cell>
        </row>
        <row r="1240">
          <cell r="A1240" t="str">
            <v>Consommation du chauffage fioul des maisons 1982-1989 (climat normal)</v>
          </cell>
          <cell r="B1240" t="str">
            <v>fodcumprchc3</v>
          </cell>
          <cell r="C1240" t="str">
            <v>fra</v>
          </cell>
          <cell r="D1240" t="str">
            <v>CEREN</v>
          </cell>
          <cell r="E1240" t="str">
            <v>GWh</v>
          </cell>
          <cell r="P1240">
            <v>1603.7376634766185</v>
          </cell>
          <cell r="X1240">
            <v>1858.2569557178745</v>
          </cell>
          <cell r="AE1240">
            <v>1277.5864531073751</v>
          </cell>
        </row>
        <row r="1241">
          <cell r="A1241" t="str">
            <v>Consommation du chauffage GPL des maisons 1982-1989 (climat normal)</v>
          </cell>
          <cell r="B1241" t="str">
            <v>gplcumprchc3</v>
          </cell>
          <cell r="C1241" t="str">
            <v>fra</v>
          </cell>
          <cell r="D1241" t="str">
            <v>CEREN</v>
          </cell>
          <cell r="E1241" t="str">
            <v>GWh</v>
          </cell>
          <cell r="P1241">
            <v>297.97614869830653</v>
          </cell>
          <cell r="X1241">
            <v>302.3106166740684</v>
          </cell>
          <cell r="AE1241">
            <v>225.4190955269579</v>
          </cell>
        </row>
        <row r="1242">
          <cell r="A1242" t="str">
            <v>Consommation du chauffage gaz naturel des maisons 1982-1989 (climat normal)</v>
          </cell>
          <cell r="B1242" t="str">
            <v>gazcumprchc3</v>
          </cell>
          <cell r="C1242" t="str">
            <v>fra</v>
          </cell>
          <cell r="D1242" t="str">
            <v>CEREN</v>
          </cell>
          <cell r="E1242" t="str">
            <v>GWh</v>
          </cell>
          <cell r="P1242">
            <v>3238.1565884326969</v>
          </cell>
          <cell r="X1242">
            <v>2910.0538826124498</v>
          </cell>
          <cell r="AE1242">
            <v>2465.8254086790557</v>
          </cell>
        </row>
        <row r="1243">
          <cell r="A1243" t="str">
            <v>Consommation du chauffage électricité des maisons 1982-1989 (climat normal)</v>
          </cell>
          <cell r="B1243" t="str">
            <v>elccumprchc3</v>
          </cell>
          <cell r="C1243" t="str">
            <v>fra</v>
          </cell>
          <cell r="D1243" t="str">
            <v>CEREN</v>
          </cell>
          <cell r="E1243" t="str">
            <v>GWh</v>
          </cell>
          <cell r="P1243">
            <v>5952.7517422617639</v>
          </cell>
          <cell r="X1243">
            <v>5827.9926964784108</v>
          </cell>
          <cell r="AE1243">
            <v>4689.7565363559843</v>
          </cell>
        </row>
        <row r="1244">
          <cell r="A1244" t="str">
            <v>Consommation du chauffage biomasse des maisons 1982-1989 (climat normal)</v>
          </cell>
          <cell r="B1244" t="str">
            <v>boicumprchc3</v>
          </cell>
          <cell r="C1244" t="str">
            <v>fra</v>
          </cell>
          <cell r="D1244" t="str">
            <v>CEREN</v>
          </cell>
          <cell r="E1244" t="str">
            <v>GWh</v>
          </cell>
          <cell r="P1244">
            <v>4609.7428164222392</v>
          </cell>
          <cell r="X1244">
            <v>4387.6247405362592</v>
          </cell>
          <cell r="AE1244">
            <v>4777.5633631161363</v>
          </cell>
        </row>
        <row r="1245">
          <cell r="A1245" t="str">
            <v>Consommation du chauffage autre des maisons 1982-1989 (climat normal)</v>
          </cell>
          <cell r="B1245" t="str">
            <v>divcumprchc3</v>
          </cell>
          <cell r="C1245" t="str">
            <v>fra</v>
          </cell>
          <cell r="D1245" t="str">
            <v>CEREN</v>
          </cell>
          <cell r="E1245" t="str">
            <v>GWh</v>
          </cell>
          <cell r="P1245">
            <v>5.3960454512484741</v>
          </cell>
          <cell r="X1245">
            <v>8.1337374470822432</v>
          </cell>
          <cell r="AE1245">
            <v>19.524330221832209</v>
          </cell>
        </row>
        <row r="1246">
          <cell r="A1246" t="str">
            <v>Consommation du chauffage des appartements 1982-1989 (climat normal)</v>
          </cell>
        </row>
        <row r="1247">
          <cell r="A1247" t="str">
            <v>Consommation du chauffage des appartements 1982-1989 (climat normal)</v>
          </cell>
          <cell r="B1247" t="str">
            <v>toccuiprchc3</v>
          </cell>
          <cell r="C1247" t="str">
            <v>fra</v>
          </cell>
          <cell r="D1247" t="str">
            <v>CEREN</v>
          </cell>
          <cell r="E1247" t="str">
            <v>GWh</v>
          </cell>
          <cell r="P1247">
            <v>3970.0339290524985</v>
          </cell>
          <cell r="X1247">
            <v>3538.7499198731934</v>
          </cell>
          <cell r="AE1247">
            <v>2991.4898103755463</v>
          </cell>
        </row>
        <row r="1248">
          <cell r="A1248" t="str">
            <v>Consommation du chauffage charbon des appartements 1982-1989 (climat normal)</v>
          </cell>
          <cell r="B1248" t="str">
            <v>chacuiprchc3</v>
          </cell>
          <cell r="C1248" t="str">
            <v>fra</v>
          </cell>
          <cell r="D1248" t="str">
            <v>CEREN</v>
          </cell>
          <cell r="E1248" t="str">
            <v>GWh</v>
          </cell>
          <cell r="P1248">
            <v>0.26751200397424435</v>
          </cell>
          <cell r="X1248">
            <v>3.0140682448274152</v>
          </cell>
          <cell r="AE1248">
            <v>1.4231513513164762</v>
          </cell>
        </row>
        <row r="1249">
          <cell r="A1249" t="str">
            <v>Consommation du chauffage fioul des appartements 1982-1989 (climat normal)</v>
          </cell>
          <cell r="B1249" t="str">
            <v>fodcuiprchc3</v>
          </cell>
          <cell r="C1249" t="str">
            <v>fra</v>
          </cell>
          <cell r="D1249" t="str">
            <v>CEREN</v>
          </cell>
          <cell r="E1249" t="str">
            <v>GWh</v>
          </cell>
          <cell r="P1249">
            <v>195.92834976774614</v>
          </cell>
          <cell r="X1249">
            <v>179.17482953543575</v>
          </cell>
          <cell r="AE1249">
            <v>213.23213007019322</v>
          </cell>
        </row>
        <row r="1250">
          <cell r="A1250" t="str">
            <v>Consommation du chauffage GPL des appartements 1982-1989 (climat normal)</v>
          </cell>
          <cell r="B1250" t="str">
            <v>gplcuiprchc3</v>
          </cell>
          <cell r="C1250" t="str">
            <v>fra</v>
          </cell>
          <cell r="D1250" t="str">
            <v>CEREN</v>
          </cell>
          <cell r="E1250" t="str">
            <v>GWh</v>
          </cell>
          <cell r="P1250">
            <v>16.179783420414971</v>
          </cell>
          <cell r="X1250">
            <v>3.2614061016302287</v>
          </cell>
          <cell r="AE1250">
            <v>0.16859909546631599</v>
          </cell>
        </row>
        <row r="1251">
          <cell r="A1251" t="str">
            <v>Consommation du chauffage gaz naturel des appartements 1982-1989 (climat normal)</v>
          </cell>
          <cell r="B1251" t="str">
            <v>gazcuiprchc3</v>
          </cell>
          <cell r="C1251" t="str">
            <v>fra</v>
          </cell>
          <cell r="D1251" t="str">
            <v>CEREN</v>
          </cell>
          <cell r="E1251" t="str">
            <v>GWh</v>
          </cell>
          <cell r="P1251">
            <v>1873.7283343772438</v>
          </cell>
          <cell r="X1251">
            <v>1537.7957947581485</v>
          </cell>
          <cell r="AE1251">
            <v>1375.9267479992347</v>
          </cell>
        </row>
        <row r="1252">
          <cell r="A1252" t="str">
            <v>Consommation du chauffage électricité des appartements 1982-1989 (climat normal)</v>
          </cell>
          <cell r="B1252" t="str">
            <v>elccuiprchc3</v>
          </cell>
          <cell r="C1252" t="str">
            <v>fra</v>
          </cell>
          <cell r="D1252" t="str">
            <v>CEREN</v>
          </cell>
          <cell r="E1252" t="str">
            <v>GWh</v>
          </cell>
          <cell r="P1252">
            <v>1405.738458684023</v>
          </cell>
          <cell r="X1252">
            <v>1475.2869802740702</v>
          </cell>
          <cell r="AE1252">
            <v>1031.4311602274281</v>
          </cell>
        </row>
        <row r="1253">
          <cell r="A1253" t="str">
            <v>Consommation du chauffage biomasse des appartements 1982-1989 (climat normal)</v>
          </cell>
          <cell r="B1253" t="str">
            <v>boicuiprchc3</v>
          </cell>
          <cell r="C1253" t="str">
            <v>fra</v>
          </cell>
          <cell r="D1253" t="str">
            <v>CEREN</v>
          </cell>
          <cell r="E1253" t="str">
            <v>GWh</v>
          </cell>
          <cell r="P1253">
            <v>52.194026890875847</v>
          </cell>
          <cell r="X1253">
            <v>44.486993272898026</v>
          </cell>
          <cell r="AE1253">
            <v>59.943517315705613</v>
          </cell>
        </row>
        <row r="1254">
          <cell r="A1254" t="str">
            <v>Consommation du chauffage autre des appartements 1982-1989 (climat normal)</v>
          </cell>
          <cell r="B1254" t="str">
            <v>divcuiprchc3</v>
          </cell>
          <cell r="C1254" t="str">
            <v>fra</v>
          </cell>
          <cell r="D1254" t="str">
            <v>CEREN</v>
          </cell>
          <cell r="E1254" t="str">
            <v>GWh</v>
          </cell>
          <cell r="P1254">
            <v>425.99746390822048</v>
          </cell>
          <cell r="X1254">
            <v>295.7298476861834</v>
          </cell>
          <cell r="AE1254">
            <v>309.36450431620136</v>
          </cell>
        </row>
        <row r="1255">
          <cell r="A1255" t="str">
            <v>Consommation du chauffage des maisons 1990-1998 (climat normal)</v>
          </cell>
        </row>
        <row r="1256">
          <cell r="A1256" t="str">
            <v>Consommation du chauffage des maisons 1990-1998 (climat normal)</v>
          </cell>
          <cell r="B1256" t="str">
            <v>toccumprchc4</v>
          </cell>
          <cell r="C1256" t="str">
            <v>fra</v>
          </cell>
          <cell r="D1256" t="str">
            <v>CEREN</v>
          </cell>
          <cell r="E1256" t="str">
            <v>GWh</v>
          </cell>
          <cell r="P1256">
            <v>15348.997870147788</v>
          </cell>
          <cell r="X1256">
            <v>14757.994752048377</v>
          </cell>
          <cell r="AE1256">
            <v>12402.94765716256</v>
          </cell>
        </row>
        <row r="1257">
          <cell r="A1257" t="str">
            <v>Consommation du chauffage charbon des maisons 1990-1998 (climat normal)</v>
          </cell>
          <cell r="B1257" t="str">
            <v>chacumprchc4</v>
          </cell>
          <cell r="C1257" t="str">
            <v>fra</v>
          </cell>
          <cell r="D1257" t="str">
            <v>CEREN</v>
          </cell>
          <cell r="E1257" t="str">
            <v>GWh</v>
          </cell>
          <cell r="P1257">
            <v>2.2458823183438987</v>
          </cell>
          <cell r="X1257">
            <v>9.2704901669186324</v>
          </cell>
          <cell r="AE1257">
            <v>0.45568030481314215</v>
          </cell>
        </row>
        <row r="1258">
          <cell r="A1258" t="str">
            <v>Consommation du chauffage fioul des maisons 1990-1998 (climat normal)</v>
          </cell>
          <cell r="B1258" t="str">
            <v>fodcumprchc4</v>
          </cell>
          <cell r="C1258" t="str">
            <v>fra</v>
          </cell>
          <cell r="D1258" t="str">
            <v>CEREN</v>
          </cell>
          <cell r="E1258" t="str">
            <v>GWh</v>
          </cell>
          <cell r="P1258">
            <v>2236.2955100699937</v>
          </cell>
          <cell r="X1258">
            <v>2260.9551679709061</v>
          </cell>
          <cell r="AE1258">
            <v>2000.9090931146677</v>
          </cell>
        </row>
        <row r="1259">
          <cell r="A1259" t="str">
            <v>Consommation du chauffage GPL des maisons 1990-1998 (climat normal)</v>
          </cell>
          <cell r="B1259" t="str">
            <v>gplcumprchc4</v>
          </cell>
          <cell r="C1259" t="str">
            <v>fra</v>
          </cell>
          <cell r="D1259" t="str">
            <v>CEREN</v>
          </cell>
          <cell r="E1259" t="str">
            <v>GWh</v>
          </cell>
          <cell r="P1259">
            <v>606.35777065513912</v>
          </cell>
          <cell r="X1259">
            <v>622.13504743901206</v>
          </cell>
          <cell r="AE1259">
            <v>586.14292864827087</v>
          </cell>
        </row>
        <row r="1260">
          <cell r="A1260" t="str">
            <v>Consommation du chauffage gaz naturel des maisons 1990-1998 (climat normal)</v>
          </cell>
          <cell r="B1260" t="str">
            <v>gazcumprchc4</v>
          </cell>
          <cell r="C1260" t="str">
            <v>fra</v>
          </cell>
          <cell r="D1260" t="str">
            <v>CEREN</v>
          </cell>
          <cell r="E1260" t="str">
            <v>GWh</v>
          </cell>
          <cell r="P1260">
            <v>4892.2419018749724</v>
          </cell>
          <cell r="X1260">
            <v>4258.9301025908808</v>
          </cell>
          <cell r="AE1260">
            <v>3803.7886097883393</v>
          </cell>
        </row>
        <row r="1261">
          <cell r="A1261" t="str">
            <v>Consommation du chauffage électricité des maisons 1990-1998 (climat normal)</v>
          </cell>
          <cell r="B1261" t="str">
            <v>elccumprchc4</v>
          </cell>
          <cell r="C1261" t="str">
            <v>fra</v>
          </cell>
          <cell r="D1261" t="str">
            <v>CEREN</v>
          </cell>
          <cell r="E1261" t="str">
            <v>GWh</v>
          </cell>
          <cell r="P1261">
            <v>4047.9364807304887</v>
          </cell>
          <cell r="X1261">
            <v>4093.4353465675053</v>
          </cell>
          <cell r="AE1261">
            <v>2508.5867375227881</v>
          </cell>
        </row>
        <row r="1262">
          <cell r="A1262" t="str">
            <v>Consommation du chauffage biomasse des maisons 1990-1998 (climat normal)</v>
          </cell>
          <cell r="B1262" t="str">
            <v>boicumprchc4</v>
          </cell>
          <cell r="C1262" t="str">
            <v>fra</v>
          </cell>
          <cell r="D1262" t="str">
            <v>CEREN</v>
          </cell>
          <cell r="E1262" t="str">
            <v>GWh</v>
          </cell>
          <cell r="P1262">
            <v>3561.5654455325002</v>
          </cell>
          <cell r="X1262">
            <v>3499.6663815568004</v>
          </cell>
          <cell r="AE1262">
            <v>3471.2556707137246</v>
          </cell>
        </row>
        <row r="1263">
          <cell r="A1263" t="str">
            <v>Consommation du chauffage autre des maisons 1990-1998 (climat normal)</v>
          </cell>
          <cell r="B1263" t="str">
            <v>divcumprchc4</v>
          </cell>
          <cell r="C1263" t="str">
            <v>fra</v>
          </cell>
          <cell r="D1263" t="str">
            <v>CEREN</v>
          </cell>
          <cell r="E1263" t="str">
            <v>GWh</v>
          </cell>
          <cell r="P1263">
            <v>2.3548789663517256</v>
          </cell>
          <cell r="X1263">
            <v>13.602215756353505</v>
          </cell>
          <cell r="AE1263">
            <v>31.808937069957146</v>
          </cell>
        </row>
        <row r="1264">
          <cell r="A1264" t="str">
            <v>Consommation du chauffage des appartements 1990-1998 (climat normal)</v>
          </cell>
        </row>
        <row r="1265">
          <cell r="A1265" t="str">
            <v>Consommation du chauffage des appartements 1990-1998 (climat normal)</v>
          </cell>
          <cell r="B1265" t="str">
            <v>toccuiprchc4</v>
          </cell>
          <cell r="C1265" t="str">
            <v>fra</v>
          </cell>
          <cell r="D1265" t="str">
            <v>CEREN</v>
          </cell>
          <cell r="E1265" t="str">
            <v>GWh</v>
          </cell>
          <cell r="P1265">
            <v>5263.0519498374497</v>
          </cell>
          <cell r="X1265">
            <v>4986.4577391351195</v>
          </cell>
          <cell r="AE1265">
            <v>4092.2386650869648</v>
          </cell>
        </row>
        <row r="1266">
          <cell r="A1266" t="str">
            <v>Consommation du chauffage charbon des appartements 1990-1998 (climat normal)</v>
          </cell>
          <cell r="B1266" t="str">
            <v>chacuiprchc4</v>
          </cell>
          <cell r="C1266" t="str">
            <v>fra</v>
          </cell>
          <cell r="D1266" t="str">
            <v>CEREN</v>
          </cell>
          <cell r="E1266" t="str">
            <v>GWh</v>
          </cell>
          <cell r="P1266">
            <v>0.17869078223378554</v>
          </cell>
          <cell r="X1266">
            <v>1.6923174463460253</v>
          </cell>
          <cell r="AE1266">
            <v>0.87060563399664026</v>
          </cell>
        </row>
        <row r="1267">
          <cell r="A1267" t="str">
            <v>Consommation du chauffage fioul des appartements 1990-1998 (climat normal)</v>
          </cell>
          <cell r="B1267" t="str">
            <v>fodcuiprchc4</v>
          </cell>
          <cell r="C1267" t="str">
            <v>fra</v>
          </cell>
          <cell r="D1267" t="str">
            <v>CEREN</v>
          </cell>
          <cell r="E1267" t="str">
            <v>GWh</v>
          </cell>
          <cell r="P1267">
            <v>150.80514174738545</v>
          </cell>
          <cell r="X1267">
            <v>168.14102528342985</v>
          </cell>
          <cell r="AE1267">
            <v>114.89240241908659</v>
          </cell>
        </row>
        <row r="1268">
          <cell r="A1268" t="str">
            <v>Consommation du chauffage GPL des appartements 1990-1998 (climat normal)</v>
          </cell>
          <cell r="B1268" t="str">
            <v>gplcuiprchc4</v>
          </cell>
          <cell r="C1268" t="str">
            <v>fra</v>
          </cell>
          <cell r="D1268" t="str">
            <v>CEREN</v>
          </cell>
          <cell r="E1268" t="str">
            <v>GWh</v>
          </cell>
          <cell r="P1268">
            <v>25.421271527440908</v>
          </cell>
          <cell r="X1268">
            <v>23.922247909503223</v>
          </cell>
          <cell r="AE1268">
            <v>11.844514809062831</v>
          </cell>
        </row>
        <row r="1269">
          <cell r="A1269" t="str">
            <v>Consommation du chauffage gaz naturel des appartements 1990-1998 (climat normal)</v>
          </cell>
          <cell r="B1269" t="str">
            <v>gazcuiprchc4</v>
          </cell>
          <cell r="C1269" t="str">
            <v>fra</v>
          </cell>
          <cell r="D1269" t="str">
            <v>CEREN</v>
          </cell>
          <cell r="E1269" t="str">
            <v>GWh</v>
          </cell>
          <cell r="P1269">
            <v>2929.5634609259014</v>
          </cell>
          <cell r="X1269">
            <v>2132.1254037473268</v>
          </cell>
          <cell r="AE1269">
            <v>1910.605154056062</v>
          </cell>
        </row>
        <row r="1270">
          <cell r="A1270" t="str">
            <v>Consommation du chauffage électricité des appartements 1990-1998 (climat normal)</v>
          </cell>
          <cell r="B1270" t="str">
            <v>elccuiprchc4</v>
          </cell>
          <cell r="C1270" t="str">
            <v>fra</v>
          </cell>
          <cell r="D1270" t="str">
            <v>CEREN</v>
          </cell>
          <cell r="E1270" t="str">
            <v>GWh</v>
          </cell>
          <cell r="P1270">
            <v>1818.2485049891611</v>
          </cell>
          <cell r="X1270">
            <v>2338.870094544171</v>
          </cell>
          <cell r="AE1270">
            <v>1693.3650955827311</v>
          </cell>
        </row>
        <row r="1271">
          <cell r="A1271" t="str">
            <v>Consommation du chauffage biomasse des appartements 1990-1998 (climat normal)</v>
          </cell>
          <cell r="B1271" t="str">
            <v>boicuiprchc4</v>
          </cell>
          <cell r="C1271" t="str">
            <v>fra</v>
          </cell>
          <cell r="D1271" t="str">
            <v>CEREN</v>
          </cell>
          <cell r="E1271" t="str">
            <v>GWh</v>
          </cell>
          <cell r="P1271">
            <v>47.831964911056005</v>
          </cell>
          <cell r="X1271">
            <v>54.730151017235492</v>
          </cell>
          <cell r="AE1271">
            <v>56.525505957927919</v>
          </cell>
        </row>
        <row r="1272">
          <cell r="A1272" t="str">
            <v>Consommation du chauffage autre des appartements 1990-1998 (climat normal)</v>
          </cell>
          <cell r="B1272" t="str">
            <v>divcuiprchc4</v>
          </cell>
          <cell r="C1272" t="str">
            <v>fra</v>
          </cell>
          <cell r="D1272" t="str">
            <v>CEREN</v>
          </cell>
          <cell r="E1272" t="str">
            <v>GWh</v>
          </cell>
          <cell r="P1272">
            <v>291.00291495427058</v>
          </cell>
          <cell r="X1272">
            <v>266.97649918710744</v>
          </cell>
          <cell r="AE1272">
            <v>304.13538662809736</v>
          </cell>
        </row>
        <row r="1273">
          <cell r="A1273" t="str">
            <v>Consommation du chauffage des maisons &gt;=1999 (climat normal)</v>
          </cell>
        </row>
        <row r="1274">
          <cell r="A1274" t="str">
            <v>Consommation du chauffage des maisons &gt;=1999 (climat normal)</v>
          </cell>
          <cell r="B1274" t="str">
            <v>toccumprchc5</v>
          </cell>
          <cell r="C1274" t="str">
            <v>fra</v>
          </cell>
          <cell r="D1274" t="str">
            <v>CEREN</v>
          </cell>
          <cell r="E1274" t="str">
            <v>GWh</v>
          </cell>
          <cell r="P1274">
            <v>0</v>
          </cell>
          <cell r="X1274">
            <v>13483.061339198826</v>
          </cell>
          <cell r="AE1274">
            <v>18279.299414378111</v>
          </cell>
        </row>
        <row r="1275">
          <cell r="A1275" t="str">
            <v>Consommation du chauffage charbon des maisons &gt;=1999 (climat normal)</v>
          </cell>
          <cell r="B1275" t="str">
            <v>chacumprchc5</v>
          </cell>
          <cell r="C1275" t="str">
            <v>fra</v>
          </cell>
          <cell r="D1275" t="str">
            <v>CEREN</v>
          </cell>
          <cell r="E1275" t="str">
            <v>GWh</v>
          </cell>
          <cell r="P1275">
            <v>0</v>
          </cell>
          <cell r="X1275">
            <v>0.22828752971781832</v>
          </cell>
          <cell r="AE1275">
            <v>2.9136551957690573E-2</v>
          </cell>
        </row>
        <row r="1276">
          <cell r="A1276" t="str">
            <v>Consommation du chauffage fioul des maisons &gt;=1999 (climat normal)</v>
          </cell>
          <cell r="B1276" t="str">
            <v>fodcumprchc5</v>
          </cell>
          <cell r="C1276" t="str">
            <v>fra</v>
          </cell>
          <cell r="D1276" t="str">
            <v>CEREN</v>
          </cell>
          <cell r="E1276" t="str">
            <v>GWh</v>
          </cell>
          <cell r="P1276">
            <v>0</v>
          </cell>
          <cell r="X1276">
            <v>1340.7712480228888</v>
          </cell>
          <cell r="AE1276">
            <v>1079.2150823850443</v>
          </cell>
        </row>
        <row r="1277">
          <cell r="A1277" t="str">
            <v>Consommation du chauffage GPL des maisons &gt;=1999 (climat normal)</v>
          </cell>
          <cell r="B1277" t="str">
            <v>gplcumprchc5</v>
          </cell>
          <cell r="C1277" t="str">
            <v>fra</v>
          </cell>
          <cell r="D1277" t="str">
            <v>CEREN</v>
          </cell>
          <cell r="E1277" t="str">
            <v>GWh</v>
          </cell>
          <cell r="P1277">
            <v>0</v>
          </cell>
          <cell r="X1277">
            <v>288.26539468802747</v>
          </cell>
          <cell r="AE1277">
            <v>334.90088432092864</v>
          </cell>
        </row>
        <row r="1278">
          <cell r="A1278" t="str">
            <v>Consommation du chauffage gaz naturel des maisons &gt;=1999 (climat normal)</v>
          </cell>
          <cell r="B1278" t="str">
            <v>gazcumprchc5</v>
          </cell>
          <cell r="C1278" t="str">
            <v>fra</v>
          </cell>
          <cell r="D1278" t="str">
            <v>CEREN</v>
          </cell>
          <cell r="E1278" t="str">
            <v>GWh</v>
          </cell>
          <cell r="P1278">
            <v>0</v>
          </cell>
          <cell r="X1278">
            <v>4014.1777259365558</v>
          </cell>
          <cell r="AE1278">
            <v>4294.9151518745703</v>
          </cell>
        </row>
        <row r="1279">
          <cell r="A1279" t="str">
            <v>Consommation du chauffage électricité des maisons &gt;=1999 (climat normal)</v>
          </cell>
          <cell r="B1279" t="str">
            <v>elccumprchc5</v>
          </cell>
          <cell r="C1279" t="str">
            <v>fra</v>
          </cell>
          <cell r="D1279" t="str">
            <v>CEREN</v>
          </cell>
          <cell r="E1279" t="str">
            <v>GWh</v>
          </cell>
          <cell r="P1279">
            <v>0</v>
          </cell>
          <cell r="X1279">
            <v>4574.5950984963647</v>
          </cell>
          <cell r="AE1279">
            <v>6936.701662782215</v>
          </cell>
        </row>
        <row r="1280">
          <cell r="A1280" t="str">
            <v>Consommation du chauffage biomasse des maisons &gt;=1999 (climat normal)</v>
          </cell>
          <cell r="B1280" t="str">
            <v>boicumprchc5</v>
          </cell>
          <cell r="C1280" t="str">
            <v>fra</v>
          </cell>
          <cell r="D1280" t="str">
            <v>CEREN</v>
          </cell>
          <cell r="E1280" t="str">
            <v>GWh</v>
          </cell>
          <cell r="P1280">
            <v>0</v>
          </cell>
          <cell r="X1280">
            <v>3246.4388695740217</v>
          </cell>
          <cell r="AE1280">
            <v>5499.8034612006022</v>
          </cell>
        </row>
        <row r="1281">
          <cell r="A1281" t="str">
            <v>Consommation du chauffage autre des maisons &gt;=1999 (climat normal)</v>
          </cell>
          <cell r="B1281" t="str">
            <v>divcumprchc5</v>
          </cell>
          <cell r="C1281" t="str">
            <v>fra</v>
          </cell>
          <cell r="D1281" t="str">
            <v>CEREN</v>
          </cell>
          <cell r="E1281" t="str">
            <v>GWh</v>
          </cell>
          <cell r="P1281">
            <v>0</v>
          </cell>
          <cell r="X1281">
            <v>18.584714951250739</v>
          </cell>
          <cell r="AE1281">
            <v>133.73403526279401</v>
          </cell>
        </row>
        <row r="1282">
          <cell r="A1282" t="str">
            <v>Consommation du chauffage des appartements &gt;=1999 (climat normal)</v>
          </cell>
        </row>
        <row r="1283">
          <cell r="A1283" t="str">
            <v>Consommation du chauffage des appartements &gt;=1999 (climat normal)</v>
          </cell>
          <cell r="B1283" t="str">
            <v>toccuiprchc5</v>
          </cell>
          <cell r="C1283" t="str">
            <v>fra</v>
          </cell>
          <cell r="D1283" t="str">
            <v>CEREN</v>
          </cell>
          <cell r="E1283" t="str">
            <v>GWh</v>
          </cell>
          <cell r="P1283">
            <v>0</v>
          </cell>
          <cell r="X1283">
            <v>3605.0629495369421</v>
          </cell>
          <cell r="AE1283">
            <v>6660.2695113304862</v>
          </cell>
        </row>
        <row r="1284">
          <cell r="A1284" t="str">
            <v>Consommation du chauffage charbon des appartements &gt;=1999 (climat normal)</v>
          </cell>
          <cell r="B1284" t="str">
            <v>chacuiprchc5</v>
          </cell>
          <cell r="C1284" t="str">
            <v>fra</v>
          </cell>
          <cell r="D1284" t="str">
            <v>CEREN</v>
          </cell>
          <cell r="E1284" t="str">
            <v>GWh</v>
          </cell>
          <cell r="P1284">
            <v>0</v>
          </cell>
          <cell r="X1284">
            <v>1.1903714034510038</v>
          </cell>
          <cell r="AE1284">
            <v>0.30182050959340012</v>
          </cell>
        </row>
        <row r="1285">
          <cell r="A1285" t="str">
            <v>Consommation du chauffage fioul des appartements &gt;=1999 (climat normal)</v>
          </cell>
          <cell r="B1285" t="str">
            <v>fodcuiprchc5</v>
          </cell>
          <cell r="C1285" t="str">
            <v>fra</v>
          </cell>
          <cell r="D1285" t="str">
            <v>CEREN</v>
          </cell>
          <cell r="E1285" t="str">
            <v>GWh</v>
          </cell>
          <cell r="P1285">
            <v>0</v>
          </cell>
          <cell r="X1285">
            <v>121.99092513320372</v>
          </cell>
          <cell r="AE1285">
            <v>129.48076819624876</v>
          </cell>
        </row>
        <row r="1286">
          <cell r="A1286" t="str">
            <v>Consommation du chauffage GPL des appartements &gt;=1999 (climat normal)</v>
          </cell>
          <cell r="B1286" t="str">
            <v>gplcuiprchc5</v>
          </cell>
          <cell r="C1286" t="str">
            <v>fra</v>
          </cell>
          <cell r="D1286" t="str">
            <v>CEREN</v>
          </cell>
          <cell r="E1286" t="str">
            <v>GWh</v>
          </cell>
          <cell r="P1286">
            <v>0</v>
          </cell>
          <cell r="X1286">
            <v>53.269077548325342</v>
          </cell>
          <cell r="AE1286">
            <v>8.3090584690508198</v>
          </cell>
        </row>
        <row r="1287">
          <cell r="A1287" t="str">
            <v>Consommation du chauffage gaz naturel des appartements &gt;=1999 (climat normal)</v>
          </cell>
          <cell r="B1287" t="str">
            <v>gazcuiprchc5</v>
          </cell>
          <cell r="C1287" t="str">
            <v>fra</v>
          </cell>
          <cell r="D1287" t="str">
            <v>CEREN</v>
          </cell>
          <cell r="E1287" t="str">
            <v>GWh</v>
          </cell>
          <cell r="P1287">
            <v>0</v>
          </cell>
          <cell r="X1287">
            <v>1581.6471889206805</v>
          </cell>
          <cell r="AE1287">
            <v>3027.4242720004781</v>
          </cell>
        </row>
        <row r="1288">
          <cell r="A1288" t="str">
            <v>Consommation du chauffage électricité des appartements &gt;=1999 (climat normal)</v>
          </cell>
          <cell r="B1288" t="str">
            <v>elccuiprchc5</v>
          </cell>
          <cell r="C1288" t="str">
            <v>fra</v>
          </cell>
          <cell r="D1288" t="str">
            <v>CEREN</v>
          </cell>
          <cell r="E1288" t="str">
            <v>GWh</v>
          </cell>
          <cell r="P1288">
            <v>0</v>
          </cell>
          <cell r="X1288">
            <v>1609.6837629711154</v>
          </cell>
          <cell r="AE1288">
            <v>2708.95618964199</v>
          </cell>
        </row>
        <row r="1289">
          <cell r="A1289" t="str">
            <v>Consommation du chauffage biomasse des appartements &gt;=1999 (climat normal)</v>
          </cell>
          <cell r="B1289" t="str">
            <v>boicuiprchc5</v>
          </cell>
          <cell r="C1289" t="str">
            <v>fra</v>
          </cell>
          <cell r="D1289" t="str">
            <v>CEREN</v>
          </cell>
          <cell r="E1289" t="str">
            <v>GWh</v>
          </cell>
          <cell r="P1289">
            <v>0</v>
          </cell>
          <cell r="X1289">
            <v>59.538922868915115</v>
          </cell>
          <cell r="AE1289">
            <v>189.13900440401611</v>
          </cell>
        </row>
        <row r="1290">
          <cell r="A1290" t="str">
            <v>Consommation du chauffage autre des appartements &gt;=1999 (climat normal)</v>
          </cell>
          <cell r="B1290" t="str">
            <v>divcuiprchc5</v>
          </cell>
          <cell r="C1290" t="str">
            <v>fra</v>
          </cell>
          <cell r="D1290" t="str">
            <v>CEREN</v>
          </cell>
          <cell r="E1290" t="str">
            <v>GWh</v>
          </cell>
          <cell r="P1290">
            <v>0</v>
          </cell>
          <cell r="X1290">
            <v>177.742700691251</v>
          </cell>
          <cell r="AE1290">
            <v>596.65839810910882</v>
          </cell>
        </row>
      </sheetData>
      <sheetData sheetId="15"/>
      <sheetData sheetId="16"/>
      <sheetData sheetId="17">
        <row r="6">
          <cell r="C6">
            <v>2000</v>
          </cell>
          <cell r="D6">
            <v>2015</v>
          </cell>
          <cell r="E6">
            <v>2020</v>
          </cell>
          <cell r="F6">
            <v>2025</v>
          </cell>
          <cell r="G6">
            <v>2030</v>
          </cell>
          <cell r="H6">
            <v>2050</v>
          </cell>
        </row>
        <row r="10">
          <cell r="A10" t="str">
            <v>toccfres</v>
          </cell>
          <cell r="C10">
            <v>42.776609585056121</v>
          </cell>
          <cell r="D10">
            <v>40.349901477225778</v>
          </cell>
          <cell r="E10">
            <v>38.428527855910708</v>
          </cell>
          <cell r="F10">
            <v>36.349539422746105</v>
          </cell>
          <cell r="G10">
            <v>34.769361261926022</v>
          </cell>
          <cell r="H10">
            <v>31.03058416976107</v>
          </cell>
          <cell r="K10">
            <v>42.776609585056136</v>
          </cell>
          <cell r="L10">
            <v>40.381468569750218</v>
          </cell>
          <cell r="M10">
            <v>37.818909712430845</v>
          </cell>
          <cell r="N10">
            <v>34.253932518160717</v>
          </cell>
          <cell r="O10">
            <v>30.420070428929368</v>
          </cell>
          <cell r="P10">
            <v>20.087325935254015</v>
          </cell>
        </row>
        <row r="12">
          <cell r="C12" t="str">
            <v>Total consumption of electricity of households (EBU)</v>
          </cell>
          <cell r="K12" t="str">
            <v>Total consumption of electricity of households (EBU)</v>
          </cell>
        </row>
        <row r="13">
          <cell r="A13" t="str">
            <v>elccfres</v>
          </cell>
          <cell r="C13">
            <v>10.566377010273701</v>
          </cell>
          <cell r="D13">
            <v>12.915560547906367</v>
          </cell>
          <cell r="E13">
            <v>12.897311410218887</v>
          </cell>
          <cell r="F13">
            <v>12.844190823443064</v>
          </cell>
          <cell r="G13">
            <v>12.898881573263262</v>
          </cell>
          <cell r="H13">
            <v>13.808885593430002</v>
          </cell>
          <cell r="K13">
            <v>10.566377010273705</v>
          </cell>
          <cell r="L13">
            <v>12.932116102655987</v>
          </cell>
          <cell r="M13">
            <v>12.436267458070377</v>
          </cell>
          <cell r="N13">
            <v>12.208749336541114</v>
          </cell>
          <cell r="O13">
            <v>11.736866665515381</v>
          </cell>
          <cell r="P13">
            <v>11.811092160682946</v>
          </cell>
        </row>
        <row r="15">
          <cell r="C15" t="str">
            <v>Total consumption of fossil fuels of households (EBU)</v>
          </cell>
          <cell r="K15" t="str">
            <v>Total consumption of fossil fuels of households (EBU)</v>
          </cell>
        </row>
        <row r="16">
          <cell r="A16" t="str">
            <v>oilcfres</v>
          </cell>
          <cell r="C16">
            <v>25.893611854815386</v>
          </cell>
          <cell r="D16">
            <v>20.929587544765603</v>
          </cell>
          <cell r="E16">
            <v>19.055165052188105</v>
          </cell>
          <cell r="F16">
            <v>17.170590235669309</v>
          </cell>
          <cell r="G16">
            <v>15.614519094202739</v>
          </cell>
          <cell r="H16">
            <v>11.178634020932419</v>
          </cell>
          <cell r="K16">
            <v>25.893611854815397</v>
          </cell>
          <cell r="L16">
            <v>20.952405552396584</v>
          </cell>
          <cell r="M16">
            <v>18.908364756558733</v>
          </cell>
          <cell r="N16">
            <v>15.769165953750779</v>
          </cell>
          <cell r="O16">
            <v>12.329486022107515</v>
          </cell>
          <cell r="P16">
            <v>4.9463498965038557</v>
          </cell>
        </row>
        <row r="18">
          <cell r="C18" t="str">
            <v>Total consumption of biomass of households (EBU)</v>
          </cell>
          <cell r="K18" t="str">
            <v>Total consumption of biomass of households (EBU)</v>
          </cell>
        </row>
        <row r="19">
          <cell r="A19" t="str">
            <v>biocfres</v>
          </cell>
          <cell r="C19">
            <v>6.296013916158028</v>
          </cell>
          <cell r="D19">
            <v>6.4418456259184893</v>
          </cell>
          <cell r="E19">
            <v>6.4005318437769754</v>
          </cell>
          <cell r="F19">
            <v>6.2463741068097711</v>
          </cell>
          <cell r="G19">
            <v>6.1660635532523109</v>
          </cell>
          <cell r="H19">
            <v>5.9483755829834415</v>
          </cell>
          <cell r="K19">
            <v>6.2960139161580297</v>
          </cell>
          <cell r="L19">
            <v>6.4340391560623225</v>
          </cell>
          <cell r="M19">
            <v>6.3833701769618676</v>
          </cell>
          <cell r="N19">
            <v>6.1562963455464512</v>
          </cell>
          <cell r="O19">
            <v>6.2110194869325941</v>
          </cell>
          <cell r="P19">
            <v>3.0493172676923495</v>
          </cell>
        </row>
        <row r="21">
          <cell r="C21" t="str">
            <v>Total consumption of solar energy of households (EBU)</v>
          </cell>
          <cell r="K21" t="str">
            <v>Total consumption of solar energy of households (EBU)</v>
          </cell>
        </row>
        <row r="22">
          <cell r="A22" t="str">
            <v>solcfres</v>
          </cell>
          <cell r="C22">
            <v>2.0606803808999999E-2</v>
          </cell>
          <cell r="D22">
            <v>6.290775863531986E-2</v>
          </cell>
          <cell r="E22">
            <v>7.5519549726743296E-2</v>
          </cell>
          <cell r="F22">
            <v>8.8384256823963947E-2</v>
          </cell>
          <cell r="G22">
            <v>8.9897041207704212E-2</v>
          </cell>
          <cell r="H22">
            <v>9.4688972415206851E-2</v>
          </cell>
          <cell r="K22">
            <v>2.0606803808999999E-2</v>
          </cell>
          <cell r="L22">
            <v>6.290775863531986E-2</v>
          </cell>
          <cell r="M22">
            <v>9.0907320839866745E-2</v>
          </cell>
          <cell r="N22">
            <v>0.11972088232237475</v>
          </cell>
          <cell r="O22">
            <v>0.1426982543738784</v>
          </cell>
          <cell r="P22">
            <v>0.28056661037486158</v>
          </cell>
        </row>
        <row r="24">
          <cell r="C24" t="str">
            <v>Energy consumption of households per unit of total GDP  (EBU/M$)</v>
          </cell>
          <cell r="K24" t="str">
            <v>Energy consumption of households per unit of total GDP  (EBU/M$)</v>
          </cell>
        </row>
        <row r="25">
          <cell r="A25" t="str">
            <v>eires</v>
          </cell>
          <cell r="C25">
            <v>470.55881670601343</v>
          </cell>
          <cell r="D25">
            <v>362.63906323530296</v>
          </cell>
          <cell r="E25">
            <v>319.01956121986211</v>
          </cell>
          <cell r="F25">
            <v>282.88847299100382</v>
          </cell>
          <cell r="G25">
            <v>252.4197175730767</v>
          </cell>
          <cell r="H25">
            <v>160.80422566367619</v>
          </cell>
          <cell r="K25">
            <v>470.5588167060136</v>
          </cell>
          <cell r="L25">
            <v>362.92276803861176</v>
          </cell>
          <cell r="M25">
            <v>313.95873470644938</v>
          </cell>
          <cell r="N25">
            <v>266.57951704157574</v>
          </cell>
          <cell r="O25">
            <v>220.84459729871094</v>
          </cell>
          <cell r="P25">
            <v>104.09494307297385</v>
          </cell>
        </row>
        <row r="27">
          <cell r="C27" t="str">
            <v>Share of energy expenses paid by households in the total GDP (1)</v>
          </cell>
          <cell r="K27" t="str">
            <v>Share of energy expenses paid by households in the total GDP (1)</v>
          </cell>
        </row>
        <row r="28">
          <cell r="A28" t="str">
            <v>cbgres</v>
          </cell>
          <cell r="C28">
            <v>3.039052421363039E-2</v>
          </cell>
          <cell r="D28">
            <v>2.8315458849211671E-2</v>
          </cell>
          <cell r="E28">
            <v>3.0978040916845785E-2</v>
          </cell>
          <cell r="F28">
            <v>2.8336160598339297E-2</v>
          </cell>
          <cell r="G28">
            <v>2.6090882451557922E-2</v>
          </cell>
          <cell r="H28">
            <v>1.7685056904990577E-2</v>
          </cell>
          <cell r="K28">
            <v>3.03905242136304E-2</v>
          </cell>
          <cell r="L28">
            <v>2.832168605267716E-2</v>
          </cell>
          <cell r="M28">
            <v>3.0088974925397895E-2</v>
          </cell>
          <cell r="N28">
            <v>2.5809416202208169E-2</v>
          </cell>
          <cell r="O28">
            <v>2.1339095585389625E-2</v>
          </cell>
          <cell r="P28">
            <v>1.2384023442520138E-2</v>
          </cell>
        </row>
        <row r="32">
          <cell r="C32" t="str">
            <v>Total consumption of energy of households,per energy (EBU)</v>
          </cell>
          <cell r="K32" t="str">
            <v>Total consumption of energy of households,per energy (EBU)</v>
          </cell>
        </row>
        <row r="33">
          <cell r="A33" t="str">
            <v>cmscfres</v>
          </cell>
          <cell r="C33">
            <v>5.9999999999999984E-2</v>
          </cell>
          <cell r="D33">
            <v>0</v>
          </cell>
          <cell r="E33">
            <v>0</v>
          </cell>
          <cell r="F33">
            <v>0</v>
          </cell>
          <cell r="G33">
            <v>0</v>
          </cell>
          <cell r="H33">
            <v>0</v>
          </cell>
          <cell r="K33">
            <v>6.0000000000000012E-2</v>
          </cell>
          <cell r="L33">
            <v>0</v>
          </cell>
          <cell r="M33">
            <v>0</v>
          </cell>
          <cell r="N33">
            <v>0</v>
          </cell>
          <cell r="O33">
            <v>0</v>
          </cell>
          <cell r="P33">
            <v>0</v>
          </cell>
        </row>
        <row r="34">
          <cell r="C34">
            <v>0</v>
          </cell>
          <cell r="D34">
            <v>0</v>
          </cell>
          <cell r="E34">
            <v>0</v>
          </cell>
          <cell r="F34">
            <v>0</v>
          </cell>
          <cell r="G34">
            <v>0</v>
          </cell>
          <cell r="H34">
            <v>0</v>
          </cell>
          <cell r="K34">
            <v>0</v>
          </cell>
          <cell r="L34">
            <v>0</v>
          </cell>
          <cell r="M34">
            <v>0</v>
          </cell>
          <cell r="N34">
            <v>0</v>
          </cell>
          <cell r="O34">
            <v>0</v>
          </cell>
          <cell r="P34">
            <v>0</v>
          </cell>
        </row>
        <row r="35">
          <cell r="A35" t="str">
            <v>fodcfres</v>
          </cell>
          <cell r="C35">
            <v>7.6611067331019447</v>
          </cell>
          <cell r="D35">
            <v>5.9297832130182186</v>
          </cell>
          <cell r="E35">
            <v>5.0933327992364568</v>
          </cell>
          <cell r="F35">
            <v>4.2618482547102952</v>
          </cell>
          <cell r="G35">
            <v>3.5550635182080765</v>
          </cell>
          <cell r="H35">
            <v>1.5325872710152295</v>
          </cell>
          <cell r="K35">
            <v>7.6611067331019482</v>
          </cell>
          <cell r="L35">
            <v>5.9106458946269402</v>
          </cell>
          <cell r="M35">
            <v>4.9484541973689389</v>
          </cell>
          <cell r="N35">
            <v>3.3106850197585085</v>
          </cell>
          <cell r="O35">
            <v>1.3335539818835542</v>
          </cell>
          <cell r="P35">
            <v>3.899423282081356E-2</v>
          </cell>
        </row>
        <row r="36">
          <cell r="A36" t="str">
            <v>gazcfres</v>
          </cell>
          <cell r="C36">
            <v>15.00569239050041</v>
          </cell>
          <cell r="D36">
            <v>13.172575337910313</v>
          </cell>
          <cell r="E36">
            <v>12.165065616905375</v>
          </cell>
          <cell r="F36">
            <v>11.200884983903382</v>
          </cell>
          <cell r="G36">
            <v>10.451514439804136</v>
          </cell>
          <cell r="H36">
            <v>8.1437754059304179</v>
          </cell>
          <cell r="K36">
            <v>15.005692390500416</v>
          </cell>
          <cell r="L36">
            <v>13.177181946530739</v>
          </cell>
          <cell r="M36">
            <v>11.98520892643732</v>
          </cell>
          <cell r="N36">
            <v>10.05982996968083</v>
          </cell>
          <cell r="O36">
            <v>8.3380501299631558</v>
          </cell>
          <cell r="P36">
            <v>2.6695880282280529</v>
          </cell>
        </row>
        <row r="37">
          <cell r="A37" t="str">
            <v>gplcfres</v>
          </cell>
          <cell r="C37">
            <v>1.414774557531838</v>
          </cell>
          <cell r="D37">
            <v>0.66892196899840117</v>
          </cell>
          <cell r="E37">
            <v>0.59564736532555906</v>
          </cell>
          <cell r="F37">
            <v>0.51607783129641183</v>
          </cell>
          <cell r="G37">
            <v>0.43549943523537815</v>
          </cell>
          <cell r="H37">
            <v>0.38489434371632619</v>
          </cell>
          <cell r="K37">
            <v>1.414774557531838</v>
          </cell>
          <cell r="L37">
            <v>0.66559837388120546</v>
          </cell>
          <cell r="M37">
            <v>0.58616897458307715</v>
          </cell>
          <cell r="N37">
            <v>0.38583062509152888</v>
          </cell>
          <cell r="O37">
            <v>0.25086723906002006</v>
          </cell>
          <cell r="P37">
            <v>0.15240796816749691</v>
          </cell>
        </row>
        <row r="38">
          <cell r="A38" t="str">
            <v>elccfres</v>
          </cell>
          <cell r="C38">
            <v>10.566377010273701</v>
          </cell>
          <cell r="D38">
            <v>12.915560547906367</v>
          </cell>
          <cell r="E38">
            <v>12.897311410218887</v>
          </cell>
          <cell r="F38">
            <v>12.844190823443066</v>
          </cell>
          <cell r="G38">
            <v>12.898881573263264</v>
          </cell>
          <cell r="H38">
            <v>13.808885593430002</v>
          </cell>
          <cell r="K38">
            <v>10.566377010273703</v>
          </cell>
          <cell r="L38">
            <v>12.932116102655987</v>
          </cell>
          <cell r="M38">
            <v>12.436267458070377</v>
          </cell>
          <cell r="N38">
            <v>12.208749336541114</v>
          </cell>
          <cell r="O38">
            <v>11.736866665515381</v>
          </cell>
          <cell r="P38">
            <v>11.811092160682946</v>
          </cell>
        </row>
        <row r="39">
          <cell r="A39" t="str">
            <v>biocfres</v>
          </cell>
          <cell r="C39">
            <v>6.296013916158028</v>
          </cell>
          <cell r="D39">
            <v>6.4418456259184893</v>
          </cell>
          <cell r="E39">
            <v>6.4005318437769754</v>
          </cell>
          <cell r="F39">
            <v>6.2463741068097711</v>
          </cell>
          <cell r="G39">
            <v>6.1660635532523109</v>
          </cell>
          <cell r="H39">
            <v>5.9483755829834415</v>
          </cell>
          <cell r="K39">
            <v>6.2960139161580297</v>
          </cell>
          <cell r="L39">
            <v>6.4340391560623225</v>
          </cell>
          <cell r="M39">
            <v>6.3833701769618676</v>
          </cell>
          <cell r="N39">
            <v>6.1562963455464512</v>
          </cell>
          <cell r="O39">
            <v>6.2110194869325941</v>
          </cell>
          <cell r="P39">
            <v>3.0493172676923495</v>
          </cell>
        </row>
        <row r="40">
          <cell r="A40" t="str">
            <v>vapcfres</v>
          </cell>
          <cell r="C40">
            <v>1.7520381736811979</v>
          </cell>
          <cell r="D40">
            <v>1.1583070248386713</v>
          </cell>
          <cell r="E40">
            <v>1.2011192707207132</v>
          </cell>
          <cell r="F40">
            <v>1.1917791657592196</v>
          </cell>
          <cell r="G40">
            <v>1.1724417009551487</v>
          </cell>
          <cell r="H40">
            <v>1.1173770002704468</v>
          </cell>
          <cell r="K40">
            <v>1.7520381736811985</v>
          </cell>
          <cell r="L40">
            <v>1.1989793373576998</v>
          </cell>
          <cell r="M40">
            <v>1.3885326581693982</v>
          </cell>
          <cell r="N40">
            <v>2.0128203392199113</v>
          </cell>
          <cell r="O40">
            <v>2.4070146712007849</v>
          </cell>
          <cell r="P40">
            <v>2.0853596672874923</v>
          </cell>
        </row>
        <row r="43">
          <cell r="C43" t="str">
            <v>Total energy consumption for space-heating (EBU)</v>
          </cell>
          <cell r="K43" t="str">
            <v>Total energy consumption for space-heating (EBU)</v>
          </cell>
        </row>
        <row r="44">
          <cell r="A44" t="str">
            <v>toccfreschf</v>
          </cell>
          <cell r="C44">
            <v>30.921999999999993</v>
          </cell>
          <cell r="D44">
            <v>26.641405136627746</v>
          </cell>
          <cell r="E44">
            <v>25.041217620889764</v>
          </cell>
          <cell r="F44">
            <v>23.316016118636583</v>
          </cell>
          <cell r="G44">
            <v>22.020268288122594</v>
          </cell>
          <cell r="H44">
            <v>17.680705357320448</v>
          </cell>
          <cell r="K44">
            <v>30.922000000000008</v>
          </cell>
          <cell r="L44">
            <v>26.715813918561128</v>
          </cell>
          <cell r="M44">
            <v>25.049342319994899</v>
          </cell>
          <cell r="N44">
            <v>22.538667543333233</v>
          </cell>
          <cell r="O44">
            <v>19.808538445231555</v>
          </cell>
          <cell r="P44">
            <v>10.247659652532334</v>
          </cell>
        </row>
        <row r="46">
          <cell r="C46" t="str">
            <v>Total energy consumption for water-heating (EBU)</v>
          </cell>
          <cell r="K46" t="str">
            <v>Total energy consumption for water-heating (EBU)</v>
          </cell>
        </row>
        <row r="47">
          <cell r="A47" t="str">
            <v>toccfresecs</v>
          </cell>
          <cell r="C47">
            <v>4.4291695783465315</v>
          </cell>
          <cell r="D47">
            <v>4.7387604289773417</v>
          </cell>
          <cell r="E47">
            <v>4.4060470313371347</v>
          </cell>
          <cell r="F47">
            <v>4.0063228223833898</v>
          </cell>
          <cell r="G47">
            <v>3.6761638019780345</v>
          </cell>
          <cell r="H47">
            <v>3.2032851307349324</v>
          </cell>
          <cell r="K47">
            <v>4.4291695783465315</v>
          </cell>
          <cell r="L47">
            <v>4.734853763906604</v>
          </cell>
          <cell r="M47">
            <v>4.1361259721124188</v>
          </cell>
          <cell r="N47">
            <v>3.413045197828386</v>
          </cell>
          <cell r="O47">
            <v>2.685856169632407</v>
          </cell>
          <cell r="P47">
            <v>1.9823132492230386</v>
          </cell>
        </row>
        <row r="49">
          <cell r="C49" t="str">
            <v>Total consumption of energy for cooking (EBU)</v>
          </cell>
          <cell r="K49" t="str">
            <v>Total consumption of energy for cooking (EBU)</v>
          </cell>
        </row>
        <row r="50">
          <cell r="A50" t="str">
            <v>toccfrescui</v>
          </cell>
          <cell r="C50">
            <v>2.4602635678511495</v>
          </cell>
          <cell r="D50">
            <v>2.6872230863492255</v>
          </cell>
          <cell r="E50">
            <v>2.7454972254263348</v>
          </cell>
          <cell r="F50">
            <v>2.7966660068692422</v>
          </cell>
          <cell r="G50">
            <v>2.8445335527054874</v>
          </cell>
          <cell r="H50">
            <v>2.9961602651959529</v>
          </cell>
          <cell r="K50">
            <v>2.4602635678511495</v>
          </cell>
          <cell r="L50">
            <v>2.6872230863492255</v>
          </cell>
          <cell r="M50">
            <v>2.7454972187880937</v>
          </cell>
          <cell r="N50">
            <v>2.7966658028834415</v>
          </cell>
          <cell r="O50">
            <v>2.8445332879141176</v>
          </cell>
          <cell r="P50">
            <v>2.9961598353668175</v>
          </cell>
        </row>
        <row r="52">
          <cell r="C52" t="str">
            <v>Total consumption of energy for lighting (EBU)</v>
          </cell>
          <cell r="K52" t="str">
            <v>Total consumption of energy for lighting (EBU)</v>
          </cell>
        </row>
        <row r="53">
          <cell r="A53" t="str">
            <v>toccfresecl</v>
          </cell>
          <cell r="C53">
            <v>0.96691652368930292</v>
          </cell>
          <cell r="D53">
            <v>0.70919136037144148</v>
          </cell>
          <cell r="E53">
            <v>0.68497015754345481</v>
          </cell>
          <cell r="F53">
            <v>0.65497954750988641</v>
          </cell>
          <cell r="G53">
            <v>0.62191910290372809</v>
          </cell>
          <cell r="H53">
            <v>0.43404441594028881</v>
          </cell>
          <cell r="K53">
            <v>0.96691652368930292</v>
          </cell>
          <cell r="L53">
            <v>0.70919136037144148</v>
          </cell>
          <cell r="M53">
            <v>0.594655094237867</v>
          </cell>
          <cell r="N53">
            <v>0.46779542779024597</v>
          </cell>
          <cell r="O53">
            <v>0.33080327619847755</v>
          </cell>
          <cell r="P53">
            <v>0.24881602031520073</v>
          </cell>
        </row>
        <row r="55">
          <cell r="C55" t="str">
            <v>Consumption of electricity of households for electrical appliances (EBU)</v>
          </cell>
          <cell r="K55" t="str">
            <v>Consumption of electricity of households for electrical appliances (EBU)</v>
          </cell>
        </row>
        <row r="56">
          <cell r="A56" t="str">
            <v>toccfresequ</v>
          </cell>
          <cell r="C56">
            <v>3.9867002972737189</v>
          </cell>
          <cell r="D56">
            <v>5.524093469643395</v>
          </cell>
          <cell r="E56">
            <v>5.4709312263429988</v>
          </cell>
          <cell r="F56">
            <v>5.4466043727828435</v>
          </cell>
          <cell r="G56">
            <v>5.421687387886541</v>
          </cell>
          <cell r="H56">
            <v>6.1394433379109614</v>
          </cell>
          <cell r="K56">
            <v>3.9867002972737189</v>
          </cell>
          <cell r="L56">
            <v>5.4851584453051814</v>
          </cell>
          <cell r="M56">
            <v>5.2173378780507225</v>
          </cell>
          <cell r="N56">
            <v>4.9211356647775828</v>
          </cell>
          <cell r="O56">
            <v>4.6046468814495229</v>
          </cell>
          <cell r="P56">
            <v>4.2971287585969566</v>
          </cell>
        </row>
        <row r="58">
          <cell r="C58" t="str">
            <v>Consumption of electricity of households for air conditioning (EBU)</v>
          </cell>
          <cell r="K58" t="str">
            <v>Consumption of electricity of households for air conditioning (EBU)</v>
          </cell>
        </row>
        <row r="59">
          <cell r="A59" t="str">
            <v>toccfrescli</v>
          </cell>
          <cell r="C59">
            <v>1.15596178954212E-2</v>
          </cell>
          <cell r="D59">
            <v>4.9227995256633239E-2</v>
          </cell>
          <cell r="E59">
            <v>7.9864594371023043E-2</v>
          </cell>
          <cell r="F59">
            <v>0.12895055456416243</v>
          </cell>
          <cell r="G59">
            <v>0.18478912832963174</v>
          </cell>
          <cell r="H59">
            <v>0.57694566265848735</v>
          </cell>
          <cell r="K59">
            <v>1.15596178954212E-2</v>
          </cell>
          <cell r="L59">
            <v>4.9227995256633239E-2</v>
          </cell>
          <cell r="M59">
            <v>7.5951229246842902E-2</v>
          </cell>
          <cell r="N59">
            <v>0.11662288154782852</v>
          </cell>
          <cell r="O59">
            <v>0.14569236850328987</v>
          </cell>
          <cell r="P59">
            <v>0.31524841921966484</v>
          </cell>
        </row>
        <row r="62">
          <cell r="A62" t="str">
            <v>totcfreschf</v>
          </cell>
          <cell r="C62" t="str">
            <v>Consumption of energy for space heating in all urban dwellings,per energy (EBU)</v>
          </cell>
          <cell r="K62" t="str">
            <v>Consumption of energy for space heating in all urban dwellings,per energy (EBU)</v>
          </cell>
        </row>
        <row r="63">
          <cell r="A63" t="str">
            <v xml:space="preserve">cmscfreschf </v>
          </cell>
          <cell r="C63">
            <v>5.9999999999999984E-2</v>
          </cell>
          <cell r="D63">
            <v>0</v>
          </cell>
          <cell r="E63">
            <v>0</v>
          </cell>
          <cell r="F63">
            <v>0</v>
          </cell>
          <cell r="G63">
            <v>0</v>
          </cell>
          <cell r="H63">
            <v>0</v>
          </cell>
          <cell r="K63">
            <v>6.0000000000000012E-2</v>
          </cell>
          <cell r="L63">
            <v>0</v>
          </cell>
          <cell r="M63">
            <v>0</v>
          </cell>
          <cell r="N63">
            <v>0</v>
          </cell>
          <cell r="O63">
            <v>0</v>
          </cell>
          <cell r="P63">
            <v>0</v>
          </cell>
        </row>
        <row r="64">
          <cell r="C64">
            <v>0</v>
          </cell>
          <cell r="D64">
            <v>0</v>
          </cell>
          <cell r="E64">
            <v>0</v>
          </cell>
          <cell r="F64">
            <v>0</v>
          </cell>
          <cell r="G64">
            <v>0</v>
          </cell>
          <cell r="H64">
            <v>0</v>
          </cell>
          <cell r="K64">
            <v>0</v>
          </cell>
          <cell r="L64">
            <v>0</v>
          </cell>
          <cell r="M64">
            <v>0</v>
          </cell>
          <cell r="N64">
            <v>0</v>
          </cell>
          <cell r="O64">
            <v>0</v>
          </cell>
          <cell r="P64">
            <v>0</v>
          </cell>
        </row>
        <row r="65">
          <cell r="A65" t="str">
            <v xml:space="preserve">fodcfreschf </v>
          </cell>
          <cell r="C65">
            <v>6.8249999999999993</v>
          </cell>
          <cell r="D65">
            <v>5.6271368632925318</v>
          </cell>
          <cell r="E65">
            <v>4.8887751052834707</v>
          </cell>
          <cell r="F65">
            <v>4.1822634179335427</v>
          </cell>
          <cell r="G65">
            <v>3.5941598006097033</v>
          </cell>
          <cell r="H65">
            <v>1.5677116140465228</v>
          </cell>
          <cell r="K65">
            <v>6.8250000000000028</v>
          </cell>
          <cell r="L65">
            <v>5.6277053996386694</v>
          </cell>
          <cell r="M65">
            <v>4.8543334123276347</v>
          </cell>
          <cell r="N65">
            <v>3.526900439955404</v>
          </cell>
          <cell r="O65">
            <v>1.5513407260227448</v>
          </cell>
          <cell r="P65">
            <v>2.3580699638477816E-2</v>
          </cell>
        </row>
        <row r="66">
          <cell r="A66" t="str">
            <v xml:space="preserve">gazcfreschf </v>
          </cell>
          <cell r="C66">
            <v>12.597999999999999</v>
          </cell>
          <cell r="D66">
            <v>10.42804897032739</v>
          </cell>
          <cell r="E66">
            <v>9.6018062433105129</v>
          </cell>
          <cell r="F66">
            <v>8.7929004246120304</v>
          </cell>
          <cell r="G66">
            <v>8.1679809055738168</v>
          </cell>
          <cell r="H66">
            <v>6.1800226123307143</v>
          </cell>
          <cell r="K66">
            <v>12.598000000000004</v>
          </cell>
          <cell r="L66">
            <v>10.432655578947816</v>
          </cell>
          <cell r="M66">
            <v>9.5689794125210383</v>
          </cell>
          <cell r="N66">
            <v>8.0999990325295155</v>
          </cell>
          <cell r="O66">
            <v>6.6752558013266157</v>
          </cell>
          <cell r="P66">
            <v>1.8694440293498962</v>
          </cell>
        </row>
        <row r="67">
          <cell r="A67" t="str">
            <v xml:space="preserve">gplcfreschf </v>
          </cell>
          <cell r="C67">
            <v>0.59499999999999997</v>
          </cell>
          <cell r="D67">
            <v>0</v>
          </cell>
          <cell r="E67">
            <v>0</v>
          </cell>
          <cell r="F67">
            <v>0</v>
          </cell>
          <cell r="G67">
            <v>0</v>
          </cell>
          <cell r="H67">
            <v>0</v>
          </cell>
          <cell r="K67">
            <v>0.59500000000000008</v>
          </cell>
          <cell r="L67">
            <v>0</v>
          </cell>
          <cell r="M67">
            <v>0</v>
          </cell>
          <cell r="N67">
            <v>0</v>
          </cell>
          <cell r="O67">
            <v>0</v>
          </cell>
          <cell r="P67">
            <v>0</v>
          </cell>
        </row>
        <row r="68">
          <cell r="A68" t="str">
            <v xml:space="preserve">elccfreschf </v>
          </cell>
          <cell r="C68">
            <v>3.2039999999999997</v>
          </cell>
          <cell r="D68">
            <v>3.2057160743798421</v>
          </cell>
          <cell r="E68">
            <v>3.1247509937079494</v>
          </cell>
          <cell r="F68">
            <v>3.0623017509317361</v>
          </cell>
          <cell r="G68">
            <v>3.0602539553775143</v>
          </cell>
          <cell r="H68">
            <v>3.0038862974739695</v>
          </cell>
          <cell r="K68">
            <v>3.2040000000000011</v>
          </cell>
          <cell r="L68">
            <v>3.261206653467676</v>
          </cell>
          <cell r="M68">
            <v>3.1644727100153283</v>
          </cell>
          <cell r="N68">
            <v>3.2301205047754484</v>
          </cell>
          <cell r="O68">
            <v>3.4871130267687374</v>
          </cell>
          <cell r="P68">
            <v>3.7807333835484274</v>
          </cell>
        </row>
        <row r="69">
          <cell r="A69" t="str">
            <v xml:space="preserve">biocfreschf </v>
          </cell>
          <cell r="C69">
            <v>6.1869999999999994</v>
          </cell>
          <cell r="D69">
            <v>6.4023857549614318</v>
          </cell>
          <cell r="E69">
            <v>6.3738610439673158</v>
          </cell>
          <cell r="F69">
            <v>6.2359976149333765</v>
          </cell>
          <cell r="G69">
            <v>6.1711610350486952</v>
          </cell>
          <cell r="H69">
            <v>5.9529551923021149</v>
          </cell>
          <cell r="K69">
            <v>6.1870000000000012</v>
          </cell>
          <cell r="L69">
            <v>6.3971485891320334</v>
          </cell>
          <cell r="M69">
            <v>6.3710984478117458</v>
          </cell>
          <cell r="N69">
            <v>6.1844871120553764</v>
          </cell>
          <cell r="O69">
            <v>6.239415127017728</v>
          </cell>
          <cell r="P69">
            <v>3.0473076084616384</v>
          </cell>
        </row>
        <row r="70">
          <cell r="A70" t="str">
            <v xml:space="preserve">vapcfreschf </v>
          </cell>
          <cell r="C70">
            <v>1.4529999999999996</v>
          </cell>
          <cell r="D70">
            <v>0.97811747366654689</v>
          </cell>
          <cell r="E70">
            <v>1.0520242346205144</v>
          </cell>
          <cell r="F70">
            <v>1.0425529102259012</v>
          </cell>
          <cell r="G70">
            <v>1.0267125915128665</v>
          </cell>
          <cell r="H70">
            <v>0.97612964116712575</v>
          </cell>
          <cell r="K70">
            <v>1.4530000000000003</v>
          </cell>
          <cell r="L70">
            <v>0.99709769737493337</v>
          </cell>
          <cell r="M70">
            <v>1.0904583373191536</v>
          </cell>
          <cell r="N70">
            <v>1.4971604540174885</v>
          </cell>
          <cell r="O70">
            <v>1.8554137640957278</v>
          </cell>
          <cell r="P70">
            <v>1.5265939315338963</v>
          </cell>
        </row>
        <row r="72">
          <cell r="A72" t="str">
            <v>totcfresecs </v>
          </cell>
          <cell r="C72" t="str">
            <v xml:space="preserve">Consumption of energy for water heating in all urban dwellings,per energy (EBU) </v>
          </cell>
          <cell r="K72" t="str">
            <v xml:space="preserve">Consumption of energy for water heating in all urban dwellings,per energy (EBU) </v>
          </cell>
        </row>
        <row r="73">
          <cell r="A73" t="str">
            <v>cmscfresecs </v>
          </cell>
          <cell r="C73">
            <v>0</v>
          </cell>
          <cell r="D73">
            <v>0</v>
          </cell>
          <cell r="E73">
            <v>0</v>
          </cell>
          <cell r="F73">
            <v>0</v>
          </cell>
          <cell r="G73">
            <v>0</v>
          </cell>
          <cell r="H73">
            <v>0</v>
          </cell>
          <cell r="K73">
            <v>0</v>
          </cell>
          <cell r="L73">
            <v>0</v>
          </cell>
          <cell r="M73">
            <v>0</v>
          </cell>
          <cell r="N73">
            <v>0</v>
          </cell>
          <cell r="O73">
            <v>0</v>
          </cell>
          <cell r="P73">
            <v>0</v>
          </cell>
        </row>
        <row r="74">
          <cell r="C74">
            <v>0</v>
          </cell>
          <cell r="D74">
            <v>0</v>
          </cell>
          <cell r="E74">
            <v>0</v>
          </cell>
          <cell r="F74">
            <v>0</v>
          </cell>
          <cell r="G74">
            <v>0</v>
          </cell>
          <cell r="H74">
            <v>0</v>
          </cell>
          <cell r="K74">
            <v>0</v>
          </cell>
          <cell r="L74">
            <v>0</v>
          </cell>
          <cell r="M74">
            <v>0</v>
          </cell>
          <cell r="N74">
            <v>0</v>
          </cell>
          <cell r="O74">
            <v>0</v>
          </cell>
          <cell r="P74">
            <v>0</v>
          </cell>
        </row>
        <row r="75">
          <cell r="A75" t="str">
            <v>fodtcfresecs </v>
          </cell>
          <cell r="C75">
            <v>0.8361067331019455</v>
          </cell>
          <cell r="D75">
            <v>0.30264634972568716</v>
          </cell>
          <cell r="E75">
            <v>0.20455769395298606</v>
          </cell>
          <cell r="F75">
            <v>7.958483677675228E-2</v>
          </cell>
          <cell r="G75">
            <v>-3.9096282401626881E-2</v>
          </cell>
          <cell r="H75">
            <v>-3.5124343031293331E-2</v>
          </cell>
          <cell r="K75">
            <v>0.8361067331019455</v>
          </cell>
          <cell r="L75">
            <v>0.28294049498827095</v>
          </cell>
          <cell r="M75">
            <v>9.412078504130407E-2</v>
          </cell>
          <cell r="N75">
            <v>-0.21621542019689563</v>
          </cell>
          <cell r="O75">
            <v>-0.21778674413919047</v>
          </cell>
          <cell r="P75">
            <v>1.5413533182335742E-2</v>
          </cell>
        </row>
        <row r="76">
          <cell r="A76" t="str">
            <v>gazcfresecs </v>
          </cell>
          <cell r="C76">
            <v>1.4521853785454846</v>
          </cell>
          <cell r="D76">
            <v>1.7973645324377101</v>
          </cell>
          <cell r="E76">
            <v>1.6918100210508897</v>
          </cell>
          <cell r="F76">
            <v>1.61849874196236</v>
          </cell>
          <cell r="G76">
            <v>1.5803805736202658</v>
          </cell>
          <cell r="H76">
            <v>1.3283190334152375</v>
          </cell>
          <cell r="K76">
            <v>1.4521853785454846</v>
          </cell>
          <cell r="L76">
            <v>1.7973645324377101</v>
          </cell>
          <cell r="M76">
            <v>1.5596339674281794</v>
          </cell>
          <cell r="N76">
            <v>1.2886139519745847</v>
          </cell>
          <cell r="O76">
            <v>1.0654589901451559</v>
          </cell>
          <cell r="P76">
            <v>0.35071966135757104</v>
          </cell>
        </row>
        <row r="77">
          <cell r="A77" t="str">
            <v>gplcfresecs </v>
          </cell>
          <cell r="C77">
            <v>0.14101800163561523</v>
          </cell>
          <cell r="D77">
            <v>5.1044420228853929E-2</v>
          </cell>
          <cell r="E77">
            <v>3.2848277211248875E-2</v>
          </cell>
          <cell r="F77">
            <v>1.2384586661452821E-2</v>
          </cell>
          <cell r="G77">
            <v>-5.9885948920803418E-3</v>
          </cell>
          <cell r="H77">
            <v>-5.5578505461983101E-3</v>
          </cell>
          <cell r="K77">
            <v>0.14101800163561523</v>
          </cell>
          <cell r="L77">
            <v>4.7720825111658149E-2</v>
          </cell>
          <cell r="M77">
            <v>1.5105276924342607E-2</v>
          </cell>
          <cell r="N77">
            <v>-3.3652723135592366E-2</v>
          </cell>
          <cell r="O77">
            <v>-3.36033546767983E-2</v>
          </cell>
          <cell r="P77">
            <v>2.599855660635053E-3</v>
          </cell>
        </row>
        <row r="78">
          <cell r="A78" t="str">
            <v>elccfresecs </v>
          </cell>
          <cell r="C78">
            <v>1.571200571415259</v>
          </cell>
          <cell r="D78">
            <v>2.3051479458205892</v>
          </cell>
          <cell r="E78">
            <v>2.2255456534854083</v>
          </cell>
          <cell r="F78">
            <v>2.0478676527491473</v>
          </cell>
          <cell r="G78">
            <v>1.9103394367978739</v>
          </cell>
          <cell r="H78">
            <v>1.6842915686973319</v>
          </cell>
          <cell r="K78">
            <v>1.571200571415259</v>
          </cell>
          <cell r="L78">
            <v>2.3051479458205892</v>
          </cell>
          <cell r="M78">
            <v>2.0660125718783595</v>
          </cell>
          <cell r="N78">
            <v>1.7671093881704176</v>
          </cell>
          <cell r="O78">
            <v>1.2058837569094383</v>
          </cell>
          <cell r="P78">
            <v>0.7722381936633278</v>
          </cell>
        </row>
        <row r="79">
          <cell r="A79" t="str">
            <v>biocfresecs </v>
          </cell>
          <cell r="C79">
            <v>0.10901391615802879</v>
          </cell>
          <cell r="D79">
            <v>3.9459870957057303E-2</v>
          </cell>
          <cell r="E79">
            <v>2.6670799809659675E-2</v>
          </cell>
          <cell r="F79">
            <v>1.0376491876394736E-2</v>
          </cell>
          <cell r="G79">
            <v>-5.0974817963843656E-3</v>
          </cell>
          <cell r="H79">
            <v>-4.5796093186734133E-3</v>
          </cell>
          <cell r="K79">
            <v>0.10901391615802879</v>
          </cell>
          <cell r="L79">
            <v>3.6890566930288915E-2</v>
          </cell>
          <cell r="M79">
            <v>1.2271729150122184E-2</v>
          </cell>
          <cell r="N79">
            <v>-2.8190766508925387E-2</v>
          </cell>
          <cell r="O79">
            <v>-2.8395640085133688E-2</v>
          </cell>
          <cell r="P79">
            <v>2.0096592307112388E-3</v>
          </cell>
        </row>
        <row r="80">
          <cell r="A80" t="str">
            <v>vapcfresecs </v>
          </cell>
          <cell r="C80">
            <v>0.29903817368119823</v>
          </cell>
          <cell r="D80">
            <v>0.1801895511721244</v>
          </cell>
          <cell r="E80">
            <v>0.14909503610019884</v>
          </cell>
          <cell r="F80">
            <v>0.14922625553331834</v>
          </cell>
          <cell r="G80">
            <v>0.14572910944228204</v>
          </cell>
          <cell r="H80">
            <v>0.14124735910332115</v>
          </cell>
          <cell r="K80">
            <v>0.29903817368119823</v>
          </cell>
          <cell r="L80">
            <v>0.20188163998276634</v>
          </cell>
          <cell r="M80">
            <v>0.2980743208502446</v>
          </cell>
          <cell r="N80">
            <v>0.51565988520242256</v>
          </cell>
          <cell r="O80">
            <v>0.55160090710505694</v>
          </cell>
          <cell r="P80">
            <v>0.55876573575359623</v>
          </cell>
        </row>
        <row r="82">
          <cell r="C82" t="str">
            <v>Total consumption of solar energy of households (EBU)</v>
          </cell>
          <cell r="K82" t="str">
            <v>Total consumption of solar energy of households (EBU)</v>
          </cell>
        </row>
        <row r="83">
          <cell r="A83" t="str">
            <v>solcfresecs </v>
          </cell>
          <cell r="C83">
            <v>2.0606803808999999E-2</v>
          </cell>
          <cell r="D83">
            <v>6.290775863531986E-2</v>
          </cell>
          <cell r="E83">
            <v>7.5519549726743296E-2</v>
          </cell>
          <cell r="F83">
            <v>8.8384256823963947E-2</v>
          </cell>
          <cell r="G83">
            <v>8.9897041207704212E-2</v>
          </cell>
          <cell r="H83">
            <v>9.4688972415206851E-2</v>
          </cell>
          <cell r="K83">
            <v>2.0606803808999999E-2</v>
          </cell>
          <cell r="L83">
            <v>6.290775863531986E-2</v>
          </cell>
          <cell r="M83">
            <v>9.0907320839866745E-2</v>
          </cell>
          <cell r="N83">
            <v>0.11972088232237475</v>
          </cell>
          <cell r="O83">
            <v>0.1426982543738784</v>
          </cell>
          <cell r="P83">
            <v>0.28056661037486158</v>
          </cell>
        </row>
        <row r="85">
          <cell r="C85" t="str">
            <v>Total consumption of electricity for cooking (EBU)</v>
          </cell>
          <cell r="K85" t="str">
            <v>Total consumption of electricity for cooking (EBU)</v>
          </cell>
        </row>
        <row r="86">
          <cell r="C86">
            <v>0.82600000000000007</v>
          </cell>
          <cell r="D86">
            <v>1.1221837024344654</v>
          </cell>
          <cell r="E86">
            <v>1.3112487847680514</v>
          </cell>
          <cell r="F86">
            <v>1.503486944905291</v>
          </cell>
          <cell r="G86">
            <v>1.699892561967975</v>
          </cell>
          <cell r="H86">
            <v>1.9702743107489624</v>
          </cell>
          <cell r="K86">
            <v>0.82600000000000007</v>
          </cell>
          <cell r="L86">
            <v>1.1221837024344654</v>
          </cell>
          <cell r="M86">
            <v>1.3178379746412574</v>
          </cell>
          <cell r="N86">
            <v>1.7059654694795903</v>
          </cell>
          <cell r="O86">
            <v>1.9627273556859146</v>
          </cell>
          <cell r="P86">
            <v>2.39692738533937</v>
          </cell>
        </row>
        <row r="89">
          <cell r="C89" t="str">
            <v>Space heating useful energy needs per building types</v>
          </cell>
          <cell r="K89" t="str">
            <v>Space heating useful energy needs per building types</v>
          </cell>
        </row>
        <row r="90">
          <cell r="C90" t="str">
            <v>ZONE1</v>
          </cell>
          <cell r="K90" t="str">
            <v>ZONE1</v>
          </cell>
        </row>
        <row r="91">
          <cell r="C91">
            <v>3.5243151257737888</v>
          </cell>
          <cell r="D91">
            <v>1.8688534710181119</v>
          </cell>
          <cell r="E91">
            <v>1.7927383145171225</v>
          </cell>
          <cell r="F91">
            <v>1.6990670324826496</v>
          </cell>
          <cell r="G91">
            <v>1.6325649787674976</v>
          </cell>
          <cell r="H91">
            <v>1.3996866392961564</v>
          </cell>
          <cell r="K91">
            <v>3.5243151293919421</v>
          </cell>
          <cell r="L91">
            <v>1.8688534729367252</v>
          </cell>
          <cell r="M91">
            <v>1.7878860834551467</v>
          </cell>
          <cell r="N91">
            <v>1.6627099458723482</v>
          </cell>
          <cell r="O91">
            <v>1.5403330989986632</v>
          </cell>
          <cell r="P91">
            <v>1.0157725907034576</v>
          </cell>
        </row>
        <row r="92">
          <cell r="C92">
            <v>6.8903643854599217</v>
          </cell>
          <cell r="D92">
            <v>6.4810713400603319</v>
          </cell>
          <cell r="E92">
            <v>6.0892333236534091</v>
          </cell>
          <cell r="F92">
            <v>5.6272522192956593</v>
          </cell>
          <cell r="G92">
            <v>5.2634660463730594</v>
          </cell>
          <cell r="H92">
            <v>3.9377034024607505</v>
          </cell>
          <cell r="K92">
            <v>6.8903643925337512</v>
          </cell>
          <cell r="L92">
            <v>6.4810713467139704</v>
          </cell>
          <cell r="M92">
            <v>6.0799528483005725</v>
          </cell>
          <cell r="N92">
            <v>5.4972870820421429</v>
          </cell>
          <cell r="O92">
            <v>4.835318011800072</v>
          </cell>
          <cell r="P92">
            <v>2.4902940110283969</v>
          </cell>
        </row>
        <row r="93">
          <cell r="C93">
            <v>1.5861689003528092</v>
          </cell>
          <cell r="D93">
            <v>1.1239455769929774</v>
          </cell>
          <cell r="E93">
            <v>1.0697533943526045</v>
          </cell>
          <cell r="F93">
            <v>1.0054174864713354</v>
          </cell>
          <cell r="G93">
            <v>0.95755688320574062</v>
          </cell>
          <cell r="H93">
            <v>0.79122148889807875</v>
          </cell>
          <cell r="K93">
            <v>1.5861689019812113</v>
          </cell>
          <cell r="L93">
            <v>1.1239455781468493</v>
          </cell>
          <cell r="M93">
            <v>1.0663492478121748</v>
          </cell>
          <cell r="N93">
            <v>0.98207061211472557</v>
          </cell>
          <cell r="O93">
            <v>0.89807885477188354</v>
          </cell>
          <cell r="P93">
            <v>0.55119179193713264</v>
          </cell>
        </row>
        <row r="94">
          <cell r="C94">
            <v>1.7420139476143977</v>
          </cell>
          <cell r="D94">
            <v>1.2451297618734771</v>
          </cell>
          <cell r="E94">
            <v>1.1943595971064076</v>
          </cell>
          <cell r="F94">
            <v>1.1252315673058784</v>
          </cell>
          <cell r="G94">
            <v>1.076502713018604</v>
          </cell>
          <cell r="H94">
            <v>0.87806780644167515</v>
          </cell>
          <cell r="K94">
            <v>1.7420139494027949</v>
          </cell>
          <cell r="L94">
            <v>1.2451297631517599</v>
          </cell>
          <cell r="M94">
            <v>1.1933620819642508</v>
          </cell>
          <cell r="N94">
            <v>1.1057188823027861</v>
          </cell>
          <cell r="O94">
            <v>1.0132724779636078</v>
          </cell>
          <cell r="P94">
            <v>0.52252848587936973</v>
          </cell>
        </row>
        <row r="95">
          <cell r="C95" t="str">
            <v>ZONE2</v>
          </cell>
          <cell r="K95" t="str">
            <v>ZONE2</v>
          </cell>
        </row>
        <row r="96">
          <cell r="C96">
            <v>1.0358222707482156</v>
          </cell>
          <cell r="D96">
            <v>0.73145166548175922</v>
          </cell>
          <cell r="E96">
            <v>0.7219443327154399</v>
          </cell>
          <cell r="F96">
            <v>0.70670192320299563</v>
          </cell>
          <cell r="G96">
            <v>0.70194582264561367</v>
          </cell>
          <cell r="H96">
            <v>0.68283865849252601</v>
          </cell>
          <cell r="K96">
            <v>1.035822251772248</v>
          </cell>
          <cell r="L96">
            <v>0.73145165208177398</v>
          </cell>
          <cell r="M96">
            <v>0.72017790420014383</v>
          </cell>
          <cell r="N96">
            <v>0.69006384291665579</v>
          </cell>
          <cell r="O96">
            <v>0.66042225484106987</v>
          </cell>
          <cell r="P96">
            <v>0.49607846593972965</v>
          </cell>
        </row>
        <row r="97">
          <cell r="C97">
            <v>3.4121246814712589</v>
          </cell>
          <cell r="D97">
            <v>3.5102846090718005</v>
          </cell>
          <cell r="E97">
            <v>3.4354377604588051</v>
          </cell>
          <cell r="F97">
            <v>3.3115098366042743</v>
          </cell>
          <cell r="G97">
            <v>3.2417937428493215</v>
          </cell>
          <cell r="H97">
            <v>2.9374319647756399</v>
          </cell>
          <cell r="K97">
            <v>3.4121246849742346</v>
          </cell>
          <cell r="L97">
            <v>3.5102846126755489</v>
          </cell>
          <cell r="M97">
            <v>3.4324130193294957</v>
          </cell>
          <cell r="N97">
            <v>3.2552633883690696</v>
          </cell>
          <cell r="O97">
            <v>3.0613605757368973</v>
          </cell>
          <cell r="P97">
            <v>2.0176167702749748</v>
          </cell>
        </row>
        <row r="98">
          <cell r="C98">
            <v>0.46618677650130214</v>
          </cell>
          <cell r="D98">
            <v>0.37442041641260082</v>
          </cell>
          <cell r="E98">
            <v>0.36861553394201801</v>
          </cell>
          <cell r="F98">
            <v>0.36004755716271652</v>
          </cell>
          <cell r="G98">
            <v>0.35700361657642105</v>
          </cell>
          <cell r="H98">
            <v>0.34466887126501961</v>
          </cell>
          <cell r="K98">
            <v>0.46618677697990141</v>
          </cell>
          <cell r="L98">
            <v>0.37442041679699045</v>
          </cell>
          <cell r="M98">
            <v>0.36773467717642999</v>
          </cell>
          <cell r="N98">
            <v>0.35139011979819229</v>
          </cell>
          <cell r="O98">
            <v>0.33471978589313833</v>
          </cell>
          <cell r="P98">
            <v>0.2420543696242933</v>
          </cell>
        </row>
        <row r="99">
          <cell r="C99">
            <v>0.86264941207830126</v>
          </cell>
          <cell r="D99">
            <v>0.56563451724823932</v>
          </cell>
          <cell r="E99">
            <v>0.56353953596047257</v>
          </cell>
          <cell r="F99">
            <v>0.55485781175840077</v>
          </cell>
          <cell r="G99">
            <v>0.55501897074172779</v>
          </cell>
          <cell r="H99">
            <v>0.55291809026571215</v>
          </cell>
          <cell r="K99">
            <v>0.8626494129639195</v>
          </cell>
          <cell r="L99">
            <v>0.56563451782893426</v>
          </cell>
          <cell r="M99">
            <v>0.56262558983687772</v>
          </cell>
          <cell r="N99">
            <v>0.54355120582994965</v>
          </cell>
          <cell r="O99">
            <v>0.52448212254290338</v>
          </cell>
          <cell r="P99">
            <v>0.3941770905618413</v>
          </cell>
        </row>
        <row r="100">
          <cell r="C100" t="str">
            <v>ZONE3</v>
          </cell>
          <cell r="K100" t="str">
            <v>ZONE3</v>
          </cell>
        </row>
        <row r="101">
          <cell r="C101">
            <v>0</v>
          </cell>
          <cell r="D101">
            <v>0.26370943193364427</v>
          </cell>
          <cell r="E101">
            <v>0.32962613590901013</v>
          </cell>
          <cell r="F101">
            <v>0.39290494151526667</v>
          </cell>
          <cell r="G101">
            <v>0.45754523715865203</v>
          </cell>
          <cell r="H101">
            <v>0.65877814225216613</v>
          </cell>
          <cell r="K101">
            <v>0</v>
          </cell>
          <cell r="L101">
            <v>0.29304643737258623</v>
          </cell>
          <cell r="M101">
            <v>0.40173734550859169</v>
          </cell>
          <cell r="N101">
            <v>0.50696747192025993</v>
          </cell>
          <cell r="O101">
            <v>0.60778197217335383</v>
          </cell>
          <cell r="P101">
            <v>0.9403385517889713</v>
          </cell>
        </row>
        <row r="102">
          <cell r="C102">
            <v>0</v>
          </cell>
          <cell r="D102">
            <v>0.90510222904330118</v>
          </cell>
          <cell r="E102">
            <v>0.99573017395279784</v>
          </cell>
          <cell r="F102">
            <v>1.0825846267887909</v>
          </cell>
          <cell r="G102">
            <v>1.1713078170493221</v>
          </cell>
          <cell r="H102">
            <v>1.4475136287273858</v>
          </cell>
          <cell r="K102">
            <v>0</v>
          </cell>
          <cell r="L102">
            <v>0.94837722776970512</v>
          </cell>
          <cell r="M102">
            <v>1.0878634497926742</v>
          </cell>
          <cell r="N102">
            <v>1.2174010653115765</v>
          </cell>
          <cell r="O102">
            <v>1.3365437800657716</v>
          </cell>
          <cell r="P102">
            <v>1.6526864831097483</v>
          </cell>
        </row>
        <row r="103">
          <cell r="C103">
            <v>0</v>
          </cell>
          <cell r="D103">
            <v>0.14943396761773331</v>
          </cell>
          <cell r="E103">
            <v>0.18678642230657841</v>
          </cell>
          <cell r="F103">
            <v>0.22264408169524047</v>
          </cell>
          <cell r="G103">
            <v>0.2592732449949624</v>
          </cell>
          <cell r="H103">
            <v>0.37330417366850782</v>
          </cell>
          <cell r="K103">
            <v>0</v>
          </cell>
          <cell r="L103">
            <v>0.16605811749594931</v>
          </cell>
          <cell r="M103">
            <v>0.22764906450016861</v>
          </cell>
          <cell r="N103">
            <v>0.28727891993350785</v>
          </cell>
          <cell r="O103">
            <v>0.34440661026962577</v>
          </cell>
          <cell r="P103">
            <v>0.53285360203990439</v>
          </cell>
        </row>
        <row r="104">
          <cell r="C104">
            <v>0</v>
          </cell>
          <cell r="D104">
            <v>0.22882689779621418</v>
          </cell>
          <cell r="E104">
            <v>0.25173934991690627</v>
          </cell>
          <cell r="F104">
            <v>0.27369779213978701</v>
          </cell>
          <cell r="G104">
            <v>0.29612868639508039</v>
          </cell>
          <cell r="H104">
            <v>0.36595871996640744</v>
          </cell>
          <cell r="K104">
            <v>0</v>
          </cell>
          <cell r="L104">
            <v>0.23976763287888558</v>
          </cell>
          <cell r="M104">
            <v>0.27503237806083897</v>
          </cell>
          <cell r="N104">
            <v>0.30778192806298688</v>
          </cell>
          <cell r="O104">
            <v>0.33790345128698657</v>
          </cell>
          <cell r="P104">
            <v>0.41783028350231421</v>
          </cell>
        </row>
        <row r="107">
          <cell r="C107" t="str">
            <v>Total households (Million)</v>
          </cell>
          <cell r="K107" t="str">
            <v>Total households (Million)</v>
          </cell>
        </row>
        <row r="108">
          <cell r="A108" t="str">
            <v>nbrlpr</v>
          </cell>
          <cell r="C108">
            <v>24.33355382834463</v>
          </cell>
          <cell r="D108">
            <v>28.339281768158333</v>
          </cell>
          <cell r="E108">
            <v>29.486771451207698</v>
          </cell>
          <cell r="F108">
            <v>30.56320934088988</v>
          </cell>
          <cell r="G108">
            <v>31.676713168911213</v>
          </cell>
          <cell r="H108">
            <v>34.886850350703753</v>
          </cell>
          <cell r="K108">
            <v>24.33355382834463</v>
          </cell>
          <cell r="L108">
            <v>28.339281768158333</v>
          </cell>
          <cell r="M108">
            <v>29.486771451207698</v>
          </cell>
          <cell r="N108">
            <v>30.56320934088988</v>
          </cell>
          <cell r="O108">
            <v>31.676713168911213</v>
          </cell>
          <cell r="P108">
            <v>34.886850350703753</v>
          </cell>
        </row>
        <row r="110">
          <cell r="C110" t="str">
            <v>Urban households,per socio-economic class,per urban zone (Million)</v>
          </cell>
          <cell r="K110" t="str">
            <v>Urban households,per socio-economic class,per urban zone (Million)</v>
          </cell>
        </row>
        <row r="111">
          <cell r="C111" t="str">
            <v>ZONE1</v>
          </cell>
          <cell r="K111" t="str">
            <v>ZONE1</v>
          </cell>
        </row>
        <row r="112">
          <cell r="C112">
            <v>4.7120614724318477</v>
          </cell>
          <cell r="D112">
            <v>4.4571615129613811</v>
          </cell>
          <cell r="E112">
            <v>4.3250047882510989</v>
          </cell>
          <cell r="F112">
            <v>4.1905142289525976</v>
          </cell>
          <cell r="G112">
            <v>4.0564273065740712</v>
          </cell>
          <cell r="H112">
            <v>3.5645747578947926</v>
          </cell>
          <cell r="K112">
            <v>4.7120614724318477</v>
          </cell>
          <cell r="L112">
            <v>4.4571615129613811</v>
          </cell>
          <cell r="M112">
            <v>4.3250047882510989</v>
          </cell>
          <cell r="N112">
            <v>4.1905142289525976</v>
          </cell>
          <cell r="O112">
            <v>4.0564273065740712</v>
          </cell>
          <cell r="P112">
            <v>3.5645747578947926</v>
          </cell>
        </row>
        <row r="113">
          <cell r="C113">
            <v>6.7577516310500965</v>
          </cell>
          <cell r="D113">
            <v>6.2877988794231516</v>
          </cell>
          <cell r="E113">
            <v>6.0679122443020068</v>
          </cell>
          <cell r="F113">
            <v>5.8469641578066751</v>
          </cell>
          <cell r="G113">
            <v>5.6287915893890403</v>
          </cell>
          <cell r="H113">
            <v>4.8382835188751514</v>
          </cell>
          <cell r="K113">
            <v>6.7577516310500965</v>
          </cell>
          <cell r="L113">
            <v>6.2877988794231516</v>
          </cell>
          <cell r="M113">
            <v>6.0679122443020068</v>
          </cell>
          <cell r="N113">
            <v>5.8469641578066751</v>
          </cell>
          <cell r="O113">
            <v>5.6287915893890403</v>
          </cell>
          <cell r="P113">
            <v>4.8382835188751514</v>
          </cell>
        </row>
        <row r="114">
          <cell r="C114">
            <v>2.6701435603612715</v>
          </cell>
          <cell r="D114">
            <v>2.4768171941969599</v>
          </cell>
          <cell r="E114">
            <v>2.3877141132716382</v>
          </cell>
          <cell r="F114">
            <v>2.2983588415840992</v>
          </cell>
          <cell r="G114">
            <v>2.2102609470549615</v>
          </cell>
          <cell r="H114">
            <v>1.8916853950132035</v>
          </cell>
          <cell r="K114">
            <v>2.6701435603612715</v>
          </cell>
          <cell r="L114">
            <v>2.4768171941969599</v>
          </cell>
          <cell r="M114">
            <v>2.3877141132716382</v>
          </cell>
          <cell r="N114">
            <v>2.2983588415840992</v>
          </cell>
          <cell r="O114">
            <v>2.2102609470549615</v>
          </cell>
          <cell r="P114">
            <v>1.8916853950132035</v>
          </cell>
        </row>
        <row r="115">
          <cell r="C115">
            <v>1.7084869445576414</v>
          </cell>
          <cell r="D115">
            <v>1.6643939616330656</v>
          </cell>
          <cell r="E115">
            <v>1.6305300854391831</v>
          </cell>
          <cell r="F115">
            <v>1.5947618926027354</v>
          </cell>
          <cell r="G115">
            <v>1.5581231059493648</v>
          </cell>
          <cell r="H115">
            <v>1.4191964589768273</v>
          </cell>
          <cell r="K115">
            <v>1.7084869445576414</v>
          </cell>
          <cell r="L115">
            <v>1.6643939616330656</v>
          </cell>
          <cell r="M115">
            <v>1.6305300854391831</v>
          </cell>
          <cell r="N115">
            <v>1.5947618926027354</v>
          </cell>
          <cell r="O115">
            <v>1.5581231059493648</v>
          </cell>
          <cell r="P115">
            <v>1.4191964589768273</v>
          </cell>
        </row>
        <row r="116">
          <cell r="C116" t="str">
            <v>ZONE2</v>
          </cell>
          <cell r="K116" t="str">
            <v>ZONE2</v>
          </cell>
        </row>
        <row r="117">
          <cell r="C117">
            <v>2.0039369657543409</v>
          </cell>
          <cell r="D117">
            <v>2.0086462019264091</v>
          </cell>
          <cell r="E117">
            <v>2.0102159473170991</v>
          </cell>
          <cell r="F117">
            <v>2.0117856927077882</v>
          </cell>
          <cell r="G117">
            <v>2.0133554380984782</v>
          </cell>
          <cell r="H117">
            <v>2.0196344196612372</v>
          </cell>
          <cell r="K117">
            <v>2.0039369657543409</v>
          </cell>
          <cell r="L117">
            <v>2.0086462019264091</v>
          </cell>
          <cell r="M117">
            <v>2.0102159473170991</v>
          </cell>
          <cell r="N117">
            <v>2.0117856927077882</v>
          </cell>
          <cell r="O117">
            <v>2.0133554380984782</v>
          </cell>
          <cell r="P117">
            <v>2.0196344196612372</v>
          </cell>
        </row>
        <row r="118">
          <cell r="C118">
            <v>4.2668734358622453</v>
          </cell>
          <cell r="D118">
            <v>4.2187628609151639</v>
          </cell>
          <cell r="E118">
            <v>4.202726002599471</v>
          </cell>
          <cell r="F118">
            <v>4.1866891442837773</v>
          </cell>
          <cell r="G118">
            <v>4.1706522859680843</v>
          </cell>
          <cell r="H118">
            <v>4.1065048527053101</v>
          </cell>
          <cell r="K118">
            <v>4.2668734358622453</v>
          </cell>
          <cell r="L118">
            <v>4.2187628609151639</v>
          </cell>
          <cell r="M118">
            <v>4.202726002599471</v>
          </cell>
          <cell r="N118">
            <v>4.1866891442837773</v>
          </cell>
          <cell r="O118">
            <v>4.1706522859680843</v>
          </cell>
          <cell r="P118">
            <v>4.1065048527053101</v>
          </cell>
        </row>
        <row r="119">
          <cell r="C119">
            <v>1.1355538156248552</v>
          </cell>
          <cell r="D119">
            <v>1.1308445794527866</v>
          </cell>
          <cell r="E119">
            <v>1.1292748340620973</v>
          </cell>
          <cell r="F119">
            <v>1.127705088671408</v>
          </cell>
          <cell r="G119">
            <v>1.1261353432807186</v>
          </cell>
          <cell r="H119">
            <v>1.1198563617179607</v>
          </cell>
          <cell r="K119">
            <v>1.1355538156248552</v>
          </cell>
          <cell r="L119">
            <v>1.1308445794527866</v>
          </cell>
          <cell r="M119">
            <v>1.1292748340620973</v>
          </cell>
          <cell r="N119">
            <v>1.127705088671408</v>
          </cell>
          <cell r="O119">
            <v>1.1261353432807186</v>
          </cell>
          <cell r="P119">
            <v>1.1198563617179607</v>
          </cell>
        </row>
        <row r="120">
          <cell r="C120">
            <v>1.0787460027023317</v>
          </cell>
          <cell r="D120">
            <v>1.1268565776494128</v>
          </cell>
          <cell r="E120">
            <v>1.1428934359651068</v>
          </cell>
          <cell r="F120">
            <v>1.1589302942808002</v>
          </cell>
          <cell r="G120">
            <v>1.1749671525964942</v>
          </cell>
          <cell r="H120">
            <v>1.2391145858592696</v>
          </cell>
          <cell r="K120">
            <v>1.0787460027023317</v>
          </cell>
          <cell r="L120">
            <v>1.1268565776494128</v>
          </cell>
          <cell r="M120">
            <v>1.1428934359651068</v>
          </cell>
          <cell r="N120">
            <v>1.1589302942808002</v>
          </cell>
          <cell r="O120">
            <v>1.1749671525964942</v>
          </cell>
          <cell r="P120">
            <v>1.2391145858592696</v>
          </cell>
        </row>
        <row r="121">
          <cell r="C121" t="str">
            <v>ZONE3</v>
          </cell>
          <cell r="K121" t="str">
            <v>ZONE3</v>
          </cell>
        </row>
        <row r="122">
          <cell r="C122">
            <v>0</v>
          </cell>
          <cell r="D122">
            <v>1.2329137267200001</v>
          </cell>
          <cell r="E122">
            <v>2.5812410296399997</v>
          </cell>
          <cell r="F122">
            <v>3.1931372395000004</v>
          </cell>
          <cell r="G122">
            <v>3.8164799556000006</v>
          </cell>
          <cell r="H122">
            <v>5.7564651456000009</v>
          </cell>
          <cell r="K122">
            <v>0</v>
          </cell>
          <cell r="L122">
            <v>1.2329137267200001</v>
          </cell>
          <cell r="M122">
            <v>2.5913371484000001</v>
          </cell>
          <cell r="N122">
            <v>3.2545037206500003</v>
          </cell>
          <cell r="O122">
            <v>3.9488757586200003</v>
          </cell>
          <cell r="P122">
            <v>6.4136772086400002</v>
          </cell>
        </row>
        <row r="123">
          <cell r="C123">
            <v>0</v>
          </cell>
          <cell r="D123">
            <v>2.42368768512</v>
          </cell>
          <cell r="E123">
            <v>2.03267153544</v>
          </cell>
          <cell r="F123">
            <v>2.5102871170000003</v>
          </cell>
          <cell r="G123">
            <v>3.0003284376000008</v>
          </cell>
          <cell r="H123">
            <v>4.5254491776000014</v>
          </cell>
          <cell r="K123">
            <v>0</v>
          </cell>
          <cell r="L123">
            <v>2.42368768512</v>
          </cell>
          <cell r="M123">
            <v>2.0200462464000002</v>
          </cell>
          <cell r="N123">
            <v>2.4335477699000001</v>
          </cell>
          <cell r="O123">
            <v>2.8347662725200009</v>
          </cell>
          <cell r="P123">
            <v>3.7035994694400012</v>
          </cell>
        </row>
        <row r="124">
          <cell r="C124">
            <v>0</v>
          </cell>
          <cell r="D124">
            <v>0.69864467328000013</v>
          </cell>
          <cell r="E124">
            <v>1.4626897703600001</v>
          </cell>
          <cell r="F124">
            <v>1.8094277605000002</v>
          </cell>
          <cell r="G124">
            <v>2.1626520444000001</v>
          </cell>
          <cell r="H124">
            <v>3.2619668544000007</v>
          </cell>
          <cell r="K124">
            <v>0</v>
          </cell>
          <cell r="L124">
            <v>0.69864467328000013</v>
          </cell>
          <cell r="M124">
            <v>1.4684108516000001</v>
          </cell>
          <cell r="N124">
            <v>1.8442017793500003</v>
          </cell>
          <cell r="O124">
            <v>2.2376756413800005</v>
          </cell>
          <cell r="P124">
            <v>3.6343835913600002</v>
          </cell>
        </row>
        <row r="125">
          <cell r="C125">
            <v>0</v>
          </cell>
          <cell r="D125">
            <v>0.61275391487999986</v>
          </cell>
          <cell r="E125">
            <v>0.51389766455999997</v>
          </cell>
          <cell r="F125">
            <v>0.63464788300000008</v>
          </cell>
          <cell r="G125">
            <v>0.75853956240000009</v>
          </cell>
          <cell r="H125">
            <v>1.1441188224000003</v>
          </cell>
          <cell r="K125">
            <v>0</v>
          </cell>
          <cell r="L125">
            <v>0.61275391487999986</v>
          </cell>
          <cell r="M125">
            <v>0.51070575360000003</v>
          </cell>
          <cell r="N125">
            <v>0.61524673009999997</v>
          </cell>
          <cell r="O125">
            <v>0.71668232748000016</v>
          </cell>
          <cell r="P125">
            <v>0.93633973056000008</v>
          </cell>
        </row>
        <row r="127">
          <cell r="C127" t="str">
            <v xml:space="preserve">population (millions)  </v>
          </cell>
          <cell r="K127" t="str">
            <v xml:space="preserve">population (millions)  </v>
          </cell>
        </row>
        <row r="128">
          <cell r="A128" t="str">
            <v>pop</v>
          </cell>
          <cell r="C128">
            <v>58.857999999999997</v>
          </cell>
          <cell r="D128">
            <v>64.287660691067174</v>
          </cell>
          <cell r="E128">
            <v>65.681783407565149</v>
          </cell>
          <cell r="F128">
            <v>66.905921568142034</v>
          </cell>
          <cell r="G128">
            <v>68.051082900771959</v>
          </cell>
          <cell r="H128">
            <v>71.67852273055594</v>
          </cell>
          <cell r="K128">
            <v>58.857999999999997</v>
          </cell>
          <cell r="L128">
            <v>64.287660691067174</v>
          </cell>
          <cell r="M128">
            <v>65.681783407565149</v>
          </cell>
          <cell r="N128">
            <v>66.905921568142034</v>
          </cell>
          <cell r="O128">
            <v>68.051082900771959</v>
          </cell>
          <cell r="P128">
            <v>71.67852273055594</v>
          </cell>
        </row>
        <row r="130">
          <cell r="C130" t="str">
            <v xml:space="preserve">Annual rate of growth of total population (1)     </v>
          </cell>
          <cell r="K130" t="str">
            <v xml:space="preserve">Annual rate of growth of total population (1)     </v>
          </cell>
        </row>
        <row r="131">
          <cell r="C131">
            <v>0</v>
          </cell>
          <cell r="D131">
            <v>5.8999999999999999E-3</v>
          </cell>
          <cell r="E131">
            <v>4.3E-3</v>
          </cell>
          <cell r="F131">
            <v>3.7000000000000002E-3</v>
          </cell>
          <cell r="G131">
            <v>3.3999999999999998E-3</v>
          </cell>
          <cell r="H131">
            <v>2.5999999999999999E-3</v>
          </cell>
          <cell r="K131">
            <v>0</v>
          </cell>
          <cell r="L131">
            <v>5.8999999999999999E-3</v>
          </cell>
          <cell r="M131">
            <v>4.3E-3</v>
          </cell>
          <cell r="N131">
            <v>3.7000000000000002E-3</v>
          </cell>
          <cell r="O131">
            <v>3.3999999999999998E-3</v>
          </cell>
          <cell r="P131">
            <v>2.5999999999999999E-3</v>
          </cell>
        </row>
        <row r="133">
          <cell r="C133" t="str">
            <v xml:space="preserve">Number of person per household in urban zones (1) </v>
          </cell>
          <cell r="K133" t="str">
            <v xml:space="preserve">Number of person per household in urban zones (1) </v>
          </cell>
        </row>
        <row r="134">
          <cell r="A134" t="str">
            <v>nbperslog</v>
          </cell>
          <cell r="C134">
            <v>2.4188000000000001</v>
          </cell>
          <cell r="D134">
            <v>2.2685</v>
          </cell>
          <cell r="E134">
            <v>2.2275</v>
          </cell>
          <cell r="F134">
            <v>2.1890999999999998</v>
          </cell>
          <cell r="G134">
            <v>2.1482999999999999</v>
          </cell>
          <cell r="H134">
            <v>2.0546000000000002</v>
          </cell>
          <cell r="K134">
            <v>2.4188000000000001</v>
          </cell>
          <cell r="L134">
            <v>2.2685</v>
          </cell>
          <cell r="M134">
            <v>2.2275</v>
          </cell>
          <cell r="N134">
            <v>2.1890999999999998</v>
          </cell>
          <cell r="O134">
            <v>2.1482999999999999</v>
          </cell>
          <cell r="P134">
            <v>2.0546000000000002</v>
          </cell>
        </row>
        <row r="136">
          <cell r="C136" t="str">
            <v xml:space="preserve">Annual construction of new dwellings in urban zones (option "high space heating needs";million)   </v>
          </cell>
          <cell r="K136" t="str">
            <v xml:space="preserve">Annual construction of new dwellings in urban zones (option "high space heating needs";million)   </v>
          </cell>
        </row>
        <row r="137">
          <cell r="C137">
            <v>0</v>
          </cell>
          <cell r="D137">
            <v>0.33119999999999999</v>
          </cell>
          <cell r="E137">
            <v>0.32450000000000001</v>
          </cell>
          <cell r="F137">
            <v>0.31140000000000001</v>
          </cell>
          <cell r="G137">
            <v>0.31809999999999999</v>
          </cell>
          <cell r="H137">
            <v>0.2475</v>
          </cell>
          <cell r="K137">
            <v>0</v>
          </cell>
          <cell r="L137">
            <v>0.33119999999999999</v>
          </cell>
          <cell r="M137">
            <v>0.32450000000000001</v>
          </cell>
          <cell r="N137">
            <v>0.31140000000000001</v>
          </cell>
          <cell r="O137">
            <v>0.31809999999999999</v>
          </cell>
          <cell r="P137">
            <v>0.2475</v>
          </cell>
        </row>
        <row r="139">
          <cell r="C139" t="str">
            <v xml:space="preserve">Gross Domestic Product at constant prices (GDP) (Billions $) </v>
          </cell>
          <cell r="K139" t="str">
            <v xml:space="preserve">Gross Domestic Product at constant prices (GDP) (Billions $) </v>
          </cell>
        </row>
        <row r="140">
          <cell r="A140" t="str">
            <v>pib$ppa</v>
          </cell>
          <cell r="C140">
            <v>1771.701</v>
          </cell>
          <cell r="D140">
            <v>2093.8537512734938</v>
          </cell>
          <cell r="E140">
            <v>2266.8087695378476</v>
          </cell>
          <cell r="F140">
            <v>2418.0323727202685</v>
          </cell>
          <cell r="G140">
            <v>2592.1007988256611</v>
          </cell>
          <cell r="H140">
            <v>3631.3737038341064</v>
          </cell>
          <cell r="K140">
            <v>1771.701</v>
          </cell>
          <cell r="L140">
            <v>2093.8537512734938</v>
          </cell>
          <cell r="M140">
            <v>2266.8087695378476</v>
          </cell>
          <cell r="N140">
            <v>2418.0323727202685</v>
          </cell>
          <cell r="O140">
            <v>2592.1007988256611</v>
          </cell>
          <cell r="P140">
            <v>3631.3737038341064</v>
          </cell>
        </row>
        <row r="142">
          <cell r="C142" t="str">
            <v xml:space="preserve">Share of the private consumption of households in the total GDP      </v>
          </cell>
          <cell r="K142" t="str">
            <v xml:space="preserve">Share of the private consumption of households in the total GDP      </v>
          </cell>
        </row>
        <row r="143">
          <cell r="A143" t="str">
            <v>cpr$ppa/pib$ppa</v>
          </cell>
          <cell r="C143">
            <v>0.5131</v>
          </cell>
          <cell r="D143">
            <v>0.53139999999999998</v>
          </cell>
          <cell r="E143">
            <v>0.53139999999999998</v>
          </cell>
          <cell r="F143">
            <v>0.53139999999999998</v>
          </cell>
          <cell r="G143">
            <v>0.53139999999999998</v>
          </cell>
          <cell r="H143">
            <v>0.53139999999999998</v>
          </cell>
          <cell r="K143">
            <v>0.5131</v>
          </cell>
          <cell r="L143">
            <v>0.53139999999999998</v>
          </cell>
          <cell r="M143">
            <v>0.53139999999999998</v>
          </cell>
          <cell r="N143">
            <v>0.53139999999999998</v>
          </cell>
          <cell r="O143">
            <v>0.53139999999999998</v>
          </cell>
          <cell r="P143">
            <v>0.53139999999999998</v>
          </cell>
        </row>
        <row r="145">
          <cell r="C145" t="str">
            <v xml:space="preserve">share of urban dwellings of class 1 with air cond' (1)    </v>
          </cell>
          <cell r="K145" t="str">
            <v xml:space="preserve">share of urban dwellings of class 1 with air cond' (1)    </v>
          </cell>
        </row>
        <row r="146">
          <cell r="A146" t="str">
            <v>teqcli</v>
          </cell>
          <cell r="C146">
            <v>1.2E-2</v>
          </cell>
          <cell r="D146">
            <v>0.04</v>
          </cell>
          <cell r="E146">
            <v>0.06</v>
          </cell>
          <cell r="F146">
            <v>0.09</v>
          </cell>
          <cell r="G146">
            <v>0.12</v>
          </cell>
          <cell r="H146">
            <v>0.3</v>
          </cell>
          <cell r="K146">
            <v>1.2E-2</v>
          </cell>
          <cell r="L146">
            <v>0.04</v>
          </cell>
          <cell r="M146">
            <v>0.06</v>
          </cell>
          <cell r="N146">
            <v>0.09</v>
          </cell>
          <cell r="O146">
            <v>0.11</v>
          </cell>
          <cell r="P146">
            <v>0.27</v>
          </cell>
        </row>
        <row r="147">
          <cell r="C147">
            <v>1.2E-2</v>
          </cell>
          <cell r="D147">
            <v>0.04</v>
          </cell>
          <cell r="E147">
            <v>0.06</v>
          </cell>
          <cell r="F147">
            <v>0.09</v>
          </cell>
          <cell r="G147">
            <v>0.12</v>
          </cell>
          <cell r="H147">
            <v>0.3</v>
          </cell>
          <cell r="K147">
            <v>1.2E-2</v>
          </cell>
          <cell r="L147">
            <v>0.04</v>
          </cell>
          <cell r="M147">
            <v>0.06</v>
          </cell>
          <cell r="N147">
            <v>0.09</v>
          </cell>
          <cell r="O147">
            <v>0.11</v>
          </cell>
          <cell r="P147">
            <v>0.27</v>
          </cell>
        </row>
        <row r="148">
          <cell r="C148">
            <v>1.2E-2</v>
          </cell>
          <cell r="D148">
            <v>0.04</v>
          </cell>
          <cell r="E148">
            <v>0.06</v>
          </cell>
          <cell r="F148">
            <v>0.09</v>
          </cell>
          <cell r="G148">
            <v>0.12</v>
          </cell>
          <cell r="H148">
            <v>0.3</v>
          </cell>
          <cell r="K148">
            <v>1.2E-2</v>
          </cell>
          <cell r="L148">
            <v>0.04</v>
          </cell>
          <cell r="M148">
            <v>0.06</v>
          </cell>
          <cell r="N148">
            <v>0.09</v>
          </cell>
          <cell r="O148">
            <v>0.11</v>
          </cell>
          <cell r="P148">
            <v>0.27</v>
          </cell>
        </row>
        <row r="150">
          <cell r="C150" t="str">
            <v>Number of dwellings equipped ,per appliance category (million)</v>
          </cell>
          <cell r="K150" t="str">
            <v>Number of dwellings equipped ,per appliance category (million)</v>
          </cell>
        </row>
        <row r="151">
          <cell r="C151">
            <v>24.309220274516285</v>
          </cell>
          <cell r="D151">
            <v>-12.154599122598293</v>
          </cell>
          <cell r="E151">
            <v>14.162936397823112</v>
          </cell>
          <cell r="F151">
            <v>14.736095842297519</v>
          </cell>
          <cell r="G151">
            <v>15.274040317345161</v>
          </cell>
          <cell r="H151">
            <v>-31.661036335362361</v>
          </cell>
          <cell r="K151">
            <v>24.309220274516285</v>
          </cell>
          <cell r="L151">
            <v>-12.154599122598293</v>
          </cell>
          <cell r="M151">
            <v>14.162936397823112</v>
          </cell>
          <cell r="N151">
            <v>14.736095683814208</v>
          </cell>
          <cell r="O151">
            <v>15.274039353057029</v>
          </cell>
          <cell r="P151">
            <v>-31.661032176936306</v>
          </cell>
        </row>
        <row r="152">
          <cell r="C152">
            <v>13.383454605589549</v>
          </cell>
          <cell r="D152">
            <v>-6.6917212386677303</v>
          </cell>
          <cell r="E152">
            <v>9.1434494379215074</v>
          </cell>
          <cell r="F152">
            <v>9.0950817775817079</v>
          </cell>
          <cell r="G152">
            <v>8.9837529544509156</v>
          </cell>
          <cell r="H152">
            <v>-17.705894895284523</v>
          </cell>
          <cell r="K152">
            <v>13.383454605589549</v>
          </cell>
          <cell r="L152">
            <v>-6.6917212386677303</v>
          </cell>
          <cell r="M152">
            <v>9.1434494379215074</v>
          </cell>
          <cell r="N152">
            <v>9.0950816103504621</v>
          </cell>
          <cell r="O152">
            <v>8.9837518609865032</v>
          </cell>
          <cell r="P152">
            <v>-17.705889845850962</v>
          </cell>
        </row>
        <row r="153">
          <cell r="C153">
            <v>22.15326740532495</v>
          </cell>
          <cell r="D153">
            <v>-11.076623664878364</v>
          </cell>
          <cell r="E153">
            <v>13.675161588808489</v>
          </cell>
          <cell r="F153">
            <v>14.185043543073398</v>
          </cell>
          <cell r="G153">
            <v>14.742458385131537</v>
          </cell>
          <cell r="H153">
            <v>-30.643237969046879</v>
          </cell>
          <cell r="K153">
            <v>22.15326740532495</v>
          </cell>
          <cell r="L153">
            <v>-11.076623664878364</v>
          </cell>
          <cell r="M153">
            <v>13.675161588808489</v>
          </cell>
          <cell r="N153">
            <v>14.185043405835533</v>
          </cell>
          <cell r="O153">
            <v>14.74245760817031</v>
          </cell>
          <cell r="P153">
            <v>-30.643234869538269</v>
          </cell>
        </row>
        <row r="154">
          <cell r="C154">
            <v>6.0833884570861585</v>
          </cell>
          <cell r="D154">
            <v>-3.0416914721216948</v>
          </cell>
          <cell r="E154">
            <v>5.1251349221867262</v>
          </cell>
          <cell r="F154">
            <v>4.5714795576490586</v>
          </cell>
          <cell r="G154">
            <v>4.7372927552397357</v>
          </cell>
          <cell r="H154">
            <v>-9.8209461269864917</v>
          </cell>
          <cell r="K154">
            <v>6.0833884570861585</v>
          </cell>
          <cell r="L154">
            <v>-3.0416914721216948</v>
          </cell>
          <cell r="M154">
            <v>4.4451253392951857</v>
          </cell>
          <cell r="N154">
            <v>4.5714794802787884</v>
          </cell>
          <cell r="O154">
            <v>4.7372922848812884</v>
          </cell>
          <cell r="P154">
            <v>-9.820944097619611</v>
          </cell>
        </row>
        <row r="155">
          <cell r="C155">
            <v>9.536319745328262</v>
          </cell>
          <cell r="D155">
            <v>-4.7681555516979701</v>
          </cell>
          <cell r="E155">
            <v>8.632625042012732</v>
          </cell>
          <cell r="F155">
            <v>8.9180308687290495</v>
          </cell>
          <cell r="G155">
            <v>9.5216927226990205</v>
          </cell>
          <cell r="H155">
            <v>-20.324888315706509</v>
          </cell>
          <cell r="K155">
            <v>9.536319745328262</v>
          </cell>
          <cell r="L155">
            <v>-4.7681555516979701</v>
          </cell>
          <cell r="M155">
            <v>8.6326250420127337</v>
          </cell>
          <cell r="N155">
            <v>8.9180307777906744</v>
          </cell>
          <cell r="O155">
            <v>9.5216921954202522</v>
          </cell>
          <cell r="P155">
            <v>-20.324886152560108</v>
          </cell>
        </row>
        <row r="156">
          <cell r="C156">
            <v>22.632638415743344</v>
          </cell>
          <cell r="D156">
            <v>-11.316308952881554</v>
          </cell>
          <cell r="E156">
            <v>13.710300378042012</v>
          </cell>
          <cell r="F156">
            <v>14.177167379272973</v>
          </cell>
          <cell r="G156">
            <v>14.533451738998572</v>
          </cell>
          <cell r="H156">
            <v>-29.792788547728197</v>
          </cell>
          <cell r="K156">
            <v>22.632638415743344</v>
          </cell>
          <cell r="L156">
            <v>-11.316308952881554</v>
          </cell>
          <cell r="M156">
            <v>13.710300378042012</v>
          </cell>
          <cell r="N156">
            <v>14.177167196944351</v>
          </cell>
          <cell r="O156">
            <v>14.533450325456268</v>
          </cell>
          <cell r="P156">
            <v>-29.792781135663251</v>
          </cell>
        </row>
        <row r="157">
          <cell r="C157">
            <v>24.309220274516285</v>
          </cell>
          <cell r="D157">
            <v>-12.154599122598293</v>
          </cell>
          <cell r="E157">
            <v>14.155670893487057</v>
          </cell>
          <cell r="F157">
            <v>14.728818685403166</v>
          </cell>
          <cell r="G157">
            <v>15.266501022023936</v>
          </cell>
          <cell r="H157">
            <v>-31.645395950408613</v>
          </cell>
          <cell r="K157">
            <v>24.309220274516285</v>
          </cell>
          <cell r="L157">
            <v>-12.154599122598293</v>
          </cell>
          <cell r="M157">
            <v>14.155670893487057</v>
          </cell>
          <cell r="N157">
            <v>14.728818328605167</v>
          </cell>
          <cell r="O157">
            <v>15.266498853325436</v>
          </cell>
          <cell r="P157">
            <v>-31.645386592642801</v>
          </cell>
        </row>
        <row r="159">
          <cell r="C159" t="str">
            <v>Share of urban dwellings equipped ,per appliance category,per socio-economic class (1)</v>
          </cell>
          <cell r="K159" t="str">
            <v>Share of urban dwellings equipped ,per appliance category,per socio-economic class (1)</v>
          </cell>
        </row>
        <row r="160">
          <cell r="C160" t="str">
            <v>CLASS1</v>
          </cell>
          <cell r="K160" t="str">
            <v>CLASS1</v>
          </cell>
        </row>
        <row r="161">
          <cell r="A161" t="str">
            <v>teqrfg</v>
          </cell>
          <cell r="C161">
            <v>0.99892800255133329</v>
          </cell>
          <cell r="D161">
            <v>0.99949058016365966</v>
          </cell>
          <cell r="E161">
            <v>0.99946825605559608</v>
          </cell>
          <cell r="F161">
            <v>0.9994678119373257</v>
          </cell>
          <cell r="G161">
            <v>0.9994680614791347</v>
          </cell>
          <cell r="H161">
            <v>0.99946800092289467</v>
          </cell>
          <cell r="K161">
            <v>0.99892800255133329</v>
          </cell>
          <cell r="L161">
            <v>0.99949058016365966</v>
          </cell>
          <cell r="M161">
            <v>0.99946825605559608</v>
          </cell>
          <cell r="N161">
            <v>0.9994678119373257</v>
          </cell>
          <cell r="O161">
            <v>0.9994680614791347</v>
          </cell>
          <cell r="P161">
            <v>0.99946800092289467</v>
          </cell>
        </row>
        <row r="162">
          <cell r="A162" t="str">
            <v>teqcgl</v>
          </cell>
          <cell r="C162">
            <v>0.54996036176499841</v>
          </cell>
          <cell r="D162">
            <v>0.64524712799895267</v>
          </cell>
          <cell r="E162">
            <v>0.61685299259243687</v>
          </cell>
          <cell r="F162">
            <v>0.58783803661073852</v>
          </cell>
          <cell r="G162">
            <v>0.55891121618603723</v>
          </cell>
          <cell r="H162">
            <v>0.49996457494667973</v>
          </cell>
          <cell r="K162">
            <v>0.54996036176499841</v>
          </cell>
          <cell r="L162">
            <v>0.64524712799895267</v>
          </cell>
          <cell r="M162">
            <v>0.61685299259243687</v>
          </cell>
          <cell r="N162">
            <v>0.58783803661073852</v>
          </cell>
          <cell r="O162">
            <v>0.55891121618603723</v>
          </cell>
          <cell r="P162">
            <v>0.49996457494667973</v>
          </cell>
        </row>
        <row r="163">
          <cell r="A163" t="str">
            <v>teqlvl</v>
          </cell>
          <cell r="C163">
            <v>0.91033438791064447</v>
          </cell>
          <cell r="D163">
            <v>0.96507239936598121</v>
          </cell>
          <cell r="E163">
            <v>0.96209701697313732</v>
          </cell>
          <cell r="F163">
            <v>0.9646892964288577</v>
          </cell>
          <cell r="G163">
            <v>0.96734668559544401</v>
          </cell>
          <cell r="H163">
            <v>0.96997431141929069</v>
          </cell>
          <cell r="K163">
            <v>0.91033438791064447</v>
          </cell>
          <cell r="L163">
            <v>0.96507239936598121</v>
          </cell>
          <cell r="M163">
            <v>0.96209701697313732</v>
          </cell>
          <cell r="N163">
            <v>0.9646892964288577</v>
          </cell>
          <cell r="O163">
            <v>0.96734668559544401</v>
          </cell>
          <cell r="P163">
            <v>0.96997431141929069</v>
          </cell>
        </row>
        <row r="164">
          <cell r="A164" t="str">
            <v>teqscl</v>
          </cell>
          <cell r="C164">
            <v>0.24998198262045379</v>
          </cell>
          <cell r="D164">
            <v>0.36168209707772525</v>
          </cell>
          <cell r="E164">
            <v>0.31005165459963158</v>
          </cell>
          <cell r="F164">
            <v>0.30998155209419698</v>
          </cell>
          <cell r="G164">
            <v>0.31001870436111018</v>
          </cell>
          <cell r="H164">
            <v>0.31001661590590307</v>
          </cell>
          <cell r="K164">
            <v>0.24998198262045379</v>
          </cell>
          <cell r="L164">
            <v>0.31368919848207993</v>
          </cell>
          <cell r="M164">
            <v>0.31005165459963158</v>
          </cell>
          <cell r="N164">
            <v>0.30998155209419698</v>
          </cell>
          <cell r="O164">
            <v>0.31001870436111018</v>
          </cell>
          <cell r="P164">
            <v>0.31001661590590307</v>
          </cell>
        </row>
        <row r="165">
          <cell r="A165" t="str">
            <v>teqlvv</v>
          </cell>
          <cell r="C165">
            <v>0.39187175595582335</v>
          </cell>
          <cell r="D165">
            <v>0.60921216241351606</v>
          </cell>
          <cell r="E165">
            <v>0.60486210861873468</v>
          </cell>
          <cell r="F165">
            <v>0.6230616587190263</v>
          </cell>
          <cell r="G165">
            <v>0.64161574819120371</v>
          </cell>
          <cell r="H165">
            <v>0.7155224528611972</v>
          </cell>
          <cell r="K165">
            <v>0.39187175595582335</v>
          </cell>
          <cell r="L165">
            <v>0.60921216241351606</v>
          </cell>
          <cell r="M165">
            <v>0.60486210861873468</v>
          </cell>
          <cell r="N165">
            <v>0.6230616587190263</v>
          </cell>
          <cell r="O165">
            <v>0.64161574819120371</v>
          </cell>
          <cell r="P165">
            <v>0.7155224528611972</v>
          </cell>
        </row>
        <row r="166">
          <cell r="A166" t="str">
            <v>teqtvs</v>
          </cell>
          <cell r="C166">
            <v>0.93003296814113634</v>
          </cell>
          <cell r="D166">
            <v>0.96754565383548197</v>
          </cell>
          <cell r="E166">
            <v>0.96155218986570401</v>
          </cell>
          <cell r="F166">
            <v>0.95098773560759176</v>
          </cell>
          <cell r="G166">
            <v>0.94046049533769172</v>
          </cell>
          <cell r="H166">
            <v>0.90102130131248637</v>
          </cell>
          <cell r="K166">
            <v>0.93003296814113634</v>
          </cell>
          <cell r="L166">
            <v>0.96754565383548197</v>
          </cell>
          <cell r="M166">
            <v>0.96155218986570401</v>
          </cell>
          <cell r="N166">
            <v>0.95098773560759176</v>
          </cell>
          <cell r="O166">
            <v>0.94046049533769172</v>
          </cell>
          <cell r="P166">
            <v>0.90102130131248637</v>
          </cell>
        </row>
        <row r="167">
          <cell r="A167" t="str">
            <v>teqoth</v>
          </cell>
          <cell r="C167">
            <v>0.99892800255133329</v>
          </cell>
          <cell r="D167">
            <v>0.99892800255133329</v>
          </cell>
          <cell r="E167">
            <v>0.99892800255133329</v>
          </cell>
          <cell r="F167">
            <v>0.99892800255133329</v>
          </cell>
          <cell r="G167">
            <v>0.99892800255133329</v>
          </cell>
          <cell r="H167">
            <v>0.99892800255133329</v>
          </cell>
          <cell r="K167">
            <v>0.99892800255133329</v>
          </cell>
          <cell r="L167">
            <v>0.99892800255133329</v>
          </cell>
          <cell r="M167">
            <v>0.99892800255133329</v>
          </cell>
          <cell r="N167">
            <v>0.99892800255133329</v>
          </cell>
          <cell r="O167">
            <v>0.99892800255133329</v>
          </cell>
          <cell r="P167">
            <v>0.99892800255133329</v>
          </cell>
        </row>
        <row r="168">
          <cell r="C168" t="str">
            <v>CLASS2</v>
          </cell>
          <cell r="K168" t="str">
            <v>CLASS2</v>
          </cell>
        </row>
        <row r="169">
          <cell r="C169">
            <v>0.99901828731088738</v>
          </cell>
          <cell r="D169">
            <v>0.99952860945224609</v>
          </cell>
          <cell r="E169">
            <v>0.99950835893679491</v>
          </cell>
          <cell r="F169">
            <v>0.99950795607080489</v>
          </cell>
          <cell r="G169">
            <v>0.99950818243372364</v>
          </cell>
          <cell r="H169">
            <v>0.99950812750229823</v>
          </cell>
          <cell r="K169">
            <v>0.99901828731088738</v>
          </cell>
          <cell r="L169">
            <v>0.99952860945224609</v>
          </cell>
          <cell r="M169">
            <v>0.99950835893679491</v>
          </cell>
          <cell r="N169">
            <v>0.99950795607080489</v>
          </cell>
          <cell r="O169">
            <v>0.99950818243372364</v>
          </cell>
          <cell r="P169">
            <v>0.99950812750229823</v>
          </cell>
        </row>
        <row r="170">
          <cell r="C170">
            <v>0.55001006808907715</v>
          </cell>
          <cell r="D170">
            <v>0.64528630767794315</v>
          </cell>
          <cell r="E170">
            <v>0.61689530906573609</v>
          </cell>
          <cell r="F170">
            <v>0.58788355846245421</v>
          </cell>
          <cell r="G170">
            <v>0.55895993367954222</v>
          </cell>
          <cell r="H170">
            <v>0.50001980447114125</v>
          </cell>
          <cell r="K170">
            <v>0.55001006808907715</v>
          </cell>
          <cell r="L170">
            <v>0.64528630767794315</v>
          </cell>
          <cell r="M170">
            <v>0.61689530906573609</v>
          </cell>
          <cell r="N170">
            <v>0.58788355846245421</v>
          </cell>
          <cell r="O170">
            <v>0.55895993367954222</v>
          </cell>
          <cell r="P170">
            <v>0.50001980447114125</v>
          </cell>
        </row>
        <row r="171">
          <cell r="C171">
            <v>0.91041666543326516</v>
          </cell>
          <cell r="D171">
            <v>0.96510439299201844</v>
          </cell>
          <cell r="E171">
            <v>0.96213174387019706</v>
          </cell>
          <cell r="F171">
            <v>0.96472164198416599</v>
          </cell>
          <cell r="G171">
            <v>0.96737658999736598</v>
          </cell>
          <cell r="H171">
            <v>0.97000180200928054</v>
          </cell>
          <cell r="K171">
            <v>0.91041666543326516</v>
          </cell>
          <cell r="L171">
            <v>0.96510439299201844</v>
          </cell>
          <cell r="M171">
            <v>0.96213174387019706</v>
          </cell>
          <cell r="N171">
            <v>0.96472164198416599</v>
          </cell>
          <cell r="O171">
            <v>0.96737658999736598</v>
          </cell>
          <cell r="P171">
            <v>0.97000180200928054</v>
          </cell>
        </row>
        <row r="172">
          <cell r="C172">
            <v>0.25000457640412599</v>
          </cell>
          <cell r="D172">
            <v>0.36169908280099822</v>
          </cell>
          <cell r="E172">
            <v>0.31007123250144675</v>
          </cell>
          <cell r="F172">
            <v>0.31000113351560643</v>
          </cell>
          <cell r="G172">
            <v>0.31003828391723814</v>
          </cell>
          <cell r="H172">
            <v>0.31003619556688483</v>
          </cell>
          <cell r="K172">
            <v>0.25000457640412599</v>
          </cell>
          <cell r="L172">
            <v>0.31370859375591931</v>
          </cell>
          <cell r="M172">
            <v>0.31007123250144675</v>
          </cell>
          <cell r="N172">
            <v>0.31000113351560643</v>
          </cell>
          <cell r="O172">
            <v>0.31003828391723814</v>
          </cell>
          <cell r="P172">
            <v>0.31003619556688483</v>
          </cell>
        </row>
        <row r="173">
          <cell r="C173">
            <v>0.39190717397110797</v>
          </cell>
          <cell r="D173">
            <v>0.60923492021784287</v>
          </cell>
          <cell r="E173">
            <v>0.60488511981634263</v>
          </cell>
          <cell r="F173">
            <v>0.62308360978176403</v>
          </cell>
          <cell r="G173">
            <v>0.64163661846693687</v>
          </cell>
          <cell r="H173">
            <v>0.71553901802640096</v>
          </cell>
          <cell r="K173">
            <v>0.39190717397110797</v>
          </cell>
          <cell r="L173">
            <v>0.60923492021784287</v>
          </cell>
          <cell r="M173">
            <v>0.60488511981634263</v>
          </cell>
          <cell r="N173">
            <v>0.62308360978176403</v>
          </cell>
          <cell r="O173">
            <v>0.64163661846693687</v>
          </cell>
          <cell r="P173">
            <v>0.71553901802640096</v>
          </cell>
        </row>
        <row r="174">
          <cell r="C174">
            <v>0.93011702605391033</v>
          </cell>
          <cell r="D174">
            <v>0.96758457975999024</v>
          </cell>
          <cell r="E174">
            <v>0.96159832660278266</v>
          </cell>
          <cell r="F174">
            <v>0.95104658257367125</v>
          </cell>
          <cell r="G174">
            <v>0.94053200776015056</v>
          </cell>
          <cell r="H174">
            <v>0.90114026352983478</v>
          </cell>
          <cell r="K174">
            <v>0.93011702605391033</v>
          </cell>
          <cell r="L174">
            <v>0.96758457975999024</v>
          </cell>
          <cell r="M174">
            <v>0.96159832660278266</v>
          </cell>
          <cell r="N174">
            <v>0.95104658257367125</v>
          </cell>
          <cell r="O174">
            <v>0.94053200776015056</v>
          </cell>
          <cell r="P174">
            <v>0.90114026352983478</v>
          </cell>
        </row>
        <row r="175">
          <cell r="C175">
            <v>0.99901828731088738</v>
          </cell>
          <cell r="D175">
            <v>0.99901828731088738</v>
          </cell>
          <cell r="E175">
            <v>0.99901828731088738</v>
          </cell>
          <cell r="F175">
            <v>0.99901828731088738</v>
          </cell>
          <cell r="G175">
            <v>0.99901828731088738</v>
          </cell>
          <cell r="H175">
            <v>0.99901828731088738</v>
          </cell>
          <cell r="K175">
            <v>0.99901828731088738</v>
          </cell>
          <cell r="L175">
            <v>0.99901828731088738</v>
          </cell>
          <cell r="M175">
            <v>0.99901828731088738</v>
          </cell>
          <cell r="N175">
            <v>0.99901828731088738</v>
          </cell>
          <cell r="O175">
            <v>0.99901828731088738</v>
          </cell>
          <cell r="P175">
            <v>0.99901828731088738</v>
          </cell>
        </row>
        <row r="176">
          <cell r="C176" t="str">
            <v>CLASS3</v>
          </cell>
          <cell r="K176" t="str">
            <v>CLASS3</v>
          </cell>
        </row>
        <row r="177">
          <cell r="C177">
            <v>0.99909392576763889</v>
          </cell>
          <cell r="D177">
            <v>0.99956046949943733</v>
          </cell>
          <cell r="E177">
            <v>0.99954195619130548</v>
          </cell>
          <cell r="F177">
            <v>0.99954158788550973</v>
          </cell>
          <cell r="G177">
            <v>0.99954179482969707</v>
          </cell>
          <cell r="H177">
            <v>0.99954174461060974</v>
          </cell>
          <cell r="K177">
            <v>0.99909392576763889</v>
          </cell>
          <cell r="L177">
            <v>0.99956046949943733</v>
          </cell>
          <cell r="M177">
            <v>0.99954195619130548</v>
          </cell>
          <cell r="N177">
            <v>0.99954158788550973</v>
          </cell>
          <cell r="O177">
            <v>0.99954179482969707</v>
          </cell>
          <cell r="P177">
            <v>0.99954174461060974</v>
          </cell>
        </row>
        <row r="178">
          <cell r="C178">
            <v>0.55005171088308447</v>
          </cell>
          <cell r="D178">
            <v>0.64531913149526843</v>
          </cell>
          <cell r="E178">
            <v>0.61693076081585785</v>
          </cell>
          <cell r="F178">
            <v>0.58792169560353158</v>
          </cell>
          <cell r="G178">
            <v>0.55900074805445699</v>
          </cell>
          <cell r="H178">
            <v>0.50006607447305562</v>
          </cell>
          <cell r="K178">
            <v>0.55005171088308447</v>
          </cell>
          <cell r="L178">
            <v>0.64531913149526843</v>
          </cell>
          <cell r="M178">
            <v>0.61693076081585785</v>
          </cell>
          <cell r="N178">
            <v>0.58792169560353158</v>
          </cell>
          <cell r="O178">
            <v>0.55900074805445699</v>
          </cell>
          <cell r="P178">
            <v>0.50006607447305562</v>
          </cell>
        </row>
        <row r="179">
          <cell r="C179">
            <v>0.91048559561447284</v>
          </cell>
          <cell r="D179">
            <v>0.96513119650250345</v>
          </cell>
          <cell r="E179">
            <v>0.96216083725112134</v>
          </cell>
          <cell r="F179">
            <v>0.96474874033275082</v>
          </cell>
          <cell r="G179">
            <v>0.96740164320482436</v>
          </cell>
          <cell r="H179">
            <v>0.97002483298164277</v>
          </cell>
          <cell r="K179">
            <v>0.91048559561447284</v>
          </cell>
          <cell r="L179">
            <v>0.96513119650250345</v>
          </cell>
          <cell r="M179">
            <v>0.96216083725112134</v>
          </cell>
          <cell r="N179">
            <v>0.96474874033275082</v>
          </cell>
          <cell r="O179">
            <v>0.96740164320482436</v>
          </cell>
          <cell r="P179">
            <v>0.97002483298164277</v>
          </cell>
        </row>
        <row r="180">
          <cell r="C180">
            <v>0.25002350494685655</v>
          </cell>
          <cell r="D180">
            <v>0.36171331304208781</v>
          </cell>
          <cell r="E180">
            <v>0.31008763440900061</v>
          </cell>
          <cell r="F180">
            <v>0.31001753837179391</v>
          </cell>
          <cell r="G180">
            <v>0.31005468721073648</v>
          </cell>
          <cell r="H180">
            <v>0.31005259894822723</v>
          </cell>
          <cell r="K180">
            <v>0.25002350494685655</v>
          </cell>
          <cell r="L180">
            <v>0.31372484266203288</v>
          </cell>
          <cell r="M180">
            <v>0.31008763440900061</v>
          </cell>
          <cell r="N180">
            <v>0.31001753837179391</v>
          </cell>
          <cell r="O180">
            <v>0.31005468721073648</v>
          </cell>
          <cell r="P180">
            <v>0.31005259894822723</v>
          </cell>
        </row>
        <row r="181">
          <cell r="C181">
            <v>0.39193684635469239</v>
          </cell>
          <cell r="D181">
            <v>0.6092539861732359</v>
          </cell>
          <cell r="E181">
            <v>0.60490439805869123</v>
          </cell>
          <cell r="F181">
            <v>0.62310199986795045</v>
          </cell>
          <cell r="G181">
            <v>0.64165410309508708</v>
          </cell>
          <cell r="H181">
            <v>0.71555289593379123</v>
          </cell>
          <cell r="K181">
            <v>0.39193684635469239</v>
          </cell>
          <cell r="L181">
            <v>0.6092539861732359</v>
          </cell>
          <cell r="M181">
            <v>0.60490439805869123</v>
          </cell>
          <cell r="N181">
            <v>0.62310199986795045</v>
          </cell>
          <cell r="O181">
            <v>0.64165410309508708</v>
          </cell>
          <cell r="P181">
            <v>0.71555289593379123</v>
          </cell>
        </row>
        <row r="182">
          <cell r="C182">
            <v>0.93018744780428519</v>
          </cell>
          <cell r="D182">
            <v>0.96761719098775423</v>
          </cell>
          <cell r="E182">
            <v>0.96163697888041422</v>
          </cell>
          <cell r="F182">
            <v>0.95109588318343907</v>
          </cell>
          <cell r="G182">
            <v>0.9405919191926011</v>
          </cell>
          <cell r="H182">
            <v>0.90123992728899416</v>
          </cell>
          <cell r="K182">
            <v>0.93018744780428519</v>
          </cell>
          <cell r="L182">
            <v>0.96761719098775423</v>
          </cell>
          <cell r="M182">
            <v>0.96163697888041422</v>
          </cell>
          <cell r="N182">
            <v>0.95109588318343907</v>
          </cell>
          <cell r="O182">
            <v>0.9405919191926011</v>
          </cell>
          <cell r="P182">
            <v>0.90123992728899416</v>
          </cell>
        </row>
        <row r="183">
          <cell r="C183">
            <v>0.99909392576763889</v>
          </cell>
          <cell r="D183">
            <v>0.99909392576763889</v>
          </cell>
          <cell r="E183">
            <v>0.99909392576763889</v>
          </cell>
          <cell r="F183">
            <v>0.99909392576763889</v>
          </cell>
          <cell r="G183">
            <v>0.99909392576763889</v>
          </cell>
          <cell r="H183">
            <v>0.99909392576763889</v>
          </cell>
          <cell r="K183">
            <v>0.99909392576763889</v>
          </cell>
          <cell r="L183">
            <v>0.99909392576763889</v>
          </cell>
          <cell r="M183">
            <v>0.99909392576763889</v>
          </cell>
          <cell r="N183">
            <v>0.99909392576763889</v>
          </cell>
          <cell r="O183">
            <v>0.99909392576763889</v>
          </cell>
          <cell r="P183">
            <v>0.99909392576763889</v>
          </cell>
        </row>
        <row r="184">
          <cell r="C184" t="str">
            <v>CLASS4</v>
          </cell>
          <cell r="K184" t="str">
            <v>CLASS4</v>
          </cell>
        </row>
        <row r="185">
          <cell r="C185">
            <v>0.9990918495437161</v>
          </cell>
          <cell r="D185">
            <v>0.99955959496292501</v>
          </cell>
          <cell r="E185">
            <v>0.99954103396964011</v>
          </cell>
          <cell r="F185">
            <v>0.99954066471519065</v>
          </cell>
          <cell r="G185">
            <v>0.99954087219240884</v>
          </cell>
          <cell r="H185">
            <v>0.99954082184397108</v>
          </cell>
          <cell r="K185">
            <v>0.9990918495437161</v>
          </cell>
          <cell r="L185">
            <v>0.99955959496292501</v>
          </cell>
          <cell r="M185">
            <v>0.99954103396964011</v>
          </cell>
          <cell r="N185">
            <v>0.99954066471519065</v>
          </cell>
          <cell r="O185">
            <v>0.99954087219240884</v>
          </cell>
          <cell r="P185">
            <v>0.99954082184397108</v>
          </cell>
        </row>
        <row r="186">
          <cell r="C186">
            <v>0.55005056781686068</v>
          </cell>
          <cell r="D186">
            <v>0.64531823050392501</v>
          </cell>
          <cell r="E186">
            <v>0.61692978768955586</v>
          </cell>
          <cell r="F186">
            <v>0.58792064876508388</v>
          </cell>
          <cell r="G186">
            <v>0.5589996277277709</v>
          </cell>
          <cell r="H186">
            <v>0.50006480439313838</v>
          </cell>
          <cell r="K186">
            <v>0.55005056781686068</v>
          </cell>
          <cell r="L186">
            <v>0.64531823050392501</v>
          </cell>
          <cell r="M186">
            <v>0.61692978768955586</v>
          </cell>
          <cell r="N186">
            <v>0.58792064876508388</v>
          </cell>
          <cell r="O186">
            <v>0.5589996277277709</v>
          </cell>
          <cell r="P186">
            <v>0.50006480439313838</v>
          </cell>
        </row>
        <row r="187">
          <cell r="C187">
            <v>0.91048370352812724</v>
          </cell>
          <cell r="D187">
            <v>0.96513046076446662</v>
          </cell>
          <cell r="E187">
            <v>0.9621600386577065</v>
          </cell>
          <cell r="F187">
            <v>0.96474799650160969</v>
          </cell>
          <cell r="G187">
            <v>0.96740095551140892</v>
          </cell>
          <cell r="H187">
            <v>0.97002420079719798</v>
          </cell>
          <cell r="K187">
            <v>0.91048370352812724</v>
          </cell>
          <cell r="L187">
            <v>0.96513046076446662</v>
          </cell>
          <cell r="M187">
            <v>0.9621600386577065</v>
          </cell>
          <cell r="N187">
            <v>0.96474799650160969</v>
          </cell>
          <cell r="O187">
            <v>0.96740095551140892</v>
          </cell>
          <cell r="P187">
            <v>0.97002420079719798</v>
          </cell>
        </row>
        <row r="188">
          <cell r="C188">
            <v>0.2500229853713003</v>
          </cell>
          <cell r="D188">
            <v>0.36171292243169934</v>
          </cell>
          <cell r="E188">
            <v>0.31008718418785247</v>
          </cell>
          <cell r="F188">
            <v>0.31001708806970779</v>
          </cell>
          <cell r="G188">
            <v>0.3100542369515451</v>
          </cell>
          <cell r="H188">
            <v>0.31005214868662462</v>
          </cell>
          <cell r="K188">
            <v>0.2500229853713003</v>
          </cell>
          <cell r="L188">
            <v>0.31372439664066964</v>
          </cell>
          <cell r="M188">
            <v>0.31008718418785247</v>
          </cell>
          <cell r="N188">
            <v>0.31001708806970779</v>
          </cell>
          <cell r="O188">
            <v>0.3100542369515451</v>
          </cell>
          <cell r="P188">
            <v>0.31005214868662462</v>
          </cell>
        </row>
        <row r="189">
          <cell r="C189">
            <v>0.39193603186805037</v>
          </cell>
          <cell r="D189">
            <v>0.60925346282579596</v>
          </cell>
          <cell r="E189">
            <v>0.60490386888411951</v>
          </cell>
          <cell r="F189">
            <v>0.62310149507265811</v>
          </cell>
          <cell r="G189">
            <v>0.64165362315399888</v>
          </cell>
          <cell r="H189">
            <v>0.71555251499472194</v>
          </cell>
          <cell r="K189">
            <v>0.39193603186805037</v>
          </cell>
          <cell r="L189">
            <v>0.60925346282579596</v>
          </cell>
          <cell r="M189">
            <v>0.60490386888411951</v>
          </cell>
          <cell r="N189">
            <v>0.62310149507265811</v>
          </cell>
          <cell r="O189">
            <v>0.64165362315399888</v>
          </cell>
          <cell r="P189">
            <v>0.71555251499472194</v>
          </cell>
        </row>
        <row r="190">
          <cell r="C190">
            <v>0.93018551477538569</v>
          </cell>
          <cell r="D190">
            <v>0.96761629583184883</v>
          </cell>
          <cell r="E190">
            <v>0.96163591790182035</v>
          </cell>
          <cell r="F190">
            <v>0.95109452991540844</v>
          </cell>
          <cell r="G190">
            <v>0.94059027466474265</v>
          </cell>
          <cell r="H190">
            <v>0.90123719158694671</v>
          </cell>
          <cell r="K190">
            <v>0.93018551477538569</v>
          </cell>
          <cell r="L190">
            <v>0.96761629583184883</v>
          </cell>
          <cell r="M190">
            <v>0.96163591790182035</v>
          </cell>
          <cell r="N190">
            <v>0.95109452991540844</v>
          </cell>
          <cell r="O190">
            <v>0.94059027466474265</v>
          </cell>
          <cell r="P190">
            <v>0.90123719158694671</v>
          </cell>
        </row>
        <row r="191">
          <cell r="C191">
            <v>0.9990918495437161</v>
          </cell>
          <cell r="D191">
            <v>0.9990918495437161</v>
          </cell>
          <cell r="E191">
            <v>0.9990918495437161</v>
          </cell>
          <cell r="F191">
            <v>0.9990918495437161</v>
          </cell>
          <cell r="G191">
            <v>0.9990918495437161</v>
          </cell>
          <cell r="H191">
            <v>0.9990918495437161</v>
          </cell>
          <cell r="K191">
            <v>0.9990918495437161</v>
          </cell>
          <cell r="L191">
            <v>0.9990918495437161</v>
          </cell>
          <cell r="M191">
            <v>0.9990918495437161</v>
          </cell>
          <cell r="N191">
            <v>0.9990918495437161</v>
          </cell>
          <cell r="O191">
            <v>0.9990918495437161</v>
          </cell>
          <cell r="P191">
            <v>0.9990918495437161</v>
          </cell>
        </row>
        <row r="194">
          <cell r="C194" t="str">
            <v xml:space="preserve">Index of efficiency evolution of oil equipment for space heating (1=base year) </v>
          </cell>
          <cell r="K194" t="str">
            <v xml:space="preserve">Index of efficiency evolution of oil equipment for space heating (1=base year) </v>
          </cell>
        </row>
        <row r="195">
          <cell r="C195">
            <v>1</v>
          </cell>
          <cell r="D195">
            <v>1</v>
          </cell>
          <cell r="E195">
            <v>1.0277000000000001</v>
          </cell>
          <cell r="F195">
            <v>1.0545</v>
          </cell>
          <cell r="G195">
            <v>1.0811999999999999</v>
          </cell>
          <cell r="H195">
            <v>1.1913</v>
          </cell>
          <cell r="K195">
            <v>1</v>
          </cell>
          <cell r="L195">
            <v>1</v>
          </cell>
          <cell r="M195">
            <v>1.0270999999999999</v>
          </cell>
          <cell r="N195">
            <v>1.0547</v>
          </cell>
          <cell r="O195">
            <v>1.0891</v>
          </cell>
          <cell r="P195">
            <v>1.2699</v>
          </cell>
        </row>
        <row r="197">
          <cell r="C197" t="str">
            <v xml:space="preserve">Index of efficiency evolution of solid fuels equipment for space heating (1=base year) </v>
          </cell>
          <cell r="K197" t="str">
            <v xml:space="preserve">Index of efficiency evolution of solid fuels equipment for space heating (1=base year) </v>
          </cell>
        </row>
        <row r="198">
          <cell r="C198">
            <v>1</v>
          </cell>
          <cell r="D198">
            <v>1.0831999999999999</v>
          </cell>
          <cell r="E198">
            <v>1.1425000000000001</v>
          </cell>
          <cell r="F198">
            <v>1.2012</v>
          </cell>
          <cell r="G198">
            <v>1.2595000000000001</v>
          </cell>
          <cell r="H198">
            <v>1.466</v>
          </cell>
          <cell r="K198">
            <v>1</v>
          </cell>
          <cell r="L198">
            <v>1.0829</v>
          </cell>
          <cell r="M198">
            <v>1.143</v>
          </cell>
          <cell r="N198">
            <v>1.2030000000000001</v>
          </cell>
          <cell r="O198">
            <v>1.2615000000000001</v>
          </cell>
          <cell r="P198">
            <v>1.4677</v>
          </cell>
        </row>
        <row r="200">
          <cell r="C200" t="str">
            <v xml:space="preserve">Index of efficiency evolution of district heating equipment for space heating (1=base year) </v>
          </cell>
          <cell r="K200" t="str">
            <v xml:space="preserve">Index of efficiency evolution of district heating equipment for space heating (1=base year) </v>
          </cell>
        </row>
        <row r="201">
          <cell r="C201">
            <v>1</v>
          </cell>
          <cell r="D201">
            <v>1.0006999999999999</v>
          </cell>
          <cell r="E201">
            <v>1.0011000000000001</v>
          </cell>
          <cell r="F201">
            <v>1.0016</v>
          </cell>
          <cell r="G201">
            <v>1.0022</v>
          </cell>
          <cell r="H201">
            <v>1.0052000000000001</v>
          </cell>
          <cell r="K201">
            <v>1</v>
          </cell>
          <cell r="L201">
            <v>1.0013000000000001</v>
          </cell>
          <cell r="M201">
            <v>1.0041</v>
          </cell>
          <cell r="N201">
            <v>1.0087999999999999</v>
          </cell>
          <cell r="O201">
            <v>1.016</v>
          </cell>
          <cell r="P201">
            <v>1.0834999999999999</v>
          </cell>
        </row>
        <row r="203">
          <cell r="C203" t="str">
            <v>Index of useful energy efficiency for space heating in urban dwellings (1= base year)</v>
          </cell>
          <cell r="K203" t="str">
            <v>Index of useful energy efficiency for space heating in urban dwellings (1= base year)</v>
          </cell>
        </row>
        <row r="204">
          <cell r="C204" t="str">
            <v>ZONE1</v>
          </cell>
          <cell r="K204" t="str">
            <v>ZONE1</v>
          </cell>
        </row>
        <row r="205">
          <cell r="C205">
            <v>1</v>
          </cell>
          <cell r="D205">
            <v>0.56059999999999999</v>
          </cell>
          <cell r="E205">
            <v>0.55420000000000003</v>
          </cell>
          <cell r="F205">
            <v>0.54210000000000003</v>
          </cell>
          <cell r="G205">
            <v>0.53810000000000002</v>
          </cell>
          <cell r="H205">
            <v>0.52500000000000002</v>
          </cell>
          <cell r="K205">
            <v>1</v>
          </cell>
          <cell r="L205">
            <v>0.56059999999999999</v>
          </cell>
          <cell r="M205">
            <v>0.55269999999999997</v>
          </cell>
          <cell r="N205">
            <v>0.53049999999999997</v>
          </cell>
          <cell r="O205">
            <v>0.50770000000000004</v>
          </cell>
          <cell r="P205">
            <v>0.38100000000000001</v>
          </cell>
        </row>
        <row r="206">
          <cell r="C206">
            <v>1</v>
          </cell>
          <cell r="D206">
            <v>1.0108999999999999</v>
          </cell>
          <cell r="E206">
            <v>0.98419999999999996</v>
          </cell>
          <cell r="F206">
            <v>0.94389999999999996</v>
          </cell>
          <cell r="G206">
            <v>0.91710000000000003</v>
          </cell>
          <cell r="H206">
            <v>0.79820000000000002</v>
          </cell>
          <cell r="K206">
            <v>1</v>
          </cell>
          <cell r="L206">
            <v>1.0108999999999999</v>
          </cell>
          <cell r="M206">
            <v>0.98270000000000002</v>
          </cell>
          <cell r="N206">
            <v>0.92210000000000003</v>
          </cell>
          <cell r="O206">
            <v>0.84250000000000003</v>
          </cell>
          <cell r="P206">
            <v>0.50480000000000003</v>
          </cell>
        </row>
        <row r="207">
          <cell r="C207">
            <v>1</v>
          </cell>
          <cell r="D207">
            <v>0.76390000000000002</v>
          </cell>
          <cell r="E207">
            <v>0.75419999999999998</v>
          </cell>
          <cell r="F207">
            <v>0.73640000000000005</v>
          </cell>
          <cell r="G207">
            <v>0.72929999999999995</v>
          </cell>
          <cell r="H207">
            <v>0.70409999999999995</v>
          </cell>
          <cell r="K207">
            <v>1</v>
          </cell>
          <cell r="L207">
            <v>0.76390000000000002</v>
          </cell>
          <cell r="M207">
            <v>0.75180000000000002</v>
          </cell>
          <cell r="N207">
            <v>0.71930000000000005</v>
          </cell>
          <cell r="O207">
            <v>0.68400000000000005</v>
          </cell>
          <cell r="P207">
            <v>0.49049999999999999</v>
          </cell>
        </row>
        <row r="208">
          <cell r="C208">
            <v>1</v>
          </cell>
          <cell r="D208">
            <v>0.73370000000000002</v>
          </cell>
          <cell r="E208">
            <v>0.71840000000000004</v>
          </cell>
          <cell r="F208">
            <v>0.69199999999999995</v>
          </cell>
          <cell r="G208">
            <v>0.67759999999999998</v>
          </cell>
          <cell r="H208">
            <v>0.60680000000000001</v>
          </cell>
          <cell r="K208">
            <v>1</v>
          </cell>
          <cell r="L208">
            <v>0.73370000000000002</v>
          </cell>
          <cell r="M208">
            <v>0.71779999999999999</v>
          </cell>
          <cell r="N208">
            <v>0.68</v>
          </cell>
          <cell r="O208">
            <v>0.63780000000000003</v>
          </cell>
          <cell r="P208">
            <v>0.36109999999999998</v>
          </cell>
        </row>
        <row r="209">
          <cell r="C209" t="str">
            <v>ZONE2</v>
          </cell>
          <cell r="K209" t="str">
            <v>ZONE2</v>
          </cell>
        </row>
        <row r="210">
          <cell r="C210">
            <v>1</v>
          </cell>
          <cell r="D210">
            <v>0.70450000000000002</v>
          </cell>
          <cell r="E210">
            <v>0.69479999999999997</v>
          </cell>
          <cell r="F210">
            <v>0.67959999999999998</v>
          </cell>
          <cell r="G210">
            <v>0.67449999999999999</v>
          </cell>
          <cell r="H210">
            <v>0.65410000000000001</v>
          </cell>
          <cell r="K210">
            <v>1</v>
          </cell>
          <cell r="L210">
            <v>0.70450000000000002</v>
          </cell>
          <cell r="M210">
            <v>0.69310000000000005</v>
          </cell>
          <cell r="N210">
            <v>0.66359999999999997</v>
          </cell>
          <cell r="O210">
            <v>0.63460000000000005</v>
          </cell>
          <cell r="P210">
            <v>0.47520000000000001</v>
          </cell>
        </row>
        <row r="211">
          <cell r="C211">
            <v>1</v>
          </cell>
          <cell r="D211">
            <v>1.0405</v>
          </cell>
          <cell r="E211">
            <v>1.0222</v>
          </cell>
          <cell r="F211">
            <v>0.98909999999999998</v>
          </cell>
          <cell r="G211">
            <v>0.97199999999999998</v>
          </cell>
          <cell r="H211">
            <v>0.89449999999999996</v>
          </cell>
          <cell r="K211">
            <v>1</v>
          </cell>
          <cell r="L211">
            <v>1.0405</v>
          </cell>
          <cell r="M211">
            <v>1.0213000000000001</v>
          </cell>
          <cell r="N211">
            <v>0.97230000000000005</v>
          </cell>
          <cell r="O211">
            <v>0.91790000000000005</v>
          </cell>
          <cell r="P211">
            <v>0.61439999999999995</v>
          </cell>
        </row>
        <row r="212">
          <cell r="C212">
            <v>1</v>
          </cell>
          <cell r="D212">
            <v>0.80649999999999999</v>
          </cell>
          <cell r="E212">
            <v>0.79510000000000003</v>
          </cell>
          <cell r="F212">
            <v>0.77769999999999995</v>
          </cell>
          <cell r="G212">
            <v>0.7722</v>
          </cell>
          <cell r="H212">
            <v>0.74970000000000003</v>
          </cell>
          <cell r="K212">
            <v>1</v>
          </cell>
          <cell r="L212">
            <v>0.80649999999999999</v>
          </cell>
          <cell r="M212">
            <v>0.79320000000000002</v>
          </cell>
          <cell r="N212">
            <v>0.75900000000000001</v>
          </cell>
          <cell r="O212">
            <v>0.72399999999999998</v>
          </cell>
          <cell r="P212">
            <v>0.52649999999999997</v>
          </cell>
        </row>
        <row r="213">
          <cell r="C213">
            <v>1</v>
          </cell>
          <cell r="D213">
            <v>0.62770000000000004</v>
          </cell>
          <cell r="E213">
            <v>0.61660000000000004</v>
          </cell>
          <cell r="F213">
            <v>0.59870000000000001</v>
          </cell>
          <cell r="G213">
            <v>0.5907</v>
          </cell>
          <cell r="H213">
            <v>0.55800000000000005</v>
          </cell>
          <cell r="K213">
            <v>1</v>
          </cell>
          <cell r="L213">
            <v>0.62770000000000004</v>
          </cell>
          <cell r="M213">
            <v>0.61560000000000004</v>
          </cell>
          <cell r="N213">
            <v>0.58650000000000002</v>
          </cell>
          <cell r="O213">
            <v>0.55820000000000003</v>
          </cell>
          <cell r="P213">
            <v>0.39779999999999999</v>
          </cell>
        </row>
        <row r="214">
          <cell r="C214" t="str">
            <v>ZONE3</v>
          </cell>
          <cell r="K214" t="str">
            <v>ZONE3</v>
          </cell>
        </row>
        <row r="215">
          <cell r="C215">
            <v>1</v>
          </cell>
          <cell r="D215">
            <v>0.72150000000000003</v>
          </cell>
          <cell r="E215">
            <v>0.34989999999999999</v>
          </cell>
          <cell r="F215">
            <v>0.3498</v>
          </cell>
          <cell r="G215">
            <v>0.3498</v>
          </cell>
          <cell r="H215">
            <v>0.34989999999999999</v>
          </cell>
          <cell r="K215">
            <v>1</v>
          </cell>
          <cell r="L215">
            <v>0.72670000000000001</v>
          </cell>
          <cell r="M215">
            <v>0.52090000000000003</v>
          </cell>
          <cell r="N215">
            <v>0.51729999999999998</v>
          </cell>
          <cell r="O215">
            <v>0.47789999999999999</v>
          </cell>
          <cell r="P215">
            <v>0.47039999999999998</v>
          </cell>
        </row>
        <row r="216">
          <cell r="C216">
            <v>1</v>
          </cell>
          <cell r="D216">
            <v>0.72150000000000003</v>
          </cell>
          <cell r="E216">
            <v>0.34989999999999999</v>
          </cell>
          <cell r="F216">
            <v>0.3498</v>
          </cell>
          <cell r="G216">
            <v>0.3498</v>
          </cell>
          <cell r="H216">
            <v>0.34989999999999999</v>
          </cell>
          <cell r="K216">
            <v>1</v>
          </cell>
          <cell r="L216">
            <v>0.72670000000000001</v>
          </cell>
          <cell r="M216">
            <v>0.52090000000000003</v>
          </cell>
          <cell r="N216">
            <v>0.51729999999999998</v>
          </cell>
          <cell r="O216">
            <v>0.47789999999999999</v>
          </cell>
          <cell r="P216">
            <v>0.47039999999999998</v>
          </cell>
        </row>
        <row r="217">
          <cell r="C217">
            <v>1</v>
          </cell>
          <cell r="D217">
            <v>0.72150000000000003</v>
          </cell>
          <cell r="E217">
            <v>0.34989999999999999</v>
          </cell>
          <cell r="F217">
            <v>0.3498</v>
          </cell>
          <cell r="G217">
            <v>0.3498</v>
          </cell>
          <cell r="H217">
            <v>0.34989999999999999</v>
          </cell>
          <cell r="K217">
            <v>1</v>
          </cell>
          <cell r="L217">
            <v>0.72670000000000001</v>
          </cell>
          <cell r="M217">
            <v>0.52090000000000003</v>
          </cell>
          <cell r="N217">
            <v>0.51729999999999998</v>
          </cell>
          <cell r="O217">
            <v>0.47789999999999999</v>
          </cell>
          <cell r="P217">
            <v>0.47039999999999998</v>
          </cell>
        </row>
        <row r="218">
          <cell r="C218">
            <v>1</v>
          </cell>
          <cell r="D218">
            <v>0.72150000000000003</v>
          </cell>
          <cell r="E218">
            <v>0.34989999999999999</v>
          </cell>
          <cell r="F218">
            <v>0.3498</v>
          </cell>
          <cell r="G218">
            <v>0.3498</v>
          </cell>
          <cell r="H218">
            <v>0.34989999999999999</v>
          </cell>
          <cell r="K218">
            <v>1</v>
          </cell>
          <cell r="L218">
            <v>0.72670000000000001</v>
          </cell>
          <cell r="M218">
            <v>0.52090000000000003</v>
          </cell>
          <cell r="N218">
            <v>0.51729999999999998</v>
          </cell>
          <cell r="O218">
            <v>0.47789999999999999</v>
          </cell>
          <cell r="P218">
            <v>0.47039999999999998</v>
          </cell>
        </row>
        <row r="220">
          <cell r="C220" t="str">
            <v xml:space="preserve">Index of electric water heaters efficiency evolution (1=base year) </v>
          </cell>
          <cell r="K220" t="str">
            <v xml:space="preserve">Index of electric water heaters efficiency evolution (1=base year) </v>
          </cell>
        </row>
        <row r="221">
          <cell r="C221">
            <v>1</v>
          </cell>
          <cell r="D221">
            <v>1.1046</v>
          </cell>
          <cell r="E221">
            <v>1.2346999999999999</v>
          </cell>
          <cell r="F221">
            <v>1.4394</v>
          </cell>
          <cell r="G221">
            <v>1.6516</v>
          </cell>
          <cell r="H221">
            <v>2.1539000000000001</v>
          </cell>
          <cell r="K221">
            <v>1</v>
          </cell>
          <cell r="L221">
            <v>1.1046</v>
          </cell>
          <cell r="M221">
            <v>1.2339</v>
          </cell>
          <cell r="N221">
            <v>1.5862000000000001</v>
          </cell>
          <cell r="O221">
            <v>2.254</v>
          </cell>
          <cell r="P221">
            <v>3.7484999999999999</v>
          </cell>
        </row>
        <row r="223">
          <cell r="C223" t="str">
            <v xml:space="preserve">Index of gas/LPG water heaters efficiency evolution (1=base year) </v>
          </cell>
          <cell r="K223" t="str">
            <v xml:space="preserve">Index of gas/LPG water heaters efficiency evolution (1=base year) </v>
          </cell>
        </row>
        <row r="224">
          <cell r="C224">
            <v>1</v>
          </cell>
          <cell r="D224">
            <v>1</v>
          </cell>
          <cell r="E224">
            <v>1.0793999999999999</v>
          </cell>
          <cell r="F224">
            <v>1.1429</v>
          </cell>
          <cell r="G224">
            <v>1.1904999999999999</v>
          </cell>
          <cell r="H224">
            <v>1.2698</v>
          </cell>
          <cell r="K224">
            <v>1</v>
          </cell>
          <cell r="L224">
            <v>1</v>
          </cell>
          <cell r="M224">
            <v>1.0793999999999999</v>
          </cell>
          <cell r="N224">
            <v>1.1429</v>
          </cell>
          <cell r="O224">
            <v>1.1904999999999999</v>
          </cell>
          <cell r="P224">
            <v>1.2698</v>
          </cell>
        </row>
        <row r="226">
          <cell r="C226" t="str">
            <v xml:space="preserve">Energy efficiency index for electrical appliances (1)  </v>
          </cell>
          <cell r="K226" t="str">
            <v xml:space="preserve">Energy efficiency index for electrical appliances (1)  </v>
          </cell>
        </row>
        <row r="227">
          <cell r="A227" t="str">
            <v>indexeffrfg</v>
          </cell>
          <cell r="C227">
            <v>1</v>
          </cell>
          <cell r="D227">
            <v>0.85719999999999996</v>
          </cell>
          <cell r="E227">
            <v>0.7359</v>
          </cell>
          <cell r="F227">
            <v>0.61519999999999997</v>
          </cell>
          <cell r="G227">
            <v>0.49609999999999999</v>
          </cell>
          <cell r="H227">
            <v>0.36420000000000002</v>
          </cell>
          <cell r="K227">
            <v>1</v>
          </cell>
          <cell r="L227">
            <v>0.85719999999999996</v>
          </cell>
          <cell r="M227">
            <v>0.7359</v>
          </cell>
          <cell r="N227">
            <v>0.61519999999999997</v>
          </cell>
          <cell r="O227">
            <v>0.49609999999999999</v>
          </cell>
          <cell r="P227">
            <v>0.36420000000000002</v>
          </cell>
        </row>
        <row r="228">
          <cell r="A228" t="str">
            <v>indexeffcgl</v>
          </cell>
          <cell r="C228">
            <v>1</v>
          </cell>
          <cell r="D228">
            <v>0.8236</v>
          </cell>
          <cell r="E228">
            <v>0.7198</v>
          </cell>
          <cell r="F228">
            <v>0.6159</v>
          </cell>
          <cell r="G228">
            <v>0.51200000000000001</v>
          </cell>
          <cell r="H228">
            <v>0.3982</v>
          </cell>
          <cell r="K228">
            <v>1</v>
          </cell>
          <cell r="L228">
            <v>0.8236</v>
          </cell>
          <cell r="M228">
            <v>0.7198</v>
          </cell>
          <cell r="N228">
            <v>0.6159</v>
          </cell>
          <cell r="O228">
            <v>0.51200000000000001</v>
          </cell>
          <cell r="P228">
            <v>0.3982</v>
          </cell>
        </row>
        <row r="229">
          <cell r="A229" t="str">
            <v>indexefflvl</v>
          </cell>
          <cell r="C229">
            <v>1</v>
          </cell>
          <cell r="D229">
            <v>0.83389999999999997</v>
          </cell>
          <cell r="E229">
            <v>0.77690000000000003</v>
          </cell>
          <cell r="F229">
            <v>0.71989999999999998</v>
          </cell>
          <cell r="G229">
            <v>0.66290000000000004</v>
          </cell>
          <cell r="H229">
            <v>0.58009999999999995</v>
          </cell>
          <cell r="K229">
            <v>1</v>
          </cell>
          <cell r="L229">
            <v>0.83389999999999997</v>
          </cell>
          <cell r="M229">
            <v>0.77690000000000003</v>
          </cell>
          <cell r="N229">
            <v>0.71989999999999998</v>
          </cell>
          <cell r="O229">
            <v>0.66290000000000004</v>
          </cell>
          <cell r="P229">
            <v>0.58009999999999995</v>
          </cell>
        </row>
        <row r="230">
          <cell r="A230" t="str">
            <v>indexeffscl</v>
          </cell>
          <cell r="C230">
            <v>1</v>
          </cell>
          <cell r="D230">
            <v>0.98050000000000004</v>
          </cell>
          <cell r="E230">
            <v>0.86419999999999997</v>
          </cell>
          <cell r="F230">
            <v>0.748</v>
          </cell>
          <cell r="G230">
            <v>0.63170000000000004</v>
          </cell>
          <cell r="H230">
            <v>0.48599999999999999</v>
          </cell>
          <cell r="K230">
            <v>1</v>
          </cell>
          <cell r="L230">
            <v>0.98050000000000004</v>
          </cell>
          <cell r="M230">
            <v>0.86419999999999997</v>
          </cell>
          <cell r="N230">
            <v>0.748</v>
          </cell>
          <cell r="O230">
            <v>0.63170000000000004</v>
          </cell>
          <cell r="P230">
            <v>0.48599999999999999</v>
          </cell>
        </row>
        <row r="231">
          <cell r="A231" t="str">
            <v>indexefflvv</v>
          </cell>
          <cell r="C231">
            <v>1</v>
          </cell>
          <cell r="D231">
            <v>0.81820000000000004</v>
          </cell>
          <cell r="E231">
            <v>0.76039999999999996</v>
          </cell>
          <cell r="F231">
            <v>0.7026</v>
          </cell>
          <cell r="G231">
            <v>0.64470000000000005</v>
          </cell>
          <cell r="H231">
            <v>0.56599999999999995</v>
          </cell>
          <cell r="K231">
            <v>1</v>
          </cell>
          <cell r="L231">
            <v>0.81820000000000004</v>
          </cell>
          <cell r="M231">
            <v>0.76039999999999996</v>
          </cell>
          <cell r="N231">
            <v>0.7026</v>
          </cell>
          <cell r="O231">
            <v>0.64470000000000005</v>
          </cell>
          <cell r="P231">
            <v>0.56599999999999995</v>
          </cell>
        </row>
        <row r="232">
          <cell r="A232" t="str">
            <v>indexefftvs</v>
          </cell>
          <cell r="C232">
            <v>1</v>
          </cell>
          <cell r="D232">
            <v>1.6898</v>
          </cell>
          <cell r="E232">
            <v>1.4192</v>
          </cell>
          <cell r="F232">
            <v>1.1487000000000001</v>
          </cell>
          <cell r="G232">
            <v>0.87819999999999998</v>
          </cell>
          <cell r="H232">
            <v>0.59970000000000001</v>
          </cell>
          <cell r="K232">
            <v>1</v>
          </cell>
          <cell r="L232">
            <v>1.6898</v>
          </cell>
          <cell r="M232">
            <v>1.4192</v>
          </cell>
          <cell r="N232">
            <v>1.1487000000000001</v>
          </cell>
          <cell r="O232">
            <v>0.87819999999999998</v>
          </cell>
          <cell r="P232">
            <v>0.59970000000000001</v>
          </cell>
        </row>
        <row r="233">
          <cell r="A233" t="str">
            <v>indexeffoth</v>
          </cell>
          <cell r="C233">
            <v>1</v>
          </cell>
          <cell r="D233">
            <v>1.3237000000000001</v>
          </cell>
          <cell r="E233">
            <v>1.3811</v>
          </cell>
          <cell r="F233">
            <v>1.4384999999999999</v>
          </cell>
          <cell r="G233">
            <v>1.4959</v>
          </cell>
          <cell r="H233">
            <v>1.7255</v>
          </cell>
          <cell r="K233">
            <v>1</v>
          </cell>
          <cell r="L233">
            <v>1.3237000000000001</v>
          </cell>
          <cell r="M233">
            <v>1.2685</v>
          </cell>
          <cell r="N233">
            <v>1.2134</v>
          </cell>
          <cell r="O233">
            <v>1.1581999999999999</v>
          </cell>
          <cell r="P233">
            <v>1.0341</v>
          </cell>
        </row>
        <row r="235">
          <cell r="C235" t="str">
            <v xml:space="preserve">Electricity efficiency index of lighting (1= base year)    </v>
          </cell>
          <cell r="K235" t="str">
            <v xml:space="preserve">Electricity efficiency index of lighting (1= base year)    </v>
          </cell>
        </row>
        <row r="236">
          <cell r="A236" t="str">
            <v>indexefflgt</v>
          </cell>
          <cell r="C236">
            <v>1</v>
          </cell>
          <cell r="D236">
            <v>0.67149999999999999</v>
          </cell>
          <cell r="E236">
            <v>0.63480000000000003</v>
          </cell>
          <cell r="F236">
            <v>0.59589999999999999</v>
          </cell>
          <cell r="G236">
            <v>0.55630000000000002</v>
          </cell>
          <cell r="H236">
            <v>0.36859999999999998</v>
          </cell>
          <cell r="K236">
            <v>1</v>
          </cell>
          <cell r="L236">
            <v>0.67149999999999999</v>
          </cell>
          <cell r="M236">
            <v>0.55110000000000003</v>
          </cell>
          <cell r="N236">
            <v>0.42559999999999998</v>
          </cell>
          <cell r="O236">
            <v>0.2959</v>
          </cell>
          <cell r="P236">
            <v>0.21129999999999999</v>
          </cell>
        </row>
        <row r="238">
          <cell r="C238" t="str">
            <v>Efficiency index for air cond' for households  (1=base year)</v>
          </cell>
          <cell r="K238" t="str">
            <v>Efficiency index for air cond' for households  (1=base year)</v>
          </cell>
        </row>
        <row r="239">
          <cell r="C239">
            <v>1</v>
          </cell>
          <cell r="D239">
            <v>1</v>
          </cell>
          <cell r="E239">
            <v>1</v>
          </cell>
          <cell r="F239">
            <v>1</v>
          </cell>
          <cell r="G239">
            <v>1</v>
          </cell>
          <cell r="H239">
            <v>1</v>
          </cell>
          <cell r="K239">
            <v>1</v>
          </cell>
          <cell r="L239">
            <v>1</v>
          </cell>
          <cell r="M239">
            <v>0.95099999999999996</v>
          </cell>
          <cell r="N239">
            <v>0.90439999999999998</v>
          </cell>
          <cell r="O239">
            <v>0.86009999999999998</v>
          </cell>
          <cell r="P239">
            <v>0.70340000000000003</v>
          </cell>
        </row>
        <row r="242">
          <cell r="C242" t="str">
            <v>Share of the urban dwellings  existing at base year connected to the gas grid (1)</v>
          </cell>
          <cell r="K242" t="str">
            <v>Share of the urban dwellings  existing at base year connected to the gas grid (1)</v>
          </cell>
        </row>
        <row r="243">
          <cell r="C243">
            <v>0.39900000000000002</v>
          </cell>
          <cell r="D243">
            <v>0.37580000000000002</v>
          </cell>
          <cell r="E243">
            <v>0.36209999999999998</v>
          </cell>
          <cell r="F243">
            <v>0.3503</v>
          </cell>
          <cell r="G243">
            <v>0.33789999999999998</v>
          </cell>
          <cell r="H243">
            <v>0.29570000000000002</v>
          </cell>
          <cell r="K243">
            <v>0.39900000000000002</v>
          </cell>
          <cell r="L243">
            <v>0.37580000000000002</v>
          </cell>
          <cell r="M243">
            <v>0.36099999999999999</v>
          </cell>
          <cell r="N243">
            <v>0.32840000000000003</v>
          </cell>
          <cell r="O243">
            <v>0.29380000000000001</v>
          </cell>
          <cell r="P243">
            <v>6.9599999999999995E-2</v>
          </cell>
        </row>
        <row r="245">
          <cell r="C245" t="str">
            <v>Market shares of energies for space-heating, new dwellings built t-1/t (only when high space heating</v>
          </cell>
          <cell r="K245" t="str">
            <v>Market shares of energies for space-heating, new dwellings built t-1/t (only when high space heating</v>
          </cell>
        </row>
        <row r="246">
          <cell r="C246">
            <v>0</v>
          </cell>
          <cell r="D246">
            <v>0</v>
          </cell>
          <cell r="E246">
            <v>0</v>
          </cell>
          <cell r="F246">
            <v>0</v>
          </cell>
          <cell r="G246">
            <v>0</v>
          </cell>
          <cell r="H246">
            <v>0</v>
          </cell>
          <cell r="K246">
            <v>0</v>
          </cell>
          <cell r="L246">
            <v>0</v>
          </cell>
          <cell r="M246">
            <v>0</v>
          </cell>
          <cell r="N246">
            <v>0</v>
          </cell>
          <cell r="O246">
            <v>0</v>
          </cell>
          <cell r="P246">
            <v>0</v>
          </cell>
        </row>
        <row r="247">
          <cell r="C247">
            <v>0</v>
          </cell>
          <cell r="D247">
            <v>0</v>
          </cell>
          <cell r="E247">
            <v>0</v>
          </cell>
          <cell r="F247">
            <v>0</v>
          </cell>
          <cell r="G247">
            <v>0</v>
          </cell>
          <cell r="H247">
            <v>0</v>
          </cell>
          <cell r="K247">
            <v>0</v>
          </cell>
          <cell r="L247">
            <v>0</v>
          </cell>
          <cell r="M247">
            <v>0</v>
          </cell>
          <cell r="N247">
            <v>0</v>
          </cell>
          <cell r="O247">
            <v>0</v>
          </cell>
          <cell r="P247">
            <v>0</v>
          </cell>
        </row>
        <row r="248">
          <cell r="C248">
            <v>0</v>
          </cell>
          <cell r="D248">
            <v>6.7999999999999996E-3</v>
          </cell>
          <cell r="E248">
            <v>3.2000000000000002E-3</v>
          </cell>
          <cell r="F248">
            <v>3.2000000000000002E-3</v>
          </cell>
          <cell r="G248">
            <v>3.2000000000000002E-3</v>
          </cell>
          <cell r="H248">
            <v>3.2000000000000002E-3</v>
          </cell>
          <cell r="K248">
            <v>0</v>
          </cell>
          <cell r="L248">
            <v>6.6E-3</v>
          </cell>
          <cell r="M248">
            <v>0</v>
          </cell>
          <cell r="N248">
            <v>0</v>
          </cell>
          <cell r="O248">
            <v>0</v>
          </cell>
          <cell r="P248">
            <v>0</v>
          </cell>
        </row>
        <row r="249">
          <cell r="C249">
            <v>0</v>
          </cell>
          <cell r="D249">
            <v>0.30470000000000003</v>
          </cell>
          <cell r="E249">
            <v>0.51780000000000004</v>
          </cell>
          <cell r="F249">
            <v>0.51790000000000003</v>
          </cell>
          <cell r="G249">
            <v>0.51790000000000003</v>
          </cell>
          <cell r="H249">
            <v>0.51759999999999995</v>
          </cell>
          <cell r="K249">
            <v>0</v>
          </cell>
          <cell r="L249">
            <v>0.28789999999999999</v>
          </cell>
          <cell r="M249">
            <v>0.32119999999999999</v>
          </cell>
          <cell r="N249">
            <v>0.21290000000000001</v>
          </cell>
          <cell r="O249">
            <v>0.19089999999999999</v>
          </cell>
          <cell r="P249">
            <v>0.23449999999999999</v>
          </cell>
        </row>
        <row r="250">
          <cell r="C250">
            <v>0</v>
          </cell>
          <cell r="D250">
            <v>0</v>
          </cell>
          <cell r="E250">
            <v>0</v>
          </cell>
          <cell r="F250">
            <v>0</v>
          </cell>
          <cell r="G250">
            <v>0</v>
          </cell>
          <cell r="H250">
            <v>0</v>
          </cell>
          <cell r="K250">
            <v>0</v>
          </cell>
          <cell r="L250">
            <v>0</v>
          </cell>
          <cell r="M250">
            <v>0</v>
          </cell>
          <cell r="N250">
            <v>0</v>
          </cell>
          <cell r="O250">
            <v>0</v>
          </cell>
          <cell r="P250">
            <v>0</v>
          </cell>
        </row>
        <row r="251">
          <cell r="C251">
            <v>0</v>
          </cell>
          <cell r="D251">
            <v>0.65390000000000004</v>
          </cell>
          <cell r="E251">
            <v>0.4073</v>
          </cell>
          <cell r="F251">
            <v>0.40710000000000002</v>
          </cell>
          <cell r="G251">
            <v>0.40720000000000001</v>
          </cell>
          <cell r="H251">
            <v>0.40699999999999997</v>
          </cell>
          <cell r="K251">
            <v>0</v>
          </cell>
          <cell r="L251">
            <v>0.6673</v>
          </cell>
          <cell r="M251">
            <v>0.55589999999999995</v>
          </cell>
          <cell r="N251">
            <v>0.58520000000000005</v>
          </cell>
          <cell r="O251">
            <v>0.61580000000000001</v>
          </cell>
          <cell r="P251">
            <v>0.5887</v>
          </cell>
        </row>
        <row r="252">
          <cell r="C252">
            <v>0</v>
          </cell>
          <cell r="D252">
            <v>0.02</v>
          </cell>
          <cell r="E252">
            <v>7.0400000000000004E-2</v>
          </cell>
          <cell r="F252">
            <v>7.0400000000000004E-2</v>
          </cell>
          <cell r="G252">
            <v>7.0400000000000004E-2</v>
          </cell>
          <cell r="H252">
            <v>7.0400000000000004E-2</v>
          </cell>
          <cell r="K252">
            <v>0</v>
          </cell>
          <cell r="L252">
            <v>1.66E-2</v>
          </cell>
          <cell r="M252">
            <v>7.1999999999999995E-2</v>
          </cell>
          <cell r="N252">
            <v>0.1019</v>
          </cell>
          <cell r="O252">
            <v>9.3299999999999994E-2</v>
          </cell>
          <cell r="P252">
            <v>7.6799999999999993E-2</v>
          </cell>
        </row>
        <row r="253">
          <cell r="C253">
            <v>5.8200000000000002E-2</v>
          </cell>
          <cell r="D253">
            <v>1.4500000000000001E-2</v>
          </cell>
          <cell r="E253">
            <v>1.1999999999999999E-3</v>
          </cell>
          <cell r="F253">
            <v>1.2999999999999999E-3</v>
          </cell>
          <cell r="G253">
            <v>1.2999999999999999E-3</v>
          </cell>
          <cell r="H253">
            <v>1.8E-3</v>
          </cell>
          <cell r="K253">
            <v>5.8200000000000002E-2</v>
          </cell>
          <cell r="L253">
            <v>2.1600000000000001E-2</v>
          </cell>
          <cell r="M253">
            <v>5.0999999999999997E-2</v>
          </cell>
          <cell r="N253">
            <v>0.1</v>
          </cell>
          <cell r="O253">
            <v>0.1</v>
          </cell>
          <cell r="P253">
            <v>0.1</v>
          </cell>
        </row>
        <row r="255">
          <cell r="C255" t="str">
            <v>share of gas  in the requirement of relative useful energy for hot water (1)</v>
          </cell>
          <cell r="K255" t="str">
            <v>share of gas  in the requirement of relative useful energy for hot water (1)</v>
          </cell>
        </row>
        <row r="256">
          <cell r="C256">
            <v>0.33297623334631976</v>
          </cell>
          <cell r="D256">
            <v>0.36</v>
          </cell>
          <cell r="E256">
            <v>0.35799999999999998</v>
          </cell>
          <cell r="F256">
            <v>0.35599999999999998</v>
          </cell>
          <cell r="G256">
            <v>0.35599999999999998</v>
          </cell>
          <cell r="H256">
            <v>0.30299999999999999</v>
          </cell>
          <cell r="K256">
            <v>0.33297623334631976</v>
          </cell>
          <cell r="L256">
            <v>0.36</v>
          </cell>
          <cell r="M256">
            <v>0.35</v>
          </cell>
          <cell r="N256">
            <v>0.31</v>
          </cell>
          <cell r="O256">
            <v>0.28000000000000003</v>
          </cell>
          <cell r="P256">
            <v>0.1</v>
          </cell>
        </row>
        <row r="258">
          <cell r="C258" t="str">
            <v xml:space="preserve">Share of electricity in energy used for cooking in urban zones (1) </v>
          </cell>
          <cell r="K258" t="str">
            <v xml:space="preserve">Share of electricity in energy used for cooking in urban zones (1) </v>
          </cell>
        </row>
        <row r="259">
          <cell r="C259">
            <v>0.33560000000000001</v>
          </cell>
          <cell r="D259">
            <v>0.41760000000000003</v>
          </cell>
          <cell r="E259">
            <v>0.47760000000000002</v>
          </cell>
          <cell r="F259">
            <v>0.53759999999999997</v>
          </cell>
          <cell r="G259">
            <v>0.59760000000000002</v>
          </cell>
          <cell r="H259">
            <v>0.65759999999999996</v>
          </cell>
          <cell r="K259">
            <v>0.33560000000000001</v>
          </cell>
          <cell r="L259">
            <v>0.41760000000000003</v>
          </cell>
          <cell r="M259">
            <v>0.48</v>
          </cell>
          <cell r="N259">
            <v>0.61</v>
          </cell>
          <cell r="O259">
            <v>0.69</v>
          </cell>
          <cell r="P259">
            <v>0.8</v>
          </cell>
        </row>
        <row r="260">
          <cell r="C260">
            <v>0.33560000000000001</v>
          </cell>
          <cell r="D260">
            <v>0.41760000000000003</v>
          </cell>
          <cell r="E260">
            <v>0.47760000000000002</v>
          </cell>
          <cell r="F260">
            <v>0.53759999999999997</v>
          </cell>
          <cell r="G260">
            <v>0.59760000000000002</v>
          </cell>
          <cell r="H260">
            <v>0.65759999999999996</v>
          </cell>
          <cell r="K260">
            <v>0.33560000000000001</v>
          </cell>
          <cell r="L260">
            <v>0.41760000000000003</v>
          </cell>
          <cell r="M260">
            <v>0.48</v>
          </cell>
          <cell r="N260">
            <v>0.61</v>
          </cell>
          <cell r="O260">
            <v>0.69</v>
          </cell>
          <cell r="P260">
            <v>0.8</v>
          </cell>
        </row>
        <row r="261">
          <cell r="C261">
            <v>0.33560000000000001</v>
          </cell>
          <cell r="D261">
            <v>0.41760000000000003</v>
          </cell>
          <cell r="E261">
            <v>0.47760000000000002</v>
          </cell>
          <cell r="F261">
            <v>0.53759999999999997</v>
          </cell>
          <cell r="G261">
            <v>0.59760000000000002</v>
          </cell>
          <cell r="H261">
            <v>0.65759999999999996</v>
          </cell>
          <cell r="K261">
            <v>0.33560000000000001</v>
          </cell>
          <cell r="L261">
            <v>0.41760000000000003</v>
          </cell>
          <cell r="M261">
            <v>0.48</v>
          </cell>
          <cell r="N261">
            <v>0.61</v>
          </cell>
          <cell r="O261">
            <v>0.69</v>
          </cell>
          <cell r="P261">
            <v>0.8</v>
          </cell>
        </row>
        <row r="263">
          <cell r="C263" t="str">
            <v xml:space="preserve">share of urban dwellings using biomass as main energy form for space heating (1)  </v>
          </cell>
          <cell r="K263" t="str">
            <v xml:space="preserve">share of urban dwellings using biomass as main energy form for space heating (1)  </v>
          </cell>
        </row>
        <row r="264">
          <cell r="C264">
            <v>0.18559999999999999</v>
          </cell>
          <cell r="D264">
            <v>0.20469999999999999</v>
          </cell>
          <cell r="E264">
            <v>0.22320000000000001</v>
          </cell>
          <cell r="F264">
            <v>0.24179999999999999</v>
          </cell>
          <cell r="G264">
            <v>0.26050000000000001</v>
          </cell>
          <cell r="H264">
            <v>0.34399999999999997</v>
          </cell>
          <cell r="K264">
            <v>0.18559999999999999</v>
          </cell>
          <cell r="L264">
            <v>0.20469999999999999</v>
          </cell>
          <cell r="M264">
            <v>0.22320000000000001</v>
          </cell>
          <cell r="N264">
            <v>0.24349999999999999</v>
          </cell>
          <cell r="O264">
            <v>0.27950000000000003</v>
          </cell>
          <cell r="P264">
            <v>0.24179999999999999</v>
          </cell>
        </row>
        <row r="266">
          <cell r="C266" t="str">
            <v>Share of solar appliances in water heaters  (1)</v>
          </cell>
          <cell r="K266" t="str">
            <v>Share of solar appliances in water heaters  (1)</v>
          </cell>
        </row>
        <row r="267">
          <cell r="A267" t="str">
            <v>teqsol</v>
          </cell>
          <cell r="C267">
            <v>7.4999999999999997E-3</v>
          </cell>
          <cell r="D267">
            <v>0.02</v>
          </cell>
          <cell r="E267">
            <v>2.35E-2</v>
          </cell>
          <cell r="F267">
            <v>2.7E-2</v>
          </cell>
          <cell r="G267">
            <v>2.7E-2</v>
          </cell>
          <cell r="H267">
            <v>2.7E-2</v>
          </cell>
          <cell r="K267">
            <v>7.4999999999999997E-3</v>
          </cell>
          <cell r="L267">
            <v>0.02</v>
          </cell>
          <cell r="M267">
            <v>0.03</v>
          </cell>
          <cell r="N267">
            <v>0.04</v>
          </cell>
          <cell r="O267">
            <v>0.05</v>
          </cell>
          <cell r="P267">
            <v>0.1</v>
          </cell>
        </row>
        <row r="269">
          <cell r="C269" t="str">
            <v xml:space="preserve">Share of biomass in energy used for cooking in urban zones (1)  </v>
          </cell>
          <cell r="K269" t="str">
            <v xml:space="preserve">Share of biomass in energy used for cooking in urban zones (1)  </v>
          </cell>
        </row>
        <row r="270">
          <cell r="C270">
            <v>0</v>
          </cell>
          <cell r="D270">
            <v>0</v>
          </cell>
          <cell r="E270">
            <v>0</v>
          </cell>
          <cell r="F270">
            <v>0</v>
          </cell>
          <cell r="G270">
            <v>0</v>
          </cell>
          <cell r="H270">
            <v>0</v>
          </cell>
          <cell r="K270">
            <v>0</v>
          </cell>
          <cell r="L270">
            <v>0</v>
          </cell>
          <cell r="M270">
            <v>0</v>
          </cell>
          <cell r="N270">
            <v>0</v>
          </cell>
          <cell r="O270">
            <v>0</v>
          </cell>
          <cell r="P270">
            <v>0</v>
          </cell>
        </row>
        <row r="271">
          <cell r="C271">
            <v>0</v>
          </cell>
          <cell r="D271">
            <v>0</v>
          </cell>
          <cell r="E271">
            <v>0</v>
          </cell>
          <cell r="F271">
            <v>0</v>
          </cell>
          <cell r="G271">
            <v>0</v>
          </cell>
          <cell r="H271">
            <v>0</v>
          </cell>
          <cell r="K271">
            <v>0</v>
          </cell>
          <cell r="L271">
            <v>0</v>
          </cell>
          <cell r="M271">
            <v>0</v>
          </cell>
          <cell r="N271">
            <v>0</v>
          </cell>
          <cell r="O271">
            <v>0</v>
          </cell>
          <cell r="P271">
            <v>0</v>
          </cell>
        </row>
        <row r="272">
          <cell r="C272">
            <v>0</v>
          </cell>
          <cell r="D272">
            <v>0</v>
          </cell>
          <cell r="E272">
            <v>0</v>
          </cell>
          <cell r="F272">
            <v>0</v>
          </cell>
          <cell r="G272">
            <v>0</v>
          </cell>
          <cell r="H272">
            <v>0</v>
          </cell>
          <cell r="K272">
            <v>0</v>
          </cell>
          <cell r="L272">
            <v>0</v>
          </cell>
          <cell r="M272">
            <v>0</v>
          </cell>
          <cell r="N272">
            <v>0</v>
          </cell>
          <cell r="O272">
            <v>0</v>
          </cell>
          <cell r="P272">
            <v>0</v>
          </cell>
        </row>
        <row r="274">
          <cell r="C274" t="str">
            <v xml:space="preserve">Share of solar energy in thermal energy requirements (1)   </v>
          </cell>
          <cell r="K274" t="str">
            <v xml:space="preserve">Share of solar energy in thermal energy requirements (1)   </v>
          </cell>
        </row>
        <row r="275">
          <cell r="C275">
            <v>0</v>
          </cell>
          <cell r="D275">
            <v>4.5999999999999999E-3</v>
          </cell>
          <cell r="E275">
            <v>4.0000000000000001E-3</v>
          </cell>
          <cell r="F275">
            <v>3.3999999999999998E-3</v>
          </cell>
          <cell r="G275">
            <v>2.8999999999999998E-3</v>
          </cell>
          <cell r="H275">
            <v>2.5999999999999999E-3</v>
          </cell>
          <cell r="K275">
            <v>0</v>
          </cell>
          <cell r="L275">
            <v>4.5999999999999999E-3</v>
          </cell>
          <cell r="M275">
            <v>7.3000000000000001E-3</v>
          </cell>
          <cell r="N275">
            <v>1.2E-2</v>
          </cell>
          <cell r="O275">
            <v>1.8700000000000001E-2</v>
          </cell>
          <cell r="P275">
            <v>4.8800000000000003E-2</v>
          </cell>
        </row>
        <row r="276">
          <cell r="C276">
            <v>0</v>
          </cell>
          <cell r="D276">
            <v>1.34E-2</v>
          </cell>
          <cell r="E276">
            <v>1.18E-2</v>
          </cell>
          <cell r="F276">
            <v>9.7000000000000003E-3</v>
          </cell>
          <cell r="G276">
            <v>8.0000000000000002E-3</v>
          </cell>
          <cell r="H276">
            <v>4.4999999999999997E-3</v>
          </cell>
          <cell r="K276">
            <v>0</v>
          </cell>
          <cell r="L276">
            <v>1.4E-2</v>
          </cell>
          <cell r="M276">
            <v>6.5600000000000006E-2</v>
          </cell>
          <cell r="N276">
            <v>0.1206</v>
          </cell>
          <cell r="O276">
            <v>0.16600000000000001</v>
          </cell>
          <cell r="P276">
            <v>0.15129999999999999</v>
          </cell>
        </row>
        <row r="277">
          <cell r="C277">
            <v>0</v>
          </cell>
          <cell r="D277">
            <v>5.4999999999999997E-3</v>
          </cell>
          <cell r="E277">
            <v>4.7999999999999996E-3</v>
          </cell>
          <cell r="F277">
            <v>4.0000000000000001E-3</v>
          </cell>
          <cell r="G277">
            <v>3.3E-3</v>
          </cell>
          <cell r="H277">
            <v>2.5999999999999999E-3</v>
          </cell>
          <cell r="K277">
            <v>0</v>
          </cell>
          <cell r="L277">
            <v>5.5999999999999999E-3</v>
          </cell>
          <cell r="M277">
            <v>1.21E-2</v>
          </cell>
          <cell r="N277">
            <v>1.8800000000000001E-2</v>
          </cell>
          <cell r="O277">
            <v>2.5600000000000001E-2</v>
          </cell>
          <cell r="P277">
            <v>4.7100000000000003E-2</v>
          </cell>
        </row>
        <row r="278">
          <cell r="C278">
            <v>0</v>
          </cell>
          <cell r="D278">
            <v>1.0200000000000001E-2</v>
          </cell>
          <cell r="E278">
            <v>1.04E-2</v>
          </cell>
          <cell r="F278">
            <v>9.4000000000000004E-3</v>
          </cell>
          <cell r="G278">
            <v>8.6E-3</v>
          </cell>
          <cell r="H278">
            <v>6.7999999999999996E-3</v>
          </cell>
          <cell r="K278">
            <v>0</v>
          </cell>
          <cell r="L278">
            <v>1.12E-2</v>
          </cell>
          <cell r="M278">
            <v>3.04E-2</v>
          </cell>
          <cell r="N278">
            <v>4.8800000000000003E-2</v>
          </cell>
          <cell r="O278">
            <v>6.3200000000000006E-2</v>
          </cell>
          <cell r="P278">
            <v>7.6600000000000001E-2</v>
          </cell>
        </row>
        <row r="281">
          <cell r="C281" t="str">
            <v>Consumption of electricity for cooking in all urban zones (EBU)</v>
          </cell>
          <cell r="K281" t="str">
            <v>Consumption of electricity for cooking in all urban zones (EBU)</v>
          </cell>
        </row>
        <row r="282">
          <cell r="A282" t="str">
            <v>elccfrescui</v>
          </cell>
          <cell r="C282">
            <v>0.82600000000000007</v>
          </cell>
          <cell r="D282">
            <v>1.1221837024344654</v>
          </cell>
          <cell r="E282">
            <v>1.3112487847680514</v>
          </cell>
          <cell r="F282">
            <v>1.503486944905291</v>
          </cell>
          <cell r="G282">
            <v>1.699892561967975</v>
          </cell>
          <cell r="H282">
            <v>1.9702743107489624</v>
          </cell>
          <cell r="K282">
            <v>0.82600000000000007</v>
          </cell>
          <cell r="L282">
            <v>1.1221837024344654</v>
          </cell>
          <cell r="M282">
            <v>1.3178379746412574</v>
          </cell>
          <cell r="N282">
            <v>1.7059654694795903</v>
          </cell>
          <cell r="O282">
            <v>1.9627273556859146</v>
          </cell>
          <cell r="P282">
            <v>2.39692738533937</v>
          </cell>
        </row>
        <row r="284">
          <cell r="C284" t="str">
            <v>Consumption of conventional fuel for cooking ,per fuel (EBU)</v>
          </cell>
          <cell r="K284" t="str">
            <v>Consumption of conventional fuel for cooking ,per fuel (EBU)</v>
          </cell>
        </row>
        <row r="285">
          <cell r="C285">
            <v>0</v>
          </cell>
          <cell r="D285">
            <v>0</v>
          </cell>
          <cell r="E285">
            <v>0</v>
          </cell>
          <cell r="F285">
            <v>0</v>
          </cell>
          <cell r="G285">
            <v>0</v>
          </cell>
          <cell r="H285">
            <v>0</v>
          </cell>
          <cell r="K285">
            <v>0</v>
          </cell>
          <cell r="L285">
            <v>0</v>
          </cell>
          <cell r="M285">
            <v>0</v>
          </cell>
          <cell r="N285">
            <v>0</v>
          </cell>
          <cell r="O285">
            <v>0</v>
          </cell>
          <cell r="P285">
            <v>0</v>
          </cell>
        </row>
        <row r="286">
          <cell r="C286">
            <v>0</v>
          </cell>
          <cell r="D286">
            <v>0</v>
          </cell>
          <cell r="E286">
            <v>0</v>
          </cell>
          <cell r="F286">
            <v>0</v>
          </cell>
          <cell r="G286">
            <v>0</v>
          </cell>
          <cell r="H286">
            <v>0</v>
          </cell>
          <cell r="K286">
            <v>0</v>
          </cell>
          <cell r="L286">
            <v>0</v>
          </cell>
          <cell r="M286">
            <v>0</v>
          </cell>
          <cell r="N286">
            <v>0</v>
          </cell>
          <cell r="O286">
            <v>0</v>
          </cell>
          <cell r="P286">
            <v>0</v>
          </cell>
        </row>
        <row r="287">
          <cell r="C287">
            <v>0</v>
          </cell>
          <cell r="D287">
            <v>0</v>
          </cell>
          <cell r="E287">
            <v>0</v>
          </cell>
          <cell r="F287">
            <v>0</v>
          </cell>
          <cell r="G287">
            <v>0</v>
          </cell>
          <cell r="H287">
            <v>0</v>
          </cell>
          <cell r="K287">
            <v>0</v>
          </cell>
          <cell r="L287">
            <v>0</v>
          </cell>
          <cell r="M287">
            <v>0</v>
          </cell>
          <cell r="N287">
            <v>0</v>
          </cell>
          <cell r="O287">
            <v>0</v>
          </cell>
          <cell r="P287">
            <v>0</v>
          </cell>
        </row>
        <row r="288">
          <cell r="A288" t="str">
            <v>gazcfrescui</v>
          </cell>
          <cell r="C288">
            <v>0.95550701195492693</v>
          </cell>
          <cell r="D288">
            <v>0.94716183514521279</v>
          </cell>
          <cell r="E288">
            <v>0.87144935254397293</v>
          </cell>
          <cell r="F288">
            <v>0.78948581732899215</v>
          </cell>
          <cell r="G288">
            <v>0.70315296061005383</v>
          </cell>
          <cell r="H288">
            <v>0.63543376018446585</v>
          </cell>
          <cell r="K288">
            <v>0.95550701195492693</v>
          </cell>
          <cell r="L288">
            <v>0.94716183514521279</v>
          </cell>
          <cell r="M288">
            <v>0.85659554648810177</v>
          </cell>
          <cell r="N288">
            <v>0.67121698517673023</v>
          </cell>
          <cell r="O288">
            <v>0.59733533849138487</v>
          </cell>
          <cell r="P288">
            <v>0.44942433752058558</v>
          </cell>
        </row>
        <row r="289">
          <cell r="A289" t="str">
            <v>gplcfrescui</v>
          </cell>
          <cell r="C289">
            <v>0.67875655589622275</v>
          </cell>
          <cell r="D289">
            <v>0.61787754876954726</v>
          </cell>
          <cell r="E289">
            <v>0.56279908811431023</v>
          </cell>
          <cell r="F289">
            <v>0.50369324463495901</v>
          </cell>
          <cell r="G289">
            <v>0.44148803012745852</v>
          </cell>
          <cell r="H289">
            <v>0.39045219426252448</v>
          </cell>
          <cell r="K289">
            <v>0.67875655589622275</v>
          </cell>
          <cell r="L289">
            <v>0.61787754876954726</v>
          </cell>
          <cell r="M289">
            <v>0.57106369765873455</v>
          </cell>
          <cell r="N289">
            <v>0.41948334822712124</v>
          </cell>
          <cell r="O289">
            <v>0.28447059373681838</v>
          </cell>
          <cell r="P289">
            <v>0.14980811250686185</v>
          </cell>
        </row>
        <row r="291">
          <cell r="C291" t="str">
            <v>Performance coefficient of heat pump related to energy i (1)</v>
          </cell>
          <cell r="K291" t="str">
            <v>Performance coefficient of heat pump related to energy i (1)</v>
          </cell>
        </row>
        <row r="292">
          <cell r="C292">
            <v>2.9725000000000001</v>
          </cell>
          <cell r="D292">
            <v>2.9725000000000001</v>
          </cell>
          <cell r="E292">
            <v>2.9725000000000001</v>
          </cell>
          <cell r="F292">
            <v>2.9725000000000001</v>
          </cell>
          <cell r="G292">
            <v>2.9725000000000001</v>
          </cell>
          <cell r="H292">
            <v>2.9725000000000001</v>
          </cell>
          <cell r="K292">
            <v>3.0398000000000001</v>
          </cell>
          <cell r="L292">
            <v>3.0398000000000001</v>
          </cell>
          <cell r="M292">
            <v>3.0398000000000001</v>
          </cell>
          <cell r="N292">
            <v>3.0398000000000001</v>
          </cell>
          <cell r="O292">
            <v>3.0398000000000001</v>
          </cell>
          <cell r="P292">
            <v>3.0398000000000001</v>
          </cell>
        </row>
        <row r="294">
          <cell r="C294" t="str">
            <v>Penetration of heat pumps as complementary devices to main space heating system, per energy form, in</v>
          </cell>
          <cell r="K294" t="str">
            <v>Penetration of heat pumps as complementary devices to main space heating system, per energy form, in</v>
          </cell>
        </row>
        <row r="295">
          <cell r="C295">
            <v>0</v>
          </cell>
          <cell r="D295">
            <v>0</v>
          </cell>
          <cell r="E295">
            <v>0</v>
          </cell>
          <cell r="F295">
            <v>0</v>
          </cell>
          <cell r="G295">
            <v>0</v>
          </cell>
          <cell r="H295">
            <v>0</v>
          </cell>
          <cell r="K295">
            <v>0</v>
          </cell>
          <cell r="L295">
            <v>0</v>
          </cell>
          <cell r="M295">
            <v>0</v>
          </cell>
          <cell r="N295">
            <v>0</v>
          </cell>
          <cell r="O295">
            <v>0</v>
          </cell>
          <cell r="P295">
            <v>0</v>
          </cell>
        </row>
        <row r="296">
          <cell r="C296">
            <v>0</v>
          </cell>
          <cell r="D296">
            <v>0</v>
          </cell>
          <cell r="E296">
            <v>0</v>
          </cell>
          <cell r="F296">
            <v>0</v>
          </cell>
          <cell r="G296">
            <v>0</v>
          </cell>
          <cell r="H296">
            <v>0</v>
          </cell>
          <cell r="K296">
            <v>0</v>
          </cell>
          <cell r="L296">
            <v>0</v>
          </cell>
          <cell r="M296">
            <v>0</v>
          </cell>
          <cell r="N296">
            <v>0</v>
          </cell>
          <cell r="O296">
            <v>0</v>
          </cell>
          <cell r="P296">
            <v>0</v>
          </cell>
        </row>
        <row r="297">
          <cell r="C297">
            <v>0</v>
          </cell>
          <cell r="D297">
            <v>0</v>
          </cell>
          <cell r="E297">
            <v>0</v>
          </cell>
          <cell r="F297">
            <v>0</v>
          </cell>
          <cell r="G297">
            <v>0</v>
          </cell>
          <cell r="H297">
            <v>0</v>
          </cell>
          <cell r="K297">
            <v>0</v>
          </cell>
          <cell r="L297">
            <v>0</v>
          </cell>
          <cell r="M297">
            <v>0</v>
          </cell>
          <cell r="N297">
            <v>0</v>
          </cell>
          <cell r="O297">
            <v>0</v>
          </cell>
          <cell r="P297">
            <v>0</v>
          </cell>
        </row>
        <row r="298">
          <cell r="C298">
            <v>0</v>
          </cell>
          <cell r="D298">
            <v>0</v>
          </cell>
          <cell r="E298">
            <v>0</v>
          </cell>
          <cell r="F298">
            <v>0</v>
          </cell>
          <cell r="G298">
            <v>0</v>
          </cell>
          <cell r="H298">
            <v>0</v>
          </cell>
          <cell r="K298">
            <v>0</v>
          </cell>
          <cell r="L298">
            <v>0</v>
          </cell>
          <cell r="M298">
            <v>0</v>
          </cell>
          <cell r="N298">
            <v>0</v>
          </cell>
          <cell r="O298">
            <v>0</v>
          </cell>
          <cell r="P298">
            <v>0</v>
          </cell>
        </row>
        <row r="299">
          <cell r="C299">
            <v>0</v>
          </cell>
          <cell r="D299">
            <v>0</v>
          </cell>
          <cell r="E299">
            <v>0</v>
          </cell>
          <cell r="F299">
            <v>0</v>
          </cell>
          <cell r="G299">
            <v>0</v>
          </cell>
          <cell r="H299">
            <v>0</v>
          </cell>
          <cell r="K299">
            <v>0</v>
          </cell>
          <cell r="L299">
            <v>0</v>
          </cell>
          <cell r="M299">
            <v>0</v>
          </cell>
          <cell r="N299">
            <v>0</v>
          </cell>
          <cell r="O299">
            <v>0</v>
          </cell>
          <cell r="P299">
            <v>0</v>
          </cell>
        </row>
        <row r="300">
          <cell r="C300">
            <v>0</v>
          </cell>
          <cell r="D300">
            <v>0.15440000000000001</v>
          </cell>
          <cell r="E300">
            <v>0.21049999999999999</v>
          </cell>
          <cell r="F300">
            <v>0.2445</v>
          </cell>
          <cell r="G300">
            <v>0.27529999999999999</v>
          </cell>
          <cell r="H300">
            <v>0.35049999999999998</v>
          </cell>
          <cell r="K300">
            <v>0</v>
          </cell>
          <cell r="L300">
            <v>0.16209999999999999</v>
          </cell>
          <cell r="M300">
            <v>0.2671</v>
          </cell>
          <cell r="N300">
            <v>0.36859999999999998</v>
          </cell>
          <cell r="O300">
            <v>0.44619999999999999</v>
          </cell>
          <cell r="P300">
            <v>0.64180000000000004</v>
          </cell>
        </row>
        <row r="301">
          <cell r="C301">
            <v>0</v>
          </cell>
          <cell r="D301">
            <v>0</v>
          </cell>
          <cell r="E301">
            <v>0</v>
          </cell>
          <cell r="F301">
            <v>0</v>
          </cell>
          <cell r="G301">
            <v>0</v>
          </cell>
          <cell r="H301">
            <v>0</v>
          </cell>
          <cell r="K301">
            <v>0</v>
          </cell>
          <cell r="L301">
            <v>0</v>
          </cell>
          <cell r="M301">
            <v>0</v>
          </cell>
          <cell r="N301">
            <v>0</v>
          </cell>
          <cell r="O301">
            <v>0</v>
          </cell>
          <cell r="P301">
            <v>0</v>
          </cell>
        </row>
        <row r="302">
          <cell r="C302">
            <v>0</v>
          </cell>
          <cell r="D302">
            <v>0</v>
          </cell>
          <cell r="E302">
            <v>0</v>
          </cell>
          <cell r="F302">
            <v>0</v>
          </cell>
          <cell r="G302">
            <v>0</v>
          </cell>
          <cell r="H302">
            <v>0</v>
          </cell>
          <cell r="K302">
            <v>0</v>
          </cell>
          <cell r="L302">
            <v>0</v>
          </cell>
          <cell r="M302">
            <v>0</v>
          </cell>
          <cell r="N302">
            <v>0</v>
          </cell>
          <cell r="O302">
            <v>0</v>
          </cell>
          <cell r="P302">
            <v>0</v>
          </cell>
        </row>
        <row r="304">
          <cell r="C304" t="str">
            <v>Unit consumption of electricity per equipped dwelling per year,per appliance (kWh)</v>
          </cell>
          <cell r="K304" t="str">
            <v>Unit consumption of electricity per equipped dwelling per year,per appliance (kWh)</v>
          </cell>
        </row>
        <row r="305">
          <cell r="A305" t="str">
            <v>elccfrfg</v>
          </cell>
          <cell r="C305">
            <v>360.35629999999998</v>
          </cell>
          <cell r="D305">
            <v>65535</v>
          </cell>
          <cell r="E305">
            <v>65535</v>
          </cell>
          <cell r="F305">
            <v>65535</v>
          </cell>
          <cell r="G305">
            <v>65535</v>
          </cell>
          <cell r="H305">
            <v>65535</v>
          </cell>
          <cell r="K305">
            <v>360.35629999999998</v>
          </cell>
          <cell r="L305">
            <v>65535</v>
          </cell>
          <cell r="M305">
            <v>65535</v>
          </cell>
          <cell r="N305">
            <v>65535</v>
          </cell>
          <cell r="O305">
            <v>65535</v>
          </cell>
          <cell r="P305">
            <v>65535</v>
          </cell>
        </row>
        <row r="306">
          <cell r="A306" t="str">
            <v>elccfcgl</v>
          </cell>
          <cell r="C306">
            <v>401.85359999999991</v>
          </cell>
          <cell r="D306">
            <v>65535</v>
          </cell>
          <cell r="E306">
            <v>65535</v>
          </cell>
          <cell r="F306">
            <v>65535</v>
          </cell>
          <cell r="G306">
            <v>65535</v>
          </cell>
          <cell r="H306">
            <v>65535</v>
          </cell>
          <cell r="K306">
            <v>401.85359999999991</v>
          </cell>
          <cell r="L306">
            <v>65535</v>
          </cell>
          <cell r="M306">
            <v>65535</v>
          </cell>
          <cell r="N306">
            <v>65535</v>
          </cell>
          <cell r="O306">
            <v>65535</v>
          </cell>
          <cell r="P306">
            <v>65535</v>
          </cell>
        </row>
        <row r="307">
          <cell r="A307" t="str">
            <v>elccflvl</v>
          </cell>
          <cell r="C307">
            <v>155.1583</v>
          </cell>
          <cell r="D307">
            <v>65535</v>
          </cell>
          <cell r="E307">
            <v>65535</v>
          </cell>
          <cell r="F307">
            <v>65535</v>
          </cell>
          <cell r="G307">
            <v>65535</v>
          </cell>
          <cell r="H307">
            <v>65535</v>
          </cell>
          <cell r="K307">
            <v>155.1583</v>
          </cell>
          <cell r="L307">
            <v>65535</v>
          </cell>
          <cell r="M307">
            <v>65535</v>
          </cell>
          <cell r="N307">
            <v>65535</v>
          </cell>
          <cell r="O307">
            <v>65535</v>
          </cell>
          <cell r="P307">
            <v>65535</v>
          </cell>
        </row>
        <row r="308">
          <cell r="A308" t="str">
            <v>elccfscl</v>
          </cell>
          <cell r="C308">
            <v>339.50749999999994</v>
          </cell>
          <cell r="D308">
            <v>65535</v>
          </cell>
          <cell r="E308">
            <v>65535</v>
          </cell>
          <cell r="F308">
            <v>65535</v>
          </cell>
          <cell r="G308">
            <v>65535</v>
          </cell>
          <cell r="H308">
            <v>65535</v>
          </cell>
          <cell r="K308">
            <v>339.50749999999994</v>
          </cell>
          <cell r="L308">
            <v>65535</v>
          </cell>
          <cell r="M308">
            <v>65535</v>
          </cell>
          <cell r="N308">
            <v>65535</v>
          </cell>
          <cell r="O308">
            <v>65535</v>
          </cell>
          <cell r="P308">
            <v>65535</v>
          </cell>
        </row>
        <row r="309">
          <cell r="A309" t="str">
            <v>elccflvv</v>
          </cell>
          <cell r="C309">
            <v>238.5325</v>
          </cell>
          <cell r="D309">
            <v>65535</v>
          </cell>
          <cell r="E309">
            <v>65535</v>
          </cell>
          <cell r="F309">
            <v>65535</v>
          </cell>
          <cell r="G309">
            <v>65535</v>
          </cell>
          <cell r="H309">
            <v>65535</v>
          </cell>
          <cell r="K309">
            <v>238.5325</v>
          </cell>
          <cell r="L309">
            <v>65535</v>
          </cell>
          <cell r="M309">
            <v>65535</v>
          </cell>
          <cell r="N309">
            <v>65535</v>
          </cell>
          <cell r="O309">
            <v>65535</v>
          </cell>
          <cell r="P309">
            <v>65535</v>
          </cell>
        </row>
        <row r="310">
          <cell r="A310" t="str">
            <v>elccftvs</v>
          </cell>
          <cell r="C310">
            <v>125.06520000000003</v>
          </cell>
          <cell r="D310">
            <v>65535</v>
          </cell>
          <cell r="E310">
            <v>65535</v>
          </cell>
          <cell r="F310">
            <v>65535</v>
          </cell>
          <cell r="G310">
            <v>65535</v>
          </cell>
          <cell r="H310">
            <v>65535</v>
          </cell>
          <cell r="K310">
            <v>125.06520000000003</v>
          </cell>
          <cell r="L310">
            <v>65535</v>
          </cell>
          <cell r="M310">
            <v>65535</v>
          </cell>
          <cell r="N310">
            <v>65535</v>
          </cell>
          <cell r="O310">
            <v>65535</v>
          </cell>
          <cell r="P310">
            <v>65535</v>
          </cell>
        </row>
        <row r="311">
          <cell r="A311" t="str">
            <v>elccfoth</v>
          </cell>
          <cell r="C311">
            <v>889.00239999999997</v>
          </cell>
          <cell r="D311">
            <v>65535</v>
          </cell>
          <cell r="E311">
            <v>65535</v>
          </cell>
          <cell r="F311">
            <v>65535</v>
          </cell>
          <cell r="G311">
            <v>65535</v>
          </cell>
          <cell r="H311">
            <v>65535</v>
          </cell>
          <cell r="K311">
            <v>889.00239999999997</v>
          </cell>
          <cell r="L311">
            <v>65535</v>
          </cell>
          <cell r="M311">
            <v>65535</v>
          </cell>
          <cell r="N311">
            <v>65535</v>
          </cell>
          <cell r="O311">
            <v>65535</v>
          </cell>
          <cell r="P311">
            <v>65535</v>
          </cell>
        </row>
      </sheetData>
      <sheetData sheetId="18"/>
      <sheetData sheetId="19">
        <row r="4">
          <cell r="B4" t="str">
            <v>Code série</v>
          </cell>
          <cell r="C4" t="str">
            <v>Pays</v>
          </cell>
          <cell r="D4" t="str">
            <v>Source</v>
          </cell>
          <cell r="E4" t="str">
            <v>Unit</v>
          </cell>
          <cell r="F4">
            <v>1990</v>
          </cell>
          <cell r="G4">
            <v>1991</v>
          </cell>
          <cell r="H4">
            <v>1992</v>
          </cell>
          <cell r="I4">
            <v>1993</v>
          </cell>
          <cell r="J4">
            <v>1994</v>
          </cell>
          <cell r="K4">
            <v>1995</v>
          </cell>
          <cell r="L4">
            <v>1996</v>
          </cell>
          <cell r="M4">
            <v>1997</v>
          </cell>
          <cell r="N4">
            <v>1998</v>
          </cell>
          <cell r="O4">
            <v>1999</v>
          </cell>
          <cell r="P4">
            <v>2000</v>
          </cell>
          <cell r="Q4">
            <v>2001</v>
          </cell>
          <cell r="R4">
            <v>2002</v>
          </cell>
          <cell r="S4">
            <v>2003</v>
          </cell>
          <cell r="T4">
            <v>2004</v>
          </cell>
          <cell r="U4">
            <v>2005</v>
          </cell>
          <cell r="V4">
            <v>2006</v>
          </cell>
          <cell r="W4">
            <v>2007</v>
          </cell>
          <cell r="X4">
            <v>2008</v>
          </cell>
          <cell r="Y4">
            <v>2009</v>
          </cell>
          <cell r="Z4">
            <v>2010</v>
          </cell>
          <cell r="AA4">
            <v>2011</v>
          </cell>
          <cell r="AB4">
            <v>2012</v>
          </cell>
          <cell r="AC4">
            <v>2013</v>
          </cell>
          <cell r="AD4">
            <v>2014</v>
          </cell>
          <cell r="AE4">
            <v>2015</v>
          </cell>
          <cell r="AF4" t="str">
            <v>Source</v>
          </cell>
          <cell r="AG4" t="str">
            <v>Title</v>
          </cell>
        </row>
        <row r="6">
          <cell r="A6" t="str">
            <v>CEREN</v>
          </cell>
        </row>
        <row r="7">
          <cell r="A7" t="str">
            <v>Consommation énergétique bureaux</v>
          </cell>
        </row>
        <row r="8">
          <cell r="A8" t="str">
            <v>Bureaux-Autres usages therm-Électricité</v>
          </cell>
          <cell r="B8" t="str">
            <v>elccfadmthm</v>
          </cell>
          <cell r="C8" t="str">
            <v>fra</v>
          </cell>
          <cell r="D8" t="str">
            <v>CEREN</v>
          </cell>
          <cell r="E8" t="str">
            <v>GWh pci</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row>
        <row r="9">
          <cell r="A9" t="str">
            <v>Bureaux-Autres usages therm-Fuel domestique</v>
          </cell>
          <cell r="B9" t="str">
            <v>oilcfadmthm</v>
          </cell>
          <cell r="C9" t="str">
            <v>fra</v>
          </cell>
          <cell r="D9" t="str">
            <v>CEREN</v>
          </cell>
          <cell r="E9" t="str">
            <v>GWh pci</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row>
        <row r="10">
          <cell r="A10" t="str">
            <v>Bureaux-Autres usages therm-Gaz naturel</v>
          </cell>
          <cell r="B10" t="str">
            <v>gascfadmthm</v>
          </cell>
          <cell r="C10" t="str">
            <v>fra</v>
          </cell>
          <cell r="D10" t="str">
            <v>CEREN</v>
          </cell>
          <cell r="E10" t="str">
            <v>GWh pci</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row>
        <row r="11">
          <cell r="A11" t="str">
            <v>Bureaux-Autres usages therm-Autres comb.</v>
          </cell>
          <cell r="B11" t="str">
            <v>othcfadmthm</v>
          </cell>
          <cell r="C11" t="str">
            <v>fra</v>
          </cell>
          <cell r="D11" t="str">
            <v>CEREN</v>
          </cell>
          <cell r="E11" t="str">
            <v>GWh pci</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row>
        <row r="12">
          <cell r="A12" t="str">
            <v>Bureaux-Chauffage-Électricité</v>
          </cell>
          <cell r="B12" t="str">
            <v>elccfadmchf</v>
          </cell>
          <cell r="C12" t="str">
            <v>fra</v>
          </cell>
          <cell r="D12" t="str">
            <v>CEREN</v>
          </cell>
          <cell r="E12" t="str">
            <v>GWh pci</v>
          </cell>
          <cell r="K12">
            <v>4582</v>
          </cell>
          <cell r="L12">
            <v>4679</v>
          </cell>
          <cell r="M12">
            <v>4936</v>
          </cell>
          <cell r="N12">
            <v>5282</v>
          </cell>
          <cell r="O12">
            <v>5446</v>
          </cell>
          <cell r="P12">
            <v>5364</v>
          </cell>
          <cell r="Q12">
            <v>5401</v>
          </cell>
          <cell r="R12">
            <v>5580</v>
          </cell>
          <cell r="S12">
            <v>5952</v>
          </cell>
          <cell r="T12">
            <v>6020</v>
          </cell>
          <cell r="U12">
            <v>6136</v>
          </cell>
          <cell r="V12">
            <v>6258</v>
          </cell>
          <cell r="W12">
            <v>6448</v>
          </cell>
          <cell r="X12">
            <v>6664</v>
          </cell>
          <cell r="Y12">
            <v>6823</v>
          </cell>
          <cell r="Z12">
            <v>6927</v>
          </cell>
          <cell r="AA12">
            <v>7027</v>
          </cell>
          <cell r="AB12">
            <v>7024</v>
          </cell>
          <cell r="AC12">
            <v>7130</v>
          </cell>
          <cell r="AD12">
            <v>7153</v>
          </cell>
          <cell r="AE12">
            <v>7292</v>
          </cell>
        </row>
        <row r="13">
          <cell r="A13" t="str">
            <v>Bureaux-Chauffage-Fuel domestique</v>
          </cell>
          <cell r="B13" t="str">
            <v>oilcfadmchf</v>
          </cell>
          <cell r="C13" t="str">
            <v>fra</v>
          </cell>
          <cell r="D13" t="str">
            <v>CEREN</v>
          </cell>
          <cell r="E13" t="str">
            <v>GWh pci</v>
          </cell>
          <cell r="K13">
            <v>6765</v>
          </cell>
          <cell r="L13">
            <v>6606</v>
          </cell>
          <cell r="M13">
            <v>7047</v>
          </cell>
          <cell r="N13">
            <v>7073</v>
          </cell>
          <cell r="O13">
            <v>7251</v>
          </cell>
          <cell r="P13">
            <v>6854</v>
          </cell>
          <cell r="Q13">
            <v>6796</v>
          </cell>
          <cell r="R13">
            <v>6846</v>
          </cell>
          <cell r="S13">
            <v>6304</v>
          </cell>
          <cell r="T13">
            <v>6034</v>
          </cell>
          <cell r="U13">
            <v>5759</v>
          </cell>
          <cell r="V13">
            <v>5598</v>
          </cell>
          <cell r="W13">
            <v>5279</v>
          </cell>
          <cell r="X13">
            <v>5090</v>
          </cell>
          <cell r="Y13">
            <v>4610</v>
          </cell>
          <cell r="Z13">
            <v>4392</v>
          </cell>
          <cell r="AA13">
            <v>4199</v>
          </cell>
          <cell r="AB13">
            <v>3789</v>
          </cell>
          <cell r="AC13">
            <v>3351</v>
          </cell>
          <cell r="AD13">
            <v>3126</v>
          </cell>
          <cell r="AE13">
            <v>2949</v>
          </cell>
        </row>
        <row r="14">
          <cell r="A14" t="str">
            <v>Bureaux-Chauffage-Gaz naturel</v>
          </cell>
          <cell r="B14" t="str">
            <v>gascfadmchf</v>
          </cell>
          <cell r="C14" t="str">
            <v>fra</v>
          </cell>
          <cell r="D14" t="str">
            <v>CEREN</v>
          </cell>
          <cell r="E14" t="str">
            <v>GWh pci</v>
          </cell>
          <cell r="K14">
            <v>10726</v>
          </cell>
          <cell r="L14">
            <v>11121</v>
          </cell>
          <cell r="M14">
            <v>11851</v>
          </cell>
          <cell r="N14">
            <v>11958</v>
          </cell>
          <cell r="O14">
            <v>11988</v>
          </cell>
          <cell r="P14">
            <v>12299</v>
          </cell>
          <cell r="Q14">
            <v>12578</v>
          </cell>
          <cell r="R14">
            <v>13010</v>
          </cell>
          <cell r="S14">
            <v>12937</v>
          </cell>
          <cell r="T14">
            <v>13153</v>
          </cell>
          <cell r="U14">
            <v>13148</v>
          </cell>
          <cell r="V14">
            <v>13194</v>
          </cell>
          <cell r="W14">
            <v>13294</v>
          </cell>
          <cell r="X14">
            <v>13568</v>
          </cell>
          <cell r="Y14">
            <v>13302</v>
          </cell>
          <cell r="Z14">
            <v>13203</v>
          </cell>
          <cell r="AA14">
            <v>13306</v>
          </cell>
          <cell r="AB14">
            <v>13096</v>
          </cell>
          <cell r="AC14">
            <v>13241</v>
          </cell>
          <cell r="AD14">
            <v>13286</v>
          </cell>
          <cell r="AE14">
            <v>12920</v>
          </cell>
        </row>
        <row r="15">
          <cell r="A15" t="str">
            <v>Bureaux-Chauffage-Autres comb.</v>
          </cell>
          <cell r="B15" t="str">
            <v>othcfadmchf</v>
          </cell>
          <cell r="C15" t="str">
            <v>fra</v>
          </cell>
          <cell r="D15" t="str">
            <v>CEREN</v>
          </cell>
          <cell r="E15" t="str">
            <v>GWh pci</v>
          </cell>
          <cell r="K15">
            <v>3330</v>
          </cell>
          <cell r="L15">
            <v>3366</v>
          </cell>
          <cell r="M15">
            <v>3425</v>
          </cell>
          <cell r="N15">
            <v>3436</v>
          </cell>
          <cell r="O15">
            <v>3509</v>
          </cell>
          <cell r="P15">
            <v>3497</v>
          </cell>
          <cell r="Q15">
            <v>3516</v>
          </cell>
          <cell r="R15">
            <v>3734</v>
          </cell>
          <cell r="S15">
            <v>3568</v>
          </cell>
          <cell r="T15">
            <v>3460</v>
          </cell>
          <cell r="U15">
            <v>3469</v>
          </cell>
          <cell r="V15">
            <v>3482</v>
          </cell>
          <cell r="W15">
            <v>3461</v>
          </cell>
          <cell r="X15">
            <v>3438</v>
          </cell>
          <cell r="Y15">
            <v>3428</v>
          </cell>
          <cell r="Z15">
            <v>3428</v>
          </cell>
          <cell r="AA15">
            <v>3426</v>
          </cell>
          <cell r="AB15">
            <v>3395</v>
          </cell>
          <cell r="AC15">
            <v>3307</v>
          </cell>
          <cell r="AD15">
            <v>3348</v>
          </cell>
          <cell r="AE15">
            <v>3336</v>
          </cell>
        </row>
        <row r="16">
          <cell r="A16" t="str">
            <v>Bureaux-Climatisation-Électricité</v>
          </cell>
          <cell r="B16" t="str">
            <v>elccfadmcli</v>
          </cell>
          <cell r="C16" t="str">
            <v>fra</v>
          </cell>
          <cell r="D16" t="str">
            <v>CEREN</v>
          </cell>
          <cell r="E16" t="str">
            <v>GWh pci</v>
          </cell>
          <cell r="K16">
            <v>2990</v>
          </cell>
          <cell r="L16">
            <v>3097</v>
          </cell>
          <cell r="M16">
            <v>3241</v>
          </cell>
          <cell r="N16">
            <v>3382</v>
          </cell>
          <cell r="O16">
            <v>3595</v>
          </cell>
          <cell r="P16">
            <v>3838</v>
          </cell>
          <cell r="Q16">
            <v>3968</v>
          </cell>
          <cell r="R16">
            <v>4286</v>
          </cell>
          <cell r="S16">
            <v>4465</v>
          </cell>
          <cell r="T16">
            <v>4710</v>
          </cell>
          <cell r="U16">
            <v>4984</v>
          </cell>
          <cell r="V16">
            <v>5328</v>
          </cell>
          <cell r="W16">
            <v>5743</v>
          </cell>
          <cell r="X16">
            <v>6006</v>
          </cell>
          <cell r="Y16">
            <v>6279</v>
          </cell>
          <cell r="Z16">
            <v>6478</v>
          </cell>
          <cell r="AA16">
            <v>6691</v>
          </cell>
          <cell r="AB16">
            <v>6938</v>
          </cell>
          <cell r="AC16">
            <v>7191</v>
          </cell>
          <cell r="AD16">
            <v>7394</v>
          </cell>
          <cell r="AE16">
            <v>7634</v>
          </cell>
        </row>
        <row r="17">
          <cell r="A17" t="str">
            <v>Bureaux-Climatisation-Fuel domestique</v>
          </cell>
          <cell r="B17" t="str">
            <v>oilcfadmcli</v>
          </cell>
          <cell r="C17" t="str">
            <v>fra</v>
          </cell>
          <cell r="D17" t="str">
            <v>CEREN</v>
          </cell>
          <cell r="E17" t="str">
            <v>GWh pci</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row>
        <row r="18">
          <cell r="A18" t="str">
            <v>Bureaux-Climatisation-Gaz naturel</v>
          </cell>
          <cell r="B18" t="str">
            <v>gascfadmcli</v>
          </cell>
          <cell r="C18" t="str">
            <v>fra</v>
          </cell>
          <cell r="D18" t="str">
            <v>CEREN</v>
          </cell>
          <cell r="E18" t="str">
            <v>GWh pci</v>
          </cell>
          <cell r="K18">
            <v>9</v>
          </cell>
          <cell r="L18">
            <v>10</v>
          </cell>
          <cell r="M18">
            <v>11</v>
          </cell>
          <cell r="N18">
            <v>12</v>
          </cell>
          <cell r="O18">
            <v>12</v>
          </cell>
          <cell r="P18">
            <v>12</v>
          </cell>
          <cell r="Q18">
            <v>12</v>
          </cell>
          <cell r="R18">
            <v>12</v>
          </cell>
          <cell r="S18">
            <v>12</v>
          </cell>
          <cell r="T18">
            <v>12</v>
          </cell>
          <cell r="U18">
            <v>12</v>
          </cell>
          <cell r="V18">
            <v>12</v>
          </cell>
          <cell r="W18">
            <v>12</v>
          </cell>
          <cell r="X18">
            <v>12</v>
          </cell>
          <cell r="Y18">
            <v>12</v>
          </cell>
          <cell r="Z18">
            <v>12</v>
          </cell>
          <cell r="AA18">
            <v>12</v>
          </cell>
          <cell r="AB18">
            <v>12</v>
          </cell>
          <cell r="AC18">
            <v>12</v>
          </cell>
          <cell r="AD18">
            <v>12</v>
          </cell>
          <cell r="AE18">
            <v>12</v>
          </cell>
        </row>
        <row r="19">
          <cell r="A19" t="str">
            <v>Bureaux-Climatisation-Autres comb.</v>
          </cell>
          <cell r="B19" t="str">
            <v>othcfadmcli</v>
          </cell>
          <cell r="C19" t="str">
            <v>fra</v>
          </cell>
          <cell r="D19" t="str">
            <v>CEREN</v>
          </cell>
          <cell r="E19" t="str">
            <v>GWh pci</v>
          </cell>
          <cell r="K19">
            <v>156</v>
          </cell>
          <cell r="L19">
            <v>176</v>
          </cell>
          <cell r="M19">
            <v>188</v>
          </cell>
          <cell r="N19">
            <v>188</v>
          </cell>
          <cell r="O19">
            <v>188</v>
          </cell>
          <cell r="P19">
            <v>188</v>
          </cell>
          <cell r="Q19">
            <v>190</v>
          </cell>
          <cell r="R19">
            <v>190</v>
          </cell>
          <cell r="S19">
            <v>190</v>
          </cell>
          <cell r="T19">
            <v>190</v>
          </cell>
          <cell r="U19">
            <v>190</v>
          </cell>
          <cell r="V19">
            <v>190</v>
          </cell>
          <cell r="W19">
            <v>190</v>
          </cell>
          <cell r="X19">
            <v>190</v>
          </cell>
          <cell r="Y19">
            <v>190</v>
          </cell>
          <cell r="Z19">
            <v>190</v>
          </cell>
          <cell r="AA19">
            <v>190</v>
          </cell>
          <cell r="AB19">
            <v>190</v>
          </cell>
          <cell r="AC19">
            <v>190</v>
          </cell>
          <cell r="AD19">
            <v>190</v>
          </cell>
          <cell r="AE19">
            <v>190</v>
          </cell>
        </row>
        <row r="20">
          <cell r="A20" t="str">
            <v>Bureaux-Cuisson-Électricité</v>
          </cell>
          <cell r="B20" t="str">
            <v>elccfadmcui</v>
          </cell>
          <cell r="C20" t="str">
            <v>fra</v>
          </cell>
          <cell r="D20" t="str">
            <v>CEREN</v>
          </cell>
          <cell r="E20" t="str">
            <v>GWh pci</v>
          </cell>
          <cell r="K20">
            <v>363</v>
          </cell>
          <cell r="L20">
            <v>371</v>
          </cell>
          <cell r="M20">
            <v>377</v>
          </cell>
          <cell r="N20">
            <v>377</v>
          </cell>
          <cell r="O20">
            <v>388</v>
          </cell>
          <cell r="P20">
            <v>432</v>
          </cell>
          <cell r="Q20">
            <v>443</v>
          </cell>
          <cell r="R20">
            <v>453</v>
          </cell>
          <cell r="S20">
            <v>456</v>
          </cell>
          <cell r="T20">
            <v>457</v>
          </cell>
          <cell r="U20">
            <v>461</v>
          </cell>
          <cell r="V20">
            <v>474</v>
          </cell>
          <cell r="W20">
            <v>482</v>
          </cell>
          <cell r="X20">
            <v>480</v>
          </cell>
          <cell r="Y20">
            <v>478</v>
          </cell>
          <cell r="Z20">
            <v>489</v>
          </cell>
          <cell r="AA20">
            <v>499</v>
          </cell>
          <cell r="AB20">
            <v>506</v>
          </cell>
          <cell r="AC20">
            <v>511</v>
          </cell>
          <cell r="AD20">
            <v>512</v>
          </cell>
          <cell r="AE20">
            <v>512</v>
          </cell>
        </row>
        <row r="21">
          <cell r="A21" t="str">
            <v>Bureaux-Cuisson-Fuel domestique</v>
          </cell>
          <cell r="B21" t="str">
            <v>oilcfadmcui</v>
          </cell>
          <cell r="C21" t="str">
            <v>fra</v>
          </cell>
          <cell r="D21" t="str">
            <v>CEREN</v>
          </cell>
          <cell r="E21" t="str">
            <v>GWh pci</v>
          </cell>
          <cell r="K21">
            <v>20</v>
          </cell>
          <cell r="L21">
            <v>20</v>
          </cell>
          <cell r="M21">
            <v>21</v>
          </cell>
          <cell r="N21">
            <v>23</v>
          </cell>
          <cell r="O21">
            <v>23</v>
          </cell>
          <cell r="P21">
            <v>23</v>
          </cell>
          <cell r="Q21">
            <v>23</v>
          </cell>
          <cell r="R21">
            <v>23</v>
          </cell>
          <cell r="S21">
            <v>21</v>
          </cell>
          <cell r="T21">
            <v>21</v>
          </cell>
          <cell r="U21">
            <v>20</v>
          </cell>
          <cell r="V21">
            <v>20</v>
          </cell>
          <cell r="W21">
            <v>19</v>
          </cell>
          <cell r="X21">
            <v>19</v>
          </cell>
          <cell r="Y21">
            <v>18</v>
          </cell>
          <cell r="Z21">
            <v>18</v>
          </cell>
          <cell r="AA21">
            <v>18</v>
          </cell>
          <cell r="AB21">
            <v>16</v>
          </cell>
          <cell r="AC21">
            <v>15</v>
          </cell>
          <cell r="AD21">
            <v>14</v>
          </cell>
          <cell r="AE21">
            <v>14</v>
          </cell>
        </row>
        <row r="22">
          <cell r="A22" t="str">
            <v>Bureaux-Cuisson-Gaz naturel</v>
          </cell>
          <cell r="B22" t="str">
            <v>gascfadmcui</v>
          </cell>
          <cell r="C22" t="str">
            <v>fra</v>
          </cell>
          <cell r="D22" t="str">
            <v>CEREN</v>
          </cell>
          <cell r="E22" t="str">
            <v>GWh pci</v>
          </cell>
          <cell r="K22">
            <v>240</v>
          </cell>
          <cell r="L22">
            <v>249</v>
          </cell>
          <cell r="M22">
            <v>272</v>
          </cell>
          <cell r="N22">
            <v>285</v>
          </cell>
          <cell r="O22">
            <v>291</v>
          </cell>
          <cell r="P22">
            <v>290</v>
          </cell>
          <cell r="Q22">
            <v>287</v>
          </cell>
          <cell r="R22">
            <v>288</v>
          </cell>
          <cell r="S22">
            <v>283</v>
          </cell>
          <cell r="T22">
            <v>283</v>
          </cell>
          <cell r="U22">
            <v>284</v>
          </cell>
          <cell r="V22">
            <v>288</v>
          </cell>
          <cell r="W22">
            <v>290</v>
          </cell>
          <cell r="X22">
            <v>288</v>
          </cell>
          <cell r="Y22">
            <v>283</v>
          </cell>
          <cell r="Z22">
            <v>284</v>
          </cell>
          <cell r="AA22">
            <v>283</v>
          </cell>
          <cell r="AB22">
            <v>279</v>
          </cell>
          <cell r="AC22">
            <v>276</v>
          </cell>
          <cell r="AD22">
            <v>273</v>
          </cell>
          <cell r="AE22">
            <v>272</v>
          </cell>
        </row>
        <row r="23">
          <cell r="A23" t="str">
            <v>Bureaux-Cuisson-Autres comb.</v>
          </cell>
          <cell r="B23" t="str">
            <v>othcfadmcui</v>
          </cell>
          <cell r="C23" t="str">
            <v>fra</v>
          </cell>
          <cell r="D23" t="str">
            <v>CEREN</v>
          </cell>
          <cell r="E23" t="str">
            <v>GWh pci</v>
          </cell>
          <cell r="K23">
            <v>58</v>
          </cell>
          <cell r="L23">
            <v>57</v>
          </cell>
          <cell r="M23">
            <v>55</v>
          </cell>
          <cell r="N23">
            <v>55</v>
          </cell>
          <cell r="O23">
            <v>55</v>
          </cell>
          <cell r="P23">
            <v>54</v>
          </cell>
          <cell r="Q23">
            <v>54</v>
          </cell>
          <cell r="R23">
            <v>54</v>
          </cell>
          <cell r="S23">
            <v>51</v>
          </cell>
          <cell r="T23">
            <v>49</v>
          </cell>
          <cell r="U23">
            <v>49</v>
          </cell>
          <cell r="V23">
            <v>49</v>
          </cell>
          <cell r="W23">
            <v>49</v>
          </cell>
          <cell r="X23">
            <v>48</v>
          </cell>
          <cell r="Y23">
            <v>47</v>
          </cell>
          <cell r="Z23">
            <v>48</v>
          </cell>
          <cell r="AA23">
            <v>48</v>
          </cell>
          <cell r="AB23">
            <v>48</v>
          </cell>
          <cell r="AC23">
            <v>47</v>
          </cell>
          <cell r="AD23">
            <v>47</v>
          </cell>
          <cell r="AE23">
            <v>47</v>
          </cell>
        </row>
        <row r="24">
          <cell r="A24" t="str">
            <v>Bureaux-Eau chaude-Électricité</v>
          </cell>
          <cell r="B24" t="str">
            <v>elccfadmecs</v>
          </cell>
          <cell r="C24" t="str">
            <v>fra</v>
          </cell>
          <cell r="D24" t="str">
            <v>CEREN</v>
          </cell>
          <cell r="E24" t="str">
            <v>GWh pci</v>
          </cell>
          <cell r="K24">
            <v>422</v>
          </cell>
          <cell r="L24">
            <v>432</v>
          </cell>
          <cell r="M24">
            <v>438</v>
          </cell>
          <cell r="N24">
            <v>437</v>
          </cell>
          <cell r="O24">
            <v>445</v>
          </cell>
          <cell r="P24">
            <v>462</v>
          </cell>
          <cell r="Q24">
            <v>475</v>
          </cell>
          <cell r="R24">
            <v>494</v>
          </cell>
          <cell r="S24">
            <v>511</v>
          </cell>
          <cell r="T24">
            <v>523</v>
          </cell>
          <cell r="U24">
            <v>535</v>
          </cell>
          <cell r="V24">
            <v>557</v>
          </cell>
          <cell r="W24">
            <v>573</v>
          </cell>
          <cell r="X24">
            <v>584</v>
          </cell>
          <cell r="Y24">
            <v>591</v>
          </cell>
          <cell r="Z24">
            <v>604</v>
          </cell>
          <cell r="AA24">
            <v>614</v>
          </cell>
          <cell r="AB24">
            <v>623</v>
          </cell>
          <cell r="AC24">
            <v>632</v>
          </cell>
          <cell r="AD24">
            <v>632</v>
          </cell>
          <cell r="AE24">
            <v>633</v>
          </cell>
        </row>
        <row r="25">
          <cell r="A25" t="str">
            <v>Bureaux-Eau chaude-Fuel domestique</v>
          </cell>
          <cell r="B25" t="str">
            <v>oilcfadmecs</v>
          </cell>
          <cell r="C25" t="str">
            <v>fra</v>
          </cell>
          <cell r="D25" t="str">
            <v>CEREN</v>
          </cell>
          <cell r="E25" t="str">
            <v>GWh pci</v>
          </cell>
          <cell r="K25">
            <v>281</v>
          </cell>
          <cell r="L25">
            <v>280</v>
          </cell>
          <cell r="M25">
            <v>285</v>
          </cell>
          <cell r="N25">
            <v>281</v>
          </cell>
          <cell r="O25">
            <v>297</v>
          </cell>
          <cell r="P25">
            <v>286</v>
          </cell>
          <cell r="Q25">
            <v>275</v>
          </cell>
          <cell r="R25">
            <v>259</v>
          </cell>
          <cell r="S25">
            <v>243</v>
          </cell>
          <cell r="T25">
            <v>237</v>
          </cell>
          <cell r="U25">
            <v>232</v>
          </cell>
          <cell r="V25">
            <v>230</v>
          </cell>
          <cell r="W25">
            <v>220</v>
          </cell>
          <cell r="X25">
            <v>216</v>
          </cell>
          <cell r="Y25">
            <v>209</v>
          </cell>
          <cell r="Z25">
            <v>204</v>
          </cell>
          <cell r="AA25">
            <v>202</v>
          </cell>
          <cell r="AB25">
            <v>189</v>
          </cell>
          <cell r="AC25">
            <v>173</v>
          </cell>
          <cell r="AD25">
            <v>165</v>
          </cell>
          <cell r="AE25">
            <v>164</v>
          </cell>
        </row>
        <row r="26">
          <cell r="A26" t="str">
            <v>Bureaux-Eau chaude-Gaz naturel</v>
          </cell>
          <cell r="B26" t="str">
            <v>gascfadmecs</v>
          </cell>
          <cell r="C26" t="str">
            <v>fra</v>
          </cell>
          <cell r="D26" t="str">
            <v>CEREN</v>
          </cell>
          <cell r="E26" t="str">
            <v>GWh pci</v>
          </cell>
          <cell r="K26">
            <v>397</v>
          </cell>
          <cell r="L26">
            <v>409</v>
          </cell>
          <cell r="M26">
            <v>438</v>
          </cell>
          <cell r="N26">
            <v>443</v>
          </cell>
          <cell r="O26">
            <v>449</v>
          </cell>
          <cell r="P26">
            <v>457</v>
          </cell>
          <cell r="Q26">
            <v>472</v>
          </cell>
          <cell r="R26">
            <v>484</v>
          </cell>
          <cell r="S26">
            <v>484</v>
          </cell>
          <cell r="T26">
            <v>492</v>
          </cell>
          <cell r="U26">
            <v>502</v>
          </cell>
          <cell r="V26">
            <v>512</v>
          </cell>
          <cell r="W26">
            <v>521</v>
          </cell>
          <cell r="X26">
            <v>527</v>
          </cell>
          <cell r="Y26">
            <v>527</v>
          </cell>
          <cell r="Z26">
            <v>531</v>
          </cell>
          <cell r="AA26">
            <v>533</v>
          </cell>
          <cell r="AB26">
            <v>534</v>
          </cell>
          <cell r="AC26">
            <v>537</v>
          </cell>
          <cell r="AD26">
            <v>540</v>
          </cell>
          <cell r="AE26">
            <v>543</v>
          </cell>
        </row>
        <row r="27">
          <cell r="A27" t="str">
            <v>Bureaux-Eau chaude-Autres comb.</v>
          </cell>
          <cell r="B27" t="str">
            <v>othcfadmecs</v>
          </cell>
          <cell r="C27" t="str">
            <v>fra</v>
          </cell>
          <cell r="D27" t="str">
            <v>CEREN</v>
          </cell>
          <cell r="E27" t="str">
            <v>GWh pci</v>
          </cell>
          <cell r="K27">
            <v>133</v>
          </cell>
          <cell r="L27">
            <v>136</v>
          </cell>
          <cell r="M27">
            <v>139</v>
          </cell>
          <cell r="N27">
            <v>155</v>
          </cell>
          <cell r="O27">
            <v>150</v>
          </cell>
          <cell r="P27">
            <v>157</v>
          </cell>
          <cell r="Q27">
            <v>158</v>
          </cell>
          <cell r="R27">
            <v>158</v>
          </cell>
          <cell r="S27">
            <v>154</v>
          </cell>
          <cell r="T27">
            <v>153</v>
          </cell>
          <cell r="U27">
            <v>155</v>
          </cell>
          <cell r="V27">
            <v>160</v>
          </cell>
          <cell r="W27">
            <v>162</v>
          </cell>
          <cell r="X27">
            <v>162</v>
          </cell>
          <cell r="Y27">
            <v>164</v>
          </cell>
          <cell r="Z27">
            <v>166</v>
          </cell>
          <cell r="AA27">
            <v>169</v>
          </cell>
          <cell r="AB27">
            <v>170</v>
          </cell>
          <cell r="AC27">
            <v>172</v>
          </cell>
          <cell r="AD27">
            <v>175</v>
          </cell>
          <cell r="AE27">
            <v>179</v>
          </cell>
        </row>
        <row r="28">
          <cell r="A28" t="str">
            <v>Bureaux-Spécifique-Électricité</v>
          </cell>
          <cell r="B28" t="str">
            <v>elccfadmspé</v>
          </cell>
          <cell r="C28" t="str">
            <v>fra</v>
          </cell>
          <cell r="D28" t="str">
            <v>CEREN</v>
          </cell>
          <cell r="E28" t="str">
            <v>GWh pci</v>
          </cell>
          <cell r="K28">
            <v>13855</v>
          </cell>
          <cell r="L28">
            <v>14134</v>
          </cell>
          <cell r="M28">
            <v>14431</v>
          </cell>
          <cell r="N28">
            <v>14715</v>
          </cell>
          <cell r="O28">
            <v>15341</v>
          </cell>
          <cell r="P28">
            <v>15711</v>
          </cell>
          <cell r="Q28">
            <v>16314</v>
          </cell>
          <cell r="R28">
            <v>16701</v>
          </cell>
          <cell r="S28">
            <v>16998</v>
          </cell>
          <cell r="T28">
            <v>17270</v>
          </cell>
          <cell r="U28">
            <v>17591</v>
          </cell>
          <cell r="V28">
            <v>17979</v>
          </cell>
          <cell r="W28">
            <v>18363</v>
          </cell>
          <cell r="X28">
            <v>18703</v>
          </cell>
          <cell r="Y28">
            <v>18867</v>
          </cell>
          <cell r="Z28">
            <v>19216</v>
          </cell>
          <cell r="AA28">
            <v>19539</v>
          </cell>
          <cell r="AB28">
            <v>19751</v>
          </cell>
          <cell r="AC28">
            <v>20093</v>
          </cell>
          <cell r="AD28">
            <v>20365</v>
          </cell>
          <cell r="AE28">
            <v>20716</v>
          </cell>
        </row>
        <row r="29">
          <cell r="A29" t="str">
            <v>Bureaux-Spécifique-Fuel domestique</v>
          </cell>
          <cell r="B29" t="str">
            <v>oilcfadmspé</v>
          </cell>
          <cell r="C29" t="str">
            <v>fra</v>
          </cell>
          <cell r="D29" t="str">
            <v>CEREN</v>
          </cell>
          <cell r="E29" t="str">
            <v>GWh pci</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row>
        <row r="30">
          <cell r="A30" t="str">
            <v>Bureaux-Spécifique-Gaz naturel</v>
          </cell>
          <cell r="B30" t="str">
            <v>gascfadmspé</v>
          </cell>
          <cell r="C30" t="str">
            <v>fra</v>
          </cell>
          <cell r="D30" t="str">
            <v>CEREN</v>
          </cell>
          <cell r="E30" t="str">
            <v>GWh pci</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row>
        <row r="31">
          <cell r="A31" t="str">
            <v>Bureaux-Spécifique-Autres comb.</v>
          </cell>
          <cell r="B31" t="str">
            <v>othcfadmspé</v>
          </cell>
          <cell r="C31" t="str">
            <v>fra</v>
          </cell>
          <cell r="D31" t="str">
            <v>CEREN</v>
          </cell>
          <cell r="E31" t="str">
            <v>GWh pci</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row>
        <row r="32">
          <cell r="A32" t="str">
            <v>Consommation énergétique café-hôtels-restaurants</v>
          </cell>
        </row>
        <row r="33">
          <cell r="A33" t="str">
            <v>Cafés-hôtels-restaurants-Autres usages therm-Électricité</v>
          </cell>
          <cell r="B33" t="str">
            <v>elccfhrcthm</v>
          </cell>
          <cell r="C33" t="str">
            <v>fra</v>
          </cell>
          <cell r="D33" t="str">
            <v>CEREN</v>
          </cell>
          <cell r="E33" t="str">
            <v>GWh pci</v>
          </cell>
          <cell r="K33">
            <v>130</v>
          </cell>
          <cell r="L33">
            <v>129</v>
          </cell>
          <cell r="M33">
            <v>129</v>
          </cell>
          <cell r="N33">
            <v>129</v>
          </cell>
          <cell r="O33">
            <v>129</v>
          </cell>
          <cell r="P33">
            <v>129</v>
          </cell>
          <cell r="Q33">
            <v>129</v>
          </cell>
          <cell r="R33">
            <v>129</v>
          </cell>
          <cell r="S33">
            <v>129</v>
          </cell>
          <cell r="T33">
            <v>129</v>
          </cell>
          <cell r="U33">
            <v>129</v>
          </cell>
          <cell r="V33">
            <v>129</v>
          </cell>
          <cell r="W33">
            <v>129</v>
          </cell>
          <cell r="X33">
            <v>129</v>
          </cell>
          <cell r="Y33">
            <v>129</v>
          </cell>
          <cell r="Z33">
            <v>129</v>
          </cell>
          <cell r="AA33">
            <v>129</v>
          </cell>
          <cell r="AB33">
            <v>129</v>
          </cell>
          <cell r="AC33">
            <v>129</v>
          </cell>
          <cell r="AD33">
            <v>129</v>
          </cell>
          <cell r="AE33">
            <v>129</v>
          </cell>
        </row>
        <row r="34">
          <cell r="A34" t="str">
            <v>Cafés-hôtels-restaurants-Autres usages therm-Fuel domestique</v>
          </cell>
          <cell r="B34" t="str">
            <v>oilcfhrcthm</v>
          </cell>
          <cell r="C34" t="str">
            <v>fra</v>
          </cell>
          <cell r="D34" t="str">
            <v>CEREN</v>
          </cell>
          <cell r="E34" t="str">
            <v>GWh pci</v>
          </cell>
          <cell r="K34">
            <v>136</v>
          </cell>
          <cell r="L34">
            <v>136</v>
          </cell>
          <cell r="M34">
            <v>136</v>
          </cell>
          <cell r="N34">
            <v>136</v>
          </cell>
          <cell r="O34">
            <v>136</v>
          </cell>
          <cell r="P34">
            <v>136</v>
          </cell>
          <cell r="Q34">
            <v>136</v>
          </cell>
          <cell r="R34">
            <v>136</v>
          </cell>
          <cell r="S34">
            <v>136</v>
          </cell>
          <cell r="T34">
            <v>136</v>
          </cell>
          <cell r="U34">
            <v>136</v>
          </cell>
          <cell r="V34">
            <v>136</v>
          </cell>
          <cell r="W34">
            <v>136</v>
          </cell>
          <cell r="X34">
            <v>136</v>
          </cell>
          <cell r="Y34">
            <v>136</v>
          </cell>
          <cell r="Z34">
            <v>136</v>
          </cell>
          <cell r="AA34">
            <v>136</v>
          </cell>
          <cell r="AB34">
            <v>136</v>
          </cell>
          <cell r="AC34">
            <v>136</v>
          </cell>
          <cell r="AD34">
            <v>136</v>
          </cell>
          <cell r="AE34">
            <v>136</v>
          </cell>
        </row>
        <row r="35">
          <cell r="A35" t="str">
            <v>Cafés-hôtels-restaurants-Autres usages therm-Gaz naturel</v>
          </cell>
          <cell r="B35" t="str">
            <v>gascfhrcthm</v>
          </cell>
          <cell r="C35" t="str">
            <v>fra</v>
          </cell>
          <cell r="D35" t="str">
            <v>CEREN</v>
          </cell>
          <cell r="E35" t="str">
            <v>GWh pci</v>
          </cell>
          <cell r="K35">
            <v>210</v>
          </cell>
          <cell r="L35">
            <v>221</v>
          </cell>
          <cell r="M35">
            <v>227</v>
          </cell>
          <cell r="N35">
            <v>227</v>
          </cell>
          <cell r="O35">
            <v>227</v>
          </cell>
          <cell r="P35">
            <v>227</v>
          </cell>
          <cell r="Q35">
            <v>227</v>
          </cell>
          <cell r="R35">
            <v>227</v>
          </cell>
          <cell r="S35">
            <v>227</v>
          </cell>
          <cell r="T35">
            <v>227</v>
          </cell>
          <cell r="U35">
            <v>227</v>
          </cell>
          <cell r="V35">
            <v>227</v>
          </cell>
          <cell r="W35">
            <v>227</v>
          </cell>
          <cell r="X35">
            <v>227</v>
          </cell>
          <cell r="Y35">
            <v>227</v>
          </cell>
          <cell r="Z35">
            <v>227</v>
          </cell>
          <cell r="AA35">
            <v>227</v>
          </cell>
          <cell r="AB35">
            <v>227</v>
          </cell>
          <cell r="AC35">
            <v>227</v>
          </cell>
          <cell r="AD35">
            <v>227</v>
          </cell>
          <cell r="AE35">
            <v>227</v>
          </cell>
        </row>
        <row r="36">
          <cell r="A36" t="str">
            <v>Cafés-hôtels-restaurants-Autres usages therm-Autres comb.</v>
          </cell>
          <cell r="B36" t="str">
            <v>othcfhrcthm</v>
          </cell>
          <cell r="C36" t="str">
            <v>fra</v>
          </cell>
          <cell r="D36" t="str">
            <v>CEREN</v>
          </cell>
          <cell r="E36" t="str">
            <v>GWh pci</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row>
        <row r="37">
          <cell r="A37" t="str">
            <v>Cafés-hôtels-restaurants-Chauffage-Électricité</v>
          </cell>
          <cell r="B37" t="str">
            <v>elccfhrcchf</v>
          </cell>
          <cell r="C37" t="str">
            <v>fra</v>
          </cell>
          <cell r="D37" t="str">
            <v>CEREN</v>
          </cell>
          <cell r="E37" t="str">
            <v>GWh pci</v>
          </cell>
          <cell r="K37">
            <v>1252</v>
          </cell>
          <cell r="L37">
            <v>1268</v>
          </cell>
          <cell r="M37">
            <v>1273</v>
          </cell>
          <cell r="N37">
            <v>1336</v>
          </cell>
          <cell r="O37">
            <v>1348</v>
          </cell>
          <cell r="P37">
            <v>1460</v>
          </cell>
          <cell r="Q37">
            <v>1465</v>
          </cell>
          <cell r="R37">
            <v>1475</v>
          </cell>
          <cell r="S37">
            <v>1495</v>
          </cell>
          <cell r="T37">
            <v>1497</v>
          </cell>
          <cell r="U37">
            <v>1501</v>
          </cell>
          <cell r="V37">
            <v>1505</v>
          </cell>
          <cell r="W37">
            <v>1532</v>
          </cell>
          <cell r="X37">
            <v>1572</v>
          </cell>
          <cell r="Y37">
            <v>1581</v>
          </cell>
          <cell r="Z37">
            <v>1565</v>
          </cell>
          <cell r="AA37">
            <v>1543</v>
          </cell>
          <cell r="AB37">
            <v>1510</v>
          </cell>
          <cell r="AC37">
            <v>1461</v>
          </cell>
          <cell r="AD37">
            <v>1453</v>
          </cell>
          <cell r="AE37">
            <v>1453</v>
          </cell>
        </row>
        <row r="38">
          <cell r="A38" t="str">
            <v>Cafés-hôtels-restaurants-Chauffage-Fuel domestique</v>
          </cell>
          <cell r="B38" t="str">
            <v>oilcfhrcchf</v>
          </cell>
          <cell r="C38" t="str">
            <v>fra</v>
          </cell>
          <cell r="D38" t="str">
            <v>CEREN</v>
          </cell>
          <cell r="E38" t="str">
            <v>GWh pci</v>
          </cell>
          <cell r="K38">
            <v>2724</v>
          </cell>
          <cell r="L38">
            <v>2602</v>
          </cell>
          <cell r="M38">
            <v>2682</v>
          </cell>
          <cell r="N38">
            <v>2606</v>
          </cell>
          <cell r="O38">
            <v>2420</v>
          </cell>
          <cell r="P38">
            <v>2437</v>
          </cell>
          <cell r="Q38">
            <v>2415</v>
          </cell>
          <cell r="R38">
            <v>2355</v>
          </cell>
          <cell r="S38">
            <v>2213</v>
          </cell>
          <cell r="T38">
            <v>2162</v>
          </cell>
          <cell r="U38">
            <v>2051</v>
          </cell>
          <cell r="V38">
            <v>1976</v>
          </cell>
          <cell r="W38">
            <v>1880</v>
          </cell>
          <cell r="X38">
            <v>1788</v>
          </cell>
          <cell r="Y38">
            <v>1641</v>
          </cell>
          <cell r="Z38">
            <v>1494</v>
          </cell>
          <cell r="AA38">
            <v>1392</v>
          </cell>
          <cell r="AB38">
            <v>1317</v>
          </cell>
          <cell r="AC38">
            <v>1211</v>
          </cell>
          <cell r="AD38">
            <v>1173</v>
          </cell>
          <cell r="AE38">
            <v>1135</v>
          </cell>
        </row>
        <row r="39">
          <cell r="A39" t="str">
            <v>Cafés-hôtels-restaurants-Chauffage-Gaz naturel</v>
          </cell>
          <cell r="B39" t="str">
            <v>gascfhrcchf</v>
          </cell>
          <cell r="C39" t="str">
            <v>fra</v>
          </cell>
          <cell r="D39" t="str">
            <v>CEREN</v>
          </cell>
          <cell r="E39" t="str">
            <v>GWh pci</v>
          </cell>
          <cell r="K39">
            <v>3472</v>
          </cell>
          <cell r="L39">
            <v>3518</v>
          </cell>
          <cell r="M39">
            <v>3601</v>
          </cell>
          <cell r="N39">
            <v>3641</v>
          </cell>
          <cell r="O39">
            <v>3616</v>
          </cell>
          <cell r="P39">
            <v>3750</v>
          </cell>
          <cell r="Q39">
            <v>3891</v>
          </cell>
          <cell r="R39">
            <v>3931</v>
          </cell>
          <cell r="S39">
            <v>3872</v>
          </cell>
          <cell r="T39">
            <v>3759</v>
          </cell>
          <cell r="U39">
            <v>3632</v>
          </cell>
          <cell r="V39">
            <v>3593</v>
          </cell>
          <cell r="W39">
            <v>3559</v>
          </cell>
          <cell r="X39">
            <v>3458</v>
          </cell>
          <cell r="Y39">
            <v>3548</v>
          </cell>
          <cell r="Z39">
            <v>3543</v>
          </cell>
          <cell r="AA39">
            <v>3517</v>
          </cell>
          <cell r="AB39">
            <v>3409</v>
          </cell>
          <cell r="AC39">
            <v>3303</v>
          </cell>
          <cell r="AD39">
            <v>3272</v>
          </cell>
          <cell r="AE39">
            <v>3262</v>
          </cell>
        </row>
        <row r="40">
          <cell r="A40" t="str">
            <v>Cafés-hôtels-restaurants-Chauffage-Autres comb.</v>
          </cell>
          <cell r="B40" t="str">
            <v>othcfhrcchf</v>
          </cell>
          <cell r="C40" t="str">
            <v>fra</v>
          </cell>
          <cell r="D40" t="str">
            <v>CEREN</v>
          </cell>
          <cell r="E40" t="str">
            <v>GWh pci</v>
          </cell>
          <cell r="K40">
            <v>978</v>
          </cell>
          <cell r="L40">
            <v>1015</v>
          </cell>
          <cell r="M40">
            <v>1082</v>
          </cell>
          <cell r="N40">
            <v>1061</v>
          </cell>
          <cell r="O40">
            <v>1062</v>
          </cell>
          <cell r="P40">
            <v>1018</v>
          </cell>
          <cell r="Q40">
            <v>1014</v>
          </cell>
          <cell r="R40">
            <v>1009</v>
          </cell>
          <cell r="S40">
            <v>974</v>
          </cell>
          <cell r="T40">
            <v>980</v>
          </cell>
          <cell r="U40">
            <v>983</v>
          </cell>
          <cell r="V40">
            <v>981</v>
          </cell>
          <cell r="W40">
            <v>995</v>
          </cell>
          <cell r="X40">
            <v>986</v>
          </cell>
          <cell r="Y40">
            <v>994</v>
          </cell>
          <cell r="Z40">
            <v>1024</v>
          </cell>
          <cell r="AA40">
            <v>1025</v>
          </cell>
          <cell r="AB40">
            <v>997</v>
          </cell>
          <cell r="AC40">
            <v>978</v>
          </cell>
          <cell r="AD40">
            <v>986</v>
          </cell>
          <cell r="AE40">
            <v>990</v>
          </cell>
        </row>
        <row r="41">
          <cell r="A41" t="str">
            <v>Cafés-hôtels-restaurants-Climatisation-Électricité</v>
          </cell>
          <cell r="B41" t="str">
            <v>elccfhrccli</v>
          </cell>
          <cell r="C41" t="str">
            <v>fra</v>
          </cell>
          <cell r="D41" t="str">
            <v>CEREN</v>
          </cell>
          <cell r="E41" t="str">
            <v>GWh pci</v>
          </cell>
          <cell r="K41">
            <v>737</v>
          </cell>
          <cell r="L41">
            <v>791</v>
          </cell>
          <cell r="M41">
            <v>847</v>
          </cell>
          <cell r="N41">
            <v>895</v>
          </cell>
          <cell r="O41">
            <v>932</v>
          </cell>
          <cell r="P41">
            <v>980</v>
          </cell>
          <cell r="Q41">
            <v>1013</v>
          </cell>
          <cell r="R41">
            <v>1089</v>
          </cell>
          <cell r="S41">
            <v>1120</v>
          </cell>
          <cell r="T41">
            <v>1168</v>
          </cell>
          <cell r="U41">
            <v>1229</v>
          </cell>
          <cell r="V41">
            <v>1311</v>
          </cell>
          <cell r="W41">
            <v>1408</v>
          </cell>
          <cell r="X41">
            <v>1491</v>
          </cell>
          <cell r="Y41">
            <v>1544</v>
          </cell>
          <cell r="Z41">
            <v>1608</v>
          </cell>
          <cell r="AA41">
            <v>1646</v>
          </cell>
          <cell r="AB41">
            <v>1688</v>
          </cell>
          <cell r="AC41">
            <v>1719</v>
          </cell>
          <cell r="AD41">
            <v>1752</v>
          </cell>
          <cell r="AE41">
            <v>1778</v>
          </cell>
        </row>
        <row r="42">
          <cell r="A42" t="str">
            <v>Cafés-hôtels-restaurants-Climatisation-Fuel domestique</v>
          </cell>
          <cell r="B42" t="str">
            <v>oilcfhrccli</v>
          </cell>
          <cell r="C42" t="str">
            <v>fra</v>
          </cell>
          <cell r="D42" t="str">
            <v>CEREN</v>
          </cell>
          <cell r="E42" t="str">
            <v>GWh pci</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row>
        <row r="43">
          <cell r="A43" t="str">
            <v>Cafés-hôtels-restaurants-Climatisation-Gaz naturel</v>
          </cell>
          <cell r="B43" t="str">
            <v>gascfhrccli</v>
          </cell>
          <cell r="C43" t="str">
            <v>fra</v>
          </cell>
          <cell r="D43" t="str">
            <v>CEREN</v>
          </cell>
          <cell r="E43" t="str">
            <v>GWh pci</v>
          </cell>
          <cell r="K43">
            <v>9</v>
          </cell>
          <cell r="L43">
            <v>11</v>
          </cell>
          <cell r="M43">
            <v>13</v>
          </cell>
          <cell r="N43">
            <v>13</v>
          </cell>
          <cell r="O43">
            <v>13</v>
          </cell>
          <cell r="P43">
            <v>13</v>
          </cell>
          <cell r="Q43">
            <v>13</v>
          </cell>
          <cell r="R43">
            <v>13</v>
          </cell>
          <cell r="S43">
            <v>13</v>
          </cell>
          <cell r="T43">
            <v>13</v>
          </cell>
          <cell r="U43">
            <v>13</v>
          </cell>
          <cell r="V43">
            <v>13</v>
          </cell>
          <cell r="W43">
            <v>13</v>
          </cell>
          <cell r="X43">
            <v>13</v>
          </cell>
          <cell r="Y43">
            <v>13</v>
          </cell>
          <cell r="Z43">
            <v>13</v>
          </cell>
          <cell r="AA43">
            <v>13</v>
          </cell>
          <cell r="AB43">
            <v>13</v>
          </cell>
          <cell r="AC43">
            <v>13</v>
          </cell>
          <cell r="AD43">
            <v>13</v>
          </cell>
          <cell r="AE43">
            <v>13</v>
          </cell>
        </row>
        <row r="44">
          <cell r="A44" t="str">
            <v>Cafés-hôtels-restaurants-Climatisation-Autres comb.</v>
          </cell>
          <cell r="B44" t="str">
            <v>othcfhrccli</v>
          </cell>
          <cell r="C44" t="str">
            <v>fra</v>
          </cell>
          <cell r="D44" t="str">
            <v>CEREN</v>
          </cell>
          <cell r="E44" t="str">
            <v>GWh pci</v>
          </cell>
          <cell r="K44">
            <v>19</v>
          </cell>
          <cell r="L44">
            <v>22</v>
          </cell>
          <cell r="M44">
            <v>24</v>
          </cell>
          <cell r="N44">
            <v>24</v>
          </cell>
          <cell r="O44">
            <v>24</v>
          </cell>
          <cell r="P44">
            <v>24</v>
          </cell>
          <cell r="Q44">
            <v>23</v>
          </cell>
          <cell r="R44">
            <v>23</v>
          </cell>
          <cell r="S44">
            <v>23</v>
          </cell>
          <cell r="T44">
            <v>23</v>
          </cell>
          <cell r="U44">
            <v>23</v>
          </cell>
          <cell r="V44">
            <v>23</v>
          </cell>
          <cell r="W44">
            <v>23</v>
          </cell>
          <cell r="X44">
            <v>23</v>
          </cell>
          <cell r="Y44">
            <v>23</v>
          </cell>
          <cell r="Z44">
            <v>23</v>
          </cell>
          <cell r="AA44">
            <v>23</v>
          </cell>
          <cell r="AB44">
            <v>23</v>
          </cell>
          <cell r="AC44">
            <v>23</v>
          </cell>
          <cell r="AD44">
            <v>23</v>
          </cell>
          <cell r="AE44">
            <v>23</v>
          </cell>
        </row>
        <row r="45">
          <cell r="A45" t="str">
            <v>Cafés-hôtels-restaurants-Cuisson-Électricité</v>
          </cell>
          <cell r="B45" t="str">
            <v>elccfhrccui</v>
          </cell>
          <cell r="C45" t="str">
            <v>fra</v>
          </cell>
          <cell r="D45" t="str">
            <v>CEREN</v>
          </cell>
          <cell r="E45" t="str">
            <v>GWh pci</v>
          </cell>
          <cell r="K45">
            <v>2147</v>
          </cell>
          <cell r="L45">
            <v>2086</v>
          </cell>
          <cell r="M45">
            <v>2021</v>
          </cell>
          <cell r="N45">
            <v>1955</v>
          </cell>
          <cell r="O45">
            <v>1911</v>
          </cell>
          <cell r="P45">
            <v>1843</v>
          </cell>
          <cell r="Q45">
            <v>1767</v>
          </cell>
          <cell r="R45">
            <v>1699</v>
          </cell>
          <cell r="S45">
            <v>1649</v>
          </cell>
          <cell r="T45">
            <v>1594</v>
          </cell>
          <cell r="U45">
            <v>1539</v>
          </cell>
          <cell r="V45">
            <v>1476</v>
          </cell>
          <cell r="W45">
            <v>1419</v>
          </cell>
          <cell r="X45">
            <v>1368</v>
          </cell>
          <cell r="Y45">
            <v>1296</v>
          </cell>
          <cell r="Z45">
            <v>1222</v>
          </cell>
          <cell r="AA45">
            <v>1141</v>
          </cell>
          <cell r="AB45">
            <v>1072</v>
          </cell>
          <cell r="AC45">
            <v>988</v>
          </cell>
          <cell r="AD45">
            <v>905</v>
          </cell>
          <cell r="AE45">
            <v>916</v>
          </cell>
        </row>
        <row r="46">
          <cell r="A46" t="str">
            <v>Cafés-hôtels-restaurants-Cuisson-Fuel domestique</v>
          </cell>
          <cell r="B46" t="str">
            <v>oilcfhrccui</v>
          </cell>
          <cell r="C46" t="str">
            <v>fra</v>
          </cell>
          <cell r="D46" t="str">
            <v>CEREN</v>
          </cell>
          <cell r="E46" t="str">
            <v>GWh pci</v>
          </cell>
          <cell r="K46">
            <v>51</v>
          </cell>
          <cell r="L46">
            <v>49</v>
          </cell>
          <cell r="M46">
            <v>48</v>
          </cell>
          <cell r="N46">
            <v>49</v>
          </cell>
          <cell r="O46">
            <v>41</v>
          </cell>
          <cell r="P46">
            <v>41</v>
          </cell>
          <cell r="Q46">
            <v>39</v>
          </cell>
          <cell r="R46">
            <v>37</v>
          </cell>
          <cell r="S46">
            <v>35</v>
          </cell>
          <cell r="T46">
            <v>33</v>
          </cell>
          <cell r="U46">
            <v>30</v>
          </cell>
          <cell r="V46">
            <v>29</v>
          </cell>
          <cell r="W46">
            <v>27</v>
          </cell>
          <cell r="X46">
            <v>25</v>
          </cell>
          <cell r="Y46">
            <v>23</v>
          </cell>
          <cell r="Z46">
            <v>20</v>
          </cell>
          <cell r="AA46">
            <v>18</v>
          </cell>
          <cell r="AB46">
            <v>16</v>
          </cell>
          <cell r="AC46">
            <v>15</v>
          </cell>
          <cell r="AD46">
            <v>13</v>
          </cell>
          <cell r="AE46">
            <v>13</v>
          </cell>
        </row>
        <row r="47">
          <cell r="A47" t="str">
            <v>Cafés-hôtels-restaurants-Cuisson-Gaz naturel</v>
          </cell>
          <cell r="B47" t="str">
            <v>gascfhrccui</v>
          </cell>
          <cell r="C47" t="str">
            <v>fra</v>
          </cell>
          <cell r="D47" t="str">
            <v>CEREN</v>
          </cell>
          <cell r="E47" t="str">
            <v>GWh pci</v>
          </cell>
          <cell r="K47">
            <v>1911</v>
          </cell>
          <cell r="L47">
            <v>1943</v>
          </cell>
          <cell r="M47">
            <v>1956</v>
          </cell>
          <cell r="N47">
            <v>1992</v>
          </cell>
          <cell r="O47">
            <v>1980</v>
          </cell>
          <cell r="P47">
            <v>2078</v>
          </cell>
          <cell r="Q47">
            <v>2141</v>
          </cell>
          <cell r="R47">
            <v>2140</v>
          </cell>
          <cell r="S47">
            <v>2127</v>
          </cell>
          <cell r="T47">
            <v>2114</v>
          </cell>
          <cell r="U47">
            <v>2085</v>
          </cell>
          <cell r="V47">
            <v>2079</v>
          </cell>
          <cell r="W47">
            <v>2078</v>
          </cell>
          <cell r="X47">
            <v>2037</v>
          </cell>
          <cell r="Y47">
            <v>2037</v>
          </cell>
          <cell r="Z47">
            <v>2051</v>
          </cell>
          <cell r="AA47">
            <v>2037</v>
          </cell>
          <cell r="AB47">
            <v>2005</v>
          </cell>
          <cell r="AC47">
            <v>1977</v>
          </cell>
          <cell r="AD47">
            <v>1955</v>
          </cell>
          <cell r="AE47">
            <v>1953</v>
          </cell>
        </row>
        <row r="48">
          <cell r="A48" t="str">
            <v>Cafés-hôtels-restaurants-Cuisson-Autres comb.</v>
          </cell>
          <cell r="B48" t="str">
            <v>othcfhrccui</v>
          </cell>
          <cell r="C48" t="str">
            <v>fra</v>
          </cell>
          <cell r="D48" t="str">
            <v>CEREN</v>
          </cell>
          <cell r="E48" t="str">
            <v>GWh pci</v>
          </cell>
          <cell r="K48">
            <v>792</v>
          </cell>
          <cell r="L48">
            <v>794</v>
          </cell>
          <cell r="M48">
            <v>800</v>
          </cell>
          <cell r="N48">
            <v>802</v>
          </cell>
          <cell r="O48">
            <v>775</v>
          </cell>
          <cell r="P48">
            <v>741</v>
          </cell>
          <cell r="Q48">
            <v>709</v>
          </cell>
          <cell r="R48">
            <v>714</v>
          </cell>
          <cell r="S48">
            <v>704</v>
          </cell>
          <cell r="T48">
            <v>698</v>
          </cell>
          <cell r="U48">
            <v>701</v>
          </cell>
          <cell r="V48">
            <v>702</v>
          </cell>
          <cell r="W48">
            <v>704</v>
          </cell>
          <cell r="X48">
            <v>701</v>
          </cell>
          <cell r="Y48">
            <v>707</v>
          </cell>
          <cell r="Z48">
            <v>705</v>
          </cell>
          <cell r="AA48">
            <v>707</v>
          </cell>
          <cell r="AB48">
            <v>700</v>
          </cell>
          <cell r="AC48">
            <v>697</v>
          </cell>
          <cell r="AD48">
            <v>693</v>
          </cell>
          <cell r="AE48">
            <v>695</v>
          </cell>
        </row>
        <row r="49">
          <cell r="A49" t="str">
            <v>Cafés-hôtels-restaurants-Eau chaude-Électricité</v>
          </cell>
          <cell r="B49" t="str">
            <v>elccfhrcecs</v>
          </cell>
          <cell r="C49" t="str">
            <v>fra</v>
          </cell>
          <cell r="D49" t="str">
            <v>CEREN</v>
          </cell>
          <cell r="E49" t="str">
            <v>GWh pci</v>
          </cell>
          <cell r="K49">
            <v>692</v>
          </cell>
          <cell r="L49">
            <v>723</v>
          </cell>
          <cell r="M49">
            <v>744</v>
          </cell>
          <cell r="N49">
            <v>765</v>
          </cell>
          <cell r="O49">
            <v>776</v>
          </cell>
          <cell r="P49">
            <v>775</v>
          </cell>
          <cell r="Q49">
            <v>792</v>
          </cell>
          <cell r="R49">
            <v>817</v>
          </cell>
          <cell r="S49">
            <v>853</v>
          </cell>
          <cell r="T49">
            <v>893</v>
          </cell>
          <cell r="U49">
            <v>926</v>
          </cell>
          <cell r="V49">
            <v>956</v>
          </cell>
          <cell r="W49">
            <v>986</v>
          </cell>
          <cell r="X49">
            <v>1035</v>
          </cell>
          <cell r="Y49">
            <v>1074</v>
          </cell>
          <cell r="Z49">
            <v>1107</v>
          </cell>
          <cell r="AA49">
            <v>1131</v>
          </cell>
          <cell r="AB49">
            <v>1157</v>
          </cell>
          <cell r="AC49">
            <v>1178</v>
          </cell>
          <cell r="AD49">
            <v>1200</v>
          </cell>
          <cell r="AE49">
            <v>1208</v>
          </cell>
        </row>
        <row r="50">
          <cell r="A50" t="str">
            <v>Cafés-hôtels-restaurants-Eau chaude-Fuel domestique</v>
          </cell>
          <cell r="B50" t="str">
            <v>oilcfhrcecs</v>
          </cell>
          <cell r="C50" t="str">
            <v>fra</v>
          </cell>
          <cell r="D50" t="str">
            <v>CEREN</v>
          </cell>
          <cell r="E50" t="str">
            <v>GWh pci</v>
          </cell>
          <cell r="K50">
            <v>431</v>
          </cell>
          <cell r="L50">
            <v>412</v>
          </cell>
          <cell r="M50">
            <v>411</v>
          </cell>
          <cell r="N50">
            <v>398</v>
          </cell>
          <cell r="O50">
            <v>388</v>
          </cell>
          <cell r="P50">
            <v>406</v>
          </cell>
          <cell r="Q50">
            <v>399</v>
          </cell>
          <cell r="R50">
            <v>388</v>
          </cell>
          <cell r="S50">
            <v>368</v>
          </cell>
          <cell r="T50">
            <v>356</v>
          </cell>
          <cell r="U50">
            <v>344</v>
          </cell>
          <cell r="V50">
            <v>335</v>
          </cell>
          <cell r="W50">
            <v>322</v>
          </cell>
          <cell r="X50">
            <v>316</v>
          </cell>
          <cell r="Y50">
            <v>301</v>
          </cell>
          <cell r="Z50">
            <v>283</v>
          </cell>
          <cell r="AA50">
            <v>269</v>
          </cell>
          <cell r="AB50">
            <v>262</v>
          </cell>
          <cell r="AC50">
            <v>254</v>
          </cell>
          <cell r="AD50">
            <v>248</v>
          </cell>
          <cell r="AE50">
            <v>248</v>
          </cell>
        </row>
        <row r="51">
          <cell r="A51" t="str">
            <v>Cafés-hôtels-restaurants-Eau chaude-Gaz naturel</v>
          </cell>
          <cell r="B51" t="str">
            <v>gascfhrcecs</v>
          </cell>
          <cell r="C51" t="str">
            <v>fra</v>
          </cell>
          <cell r="D51" t="str">
            <v>CEREN</v>
          </cell>
          <cell r="E51" t="str">
            <v>GWh pci</v>
          </cell>
          <cell r="K51">
            <v>867</v>
          </cell>
          <cell r="L51">
            <v>869</v>
          </cell>
          <cell r="M51">
            <v>851</v>
          </cell>
          <cell r="N51">
            <v>861</v>
          </cell>
          <cell r="O51">
            <v>860</v>
          </cell>
          <cell r="P51">
            <v>889</v>
          </cell>
          <cell r="Q51">
            <v>901</v>
          </cell>
          <cell r="R51">
            <v>908</v>
          </cell>
          <cell r="S51">
            <v>913</v>
          </cell>
          <cell r="T51">
            <v>913</v>
          </cell>
          <cell r="U51">
            <v>904</v>
          </cell>
          <cell r="V51">
            <v>906</v>
          </cell>
          <cell r="W51">
            <v>911</v>
          </cell>
          <cell r="X51">
            <v>895</v>
          </cell>
          <cell r="Y51">
            <v>894</v>
          </cell>
          <cell r="Z51">
            <v>897</v>
          </cell>
          <cell r="AA51">
            <v>888</v>
          </cell>
          <cell r="AB51">
            <v>874</v>
          </cell>
          <cell r="AC51">
            <v>861</v>
          </cell>
          <cell r="AD51">
            <v>849</v>
          </cell>
          <cell r="AE51">
            <v>851</v>
          </cell>
        </row>
        <row r="52">
          <cell r="A52" t="str">
            <v>Cafés-hôtels-restaurants-Eau chaude-Autres comb.</v>
          </cell>
          <cell r="B52" t="str">
            <v>othcfhrcecs</v>
          </cell>
          <cell r="C52" t="str">
            <v>fra</v>
          </cell>
          <cell r="D52" t="str">
            <v>CEREN</v>
          </cell>
          <cell r="E52" t="str">
            <v>GWh pci</v>
          </cell>
          <cell r="K52">
            <v>312</v>
          </cell>
          <cell r="L52">
            <v>316</v>
          </cell>
          <cell r="M52">
            <v>320</v>
          </cell>
          <cell r="N52">
            <v>329</v>
          </cell>
          <cell r="O52">
            <v>322</v>
          </cell>
          <cell r="P52">
            <v>325</v>
          </cell>
          <cell r="Q52">
            <v>322</v>
          </cell>
          <cell r="R52">
            <v>319</v>
          </cell>
          <cell r="S52">
            <v>314</v>
          </cell>
          <cell r="T52">
            <v>308</v>
          </cell>
          <cell r="U52">
            <v>307</v>
          </cell>
          <cell r="V52">
            <v>306</v>
          </cell>
          <cell r="W52">
            <v>313</v>
          </cell>
          <cell r="X52">
            <v>312</v>
          </cell>
          <cell r="Y52">
            <v>314</v>
          </cell>
          <cell r="Z52">
            <v>312</v>
          </cell>
          <cell r="AA52">
            <v>312</v>
          </cell>
          <cell r="AB52">
            <v>306</v>
          </cell>
          <cell r="AC52">
            <v>303</v>
          </cell>
          <cell r="AD52">
            <v>301</v>
          </cell>
          <cell r="AE52">
            <v>304</v>
          </cell>
        </row>
        <row r="53">
          <cell r="A53" t="str">
            <v>Cafés-hôtels-restaurants-Spécifique-Électricité</v>
          </cell>
          <cell r="B53" t="str">
            <v>elccfhrcspé</v>
          </cell>
          <cell r="C53" t="str">
            <v>fra</v>
          </cell>
          <cell r="D53" t="str">
            <v>CEREN</v>
          </cell>
          <cell r="E53" t="str">
            <v>GWh pci</v>
          </cell>
          <cell r="K53">
            <v>3133</v>
          </cell>
          <cell r="L53">
            <v>3306</v>
          </cell>
          <cell r="M53">
            <v>3638</v>
          </cell>
          <cell r="N53">
            <v>3852</v>
          </cell>
          <cell r="O53">
            <v>4045</v>
          </cell>
          <cell r="P53">
            <v>4321</v>
          </cell>
          <cell r="Q53">
            <v>4502</v>
          </cell>
          <cell r="R53">
            <v>4721</v>
          </cell>
          <cell r="S53">
            <v>4923</v>
          </cell>
          <cell r="T53">
            <v>5137</v>
          </cell>
          <cell r="U53">
            <v>5360</v>
          </cell>
          <cell r="V53">
            <v>5637</v>
          </cell>
          <cell r="W53">
            <v>5921</v>
          </cell>
          <cell r="X53">
            <v>6188</v>
          </cell>
          <cell r="Y53">
            <v>6465</v>
          </cell>
          <cell r="Z53">
            <v>6734</v>
          </cell>
          <cell r="AA53">
            <v>6958</v>
          </cell>
          <cell r="AB53">
            <v>7148</v>
          </cell>
          <cell r="AC53">
            <v>7323</v>
          </cell>
          <cell r="AD53">
            <v>7540</v>
          </cell>
          <cell r="AE53">
            <v>7420</v>
          </cell>
        </row>
        <row r="54">
          <cell r="A54" t="str">
            <v>Cafés-hôtels-restaurants-Spécifique-Fuel domestique</v>
          </cell>
          <cell r="B54" t="str">
            <v>oilcfhrcspé</v>
          </cell>
          <cell r="C54" t="str">
            <v>fra</v>
          </cell>
          <cell r="D54" t="str">
            <v>CEREN</v>
          </cell>
          <cell r="E54" t="str">
            <v>GWh pci</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row>
        <row r="55">
          <cell r="A55" t="str">
            <v>Cafés-hôtels-restaurants-Spécifique-Gaz naturel</v>
          </cell>
          <cell r="B55" t="str">
            <v>gascfhrcspé</v>
          </cell>
          <cell r="C55" t="str">
            <v>fra</v>
          </cell>
          <cell r="D55" t="str">
            <v>CEREN</v>
          </cell>
          <cell r="E55" t="str">
            <v>GWh pci</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row>
        <row r="56">
          <cell r="A56" t="str">
            <v>Cafés-hôtels-restaurants-Spécifique-Autres comb.</v>
          </cell>
          <cell r="B56" t="str">
            <v>othcfhrcspé</v>
          </cell>
          <cell r="C56" t="str">
            <v>fra</v>
          </cell>
          <cell r="D56" t="str">
            <v>CEREN</v>
          </cell>
          <cell r="E56" t="str">
            <v>GWh pci</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row>
        <row r="57">
          <cell r="A57" t="str">
            <v>Consommation énergétique Commerce</v>
          </cell>
        </row>
        <row r="58">
          <cell r="A58" t="str">
            <v>Commerce-Autres usages therm-Électricité</v>
          </cell>
          <cell r="B58" t="str">
            <v>elccfcomthm</v>
          </cell>
          <cell r="C58" t="str">
            <v>fra</v>
          </cell>
          <cell r="D58" t="str">
            <v>CEREN</v>
          </cell>
          <cell r="E58" t="str">
            <v>GWh pci</v>
          </cell>
          <cell r="K58">
            <v>1738</v>
          </cell>
          <cell r="L58">
            <v>1738</v>
          </cell>
          <cell r="M58">
            <v>1738</v>
          </cell>
          <cell r="N58">
            <v>1738</v>
          </cell>
          <cell r="O58">
            <v>1738</v>
          </cell>
          <cell r="P58">
            <v>1738</v>
          </cell>
          <cell r="Q58">
            <v>1738</v>
          </cell>
          <cell r="R58">
            <v>1738</v>
          </cell>
          <cell r="S58">
            <v>1738</v>
          </cell>
          <cell r="T58">
            <v>1738</v>
          </cell>
          <cell r="U58">
            <v>1738</v>
          </cell>
          <cell r="V58">
            <v>1738</v>
          </cell>
          <cell r="W58">
            <v>1738</v>
          </cell>
          <cell r="X58">
            <v>1738</v>
          </cell>
          <cell r="Y58">
            <v>1738</v>
          </cell>
          <cell r="Z58">
            <v>1738</v>
          </cell>
          <cell r="AA58">
            <v>1738</v>
          </cell>
          <cell r="AB58">
            <v>1738</v>
          </cell>
          <cell r="AC58">
            <v>1738</v>
          </cell>
          <cell r="AD58">
            <v>1738</v>
          </cell>
          <cell r="AE58">
            <v>1738</v>
          </cell>
        </row>
        <row r="59">
          <cell r="A59" t="str">
            <v>Commerce-Autres usages therm-Fuel domestique</v>
          </cell>
          <cell r="B59" t="str">
            <v>oilcfcomthm</v>
          </cell>
          <cell r="C59" t="str">
            <v>fra</v>
          </cell>
          <cell r="D59" t="str">
            <v>CEREN</v>
          </cell>
          <cell r="E59" t="str">
            <v>GWh pci</v>
          </cell>
          <cell r="K59">
            <v>2056</v>
          </cell>
          <cell r="L59">
            <v>2056</v>
          </cell>
          <cell r="M59">
            <v>2056</v>
          </cell>
          <cell r="N59">
            <v>2056</v>
          </cell>
          <cell r="O59">
            <v>2056</v>
          </cell>
          <cell r="P59">
            <v>2056</v>
          </cell>
          <cell r="Q59">
            <v>2056</v>
          </cell>
          <cell r="R59">
            <v>2056</v>
          </cell>
          <cell r="S59">
            <v>2056</v>
          </cell>
          <cell r="T59">
            <v>2056</v>
          </cell>
          <cell r="U59">
            <v>2056</v>
          </cell>
          <cell r="V59">
            <v>2056</v>
          </cell>
          <cell r="W59">
            <v>2056</v>
          </cell>
          <cell r="X59">
            <v>2056</v>
          </cell>
          <cell r="Y59">
            <v>2056</v>
          </cell>
          <cell r="Z59">
            <v>2056</v>
          </cell>
          <cell r="AA59">
            <v>2056</v>
          </cell>
          <cell r="AB59">
            <v>2056</v>
          </cell>
          <cell r="AC59">
            <v>2056</v>
          </cell>
          <cell r="AD59">
            <v>2056</v>
          </cell>
          <cell r="AE59">
            <v>2056</v>
          </cell>
        </row>
        <row r="60">
          <cell r="A60" t="str">
            <v>Commerce-Autres usages therm-Gaz naturel</v>
          </cell>
          <cell r="B60" t="str">
            <v>gascfcomthm</v>
          </cell>
          <cell r="C60" t="str">
            <v>fra</v>
          </cell>
          <cell r="D60" t="str">
            <v>CEREN</v>
          </cell>
          <cell r="E60" t="str">
            <v>GWh pci</v>
          </cell>
          <cell r="K60">
            <v>2217</v>
          </cell>
          <cell r="L60">
            <v>2186</v>
          </cell>
          <cell r="M60">
            <v>2238</v>
          </cell>
          <cell r="N60">
            <v>2219</v>
          </cell>
          <cell r="O60">
            <v>2219</v>
          </cell>
          <cell r="P60">
            <v>2219</v>
          </cell>
          <cell r="Q60">
            <v>2219</v>
          </cell>
          <cell r="R60">
            <v>2219</v>
          </cell>
          <cell r="S60">
            <v>2219</v>
          </cell>
          <cell r="T60">
            <v>2219</v>
          </cell>
          <cell r="U60">
            <v>2219</v>
          </cell>
          <cell r="V60">
            <v>2219</v>
          </cell>
          <cell r="W60">
            <v>2219</v>
          </cell>
          <cell r="X60">
            <v>2219</v>
          </cell>
          <cell r="Y60">
            <v>2219</v>
          </cell>
          <cell r="Z60">
            <v>2219</v>
          </cell>
          <cell r="AA60">
            <v>2219</v>
          </cell>
          <cell r="AB60">
            <v>2219</v>
          </cell>
          <cell r="AC60">
            <v>2219</v>
          </cell>
          <cell r="AD60">
            <v>2219</v>
          </cell>
          <cell r="AE60">
            <v>2219</v>
          </cell>
        </row>
        <row r="61">
          <cell r="A61" t="str">
            <v>Commerce-Autres usages therm-Autres comb.</v>
          </cell>
          <cell r="B61" t="str">
            <v>othcfcomthm</v>
          </cell>
          <cell r="C61" t="str">
            <v>fra</v>
          </cell>
          <cell r="D61" t="str">
            <v>CEREN</v>
          </cell>
          <cell r="E61" t="str">
            <v>GWh pci</v>
          </cell>
          <cell r="K61">
            <v>449</v>
          </cell>
          <cell r="L61">
            <v>449</v>
          </cell>
          <cell r="M61">
            <v>449</v>
          </cell>
          <cell r="N61">
            <v>449</v>
          </cell>
          <cell r="O61">
            <v>449</v>
          </cell>
          <cell r="P61">
            <v>449</v>
          </cell>
          <cell r="Q61">
            <v>449</v>
          </cell>
          <cell r="R61">
            <v>449</v>
          </cell>
          <cell r="S61">
            <v>449</v>
          </cell>
          <cell r="T61">
            <v>449</v>
          </cell>
          <cell r="U61">
            <v>449</v>
          </cell>
          <cell r="V61">
            <v>449</v>
          </cell>
          <cell r="W61">
            <v>449</v>
          </cell>
          <cell r="X61">
            <v>449</v>
          </cell>
          <cell r="Y61">
            <v>449</v>
          </cell>
          <cell r="Z61">
            <v>449</v>
          </cell>
          <cell r="AA61">
            <v>449</v>
          </cell>
          <cell r="AB61">
            <v>449</v>
          </cell>
          <cell r="AC61">
            <v>449</v>
          </cell>
          <cell r="AD61">
            <v>449</v>
          </cell>
          <cell r="AE61">
            <v>449</v>
          </cell>
        </row>
        <row r="62">
          <cell r="A62" t="str">
            <v>Commerce-Chauffage-Électricité</v>
          </cell>
          <cell r="B62" t="str">
            <v>elccfcomchf</v>
          </cell>
          <cell r="C62" t="str">
            <v>fra</v>
          </cell>
          <cell r="D62" t="str">
            <v>CEREN</v>
          </cell>
          <cell r="E62" t="str">
            <v>GWh pci</v>
          </cell>
          <cell r="K62">
            <v>3584</v>
          </cell>
          <cell r="L62">
            <v>3602</v>
          </cell>
          <cell r="M62">
            <v>3705</v>
          </cell>
          <cell r="N62">
            <v>3835</v>
          </cell>
          <cell r="O62">
            <v>3959</v>
          </cell>
          <cell r="P62">
            <v>4071</v>
          </cell>
          <cell r="Q62">
            <v>4132</v>
          </cell>
          <cell r="R62">
            <v>4132</v>
          </cell>
          <cell r="S62">
            <v>4120</v>
          </cell>
          <cell r="T62">
            <v>4135</v>
          </cell>
          <cell r="U62">
            <v>4174</v>
          </cell>
          <cell r="V62">
            <v>4246</v>
          </cell>
          <cell r="W62">
            <v>4288</v>
          </cell>
          <cell r="X62">
            <v>4375</v>
          </cell>
          <cell r="Y62">
            <v>4355</v>
          </cell>
          <cell r="Z62">
            <v>4353</v>
          </cell>
          <cell r="AA62">
            <v>4389</v>
          </cell>
          <cell r="AB62">
            <v>4382</v>
          </cell>
          <cell r="AC62">
            <v>4410</v>
          </cell>
          <cell r="AD62">
            <v>4468</v>
          </cell>
          <cell r="AE62">
            <v>4402</v>
          </cell>
        </row>
        <row r="63">
          <cell r="A63" t="str">
            <v>Commerce-Chauffage-Fuel domestique</v>
          </cell>
          <cell r="B63" t="str">
            <v>oilcfcomchf</v>
          </cell>
          <cell r="C63" t="str">
            <v>fra</v>
          </cell>
          <cell r="D63" t="str">
            <v>CEREN</v>
          </cell>
          <cell r="E63" t="str">
            <v>GWh pci</v>
          </cell>
          <cell r="K63">
            <v>6477</v>
          </cell>
          <cell r="L63">
            <v>6451</v>
          </cell>
          <cell r="M63">
            <v>7067</v>
          </cell>
          <cell r="N63">
            <v>7159</v>
          </cell>
          <cell r="O63">
            <v>7258</v>
          </cell>
          <cell r="P63">
            <v>7219</v>
          </cell>
          <cell r="Q63">
            <v>7558</v>
          </cell>
          <cell r="R63">
            <v>7514</v>
          </cell>
          <cell r="S63">
            <v>7349</v>
          </cell>
          <cell r="T63">
            <v>6971</v>
          </cell>
          <cell r="U63">
            <v>6936</v>
          </cell>
          <cell r="V63">
            <v>6830</v>
          </cell>
          <cell r="W63">
            <v>6687</v>
          </cell>
          <cell r="X63">
            <v>6509</v>
          </cell>
          <cell r="Y63">
            <v>6211</v>
          </cell>
          <cell r="Z63">
            <v>6034</v>
          </cell>
          <cell r="AA63">
            <v>5713</v>
          </cell>
          <cell r="AB63">
            <v>5374</v>
          </cell>
          <cell r="AC63">
            <v>5057</v>
          </cell>
          <cell r="AD63">
            <v>4944</v>
          </cell>
          <cell r="AE63">
            <v>4785</v>
          </cell>
        </row>
        <row r="64">
          <cell r="A64" t="str">
            <v>Commerce-Chauffage-Gaz naturel</v>
          </cell>
          <cell r="B64" t="str">
            <v>gascfcomchf</v>
          </cell>
          <cell r="C64" t="str">
            <v>fra</v>
          </cell>
          <cell r="D64" t="str">
            <v>CEREN</v>
          </cell>
          <cell r="E64" t="str">
            <v>GWh pci</v>
          </cell>
          <cell r="K64">
            <v>7073</v>
          </cell>
          <cell r="L64">
            <v>7206</v>
          </cell>
          <cell r="M64">
            <v>7743</v>
          </cell>
          <cell r="N64">
            <v>8083</v>
          </cell>
          <cell r="O64">
            <v>8401</v>
          </cell>
          <cell r="P64">
            <v>8659</v>
          </cell>
          <cell r="Q64">
            <v>8941</v>
          </cell>
          <cell r="R64">
            <v>9462</v>
          </cell>
          <cell r="S64">
            <v>9376</v>
          </cell>
          <cell r="T64">
            <v>9618</v>
          </cell>
          <cell r="U64">
            <v>9603</v>
          </cell>
          <cell r="V64">
            <v>9569</v>
          </cell>
          <cell r="W64">
            <v>9780</v>
          </cell>
          <cell r="X64">
            <v>9835</v>
          </cell>
          <cell r="Y64">
            <v>9647</v>
          </cell>
          <cell r="Z64">
            <v>9719</v>
          </cell>
          <cell r="AA64">
            <v>9769</v>
          </cell>
          <cell r="AB64">
            <v>9571</v>
          </cell>
          <cell r="AC64">
            <v>9325</v>
          </cell>
          <cell r="AD64">
            <v>9337</v>
          </cell>
          <cell r="AE64">
            <v>9032</v>
          </cell>
        </row>
        <row r="65">
          <cell r="A65" t="str">
            <v>Commerce-Chauffage-Autres comb.</v>
          </cell>
          <cell r="B65" t="str">
            <v>othcfcomchf</v>
          </cell>
          <cell r="C65" t="str">
            <v>fra</v>
          </cell>
          <cell r="D65" t="str">
            <v>CEREN</v>
          </cell>
          <cell r="E65" t="str">
            <v>GWh pci</v>
          </cell>
          <cell r="K65">
            <v>987</v>
          </cell>
          <cell r="L65">
            <v>945</v>
          </cell>
          <cell r="M65">
            <v>946</v>
          </cell>
          <cell r="N65">
            <v>958</v>
          </cell>
          <cell r="O65">
            <v>960</v>
          </cell>
          <cell r="P65">
            <v>956</v>
          </cell>
          <cell r="Q65">
            <v>947</v>
          </cell>
          <cell r="R65">
            <v>935</v>
          </cell>
          <cell r="S65">
            <v>903</v>
          </cell>
          <cell r="T65">
            <v>912</v>
          </cell>
          <cell r="U65">
            <v>909</v>
          </cell>
          <cell r="V65">
            <v>906</v>
          </cell>
          <cell r="W65">
            <v>907</v>
          </cell>
          <cell r="X65">
            <v>922</v>
          </cell>
          <cell r="Y65">
            <v>912</v>
          </cell>
          <cell r="Z65">
            <v>893</v>
          </cell>
          <cell r="AA65">
            <v>881</v>
          </cell>
          <cell r="AB65">
            <v>872</v>
          </cell>
          <cell r="AC65">
            <v>834</v>
          </cell>
          <cell r="AD65">
            <v>844</v>
          </cell>
          <cell r="AE65">
            <v>834</v>
          </cell>
        </row>
        <row r="66">
          <cell r="A66" t="str">
            <v>Commerce-Climatisation-Électricité</v>
          </cell>
          <cell r="B66" t="str">
            <v>elccfcomcli</v>
          </cell>
          <cell r="C66" t="str">
            <v>fra</v>
          </cell>
          <cell r="D66" t="str">
            <v>CEREN</v>
          </cell>
          <cell r="E66" t="str">
            <v>GWh pci</v>
          </cell>
          <cell r="K66">
            <v>1971</v>
          </cell>
          <cell r="L66">
            <v>2043</v>
          </cell>
          <cell r="M66">
            <v>2212</v>
          </cell>
          <cell r="N66">
            <v>2311</v>
          </cell>
          <cell r="O66">
            <v>2480</v>
          </cell>
          <cell r="P66">
            <v>2604</v>
          </cell>
          <cell r="Q66">
            <v>2735</v>
          </cell>
          <cell r="R66">
            <v>2928</v>
          </cell>
          <cell r="S66">
            <v>3005</v>
          </cell>
          <cell r="T66">
            <v>3166</v>
          </cell>
          <cell r="U66">
            <v>3352</v>
          </cell>
          <cell r="V66">
            <v>3531</v>
          </cell>
          <cell r="W66">
            <v>3672</v>
          </cell>
          <cell r="X66">
            <v>3850</v>
          </cell>
          <cell r="Y66">
            <v>4077</v>
          </cell>
          <cell r="Z66">
            <v>4213</v>
          </cell>
          <cell r="AA66">
            <v>4342</v>
          </cell>
          <cell r="AB66">
            <v>4503</v>
          </cell>
          <cell r="AC66">
            <v>4666</v>
          </cell>
          <cell r="AD66">
            <v>4763</v>
          </cell>
          <cell r="AE66">
            <v>4897</v>
          </cell>
        </row>
        <row r="67">
          <cell r="A67" t="str">
            <v>Commerce-Climatisation-Fuel domestique</v>
          </cell>
          <cell r="B67" t="str">
            <v>oilcfcomcli</v>
          </cell>
          <cell r="C67" t="str">
            <v>fra</v>
          </cell>
          <cell r="D67" t="str">
            <v>CEREN</v>
          </cell>
          <cell r="E67" t="str">
            <v>GWh pci</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row>
        <row r="68">
          <cell r="A68" t="str">
            <v>Commerce-Climatisation-Gaz naturel</v>
          </cell>
          <cell r="B68" t="str">
            <v>gascfcomcli</v>
          </cell>
          <cell r="C68" t="str">
            <v>fra</v>
          </cell>
          <cell r="D68" t="str">
            <v>CEREN</v>
          </cell>
          <cell r="E68" t="str">
            <v>GWh pci</v>
          </cell>
          <cell r="K68">
            <v>7</v>
          </cell>
          <cell r="L68">
            <v>15</v>
          </cell>
          <cell r="M68">
            <v>17</v>
          </cell>
          <cell r="N68">
            <v>17</v>
          </cell>
          <cell r="O68">
            <v>17</v>
          </cell>
          <cell r="P68">
            <v>17</v>
          </cell>
          <cell r="Q68">
            <v>18</v>
          </cell>
          <cell r="R68">
            <v>18</v>
          </cell>
          <cell r="S68">
            <v>18</v>
          </cell>
          <cell r="T68">
            <v>18</v>
          </cell>
          <cell r="U68">
            <v>18</v>
          </cell>
          <cell r="V68">
            <v>18</v>
          </cell>
          <cell r="W68">
            <v>18</v>
          </cell>
          <cell r="X68">
            <v>18</v>
          </cell>
          <cell r="Y68">
            <v>18</v>
          </cell>
          <cell r="Z68">
            <v>18</v>
          </cell>
          <cell r="AA68">
            <v>18</v>
          </cell>
          <cell r="AB68">
            <v>18</v>
          </cell>
          <cell r="AC68">
            <v>18</v>
          </cell>
          <cell r="AD68">
            <v>18</v>
          </cell>
          <cell r="AE68">
            <v>18</v>
          </cell>
        </row>
        <row r="69">
          <cell r="A69" t="str">
            <v>Commerce-Climatisation-Autres comb.</v>
          </cell>
          <cell r="B69" t="str">
            <v>othcfcomcli</v>
          </cell>
          <cell r="C69" t="str">
            <v>fra</v>
          </cell>
          <cell r="D69" t="str">
            <v>CEREN</v>
          </cell>
          <cell r="E69" t="str">
            <v>GWh pci</v>
          </cell>
          <cell r="K69">
            <v>106</v>
          </cell>
          <cell r="L69">
            <v>116</v>
          </cell>
          <cell r="M69">
            <v>128</v>
          </cell>
          <cell r="N69">
            <v>128</v>
          </cell>
          <cell r="O69">
            <v>128</v>
          </cell>
          <cell r="P69">
            <v>128</v>
          </cell>
          <cell r="Q69">
            <v>124</v>
          </cell>
          <cell r="R69">
            <v>124</v>
          </cell>
          <cell r="S69">
            <v>124</v>
          </cell>
          <cell r="T69">
            <v>124</v>
          </cell>
          <cell r="U69">
            <v>124</v>
          </cell>
          <cell r="V69">
            <v>124</v>
          </cell>
          <cell r="W69">
            <v>124</v>
          </cell>
          <cell r="X69">
            <v>124</v>
          </cell>
          <cell r="Y69">
            <v>124</v>
          </cell>
          <cell r="Z69">
            <v>124</v>
          </cell>
          <cell r="AA69">
            <v>124</v>
          </cell>
          <cell r="AB69">
            <v>124</v>
          </cell>
          <cell r="AC69">
            <v>124</v>
          </cell>
          <cell r="AD69">
            <v>124</v>
          </cell>
          <cell r="AE69">
            <v>124</v>
          </cell>
        </row>
        <row r="70">
          <cell r="A70" t="str">
            <v>Commerce-Cuisson-Électricité</v>
          </cell>
          <cell r="B70" t="str">
            <v>elccfcomcui</v>
          </cell>
          <cell r="C70" t="str">
            <v>fra</v>
          </cell>
          <cell r="D70" t="str">
            <v>CEREN</v>
          </cell>
          <cell r="E70" t="str">
            <v>GWh pci</v>
          </cell>
          <cell r="K70">
            <v>629</v>
          </cell>
          <cell r="L70">
            <v>676</v>
          </cell>
          <cell r="M70">
            <v>686</v>
          </cell>
          <cell r="N70">
            <v>696</v>
          </cell>
          <cell r="O70">
            <v>700</v>
          </cell>
          <cell r="P70">
            <v>717</v>
          </cell>
          <cell r="Q70">
            <v>722</v>
          </cell>
          <cell r="R70">
            <v>738</v>
          </cell>
          <cell r="S70">
            <v>739</v>
          </cell>
          <cell r="T70">
            <v>734</v>
          </cell>
          <cell r="U70">
            <v>730</v>
          </cell>
          <cell r="V70">
            <v>725</v>
          </cell>
          <cell r="W70">
            <v>725</v>
          </cell>
          <cell r="X70">
            <v>717</v>
          </cell>
          <cell r="Y70">
            <v>697</v>
          </cell>
          <cell r="Z70">
            <v>694</v>
          </cell>
          <cell r="AA70">
            <v>698</v>
          </cell>
          <cell r="AB70">
            <v>692</v>
          </cell>
          <cell r="AC70">
            <v>685</v>
          </cell>
          <cell r="AD70">
            <v>680</v>
          </cell>
          <cell r="AE70">
            <v>680</v>
          </cell>
        </row>
        <row r="71">
          <cell r="A71" t="str">
            <v>Commerce-Cuisson-Fuel domestique</v>
          </cell>
          <cell r="B71" t="str">
            <v>oilcfcomcui</v>
          </cell>
          <cell r="C71" t="str">
            <v>fra</v>
          </cell>
          <cell r="D71" t="str">
            <v>CEREN</v>
          </cell>
          <cell r="E71" t="str">
            <v>GWh pci</v>
          </cell>
          <cell r="K71">
            <v>22</v>
          </cell>
          <cell r="L71">
            <v>22</v>
          </cell>
          <cell r="M71">
            <v>22</v>
          </cell>
          <cell r="N71">
            <v>18</v>
          </cell>
          <cell r="O71">
            <v>17</v>
          </cell>
          <cell r="P71">
            <v>16</v>
          </cell>
          <cell r="Q71">
            <v>14</v>
          </cell>
          <cell r="R71">
            <v>15</v>
          </cell>
          <cell r="S71">
            <v>15</v>
          </cell>
          <cell r="T71">
            <v>15</v>
          </cell>
          <cell r="U71">
            <v>15</v>
          </cell>
          <cell r="V71">
            <v>15</v>
          </cell>
          <cell r="W71">
            <v>15</v>
          </cell>
          <cell r="X71">
            <v>15</v>
          </cell>
          <cell r="Y71">
            <v>14</v>
          </cell>
          <cell r="Z71">
            <v>16</v>
          </cell>
          <cell r="AA71">
            <v>16</v>
          </cell>
          <cell r="AB71">
            <v>15</v>
          </cell>
          <cell r="AC71">
            <v>15</v>
          </cell>
          <cell r="AD71">
            <v>15</v>
          </cell>
          <cell r="AE71">
            <v>15</v>
          </cell>
        </row>
        <row r="72">
          <cell r="A72" t="str">
            <v>Commerce-Cuisson-Gaz naturel</v>
          </cell>
          <cell r="B72" t="str">
            <v>gascfcomcui</v>
          </cell>
          <cell r="C72" t="str">
            <v>fra</v>
          </cell>
          <cell r="D72" t="str">
            <v>CEREN</v>
          </cell>
          <cell r="E72" t="str">
            <v>GWh pci</v>
          </cell>
          <cell r="K72">
            <v>282</v>
          </cell>
          <cell r="L72">
            <v>274</v>
          </cell>
          <cell r="M72">
            <v>263</v>
          </cell>
          <cell r="N72">
            <v>263</v>
          </cell>
          <cell r="O72">
            <v>273</v>
          </cell>
          <cell r="P72">
            <v>279</v>
          </cell>
          <cell r="Q72">
            <v>282</v>
          </cell>
          <cell r="R72">
            <v>272</v>
          </cell>
          <cell r="S72">
            <v>271</v>
          </cell>
          <cell r="T72">
            <v>270</v>
          </cell>
          <cell r="U72">
            <v>273</v>
          </cell>
          <cell r="V72">
            <v>273</v>
          </cell>
          <cell r="W72">
            <v>275</v>
          </cell>
          <cell r="X72">
            <v>274</v>
          </cell>
          <cell r="Y72">
            <v>272</v>
          </cell>
          <cell r="Z72">
            <v>271</v>
          </cell>
          <cell r="AA72">
            <v>270</v>
          </cell>
          <cell r="AB72">
            <v>268</v>
          </cell>
          <cell r="AC72">
            <v>264</v>
          </cell>
          <cell r="AD72">
            <v>262</v>
          </cell>
          <cell r="AE72">
            <v>262</v>
          </cell>
        </row>
        <row r="73">
          <cell r="A73" t="str">
            <v>Commerce-Cuisson-Autres comb.</v>
          </cell>
          <cell r="B73" t="str">
            <v>othcfcomcui</v>
          </cell>
          <cell r="C73" t="str">
            <v>fra</v>
          </cell>
          <cell r="D73" t="str">
            <v>CEREN</v>
          </cell>
          <cell r="E73" t="str">
            <v>GWh pci</v>
          </cell>
          <cell r="K73">
            <v>124</v>
          </cell>
          <cell r="L73">
            <v>124</v>
          </cell>
          <cell r="M73">
            <v>120</v>
          </cell>
          <cell r="N73">
            <v>127</v>
          </cell>
          <cell r="O73">
            <v>127</v>
          </cell>
          <cell r="P73">
            <v>132</v>
          </cell>
          <cell r="Q73">
            <v>124</v>
          </cell>
          <cell r="R73">
            <v>117</v>
          </cell>
          <cell r="S73">
            <v>114</v>
          </cell>
          <cell r="T73">
            <v>113</v>
          </cell>
          <cell r="U73">
            <v>115</v>
          </cell>
          <cell r="V73">
            <v>115</v>
          </cell>
          <cell r="W73">
            <v>115</v>
          </cell>
          <cell r="X73">
            <v>112</v>
          </cell>
          <cell r="Y73">
            <v>112</v>
          </cell>
          <cell r="Z73">
            <v>115</v>
          </cell>
          <cell r="AA73">
            <v>115</v>
          </cell>
          <cell r="AB73">
            <v>114</v>
          </cell>
          <cell r="AC73">
            <v>112</v>
          </cell>
          <cell r="AD73">
            <v>111</v>
          </cell>
          <cell r="AE73">
            <v>110</v>
          </cell>
        </row>
        <row r="74">
          <cell r="A74" t="str">
            <v>Commerce-Eau chaude-Électricité</v>
          </cell>
          <cell r="B74" t="str">
            <v>elccfcomecs</v>
          </cell>
          <cell r="C74" t="str">
            <v>fra</v>
          </cell>
          <cell r="D74" t="str">
            <v>CEREN</v>
          </cell>
          <cell r="E74" t="str">
            <v>GWh pci</v>
          </cell>
          <cell r="K74">
            <v>1349</v>
          </cell>
          <cell r="L74">
            <v>1362</v>
          </cell>
          <cell r="M74">
            <v>1367</v>
          </cell>
          <cell r="N74">
            <v>1371</v>
          </cell>
          <cell r="O74">
            <v>1384</v>
          </cell>
          <cell r="P74">
            <v>1427</v>
          </cell>
          <cell r="Q74">
            <v>1454</v>
          </cell>
          <cell r="R74">
            <v>1479</v>
          </cell>
          <cell r="S74">
            <v>1505</v>
          </cell>
          <cell r="T74">
            <v>1520</v>
          </cell>
          <cell r="U74">
            <v>1535</v>
          </cell>
          <cell r="V74">
            <v>1551</v>
          </cell>
          <cell r="W74">
            <v>1577</v>
          </cell>
          <cell r="X74">
            <v>1585</v>
          </cell>
          <cell r="Y74">
            <v>1567</v>
          </cell>
          <cell r="Z74">
            <v>1574</v>
          </cell>
          <cell r="AA74">
            <v>1591</v>
          </cell>
          <cell r="AB74">
            <v>1593</v>
          </cell>
          <cell r="AC74">
            <v>1599</v>
          </cell>
          <cell r="AD74">
            <v>1602</v>
          </cell>
          <cell r="AE74">
            <v>1611</v>
          </cell>
        </row>
        <row r="75">
          <cell r="A75" t="str">
            <v>Commerce-Eau chaude-Fuel domestique</v>
          </cell>
          <cell r="B75" t="str">
            <v>oilcfcomecs</v>
          </cell>
          <cell r="C75" t="str">
            <v>fra</v>
          </cell>
          <cell r="D75" t="str">
            <v>CEREN</v>
          </cell>
          <cell r="E75" t="str">
            <v>GWh pci</v>
          </cell>
          <cell r="K75">
            <v>573</v>
          </cell>
          <cell r="L75">
            <v>572</v>
          </cell>
          <cell r="M75">
            <v>575</v>
          </cell>
          <cell r="N75">
            <v>582</v>
          </cell>
          <cell r="O75">
            <v>566</v>
          </cell>
          <cell r="P75">
            <v>535</v>
          </cell>
          <cell r="Q75">
            <v>538</v>
          </cell>
          <cell r="R75">
            <v>537</v>
          </cell>
          <cell r="S75">
            <v>530</v>
          </cell>
          <cell r="T75">
            <v>521</v>
          </cell>
          <cell r="U75">
            <v>524</v>
          </cell>
          <cell r="V75">
            <v>522</v>
          </cell>
          <cell r="W75">
            <v>518</v>
          </cell>
          <cell r="X75">
            <v>508</v>
          </cell>
          <cell r="Y75">
            <v>504</v>
          </cell>
          <cell r="Z75">
            <v>499</v>
          </cell>
          <cell r="AA75">
            <v>492</v>
          </cell>
          <cell r="AB75">
            <v>484</v>
          </cell>
          <cell r="AC75">
            <v>474</v>
          </cell>
          <cell r="AD75">
            <v>462</v>
          </cell>
          <cell r="AE75">
            <v>472</v>
          </cell>
        </row>
        <row r="76">
          <cell r="A76" t="str">
            <v>Commerce-Eau chaude-Gaz naturel</v>
          </cell>
          <cell r="B76" t="str">
            <v>gascfcomecs</v>
          </cell>
          <cell r="C76" t="str">
            <v>fra</v>
          </cell>
          <cell r="D76" t="str">
            <v>CEREN</v>
          </cell>
          <cell r="E76" t="str">
            <v>GWh pci</v>
          </cell>
          <cell r="K76">
            <v>550</v>
          </cell>
          <cell r="L76">
            <v>564</v>
          </cell>
          <cell r="M76">
            <v>590</v>
          </cell>
          <cell r="N76">
            <v>613</v>
          </cell>
          <cell r="O76">
            <v>641</v>
          </cell>
          <cell r="P76">
            <v>648</v>
          </cell>
          <cell r="Q76">
            <v>653</v>
          </cell>
          <cell r="R76">
            <v>661</v>
          </cell>
          <cell r="S76">
            <v>672</v>
          </cell>
          <cell r="T76">
            <v>681</v>
          </cell>
          <cell r="U76">
            <v>694</v>
          </cell>
          <cell r="V76">
            <v>701</v>
          </cell>
          <cell r="W76">
            <v>717</v>
          </cell>
          <cell r="X76">
            <v>723</v>
          </cell>
          <cell r="Y76">
            <v>722</v>
          </cell>
          <cell r="Z76">
            <v>723</v>
          </cell>
          <cell r="AA76">
            <v>724</v>
          </cell>
          <cell r="AB76">
            <v>722</v>
          </cell>
          <cell r="AC76">
            <v>717</v>
          </cell>
          <cell r="AD76">
            <v>715</v>
          </cell>
          <cell r="AE76">
            <v>723</v>
          </cell>
        </row>
        <row r="77">
          <cell r="A77" t="str">
            <v>Commerce-Eau chaude-Autres comb.</v>
          </cell>
          <cell r="B77" t="str">
            <v>othcfcomecs</v>
          </cell>
          <cell r="C77" t="str">
            <v>fra</v>
          </cell>
          <cell r="D77" t="str">
            <v>CEREN</v>
          </cell>
          <cell r="E77" t="str">
            <v>GWh pci</v>
          </cell>
          <cell r="K77">
            <v>214</v>
          </cell>
          <cell r="L77">
            <v>218</v>
          </cell>
          <cell r="M77">
            <v>223</v>
          </cell>
          <cell r="N77">
            <v>230</v>
          </cell>
          <cell r="O77">
            <v>248</v>
          </cell>
          <cell r="P77">
            <v>257</v>
          </cell>
          <cell r="Q77">
            <v>256</v>
          </cell>
          <cell r="R77">
            <v>254</v>
          </cell>
          <cell r="S77">
            <v>251</v>
          </cell>
          <cell r="T77">
            <v>252</v>
          </cell>
          <cell r="U77">
            <v>253</v>
          </cell>
          <cell r="V77">
            <v>254</v>
          </cell>
          <cell r="W77">
            <v>258</v>
          </cell>
          <cell r="X77">
            <v>254</v>
          </cell>
          <cell r="Y77">
            <v>260</v>
          </cell>
          <cell r="Z77">
            <v>266</v>
          </cell>
          <cell r="AA77">
            <v>266</v>
          </cell>
          <cell r="AB77">
            <v>269</v>
          </cell>
          <cell r="AC77">
            <v>266</v>
          </cell>
          <cell r="AD77">
            <v>267</v>
          </cell>
          <cell r="AE77">
            <v>281</v>
          </cell>
        </row>
        <row r="78">
          <cell r="A78" t="str">
            <v>Commerce-Spécifique-Électricité</v>
          </cell>
          <cell r="B78" t="str">
            <v>elccfcomspé</v>
          </cell>
          <cell r="C78" t="str">
            <v>fra</v>
          </cell>
          <cell r="D78" t="str">
            <v>CEREN</v>
          </cell>
          <cell r="E78" t="str">
            <v>GWh pci</v>
          </cell>
          <cell r="K78">
            <v>12557</v>
          </cell>
          <cell r="L78">
            <v>12652</v>
          </cell>
          <cell r="M78">
            <v>12837</v>
          </cell>
          <cell r="N78">
            <v>12988</v>
          </cell>
          <cell r="O78">
            <v>13318</v>
          </cell>
          <cell r="P78">
            <v>13688</v>
          </cell>
          <cell r="Q78">
            <v>14072</v>
          </cell>
          <cell r="R78">
            <v>14531</v>
          </cell>
          <cell r="S78">
            <v>14779</v>
          </cell>
          <cell r="T78">
            <v>14838</v>
          </cell>
          <cell r="U78">
            <v>15067</v>
          </cell>
          <cell r="V78">
            <v>15273</v>
          </cell>
          <cell r="W78">
            <v>15488</v>
          </cell>
          <cell r="X78">
            <v>15680</v>
          </cell>
          <cell r="Y78">
            <v>15649</v>
          </cell>
          <cell r="Z78">
            <v>15899</v>
          </cell>
          <cell r="AA78">
            <v>16086</v>
          </cell>
          <cell r="AB78">
            <v>16028</v>
          </cell>
          <cell r="AC78">
            <v>15957</v>
          </cell>
          <cell r="AD78">
            <v>16109</v>
          </cell>
          <cell r="AE78">
            <v>15763</v>
          </cell>
        </row>
        <row r="79">
          <cell r="A79" t="str">
            <v>Commerce-Spécifique-Fuel domestique</v>
          </cell>
          <cell r="B79" t="str">
            <v>oilcfcomspé</v>
          </cell>
          <cell r="C79" t="str">
            <v>fra</v>
          </cell>
          <cell r="D79" t="str">
            <v>CEREN</v>
          </cell>
          <cell r="E79" t="str">
            <v>GWh pci</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row>
        <row r="80">
          <cell r="A80" t="str">
            <v>Commerce-Spécifique-Gaz naturel</v>
          </cell>
          <cell r="B80" t="str">
            <v>gascfcomspé</v>
          </cell>
          <cell r="C80" t="str">
            <v>fra</v>
          </cell>
          <cell r="D80" t="str">
            <v>CEREN</v>
          </cell>
          <cell r="E80" t="str">
            <v>GWh pci</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row>
        <row r="81">
          <cell r="A81" t="str">
            <v>Commerce-Spécifique-Autres comb.</v>
          </cell>
          <cell r="B81" t="str">
            <v>othcfcomspé</v>
          </cell>
          <cell r="C81" t="str">
            <v>fra</v>
          </cell>
          <cell r="D81" t="str">
            <v>CEREN</v>
          </cell>
          <cell r="E81" t="str">
            <v>GWh pci</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row>
        <row r="82">
          <cell r="A82" t="str">
            <v>Consommation énergétique Enseignement-recherche</v>
          </cell>
        </row>
        <row r="83">
          <cell r="A83" t="str">
            <v>Enseignement-recherche-Autres usages therm-Électricité</v>
          </cell>
          <cell r="B83" t="str">
            <v>elccfeduthm</v>
          </cell>
          <cell r="C83" t="str">
            <v>fra</v>
          </cell>
          <cell r="D83" t="str">
            <v>CEREN</v>
          </cell>
          <cell r="E83" t="str">
            <v>GWh pci</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row>
        <row r="84">
          <cell r="A84" t="str">
            <v>Enseignement-recherche-Autres usages therm-Fuel domestique</v>
          </cell>
          <cell r="B84" t="str">
            <v>oilcfeduthm</v>
          </cell>
          <cell r="C84" t="str">
            <v>fra</v>
          </cell>
          <cell r="D84" t="str">
            <v>CEREN</v>
          </cell>
          <cell r="E84" t="str">
            <v>GWh pci</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row>
        <row r="85">
          <cell r="A85" t="str">
            <v>Enseignement-recherche-Autres usages therm-Gaz naturel</v>
          </cell>
          <cell r="B85" t="str">
            <v>gascfeduthm</v>
          </cell>
          <cell r="C85" t="str">
            <v>fra</v>
          </cell>
          <cell r="D85" t="str">
            <v>CEREN</v>
          </cell>
          <cell r="E85" t="str">
            <v>GWh pci</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row>
        <row r="86">
          <cell r="A86" t="str">
            <v>Enseignement-recherche-Autres usages therm-Autres comb.</v>
          </cell>
          <cell r="B86" t="str">
            <v>othcfeduthm</v>
          </cell>
          <cell r="C86" t="str">
            <v>fra</v>
          </cell>
          <cell r="D86" t="str">
            <v>CEREN</v>
          </cell>
          <cell r="E86" t="str">
            <v>GWh pci</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row>
        <row r="87">
          <cell r="A87" t="str">
            <v>Enseignement-recherche-Chauffage-Électricité</v>
          </cell>
          <cell r="B87" t="str">
            <v>elccfeduchf</v>
          </cell>
          <cell r="C87" t="str">
            <v>fra</v>
          </cell>
          <cell r="D87" t="str">
            <v>CEREN</v>
          </cell>
          <cell r="E87" t="str">
            <v>GWh pci</v>
          </cell>
          <cell r="K87">
            <v>939</v>
          </cell>
          <cell r="L87">
            <v>940</v>
          </cell>
          <cell r="M87">
            <v>961</v>
          </cell>
          <cell r="N87">
            <v>976</v>
          </cell>
          <cell r="O87">
            <v>1000</v>
          </cell>
          <cell r="P87">
            <v>968</v>
          </cell>
          <cell r="Q87">
            <v>961</v>
          </cell>
          <cell r="R87">
            <v>1000</v>
          </cell>
          <cell r="S87">
            <v>965</v>
          </cell>
          <cell r="T87">
            <v>973</v>
          </cell>
          <cell r="U87">
            <v>963</v>
          </cell>
          <cell r="V87">
            <v>969</v>
          </cell>
          <cell r="W87">
            <v>995</v>
          </cell>
          <cell r="X87">
            <v>1019</v>
          </cell>
          <cell r="Y87">
            <v>1033</v>
          </cell>
          <cell r="Z87">
            <v>1039</v>
          </cell>
          <cell r="AA87">
            <v>1037</v>
          </cell>
          <cell r="AB87">
            <v>1031</v>
          </cell>
          <cell r="AC87">
            <v>1054</v>
          </cell>
          <cell r="AD87">
            <v>1037</v>
          </cell>
          <cell r="AE87">
            <v>1036</v>
          </cell>
        </row>
        <row r="88">
          <cell r="A88" t="str">
            <v>Enseignement-recherche-Chauffage-Fuel domestique</v>
          </cell>
          <cell r="B88" t="str">
            <v>oilcfeduchf</v>
          </cell>
          <cell r="C88" t="str">
            <v>fra</v>
          </cell>
          <cell r="D88" t="str">
            <v>CEREN</v>
          </cell>
          <cell r="E88" t="str">
            <v>GWh pci</v>
          </cell>
          <cell r="K88">
            <v>7293</v>
          </cell>
          <cell r="L88">
            <v>7053</v>
          </cell>
          <cell r="M88">
            <v>7373</v>
          </cell>
          <cell r="N88">
            <v>7183</v>
          </cell>
          <cell r="O88">
            <v>7022</v>
          </cell>
          <cell r="P88">
            <v>6636</v>
          </cell>
          <cell r="Q88">
            <v>6746</v>
          </cell>
          <cell r="R88">
            <v>6480</v>
          </cell>
          <cell r="S88">
            <v>6269</v>
          </cell>
          <cell r="T88">
            <v>6144</v>
          </cell>
          <cell r="U88">
            <v>5988</v>
          </cell>
          <cell r="V88">
            <v>5850</v>
          </cell>
          <cell r="W88">
            <v>5636</v>
          </cell>
          <cell r="X88">
            <v>5450</v>
          </cell>
          <cell r="Y88">
            <v>5257</v>
          </cell>
          <cell r="Z88">
            <v>4996</v>
          </cell>
          <cell r="AA88">
            <v>4794</v>
          </cell>
          <cell r="AB88">
            <v>4572</v>
          </cell>
          <cell r="AC88">
            <v>4480</v>
          </cell>
          <cell r="AD88">
            <v>4475</v>
          </cell>
          <cell r="AE88">
            <v>4348</v>
          </cell>
        </row>
        <row r="89">
          <cell r="A89" t="str">
            <v>Enseignement-recherche-Chauffage-Gaz naturel</v>
          </cell>
          <cell r="B89" t="str">
            <v>gascfeduchf</v>
          </cell>
          <cell r="C89" t="str">
            <v>fra</v>
          </cell>
          <cell r="D89" t="str">
            <v>CEREN</v>
          </cell>
          <cell r="E89" t="str">
            <v>GWh pci</v>
          </cell>
          <cell r="K89">
            <v>7896</v>
          </cell>
          <cell r="L89">
            <v>8266</v>
          </cell>
          <cell r="M89">
            <v>8320</v>
          </cell>
          <cell r="N89">
            <v>9043</v>
          </cell>
          <cell r="O89">
            <v>9288</v>
          </cell>
          <cell r="P89">
            <v>9476</v>
          </cell>
          <cell r="Q89">
            <v>9677</v>
          </cell>
          <cell r="R89">
            <v>9707</v>
          </cell>
          <cell r="S89">
            <v>9616</v>
          </cell>
          <cell r="T89">
            <v>9780</v>
          </cell>
          <cell r="U89">
            <v>9751</v>
          </cell>
          <cell r="V89">
            <v>9821</v>
          </cell>
          <cell r="W89">
            <v>9945</v>
          </cell>
          <cell r="X89">
            <v>10066</v>
          </cell>
          <cell r="Y89">
            <v>10156</v>
          </cell>
          <cell r="Z89">
            <v>10121</v>
          </cell>
          <cell r="AA89">
            <v>10133</v>
          </cell>
          <cell r="AB89">
            <v>10048</v>
          </cell>
          <cell r="AC89">
            <v>10028</v>
          </cell>
          <cell r="AD89">
            <v>10021</v>
          </cell>
          <cell r="AE89">
            <v>10037</v>
          </cell>
        </row>
        <row r="90">
          <cell r="A90" t="str">
            <v>Enseignement-recherche-Chauffage-Autres comb.</v>
          </cell>
          <cell r="B90" t="str">
            <v>othcfeduchf</v>
          </cell>
          <cell r="C90" t="str">
            <v>fra</v>
          </cell>
          <cell r="D90" t="str">
            <v>CEREN</v>
          </cell>
          <cell r="E90" t="str">
            <v>GWh pci</v>
          </cell>
          <cell r="K90">
            <v>2427</v>
          </cell>
          <cell r="L90">
            <v>2526</v>
          </cell>
          <cell r="M90">
            <v>2631</v>
          </cell>
          <cell r="N90">
            <v>2580</v>
          </cell>
          <cell r="O90">
            <v>2609</v>
          </cell>
          <cell r="P90">
            <v>2588</v>
          </cell>
          <cell r="Q90">
            <v>2554</v>
          </cell>
          <cell r="R90">
            <v>2538</v>
          </cell>
          <cell r="S90">
            <v>2479</v>
          </cell>
          <cell r="T90">
            <v>2434</v>
          </cell>
          <cell r="U90">
            <v>2422</v>
          </cell>
          <cell r="V90">
            <v>2439</v>
          </cell>
          <cell r="W90">
            <v>2419</v>
          </cell>
          <cell r="X90">
            <v>2417</v>
          </cell>
          <cell r="Y90">
            <v>2425</v>
          </cell>
          <cell r="Z90">
            <v>2398</v>
          </cell>
          <cell r="AA90">
            <v>2391</v>
          </cell>
          <cell r="AB90">
            <v>2357</v>
          </cell>
          <cell r="AC90">
            <v>2344</v>
          </cell>
          <cell r="AD90">
            <v>2384</v>
          </cell>
          <cell r="AE90">
            <v>2360</v>
          </cell>
        </row>
        <row r="91">
          <cell r="A91" t="str">
            <v>Enseignement-recherche-Climatisation-Électricité</v>
          </cell>
          <cell r="B91" t="str">
            <v>elccfeducli</v>
          </cell>
          <cell r="C91" t="str">
            <v>fra</v>
          </cell>
          <cell r="D91" t="str">
            <v>CEREN</v>
          </cell>
          <cell r="E91" t="str">
            <v>GWh pci</v>
          </cell>
          <cell r="K91">
            <v>84</v>
          </cell>
          <cell r="L91">
            <v>91</v>
          </cell>
          <cell r="M91">
            <v>102</v>
          </cell>
          <cell r="N91">
            <v>139</v>
          </cell>
          <cell r="O91">
            <v>157</v>
          </cell>
          <cell r="P91">
            <v>170</v>
          </cell>
          <cell r="Q91">
            <v>173</v>
          </cell>
          <cell r="R91">
            <v>186</v>
          </cell>
          <cell r="S91">
            <v>191</v>
          </cell>
          <cell r="T91">
            <v>205</v>
          </cell>
          <cell r="U91">
            <v>224</v>
          </cell>
          <cell r="V91">
            <v>233</v>
          </cell>
          <cell r="W91">
            <v>242</v>
          </cell>
          <cell r="X91">
            <v>248</v>
          </cell>
          <cell r="Y91">
            <v>262</v>
          </cell>
          <cell r="Z91">
            <v>267</v>
          </cell>
          <cell r="AA91">
            <v>280</v>
          </cell>
          <cell r="AB91">
            <v>292</v>
          </cell>
          <cell r="AC91">
            <v>305</v>
          </cell>
          <cell r="AD91">
            <v>324</v>
          </cell>
          <cell r="AE91">
            <v>339</v>
          </cell>
        </row>
        <row r="92">
          <cell r="A92" t="str">
            <v>Enseignement-recherche-Climatisation-Fuel domestique</v>
          </cell>
          <cell r="B92" t="str">
            <v>oilcfeducli</v>
          </cell>
          <cell r="C92" t="str">
            <v>fra</v>
          </cell>
          <cell r="D92" t="str">
            <v>CEREN</v>
          </cell>
          <cell r="E92" t="str">
            <v>GWh pci</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row>
        <row r="93">
          <cell r="A93" t="str">
            <v>Enseignement-recherche-Climatisation-Gaz naturel</v>
          </cell>
          <cell r="B93" t="str">
            <v>gascfeducli</v>
          </cell>
          <cell r="C93" t="str">
            <v>fra</v>
          </cell>
          <cell r="D93" t="str">
            <v>CEREN</v>
          </cell>
          <cell r="E93" t="str">
            <v>GWh pci</v>
          </cell>
          <cell r="K93">
            <v>4</v>
          </cell>
          <cell r="L93">
            <v>5</v>
          </cell>
          <cell r="M93">
            <v>6</v>
          </cell>
          <cell r="N93">
            <v>6</v>
          </cell>
          <cell r="O93">
            <v>6</v>
          </cell>
          <cell r="P93">
            <v>6</v>
          </cell>
          <cell r="Q93">
            <v>6</v>
          </cell>
          <cell r="R93">
            <v>6</v>
          </cell>
          <cell r="S93">
            <v>6</v>
          </cell>
          <cell r="T93">
            <v>6</v>
          </cell>
          <cell r="U93">
            <v>6</v>
          </cell>
          <cell r="V93">
            <v>6</v>
          </cell>
          <cell r="W93">
            <v>6</v>
          </cell>
          <cell r="X93">
            <v>5.8</v>
          </cell>
          <cell r="Y93">
            <v>5.8</v>
          </cell>
          <cell r="Z93">
            <v>5.8</v>
          </cell>
          <cell r="AA93">
            <v>5.8</v>
          </cell>
          <cell r="AB93">
            <v>5.8</v>
          </cell>
          <cell r="AC93">
            <v>5.8</v>
          </cell>
          <cell r="AD93">
            <v>5.8</v>
          </cell>
          <cell r="AE93">
            <v>5.8</v>
          </cell>
        </row>
        <row r="94">
          <cell r="A94" t="str">
            <v>Enseignement-recherche-Climatisation-Autres comb.</v>
          </cell>
          <cell r="B94" t="str">
            <v>othcfeducli</v>
          </cell>
          <cell r="C94" t="str">
            <v>fra</v>
          </cell>
          <cell r="D94" t="str">
            <v>CEREN</v>
          </cell>
          <cell r="E94" t="str">
            <v>GWh pci</v>
          </cell>
          <cell r="K94">
            <v>94</v>
          </cell>
          <cell r="L94">
            <v>109</v>
          </cell>
          <cell r="M94">
            <v>121</v>
          </cell>
          <cell r="N94">
            <v>122</v>
          </cell>
          <cell r="O94">
            <v>122</v>
          </cell>
          <cell r="P94">
            <v>122</v>
          </cell>
          <cell r="Q94">
            <v>123</v>
          </cell>
          <cell r="R94">
            <v>123</v>
          </cell>
          <cell r="S94">
            <v>123</v>
          </cell>
          <cell r="T94">
            <v>123</v>
          </cell>
          <cell r="U94">
            <v>123</v>
          </cell>
          <cell r="V94">
            <v>123</v>
          </cell>
          <cell r="W94">
            <v>123</v>
          </cell>
          <cell r="X94">
            <v>123</v>
          </cell>
          <cell r="Y94">
            <v>123</v>
          </cell>
          <cell r="Z94">
            <v>123</v>
          </cell>
          <cell r="AA94">
            <v>123</v>
          </cell>
          <cell r="AB94">
            <v>123</v>
          </cell>
          <cell r="AC94">
            <v>123</v>
          </cell>
          <cell r="AD94">
            <v>123</v>
          </cell>
          <cell r="AE94">
            <v>123</v>
          </cell>
        </row>
        <row r="95">
          <cell r="A95" t="str">
            <v>Enseignement-recherche-Cuisson-Électricité</v>
          </cell>
          <cell r="B95" t="str">
            <v>elccfeducui</v>
          </cell>
          <cell r="C95" t="str">
            <v>fra</v>
          </cell>
          <cell r="D95" t="str">
            <v>CEREN</v>
          </cell>
          <cell r="E95" t="str">
            <v>GWh pci</v>
          </cell>
          <cell r="K95">
            <v>695</v>
          </cell>
          <cell r="L95">
            <v>693</v>
          </cell>
          <cell r="M95">
            <v>706</v>
          </cell>
          <cell r="N95">
            <v>709</v>
          </cell>
          <cell r="O95">
            <v>725</v>
          </cell>
          <cell r="P95">
            <v>776</v>
          </cell>
          <cell r="Q95">
            <v>799</v>
          </cell>
          <cell r="R95">
            <v>792</v>
          </cell>
          <cell r="S95">
            <v>792</v>
          </cell>
          <cell r="T95">
            <v>792</v>
          </cell>
          <cell r="U95">
            <v>780</v>
          </cell>
          <cell r="V95">
            <v>786</v>
          </cell>
          <cell r="W95">
            <v>797</v>
          </cell>
          <cell r="X95">
            <v>811</v>
          </cell>
          <cell r="Y95">
            <v>811</v>
          </cell>
          <cell r="Z95">
            <v>813</v>
          </cell>
          <cell r="AA95">
            <v>813</v>
          </cell>
          <cell r="AB95">
            <v>818</v>
          </cell>
          <cell r="AC95">
            <v>820</v>
          </cell>
          <cell r="AD95">
            <v>816</v>
          </cell>
          <cell r="AE95">
            <v>818</v>
          </cell>
        </row>
        <row r="96">
          <cell r="A96" t="str">
            <v>Enseignement-recherche-Cuisson-Fuel domestique</v>
          </cell>
          <cell r="B96" t="str">
            <v>oilcfeducui</v>
          </cell>
          <cell r="C96" t="str">
            <v>fra</v>
          </cell>
          <cell r="D96" t="str">
            <v>CEREN</v>
          </cell>
          <cell r="E96" t="str">
            <v>GWh pci</v>
          </cell>
          <cell r="K96">
            <v>36</v>
          </cell>
          <cell r="L96">
            <v>36</v>
          </cell>
          <cell r="M96">
            <v>35</v>
          </cell>
          <cell r="N96">
            <v>32</v>
          </cell>
          <cell r="O96">
            <v>21</v>
          </cell>
          <cell r="P96">
            <v>23</v>
          </cell>
          <cell r="Q96">
            <v>23</v>
          </cell>
          <cell r="R96">
            <v>20</v>
          </cell>
          <cell r="S96">
            <v>20</v>
          </cell>
          <cell r="T96">
            <v>20</v>
          </cell>
          <cell r="U96">
            <v>20</v>
          </cell>
          <cell r="V96">
            <v>20</v>
          </cell>
          <cell r="W96">
            <v>20</v>
          </cell>
          <cell r="X96">
            <v>20</v>
          </cell>
          <cell r="Y96">
            <v>19</v>
          </cell>
          <cell r="Z96">
            <v>19</v>
          </cell>
          <cell r="AA96">
            <v>19</v>
          </cell>
          <cell r="AB96">
            <v>19</v>
          </cell>
          <cell r="AC96">
            <v>19</v>
          </cell>
          <cell r="AD96">
            <v>19</v>
          </cell>
          <cell r="AE96">
            <v>19</v>
          </cell>
        </row>
        <row r="97">
          <cell r="A97" t="str">
            <v>Enseignement-recherche-Cuisson-Gaz naturel</v>
          </cell>
          <cell r="B97" t="str">
            <v>gascfeducui</v>
          </cell>
          <cell r="C97" t="str">
            <v>fra</v>
          </cell>
          <cell r="D97" t="str">
            <v>CEREN</v>
          </cell>
          <cell r="E97" t="str">
            <v>GWh pci</v>
          </cell>
          <cell r="K97">
            <v>673</v>
          </cell>
          <cell r="L97">
            <v>697</v>
          </cell>
          <cell r="M97">
            <v>687</v>
          </cell>
          <cell r="N97">
            <v>690</v>
          </cell>
          <cell r="O97">
            <v>691</v>
          </cell>
          <cell r="P97">
            <v>689</v>
          </cell>
          <cell r="Q97">
            <v>694</v>
          </cell>
          <cell r="R97">
            <v>699</v>
          </cell>
          <cell r="S97">
            <v>705</v>
          </cell>
          <cell r="T97">
            <v>716</v>
          </cell>
          <cell r="U97">
            <v>732</v>
          </cell>
          <cell r="V97">
            <v>736</v>
          </cell>
          <cell r="W97">
            <v>740</v>
          </cell>
          <cell r="X97">
            <v>737</v>
          </cell>
          <cell r="Y97">
            <v>738</v>
          </cell>
          <cell r="Z97">
            <v>732</v>
          </cell>
          <cell r="AA97">
            <v>734</v>
          </cell>
          <cell r="AB97">
            <v>733</v>
          </cell>
          <cell r="AC97">
            <v>733</v>
          </cell>
          <cell r="AD97">
            <v>736</v>
          </cell>
          <cell r="AE97">
            <v>737</v>
          </cell>
        </row>
        <row r="98">
          <cell r="A98" t="str">
            <v>Enseignement-recherche-Cuisson-Autres comb.</v>
          </cell>
          <cell r="B98" t="str">
            <v>othcfeducui</v>
          </cell>
          <cell r="C98" t="str">
            <v>fra</v>
          </cell>
          <cell r="D98" t="str">
            <v>CEREN</v>
          </cell>
          <cell r="E98" t="str">
            <v>GWh pci</v>
          </cell>
          <cell r="K98">
            <v>159</v>
          </cell>
          <cell r="L98">
            <v>159</v>
          </cell>
          <cell r="M98">
            <v>159</v>
          </cell>
          <cell r="N98">
            <v>158</v>
          </cell>
          <cell r="O98">
            <v>155</v>
          </cell>
          <cell r="P98">
            <v>142</v>
          </cell>
          <cell r="Q98">
            <v>129</v>
          </cell>
          <cell r="R98">
            <v>131</v>
          </cell>
          <cell r="S98">
            <v>131</v>
          </cell>
          <cell r="T98">
            <v>130</v>
          </cell>
          <cell r="U98">
            <v>130</v>
          </cell>
          <cell r="V98">
            <v>130</v>
          </cell>
          <cell r="W98">
            <v>128</v>
          </cell>
          <cell r="X98">
            <v>126</v>
          </cell>
          <cell r="Y98">
            <v>126</v>
          </cell>
          <cell r="Z98">
            <v>126</v>
          </cell>
          <cell r="AA98">
            <v>126</v>
          </cell>
          <cell r="AB98">
            <v>125</v>
          </cell>
          <cell r="AC98">
            <v>125</v>
          </cell>
          <cell r="AD98">
            <v>126</v>
          </cell>
          <cell r="AE98">
            <v>126</v>
          </cell>
        </row>
        <row r="99">
          <cell r="A99" t="str">
            <v>Enseignement-recherche-Eau chaude-Électricité</v>
          </cell>
          <cell r="B99" t="str">
            <v>elccfeduecs</v>
          </cell>
          <cell r="C99" t="str">
            <v>fra</v>
          </cell>
          <cell r="D99" t="str">
            <v>CEREN</v>
          </cell>
          <cell r="E99" t="str">
            <v>GWh pci</v>
          </cell>
          <cell r="K99">
            <v>510</v>
          </cell>
          <cell r="L99">
            <v>508</v>
          </cell>
          <cell r="M99">
            <v>517</v>
          </cell>
          <cell r="N99">
            <v>518</v>
          </cell>
          <cell r="O99">
            <v>536</v>
          </cell>
          <cell r="P99">
            <v>551</v>
          </cell>
          <cell r="Q99">
            <v>554</v>
          </cell>
          <cell r="R99">
            <v>565</v>
          </cell>
          <cell r="S99">
            <v>568</v>
          </cell>
          <cell r="T99">
            <v>572</v>
          </cell>
          <cell r="U99">
            <v>569</v>
          </cell>
          <cell r="V99">
            <v>577</v>
          </cell>
          <cell r="W99">
            <v>588</v>
          </cell>
          <cell r="X99">
            <v>600</v>
          </cell>
          <cell r="Y99">
            <v>602</v>
          </cell>
          <cell r="Z99">
            <v>609</v>
          </cell>
          <cell r="AA99">
            <v>614</v>
          </cell>
          <cell r="AB99">
            <v>621</v>
          </cell>
          <cell r="AC99">
            <v>624</v>
          </cell>
          <cell r="AD99">
            <v>622</v>
          </cell>
          <cell r="AE99">
            <v>625</v>
          </cell>
        </row>
        <row r="100">
          <cell r="A100" t="str">
            <v>Enseignement-recherche-Eau chaude-Fuel domestique</v>
          </cell>
          <cell r="B100" t="str">
            <v>oilcfeduecs</v>
          </cell>
          <cell r="C100" t="str">
            <v>fra</v>
          </cell>
          <cell r="D100" t="str">
            <v>CEREN</v>
          </cell>
          <cell r="E100" t="str">
            <v>GWh pci</v>
          </cell>
          <cell r="K100">
            <v>452</v>
          </cell>
          <cell r="L100">
            <v>445</v>
          </cell>
          <cell r="M100">
            <v>445</v>
          </cell>
          <cell r="N100">
            <v>428</v>
          </cell>
          <cell r="O100">
            <v>418</v>
          </cell>
          <cell r="P100">
            <v>423</v>
          </cell>
          <cell r="Q100">
            <v>424</v>
          </cell>
          <cell r="R100">
            <v>418</v>
          </cell>
          <cell r="S100">
            <v>414</v>
          </cell>
          <cell r="T100">
            <v>410</v>
          </cell>
          <cell r="U100">
            <v>407</v>
          </cell>
          <cell r="V100">
            <v>403</v>
          </cell>
          <cell r="W100">
            <v>396</v>
          </cell>
          <cell r="X100">
            <v>389</v>
          </cell>
          <cell r="Y100">
            <v>383</v>
          </cell>
          <cell r="Z100">
            <v>371</v>
          </cell>
          <cell r="AA100">
            <v>365</v>
          </cell>
          <cell r="AB100">
            <v>360</v>
          </cell>
          <cell r="AC100">
            <v>356</v>
          </cell>
          <cell r="AD100">
            <v>355</v>
          </cell>
          <cell r="AE100">
            <v>354</v>
          </cell>
        </row>
        <row r="101">
          <cell r="A101" t="str">
            <v>Enseignement-recherche-Eau chaude-Gaz naturel</v>
          </cell>
          <cell r="B101" t="str">
            <v>gascfeduecs</v>
          </cell>
          <cell r="C101" t="str">
            <v>fra</v>
          </cell>
          <cell r="D101" t="str">
            <v>CEREN</v>
          </cell>
          <cell r="E101" t="str">
            <v>GWh pci</v>
          </cell>
          <cell r="K101">
            <v>923</v>
          </cell>
          <cell r="L101">
            <v>952</v>
          </cell>
          <cell r="M101">
            <v>968</v>
          </cell>
          <cell r="N101">
            <v>1004</v>
          </cell>
          <cell r="O101">
            <v>1010</v>
          </cell>
          <cell r="P101">
            <v>1017</v>
          </cell>
          <cell r="Q101">
            <v>1048</v>
          </cell>
          <cell r="R101">
            <v>1064</v>
          </cell>
          <cell r="S101">
            <v>1090</v>
          </cell>
          <cell r="T101">
            <v>1116</v>
          </cell>
          <cell r="U101">
            <v>1152</v>
          </cell>
          <cell r="V101">
            <v>1172</v>
          </cell>
          <cell r="W101">
            <v>1193</v>
          </cell>
          <cell r="X101">
            <v>1205</v>
          </cell>
          <cell r="Y101">
            <v>1215</v>
          </cell>
          <cell r="Z101">
            <v>1213</v>
          </cell>
          <cell r="AA101">
            <v>1219</v>
          </cell>
          <cell r="AB101">
            <v>1222</v>
          </cell>
          <cell r="AC101">
            <v>1224</v>
          </cell>
          <cell r="AD101">
            <v>1231</v>
          </cell>
          <cell r="AE101">
            <v>1238</v>
          </cell>
        </row>
        <row r="102">
          <cell r="A102" t="str">
            <v>Enseignement-recherche-Eau chaude-Autres comb.</v>
          </cell>
          <cell r="B102" t="str">
            <v>othcfeduecs</v>
          </cell>
          <cell r="C102" t="str">
            <v>fra</v>
          </cell>
          <cell r="D102" t="str">
            <v>CEREN</v>
          </cell>
          <cell r="E102" t="str">
            <v>GWh pci</v>
          </cell>
          <cell r="K102">
            <v>293</v>
          </cell>
          <cell r="L102">
            <v>297</v>
          </cell>
          <cell r="M102">
            <v>301</v>
          </cell>
          <cell r="N102">
            <v>318</v>
          </cell>
          <cell r="O102">
            <v>327</v>
          </cell>
          <cell r="P102">
            <v>323</v>
          </cell>
          <cell r="Q102">
            <v>324</v>
          </cell>
          <cell r="R102">
            <v>325</v>
          </cell>
          <cell r="S102">
            <v>328</v>
          </cell>
          <cell r="T102">
            <v>324</v>
          </cell>
          <cell r="U102">
            <v>327</v>
          </cell>
          <cell r="V102">
            <v>330</v>
          </cell>
          <cell r="W102">
            <v>333</v>
          </cell>
          <cell r="X102">
            <v>331</v>
          </cell>
          <cell r="Y102">
            <v>333</v>
          </cell>
          <cell r="Z102">
            <v>335</v>
          </cell>
          <cell r="AA102">
            <v>337</v>
          </cell>
          <cell r="AB102">
            <v>340</v>
          </cell>
          <cell r="AC102">
            <v>342</v>
          </cell>
          <cell r="AD102">
            <v>346</v>
          </cell>
          <cell r="AE102">
            <v>347</v>
          </cell>
        </row>
        <row r="103">
          <cell r="A103" t="str">
            <v>Enseignement-recherche-Spécifique-Électricité</v>
          </cell>
          <cell r="B103" t="str">
            <v>elccfeduspé</v>
          </cell>
          <cell r="C103" t="str">
            <v>fra</v>
          </cell>
          <cell r="D103" t="str">
            <v>CEREN</v>
          </cell>
          <cell r="E103" t="str">
            <v>GWh pci</v>
          </cell>
          <cell r="K103">
            <v>2078</v>
          </cell>
          <cell r="L103">
            <v>2108</v>
          </cell>
          <cell r="M103">
            <v>2144</v>
          </cell>
          <cell r="N103">
            <v>2187</v>
          </cell>
          <cell r="O103">
            <v>2239</v>
          </cell>
          <cell r="P103">
            <v>2301</v>
          </cell>
          <cell r="Q103">
            <v>2376</v>
          </cell>
          <cell r="R103">
            <v>2465</v>
          </cell>
          <cell r="S103">
            <v>2529</v>
          </cell>
          <cell r="T103">
            <v>2601</v>
          </cell>
          <cell r="U103">
            <v>2682</v>
          </cell>
          <cell r="V103">
            <v>2753</v>
          </cell>
          <cell r="W103">
            <v>2830</v>
          </cell>
          <cell r="X103">
            <v>2915</v>
          </cell>
          <cell r="Y103">
            <v>3007</v>
          </cell>
          <cell r="Z103">
            <v>3168</v>
          </cell>
          <cell r="AA103">
            <v>3352</v>
          </cell>
          <cell r="AB103">
            <v>3538</v>
          </cell>
          <cell r="AC103">
            <v>3599</v>
          </cell>
          <cell r="AD103">
            <v>3551</v>
          </cell>
          <cell r="AE103">
            <v>3636</v>
          </cell>
        </row>
        <row r="104">
          <cell r="A104" t="str">
            <v>Enseignement-recherche-Spécifique-Fuel domestique</v>
          </cell>
          <cell r="B104" t="str">
            <v>oilcfeduspé</v>
          </cell>
          <cell r="C104" t="str">
            <v>fra</v>
          </cell>
          <cell r="D104" t="str">
            <v>CEREN</v>
          </cell>
          <cell r="E104" t="str">
            <v>GWh pci</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row>
        <row r="105">
          <cell r="A105" t="str">
            <v>Enseignement-recherche-Spécifique-Gaz naturel</v>
          </cell>
          <cell r="B105" t="str">
            <v>gascfeduspé</v>
          </cell>
          <cell r="C105" t="str">
            <v>fra</v>
          </cell>
          <cell r="D105" t="str">
            <v>CEREN</v>
          </cell>
          <cell r="E105" t="str">
            <v>GWh pci</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row>
        <row r="106">
          <cell r="A106" t="str">
            <v>Enseignement-recherche-Spécifique-Autres comb.</v>
          </cell>
          <cell r="B106" t="str">
            <v>othcfeduspé</v>
          </cell>
          <cell r="C106" t="str">
            <v>fra</v>
          </cell>
          <cell r="D106" t="str">
            <v>CEREN</v>
          </cell>
          <cell r="E106" t="str">
            <v>GWh pci</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row>
        <row r="107">
          <cell r="A107" t="str">
            <v>Consommation énergétique Habitat communautaire</v>
          </cell>
        </row>
        <row r="108">
          <cell r="A108" t="str">
            <v>Habitat communautaire-Autres usages therm-Électricité</v>
          </cell>
          <cell r="B108" t="str">
            <v>elccfhcothm</v>
          </cell>
          <cell r="C108" t="str">
            <v>fra</v>
          </cell>
          <cell r="D108" t="str">
            <v>CEREN</v>
          </cell>
          <cell r="E108" t="str">
            <v>GWh pci</v>
          </cell>
          <cell r="K108">
            <v>338</v>
          </cell>
          <cell r="L108">
            <v>342</v>
          </cell>
          <cell r="M108">
            <v>334</v>
          </cell>
          <cell r="N108">
            <v>334</v>
          </cell>
          <cell r="O108">
            <v>334</v>
          </cell>
          <cell r="P108">
            <v>334</v>
          </cell>
          <cell r="Q108">
            <v>334</v>
          </cell>
          <cell r="R108">
            <v>334</v>
          </cell>
          <cell r="S108">
            <v>334</v>
          </cell>
          <cell r="T108">
            <v>334</v>
          </cell>
          <cell r="U108">
            <v>334</v>
          </cell>
          <cell r="V108">
            <v>334</v>
          </cell>
          <cell r="W108">
            <v>334</v>
          </cell>
          <cell r="X108">
            <v>334</v>
          </cell>
          <cell r="Y108">
            <v>334</v>
          </cell>
          <cell r="Z108">
            <v>334</v>
          </cell>
          <cell r="AA108">
            <v>334</v>
          </cell>
          <cell r="AB108">
            <v>334</v>
          </cell>
          <cell r="AC108">
            <v>334</v>
          </cell>
          <cell r="AD108">
            <v>334</v>
          </cell>
          <cell r="AE108">
            <v>334</v>
          </cell>
        </row>
        <row r="109">
          <cell r="A109" t="str">
            <v>Habitat communautaire-Autres usages therm-Fuel domestique</v>
          </cell>
          <cell r="B109" t="str">
            <v>oilcfhcothm</v>
          </cell>
          <cell r="C109" t="str">
            <v>fra</v>
          </cell>
          <cell r="D109" t="str">
            <v>CEREN</v>
          </cell>
          <cell r="E109" t="str">
            <v>GWh pci</v>
          </cell>
          <cell r="K109">
            <v>274</v>
          </cell>
          <cell r="L109">
            <v>284</v>
          </cell>
          <cell r="M109">
            <v>294</v>
          </cell>
          <cell r="N109">
            <v>294</v>
          </cell>
          <cell r="O109">
            <v>294</v>
          </cell>
          <cell r="P109">
            <v>294</v>
          </cell>
          <cell r="Q109">
            <v>294</v>
          </cell>
          <cell r="R109">
            <v>294</v>
          </cell>
          <cell r="S109">
            <v>294</v>
          </cell>
          <cell r="T109">
            <v>294</v>
          </cell>
          <cell r="U109">
            <v>294</v>
          </cell>
          <cell r="V109">
            <v>294</v>
          </cell>
          <cell r="W109">
            <v>294</v>
          </cell>
          <cell r="X109">
            <v>294</v>
          </cell>
          <cell r="Y109">
            <v>294</v>
          </cell>
          <cell r="Z109">
            <v>294</v>
          </cell>
          <cell r="AA109">
            <v>294</v>
          </cell>
          <cell r="AB109">
            <v>294</v>
          </cell>
          <cell r="AC109">
            <v>294</v>
          </cell>
          <cell r="AD109">
            <v>294</v>
          </cell>
          <cell r="AE109">
            <v>294</v>
          </cell>
        </row>
        <row r="110">
          <cell r="A110" t="str">
            <v>Habitat communautaire-Autres usages therm-Gaz naturel</v>
          </cell>
          <cell r="B110" t="str">
            <v>gascfhcothm</v>
          </cell>
          <cell r="C110" t="str">
            <v>fra</v>
          </cell>
          <cell r="D110" t="str">
            <v>CEREN</v>
          </cell>
          <cell r="E110" t="str">
            <v>GWh pci</v>
          </cell>
          <cell r="K110">
            <v>177</v>
          </cell>
          <cell r="L110">
            <v>187</v>
          </cell>
          <cell r="M110">
            <v>197</v>
          </cell>
          <cell r="N110">
            <v>197</v>
          </cell>
          <cell r="O110">
            <v>197</v>
          </cell>
          <cell r="P110">
            <v>197</v>
          </cell>
          <cell r="Q110">
            <v>197</v>
          </cell>
          <cell r="R110">
            <v>197</v>
          </cell>
          <cell r="S110">
            <v>197</v>
          </cell>
          <cell r="T110">
            <v>197</v>
          </cell>
          <cell r="U110">
            <v>197</v>
          </cell>
          <cell r="V110">
            <v>197</v>
          </cell>
          <cell r="W110">
            <v>197</v>
          </cell>
          <cell r="X110">
            <v>197</v>
          </cell>
          <cell r="Y110">
            <v>197</v>
          </cell>
          <cell r="Z110">
            <v>197</v>
          </cell>
          <cell r="AA110">
            <v>197</v>
          </cell>
          <cell r="AB110">
            <v>197</v>
          </cell>
          <cell r="AC110">
            <v>197</v>
          </cell>
          <cell r="AD110">
            <v>197</v>
          </cell>
          <cell r="AE110">
            <v>197</v>
          </cell>
        </row>
        <row r="111">
          <cell r="A111" t="str">
            <v>Habitat communautaire-Autres usages therm-Autres comb.</v>
          </cell>
          <cell r="B111" t="str">
            <v>othcfhcothm</v>
          </cell>
          <cell r="C111" t="str">
            <v>fra</v>
          </cell>
          <cell r="D111" t="str">
            <v>CEREN</v>
          </cell>
          <cell r="E111" t="str">
            <v>GWh pci</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row>
        <row r="112">
          <cell r="A112" t="str">
            <v>Habitat communautaire-Chauffage-Électricité</v>
          </cell>
          <cell r="B112" t="str">
            <v>elccfhcochf</v>
          </cell>
          <cell r="C112" t="str">
            <v>fra</v>
          </cell>
          <cell r="D112" t="str">
            <v>CEREN</v>
          </cell>
          <cell r="E112" t="str">
            <v>GWh pci</v>
          </cell>
          <cell r="K112">
            <v>615</v>
          </cell>
          <cell r="L112">
            <v>635</v>
          </cell>
          <cell r="M112">
            <v>655</v>
          </cell>
          <cell r="N112">
            <v>714</v>
          </cell>
          <cell r="O112">
            <v>715</v>
          </cell>
          <cell r="P112">
            <v>744</v>
          </cell>
          <cell r="Q112">
            <v>762</v>
          </cell>
          <cell r="R112">
            <v>784</v>
          </cell>
          <cell r="S112">
            <v>769</v>
          </cell>
          <cell r="T112">
            <v>763</v>
          </cell>
          <cell r="U112">
            <v>744</v>
          </cell>
          <cell r="V112">
            <v>837</v>
          </cell>
          <cell r="W112">
            <v>892</v>
          </cell>
          <cell r="X112">
            <v>934</v>
          </cell>
          <cell r="Y112">
            <v>1022</v>
          </cell>
          <cell r="Z112">
            <v>1060</v>
          </cell>
          <cell r="AA112">
            <v>1071</v>
          </cell>
          <cell r="AB112">
            <v>1084</v>
          </cell>
          <cell r="AC112">
            <v>1088</v>
          </cell>
          <cell r="AD112">
            <v>1100</v>
          </cell>
          <cell r="AE112">
            <v>1091</v>
          </cell>
        </row>
        <row r="113">
          <cell r="A113" t="str">
            <v>Habitat communautaire-Chauffage-Fuel domestique</v>
          </cell>
          <cell r="B113" t="str">
            <v>oilcfhcochf</v>
          </cell>
          <cell r="C113" t="str">
            <v>fra</v>
          </cell>
          <cell r="D113" t="str">
            <v>CEREN</v>
          </cell>
          <cell r="E113" t="str">
            <v>GWh pci</v>
          </cell>
          <cell r="K113">
            <v>3209</v>
          </cell>
          <cell r="L113">
            <v>3177</v>
          </cell>
          <cell r="M113">
            <v>3222</v>
          </cell>
          <cell r="N113">
            <v>3305</v>
          </cell>
          <cell r="O113">
            <v>3450</v>
          </cell>
          <cell r="P113">
            <v>3294</v>
          </cell>
          <cell r="Q113">
            <v>3215</v>
          </cell>
          <cell r="R113">
            <v>3219</v>
          </cell>
          <cell r="S113">
            <v>3094</v>
          </cell>
          <cell r="T113">
            <v>3026</v>
          </cell>
          <cell r="U113">
            <v>2951</v>
          </cell>
          <cell r="V113">
            <v>2796</v>
          </cell>
          <cell r="W113">
            <v>2718</v>
          </cell>
          <cell r="X113">
            <v>2634</v>
          </cell>
          <cell r="Y113">
            <v>2412</v>
          </cell>
          <cell r="Z113">
            <v>2308</v>
          </cell>
          <cell r="AA113">
            <v>2209</v>
          </cell>
          <cell r="AB113">
            <v>2108</v>
          </cell>
          <cell r="AC113">
            <v>2016</v>
          </cell>
          <cell r="AD113">
            <v>2014</v>
          </cell>
          <cell r="AE113">
            <v>1905</v>
          </cell>
        </row>
        <row r="114">
          <cell r="A114" t="str">
            <v>Habitat communautaire-Chauffage-Gaz naturel</v>
          </cell>
          <cell r="B114" t="str">
            <v>gascfhcochf</v>
          </cell>
          <cell r="C114" t="str">
            <v>fra</v>
          </cell>
          <cell r="D114" t="str">
            <v>CEREN</v>
          </cell>
          <cell r="E114" t="str">
            <v>GWh pci</v>
          </cell>
          <cell r="K114">
            <v>2488</v>
          </cell>
          <cell r="L114">
            <v>2521</v>
          </cell>
          <cell r="M114">
            <v>2578</v>
          </cell>
          <cell r="N114">
            <v>2723</v>
          </cell>
          <cell r="O114">
            <v>2695</v>
          </cell>
          <cell r="P114">
            <v>2732</v>
          </cell>
          <cell r="Q114">
            <v>2786</v>
          </cell>
          <cell r="R114">
            <v>2756</v>
          </cell>
          <cell r="S114">
            <v>2768</v>
          </cell>
          <cell r="T114">
            <v>2838</v>
          </cell>
          <cell r="U114">
            <v>2895</v>
          </cell>
          <cell r="V114">
            <v>3002</v>
          </cell>
          <cell r="W114">
            <v>3108</v>
          </cell>
          <cell r="X114">
            <v>3261</v>
          </cell>
          <cell r="Y114">
            <v>3341</v>
          </cell>
          <cell r="Z114">
            <v>3392</v>
          </cell>
          <cell r="AA114">
            <v>3484</v>
          </cell>
          <cell r="AB114">
            <v>3479</v>
          </cell>
          <cell r="AC114">
            <v>3528</v>
          </cell>
          <cell r="AD114">
            <v>3513</v>
          </cell>
          <cell r="AE114">
            <v>3448</v>
          </cell>
        </row>
        <row r="115">
          <cell r="A115" t="str">
            <v>Habitat communautaire-Chauffage-Autres comb.</v>
          </cell>
          <cell r="B115" t="str">
            <v>othcfhcochf</v>
          </cell>
          <cell r="C115" t="str">
            <v>fra</v>
          </cell>
          <cell r="D115" t="str">
            <v>CEREN</v>
          </cell>
          <cell r="E115" t="str">
            <v>GWh pci</v>
          </cell>
          <cell r="K115">
            <v>231</v>
          </cell>
          <cell r="L115">
            <v>232</v>
          </cell>
          <cell r="M115">
            <v>249</v>
          </cell>
          <cell r="N115">
            <v>270</v>
          </cell>
          <cell r="O115">
            <v>275</v>
          </cell>
          <cell r="P115">
            <v>267</v>
          </cell>
          <cell r="Q115">
            <v>266</v>
          </cell>
          <cell r="R115">
            <v>276</v>
          </cell>
          <cell r="S115">
            <v>279</v>
          </cell>
          <cell r="T115">
            <v>272</v>
          </cell>
          <cell r="U115">
            <v>268</v>
          </cell>
          <cell r="V115">
            <v>267</v>
          </cell>
          <cell r="W115">
            <v>274</v>
          </cell>
          <cell r="X115">
            <v>281</v>
          </cell>
          <cell r="Y115">
            <v>282</v>
          </cell>
          <cell r="Z115">
            <v>287</v>
          </cell>
          <cell r="AA115">
            <v>288</v>
          </cell>
          <cell r="AB115">
            <v>287</v>
          </cell>
          <cell r="AC115">
            <v>287</v>
          </cell>
          <cell r="AD115">
            <v>296</v>
          </cell>
          <cell r="AE115">
            <v>310</v>
          </cell>
        </row>
        <row r="116">
          <cell r="A116" t="str">
            <v>Habitat communautaire-Climatisation-Électricité</v>
          </cell>
          <cell r="B116" t="str">
            <v>elccfhcocli</v>
          </cell>
          <cell r="C116" t="str">
            <v>fra</v>
          </cell>
          <cell r="D116" t="str">
            <v>CEREN</v>
          </cell>
          <cell r="E116" t="str">
            <v>GWh pci</v>
          </cell>
          <cell r="K116">
            <v>46</v>
          </cell>
          <cell r="L116">
            <v>54</v>
          </cell>
          <cell r="M116">
            <v>59</v>
          </cell>
          <cell r="N116">
            <v>65</v>
          </cell>
          <cell r="O116">
            <v>81</v>
          </cell>
          <cell r="P116">
            <v>88</v>
          </cell>
          <cell r="Q116">
            <v>89</v>
          </cell>
          <cell r="R116">
            <v>102</v>
          </cell>
          <cell r="S116">
            <v>103</v>
          </cell>
          <cell r="T116">
            <v>133</v>
          </cell>
          <cell r="U116">
            <v>168</v>
          </cell>
          <cell r="V116">
            <v>176</v>
          </cell>
          <cell r="W116">
            <v>188</v>
          </cell>
          <cell r="X116">
            <v>207</v>
          </cell>
          <cell r="Y116">
            <v>218</v>
          </cell>
          <cell r="Z116">
            <v>234</v>
          </cell>
          <cell r="AA116">
            <v>246</v>
          </cell>
          <cell r="AB116">
            <v>257</v>
          </cell>
          <cell r="AC116">
            <v>270</v>
          </cell>
          <cell r="AD116">
            <v>283</v>
          </cell>
          <cell r="AE116">
            <v>300</v>
          </cell>
        </row>
        <row r="117">
          <cell r="A117" t="str">
            <v>Habitat communautaire-Climatisation-Fuel domestique</v>
          </cell>
          <cell r="B117" t="str">
            <v>oilcfhcocli</v>
          </cell>
          <cell r="C117" t="str">
            <v>fra</v>
          </cell>
          <cell r="D117" t="str">
            <v>CEREN</v>
          </cell>
          <cell r="E117" t="str">
            <v>GWh pci</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row>
        <row r="118">
          <cell r="A118" t="str">
            <v>Habitat communautaire-Climatisation-Gaz naturel</v>
          </cell>
          <cell r="B118" t="str">
            <v>gascfhcocli</v>
          </cell>
          <cell r="C118" t="str">
            <v>fra</v>
          </cell>
          <cell r="D118" t="str">
            <v>CEREN</v>
          </cell>
          <cell r="E118" t="str">
            <v>GWh pci</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1</v>
          </cell>
          <cell r="AE118">
            <v>1</v>
          </cell>
        </row>
        <row r="119">
          <cell r="A119" t="str">
            <v>Habitat communautaire-Climatisation-Autres comb.</v>
          </cell>
          <cell r="B119" t="str">
            <v>othcfhcocli</v>
          </cell>
          <cell r="C119" t="str">
            <v>fra</v>
          </cell>
          <cell r="D119" t="str">
            <v>CEREN</v>
          </cell>
          <cell r="E119" t="str">
            <v>GWh pci</v>
          </cell>
          <cell r="K119">
            <v>3.1</v>
          </cell>
          <cell r="L119">
            <v>3.1</v>
          </cell>
          <cell r="M119">
            <v>3.1</v>
          </cell>
          <cell r="N119">
            <v>3.1</v>
          </cell>
          <cell r="O119">
            <v>3.1</v>
          </cell>
          <cell r="P119">
            <v>3.1</v>
          </cell>
          <cell r="Q119">
            <v>3.1</v>
          </cell>
          <cell r="R119">
            <v>3.1</v>
          </cell>
          <cell r="S119">
            <v>3.1</v>
          </cell>
          <cell r="T119">
            <v>3.1</v>
          </cell>
          <cell r="U119">
            <v>3.1</v>
          </cell>
          <cell r="V119">
            <v>3.1</v>
          </cell>
          <cell r="W119">
            <v>3.1</v>
          </cell>
          <cell r="X119">
            <v>3.1</v>
          </cell>
          <cell r="Y119">
            <v>3.1</v>
          </cell>
          <cell r="Z119">
            <v>3.1</v>
          </cell>
          <cell r="AA119">
            <v>3.1</v>
          </cell>
          <cell r="AB119">
            <v>3.1</v>
          </cell>
          <cell r="AC119">
            <v>3.1</v>
          </cell>
          <cell r="AD119">
            <v>3.1</v>
          </cell>
          <cell r="AE119">
            <v>3.1</v>
          </cell>
        </row>
        <row r="120">
          <cell r="A120" t="str">
            <v>Habitat communautaire-Cuisson-Électricité</v>
          </cell>
          <cell r="B120" t="str">
            <v>elccfhcocui</v>
          </cell>
          <cell r="C120" t="str">
            <v>fra</v>
          </cell>
          <cell r="D120" t="str">
            <v>CEREN</v>
          </cell>
          <cell r="E120" t="str">
            <v>GWh pci</v>
          </cell>
          <cell r="K120">
            <v>415</v>
          </cell>
          <cell r="L120">
            <v>425</v>
          </cell>
          <cell r="M120">
            <v>432</v>
          </cell>
          <cell r="N120">
            <v>455</v>
          </cell>
          <cell r="O120">
            <v>472</v>
          </cell>
          <cell r="P120">
            <v>502</v>
          </cell>
          <cell r="Q120">
            <v>512</v>
          </cell>
          <cell r="R120">
            <v>518</v>
          </cell>
          <cell r="S120">
            <v>499</v>
          </cell>
          <cell r="T120">
            <v>497</v>
          </cell>
          <cell r="U120">
            <v>486</v>
          </cell>
          <cell r="V120">
            <v>528</v>
          </cell>
          <cell r="W120">
            <v>548</v>
          </cell>
          <cell r="X120">
            <v>555</v>
          </cell>
          <cell r="Y120">
            <v>593</v>
          </cell>
          <cell r="Z120">
            <v>611</v>
          </cell>
          <cell r="AA120">
            <v>618</v>
          </cell>
          <cell r="AB120">
            <v>628</v>
          </cell>
          <cell r="AC120">
            <v>636</v>
          </cell>
          <cell r="AD120">
            <v>640</v>
          </cell>
          <cell r="AE120">
            <v>635</v>
          </cell>
        </row>
        <row r="121">
          <cell r="A121" t="str">
            <v>Habitat communautaire-Cuisson-Fuel domestique</v>
          </cell>
          <cell r="B121" t="str">
            <v>oilcfhcocui</v>
          </cell>
          <cell r="C121" t="str">
            <v>fra</v>
          </cell>
          <cell r="D121" t="str">
            <v>CEREN</v>
          </cell>
          <cell r="E121" t="str">
            <v>GWh pci</v>
          </cell>
          <cell r="K121">
            <v>13</v>
          </cell>
          <cell r="L121">
            <v>13</v>
          </cell>
          <cell r="M121">
            <v>13</v>
          </cell>
          <cell r="N121">
            <v>13</v>
          </cell>
          <cell r="O121">
            <v>10</v>
          </cell>
          <cell r="P121">
            <v>10</v>
          </cell>
          <cell r="Q121">
            <v>10</v>
          </cell>
          <cell r="R121">
            <v>10</v>
          </cell>
          <cell r="S121">
            <v>10</v>
          </cell>
          <cell r="T121">
            <v>10</v>
          </cell>
          <cell r="U121">
            <v>10</v>
          </cell>
          <cell r="V121">
            <v>9.1999999999999993</v>
          </cell>
          <cell r="W121">
            <v>8.9</v>
          </cell>
          <cell r="X121">
            <v>8.6</v>
          </cell>
          <cell r="Y121">
            <v>8.1</v>
          </cell>
          <cell r="Z121">
            <v>7.8</v>
          </cell>
          <cell r="AA121">
            <v>7.6</v>
          </cell>
          <cell r="AB121">
            <v>7.3</v>
          </cell>
          <cell r="AC121">
            <v>7.3</v>
          </cell>
          <cell r="AD121">
            <v>7.2</v>
          </cell>
          <cell r="AE121">
            <v>6.9</v>
          </cell>
        </row>
        <row r="122">
          <cell r="A122" t="str">
            <v>Habitat communautaire-Cuisson-Gaz naturel</v>
          </cell>
          <cell r="B122" t="str">
            <v>gascfhcocui</v>
          </cell>
          <cell r="C122" t="str">
            <v>fra</v>
          </cell>
          <cell r="D122" t="str">
            <v>CEREN</v>
          </cell>
          <cell r="E122" t="str">
            <v>GWh pci</v>
          </cell>
          <cell r="K122">
            <v>601</v>
          </cell>
          <cell r="L122">
            <v>626</v>
          </cell>
          <cell r="M122">
            <v>628</v>
          </cell>
          <cell r="N122">
            <v>627</v>
          </cell>
          <cell r="O122">
            <v>642</v>
          </cell>
          <cell r="P122">
            <v>645</v>
          </cell>
          <cell r="Q122">
            <v>647</v>
          </cell>
          <cell r="R122">
            <v>650</v>
          </cell>
          <cell r="S122">
            <v>659</v>
          </cell>
          <cell r="T122">
            <v>686</v>
          </cell>
          <cell r="U122">
            <v>720</v>
          </cell>
          <cell r="V122">
            <v>726</v>
          </cell>
          <cell r="W122">
            <v>728</v>
          </cell>
          <cell r="X122">
            <v>748</v>
          </cell>
          <cell r="Y122">
            <v>759</v>
          </cell>
          <cell r="Z122">
            <v>768</v>
          </cell>
          <cell r="AA122">
            <v>780</v>
          </cell>
          <cell r="AB122">
            <v>787</v>
          </cell>
          <cell r="AC122">
            <v>799</v>
          </cell>
          <cell r="AD122">
            <v>801</v>
          </cell>
          <cell r="AE122">
            <v>791</v>
          </cell>
        </row>
        <row r="123">
          <cell r="A123" t="str">
            <v>Habitat communautaire-Cuisson-Autres comb.</v>
          </cell>
          <cell r="B123" t="str">
            <v>othcfhcocui</v>
          </cell>
          <cell r="C123" t="str">
            <v>fra</v>
          </cell>
          <cell r="D123" t="str">
            <v>CEREN</v>
          </cell>
          <cell r="E123" t="str">
            <v>GWh pci</v>
          </cell>
          <cell r="K123">
            <v>226</v>
          </cell>
          <cell r="L123">
            <v>226</v>
          </cell>
          <cell r="M123">
            <v>213</v>
          </cell>
          <cell r="N123">
            <v>213</v>
          </cell>
          <cell r="O123">
            <v>216</v>
          </cell>
          <cell r="P123">
            <v>208</v>
          </cell>
          <cell r="Q123">
            <v>205</v>
          </cell>
          <cell r="R123">
            <v>206</v>
          </cell>
          <cell r="S123">
            <v>216</v>
          </cell>
          <cell r="T123">
            <v>211</v>
          </cell>
          <cell r="U123">
            <v>211</v>
          </cell>
          <cell r="V123">
            <v>204</v>
          </cell>
          <cell r="W123">
            <v>205</v>
          </cell>
          <cell r="X123">
            <v>212</v>
          </cell>
          <cell r="Y123">
            <v>206</v>
          </cell>
          <cell r="Z123">
            <v>209</v>
          </cell>
          <cell r="AA123">
            <v>209</v>
          </cell>
          <cell r="AB123">
            <v>209</v>
          </cell>
          <cell r="AC123">
            <v>203</v>
          </cell>
          <cell r="AD123">
            <v>203</v>
          </cell>
          <cell r="AE123">
            <v>212</v>
          </cell>
        </row>
        <row r="124">
          <cell r="A124" t="str">
            <v>Habitat communautaire-Eau chaude-Électricité</v>
          </cell>
          <cell r="B124" t="str">
            <v>elccfhcoecs</v>
          </cell>
          <cell r="C124" t="str">
            <v>fra</v>
          </cell>
          <cell r="D124" t="str">
            <v>CEREN</v>
          </cell>
          <cell r="E124" t="str">
            <v>GWh pci</v>
          </cell>
          <cell r="K124">
            <v>303</v>
          </cell>
          <cell r="L124">
            <v>302</v>
          </cell>
          <cell r="M124">
            <v>304</v>
          </cell>
          <cell r="N124">
            <v>310</v>
          </cell>
          <cell r="O124">
            <v>301</v>
          </cell>
          <cell r="P124">
            <v>302</v>
          </cell>
          <cell r="Q124">
            <v>299</v>
          </cell>
          <cell r="R124">
            <v>303</v>
          </cell>
          <cell r="S124">
            <v>303</v>
          </cell>
          <cell r="T124">
            <v>301</v>
          </cell>
          <cell r="U124">
            <v>295</v>
          </cell>
          <cell r="V124">
            <v>326</v>
          </cell>
          <cell r="W124">
            <v>346</v>
          </cell>
          <cell r="X124">
            <v>361</v>
          </cell>
          <cell r="Y124">
            <v>386</v>
          </cell>
          <cell r="Z124">
            <v>402</v>
          </cell>
          <cell r="AA124">
            <v>408</v>
          </cell>
          <cell r="AB124">
            <v>415</v>
          </cell>
          <cell r="AC124">
            <v>417</v>
          </cell>
          <cell r="AD124">
            <v>420</v>
          </cell>
          <cell r="AE124">
            <v>422</v>
          </cell>
        </row>
        <row r="125">
          <cell r="A125" t="str">
            <v>Habitat communautaire-Eau chaude-Fuel domestique</v>
          </cell>
          <cell r="B125" t="str">
            <v>oilcfhcoecs</v>
          </cell>
          <cell r="C125" t="str">
            <v>fra</v>
          </cell>
          <cell r="D125" t="str">
            <v>CEREN</v>
          </cell>
          <cell r="E125" t="str">
            <v>GWh pci</v>
          </cell>
          <cell r="K125">
            <v>716</v>
          </cell>
          <cell r="L125">
            <v>735</v>
          </cell>
          <cell r="M125">
            <v>756</v>
          </cell>
          <cell r="N125">
            <v>739</v>
          </cell>
          <cell r="O125">
            <v>750</v>
          </cell>
          <cell r="P125">
            <v>720</v>
          </cell>
          <cell r="Q125">
            <v>746</v>
          </cell>
          <cell r="R125">
            <v>726</v>
          </cell>
          <cell r="S125">
            <v>723</v>
          </cell>
          <cell r="T125">
            <v>712</v>
          </cell>
          <cell r="U125">
            <v>705</v>
          </cell>
          <cell r="V125">
            <v>669</v>
          </cell>
          <cell r="W125">
            <v>651</v>
          </cell>
          <cell r="X125">
            <v>645</v>
          </cell>
          <cell r="Y125">
            <v>626</v>
          </cell>
          <cell r="Z125">
            <v>629</v>
          </cell>
          <cell r="AA125">
            <v>623</v>
          </cell>
          <cell r="AB125">
            <v>620</v>
          </cell>
          <cell r="AC125">
            <v>619</v>
          </cell>
          <cell r="AD125">
            <v>626</v>
          </cell>
          <cell r="AE125">
            <v>621</v>
          </cell>
        </row>
        <row r="126">
          <cell r="A126" t="str">
            <v>Habitat communautaire-Eau chaude-Gaz naturel</v>
          </cell>
          <cell r="B126" t="str">
            <v>gascfhcoecs</v>
          </cell>
          <cell r="C126" t="str">
            <v>fra</v>
          </cell>
          <cell r="D126" t="str">
            <v>CEREN</v>
          </cell>
          <cell r="E126" t="str">
            <v>GWh pci</v>
          </cell>
          <cell r="K126">
            <v>776</v>
          </cell>
          <cell r="L126">
            <v>815</v>
          </cell>
          <cell r="M126">
            <v>816</v>
          </cell>
          <cell r="N126">
            <v>859</v>
          </cell>
          <cell r="O126">
            <v>904</v>
          </cell>
          <cell r="P126">
            <v>949</v>
          </cell>
          <cell r="Q126">
            <v>959</v>
          </cell>
          <cell r="R126">
            <v>986</v>
          </cell>
          <cell r="S126">
            <v>999</v>
          </cell>
          <cell r="T126">
            <v>1032</v>
          </cell>
          <cell r="U126">
            <v>1080</v>
          </cell>
          <cell r="V126">
            <v>1115</v>
          </cell>
          <cell r="W126">
            <v>1163</v>
          </cell>
          <cell r="X126">
            <v>1213</v>
          </cell>
          <cell r="Y126">
            <v>1248</v>
          </cell>
          <cell r="Z126">
            <v>1269</v>
          </cell>
          <cell r="AA126">
            <v>1293</v>
          </cell>
          <cell r="AB126">
            <v>1308</v>
          </cell>
          <cell r="AC126">
            <v>1330</v>
          </cell>
          <cell r="AD126">
            <v>1336</v>
          </cell>
          <cell r="AE126">
            <v>1340</v>
          </cell>
        </row>
        <row r="127">
          <cell r="A127" t="str">
            <v>Habitat communautaire-Eau chaude-Autres comb.</v>
          </cell>
          <cell r="B127" t="str">
            <v>othcfhcoecs</v>
          </cell>
          <cell r="C127" t="str">
            <v>fra</v>
          </cell>
          <cell r="D127" t="str">
            <v>CEREN</v>
          </cell>
          <cell r="E127" t="str">
            <v>GWh pci</v>
          </cell>
          <cell r="K127">
            <v>81</v>
          </cell>
          <cell r="L127">
            <v>85</v>
          </cell>
          <cell r="M127">
            <v>89</v>
          </cell>
          <cell r="N127">
            <v>92</v>
          </cell>
          <cell r="O127">
            <v>103</v>
          </cell>
          <cell r="P127">
            <v>100</v>
          </cell>
          <cell r="Q127">
            <v>98</v>
          </cell>
          <cell r="R127">
            <v>102</v>
          </cell>
          <cell r="S127">
            <v>109</v>
          </cell>
          <cell r="T127">
            <v>111</v>
          </cell>
          <cell r="U127">
            <v>113</v>
          </cell>
          <cell r="V127">
            <v>113</v>
          </cell>
          <cell r="W127">
            <v>118</v>
          </cell>
          <cell r="X127">
            <v>124</v>
          </cell>
          <cell r="Y127">
            <v>127</v>
          </cell>
          <cell r="Z127">
            <v>134</v>
          </cell>
          <cell r="AA127">
            <v>138</v>
          </cell>
          <cell r="AB127">
            <v>142</v>
          </cell>
          <cell r="AC127">
            <v>143</v>
          </cell>
          <cell r="AD127">
            <v>147</v>
          </cell>
          <cell r="AE127">
            <v>157</v>
          </cell>
        </row>
        <row r="128">
          <cell r="A128" t="str">
            <v>Habitat communautaire-Spécifique-Électricité</v>
          </cell>
          <cell r="B128" t="str">
            <v>elccfhcospé</v>
          </cell>
          <cell r="C128" t="str">
            <v>fra</v>
          </cell>
          <cell r="D128" t="str">
            <v>CEREN</v>
          </cell>
          <cell r="E128" t="str">
            <v>GWh pci</v>
          </cell>
          <cell r="K128">
            <v>923</v>
          </cell>
          <cell r="L128">
            <v>945</v>
          </cell>
          <cell r="M128">
            <v>953</v>
          </cell>
          <cell r="N128">
            <v>978</v>
          </cell>
          <cell r="O128">
            <v>1006</v>
          </cell>
          <cell r="P128">
            <v>1029</v>
          </cell>
          <cell r="Q128">
            <v>1057</v>
          </cell>
          <cell r="R128">
            <v>1068</v>
          </cell>
          <cell r="S128">
            <v>1087</v>
          </cell>
          <cell r="T128">
            <v>1109</v>
          </cell>
          <cell r="U128">
            <v>1126</v>
          </cell>
          <cell r="V128">
            <v>1157</v>
          </cell>
          <cell r="W128">
            <v>1184</v>
          </cell>
          <cell r="X128">
            <v>1231</v>
          </cell>
          <cell r="Y128">
            <v>1269</v>
          </cell>
          <cell r="Z128">
            <v>1306</v>
          </cell>
          <cell r="AA128">
            <v>1321</v>
          </cell>
          <cell r="AB128">
            <v>1332</v>
          </cell>
          <cell r="AC128">
            <v>1346</v>
          </cell>
          <cell r="AD128">
            <v>1385</v>
          </cell>
          <cell r="AE128">
            <v>1413</v>
          </cell>
        </row>
        <row r="129">
          <cell r="A129" t="str">
            <v>Habitat communautaire-Spécifique-Fuel domestique</v>
          </cell>
          <cell r="B129" t="str">
            <v>oilcfhcospé</v>
          </cell>
          <cell r="C129" t="str">
            <v>fra</v>
          </cell>
          <cell r="D129" t="str">
            <v>CEREN</v>
          </cell>
          <cell r="E129" t="str">
            <v>GWh pci</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row>
        <row r="130">
          <cell r="A130" t="str">
            <v>Habitat communautaire-Spécifique-Gaz naturel</v>
          </cell>
          <cell r="B130" t="str">
            <v>gascfhcospé</v>
          </cell>
          <cell r="C130" t="str">
            <v>fra</v>
          </cell>
          <cell r="D130" t="str">
            <v>CEREN</v>
          </cell>
          <cell r="E130" t="str">
            <v>GWh pci</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row>
        <row r="131">
          <cell r="A131" t="str">
            <v>Habitat communautaire-Spécifique-Autres comb.</v>
          </cell>
          <cell r="B131" t="str">
            <v>othcfhcospé</v>
          </cell>
          <cell r="C131" t="str">
            <v>fra</v>
          </cell>
          <cell r="D131" t="str">
            <v>CEREN</v>
          </cell>
          <cell r="E131" t="str">
            <v>GWh pci</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row>
        <row r="132">
          <cell r="A132" t="str">
            <v>Consommation énergétique Santé</v>
          </cell>
        </row>
        <row r="133">
          <cell r="A133" t="str">
            <v>Santé-Autres usages therm-Électricité</v>
          </cell>
          <cell r="B133" t="str">
            <v>elccfhosthm</v>
          </cell>
          <cell r="C133" t="str">
            <v>fra</v>
          </cell>
          <cell r="D133" t="str">
            <v>CEREN</v>
          </cell>
          <cell r="E133" t="str">
            <v>GWh pci</v>
          </cell>
          <cell r="K133">
            <v>392</v>
          </cell>
          <cell r="L133">
            <v>392</v>
          </cell>
          <cell r="M133">
            <v>397</v>
          </cell>
          <cell r="N133">
            <v>397</v>
          </cell>
          <cell r="O133">
            <v>397</v>
          </cell>
          <cell r="P133">
            <v>397</v>
          </cell>
          <cell r="Q133">
            <v>397</v>
          </cell>
          <cell r="R133">
            <v>397</v>
          </cell>
          <cell r="S133">
            <v>397</v>
          </cell>
          <cell r="T133">
            <v>397</v>
          </cell>
          <cell r="U133">
            <v>397</v>
          </cell>
          <cell r="V133">
            <v>397</v>
          </cell>
          <cell r="W133">
            <v>397</v>
          </cell>
          <cell r="X133">
            <v>397</v>
          </cell>
          <cell r="Y133">
            <v>397</v>
          </cell>
          <cell r="Z133">
            <v>397</v>
          </cell>
          <cell r="AA133">
            <v>397</v>
          </cell>
          <cell r="AB133">
            <v>397</v>
          </cell>
          <cell r="AC133">
            <v>397</v>
          </cell>
          <cell r="AD133">
            <v>397</v>
          </cell>
          <cell r="AE133">
            <v>397</v>
          </cell>
        </row>
        <row r="134">
          <cell r="A134" t="str">
            <v>Santé-Autres usages therm-Fuel domestique</v>
          </cell>
          <cell r="B134" t="str">
            <v>oilcfhosthm</v>
          </cell>
          <cell r="C134" t="str">
            <v>fra</v>
          </cell>
          <cell r="D134" t="str">
            <v>CEREN</v>
          </cell>
          <cell r="E134" t="str">
            <v>GWh pci</v>
          </cell>
          <cell r="K134">
            <v>920</v>
          </cell>
          <cell r="L134">
            <v>919</v>
          </cell>
          <cell r="M134">
            <v>940</v>
          </cell>
          <cell r="N134">
            <v>940</v>
          </cell>
          <cell r="O134">
            <v>940</v>
          </cell>
          <cell r="P134">
            <v>940</v>
          </cell>
          <cell r="Q134">
            <v>940</v>
          </cell>
          <cell r="R134">
            <v>940</v>
          </cell>
          <cell r="S134">
            <v>940</v>
          </cell>
          <cell r="T134">
            <v>940</v>
          </cell>
          <cell r="U134">
            <v>940</v>
          </cell>
          <cell r="V134">
            <v>940</v>
          </cell>
          <cell r="W134">
            <v>940</v>
          </cell>
          <cell r="X134">
            <v>940</v>
          </cell>
          <cell r="Y134">
            <v>940</v>
          </cell>
          <cell r="Z134">
            <v>940</v>
          </cell>
          <cell r="AA134">
            <v>940</v>
          </cell>
          <cell r="AB134">
            <v>940</v>
          </cell>
          <cell r="AC134">
            <v>940</v>
          </cell>
          <cell r="AD134">
            <v>940</v>
          </cell>
          <cell r="AE134">
            <v>940</v>
          </cell>
        </row>
        <row r="135">
          <cell r="A135" t="str">
            <v>Santé-Autres usages therm-Gaz naturel</v>
          </cell>
          <cell r="B135" t="str">
            <v>gascfhosthm</v>
          </cell>
          <cell r="C135" t="str">
            <v>fra</v>
          </cell>
          <cell r="D135" t="str">
            <v>CEREN</v>
          </cell>
          <cell r="E135" t="str">
            <v>GWh pci</v>
          </cell>
          <cell r="K135">
            <v>514</v>
          </cell>
          <cell r="L135">
            <v>537</v>
          </cell>
          <cell r="M135">
            <v>561</v>
          </cell>
          <cell r="N135">
            <v>561</v>
          </cell>
          <cell r="O135">
            <v>561</v>
          </cell>
          <cell r="P135">
            <v>561</v>
          </cell>
          <cell r="Q135">
            <v>561</v>
          </cell>
          <cell r="R135">
            <v>561</v>
          </cell>
          <cell r="S135">
            <v>561</v>
          </cell>
          <cell r="T135">
            <v>561</v>
          </cell>
          <cell r="U135">
            <v>561</v>
          </cell>
          <cell r="V135">
            <v>561</v>
          </cell>
          <cell r="W135">
            <v>561</v>
          </cell>
          <cell r="X135">
            <v>561</v>
          </cell>
          <cell r="Y135">
            <v>561</v>
          </cell>
          <cell r="Z135">
            <v>561</v>
          </cell>
          <cell r="AA135">
            <v>561</v>
          </cell>
          <cell r="AB135">
            <v>561</v>
          </cell>
          <cell r="AC135">
            <v>561</v>
          </cell>
          <cell r="AD135">
            <v>561</v>
          </cell>
          <cell r="AE135">
            <v>561</v>
          </cell>
        </row>
        <row r="136">
          <cell r="A136" t="str">
            <v>Santé-Autres usages therm-Autres comb.</v>
          </cell>
          <cell r="B136" t="str">
            <v>othcfhosthm</v>
          </cell>
          <cell r="C136" t="str">
            <v>fra</v>
          </cell>
          <cell r="D136" t="str">
            <v>CEREN</v>
          </cell>
          <cell r="E136" t="str">
            <v>GWh pci</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row>
        <row r="137">
          <cell r="A137" t="str">
            <v>Santé-Chauffage-Électricité</v>
          </cell>
          <cell r="B137" t="str">
            <v>elccfhoschf</v>
          </cell>
          <cell r="C137" t="str">
            <v>fra</v>
          </cell>
          <cell r="D137" t="str">
            <v>CEREN</v>
          </cell>
          <cell r="E137" t="str">
            <v>GWh pci</v>
          </cell>
          <cell r="K137">
            <v>1008</v>
          </cell>
          <cell r="L137">
            <v>982</v>
          </cell>
          <cell r="M137">
            <v>979</v>
          </cell>
          <cell r="N137">
            <v>1031</v>
          </cell>
          <cell r="O137">
            <v>1057</v>
          </cell>
          <cell r="P137">
            <v>1066</v>
          </cell>
          <cell r="Q137">
            <v>1044</v>
          </cell>
          <cell r="R137">
            <v>1089</v>
          </cell>
          <cell r="S137">
            <v>1089</v>
          </cell>
          <cell r="T137">
            <v>1069</v>
          </cell>
          <cell r="U137">
            <v>1142</v>
          </cell>
          <cell r="V137">
            <v>1164</v>
          </cell>
          <cell r="W137">
            <v>1211</v>
          </cell>
          <cell r="X137">
            <v>1256</v>
          </cell>
          <cell r="Y137">
            <v>1281</v>
          </cell>
          <cell r="Z137">
            <v>1309</v>
          </cell>
          <cell r="AA137">
            <v>1328</v>
          </cell>
          <cell r="AB137">
            <v>1372</v>
          </cell>
          <cell r="AC137">
            <v>1396</v>
          </cell>
          <cell r="AD137">
            <v>1406</v>
          </cell>
          <cell r="AE137">
            <v>1446</v>
          </cell>
        </row>
        <row r="138">
          <cell r="A138" t="str">
            <v>Santé-Chauffage-Fuel domestique</v>
          </cell>
          <cell r="B138" t="str">
            <v>oilcfhoschf</v>
          </cell>
          <cell r="C138" t="str">
            <v>fra</v>
          </cell>
          <cell r="D138" t="str">
            <v>CEREN</v>
          </cell>
          <cell r="E138" t="str">
            <v>GWh pci</v>
          </cell>
          <cell r="K138">
            <v>5193</v>
          </cell>
          <cell r="L138">
            <v>5135</v>
          </cell>
          <cell r="M138">
            <v>5410</v>
          </cell>
          <cell r="N138">
            <v>5470</v>
          </cell>
          <cell r="O138">
            <v>5385</v>
          </cell>
          <cell r="P138">
            <v>5111</v>
          </cell>
          <cell r="Q138">
            <v>5025</v>
          </cell>
          <cell r="R138">
            <v>4956</v>
          </cell>
          <cell r="S138">
            <v>5151</v>
          </cell>
          <cell r="T138">
            <v>4842</v>
          </cell>
          <cell r="U138">
            <v>4665</v>
          </cell>
          <cell r="V138">
            <v>4594</v>
          </cell>
          <cell r="W138">
            <v>4334</v>
          </cell>
          <cell r="X138">
            <v>4157</v>
          </cell>
          <cell r="Y138">
            <v>3929</v>
          </cell>
          <cell r="Z138">
            <v>3634</v>
          </cell>
          <cell r="AA138">
            <v>3410</v>
          </cell>
          <cell r="AB138">
            <v>3212</v>
          </cell>
          <cell r="AC138">
            <v>3097</v>
          </cell>
          <cell r="AD138">
            <v>2985</v>
          </cell>
          <cell r="AE138">
            <v>2941</v>
          </cell>
        </row>
        <row r="139">
          <cell r="A139" t="str">
            <v>Santé-Chauffage-Gaz naturel</v>
          </cell>
          <cell r="B139" t="str">
            <v>gascfhoschf</v>
          </cell>
          <cell r="C139" t="str">
            <v>fra</v>
          </cell>
          <cell r="D139" t="str">
            <v>CEREN</v>
          </cell>
          <cell r="E139" t="str">
            <v>GWh pci</v>
          </cell>
          <cell r="K139">
            <v>5000</v>
          </cell>
          <cell r="L139">
            <v>5120</v>
          </cell>
          <cell r="M139">
            <v>5161</v>
          </cell>
          <cell r="N139">
            <v>5434</v>
          </cell>
          <cell r="O139">
            <v>5646</v>
          </cell>
          <cell r="P139">
            <v>5863</v>
          </cell>
          <cell r="Q139">
            <v>5763</v>
          </cell>
          <cell r="R139">
            <v>6038</v>
          </cell>
          <cell r="S139">
            <v>6221</v>
          </cell>
          <cell r="T139">
            <v>6138</v>
          </cell>
          <cell r="U139">
            <v>6264</v>
          </cell>
          <cell r="V139">
            <v>6484</v>
          </cell>
          <cell r="W139">
            <v>6590</v>
          </cell>
          <cell r="X139">
            <v>6807</v>
          </cell>
          <cell r="Y139">
            <v>6837</v>
          </cell>
          <cell r="Z139">
            <v>6923</v>
          </cell>
          <cell r="AA139">
            <v>6994</v>
          </cell>
          <cell r="AB139">
            <v>6977</v>
          </cell>
          <cell r="AC139">
            <v>7142</v>
          </cell>
          <cell r="AD139">
            <v>7090</v>
          </cell>
          <cell r="AE139">
            <v>7210</v>
          </cell>
        </row>
        <row r="140">
          <cell r="A140" t="str">
            <v>Santé-Chauffage-Autres comb.</v>
          </cell>
          <cell r="B140" t="str">
            <v>othcfhoschf</v>
          </cell>
          <cell r="C140" t="str">
            <v>fra</v>
          </cell>
          <cell r="D140" t="str">
            <v>CEREN</v>
          </cell>
          <cell r="E140" t="str">
            <v>GWh pci</v>
          </cell>
          <cell r="K140">
            <v>1866</v>
          </cell>
          <cell r="L140">
            <v>1864</v>
          </cell>
          <cell r="M140">
            <v>1906</v>
          </cell>
          <cell r="N140">
            <v>1846</v>
          </cell>
          <cell r="O140">
            <v>1822</v>
          </cell>
          <cell r="P140">
            <v>1884</v>
          </cell>
          <cell r="Q140">
            <v>1925</v>
          </cell>
          <cell r="R140">
            <v>2095</v>
          </cell>
          <cell r="S140">
            <v>1849</v>
          </cell>
          <cell r="T140">
            <v>1822</v>
          </cell>
          <cell r="U140">
            <v>1819</v>
          </cell>
          <cell r="V140">
            <v>1773</v>
          </cell>
          <cell r="W140">
            <v>1789</v>
          </cell>
          <cell r="X140">
            <v>1892</v>
          </cell>
          <cell r="Y140">
            <v>1927</v>
          </cell>
          <cell r="Z140">
            <v>1923</v>
          </cell>
          <cell r="AA140">
            <v>1894</v>
          </cell>
          <cell r="AB140">
            <v>1855</v>
          </cell>
          <cell r="AC140">
            <v>1909</v>
          </cell>
          <cell r="AD140">
            <v>1931</v>
          </cell>
          <cell r="AE140">
            <v>1973</v>
          </cell>
        </row>
        <row r="141">
          <cell r="A141" t="str">
            <v>Santé-Climatisation-Électricité</v>
          </cell>
          <cell r="B141" t="str">
            <v>elccfhoscli</v>
          </cell>
          <cell r="C141" t="str">
            <v>fra</v>
          </cell>
          <cell r="D141" t="str">
            <v>CEREN</v>
          </cell>
          <cell r="E141" t="str">
            <v>GWh pci</v>
          </cell>
          <cell r="K141">
            <v>750</v>
          </cell>
          <cell r="L141">
            <v>781</v>
          </cell>
          <cell r="M141">
            <v>801</v>
          </cell>
          <cell r="N141">
            <v>837</v>
          </cell>
          <cell r="O141">
            <v>888</v>
          </cell>
          <cell r="P141">
            <v>927</v>
          </cell>
          <cell r="Q141">
            <v>942</v>
          </cell>
          <cell r="R141">
            <v>1018</v>
          </cell>
          <cell r="S141">
            <v>1041</v>
          </cell>
          <cell r="T141">
            <v>1107</v>
          </cell>
          <cell r="U141">
            <v>1174</v>
          </cell>
          <cell r="V141">
            <v>1230</v>
          </cell>
          <cell r="W141">
            <v>1321</v>
          </cell>
          <cell r="X141">
            <v>1377</v>
          </cell>
          <cell r="Y141">
            <v>1456</v>
          </cell>
          <cell r="Z141">
            <v>1504</v>
          </cell>
          <cell r="AA141">
            <v>1549</v>
          </cell>
          <cell r="AB141">
            <v>1615</v>
          </cell>
          <cell r="AC141">
            <v>1697</v>
          </cell>
          <cell r="AD141">
            <v>1765</v>
          </cell>
          <cell r="AE141">
            <v>1799</v>
          </cell>
        </row>
        <row r="142">
          <cell r="A142" t="str">
            <v>Santé-Climatisation-Fuel domestique</v>
          </cell>
          <cell r="B142" t="str">
            <v>oilcfhoscli</v>
          </cell>
          <cell r="C142" t="str">
            <v>fra</v>
          </cell>
          <cell r="D142" t="str">
            <v>CEREN</v>
          </cell>
          <cell r="E142" t="str">
            <v>GWh pci</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row>
        <row r="143">
          <cell r="A143" t="str">
            <v>Santé-Climatisation-Gaz naturel</v>
          </cell>
          <cell r="B143" t="str">
            <v>gascfhoscli</v>
          </cell>
          <cell r="C143" t="str">
            <v>fra</v>
          </cell>
          <cell r="D143" t="str">
            <v>CEREN</v>
          </cell>
          <cell r="E143" t="str">
            <v>GWh pci</v>
          </cell>
          <cell r="K143">
            <v>16</v>
          </cell>
          <cell r="L143">
            <v>19</v>
          </cell>
          <cell r="M143">
            <v>22</v>
          </cell>
          <cell r="N143">
            <v>22</v>
          </cell>
          <cell r="O143">
            <v>22</v>
          </cell>
          <cell r="P143">
            <v>22</v>
          </cell>
          <cell r="Q143">
            <v>22</v>
          </cell>
          <cell r="R143">
            <v>22</v>
          </cell>
          <cell r="S143">
            <v>22</v>
          </cell>
          <cell r="T143">
            <v>22</v>
          </cell>
          <cell r="U143">
            <v>22</v>
          </cell>
          <cell r="V143">
            <v>22</v>
          </cell>
          <cell r="W143">
            <v>22</v>
          </cell>
          <cell r="X143">
            <v>22</v>
          </cell>
          <cell r="Y143">
            <v>22</v>
          </cell>
          <cell r="Z143">
            <v>22</v>
          </cell>
          <cell r="AA143">
            <v>22</v>
          </cell>
          <cell r="AB143">
            <v>22</v>
          </cell>
          <cell r="AC143">
            <v>22</v>
          </cell>
          <cell r="AD143">
            <v>22</v>
          </cell>
          <cell r="AE143">
            <v>22</v>
          </cell>
        </row>
        <row r="144">
          <cell r="A144" t="str">
            <v>Santé-Climatisation-Autres comb.</v>
          </cell>
          <cell r="B144" t="str">
            <v>othcfhoscli</v>
          </cell>
          <cell r="C144" t="str">
            <v>fra</v>
          </cell>
          <cell r="D144" t="str">
            <v>CEREN</v>
          </cell>
          <cell r="E144" t="str">
            <v>GWh pci</v>
          </cell>
          <cell r="K144">
            <v>34</v>
          </cell>
          <cell r="L144">
            <v>39</v>
          </cell>
          <cell r="M144">
            <v>42</v>
          </cell>
          <cell r="N144">
            <v>42</v>
          </cell>
          <cell r="O144">
            <v>42</v>
          </cell>
          <cell r="P144">
            <v>42</v>
          </cell>
          <cell r="Q144">
            <v>42</v>
          </cell>
          <cell r="R144">
            <v>42</v>
          </cell>
          <cell r="S144">
            <v>42</v>
          </cell>
          <cell r="T144">
            <v>42</v>
          </cell>
          <cell r="U144">
            <v>42</v>
          </cell>
          <cell r="V144">
            <v>42</v>
          </cell>
          <cell r="W144">
            <v>42</v>
          </cell>
          <cell r="X144">
            <v>42</v>
          </cell>
          <cell r="Y144">
            <v>42</v>
          </cell>
          <cell r="Z144">
            <v>42</v>
          </cell>
          <cell r="AA144">
            <v>42</v>
          </cell>
          <cell r="AB144">
            <v>42</v>
          </cell>
          <cell r="AC144">
            <v>42</v>
          </cell>
          <cell r="AD144">
            <v>42</v>
          </cell>
          <cell r="AE144">
            <v>42</v>
          </cell>
        </row>
        <row r="145">
          <cell r="A145" t="str">
            <v>Santé-Cuisson-Électricité</v>
          </cell>
          <cell r="B145" t="str">
            <v>elccfhoscui</v>
          </cell>
          <cell r="C145" t="str">
            <v>fra</v>
          </cell>
          <cell r="D145" t="str">
            <v>CEREN</v>
          </cell>
          <cell r="E145" t="str">
            <v>GWh pci</v>
          </cell>
          <cell r="K145">
            <v>388</v>
          </cell>
          <cell r="L145">
            <v>388</v>
          </cell>
          <cell r="M145">
            <v>393</v>
          </cell>
          <cell r="N145">
            <v>397</v>
          </cell>
          <cell r="O145">
            <v>408</v>
          </cell>
          <cell r="P145">
            <v>417</v>
          </cell>
          <cell r="Q145">
            <v>421</v>
          </cell>
          <cell r="R145">
            <v>428</v>
          </cell>
          <cell r="S145">
            <v>434</v>
          </cell>
          <cell r="T145">
            <v>439</v>
          </cell>
          <cell r="U145">
            <v>460</v>
          </cell>
          <cell r="V145">
            <v>463</v>
          </cell>
          <cell r="W145">
            <v>471</v>
          </cell>
          <cell r="X145">
            <v>473</v>
          </cell>
          <cell r="Y145">
            <v>476</v>
          </cell>
          <cell r="Z145">
            <v>485</v>
          </cell>
          <cell r="AA145">
            <v>497</v>
          </cell>
          <cell r="AB145">
            <v>508</v>
          </cell>
          <cell r="AC145">
            <v>510</v>
          </cell>
          <cell r="AD145">
            <v>511</v>
          </cell>
          <cell r="AE145">
            <v>515</v>
          </cell>
        </row>
        <row r="146">
          <cell r="A146" t="str">
            <v>Santé-Cuisson-Fuel domestique</v>
          </cell>
          <cell r="B146" t="str">
            <v>oilcfhoscui</v>
          </cell>
          <cell r="C146" t="str">
            <v>fra</v>
          </cell>
          <cell r="D146" t="str">
            <v>CEREN</v>
          </cell>
          <cell r="E146" t="str">
            <v>GWh pci</v>
          </cell>
          <cell r="K146">
            <v>19</v>
          </cell>
          <cell r="L146">
            <v>19</v>
          </cell>
          <cell r="M146">
            <v>19</v>
          </cell>
          <cell r="N146">
            <v>19</v>
          </cell>
          <cell r="O146">
            <v>19</v>
          </cell>
          <cell r="P146">
            <v>19</v>
          </cell>
          <cell r="Q146">
            <v>19</v>
          </cell>
          <cell r="R146">
            <v>18</v>
          </cell>
          <cell r="S146">
            <v>18</v>
          </cell>
          <cell r="T146">
            <v>17</v>
          </cell>
          <cell r="U146">
            <v>17</v>
          </cell>
          <cell r="V146">
            <v>16</v>
          </cell>
          <cell r="W146">
            <v>15</v>
          </cell>
          <cell r="X146">
            <v>15</v>
          </cell>
          <cell r="Y146">
            <v>14</v>
          </cell>
          <cell r="Z146">
            <v>13</v>
          </cell>
          <cell r="AA146">
            <v>13</v>
          </cell>
          <cell r="AB146">
            <v>12</v>
          </cell>
          <cell r="AC146">
            <v>12</v>
          </cell>
          <cell r="AD146">
            <v>12</v>
          </cell>
          <cell r="AE146">
            <v>11</v>
          </cell>
        </row>
        <row r="147">
          <cell r="A147" t="str">
            <v>Santé-Cuisson-Gaz naturel</v>
          </cell>
          <cell r="B147" t="str">
            <v>gascfhoscui</v>
          </cell>
          <cell r="C147" t="str">
            <v>fra</v>
          </cell>
          <cell r="D147" t="str">
            <v>CEREN</v>
          </cell>
          <cell r="E147" t="str">
            <v>GWh pci</v>
          </cell>
          <cell r="K147">
            <v>541</v>
          </cell>
          <cell r="L147">
            <v>541</v>
          </cell>
          <cell r="M147">
            <v>547</v>
          </cell>
          <cell r="N147">
            <v>549</v>
          </cell>
          <cell r="O147">
            <v>565</v>
          </cell>
          <cell r="P147">
            <v>600</v>
          </cell>
          <cell r="Q147">
            <v>603</v>
          </cell>
          <cell r="R147">
            <v>606</v>
          </cell>
          <cell r="S147">
            <v>607</v>
          </cell>
          <cell r="T147">
            <v>614</v>
          </cell>
          <cell r="U147">
            <v>601</v>
          </cell>
          <cell r="V147">
            <v>612</v>
          </cell>
          <cell r="W147">
            <v>617</v>
          </cell>
          <cell r="X147">
            <v>618</v>
          </cell>
          <cell r="Y147">
            <v>618</v>
          </cell>
          <cell r="Z147">
            <v>621</v>
          </cell>
          <cell r="AA147">
            <v>616</v>
          </cell>
          <cell r="AB147">
            <v>614</v>
          </cell>
          <cell r="AC147">
            <v>611</v>
          </cell>
          <cell r="AD147">
            <v>610</v>
          </cell>
          <cell r="AE147">
            <v>606</v>
          </cell>
        </row>
        <row r="148">
          <cell r="A148" t="str">
            <v>Santé-Cuisson-Autres comb.</v>
          </cell>
          <cell r="B148" t="str">
            <v>othcfhoscui</v>
          </cell>
          <cell r="C148" t="str">
            <v>fra</v>
          </cell>
          <cell r="D148" t="str">
            <v>CEREN</v>
          </cell>
          <cell r="E148" t="str">
            <v>GWh pci</v>
          </cell>
          <cell r="K148">
            <v>184</v>
          </cell>
          <cell r="L148">
            <v>184</v>
          </cell>
          <cell r="M148">
            <v>181</v>
          </cell>
          <cell r="N148">
            <v>178</v>
          </cell>
          <cell r="O148">
            <v>178</v>
          </cell>
          <cell r="P148">
            <v>158</v>
          </cell>
          <cell r="Q148">
            <v>155</v>
          </cell>
          <cell r="R148">
            <v>161</v>
          </cell>
          <cell r="S148">
            <v>159</v>
          </cell>
          <cell r="T148">
            <v>158</v>
          </cell>
          <cell r="U148">
            <v>154</v>
          </cell>
          <cell r="V148">
            <v>149</v>
          </cell>
          <cell r="W148">
            <v>140</v>
          </cell>
          <cell r="X148">
            <v>141</v>
          </cell>
          <cell r="Y148">
            <v>140</v>
          </cell>
          <cell r="Z148">
            <v>138</v>
          </cell>
          <cell r="AA148">
            <v>136</v>
          </cell>
          <cell r="AB148">
            <v>133</v>
          </cell>
          <cell r="AC148">
            <v>132</v>
          </cell>
          <cell r="AD148">
            <v>133</v>
          </cell>
          <cell r="AE148">
            <v>132</v>
          </cell>
        </row>
        <row r="149">
          <cell r="A149" t="str">
            <v>Santé-Eau chaude-Électricité</v>
          </cell>
          <cell r="B149" t="str">
            <v>elccfhosecs</v>
          </cell>
          <cell r="C149" t="str">
            <v>fra</v>
          </cell>
          <cell r="D149" t="str">
            <v>CEREN</v>
          </cell>
          <cell r="E149" t="str">
            <v>GWh pci</v>
          </cell>
          <cell r="K149">
            <v>619</v>
          </cell>
          <cell r="L149">
            <v>625</v>
          </cell>
          <cell r="M149">
            <v>642</v>
          </cell>
          <cell r="N149">
            <v>648</v>
          </cell>
          <cell r="O149">
            <v>656</v>
          </cell>
          <cell r="P149">
            <v>634</v>
          </cell>
          <cell r="Q149">
            <v>642</v>
          </cell>
          <cell r="R149">
            <v>669</v>
          </cell>
          <cell r="S149">
            <v>681</v>
          </cell>
          <cell r="T149">
            <v>687</v>
          </cell>
          <cell r="U149">
            <v>723</v>
          </cell>
          <cell r="V149">
            <v>727</v>
          </cell>
          <cell r="W149">
            <v>739</v>
          </cell>
          <cell r="X149">
            <v>744</v>
          </cell>
          <cell r="Y149">
            <v>756</v>
          </cell>
          <cell r="Z149">
            <v>777</v>
          </cell>
          <cell r="AA149">
            <v>797</v>
          </cell>
          <cell r="AB149">
            <v>820</v>
          </cell>
          <cell r="AC149">
            <v>831</v>
          </cell>
          <cell r="AD149">
            <v>840</v>
          </cell>
          <cell r="AE149">
            <v>851</v>
          </cell>
        </row>
        <row r="150">
          <cell r="A150" t="str">
            <v>Santé-Eau chaude-Fuel domestique</v>
          </cell>
          <cell r="B150" t="str">
            <v>oilcfhosecs</v>
          </cell>
          <cell r="C150" t="str">
            <v>fra</v>
          </cell>
          <cell r="D150" t="str">
            <v>CEREN</v>
          </cell>
          <cell r="E150" t="str">
            <v>GWh pci</v>
          </cell>
          <cell r="K150">
            <v>803</v>
          </cell>
          <cell r="L150">
            <v>807</v>
          </cell>
          <cell r="M150">
            <v>819</v>
          </cell>
          <cell r="N150">
            <v>810</v>
          </cell>
          <cell r="O150">
            <v>815</v>
          </cell>
          <cell r="P150">
            <v>791</v>
          </cell>
          <cell r="Q150">
            <v>759</v>
          </cell>
          <cell r="R150">
            <v>714</v>
          </cell>
          <cell r="S150">
            <v>713</v>
          </cell>
          <cell r="T150">
            <v>698</v>
          </cell>
          <cell r="U150">
            <v>678</v>
          </cell>
          <cell r="V150">
            <v>669</v>
          </cell>
          <cell r="W150">
            <v>643</v>
          </cell>
          <cell r="X150">
            <v>627</v>
          </cell>
          <cell r="Y150">
            <v>614</v>
          </cell>
          <cell r="Z150">
            <v>588</v>
          </cell>
          <cell r="AA150">
            <v>576</v>
          </cell>
          <cell r="AB150">
            <v>564</v>
          </cell>
          <cell r="AC150">
            <v>553</v>
          </cell>
          <cell r="AD150">
            <v>550</v>
          </cell>
          <cell r="AE150">
            <v>543</v>
          </cell>
        </row>
        <row r="151">
          <cell r="A151" t="str">
            <v>Santé-Eau chaude-Gaz naturel</v>
          </cell>
          <cell r="B151" t="str">
            <v>gascfhosecs</v>
          </cell>
          <cell r="C151" t="str">
            <v>fra</v>
          </cell>
          <cell r="D151" t="str">
            <v>CEREN</v>
          </cell>
          <cell r="E151" t="str">
            <v>GWh pci</v>
          </cell>
          <cell r="K151">
            <v>1569</v>
          </cell>
          <cell r="L151">
            <v>1606</v>
          </cell>
          <cell r="M151">
            <v>1563</v>
          </cell>
          <cell r="N151">
            <v>1599</v>
          </cell>
          <cell r="O151">
            <v>1663</v>
          </cell>
          <cell r="P151">
            <v>1750</v>
          </cell>
          <cell r="Q151">
            <v>1825</v>
          </cell>
          <cell r="R151">
            <v>1929</v>
          </cell>
          <cell r="S151">
            <v>1967</v>
          </cell>
          <cell r="T151">
            <v>2022</v>
          </cell>
          <cell r="U151">
            <v>2056</v>
          </cell>
          <cell r="V151">
            <v>2117</v>
          </cell>
          <cell r="W151">
            <v>2203</v>
          </cell>
          <cell r="X151">
            <v>2244</v>
          </cell>
          <cell r="Y151">
            <v>2267</v>
          </cell>
          <cell r="Z151">
            <v>2310</v>
          </cell>
          <cell r="AA151">
            <v>2334</v>
          </cell>
          <cell r="AB151">
            <v>2359</v>
          </cell>
          <cell r="AC151">
            <v>2370</v>
          </cell>
          <cell r="AD151">
            <v>2379</v>
          </cell>
          <cell r="AE151">
            <v>2395</v>
          </cell>
        </row>
        <row r="152">
          <cell r="A152" t="str">
            <v>Santé-Eau chaude-Autres comb.</v>
          </cell>
          <cell r="B152" t="str">
            <v>othcfhosecs</v>
          </cell>
          <cell r="C152" t="str">
            <v>fra</v>
          </cell>
          <cell r="D152" t="str">
            <v>CEREN</v>
          </cell>
          <cell r="E152" t="str">
            <v>GWh pci</v>
          </cell>
          <cell r="K152">
            <v>411</v>
          </cell>
          <cell r="L152">
            <v>418</v>
          </cell>
          <cell r="M152">
            <v>428</v>
          </cell>
          <cell r="N152">
            <v>432</v>
          </cell>
          <cell r="O152">
            <v>437</v>
          </cell>
          <cell r="P152">
            <v>457</v>
          </cell>
          <cell r="Q152">
            <v>456</v>
          </cell>
          <cell r="R152">
            <v>450</v>
          </cell>
          <cell r="S152">
            <v>454</v>
          </cell>
          <cell r="T152">
            <v>459</v>
          </cell>
          <cell r="U152">
            <v>458</v>
          </cell>
          <cell r="V152">
            <v>452</v>
          </cell>
          <cell r="W152">
            <v>441</v>
          </cell>
          <cell r="X152">
            <v>455</v>
          </cell>
          <cell r="Y152">
            <v>473</v>
          </cell>
          <cell r="Z152">
            <v>493</v>
          </cell>
          <cell r="AA152">
            <v>504</v>
          </cell>
          <cell r="AB152">
            <v>524</v>
          </cell>
          <cell r="AC152">
            <v>543</v>
          </cell>
          <cell r="AD152">
            <v>556</v>
          </cell>
          <cell r="AE152">
            <v>570</v>
          </cell>
        </row>
        <row r="153">
          <cell r="A153" t="str">
            <v>Santé-Spécifique-Électricité</v>
          </cell>
          <cell r="B153" t="str">
            <v>elccfhosspé</v>
          </cell>
          <cell r="C153" t="str">
            <v>fra</v>
          </cell>
          <cell r="D153" t="str">
            <v>CEREN</v>
          </cell>
          <cell r="E153" t="str">
            <v>GWh pci</v>
          </cell>
          <cell r="K153">
            <v>2876</v>
          </cell>
          <cell r="L153">
            <v>2906</v>
          </cell>
          <cell r="M153">
            <v>2884</v>
          </cell>
          <cell r="N153">
            <v>2974</v>
          </cell>
          <cell r="O153">
            <v>3058</v>
          </cell>
          <cell r="P153">
            <v>3199</v>
          </cell>
          <cell r="Q153">
            <v>3334</v>
          </cell>
          <cell r="R153">
            <v>3425</v>
          </cell>
          <cell r="S153">
            <v>3483</v>
          </cell>
          <cell r="T153">
            <v>3574</v>
          </cell>
          <cell r="U153">
            <v>3668</v>
          </cell>
          <cell r="V153">
            <v>3744</v>
          </cell>
          <cell r="W153">
            <v>3851</v>
          </cell>
          <cell r="X153">
            <v>4005</v>
          </cell>
          <cell r="Y153">
            <v>4079</v>
          </cell>
          <cell r="Z153">
            <v>4141</v>
          </cell>
          <cell r="AA153">
            <v>4137</v>
          </cell>
          <cell r="AB153">
            <v>4194</v>
          </cell>
          <cell r="AC153">
            <v>4244</v>
          </cell>
          <cell r="AD153">
            <v>4261</v>
          </cell>
          <cell r="AE153">
            <v>4317</v>
          </cell>
        </row>
        <row r="154">
          <cell r="A154" t="str">
            <v>Santé-Spécifique-Fuel domestique</v>
          </cell>
          <cell r="B154" t="str">
            <v>oilcfhosspé</v>
          </cell>
          <cell r="C154" t="str">
            <v>fra</v>
          </cell>
          <cell r="D154" t="str">
            <v>CEREN</v>
          </cell>
          <cell r="E154" t="str">
            <v>GWh pci</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row>
        <row r="155">
          <cell r="A155" t="str">
            <v>Santé-Spécifique-Gaz naturel</v>
          </cell>
          <cell r="B155" t="str">
            <v>gascfhosspé</v>
          </cell>
          <cell r="C155" t="str">
            <v>fra</v>
          </cell>
          <cell r="D155" t="str">
            <v>CEREN</v>
          </cell>
          <cell r="E155" t="str">
            <v>GWh pci</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row>
        <row r="156">
          <cell r="A156" t="str">
            <v>Santé-Spécifique-Autres comb.</v>
          </cell>
          <cell r="B156" t="str">
            <v>othcfhosspé</v>
          </cell>
          <cell r="C156" t="str">
            <v>fra</v>
          </cell>
          <cell r="D156" t="str">
            <v>CEREN</v>
          </cell>
          <cell r="E156" t="str">
            <v>GWh pci</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row>
        <row r="157">
          <cell r="A157" t="str">
            <v>Consommation énergétique Sport, Loisirs, Culture</v>
          </cell>
        </row>
        <row r="158">
          <cell r="A158" t="str">
            <v>Sport, Loisirs, Culture-Autres usages therm-Électricité</v>
          </cell>
          <cell r="B158" t="str">
            <v>elccfspothm</v>
          </cell>
          <cell r="C158" t="str">
            <v>fra</v>
          </cell>
          <cell r="D158" t="str">
            <v>CEREN</v>
          </cell>
          <cell r="E158" t="str">
            <v>GWh pci</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row>
        <row r="159">
          <cell r="A159" t="str">
            <v>Sport, Loisirs, Culture-Autres usages therm-Fuel domestique</v>
          </cell>
          <cell r="B159" t="str">
            <v>oilcfspothm</v>
          </cell>
          <cell r="C159" t="str">
            <v>fra</v>
          </cell>
          <cell r="D159" t="str">
            <v>CEREN</v>
          </cell>
          <cell r="E159" t="str">
            <v>GWh pci</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row>
        <row r="160">
          <cell r="A160" t="str">
            <v>Sport, Loisirs, Culture-Autres usages therm-Gaz naturel</v>
          </cell>
          <cell r="B160" t="str">
            <v>gascfspothm</v>
          </cell>
          <cell r="C160" t="str">
            <v>fra</v>
          </cell>
          <cell r="D160" t="str">
            <v>CEREN</v>
          </cell>
          <cell r="E160" t="str">
            <v>GWh pci</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row>
        <row r="161">
          <cell r="A161" t="str">
            <v>Sport, Loisirs, Culture-Autres usages therm-Autres comb.</v>
          </cell>
          <cell r="B161" t="str">
            <v>othcfspothm</v>
          </cell>
          <cell r="C161" t="str">
            <v>fra</v>
          </cell>
          <cell r="D161" t="str">
            <v>CEREN</v>
          </cell>
          <cell r="E161" t="str">
            <v>GWh pci</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row>
        <row r="162">
          <cell r="A162" t="str">
            <v>Sport, Loisirs, Culture-Chauffage-Électricité</v>
          </cell>
          <cell r="B162" t="str">
            <v>elccfspochf</v>
          </cell>
          <cell r="C162" t="str">
            <v>fra</v>
          </cell>
          <cell r="D162" t="str">
            <v>CEREN</v>
          </cell>
          <cell r="E162" t="str">
            <v>GWh pci</v>
          </cell>
          <cell r="K162">
            <v>1173</v>
          </cell>
          <cell r="L162">
            <v>1176</v>
          </cell>
          <cell r="M162">
            <v>1178</v>
          </cell>
          <cell r="N162">
            <v>1252</v>
          </cell>
          <cell r="O162">
            <v>1264</v>
          </cell>
          <cell r="P162">
            <v>1287</v>
          </cell>
          <cell r="Q162">
            <v>1245</v>
          </cell>
          <cell r="R162">
            <v>1275</v>
          </cell>
          <cell r="S162">
            <v>1165</v>
          </cell>
          <cell r="T162">
            <v>1175</v>
          </cell>
          <cell r="U162">
            <v>1196</v>
          </cell>
          <cell r="V162">
            <v>1258</v>
          </cell>
          <cell r="W162">
            <v>1258</v>
          </cell>
          <cell r="X162">
            <v>1292</v>
          </cell>
          <cell r="Y162">
            <v>1312</v>
          </cell>
          <cell r="Z162">
            <v>1324</v>
          </cell>
          <cell r="AA162">
            <v>1346</v>
          </cell>
          <cell r="AB162">
            <v>1357</v>
          </cell>
          <cell r="AC162">
            <v>1363</v>
          </cell>
          <cell r="AD162">
            <v>1391</v>
          </cell>
          <cell r="AE162">
            <v>1414</v>
          </cell>
        </row>
        <row r="163">
          <cell r="A163" t="str">
            <v>Sport, Loisirs, Culture-Chauffage-Fuel domestique</v>
          </cell>
          <cell r="B163" t="str">
            <v>oilcfspochf</v>
          </cell>
          <cell r="C163" t="str">
            <v>fra</v>
          </cell>
          <cell r="D163" t="str">
            <v>CEREN</v>
          </cell>
          <cell r="E163" t="str">
            <v>GWh pci</v>
          </cell>
          <cell r="K163">
            <v>1993</v>
          </cell>
          <cell r="L163">
            <v>1982</v>
          </cell>
          <cell r="M163">
            <v>2046</v>
          </cell>
          <cell r="N163">
            <v>1989</v>
          </cell>
          <cell r="O163">
            <v>2089</v>
          </cell>
          <cell r="P163">
            <v>2047</v>
          </cell>
          <cell r="Q163">
            <v>2058</v>
          </cell>
          <cell r="R163">
            <v>2049</v>
          </cell>
          <cell r="S163">
            <v>1988</v>
          </cell>
          <cell r="T163">
            <v>1999</v>
          </cell>
          <cell r="U163">
            <v>1898</v>
          </cell>
          <cell r="V163">
            <v>1819</v>
          </cell>
          <cell r="W163">
            <v>1702</v>
          </cell>
          <cell r="X163">
            <v>1541</v>
          </cell>
          <cell r="Y163">
            <v>1446</v>
          </cell>
          <cell r="Z163">
            <v>1422</v>
          </cell>
          <cell r="AA163">
            <v>1290</v>
          </cell>
          <cell r="AB163">
            <v>1201</v>
          </cell>
          <cell r="AC163">
            <v>1118</v>
          </cell>
          <cell r="AD163">
            <v>1089</v>
          </cell>
          <cell r="AE163">
            <v>1027</v>
          </cell>
        </row>
        <row r="164">
          <cell r="A164" t="str">
            <v>Sport, Loisirs, Culture-Chauffage-Gaz naturel</v>
          </cell>
          <cell r="B164" t="str">
            <v>gascfspochf</v>
          </cell>
          <cell r="C164" t="str">
            <v>fra</v>
          </cell>
          <cell r="D164" t="str">
            <v>CEREN</v>
          </cell>
          <cell r="E164" t="str">
            <v>GWh pci</v>
          </cell>
          <cell r="K164">
            <v>3421</v>
          </cell>
          <cell r="L164">
            <v>3541</v>
          </cell>
          <cell r="M164">
            <v>3810</v>
          </cell>
          <cell r="N164">
            <v>3989</v>
          </cell>
          <cell r="O164">
            <v>4123</v>
          </cell>
          <cell r="P164">
            <v>4556</v>
          </cell>
          <cell r="Q164">
            <v>4943</v>
          </cell>
          <cell r="R164">
            <v>5051</v>
          </cell>
          <cell r="S164">
            <v>4906</v>
          </cell>
          <cell r="T164">
            <v>4941</v>
          </cell>
          <cell r="U164">
            <v>4957</v>
          </cell>
          <cell r="V164">
            <v>5134</v>
          </cell>
          <cell r="W164">
            <v>5265</v>
          </cell>
          <cell r="X164">
            <v>5378</v>
          </cell>
          <cell r="Y164">
            <v>5419</v>
          </cell>
          <cell r="Z164">
            <v>5415</v>
          </cell>
          <cell r="AA164">
            <v>5387</v>
          </cell>
          <cell r="AB164">
            <v>5344</v>
          </cell>
          <cell r="AC164">
            <v>5380</v>
          </cell>
          <cell r="AD164">
            <v>5494</v>
          </cell>
          <cell r="AE164">
            <v>5497</v>
          </cell>
        </row>
        <row r="165">
          <cell r="A165" t="str">
            <v>Sport, Loisirs, Culture-Chauffage-Autres comb.</v>
          </cell>
          <cell r="B165" t="str">
            <v>othcfspochf</v>
          </cell>
          <cell r="C165" t="str">
            <v>fra</v>
          </cell>
          <cell r="D165" t="str">
            <v>CEREN</v>
          </cell>
          <cell r="E165" t="str">
            <v>GWh pci</v>
          </cell>
          <cell r="K165">
            <v>378</v>
          </cell>
          <cell r="L165">
            <v>389</v>
          </cell>
          <cell r="M165">
            <v>395</v>
          </cell>
          <cell r="N165">
            <v>366</v>
          </cell>
          <cell r="O165">
            <v>377</v>
          </cell>
          <cell r="P165">
            <v>378</v>
          </cell>
          <cell r="Q165">
            <v>376</v>
          </cell>
          <cell r="R165">
            <v>402</v>
          </cell>
          <cell r="S165">
            <v>394</v>
          </cell>
          <cell r="T165">
            <v>412</v>
          </cell>
          <cell r="U165">
            <v>419</v>
          </cell>
          <cell r="V165">
            <v>429</v>
          </cell>
          <cell r="W165">
            <v>436</v>
          </cell>
          <cell r="X165">
            <v>446</v>
          </cell>
          <cell r="Y165">
            <v>442</v>
          </cell>
          <cell r="Z165">
            <v>433</v>
          </cell>
          <cell r="AA165">
            <v>430</v>
          </cell>
          <cell r="AB165">
            <v>429</v>
          </cell>
          <cell r="AC165">
            <v>427</v>
          </cell>
          <cell r="AD165">
            <v>434</v>
          </cell>
          <cell r="AE165">
            <v>429</v>
          </cell>
        </row>
        <row r="166">
          <cell r="A166" t="str">
            <v>Sport, Loisirs, Culture-Climatisation-Électricité</v>
          </cell>
          <cell r="B166" t="str">
            <v>elccfspocli</v>
          </cell>
          <cell r="C166" t="str">
            <v>fra</v>
          </cell>
          <cell r="D166" t="str">
            <v>CEREN</v>
          </cell>
          <cell r="E166" t="str">
            <v>GWh pci</v>
          </cell>
          <cell r="K166">
            <v>565</v>
          </cell>
          <cell r="L166">
            <v>577</v>
          </cell>
          <cell r="M166">
            <v>604</v>
          </cell>
          <cell r="N166">
            <v>620</v>
          </cell>
          <cell r="O166">
            <v>648</v>
          </cell>
          <cell r="P166">
            <v>730</v>
          </cell>
          <cell r="Q166">
            <v>754</v>
          </cell>
          <cell r="R166">
            <v>780</v>
          </cell>
          <cell r="S166">
            <v>789</v>
          </cell>
          <cell r="T166">
            <v>825</v>
          </cell>
          <cell r="U166">
            <v>852</v>
          </cell>
          <cell r="V166">
            <v>895</v>
          </cell>
          <cell r="W166">
            <v>943</v>
          </cell>
          <cell r="X166">
            <v>973</v>
          </cell>
          <cell r="Y166">
            <v>984</v>
          </cell>
          <cell r="Z166">
            <v>994</v>
          </cell>
          <cell r="AA166">
            <v>1016</v>
          </cell>
          <cell r="AB166">
            <v>1040</v>
          </cell>
          <cell r="AC166">
            <v>1069</v>
          </cell>
          <cell r="AD166">
            <v>1093</v>
          </cell>
          <cell r="AE166">
            <v>1111</v>
          </cell>
        </row>
        <row r="167">
          <cell r="A167" t="str">
            <v>Sport, Loisirs, Culture-Climatisation-Fuel domestique</v>
          </cell>
          <cell r="B167" t="str">
            <v>oilcfspocli</v>
          </cell>
          <cell r="C167" t="str">
            <v>fra</v>
          </cell>
          <cell r="D167" t="str">
            <v>CEREN</v>
          </cell>
          <cell r="E167" t="str">
            <v>GWh pci</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row>
        <row r="168">
          <cell r="A168" t="str">
            <v>Sport, Loisirs, Culture-Climatisation-Gaz naturel</v>
          </cell>
          <cell r="B168" t="str">
            <v>gascfspocli</v>
          </cell>
          <cell r="C168" t="str">
            <v>fra</v>
          </cell>
          <cell r="D168" t="str">
            <v>CEREN</v>
          </cell>
          <cell r="E168" t="str">
            <v>GWh pci</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row>
        <row r="169">
          <cell r="A169" t="str">
            <v>Sport, Loisirs, Culture-Climatisation-Autres comb.</v>
          </cell>
          <cell r="B169" t="str">
            <v>othcfspocli</v>
          </cell>
          <cell r="C169" t="str">
            <v>fra</v>
          </cell>
          <cell r="D169" t="str">
            <v>CEREN</v>
          </cell>
          <cell r="E169" t="str">
            <v>GWh pci</v>
          </cell>
          <cell r="K169">
            <v>12</v>
          </cell>
          <cell r="L169">
            <v>14</v>
          </cell>
          <cell r="M169">
            <v>16</v>
          </cell>
          <cell r="N169">
            <v>16</v>
          </cell>
          <cell r="O169">
            <v>16</v>
          </cell>
          <cell r="P169">
            <v>16</v>
          </cell>
          <cell r="Q169">
            <v>16</v>
          </cell>
          <cell r="R169">
            <v>16</v>
          </cell>
          <cell r="S169">
            <v>16</v>
          </cell>
          <cell r="T169">
            <v>16</v>
          </cell>
          <cell r="U169">
            <v>16</v>
          </cell>
          <cell r="V169">
            <v>16</v>
          </cell>
          <cell r="W169">
            <v>16</v>
          </cell>
          <cell r="X169">
            <v>16</v>
          </cell>
          <cell r="Y169">
            <v>16</v>
          </cell>
          <cell r="Z169">
            <v>16</v>
          </cell>
          <cell r="AA169">
            <v>16</v>
          </cell>
          <cell r="AB169">
            <v>16</v>
          </cell>
          <cell r="AC169">
            <v>16</v>
          </cell>
          <cell r="AD169">
            <v>16</v>
          </cell>
          <cell r="AE169">
            <v>16</v>
          </cell>
        </row>
        <row r="170">
          <cell r="A170" t="str">
            <v>Sport, Loisirs, Culture-Cuisson-Électricité</v>
          </cell>
          <cell r="B170" t="str">
            <v>elccfspocui</v>
          </cell>
          <cell r="C170" t="str">
            <v>fra</v>
          </cell>
          <cell r="D170" t="str">
            <v>CEREN</v>
          </cell>
          <cell r="E170" t="str">
            <v>GWh pci</v>
          </cell>
          <cell r="K170">
            <v>135</v>
          </cell>
          <cell r="L170">
            <v>142</v>
          </cell>
          <cell r="M170">
            <v>148</v>
          </cell>
          <cell r="N170">
            <v>148</v>
          </cell>
          <cell r="O170">
            <v>149</v>
          </cell>
          <cell r="P170">
            <v>172</v>
          </cell>
          <cell r="Q170">
            <v>174</v>
          </cell>
          <cell r="R170">
            <v>176</v>
          </cell>
          <cell r="S170">
            <v>172</v>
          </cell>
          <cell r="T170">
            <v>170</v>
          </cell>
          <cell r="U170">
            <v>167</v>
          </cell>
          <cell r="V170">
            <v>167</v>
          </cell>
          <cell r="W170">
            <v>162</v>
          </cell>
          <cell r="X170">
            <v>162</v>
          </cell>
          <cell r="Y170">
            <v>161</v>
          </cell>
          <cell r="Z170">
            <v>162</v>
          </cell>
          <cell r="AA170">
            <v>160</v>
          </cell>
          <cell r="AB170">
            <v>160</v>
          </cell>
          <cell r="AC170">
            <v>156</v>
          </cell>
          <cell r="AD170">
            <v>156</v>
          </cell>
          <cell r="AE170">
            <v>155</v>
          </cell>
        </row>
        <row r="171">
          <cell r="A171" t="str">
            <v>Sport, Loisirs, Culture-Cuisson-Fuel domestique</v>
          </cell>
          <cell r="B171" t="str">
            <v>oilcfspocui</v>
          </cell>
          <cell r="C171" t="str">
            <v>fra</v>
          </cell>
          <cell r="D171" t="str">
            <v>CEREN</v>
          </cell>
          <cell r="E171" t="str">
            <v>GWh pci</v>
          </cell>
          <cell r="K171">
            <v>2.9</v>
          </cell>
          <cell r="L171">
            <v>2.9</v>
          </cell>
          <cell r="M171">
            <v>2.9</v>
          </cell>
          <cell r="N171">
            <v>1.9</v>
          </cell>
          <cell r="O171">
            <v>1.9</v>
          </cell>
          <cell r="P171">
            <v>1.9</v>
          </cell>
          <cell r="Q171">
            <v>1.9</v>
          </cell>
          <cell r="R171">
            <v>1.9</v>
          </cell>
          <cell r="S171">
            <v>1.9</v>
          </cell>
          <cell r="T171">
            <v>1.9</v>
          </cell>
          <cell r="U171">
            <v>1.9</v>
          </cell>
          <cell r="V171">
            <v>1.9</v>
          </cell>
          <cell r="W171">
            <v>1.8</v>
          </cell>
          <cell r="X171">
            <v>1.7</v>
          </cell>
          <cell r="Y171">
            <v>1.8</v>
          </cell>
          <cell r="Z171">
            <v>2</v>
          </cell>
          <cell r="AA171">
            <v>1.8</v>
          </cell>
          <cell r="AB171">
            <v>1.8</v>
          </cell>
          <cell r="AC171">
            <v>1.7</v>
          </cell>
          <cell r="AD171">
            <v>1.7</v>
          </cell>
          <cell r="AE171">
            <v>1.6</v>
          </cell>
        </row>
        <row r="172">
          <cell r="A172" t="str">
            <v>Sport, Loisirs, Culture-Cuisson-Gaz naturel</v>
          </cell>
          <cell r="B172" t="str">
            <v>gascfspocui</v>
          </cell>
          <cell r="C172" t="str">
            <v>fra</v>
          </cell>
          <cell r="D172" t="str">
            <v>CEREN</v>
          </cell>
          <cell r="E172" t="str">
            <v>GWh pci</v>
          </cell>
          <cell r="K172">
            <v>122</v>
          </cell>
          <cell r="L172">
            <v>131</v>
          </cell>
          <cell r="M172">
            <v>148</v>
          </cell>
          <cell r="N172">
            <v>148</v>
          </cell>
          <cell r="O172">
            <v>148</v>
          </cell>
          <cell r="P172">
            <v>152</v>
          </cell>
          <cell r="Q172">
            <v>151</v>
          </cell>
          <cell r="R172">
            <v>150</v>
          </cell>
          <cell r="S172">
            <v>149</v>
          </cell>
          <cell r="T172">
            <v>149</v>
          </cell>
          <cell r="U172">
            <v>148</v>
          </cell>
          <cell r="V172">
            <v>148</v>
          </cell>
          <cell r="W172">
            <v>146</v>
          </cell>
          <cell r="X172">
            <v>144</v>
          </cell>
          <cell r="Y172">
            <v>142</v>
          </cell>
          <cell r="Z172">
            <v>143</v>
          </cell>
          <cell r="AA172">
            <v>140</v>
          </cell>
          <cell r="AB172">
            <v>139</v>
          </cell>
          <cell r="AC172">
            <v>136</v>
          </cell>
          <cell r="AD172">
            <v>135</v>
          </cell>
          <cell r="AE172">
            <v>134</v>
          </cell>
        </row>
        <row r="173">
          <cell r="A173" t="str">
            <v>Sport, Loisirs, Culture-Cuisson-Autres comb.</v>
          </cell>
          <cell r="B173" t="str">
            <v>othcfspocui</v>
          </cell>
          <cell r="C173" t="str">
            <v>fra</v>
          </cell>
          <cell r="D173" t="str">
            <v>CEREN</v>
          </cell>
          <cell r="E173" t="str">
            <v>GWh pci</v>
          </cell>
          <cell r="K173">
            <v>89</v>
          </cell>
          <cell r="L173">
            <v>92</v>
          </cell>
          <cell r="M173">
            <v>93</v>
          </cell>
          <cell r="N173">
            <v>94</v>
          </cell>
          <cell r="O173">
            <v>96</v>
          </cell>
          <cell r="P173">
            <v>98</v>
          </cell>
          <cell r="Q173">
            <v>99</v>
          </cell>
          <cell r="R173">
            <v>100</v>
          </cell>
          <cell r="S173">
            <v>103</v>
          </cell>
          <cell r="T173">
            <v>107</v>
          </cell>
          <cell r="U173">
            <v>106</v>
          </cell>
          <cell r="V173">
            <v>106</v>
          </cell>
          <cell r="W173">
            <v>105</v>
          </cell>
          <cell r="X173">
            <v>101</v>
          </cell>
          <cell r="Y173">
            <v>99</v>
          </cell>
          <cell r="Z173">
            <v>100</v>
          </cell>
          <cell r="AA173">
            <v>98</v>
          </cell>
          <cell r="AB173">
            <v>97</v>
          </cell>
          <cell r="AC173">
            <v>95</v>
          </cell>
          <cell r="AD173">
            <v>94</v>
          </cell>
          <cell r="AE173">
            <v>92</v>
          </cell>
        </row>
        <row r="174">
          <cell r="A174" t="str">
            <v>Sport, Loisirs, Culture-Eau chaude-Électricité</v>
          </cell>
          <cell r="B174" t="str">
            <v>elccfspoecs</v>
          </cell>
          <cell r="C174" t="str">
            <v>fra</v>
          </cell>
          <cell r="D174" t="str">
            <v>CEREN</v>
          </cell>
          <cell r="E174" t="str">
            <v>GWh pci</v>
          </cell>
          <cell r="K174">
            <v>860</v>
          </cell>
          <cell r="L174">
            <v>891</v>
          </cell>
          <cell r="M174">
            <v>919</v>
          </cell>
          <cell r="N174">
            <v>915</v>
          </cell>
          <cell r="O174">
            <v>934</v>
          </cell>
          <cell r="P174">
            <v>921</v>
          </cell>
          <cell r="Q174">
            <v>983</v>
          </cell>
          <cell r="R174">
            <v>1010</v>
          </cell>
          <cell r="S174">
            <v>1011</v>
          </cell>
          <cell r="T174">
            <v>1022</v>
          </cell>
          <cell r="U174">
            <v>1030</v>
          </cell>
          <cell r="V174">
            <v>1055</v>
          </cell>
          <cell r="W174">
            <v>1061</v>
          </cell>
          <cell r="X174">
            <v>1079</v>
          </cell>
          <cell r="Y174">
            <v>1094</v>
          </cell>
          <cell r="Z174">
            <v>1109</v>
          </cell>
          <cell r="AA174">
            <v>1121</v>
          </cell>
          <cell r="AB174">
            <v>1138</v>
          </cell>
          <cell r="AC174">
            <v>1147</v>
          </cell>
          <cell r="AD174">
            <v>1161</v>
          </cell>
          <cell r="AE174">
            <v>1171</v>
          </cell>
        </row>
        <row r="175">
          <cell r="A175" t="str">
            <v>Sport, Loisirs, Culture-Eau chaude-Fuel domestique</v>
          </cell>
          <cell r="B175" t="str">
            <v>oilcfspoecs</v>
          </cell>
          <cell r="C175" t="str">
            <v>fra</v>
          </cell>
          <cell r="D175" t="str">
            <v>CEREN</v>
          </cell>
          <cell r="E175" t="str">
            <v>GWh pci</v>
          </cell>
          <cell r="K175">
            <v>431</v>
          </cell>
          <cell r="L175">
            <v>439</v>
          </cell>
          <cell r="M175">
            <v>473</v>
          </cell>
          <cell r="N175">
            <v>474</v>
          </cell>
          <cell r="O175">
            <v>487</v>
          </cell>
          <cell r="P175">
            <v>496</v>
          </cell>
          <cell r="Q175">
            <v>488</v>
          </cell>
          <cell r="R175">
            <v>493</v>
          </cell>
          <cell r="S175">
            <v>495</v>
          </cell>
          <cell r="T175">
            <v>496</v>
          </cell>
          <cell r="U175">
            <v>497</v>
          </cell>
          <cell r="V175">
            <v>481</v>
          </cell>
          <cell r="W175">
            <v>457</v>
          </cell>
          <cell r="X175">
            <v>416</v>
          </cell>
          <cell r="Y175">
            <v>405</v>
          </cell>
          <cell r="Z175">
            <v>410</v>
          </cell>
          <cell r="AA175">
            <v>388</v>
          </cell>
          <cell r="AB175">
            <v>379</v>
          </cell>
          <cell r="AC175">
            <v>364</v>
          </cell>
          <cell r="AD175">
            <v>355</v>
          </cell>
          <cell r="AE175">
            <v>340</v>
          </cell>
        </row>
        <row r="176">
          <cell r="A176" t="str">
            <v>Sport, Loisirs, Culture-Eau chaude-Gaz naturel</v>
          </cell>
          <cell r="B176" t="str">
            <v>gascfspoecs</v>
          </cell>
          <cell r="C176" t="str">
            <v>fra</v>
          </cell>
          <cell r="D176" t="str">
            <v>CEREN</v>
          </cell>
          <cell r="E176" t="str">
            <v>GWh pci</v>
          </cell>
          <cell r="K176">
            <v>1340</v>
          </cell>
          <cell r="L176">
            <v>1489</v>
          </cell>
          <cell r="M176">
            <v>1729</v>
          </cell>
          <cell r="N176">
            <v>1737</v>
          </cell>
          <cell r="O176">
            <v>1793</v>
          </cell>
          <cell r="P176">
            <v>1987</v>
          </cell>
          <cell r="Q176">
            <v>2035</v>
          </cell>
          <cell r="R176">
            <v>2137</v>
          </cell>
          <cell r="S176">
            <v>2194</v>
          </cell>
          <cell r="T176">
            <v>2260</v>
          </cell>
          <cell r="U176">
            <v>2313</v>
          </cell>
          <cell r="V176">
            <v>2414</v>
          </cell>
          <cell r="W176">
            <v>2509</v>
          </cell>
          <cell r="X176">
            <v>2532</v>
          </cell>
          <cell r="Y176">
            <v>2575</v>
          </cell>
          <cell r="Z176">
            <v>2593</v>
          </cell>
          <cell r="AA176">
            <v>2590</v>
          </cell>
          <cell r="AB176">
            <v>2598</v>
          </cell>
          <cell r="AC176">
            <v>2581</v>
          </cell>
          <cell r="AD176">
            <v>2583</v>
          </cell>
          <cell r="AE176">
            <v>2592</v>
          </cell>
        </row>
        <row r="177">
          <cell r="A177" t="str">
            <v>Sport, Loisirs, Culture-Eau chaude-Autres comb.</v>
          </cell>
          <cell r="B177" t="str">
            <v>othcfspoecs</v>
          </cell>
          <cell r="C177" t="str">
            <v>fra</v>
          </cell>
          <cell r="D177" t="str">
            <v>CEREN</v>
          </cell>
          <cell r="E177" t="str">
            <v>GWh pci</v>
          </cell>
          <cell r="K177">
            <v>153</v>
          </cell>
          <cell r="L177">
            <v>163</v>
          </cell>
          <cell r="M177">
            <v>181</v>
          </cell>
          <cell r="N177">
            <v>171</v>
          </cell>
          <cell r="O177">
            <v>179</v>
          </cell>
          <cell r="P177">
            <v>162</v>
          </cell>
          <cell r="Q177">
            <v>171</v>
          </cell>
          <cell r="R177">
            <v>176</v>
          </cell>
          <cell r="S177">
            <v>189</v>
          </cell>
          <cell r="T177">
            <v>200</v>
          </cell>
          <cell r="U177">
            <v>203</v>
          </cell>
          <cell r="V177">
            <v>206</v>
          </cell>
          <cell r="W177">
            <v>212</v>
          </cell>
          <cell r="X177">
            <v>210</v>
          </cell>
          <cell r="Y177">
            <v>214</v>
          </cell>
          <cell r="Z177">
            <v>217</v>
          </cell>
          <cell r="AA177">
            <v>221</v>
          </cell>
          <cell r="AB177">
            <v>227</v>
          </cell>
          <cell r="AC177">
            <v>234</v>
          </cell>
          <cell r="AD177">
            <v>238</v>
          </cell>
          <cell r="AE177">
            <v>241</v>
          </cell>
        </row>
        <row r="178">
          <cell r="A178" t="str">
            <v>Sport, Loisirs, Culture-Spécifique-Électricité</v>
          </cell>
          <cell r="B178" t="str">
            <v>elccfspospé</v>
          </cell>
          <cell r="C178" t="str">
            <v>fra</v>
          </cell>
          <cell r="D178" t="str">
            <v>CEREN</v>
          </cell>
          <cell r="E178" t="str">
            <v>GWh pci</v>
          </cell>
          <cell r="K178">
            <v>2226</v>
          </cell>
          <cell r="L178">
            <v>2295</v>
          </cell>
          <cell r="M178">
            <v>2509</v>
          </cell>
          <cell r="N178">
            <v>2555</v>
          </cell>
          <cell r="O178">
            <v>2624</v>
          </cell>
          <cell r="P178">
            <v>2750</v>
          </cell>
          <cell r="Q178">
            <v>2888</v>
          </cell>
          <cell r="R178">
            <v>3040</v>
          </cell>
          <cell r="S178">
            <v>3058</v>
          </cell>
          <cell r="T178">
            <v>3104</v>
          </cell>
          <cell r="U178">
            <v>3151</v>
          </cell>
          <cell r="V178">
            <v>3223</v>
          </cell>
          <cell r="W178">
            <v>3289</v>
          </cell>
          <cell r="X178">
            <v>3332</v>
          </cell>
          <cell r="Y178">
            <v>3350</v>
          </cell>
          <cell r="Z178">
            <v>3396</v>
          </cell>
          <cell r="AA178">
            <v>3392</v>
          </cell>
          <cell r="AB178">
            <v>3385</v>
          </cell>
          <cell r="AC178">
            <v>3401</v>
          </cell>
          <cell r="AD178">
            <v>3442</v>
          </cell>
          <cell r="AE178">
            <v>3447</v>
          </cell>
        </row>
        <row r="179">
          <cell r="A179" t="str">
            <v>Sport, Loisirs, Culture-Spécifique-Fuel domestique</v>
          </cell>
          <cell r="B179" t="str">
            <v>oilcfspospé</v>
          </cell>
          <cell r="C179" t="str">
            <v>fra</v>
          </cell>
          <cell r="D179" t="str">
            <v>CEREN</v>
          </cell>
          <cell r="E179" t="str">
            <v>GWh pci</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row>
        <row r="180">
          <cell r="A180" t="str">
            <v>Sport, Loisirs, Culture-Spécifique-Gaz naturel</v>
          </cell>
          <cell r="B180" t="str">
            <v>gascfspospé</v>
          </cell>
          <cell r="C180" t="str">
            <v>fra</v>
          </cell>
          <cell r="D180" t="str">
            <v>CEREN</v>
          </cell>
          <cell r="E180" t="str">
            <v>GWh pci</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row>
        <row r="181">
          <cell r="A181" t="str">
            <v>Sport, Loisirs, Culture-Spécifique-Autres comb.</v>
          </cell>
          <cell r="B181" t="str">
            <v>othcfspospé</v>
          </cell>
          <cell r="C181" t="str">
            <v>fra</v>
          </cell>
          <cell r="D181" t="str">
            <v>CEREN</v>
          </cell>
          <cell r="E181" t="str">
            <v>GWh pci</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row>
        <row r="182">
          <cell r="A182" t="str">
            <v>Consommation énergétique transport</v>
          </cell>
        </row>
        <row r="183">
          <cell r="A183" t="str">
            <v>Transport-Autres usages therm-Électricité</v>
          </cell>
          <cell r="B183" t="str">
            <v>elccftrtthm</v>
          </cell>
          <cell r="C183" t="str">
            <v>fra</v>
          </cell>
          <cell r="D183" t="str">
            <v>CEREN</v>
          </cell>
          <cell r="E183" t="str">
            <v>GWh pci</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row>
        <row r="184">
          <cell r="A184" t="str">
            <v>Transport-Autres usages therm-Fuel domestique</v>
          </cell>
          <cell r="B184" t="str">
            <v>oilcftrtthm</v>
          </cell>
          <cell r="C184" t="str">
            <v>fra</v>
          </cell>
          <cell r="D184" t="str">
            <v>CEREN</v>
          </cell>
          <cell r="E184" t="str">
            <v>GWh pci</v>
          </cell>
          <cell r="K184">
            <v>1136</v>
          </cell>
          <cell r="L184">
            <v>1151</v>
          </cell>
          <cell r="M184">
            <v>1195</v>
          </cell>
          <cell r="N184">
            <v>1195</v>
          </cell>
          <cell r="O184">
            <v>1195</v>
          </cell>
          <cell r="P184">
            <v>1195</v>
          </cell>
          <cell r="Q184">
            <v>1195</v>
          </cell>
          <cell r="R184">
            <v>1195</v>
          </cell>
          <cell r="S184">
            <v>1195</v>
          </cell>
          <cell r="T184">
            <v>1195</v>
          </cell>
          <cell r="U184">
            <v>1195</v>
          </cell>
          <cell r="V184">
            <v>1195</v>
          </cell>
          <cell r="W184">
            <v>1195</v>
          </cell>
          <cell r="X184">
            <v>1195</v>
          </cell>
          <cell r="Y184">
            <v>1195</v>
          </cell>
          <cell r="Z184">
            <v>1195</v>
          </cell>
          <cell r="AA184">
            <v>1195</v>
          </cell>
          <cell r="AB184">
            <v>1195</v>
          </cell>
          <cell r="AC184">
            <v>1195</v>
          </cell>
          <cell r="AD184">
            <v>1195</v>
          </cell>
          <cell r="AE184">
            <v>1195</v>
          </cell>
        </row>
        <row r="185">
          <cell r="A185" t="str">
            <v>Transport-Autres usages therm-Gaz naturel</v>
          </cell>
          <cell r="B185" t="str">
            <v>gascftrtthm</v>
          </cell>
          <cell r="C185" t="str">
            <v>fra</v>
          </cell>
          <cell r="D185" t="str">
            <v>CEREN</v>
          </cell>
          <cell r="E185" t="str">
            <v>GWh pci</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row>
        <row r="186">
          <cell r="A186" t="str">
            <v>Transport-Autres usages therm-Autres comb.</v>
          </cell>
          <cell r="B186" t="str">
            <v>othcftrtthm</v>
          </cell>
          <cell r="C186" t="str">
            <v>fra</v>
          </cell>
          <cell r="D186" t="str">
            <v>CEREN</v>
          </cell>
          <cell r="E186" t="str">
            <v>GWh pci</v>
          </cell>
          <cell r="K186">
            <v>182</v>
          </cell>
          <cell r="L186">
            <v>186</v>
          </cell>
          <cell r="M186">
            <v>188</v>
          </cell>
          <cell r="N186">
            <v>188</v>
          </cell>
          <cell r="O186">
            <v>188</v>
          </cell>
          <cell r="P186">
            <v>188</v>
          </cell>
          <cell r="Q186">
            <v>188</v>
          </cell>
          <cell r="R186">
            <v>188</v>
          </cell>
          <cell r="S186">
            <v>188</v>
          </cell>
          <cell r="T186">
            <v>188</v>
          </cell>
          <cell r="U186">
            <v>188</v>
          </cell>
          <cell r="V186">
            <v>188</v>
          </cell>
          <cell r="W186">
            <v>188</v>
          </cell>
          <cell r="X186">
            <v>188</v>
          </cell>
          <cell r="Y186">
            <v>188</v>
          </cell>
          <cell r="Z186">
            <v>188</v>
          </cell>
          <cell r="AA186">
            <v>188</v>
          </cell>
          <cell r="AB186">
            <v>188</v>
          </cell>
          <cell r="AC186">
            <v>188</v>
          </cell>
          <cell r="AD186">
            <v>188</v>
          </cell>
          <cell r="AE186">
            <v>188</v>
          </cell>
        </row>
        <row r="187">
          <cell r="A187" t="str">
            <v>Transport-Chauffage-Électricité</v>
          </cell>
          <cell r="B187" t="str">
            <v>elccftrtchf</v>
          </cell>
          <cell r="C187" t="str">
            <v>fra</v>
          </cell>
          <cell r="D187" t="str">
            <v>CEREN</v>
          </cell>
          <cell r="E187" t="str">
            <v>GWh pci</v>
          </cell>
          <cell r="K187">
            <v>290</v>
          </cell>
          <cell r="L187">
            <v>290</v>
          </cell>
          <cell r="M187">
            <v>304</v>
          </cell>
          <cell r="N187">
            <v>332</v>
          </cell>
          <cell r="O187">
            <v>352</v>
          </cell>
          <cell r="P187">
            <v>343</v>
          </cell>
          <cell r="Q187">
            <v>329</v>
          </cell>
          <cell r="R187">
            <v>328</v>
          </cell>
          <cell r="S187">
            <v>330</v>
          </cell>
          <cell r="T187">
            <v>328</v>
          </cell>
          <cell r="U187">
            <v>325</v>
          </cell>
          <cell r="V187">
            <v>333</v>
          </cell>
          <cell r="W187">
            <v>345</v>
          </cell>
          <cell r="X187">
            <v>347</v>
          </cell>
          <cell r="Y187">
            <v>344</v>
          </cell>
          <cell r="Z187">
            <v>336</v>
          </cell>
          <cell r="AA187">
            <v>336</v>
          </cell>
          <cell r="AB187">
            <v>332</v>
          </cell>
          <cell r="AC187">
            <v>325</v>
          </cell>
          <cell r="AD187">
            <v>320</v>
          </cell>
          <cell r="AE187">
            <v>329</v>
          </cell>
        </row>
        <row r="188">
          <cell r="A188" t="str">
            <v>Transport-Chauffage-Fuel domestique</v>
          </cell>
          <cell r="B188" t="str">
            <v>oilcftrtchf</v>
          </cell>
          <cell r="C188" t="str">
            <v>fra</v>
          </cell>
          <cell r="D188" t="str">
            <v>CEREN</v>
          </cell>
          <cell r="E188" t="str">
            <v>GWh pci</v>
          </cell>
          <cell r="K188">
            <v>1316</v>
          </cell>
          <cell r="L188">
            <v>1307</v>
          </cell>
          <cell r="M188">
            <v>1385</v>
          </cell>
          <cell r="N188">
            <v>1426</v>
          </cell>
          <cell r="O188">
            <v>1493</v>
          </cell>
          <cell r="P188">
            <v>1453</v>
          </cell>
          <cell r="Q188">
            <v>1482</v>
          </cell>
          <cell r="R188">
            <v>1481</v>
          </cell>
          <cell r="S188">
            <v>1509</v>
          </cell>
          <cell r="T188">
            <v>1454</v>
          </cell>
          <cell r="U188">
            <v>1433</v>
          </cell>
          <cell r="V188">
            <v>1413</v>
          </cell>
          <cell r="W188">
            <v>1387</v>
          </cell>
          <cell r="X188">
            <v>1325</v>
          </cell>
          <cell r="Y188">
            <v>1276</v>
          </cell>
          <cell r="Z188">
            <v>1234</v>
          </cell>
          <cell r="AA188">
            <v>1183</v>
          </cell>
          <cell r="AB188">
            <v>1120</v>
          </cell>
          <cell r="AC188">
            <v>1054</v>
          </cell>
          <cell r="AD188">
            <v>1064</v>
          </cell>
          <cell r="AE188">
            <v>1046</v>
          </cell>
        </row>
        <row r="189">
          <cell r="A189" t="str">
            <v>Transport-Chauffage-Gaz naturel</v>
          </cell>
          <cell r="B189" t="str">
            <v>gascftrtchf</v>
          </cell>
          <cell r="C189" t="str">
            <v>fra</v>
          </cell>
          <cell r="D189" t="str">
            <v>CEREN</v>
          </cell>
          <cell r="E189" t="str">
            <v>GWh pci</v>
          </cell>
          <cell r="K189">
            <v>1522</v>
          </cell>
          <cell r="L189">
            <v>1482</v>
          </cell>
          <cell r="M189">
            <v>1590</v>
          </cell>
          <cell r="N189">
            <v>1694</v>
          </cell>
          <cell r="O189">
            <v>1740</v>
          </cell>
          <cell r="P189">
            <v>1788</v>
          </cell>
          <cell r="Q189">
            <v>1795</v>
          </cell>
          <cell r="R189">
            <v>1845</v>
          </cell>
          <cell r="S189">
            <v>1811</v>
          </cell>
          <cell r="T189">
            <v>1791</v>
          </cell>
          <cell r="U189">
            <v>1771</v>
          </cell>
          <cell r="V189">
            <v>1781</v>
          </cell>
          <cell r="W189">
            <v>1804</v>
          </cell>
          <cell r="X189">
            <v>1791</v>
          </cell>
          <cell r="Y189">
            <v>1774</v>
          </cell>
          <cell r="Z189">
            <v>1768</v>
          </cell>
          <cell r="AA189">
            <v>1772</v>
          </cell>
          <cell r="AB189">
            <v>1754</v>
          </cell>
          <cell r="AC189">
            <v>1694</v>
          </cell>
          <cell r="AD189">
            <v>1675</v>
          </cell>
          <cell r="AE189">
            <v>1688</v>
          </cell>
        </row>
        <row r="190">
          <cell r="A190" t="str">
            <v>Transport-Chauffage-Autres comb.</v>
          </cell>
          <cell r="B190" t="str">
            <v>othcftrtchf</v>
          </cell>
          <cell r="C190" t="str">
            <v>fra</v>
          </cell>
          <cell r="D190" t="str">
            <v>CEREN</v>
          </cell>
          <cell r="E190" t="str">
            <v>GWh pci</v>
          </cell>
          <cell r="K190">
            <v>381</v>
          </cell>
          <cell r="L190">
            <v>374</v>
          </cell>
          <cell r="M190">
            <v>382</v>
          </cell>
          <cell r="N190">
            <v>380</v>
          </cell>
          <cell r="O190">
            <v>387</v>
          </cell>
          <cell r="P190">
            <v>389</v>
          </cell>
          <cell r="Q190">
            <v>386</v>
          </cell>
          <cell r="R190">
            <v>399</v>
          </cell>
          <cell r="S190">
            <v>392</v>
          </cell>
          <cell r="T190">
            <v>389</v>
          </cell>
          <cell r="U190">
            <v>386</v>
          </cell>
          <cell r="V190">
            <v>390</v>
          </cell>
          <cell r="W190">
            <v>389</v>
          </cell>
          <cell r="X190">
            <v>387</v>
          </cell>
          <cell r="Y190">
            <v>383</v>
          </cell>
          <cell r="Z190">
            <v>373</v>
          </cell>
          <cell r="AA190">
            <v>370</v>
          </cell>
          <cell r="AB190">
            <v>340</v>
          </cell>
          <cell r="AC190">
            <v>337</v>
          </cell>
          <cell r="AD190">
            <v>339</v>
          </cell>
          <cell r="AE190">
            <v>337</v>
          </cell>
        </row>
        <row r="191">
          <cell r="A191" t="str">
            <v>Transport-Climatisation-Électricité</v>
          </cell>
          <cell r="B191" t="str">
            <v>elccftrtcli</v>
          </cell>
          <cell r="C191" t="str">
            <v>fra</v>
          </cell>
          <cell r="D191" t="str">
            <v>CEREN</v>
          </cell>
          <cell r="E191" t="str">
            <v>GWh pci</v>
          </cell>
          <cell r="K191">
            <v>79</v>
          </cell>
          <cell r="L191">
            <v>84</v>
          </cell>
          <cell r="M191">
            <v>90</v>
          </cell>
          <cell r="N191">
            <v>114</v>
          </cell>
          <cell r="O191">
            <v>123</v>
          </cell>
          <cell r="P191">
            <v>129</v>
          </cell>
          <cell r="Q191">
            <v>131</v>
          </cell>
          <cell r="R191">
            <v>126</v>
          </cell>
          <cell r="S191">
            <v>126</v>
          </cell>
          <cell r="T191">
            <v>132</v>
          </cell>
          <cell r="U191">
            <v>145</v>
          </cell>
          <cell r="V191">
            <v>154</v>
          </cell>
          <cell r="W191">
            <v>158</v>
          </cell>
          <cell r="X191">
            <v>165</v>
          </cell>
          <cell r="Y191">
            <v>165</v>
          </cell>
          <cell r="Z191">
            <v>167</v>
          </cell>
          <cell r="AA191">
            <v>171</v>
          </cell>
          <cell r="AB191">
            <v>173</v>
          </cell>
          <cell r="AC191">
            <v>175</v>
          </cell>
          <cell r="AD191">
            <v>178</v>
          </cell>
          <cell r="AE191">
            <v>178</v>
          </cell>
        </row>
        <row r="192">
          <cell r="A192" t="str">
            <v>Transport-Climatisation-Fuel domestique</v>
          </cell>
          <cell r="B192" t="str">
            <v>oilcftrtcli</v>
          </cell>
          <cell r="C192" t="str">
            <v>fra</v>
          </cell>
          <cell r="D192" t="str">
            <v>CEREN</v>
          </cell>
          <cell r="E192" t="str">
            <v>GWh pci</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row>
        <row r="193">
          <cell r="A193" t="str">
            <v>Transport-Climatisation-Gaz naturel</v>
          </cell>
          <cell r="B193" t="str">
            <v>gascftrtcli</v>
          </cell>
          <cell r="C193" t="str">
            <v>fra</v>
          </cell>
          <cell r="D193" t="str">
            <v>CEREN</v>
          </cell>
          <cell r="E193" t="str">
            <v>GWh pci</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row>
        <row r="194">
          <cell r="A194" t="str">
            <v>Transport-Climatisation-Autres comb.</v>
          </cell>
          <cell r="B194" t="str">
            <v>othcftrtcli</v>
          </cell>
          <cell r="C194" t="str">
            <v>fra</v>
          </cell>
          <cell r="D194" t="str">
            <v>CEREN</v>
          </cell>
          <cell r="E194" t="str">
            <v>GWh pci</v>
          </cell>
          <cell r="K194">
            <v>2</v>
          </cell>
          <cell r="L194">
            <v>4</v>
          </cell>
          <cell r="M194">
            <v>4</v>
          </cell>
          <cell r="N194">
            <v>4</v>
          </cell>
          <cell r="O194">
            <v>4</v>
          </cell>
          <cell r="P194">
            <v>4</v>
          </cell>
          <cell r="Q194">
            <v>4</v>
          </cell>
          <cell r="R194">
            <v>4</v>
          </cell>
          <cell r="S194">
            <v>4</v>
          </cell>
          <cell r="T194">
            <v>4</v>
          </cell>
          <cell r="U194">
            <v>4</v>
          </cell>
          <cell r="V194">
            <v>4</v>
          </cell>
          <cell r="W194">
            <v>4</v>
          </cell>
          <cell r="X194">
            <v>4</v>
          </cell>
          <cell r="Y194">
            <v>4.0999999999999996</v>
          </cell>
          <cell r="Z194">
            <v>4.0999999999999996</v>
          </cell>
          <cell r="AA194">
            <v>4.0999999999999996</v>
          </cell>
          <cell r="AB194">
            <v>4.0999999999999996</v>
          </cell>
          <cell r="AC194">
            <v>4.0999999999999996</v>
          </cell>
          <cell r="AD194">
            <v>4.0999999999999996</v>
          </cell>
          <cell r="AE194">
            <v>4.0999999999999996</v>
          </cell>
        </row>
        <row r="195">
          <cell r="A195" t="str">
            <v>Transport-Cuisson-Électricité</v>
          </cell>
          <cell r="B195" t="str">
            <v>elccftrtcui</v>
          </cell>
          <cell r="C195" t="str">
            <v>fra</v>
          </cell>
          <cell r="D195" t="str">
            <v>CEREN</v>
          </cell>
          <cell r="E195" t="str">
            <v>GWh pci</v>
          </cell>
          <cell r="K195">
            <v>71</v>
          </cell>
          <cell r="L195">
            <v>74</v>
          </cell>
          <cell r="M195">
            <v>77</v>
          </cell>
          <cell r="N195">
            <v>79</v>
          </cell>
          <cell r="O195">
            <v>80</v>
          </cell>
          <cell r="P195">
            <v>83</v>
          </cell>
          <cell r="Q195">
            <v>84</v>
          </cell>
          <cell r="R195">
            <v>84</v>
          </cell>
          <cell r="S195">
            <v>87</v>
          </cell>
          <cell r="T195">
            <v>87</v>
          </cell>
          <cell r="U195">
            <v>86</v>
          </cell>
          <cell r="V195">
            <v>86</v>
          </cell>
          <cell r="W195">
            <v>87</v>
          </cell>
          <cell r="X195">
            <v>86</v>
          </cell>
          <cell r="Y195">
            <v>86</v>
          </cell>
          <cell r="Z195">
            <v>86</v>
          </cell>
          <cell r="AA195">
            <v>86</v>
          </cell>
          <cell r="AB195">
            <v>87</v>
          </cell>
          <cell r="AC195">
            <v>87</v>
          </cell>
          <cell r="AD195">
            <v>87</v>
          </cell>
          <cell r="AE195">
            <v>88</v>
          </cell>
        </row>
        <row r="196">
          <cell r="A196" t="str">
            <v>Transport-Cuisson-Fuel domestique</v>
          </cell>
          <cell r="B196" t="str">
            <v>oilcftrtcui</v>
          </cell>
          <cell r="C196" t="str">
            <v>fra</v>
          </cell>
          <cell r="D196" t="str">
            <v>CEREN</v>
          </cell>
          <cell r="E196" t="str">
            <v>GWh pci</v>
          </cell>
          <cell r="K196">
            <v>2</v>
          </cell>
          <cell r="L196">
            <v>2</v>
          </cell>
          <cell r="M196">
            <v>2</v>
          </cell>
          <cell r="N196">
            <v>2</v>
          </cell>
          <cell r="O196">
            <v>2</v>
          </cell>
          <cell r="P196">
            <v>3</v>
          </cell>
          <cell r="Q196">
            <v>3</v>
          </cell>
          <cell r="R196">
            <v>3</v>
          </cell>
          <cell r="S196">
            <v>2</v>
          </cell>
          <cell r="T196">
            <v>2</v>
          </cell>
          <cell r="U196">
            <v>2</v>
          </cell>
          <cell r="V196">
            <v>2</v>
          </cell>
          <cell r="W196">
            <v>2</v>
          </cell>
          <cell r="X196">
            <v>2</v>
          </cell>
          <cell r="Y196">
            <v>2</v>
          </cell>
          <cell r="Z196">
            <v>2</v>
          </cell>
          <cell r="AA196">
            <v>2</v>
          </cell>
          <cell r="AB196">
            <v>1.9</v>
          </cell>
          <cell r="AC196">
            <v>1.9</v>
          </cell>
          <cell r="AD196">
            <v>1.9</v>
          </cell>
          <cell r="AE196">
            <v>1.9</v>
          </cell>
        </row>
        <row r="197">
          <cell r="A197" t="str">
            <v>Transport-Cuisson-Gaz naturel</v>
          </cell>
          <cell r="B197" t="str">
            <v>gascftrtcui</v>
          </cell>
          <cell r="C197" t="str">
            <v>fra</v>
          </cell>
          <cell r="D197" t="str">
            <v>CEREN</v>
          </cell>
          <cell r="E197" t="str">
            <v>GWh pci</v>
          </cell>
          <cell r="K197">
            <v>93</v>
          </cell>
          <cell r="L197">
            <v>96</v>
          </cell>
          <cell r="M197">
            <v>98</v>
          </cell>
          <cell r="N197">
            <v>99</v>
          </cell>
          <cell r="O197">
            <v>100</v>
          </cell>
          <cell r="P197">
            <v>106</v>
          </cell>
          <cell r="Q197">
            <v>107</v>
          </cell>
          <cell r="R197">
            <v>107</v>
          </cell>
          <cell r="S197">
            <v>97</v>
          </cell>
          <cell r="T197">
            <v>98</v>
          </cell>
          <cell r="U197">
            <v>99</v>
          </cell>
          <cell r="V197">
            <v>100</v>
          </cell>
          <cell r="W197">
            <v>101</v>
          </cell>
          <cell r="X197">
            <v>100</v>
          </cell>
          <cell r="Y197">
            <v>100</v>
          </cell>
          <cell r="Z197">
            <v>100</v>
          </cell>
          <cell r="AA197">
            <v>101</v>
          </cell>
          <cell r="AB197">
            <v>100</v>
          </cell>
          <cell r="AC197">
            <v>99</v>
          </cell>
          <cell r="AD197">
            <v>99</v>
          </cell>
          <cell r="AE197">
            <v>98</v>
          </cell>
        </row>
        <row r="198">
          <cell r="A198" t="str">
            <v>Transport-Cuisson-Autres comb.</v>
          </cell>
          <cell r="B198" t="str">
            <v>othcftrtcui</v>
          </cell>
          <cell r="C198" t="str">
            <v>fra</v>
          </cell>
          <cell r="D198" t="str">
            <v>CEREN</v>
          </cell>
          <cell r="E198" t="str">
            <v>GWh pci</v>
          </cell>
          <cell r="K198">
            <v>23</v>
          </cell>
          <cell r="L198">
            <v>24</v>
          </cell>
          <cell r="M198">
            <v>24</v>
          </cell>
          <cell r="N198">
            <v>25</v>
          </cell>
          <cell r="O198">
            <v>27</v>
          </cell>
          <cell r="P198">
            <v>28</v>
          </cell>
          <cell r="Q198">
            <v>26</v>
          </cell>
          <cell r="R198">
            <v>26</v>
          </cell>
          <cell r="S198">
            <v>23</v>
          </cell>
          <cell r="T198">
            <v>23</v>
          </cell>
          <cell r="U198">
            <v>24</v>
          </cell>
          <cell r="V198">
            <v>24</v>
          </cell>
          <cell r="W198">
            <v>24</v>
          </cell>
          <cell r="X198">
            <v>24</v>
          </cell>
          <cell r="Y198">
            <v>24</v>
          </cell>
          <cell r="Z198">
            <v>24</v>
          </cell>
          <cell r="AA198">
            <v>24</v>
          </cell>
          <cell r="AB198">
            <v>22</v>
          </cell>
          <cell r="AC198">
            <v>22</v>
          </cell>
          <cell r="AD198">
            <v>22</v>
          </cell>
          <cell r="AE198">
            <v>22</v>
          </cell>
        </row>
        <row r="199">
          <cell r="A199" t="str">
            <v>Transport-Eau chaude-Électricité</v>
          </cell>
          <cell r="B199" t="str">
            <v>elccftrtecs</v>
          </cell>
          <cell r="C199" t="str">
            <v>fra</v>
          </cell>
          <cell r="D199" t="str">
            <v>CEREN</v>
          </cell>
          <cell r="E199" t="str">
            <v>GWh pci</v>
          </cell>
          <cell r="K199">
            <v>98</v>
          </cell>
          <cell r="L199">
            <v>100</v>
          </cell>
          <cell r="M199">
            <v>102</v>
          </cell>
          <cell r="N199">
            <v>105</v>
          </cell>
          <cell r="O199">
            <v>108</v>
          </cell>
          <cell r="P199">
            <v>111</v>
          </cell>
          <cell r="Q199">
            <v>113</v>
          </cell>
          <cell r="R199">
            <v>113</v>
          </cell>
          <cell r="S199">
            <v>119</v>
          </cell>
          <cell r="T199">
            <v>119</v>
          </cell>
          <cell r="U199">
            <v>118</v>
          </cell>
          <cell r="V199">
            <v>119</v>
          </cell>
          <cell r="W199">
            <v>120</v>
          </cell>
          <cell r="X199">
            <v>120</v>
          </cell>
          <cell r="Y199">
            <v>120</v>
          </cell>
          <cell r="Z199">
            <v>120</v>
          </cell>
          <cell r="AA199">
            <v>120</v>
          </cell>
          <cell r="AB199">
            <v>121</v>
          </cell>
          <cell r="AC199">
            <v>122</v>
          </cell>
          <cell r="AD199">
            <v>122</v>
          </cell>
          <cell r="AE199">
            <v>123</v>
          </cell>
        </row>
        <row r="200">
          <cell r="A200" t="str">
            <v>Transport-Eau chaude-Fuel domestique</v>
          </cell>
          <cell r="B200" t="str">
            <v>oilcftrtecs</v>
          </cell>
          <cell r="C200" t="str">
            <v>fra</v>
          </cell>
          <cell r="D200" t="str">
            <v>CEREN</v>
          </cell>
          <cell r="E200" t="str">
            <v>GWh pci</v>
          </cell>
          <cell r="K200">
            <v>225</v>
          </cell>
          <cell r="L200">
            <v>229</v>
          </cell>
          <cell r="M200">
            <v>232</v>
          </cell>
          <cell r="N200">
            <v>231</v>
          </cell>
          <cell r="O200">
            <v>235</v>
          </cell>
          <cell r="P200">
            <v>218</v>
          </cell>
          <cell r="Q200">
            <v>213</v>
          </cell>
          <cell r="R200">
            <v>209</v>
          </cell>
          <cell r="S200">
            <v>199</v>
          </cell>
          <cell r="T200">
            <v>200</v>
          </cell>
          <cell r="U200">
            <v>199</v>
          </cell>
          <cell r="V200">
            <v>197</v>
          </cell>
          <cell r="W200">
            <v>196</v>
          </cell>
          <cell r="X200">
            <v>195</v>
          </cell>
          <cell r="Y200">
            <v>194</v>
          </cell>
          <cell r="Z200">
            <v>193</v>
          </cell>
          <cell r="AA200">
            <v>193</v>
          </cell>
          <cell r="AB200">
            <v>191</v>
          </cell>
          <cell r="AC200">
            <v>190</v>
          </cell>
          <cell r="AD200">
            <v>189</v>
          </cell>
          <cell r="AE200">
            <v>188</v>
          </cell>
        </row>
        <row r="201">
          <cell r="A201" t="str">
            <v>Transport-Eau chaude-Gaz naturel</v>
          </cell>
          <cell r="B201" t="str">
            <v>gascftrtecs</v>
          </cell>
          <cell r="C201" t="str">
            <v>fra</v>
          </cell>
          <cell r="D201" t="str">
            <v>CEREN</v>
          </cell>
          <cell r="E201" t="str">
            <v>GWh pci</v>
          </cell>
          <cell r="K201">
            <v>138</v>
          </cell>
          <cell r="L201">
            <v>137</v>
          </cell>
          <cell r="M201">
            <v>140</v>
          </cell>
          <cell r="N201">
            <v>142</v>
          </cell>
          <cell r="O201">
            <v>145</v>
          </cell>
          <cell r="P201">
            <v>150</v>
          </cell>
          <cell r="Q201">
            <v>147</v>
          </cell>
          <cell r="R201">
            <v>150</v>
          </cell>
          <cell r="S201">
            <v>143</v>
          </cell>
          <cell r="T201">
            <v>146</v>
          </cell>
          <cell r="U201">
            <v>149</v>
          </cell>
          <cell r="V201">
            <v>151</v>
          </cell>
          <cell r="W201">
            <v>153</v>
          </cell>
          <cell r="X201">
            <v>154</v>
          </cell>
          <cell r="Y201">
            <v>154</v>
          </cell>
          <cell r="Z201">
            <v>155</v>
          </cell>
          <cell r="AA201">
            <v>155</v>
          </cell>
          <cell r="AB201">
            <v>155</v>
          </cell>
          <cell r="AC201">
            <v>155</v>
          </cell>
          <cell r="AD201">
            <v>155</v>
          </cell>
          <cell r="AE201">
            <v>155</v>
          </cell>
        </row>
        <row r="202">
          <cell r="A202" t="str">
            <v>Transport-Eau chaude-Autres comb.</v>
          </cell>
          <cell r="B202" t="str">
            <v>othcftrtecs</v>
          </cell>
          <cell r="C202" t="str">
            <v>fra</v>
          </cell>
          <cell r="D202" t="str">
            <v>CEREN</v>
          </cell>
          <cell r="E202" t="str">
            <v>GWh pci</v>
          </cell>
          <cell r="K202">
            <v>33</v>
          </cell>
          <cell r="L202">
            <v>35</v>
          </cell>
          <cell r="M202">
            <v>36</v>
          </cell>
          <cell r="N202">
            <v>37</v>
          </cell>
          <cell r="O202">
            <v>37</v>
          </cell>
          <cell r="P202">
            <v>43</v>
          </cell>
          <cell r="Q202">
            <v>48</v>
          </cell>
          <cell r="R202">
            <v>49</v>
          </cell>
          <cell r="S202">
            <v>46</v>
          </cell>
          <cell r="T202">
            <v>46</v>
          </cell>
          <cell r="U202">
            <v>46</v>
          </cell>
          <cell r="V202">
            <v>47</v>
          </cell>
          <cell r="W202">
            <v>47</v>
          </cell>
          <cell r="X202">
            <v>47</v>
          </cell>
          <cell r="Y202">
            <v>47</v>
          </cell>
          <cell r="Z202">
            <v>47</v>
          </cell>
          <cell r="AA202">
            <v>48</v>
          </cell>
          <cell r="AB202">
            <v>44</v>
          </cell>
          <cell r="AC202">
            <v>44</v>
          </cell>
          <cell r="AD202">
            <v>44</v>
          </cell>
          <cell r="AE202">
            <v>44</v>
          </cell>
        </row>
        <row r="203">
          <cell r="A203" t="str">
            <v>Transport-Spécifique-Électricité</v>
          </cell>
          <cell r="B203" t="str">
            <v>elccftrtspé</v>
          </cell>
          <cell r="C203" t="str">
            <v>fra</v>
          </cell>
          <cell r="D203" t="str">
            <v>CEREN</v>
          </cell>
          <cell r="E203" t="str">
            <v>GWh pci</v>
          </cell>
          <cell r="K203">
            <v>2108</v>
          </cell>
          <cell r="L203">
            <v>2147</v>
          </cell>
          <cell r="M203">
            <v>2134</v>
          </cell>
          <cell r="N203">
            <v>2201</v>
          </cell>
          <cell r="O203">
            <v>2285</v>
          </cell>
          <cell r="P203">
            <v>2386</v>
          </cell>
          <cell r="Q203">
            <v>2375</v>
          </cell>
          <cell r="R203">
            <v>2388</v>
          </cell>
          <cell r="S203">
            <v>2415</v>
          </cell>
          <cell r="T203">
            <v>2442</v>
          </cell>
          <cell r="U203">
            <v>2455</v>
          </cell>
          <cell r="V203">
            <v>2472</v>
          </cell>
          <cell r="W203">
            <v>2478</v>
          </cell>
          <cell r="X203">
            <v>2488</v>
          </cell>
          <cell r="Y203">
            <v>2488</v>
          </cell>
          <cell r="Z203">
            <v>2447</v>
          </cell>
          <cell r="AA203">
            <v>2462</v>
          </cell>
          <cell r="AB203">
            <v>2426</v>
          </cell>
          <cell r="AC203">
            <v>2391</v>
          </cell>
          <cell r="AD203">
            <v>2348</v>
          </cell>
          <cell r="AE203">
            <v>2358</v>
          </cell>
        </row>
        <row r="204">
          <cell r="A204" t="str">
            <v>Transport-Spécifique-Fuel domestique</v>
          </cell>
          <cell r="B204" t="str">
            <v>oilcftrtspé</v>
          </cell>
          <cell r="C204" t="str">
            <v>fra</v>
          </cell>
          <cell r="D204" t="str">
            <v>CEREN</v>
          </cell>
          <cell r="E204" t="str">
            <v>GWh pci</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row>
        <row r="205">
          <cell r="A205" t="str">
            <v>Transport-Spécifique-Gaz naturel</v>
          </cell>
          <cell r="B205" t="str">
            <v>gascftrtspé</v>
          </cell>
          <cell r="C205" t="str">
            <v>fra</v>
          </cell>
          <cell r="D205" t="str">
            <v>CEREN</v>
          </cell>
          <cell r="E205" t="str">
            <v>GWh pci</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row>
        <row r="206">
          <cell r="A206" t="str">
            <v>Transport-Spécifique-Autres comb.</v>
          </cell>
          <cell r="B206" t="str">
            <v>othcftrtspé</v>
          </cell>
          <cell r="C206" t="str">
            <v>fra</v>
          </cell>
          <cell r="D206" t="str">
            <v>CEREN</v>
          </cell>
          <cell r="E206" t="str">
            <v>GWh pci</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row>
        <row r="207">
          <cell r="A207" t="str">
            <v>Consommation énergétique total</v>
          </cell>
        </row>
        <row r="208">
          <cell r="A208" t="str">
            <v>Total-Autres usages therm-Électricité</v>
          </cell>
          <cell r="B208" t="str">
            <v>elccftotthm</v>
          </cell>
          <cell r="C208" t="str">
            <v>fra</v>
          </cell>
          <cell r="D208" t="str">
            <v>CEREN</v>
          </cell>
          <cell r="E208" t="str">
            <v>GWh pci</v>
          </cell>
          <cell r="F208">
            <v>0</v>
          </cell>
          <cell r="G208">
            <v>0</v>
          </cell>
          <cell r="H208">
            <v>0</v>
          </cell>
          <cell r="I208">
            <v>0</v>
          </cell>
          <cell r="J208">
            <v>0</v>
          </cell>
          <cell r="K208">
            <v>2598</v>
          </cell>
          <cell r="L208">
            <v>2601</v>
          </cell>
          <cell r="M208">
            <v>2598</v>
          </cell>
          <cell r="N208">
            <v>2598</v>
          </cell>
          <cell r="O208">
            <v>2598</v>
          </cell>
          <cell r="P208">
            <v>2598</v>
          </cell>
          <cell r="Q208">
            <v>2598</v>
          </cell>
          <cell r="R208">
            <v>2598</v>
          </cell>
          <cell r="S208">
            <v>2598</v>
          </cell>
          <cell r="T208">
            <v>2598</v>
          </cell>
          <cell r="U208">
            <v>2598</v>
          </cell>
          <cell r="V208">
            <v>2598</v>
          </cell>
          <cell r="W208">
            <v>2598</v>
          </cell>
          <cell r="X208">
            <v>2598</v>
          </cell>
          <cell r="Y208">
            <v>2598</v>
          </cell>
          <cell r="Z208">
            <v>2598</v>
          </cell>
          <cell r="AA208">
            <v>2598</v>
          </cell>
          <cell r="AB208">
            <v>2598</v>
          </cell>
          <cell r="AC208">
            <v>2598</v>
          </cell>
          <cell r="AD208">
            <v>2598</v>
          </cell>
          <cell r="AE208">
            <v>2598</v>
          </cell>
        </row>
        <row r="209">
          <cell r="A209" t="str">
            <v>Total-Autres usages therm-Fuel domestique</v>
          </cell>
          <cell r="B209" t="str">
            <v>oilcftotthm</v>
          </cell>
          <cell r="C209" t="str">
            <v>fra</v>
          </cell>
          <cell r="D209" t="str">
            <v>CEREN</v>
          </cell>
          <cell r="E209" t="str">
            <v>GWh pci</v>
          </cell>
          <cell r="F209">
            <v>0</v>
          </cell>
          <cell r="G209">
            <v>0</v>
          </cell>
          <cell r="H209">
            <v>0</v>
          </cell>
          <cell r="I209">
            <v>0</v>
          </cell>
          <cell r="J209">
            <v>0</v>
          </cell>
          <cell r="K209">
            <v>4522</v>
          </cell>
          <cell r="L209">
            <v>4546</v>
          </cell>
          <cell r="M209">
            <v>4621</v>
          </cell>
          <cell r="N209">
            <v>4621</v>
          </cell>
          <cell r="O209">
            <v>4621</v>
          </cell>
          <cell r="P209">
            <v>4621</v>
          </cell>
          <cell r="Q209">
            <v>4621</v>
          </cell>
          <cell r="R209">
            <v>4621</v>
          </cell>
          <cell r="S209">
            <v>4621</v>
          </cell>
          <cell r="T209">
            <v>4621</v>
          </cell>
          <cell r="U209">
            <v>4621</v>
          </cell>
          <cell r="V209">
            <v>4621</v>
          </cell>
          <cell r="W209">
            <v>4621</v>
          </cell>
          <cell r="X209">
            <v>4621</v>
          </cell>
          <cell r="Y209">
            <v>4621</v>
          </cell>
          <cell r="Z209">
            <v>4621</v>
          </cell>
          <cell r="AA209">
            <v>4621</v>
          </cell>
          <cell r="AB209">
            <v>4621</v>
          </cell>
          <cell r="AC209">
            <v>4621</v>
          </cell>
          <cell r="AD209">
            <v>4621</v>
          </cell>
          <cell r="AE209">
            <v>4621</v>
          </cell>
        </row>
        <row r="210">
          <cell r="A210" t="str">
            <v>Total-Autres usages therm-Gaz naturel</v>
          </cell>
          <cell r="B210" t="str">
            <v>gascftotthm</v>
          </cell>
          <cell r="C210" t="str">
            <v>fra</v>
          </cell>
          <cell r="D210" t="str">
            <v>CEREN</v>
          </cell>
          <cell r="E210" t="str">
            <v>GWh pci</v>
          </cell>
          <cell r="F210">
            <v>0</v>
          </cell>
          <cell r="G210">
            <v>0</v>
          </cell>
          <cell r="H210">
            <v>0</v>
          </cell>
          <cell r="I210">
            <v>0</v>
          </cell>
          <cell r="J210">
            <v>0</v>
          </cell>
          <cell r="K210">
            <v>3118</v>
          </cell>
          <cell r="L210">
            <v>3131</v>
          </cell>
          <cell r="M210">
            <v>3223</v>
          </cell>
          <cell r="N210">
            <v>3204</v>
          </cell>
          <cell r="O210">
            <v>3204</v>
          </cell>
          <cell r="P210">
            <v>3204</v>
          </cell>
          <cell r="Q210">
            <v>3204</v>
          </cell>
          <cell r="R210">
            <v>3204</v>
          </cell>
          <cell r="S210">
            <v>3204</v>
          </cell>
          <cell r="T210">
            <v>3204</v>
          </cell>
          <cell r="U210">
            <v>3204</v>
          </cell>
          <cell r="V210">
            <v>3204</v>
          </cell>
          <cell r="W210">
            <v>3204</v>
          </cell>
          <cell r="X210">
            <v>3204</v>
          </cell>
          <cell r="Y210">
            <v>3204</v>
          </cell>
          <cell r="Z210">
            <v>3204</v>
          </cell>
          <cell r="AA210">
            <v>3204</v>
          </cell>
          <cell r="AB210">
            <v>3204</v>
          </cell>
          <cell r="AC210">
            <v>3204</v>
          </cell>
          <cell r="AD210">
            <v>3204</v>
          </cell>
          <cell r="AE210">
            <v>3204</v>
          </cell>
        </row>
        <row r="211">
          <cell r="A211" t="str">
            <v>Total-Autres usages therm-Autres comb.</v>
          </cell>
          <cell r="B211" t="str">
            <v>othcftotthm</v>
          </cell>
          <cell r="C211" t="str">
            <v>fra</v>
          </cell>
          <cell r="D211" t="str">
            <v>CEREN</v>
          </cell>
          <cell r="E211" t="str">
            <v>GWh pci</v>
          </cell>
          <cell r="F211">
            <v>0</v>
          </cell>
          <cell r="G211">
            <v>0</v>
          </cell>
          <cell r="H211">
            <v>0</v>
          </cell>
          <cell r="I211">
            <v>0</v>
          </cell>
          <cell r="J211">
            <v>0</v>
          </cell>
          <cell r="K211">
            <v>631</v>
          </cell>
          <cell r="L211">
            <v>635</v>
          </cell>
          <cell r="M211">
            <v>637</v>
          </cell>
          <cell r="N211">
            <v>637</v>
          </cell>
          <cell r="O211">
            <v>637</v>
          </cell>
          <cell r="P211">
            <v>637</v>
          </cell>
          <cell r="Q211">
            <v>637</v>
          </cell>
          <cell r="R211">
            <v>637</v>
          </cell>
          <cell r="S211">
            <v>637</v>
          </cell>
          <cell r="T211">
            <v>637</v>
          </cell>
          <cell r="U211">
            <v>637</v>
          </cell>
          <cell r="V211">
            <v>637</v>
          </cell>
          <cell r="W211">
            <v>637</v>
          </cell>
          <cell r="X211">
            <v>637</v>
          </cell>
          <cell r="Y211">
            <v>637</v>
          </cell>
          <cell r="Z211">
            <v>637</v>
          </cell>
          <cell r="AA211">
            <v>637</v>
          </cell>
          <cell r="AB211">
            <v>637</v>
          </cell>
          <cell r="AC211">
            <v>637</v>
          </cell>
          <cell r="AD211">
            <v>637</v>
          </cell>
          <cell r="AE211">
            <v>637</v>
          </cell>
        </row>
        <row r="212">
          <cell r="A212" t="str">
            <v>Total-Chauffage-Électricité</v>
          </cell>
          <cell r="B212" t="str">
            <v>elccftotchf</v>
          </cell>
          <cell r="C212" t="str">
            <v>fra</v>
          </cell>
          <cell r="D212" t="str">
            <v>CEREN</v>
          </cell>
          <cell r="E212" t="str">
            <v>GWh pci</v>
          </cell>
          <cell r="F212">
            <v>0</v>
          </cell>
          <cell r="G212">
            <v>0</v>
          </cell>
          <cell r="H212">
            <v>0</v>
          </cell>
          <cell r="I212">
            <v>0</v>
          </cell>
          <cell r="J212">
            <v>0</v>
          </cell>
          <cell r="K212">
            <v>13443</v>
          </cell>
          <cell r="L212">
            <v>13572</v>
          </cell>
          <cell r="M212">
            <v>13991</v>
          </cell>
          <cell r="N212">
            <v>14758</v>
          </cell>
          <cell r="O212">
            <v>15141</v>
          </cell>
          <cell r="P212">
            <v>15303</v>
          </cell>
          <cell r="Q212">
            <v>15339</v>
          </cell>
          <cell r="R212">
            <v>15663</v>
          </cell>
          <cell r="S212">
            <v>15885</v>
          </cell>
          <cell r="T212">
            <v>15960</v>
          </cell>
          <cell r="U212">
            <v>16181</v>
          </cell>
          <cell r="V212">
            <v>16570</v>
          </cell>
          <cell r="W212">
            <v>16969</v>
          </cell>
          <cell r="X212">
            <v>17459</v>
          </cell>
          <cell r="Y212">
            <v>17751</v>
          </cell>
          <cell r="Z212">
            <v>17913</v>
          </cell>
          <cell r="AA212">
            <v>18077</v>
          </cell>
          <cell r="AB212">
            <v>18092</v>
          </cell>
          <cell r="AC212">
            <v>18227</v>
          </cell>
          <cell r="AD212">
            <v>18328</v>
          </cell>
          <cell r="AE212">
            <v>18463</v>
          </cell>
        </row>
        <row r="213">
          <cell r="A213" t="str">
            <v>Total-Chauffage-Fuel domestique</v>
          </cell>
          <cell r="B213" t="str">
            <v>oilcftotchf</v>
          </cell>
          <cell r="C213" t="str">
            <v>fra</v>
          </cell>
          <cell r="D213" t="str">
            <v>CEREN</v>
          </cell>
          <cell r="E213" t="str">
            <v>GWh pci</v>
          </cell>
          <cell r="F213">
            <v>0</v>
          </cell>
          <cell r="G213">
            <v>0</v>
          </cell>
          <cell r="H213">
            <v>0</v>
          </cell>
          <cell r="I213">
            <v>0</v>
          </cell>
          <cell r="J213">
            <v>0</v>
          </cell>
          <cell r="K213">
            <v>34970</v>
          </cell>
          <cell r="L213">
            <v>34313</v>
          </cell>
          <cell r="M213">
            <v>36232</v>
          </cell>
          <cell r="N213">
            <v>36211</v>
          </cell>
          <cell r="O213">
            <v>36368</v>
          </cell>
          <cell r="P213">
            <v>35051</v>
          </cell>
          <cell r="Q213">
            <v>35295</v>
          </cell>
          <cell r="R213">
            <v>34900</v>
          </cell>
          <cell r="S213">
            <v>33877</v>
          </cell>
          <cell r="T213">
            <v>32632</v>
          </cell>
          <cell r="U213">
            <v>31681</v>
          </cell>
          <cell r="V213">
            <v>30876</v>
          </cell>
          <cell r="W213">
            <v>29623</v>
          </cell>
          <cell r="X213">
            <v>28494</v>
          </cell>
          <cell r="Y213">
            <v>26782</v>
          </cell>
          <cell r="Z213">
            <v>25514</v>
          </cell>
          <cell r="AA213">
            <v>24190</v>
          </cell>
          <cell r="AB213">
            <v>22693</v>
          </cell>
          <cell r="AC213">
            <v>21384</v>
          </cell>
          <cell r="AD213">
            <v>20870</v>
          </cell>
          <cell r="AE213">
            <v>20136</v>
          </cell>
        </row>
        <row r="214">
          <cell r="A214" t="str">
            <v>Total-Chauffage-Gaz naturel</v>
          </cell>
          <cell r="B214" t="str">
            <v>gascftotchf</v>
          </cell>
          <cell r="C214" t="str">
            <v>fra</v>
          </cell>
          <cell r="D214" t="str">
            <v>CEREN</v>
          </cell>
          <cell r="E214" t="str">
            <v>GWh pci</v>
          </cell>
          <cell r="F214">
            <v>0</v>
          </cell>
          <cell r="G214">
            <v>0</v>
          </cell>
          <cell r="H214">
            <v>0</v>
          </cell>
          <cell r="I214">
            <v>0</v>
          </cell>
          <cell r="J214">
            <v>0</v>
          </cell>
          <cell r="K214">
            <v>41598</v>
          </cell>
          <cell r="L214">
            <v>42775</v>
          </cell>
          <cell r="M214">
            <v>44654</v>
          </cell>
          <cell r="N214">
            <v>46565</v>
          </cell>
          <cell r="O214">
            <v>47497</v>
          </cell>
          <cell r="P214">
            <v>49123</v>
          </cell>
          <cell r="Q214">
            <v>50374</v>
          </cell>
          <cell r="R214">
            <v>51800</v>
          </cell>
          <cell r="S214">
            <v>51507</v>
          </cell>
          <cell r="T214">
            <v>52018</v>
          </cell>
          <cell r="U214">
            <v>52021</v>
          </cell>
          <cell r="V214">
            <v>52578</v>
          </cell>
          <cell r="W214">
            <v>53345</v>
          </cell>
          <cell r="X214">
            <v>54164</v>
          </cell>
          <cell r="Y214">
            <v>54024</v>
          </cell>
          <cell r="Z214">
            <v>54084</v>
          </cell>
          <cell r="AA214">
            <v>54362</v>
          </cell>
          <cell r="AB214">
            <v>53678</v>
          </cell>
          <cell r="AC214">
            <v>53641</v>
          </cell>
          <cell r="AD214">
            <v>53688</v>
          </cell>
          <cell r="AE214">
            <v>53094</v>
          </cell>
        </row>
        <row r="215">
          <cell r="A215" t="str">
            <v>Total-Chauffage-Autres comb.</v>
          </cell>
          <cell r="B215" t="str">
            <v>othcftotchf</v>
          </cell>
          <cell r="C215" t="str">
            <v>fra</v>
          </cell>
          <cell r="D215" t="str">
            <v>CEREN</v>
          </cell>
          <cell r="E215" t="str">
            <v>GWh pci</v>
          </cell>
          <cell r="F215">
            <v>0</v>
          </cell>
          <cell r="G215">
            <v>0</v>
          </cell>
          <cell r="H215">
            <v>0</v>
          </cell>
          <cell r="I215">
            <v>0</v>
          </cell>
          <cell r="J215">
            <v>0</v>
          </cell>
          <cell r="K215">
            <v>10578</v>
          </cell>
          <cell r="L215">
            <v>10711</v>
          </cell>
          <cell r="M215">
            <v>11016</v>
          </cell>
          <cell r="N215">
            <v>10897</v>
          </cell>
          <cell r="O215">
            <v>11001</v>
          </cell>
          <cell r="P215">
            <v>10977</v>
          </cell>
          <cell r="Q215">
            <v>10984</v>
          </cell>
          <cell r="R215">
            <v>11388</v>
          </cell>
          <cell r="S215">
            <v>10838</v>
          </cell>
          <cell r="T215">
            <v>10681</v>
          </cell>
          <cell r="U215">
            <v>10675</v>
          </cell>
          <cell r="V215">
            <v>10667</v>
          </cell>
          <cell r="W215">
            <v>10670</v>
          </cell>
          <cell r="X215">
            <v>10769</v>
          </cell>
          <cell r="Y215">
            <v>10793</v>
          </cell>
          <cell r="Z215">
            <v>10759</v>
          </cell>
          <cell r="AA215">
            <v>10705</v>
          </cell>
          <cell r="AB215">
            <v>10532</v>
          </cell>
          <cell r="AC215">
            <v>10423</v>
          </cell>
          <cell r="AD215">
            <v>10562</v>
          </cell>
          <cell r="AE215">
            <v>10569</v>
          </cell>
        </row>
        <row r="216">
          <cell r="A216" t="str">
            <v>Total-Climatisation-Électricité</v>
          </cell>
          <cell r="B216" t="str">
            <v>elccftotcli</v>
          </cell>
          <cell r="C216" t="str">
            <v>fra</v>
          </cell>
          <cell r="D216" t="str">
            <v>CEREN</v>
          </cell>
          <cell r="E216" t="str">
            <v>GWh pci</v>
          </cell>
          <cell r="F216">
            <v>0</v>
          </cell>
          <cell r="G216">
            <v>0</v>
          </cell>
          <cell r="H216">
            <v>0</v>
          </cell>
          <cell r="I216">
            <v>0</v>
          </cell>
          <cell r="J216">
            <v>0</v>
          </cell>
          <cell r="K216">
            <v>7222</v>
          </cell>
          <cell r="L216">
            <v>7518</v>
          </cell>
          <cell r="M216">
            <v>7956</v>
          </cell>
          <cell r="N216">
            <v>8363</v>
          </cell>
          <cell r="O216">
            <v>8904</v>
          </cell>
          <cell r="P216">
            <v>9466</v>
          </cell>
          <cell r="Q216">
            <v>9805</v>
          </cell>
          <cell r="R216">
            <v>10515</v>
          </cell>
          <cell r="S216">
            <v>10840</v>
          </cell>
          <cell r="T216">
            <v>11446</v>
          </cell>
          <cell r="U216">
            <v>12128</v>
          </cell>
          <cell r="V216">
            <v>12858</v>
          </cell>
          <cell r="W216">
            <v>13675</v>
          </cell>
          <cell r="X216">
            <v>14317</v>
          </cell>
          <cell r="Y216">
            <v>14985</v>
          </cell>
          <cell r="Z216">
            <v>15465</v>
          </cell>
          <cell r="AA216">
            <v>15941</v>
          </cell>
          <cell r="AB216">
            <v>16506</v>
          </cell>
          <cell r="AC216">
            <v>17092</v>
          </cell>
          <cell r="AD216">
            <v>17552</v>
          </cell>
          <cell r="AE216">
            <v>18036</v>
          </cell>
        </row>
        <row r="217">
          <cell r="A217" t="str">
            <v>Total-Climatisation-Fuel domestique</v>
          </cell>
          <cell r="B217" t="str">
            <v>oilcftotcli</v>
          </cell>
          <cell r="C217" t="str">
            <v>fra</v>
          </cell>
          <cell r="D217" t="str">
            <v>CEREN</v>
          </cell>
          <cell r="E217" t="str">
            <v>GWh pci</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row>
        <row r="218">
          <cell r="A218" t="str">
            <v>Total-Climatisation-Gaz naturel</v>
          </cell>
          <cell r="B218" t="str">
            <v>gascftotcli</v>
          </cell>
          <cell r="C218" t="str">
            <v>fra</v>
          </cell>
          <cell r="D218" t="str">
            <v>CEREN</v>
          </cell>
          <cell r="E218" t="str">
            <v>GWh pci</v>
          </cell>
          <cell r="F218">
            <v>0</v>
          </cell>
          <cell r="G218">
            <v>0</v>
          </cell>
          <cell r="H218">
            <v>0</v>
          </cell>
          <cell r="I218">
            <v>0</v>
          </cell>
          <cell r="J218">
            <v>0</v>
          </cell>
          <cell r="K218">
            <v>46</v>
          </cell>
          <cell r="L218">
            <v>61</v>
          </cell>
          <cell r="M218">
            <v>70</v>
          </cell>
          <cell r="N218">
            <v>71</v>
          </cell>
          <cell r="O218">
            <v>71</v>
          </cell>
          <cell r="P218">
            <v>71</v>
          </cell>
          <cell r="Q218">
            <v>72</v>
          </cell>
          <cell r="R218">
            <v>72</v>
          </cell>
          <cell r="S218">
            <v>72</v>
          </cell>
          <cell r="T218">
            <v>72</v>
          </cell>
          <cell r="U218">
            <v>72</v>
          </cell>
          <cell r="V218">
            <v>72</v>
          </cell>
          <cell r="W218">
            <v>72</v>
          </cell>
          <cell r="X218">
            <v>71.8</v>
          </cell>
          <cell r="Y218">
            <v>71.8</v>
          </cell>
          <cell r="Z218">
            <v>71.8</v>
          </cell>
          <cell r="AA218">
            <v>71.8</v>
          </cell>
          <cell r="AB218">
            <v>71.8</v>
          </cell>
          <cell r="AC218">
            <v>71.8</v>
          </cell>
          <cell r="AD218">
            <v>71.8</v>
          </cell>
          <cell r="AE218">
            <v>71.8</v>
          </cell>
        </row>
        <row r="219">
          <cell r="A219" t="str">
            <v>Total-Climatisation-Autres comb.</v>
          </cell>
          <cell r="B219" t="str">
            <v>othcftotcli</v>
          </cell>
          <cell r="C219" t="str">
            <v>fra</v>
          </cell>
          <cell r="D219" t="str">
            <v>CEREN</v>
          </cell>
          <cell r="E219" t="str">
            <v>GWh pci</v>
          </cell>
          <cell r="F219">
            <v>0</v>
          </cell>
          <cell r="G219">
            <v>0</v>
          </cell>
          <cell r="H219">
            <v>0</v>
          </cell>
          <cell r="I219">
            <v>0</v>
          </cell>
          <cell r="J219">
            <v>0</v>
          </cell>
          <cell r="K219">
            <v>426.1</v>
          </cell>
          <cell r="L219">
            <v>483.1</v>
          </cell>
          <cell r="M219">
            <v>526.1</v>
          </cell>
          <cell r="N219">
            <v>527.1</v>
          </cell>
          <cell r="O219">
            <v>527.1</v>
          </cell>
          <cell r="P219">
            <v>527.1</v>
          </cell>
          <cell r="Q219">
            <v>525.1</v>
          </cell>
          <cell r="R219">
            <v>525.1</v>
          </cell>
          <cell r="S219">
            <v>525.1</v>
          </cell>
          <cell r="T219">
            <v>525.1</v>
          </cell>
          <cell r="U219">
            <v>525.1</v>
          </cell>
          <cell r="V219">
            <v>525.1</v>
          </cell>
          <cell r="W219">
            <v>525.1</v>
          </cell>
          <cell r="X219">
            <v>525.1</v>
          </cell>
          <cell r="Y219">
            <v>525.20000000000005</v>
          </cell>
          <cell r="Z219">
            <v>525.20000000000005</v>
          </cell>
          <cell r="AA219">
            <v>525.20000000000005</v>
          </cell>
          <cell r="AB219">
            <v>525.20000000000005</v>
          </cell>
          <cell r="AC219">
            <v>525.20000000000005</v>
          </cell>
          <cell r="AD219">
            <v>525.20000000000005</v>
          </cell>
          <cell r="AE219">
            <v>525.20000000000005</v>
          </cell>
        </row>
        <row r="220">
          <cell r="A220" t="str">
            <v>Total-Cuisson-Électricité</v>
          </cell>
          <cell r="B220" t="str">
            <v>elccftotcui</v>
          </cell>
          <cell r="C220" t="str">
            <v>fra</v>
          </cell>
          <cell r="D220" t="str">
            <v>CEREN</v>
          </cell>
          <cell r="E220" t="str">
            <v>GWh pci</v>
          </cell>
          <cell r="F220">
            <v>0</v>
          </cell>
          <cell r="G220">
            <v>0</v>
          </cell>
          <cell r="H220">
            <v>0</v>
          </cell>
          <cell r="I220">
            <v>0</v>
          </cell>
          <cell r="J220">
            <v>0</v>
          </cell>
          <cell r="K220">
            <v>4843</v>
          </cell>
          <cell r="L220">
            <v>4855</v>
          </cell>
          <cell r="M220">
            <v>4840</v>
          </cell>
          <cell r="N220">
            <v>4816</v>
          </cell>
          <cell r="O220">
            <v>4833</v>
          </cell>
          <cell r="P220">
            <v>4942</v>
          </cell>
          <cell r="Q220">
            <v>4922</v>
          </cell>
          <cell r="R220">
            <v>4888</v>
          </cell>
          <cell r="S220">
            <v>4828</v>
          </cell>
          <cell r="T220">
            <v>4770</v>
          </cell>
          <cell r="U220">
            <v>4709</v>
          </cell>
          <cell r="V220">
            <v>4705</v>
          </cell>
          <cell r="W220">
            <v>4691</v>
          </cell>
          <cell r="X220">
            <v>4652</v>
          </cell>
          <cell r="Y220">
            <v>4598</v>
          </cell>
          <cell r="Z220">
            <v>4562</v>
          </cell>
          <cell r="AA220">
            <v>4512</v>
          </cell>
          <cell r="AB220">
            <v>4471</v>
          </cell>
          <cell r="AC220">
            <v>4393</v>
          </cell>
          <cell r="AD220">
            <v>4307</v>
          </cell>
          <cell r="AE220">
            <v>4319</v>
          </cell>
        </row>
        <row r="221">
          <cell r="A221" t="str">
            <v>Total-Cuisson-Fuel domestique</v>
          </cell>
          <cell r="B221" t="str">
            <v>oilcftotcui</v>
          </cell>
          <cell r="C221" t="str">
            <v>fra</v>
          </cell>
          <cell r="D221" t="str">
            <v>CEREN</v>
          </cell>
          <cell r="E221" t="str">
            <v>GWh pci</v>
          </cell>
          <cell r="F221">
            <v>0</v>
          </cell>
          <cell r="G221">
            <v>0</v>
          </cell>
          <cell r="H221">
            <v>0</v>
          </cell>
          <cell r="I221">
            <v>0</v>
          </cell>
          <cell r="J221">
            <v>0</v>
          </cell>
          <cell r="K221">
            <v>165.9</v>
          </cell>
          <cell r="L221">
            <v>163.9</v>
          </cell>
          <cell r="M221">
            <v>162.9</v>
          </cell>
          <cell r="N221">
            <v>157.9</v>
          </cell>
          <cell r="O221">
            <v>134.9</v>
          </cell>
          <cell r="P221">
            <v>136.9</v>
          </cell>
          <cell r="Q221">
            <v>132.9</v>
          </cell>
          <cell r="R221">
            <v>127.9</v>
          </cell>
          <cell r="S221">
            <v>122.9</v>
          </cell>
          <cell r="T221">
            <v>119.9</v>
          </cell>
          <cell r="U221">
            <v>115.9</v>
          </cell>
          <cell r="V221">
            <v>113.1</v>
          </cell>
          <cell r="W221">
            <v>108.7</v>
          </cell>
          <cell r="X221">
            <v>106.3</v>
          </cell>
          <cell r="Y221">
            <v>99.9</v>
          </cell>
          <cell r="Z221">
            <v>97.8</v>
          </cell>
          <cell r="AA221">
            <v>95.4</v>
          </cell>
          <cell r="AB221">
            <v>89</v>
          </cell>
          <cell r="AC221">
            <v>86.9</v>
          </cell>
          <cell r="AD221">
            <v>83.8</v>
          </cell>
          <cell r="AE221">
            <v>82.4</v>
          </cell>
        </row>
        <row r="222">
          <cell r="A222" t="str">
            <v>Total-Cuisson-Gaz naturel</v>
          </cell>
          <cell r="B222" t="str">
            <v>gascftotcui</v>
          </cell>
          <cell r="C222" t="str">
            <v>fra</v>
          </cell>
          <cell r="D222" t="str">
            <v>CEREN</v>
          </cell>
          <cell r="E222" t="str">
            <v>GWh pci</v>
          </cell>
          <cell r="F222">
            <v>0</v>
          </cell>
          <cell r="G222">
            <v>0</v>
          </cell>
          <cell r="H222">
            <v>0</v>
          </cell>
          <cell r="I222">
            <v>0</v>
          </cell>
          <cell r="J222">
            <v>0</v>
          </cell>
          <cell r="K222">
            <v>4463</v>
          </cell>
          <cell r="L222">
            <v>4557</v>
          </cell>
          <cell r="M222">
            <v>4599</v>
          </cell>
          <cell r="N222">
            <v>4653</v>
          </cell>
          <cell r="O222">
            <v>4690</v>
          </cell>
          <cell r="P222">
            <v>4839</v>
          </cell>
          <cell r="Q222">
            <v>4912</v>
          </cell>
          <cell r="R222">
            <v>4912</v>
          </cell>
          <cell r="S222">
            <v>4898</v>
          </cell>
          <cell r="T222">
            <v>4930</v>
          </cell>
          <cell r="U222">
            <v>4942</v>
          </cell>
          <cell r="V222">
            <v>4962</v>
          </cell>
          <cell r="W222">
            <v>4975</v>
          </cell>
          <cell r="X222">
            <v>4946</v>
          </cell>
          <cell r="Y222">
            <v>4949</v>
          </cell>
          <cell r="Z222">
            <v>4970</v>
          </cell>
          <cell r="AA222">
            <v>4961</v>
          </cell>
          <cell r="AB222">
            <v>4925</v>
          </cell>
          <cell r="AC222">
            <v>4895</v>
          </cell>
          <cell r="AD222">
            <v>4871</v>
          </cell>
          <cell r="AE222">
            <v>4853</v>
          </cell>
        </row>
        <row r="223">
          <cell r="A223" t="str">
            <v>Total-Cuisson-Autres comb.</v>
          </cell>
          <cell r="B223" t="str">
            <v>othcftotcui</v>
          </cell>
          <cell r="C223" t="str">
            <v>fra</v>
          </cell>
          <cell r="D223" t="str">
            <v>CEREN</v>
          </cell>
          <cell r="E223" t="str">
            <v>GWh pci</v>
          </cell>
          <cell r="F223">
            <v>0</v>
          </cell>
          <cell r="G223">
            <v>0</v>
          </cell>
          <cell r="H223">
            <v>0</v>
          </cell>
          <cell r="I223">
            <v>0</v>
          </cell>
          <cell r="J223">
            <v>0</v>
          </cell>
          <cell r="K223">
            <v>1655</v>
          </cell>
          <cell r="L223">
            <v>1660</v>
          </cell>
          <cell r="M223">
            <v>1645</v>
          </cell>
          <cell r="N223">
            <v>1652</v>
          </cell>
          <cell r="O223">
            <v>1629</v>
          </cell>
          <cell r="P223">
            <v>1561</v>
          </cell>
          <cell r="Q223">
            <v>1501</v>
          </cell>
          <cell r="R223">
            <v>1509</v>
          </cell>
          <cell r="S223">
            <v>1501</v>
          </cell>
          <cell r="T223">
            <v>1489</v>
          </cell>
          <cell r="U223">
            <v>1490</v>
          </cell>
          <cell r="V223">
            <v>1479</v>
          </cell>
          <cell r="W223">
            <v>1470</v>
          </cell>
          <cell r="X223">
            <v>1465</v>
          </cell>
          <cell r="Y223">
            <v>1461</v>
          </cell>
          <cell r="Z223">
            <v>1465</v>
          </cell>
          <cell r="AA223">
            <v>1463</v>
          </cell>
          <cell r="AB223">
            <v>1448</v>
          </cell>
          <cell r="AC223">
            <v>1433</v>
          </cell>
          <cell r="AD223">
            <v>1429</v>
          </cell>
          <cell r="AE223">
            <v>1436</v>
          </cell>
        </row>
        <row r="224">
          <cell r="A224" t="str">
            <v>Total-Eau chaude-Électricité</v>
          </cell>
          <cell r="B224" t="str">
            <v>elccftotecs</v>
          </cell>
          <cell r="C224" t="str">
            <v>fra</v>
          </cell>
          <cell r="D224" t="str">
            <v>CEREN</v>
          </cell>
          <cell r="E224" t="str">
            <v>GWh pci</v>
          </cell>
          <cell r="F224">
            <v>0</v>
          </cell>
          <cell r="G224">
            <v>0</v>
          </cell>
          <cell r="H224">
            <v>0</v>
          </cell>
          <cell r="I224">
            <v>0</v>
          </cell>
          <cell r="J224">
            <v>0</v>
          </cell>
          <cell r="K224">
            <v>4853</v>
          </cell>
          <cell r="L224">
            <v>4943</v>
          </cell>
          <cell r="M224">
            <v>5033</v>
          </cell>
          <cell r="N224">
            <v>5069</v>
          </cell>
          <cell r="O224">
            <v>5140</v>
          </cell>
          <cell r="P224">
            <v>5183</v>
          </cell>
          <cell r="Q224">
            <v>5312</v>
          </cell>
          <cell r="R224">
            <v>5450</v>
          </cell>
          <cell r="S224">
            <v>5551</v>
          </cell>
          <cell r="T224">
            <v>5637</v>
          </cell>
          <cell r="U224">
            <v>5731</v>
          </cell>
          <cell r="V224">
            <v>5868</v>
          </cell>
          <cell r="W224">
            <v>5990</v>
          </cell>
          <cell r="X224">
            <v>6108</v>
          </cell>
          <cell r="Y224">
            <v>6190</v>
          </cell>
          <cell r="Z224">
            <v>6302</v>
          </cell>
          <cell r="AA224">
            <v>6396</v>
          </cell>
          <cell r="AB224">
            <v>6488</v>
          </cell>
          <cell r="AC224">
            <v>6550</v>
          </cell>
          <cell r="AD224">
            <v>6599</v>
          </cell>
          <cell r="AE224">
            <v>6644</v>
          </cell>
        </row>
        <row r="225">
          <cell r="A225" t="str">
            <v>Total-Eau chaude-Fuel domestique</v>
          </cell>
          <cell r="B225" t="str">
            <v>oilcftotecs</v>
          </cell>
          <cell r="C225" t="str">
            <v>fra</v>
          </cell>
          <cell r="D225" t="str">
            <v>CEREN</v>
          </cell>
          <cell r="E225" t="str">
            <v>GWh pci</v>
          </cell>
          <cell r="F225">
            <v>0</v>
          </cell>
          <cell r="G225">
            <v>0</v>
          </cell>
          <cell r="H225">
            <v>0</v>
          </cell>
          <cell r="I225">
            <v>0</v>
          </cell>
          <cell r="J225">
            <v>0</v>
          </cell>
          <cell r="K225">
            <v>3912</v>
          </cell>
          <cell r="L225">
            <v>3919</v>
          </cell>
          <cell r="M225">
            <v>3996</v>
          </cell>
          <cell r="N225">
            <v>3943</v>
          </cell>
          <cell r="O225">
            <v>3956</v>
          </cell>
          <cell r="P225">
            <v>3875</v>
          </cell>
          <cell r="Q225">
            <v>3842</v>
          </cell>
          <cell r="R225">
            <v>3744</v>
          </cell>
          <cell r="S225">
            <v>3685</v>
          </cell>
          <cell r="T225">
            <v>3630</v>
          </cell>
          <cell r="U225">
            <v>3586</v>
          </cell>
          <cell r="V225">
            <v>3506</v>
          </cell>
          <cell r="W225">
            <v>3403</v>
          </cell>
          <cell r="X225">
            <v>3312</v>
          </cell>
          <cell r="Y225">
            <v>3236</v>
          </cell>
          <cell r="Z225">
            <v>3177</v>
          </cell>
          <cell r="AA225">
            <v>3108</v>
          </cell>
          <cell r="AB225">
            <v>3049</v>
          </cell>
          <cell r="AC225">
            <v>2983</v>
          </cell>
          <cell r="AD225">
            <v>2950</v>
          </cell>
          <cell r="AE225">
            <v>2930</v>
          </cell>
        </row>
        <row r="226">
          <cell r="A226" t="str">
            <v>Total-Eau chaude-Gaz naturel</v>
          </cell>
          <cell r="B226" t="str">
            <v>gascftotecs</v>
          </cell>
          <cell r="C226" t="str">
            <v>fra</v>
          </cell>
          <cell r="D226" t="str">
            <v>CEREN</v>
          </cell>
          <cell r="E226" t="str">
            <v>GWh pci</v>
          </cell>
          <cell r="F226">
            <v>0</v>
          </cell>
          <cell r="G226">
            <v>0</v>
          </cell>
          <cell r="H226">
            <v>0</v>
          </cell>
          <cell r="I226">
            <v>0</v>
          </cell>
          <cell r="J226">
            <v>0</v>
          </cell>
          <cell r="K226">
            <v>6560</v>
          </cell>
          <cell r="L226">
            <v>6841</v>
          </cell>
          <cell r="M226">
            <v>7095</v>
          </cell>
          <cell r="N226">
            <v>7258</v>
          </cell>
          <cell r="O226">
            <v>7465</v>
          </cell>
          <cell r="P226">
            <v>7847</v>
          </cell>
          <cell r="Q226">
            <v>8040</v>
          </cell>
          <cell r="R226">
            <v>8319</v>
          </cell>
          <cell r="S226">
            <v>8462</v>
          </cell>
          <cell r="T226">
            <v>8662</v>
          </cell>
          <cell r="U226">
            <v>8850</v>
          </cell>
          <cell r="V226">
            <v>9088</v>
          </cell>
          <cell r="W226">
            <v>9370</v>
          </cell>
          <cell r="X226">
            <v>9493</v>
          </cell>
          <cell r="Y226">
            <v>9602</v>
          </cell>
          <cell r="Z226">
            <v>9691</v>
          </cell>
          <cell r="AA226">
            <v>9736</v>
          </cell>
          <cell r="AB226">
            <v>9772</v>
          </cell>
          <cell r="AC226">
            <v>9775</v>
          </cell>
          <cell r="AD226">
            <v>9788</v>
          </cell>
          <cell r="AE226">
            <v>9837</v>
          </cell>
        </row>
        <row r="227">
          <cell r="A227" t="str">
            <v>Total-Eau chaude-Autres comb.</v>
          </cell>
          <cell r="B227" t="str">
            <v>othcftotecs</v>
          </cell>
          <cell r="C227" t="str">
            <v>fra</v>
          </cell>
          <cell r="D227" t="str">
            <v>CEREN</v>
          </cell>
          <cell r="E227" t="str">
            <v>GWh pci</v>
          </cell>
          <cell r="F227">
            <v>0</v>
          </cell>
          <cell r="G227">
            <v>0</v>
          </cell>
          <cell r="H227">
            <v>0</v>
          </cell>
          <cell r="I227">
            <v>0</v>
          </cell>
          <cell r="J227">
            <v>0</v>
          </cell>
          <cell r="K227">
            <v>1630</v>
          </cell>
          <cell r="L227">
            <v>1668</v>
          </cell>
          <cell r="M227">
            <v>1717</v>
          </cell>
          <cell r="N227">
            <v>1764</v>
          </cell>
          <cell r="O227">
            <v>1803</v>
          </cell>
          <cell r="P227">
            <v>1824</v>
          </cell>
          <cell r="Q227">
            <v>1833</v>
          </cell>
          <cell r="R227">
            <v>1833</v>
          </cell>
          <cell r="S227">
            <v>1845</v>
          </cell>
          <cell r="T227">
            <v>1853</v>
          </cell>
          <cell r="U227">
            <v>1862</v>
          </cell>
          <cell r="V227">
            <v>1868</v>
          </cell>
          <cell r="W227">
            <v>1884</v>
          </cell>
          <cell r="X227">
            <v>1895</v>
          </cell>
          <cell r="Y227">
            <v>1932</v>
          </cell>
          <cell r="Z227">
            <v>1970</v>
          </cell>
          <cell r="AA227">
            <v>1995</v>
          </cell>
          <cell r="AB227">
            <v>2022</v>
          </cell>
          <cell r="AC227">
            <v>2047</v>
          </cell>
          <cell r="AD227">
            <v>2074</v>
          </cell>
          <cell r="AE227">
            <v>2123</v>
          </cell>
        </row>
        <row r="228">
          <cell r="A228" t="str">
            <v>Total-Spécifique-Électricité</v>
          </cell>
          <cell r="B228" t="str">
            <v>elccftotspé</v>
          </cell>
          <cell r="C228" t="str">
            <v>fra</v>
          </cell>
          <cell r="D228" t="str">
            <v>CEREN</v>
          </cell>
          <cell r="E228" t="str">
            <v>GWh pci</v>
          </cell>
          <cell r="F228">
            <v>0</v>
          </cell>
          <cell r="G228">
            <v>0</v>
          </cell>
          <cell r="H228">
            <v>0</v>
          </cell>
          <cell r="I228">
            <v>0</v>
          </cell>
          <cell r="J228">
            <v>0</v>
          </cell>
          <cell r="K228">
            <v>39756</v>
          </cell>
          <cell r="L228">
            <v>40493</v>
          </cell>
          <cell r="M228">
            <v>41530</v>
          </cell>
          <cell r="N228">
            <v>42450</v>
          </cell>
          <cell r="O228">
            <v>43916</v>
          </cell>
          <cell r="P228">
            <v>45385</v>
          </cell>
          <cell r="Q228">
            <v>46918</v>
          </cell>
          <cell r="R228">
            <v>48339</v>
          </cell>
          <cell r="S228">
            <v>49272</v>
          </cell>
          <cell r="T228">
            <v>50075</v>
          </cell>
          <cell r="U228">
            <v>51100</v>
          </cell>
          <cell r="V228">
            <v>52238</v>
          </cell>
          <cell r="W228">
            <v>53404</v>
          </cell>
          <cell r="X228">
            <v>54542</v>
          </cell>
          <cell r="Y228">
            <v>55174</v>
          </cell>
          <cell r="Z228">
            <v>56307</v>
          </cell>
          <cell r="AA228">
            <v>57247</v>
          </cell>
          <cell r="AB228">
            <v>57802</v>
          </cell>
          <cell r="AC228">
            <v>58354</v>
          </cell>
          <cell r="AD228">
            <v>59001</v>
          </cell>
          <cell r="AE228">
            <v>59070</v>
          </cell>
        </row>
        <row r="229">
          <cell r="A229" t="str">
            <v>Total-Spécifique-Fuel domestique</v>
          </cell>
          <cell r="B229" t="str">
            <v>oilcftotspé</v>
          </cell>
          <cell r="C229" t="str">
            <v>fra</v>
          </cell>
          <cell r="D229" t="str">
            <v>CEREN</v>
          </cell>
          <cell r="E229" t="str">
            <v>GWh pci</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row>
        <row r="230">
          <cell r="A230" t="str">
            <v>Total-Spécifique-Gaz naturel</v>
          </cell>
          <cell r="B230" t="str">
            <v>gascftotspé</v>
          </cell>
          <cell r="C230" t="str">
            <v>fra</v>
          </cell>
          <cell r="D230" t="str">
            <v>CEREN</v>
          </cell>
          <cell r="E230" t="str">
            <v>GWh pci</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row>
        <row r="231">
          <cell r="A231" t="str">
            <v>Total-Spécifique-Autres comb.</v>
          </cell>
          <cell r="B231" t="str">
            <v>othcftotspé</v>
          </cell>
          <cell r="C231" t="str">
            <v>fra</v>
          </cell>
          <cell r="D231" t="str">
            <v>CEREN</v>
          </cell>
          <cell r="E231" t="str">
            <v>GWh pci</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row>
        <row r="233">
          <cell r="A233" t="str">
            <v>DATAMED</v>
          </cell>
        </row>
        <row r="234">
          <cell r="A234" t="str">
            <v>VA at constant market prices of tertiairy</v>
          </cell>
          <cell r="B234" t="str">
            <v>vadterxx</v>
          </cell>
          <cell r="C234" t="str">
            <v>fra</v>
          </cell>
          <cell r="D234" t="str">
            <v>INSEE</v>
          </cell>
          <cell r="E234" t="str">
            <v>Gâ¬2010</v>
          </cell>
          <cell r="F234">
            <v>995.83510000000001</v>
          </cell>
          <cell r="G234">
            <v>1010.5359999999999</v>
          </cell>
          <cell r="H234">
            <v>1026.73</v>
          </cell>
          <cell r="I234">
            <v>1033.8330000000001</v>
          </cell>
          <cell r="J234">
            <v>1055.557</v>
          </cell>
          <cell r="K234">
            <v>1074.3979999999999</v>
          </cell>
          <cell r="L234">
            <v>1088.202</v>
          </cell>
          <cell r="M234">
            <v>1113.125</v>
          </cell>
          <cell r="N234">
            <v>1147.7539999999999</v>
          </cell>
          <cell r="O234">
            <v>1182.2660000000001</v>
          </cell>
          <cell r="P234">
            <v>1224.172</v>
          </cell>
          <cell r="Q234">
            <v>1246.9179999999999</v>
          </cell>
          <cell r="R234">
            <v>1258.4190000000001</v>
          </cell>
          <cell r="S234">
            <v>1269.6990000000001</v>
          </cell>
          <cell r="T234">
            <v>1303.03</v>
          </cell>
          <cell r="U234">
            <v>1324.9190000000001</v>
          </cell>
          <cell r="V234">
            <v>1358.1659999999999</v>
          </cell>
          <cell r="W234">
            <v>1392.221</v>
          </cell>
          <cell r="X234">
            <v>1410.1020000000001</v>
          </cell>
          <cell r="Y234">
            <v>1382.4</v>
          </cell>
          <cell r="Z234">
            <v>1411.873</v>
          </cell>
          <cell r="AA234">
            <v>1444.249</v>
          </cell>
          <cell r="AB234">
            <v>1459.8389999999999</v>
          </cell>
          <cell r="AC234">
            <v>1468.873</v>
          </cell>
          <cell r="AD234">
            <v>1484.174</v>
          </cell>
          <cell r="AE234">
            <v>1504.1679999999999</v>
          </cell>
          <cell r="AF234" t="str">
            <v>n.d.</v>
          </cell>
          <cell r="AG234" t="str">
            <v>n.d.</v>
          </cell>
        </row>
        <row r="235">
          <cell r="A235" t="str">
            <v>VA at constant market prices of wholesale and retail trade services</v>
          </cell>
          <cell r="B235" t="str">
            <v>vadcomxx</v>
          </cell>
          <cell r="C235" t="str">
            <v>fra</v>
          </cell>
          <cell r="D235" t="str">
            <v>INSEE</v>
          </cell>
          <cell r="E235" t="str">
            <v>Gâ¬2010</v>
          </cell>
          <cell r="F235">
            <v>132.34979999999999</v>
          </cell>
          <cell r="G235">
            <v>133.94479999999999</v>
          </cell>
          <cell r="H235">
            <v>135.25880000000001</v>
          </cell>
          <cell r="I235">
            <v>134.97620000000001</v>
          </cell>
          <cell r="J235">
            <v>138.5044</v>
          </cell>
          <cell r="K235">
            <v>143.5581</v>
          </cell>
          <cell r="L235">
            <v>143.8312</v>
          </cell>
          <cell r="M235">
            <v>149.3569</v>
          </cell>
          <cell r="N235">
            <v>157.4417</v>
          </cell>
          <cell r="O235">
            <v>164.21100000000001</v>
          </cell>
          <cell r="P235">
            <v>172.52369999999999</v>
          </cell>
          <cell r="Q235">
            <v>179.15129999999999</v>
          </cell>
          <cell r="R235">
            <v>182.0247</v>
          </cell>
          <cell r="S235">
            <v>183.58070000000001</v>
          </cell>
          <cell r="T235">
            <v>184.8854</v>
          </cell>
          <cell r="U235">
            <v>185.35470000000001</v>
          </cell>
          <cell r="V235">
            <v>187.8468</v>
          </cell>
          <cell r="W235">
            <v>193.80009999999999</v>
          </cell>
          <cell r="X235">
            <v>198.9862</v>
          </cell>
          <cell r="Y235">
            <v>187.4376</v>
          </cell>
          <cell r="Z235">
            <v>187.3382</v>
          </cell>
          <cell r="AA235">
            <v>193.07480000000001</v>
          </cell>
          <cell r="AB235">
            <v>193.017</v>
          </cell>
          <cell r="AC235">
            <v>194.93520000000001</v>
          </cell>
          <cell r="AD235">
            <v>197.52699999999999</v>
          </cell>
          <cell r="AE235">
            <v>203.01859999999999</v>
          </cell>
          <cell r="AF235" t="str">
            <v>n.d.</v>
          </cell>
          <cell r="AG235" t="str">
            <v>n.d.</v>
          </cell>
        </row>
        <row r="236">
          <cell r="A236" t="str">
            <v>VA at constant market prices of lodging and catering services</v>
          </cell>
          <cell r="B236" t="str">
            <v>vadhcrxx</v>
          </cell>
          <cell r="C236" t="str">
            <v>fra</v>
          </cell>
          <cell r="D236" t="str">
            <v>INSEE</v>
          </cell>
          <cell r="E236" t="str">
            <v>Gâ¬2010</v>
          </cell>
          <cell r="F236">
            <v>41.624760000000002</v>
          </cell>
          <cell r="G236">
            <v>42.209299999999999</v>
          </cell>
          <cell r="H236">
            <v>42.071730000000002</v>
          </cell>
          <cell r="I236">
            <v>40.953780000000002</v>
          </cell>
          <cell r="J236">
            <v>40.982170000000004</v>
          </cell>
          <cell r="K236">
            <v>41.062060000000002</v>
          </cell>
          <cell r="L236">
            <v>40.417490000000001</v>
          </cell>
          <cell r="M236">
            <v>41.617229999999999</v>
          </cell>
          <cell r="N236">
            <v>42.901179999999997</v>
          </cell>
          <cell r="O236">
            <v>44.221699999999998</v>
          </cell>
          <cell r="P236">
            <v>46.37867</v>
          </cell>
          <cell r="Q236">
            <v>47.555259999999997</v>
          </cell>
          <cell r="R236">
            <v>46.055669999999999</v>
          </cell>
          <cell r="S236">
            <v>45.882249999999999</v>
          </cell>
          <cell r="T236">
            <v>45.568930000000002</v>
          </cell>
          <cell r="U236">
            <v>46.411790000000003</v>
          </cell>
          <cell r="V236">
            <v>47.182130000000001</v>
          </cell>
          <cell r="W236">
            <v>48.590820000000001</v>
          </cell>
          <cell r="X236">
            <v>48.671430000000001</v>
          </cell>
          <cell r="Y236">
            <v>47.636690000000002</v>
          </cell>
          <cell r="Z236">
            <v>49.366309999999999</v>
          </cell>
          <cell r="AA236">
            <v>51.981949999999998</v>
          </cell>
          <cell r="AB236">
            <v>51.76061</v>
          </cell>
          <cell r="AC236">
            <v>52.09628</v>
          </cell>
          <cell r="AD236">
            <v>52.170250000000003</v>
          </cell>
          <cell r="AE236">
            <v>52.71219</v>
          </cell>
          <cell r="AF236" t="str">
            <v>n.d.</v>
          </cell>
          <cell r="AG236" t="str">
            <v>n.d.</v>
          </cell>
        </row>
        <row r="237">
          <cell r="A237" t="str">
            <v>VA at constant market prices of education (Nace section M)</v>
          </cell>
          <cell r="B237" t="str">
            <v>vadeduxx</v>
          </cell>
          <cell r="C237" t="str">
            <v>fra</v>
          </cell>
          <cell r="D237" t="str">
            <v>INSEE</v>
          </cell>
          <cell r="E237" t="str">
            <v>Gâ¬2010</v>
          </cell>
          <cell r="F237">
            <v>95.741630000000001</v>
          </cell>
          <cell r="G237">
            <v>97.949020000000004</v>
          </cell>
          <cell r="H237">
            <v>98.97287</v>
          </cell>
          <cell r="I237">
            <v>100.3693</v>
          </cell>
          <cell r="J237">
            <v>99.347239999999999</v>
          </cell>
          <cell r="K237">
            <v>100.54559999999999</v>
          </cell>
          <cell r="L237">
            <v>100.3438</v>
          </cell>
          <cell r="M237">
            <v>100.0352</v>
          </cell>
          <cell r="N237">
            <v>100.6122</v>
          </cell>
          <cell r="O237">
            <v>101.2704</v>
          </cell>
          <cell r="P237">
            <v>99.889489999999995</v>
          </cell>
          <cell r="Q237">
            <v>100.76439999999999</v>
          </cell>
          <cell r="R237">
            <v>99.332740000000001</v>
          </cell>
          <cell r="S237">
            <v>99.601960000000005</v>
          </cell>
          <cell r="T237">
            <v>100.54510000000001</v>
          </cell>
          <cell r="U237">
            <v>99.926789999999997</v>
          </cell>
          <cell r="V237">
            <v>99.274659999999997</v>
          </cell>
          <cell r="W237">
            <v>100.30289999999999</v>
          </cell>
          <cell r="X237">
            <v>99.421729999999997</v>
          </cell>
          <cell r="Y237">
            <v>97.855369999999994</v>
          </cell>
          <cell r="Z237">
            <v>97.706000000000003</v>
          </cell>
          <cell r="AA237">
            <v>98.315989999999999</v>
          </cell>
          <cell r="AB237">
            <v>99.597800000000007</v>
          </cell>
          <cell r="AC237">
            <v>100.0209</v>
          </cell>
          <cell r="AD237">
            <v>101.10599999999999</v>
          </cell>
          <cell r="AE237">
            <v>102.1512</v>
          </cell>
          <cell r="AF237" t="str">
            <v>n.d.</v>
          </cell>
          <cell r="AG237" t="str">
            <v>n.d.</v>
          </cell>
        </row>
        <row r="238">
          <cell r="B238" t="str">
            <v>vadhoshcoxx</v>
          </cell>
          <cell r="C238" t="str">
            <v>fra</v>
          </cell>
          <cell r="D238" t="str">
            <v>INSEE</v>
          </cell>
          <cell r="E238" t="str">
            <v>Gâ¬2010</v>
          </cell>
          <cell r="F238">
            <v>121.29859999999999</v>
          </cell>
          <cell r="G238">
            <v>120.4558</v>
          </cell>
          <cell r="H238">
            <v>123.71510000000001</v>
          </cell>
          <cell r="I238">
            <v>127.3359</v>
          </cell>
          <cell r="J238">
            <v>128.15129999999999</v>
          </cell>
          <cell r="K238">
            <v>132.6936</v>
          </cell>
          <cell r="L238">
            <v>126.752</v>
          </cell>
          <cell r="M238">
            <v>127.3767</v>
          </cell>
          <cell r="N238">
            <v>128.0839</v>
          </cell>
          <cell r="O238">
            <v>127.9121</v>
          </cell>
          <cell r="P238">
            <v>127.82689999999999</v>
          </cell>
          <cell r="Q238">
            <v>131.3184</v>
          </cell>
          <cell r="R238">
            <v>136.58920000000001</v>
          </cell>
          <cell r="S238">
            <v>137.12440000000001</v>
          </cell>
          <cell r="T238">
            <v>141.29839999999999</v>
          </cell>
          <cell r="U238">
            <v>142.85079999999999</v>
          </cell>
          <cell r="V238">
            <v>148.26820000000001</v>
          </cell>
          <cell r="W238">
            <v>150.0044</v>
          </cell>
          <cell r="X238">
            <v>154.64490000000001</v>
          </cell>
          <cell r="Y238">
            <v>157.67169999999999</v>
          </cell>
          <cell r="Z238">
            <v>160.8229</v>
          </cell>
          <cell r="AA238">
            <v>165.273</v>
          </cell>
          <cell r="AB238">
            <v>168.1669</v>
          </cell>
          <cell r="AC238">
            <v>170.81540000000001</v>
          </cell>
          <cell r="AD238">
            <v>173.0668</v>
          </cell>
          <cell r="AE238">
            <v>175.15960000000001</v>
          </cell>
          <cell r="AF238" t="str">
            <v>n.d.</v>
          </cell>
          <cell r="AG238" t="str">
            <v>n.d.</v>
          </cell>
        </row>
        <row r="239">
          <cell r="A239" t="str">
            <v>VA at constant market prices of hospitals (Nace section N)</v>
          </cell>
          <cell r="B239" t="str">
            <v>vadhosxx</v>
          </cell>
          <cell r="C239" t="str">
            <v>fra</v>
          </cell>
          <cell r="D239" t="str">
            <v>INSEE</v>
          </cell>
          <cell r="E239" t="str">
            <v>Gâ¬2010</v>
          </cell>
          <cell r="F239">
            <v>73.261189999999999</v>
          </cell>
          <cell r="G239">
            <v>75.146609999999995</v>
          </cell>
          <cell r="H239">
            <v>78.246160000000003</v>
          </cell>
          <cell r="I239">
            <v>80.88946</v>
          </cell>
          <cell r="J239">
            <v>81.953819999999993</v>
          </cell>
          <cell r="K239">
            <v>83.181060000000002</v>
          </cell>
          <cell r="L239">
            <v>83.590990000000005</v>
          </cell>
          <cell r="M239">
            <v>83.817670000000007</v>
          </cell>
          <cell r="N239">
            <v>84.752269999999996</v>
          </cell>
          <cell r="O239">
            <v>85.537949999999995</v>
          </cell>
          <cell r="P239">
            <v>84.933120000000002</v>
          </cell>
          <cell r="Q239">
            <v>87.355109999999996</v>
          </cell>
          <cell r="R239">
            <v>89.691270000000003</v>
          </cell>
          <cell r="S239">
            <v>89.49718</v>
          </cell>
          <cell r="T239">
            <v>92.266810000000007</v>
          </cell>
          <cell r="U239">
            <v>93.747420000000005</v>
          </cell>
          <cell r="V239">
            <v>94.536270000000002</v>
          </cell>
          <cell r="W239">
            <v>96.37406</v>
          </cell>
          <cell r="X239">
            <v>100.0137</v>
          </cell>
          <cell r="Y239">
            <v>102.1177</v>
          </cell>
          <cell r="Z239">
            <v>104.139</v>
          </cell>
          <cell r="AA239">
            <v>107.30719999999999</v>
          </cell>
          <cell r="AB239">
            <v>109.40179999999999</v>
          </cell>
          <cell r="AC239">
            <v>111.4546</v>
          </cell>
          <cell r="AD239">
            <v>113.036</v>
          </cell>
          <cell r="AE239">
            <v>114.7563</v>
          </cell>
          <cell r="AF239" t="str">
            <v>n.d.</v>
          </cell>
          <cell r="AG239" t="str">
            <v>n.d.</v>
          </cell>
        </row>
        <row r="240">
          <cell r="B240" t="str">
            <v>vadhcoxx</v>
          </cell>
          <cell r="C240" t="str">
            <v>fra</v>
          </cell>
          <cell r="D240" t="str">
            <v>INSEE</v>
          </cell>
          <cell r="E240" t="str">
            <v>Gâ¬2010</v>
          </cell>
          <cell r="F240">
            <v>48.037410000000001</v>
          </cell>
          <cell r="G240">
            <v>45.309179999999998</v>
          </cell>
          <cell r="H240">
            <v>45.468940000000003</v>
          </cell>
          <cell r="I240">
            <v>46.446469999999998</v>
          </cell>
          <cell r="J240">
            <v>46.19746</v>
          </cell>
          <cell r="K240">
            <v>49.512500000000003</v>
          </cell>
          <cell r="L240">
            <v>43.160960000000003</v>
          </cell>
          <cell r="M240">
            <v>43.559049999999999</v>
          </cell>
          <cell r="N240">
            <v>43.331670000000003</v>
          </cell>
          <cell r="O240">
            <v>42.374139999999997</v>
          </cell>
          <cell r="P240">
            <v>42.893790000000003</v>
          </cell>
          <cell r="Q240">
            <v>43.963279999999997</v>
          </cell>
          <cell r="R240">
            <v>46.897970000000001</v>
          </cell>
          <cell r="S240">
            <v>47.62726</v>
          </cell>
          <cell r="T240">
            <v>49.03154</v>
          </cell>
          <cell r="U240">
            <v>49.103349999999999</v>
          </cell>
          <cell r="V240">
            <v>53.731960000000001</v>
          </cell>
          <cell r="W240">
            <v>53.630310000000001</v>
          </cell>
          <cell r="X240">
            <v>54.631270000000001</v>
          </cell>
          <cell r="Y240">
            <v>55.553980000000003</v>
          </cell>
          <cell r="Z240">
            <v>56.683909999999997</v>
          </cell>
          <cell r="AA240">
            <v>57.965789999999998</v>
          </cell>
          <cell r="AB240">
            <v>58.765079999999998</v>
          </cell>
          <cell r="AC240">
            <v>59.360880000000002</v>
          </cell>
          <cell r="AD240">
            <v>60.030769999999997</v>
          </cell>
          <cell r="AE240">
            <v>60.403329999999997</v>
          </cell>
          <cell r="AF240" t="str">
            <v>n.d.</v>
          </cell>
          <cell r="AG240" t="str">
            <v>n.d.</v>
          </cell>
        </row>
        <row r="241">
          <cell r="A241" t="str">
            <v>VA at constant market prices of transports and telecommunications</v>
          </cell>
          <cell r="B241" t="str">
            <v>vadtrtxx</v>
          </cell>
          <cell r="C241" t="str">
            <v>fra</v>
          </cell>
          <cell r="D241" t="str">
            <v>INSEE</v>
          </cell>
          <cell r="E241" t="str">
            <v>Gâ¬2010</v>
          </cell>
          <cell r="F241">
            <v>44.572310000000002</v>
          </cell>
          <cell r="G241">
            <v>46.306530000000002</v>
          </cell>
          <cell r="H241">
            <v>48.966560000000001</v>
          </cell>
          <cell r="I241">
            <v>48.559910000000002</v>
          </cell>
          <cell r="J241">
            <v>51.872689999999999</v>
          </cell>
          <cell r="K241">
            <v>53.625120000000003</v>
          </cell>
          <cell r="L241">
            <v>56.373139999999999</v>
          </cell>
          <cell r="M241">
            <v>62.163530000000002</v>
          </cell>
          <cell r="N241">
            <v>67.876710000000003</v>
          </cell>
          <cell r="O241">
            <v>71.434330000000003</v>
          </cell>
          <cell r="P241">
            <v>73.680679999999995</v>
          </cell>
          <cell r="Q241">
            <v>73.351690000000005</v>
          </cell>
          <cell r="R241">
            <v>74.337140000000005</v>
          </cell>
          <cell r="S241">
            <v>74.173349999999999</v>
          </cell>
          <cell r="T241">
            <v>77.57996</v>
          </cell>
          <cell r="U241">
            <v>79.735950000000003</v>
          </cell>
          <cell r="V241">
            <v>82.142160000000004</v>
          </cell>
          <cell r="W241">
            <v>84.836619999999996</v>
          </cell>
          <cell r="X241">
            <v>84.491889999999998</v>
          </cell>
          <cell r="Y241">
            <v>79.073390000000003</v>
          </cell>
          <cell r="Z241">
            <v>85.686120000000003</v>
          </cell>
          <cell r="AA241">
            <v>87.500510000000006</v>
          </cell>
          <cell r="AB241">
            <v>88.943529999999996</v>
          </cell>
          <cell r="AC241">
            <v>86.901700000000005</v>
          </cell>
          <cell r="AD241">
            <v>86.218379999999996</v>
          </cell>
          <cell r="AE241">
            <v>87.474930000000001</v>
          </cell>
          <cell r="AF241" t="str">
            <v>n.d.</v>
          </cell>
          <cell r="AG241" t="str">
            <v>n.d.</v>
          </cell>
        </row>
        <row r="242">
          <cell r="B242" t="str">
            <v>vadspoxx</v>
          </cell>
          <cell r="C242" t="str">
            <v>fra</v>
          </cell>
          <cell r="D242" t="str">
            <v>INSEE</v>
          </cell>
          <cell r="E242" t="str">
            <v>Gâ¬2010</v>
          </cell>
          <cell r="F242">
            <v>11.5032</v>
          </cell>
          <cell r="G242">
            <v>11.56067</v>
          </cell>
          <cell r="H242">
            <v>12.157769999999999</v>
          </cell>
          <cell r="I242">
            <v>11.98409</v>
          </cell>
          <cell r="J242">
            <v>12.558109999999999</v>
          </cell>
          <cell r="K242">
            <v>12.463979999999999</v>
          </cell>
          <cell r="L242">
            <v>13.07488</v>
          </cell>
          <cell r="M242">
            <v>13.65494</v>
          </cell>
          <cell r="N242">
            <v>14.584709999999999</v>
          </cell>
          <cell r="O242">
            <v>15.19689</v>
          </cell>
          <cell r="P242">
            <v>16.07302</v>
          </cell>
          <cell r="Q242">
            <v>17.430720000000001</v>
          </cell>
          <cell r="R242">
            <v>19.109719999999999</v>
          </cell>
          <cell r="S242">
            <v>20.204000000000001</v>
          </cell>
          <cell r="T242">
            <v>20.13927</v>
          </cell>
          <cell r="U242">
            <v>20.573689999999999</v>
          </cell>
          <cell r="V242">
            <v>21.21697</v>
          </cell>
          <cell r="W242">
            <v>21.634180000000001</v>
          </cell>
          <cell r="X242">
            <v>22.543690000000002</v>
          </cell>
          <cell r="Y242">
            <v>22.798850000000002</v>
          </cell>
          <cell r="Z242">
            <v>23.514199999999999</v>
          </cell>
          <cell r="AA242">
            <v>23.465789999999998</v>
          </cell>
          <cell r="AB242">
            <v>23.309799999999999</v>
          </cell>
          <cell r="AC242">
            <v>23.754190000000001</v>
          </cell>
          <cell r="AD242">
            <v>23.795950000000001</v>
          </cell>
          <cell r="AE242">
            <v>24.408110000000001</v>
          </cell>
          <cell r="AF242" t="str">
            <v>n.d.</v>
          </cell>
          <cell r="AG242" t="str">
            <v>n.d.</v>
          </cell>
        </row>
        <row r="243">
          <cell r="A243" t="str">
            <v>VA at constant market prices of various industries (Nace section I)</v>
          </cell>
          <cell r="B243" t="str">
            <v>vaddivxx</v>
          </cell>
          <cell r="C243" t="str">
            <v>fra</v>
          </cell>
          <cell r="D243" t="str">
            <v>INSEE</v>
          </cell>
          <cell r="E243" t="str">
            <v>Gâ¬2010</v>
          </cell>
          <cell r="F243">
            <v>17.545110000000001</v>
          </cell>
          <cell r="G243">
            <v>18.451879999999999</v>
          </cell>
          <cell r="H243">
            <v>18.922339999999998</v>
          </cell>
          <cell r="I243">
            <v>19.796720000000001</v>
          </cell>
          <cell r="J243">
            <v>19.77936</v>
          </cell>
          <cell r="K243">
            <v>20.579989999999999</v>
          </cell>
          <cell r="L243">
            <v>21.364439999999998</v>
          </cell>
          <cell r="M243">
            <v>22.267469999999999</v>
          </cell>
          <cell r="N243">
            <v>23.09159</v>
          </cell>
          <cell r="O243">
            <v>23.757950000000001</v>
          </cell>
          <cell r="P243">
            <v>24.07217</v>
          </cell>
          <cell r="Q243">
            <v>24.23481</v>
          </cell>
          <cell r="R243">
            <v>23.504829999999998</v>
          </cell>
          <cell r="S243">
            <v>23.64076</v>
          </cell>
          <cell r="T243">
            <v>24.55547</v>
          </cell>
          <cell r="U243">
            <v>24.846360000000001</v>
          </cell>
          <cell r="V243">
            <v>25.675619999999999</v>
          </cell>
          <cell r="W243">
            <v>26.264379999999999</v>
          </cell>
          <cell r="X243">
            <v>26.86402</v>
          </cell>
          <cell r="Y243">
            <v>26.406130000000001</v>
          </cell>
          <cell r="Z243">
            <v>27.25703</v>
          </cell>
          <cell r="AA243">
            <v>26.51078</v>
          </cell>
          <cell r="AB243">
            <v>26.704260000000001</v>
          </cell>
          <cell r="AC243">
            <v>26.439150000000001</v>
          </cell>
          <cell r="AD243">
            <v>26.47128</v>
          </cell>
          <cell r="AE243">
            <v>26.44659</v>
          </cell>
          <cell r="AF243" t="str">
            <v>n.d.</v>
          </cell>
          <cell r="AG243" t="str">
            <v>n.d.</v>
          </cell>
        </row>
        <row r="244">
          <cell r="A244" t="str">
            <v>VA at constant market prices of offices, administrations</v>
          </cell>
          <cell r="B244" t="str">
            <v>vadadmxx</v>
          </cell>
          <cell r="C244" t="str">
            <v>fra</v>
          </cell>
          <cell r="D244" t="str">
            <v>INSEE</v>
          </cell>
          <cell r="E244" t="str">
            <v>Gâ¬2010</v>
          </cell>
          <cell r="F244">
            <v>531.19970000000001</v>
          </cell>
          <cell r="G244">
            <v>539.6585</v>
          </cell>
          <cell r="H244">
            <v>546.66489999999999</v>
          </cell>
          <cell r="I244">
            <v>549.85709999999995</v>
          </cell>
          <cell r="J244">
            <v>564.36220000000003</v>
          </cell>
          <cell r="K244">
            <v>569.86969999999997</v>
          </cell>
          <cell r="L244">
            <v>586.04510000000005</v>
          </cell>
          <cell r="M244">
            <v>596.65290000000005</v>
          </cell>
          <cell r="N244">
            <v>613.16210000000001</v>
          </cell>
          <cell r="O244">
            <v>634.26139999999998</v>
          </cell>
          <cell r="P244">
            <v>663.72680000000003</v>
          </cell>
          <cell r="Q244">
            <v>673.1114</v>
          </cell>
          <cell r="R244">
            <v>677.46529999999996</v>
          </cell>
          <cell r="S244">
            <v>685.49180000000001</v>
          </cell>
          <cell r="T244">
            <v>708.45699999999999</v>
          </cell>
          <cell r="U244">
            <v>725.21889999999996</v>
          </cell>
          <cell r="V244">
            <v>746.55899999999997</v>
          </cell>
          <cell r="W244">
            <v>766.78729999999996</v>
          </cell>
          <cell r="X244">
            <v>774.47799999999995</v>
          </cell>
          <cell r="Y244">
            <v>763.5204</v>
          </cell>
          <cell r="Z244">
            <v>780.18200000000002</v>
          </cell>
          <cell r="AA244">
            <v>798.12639999999999</v>
          </cell>
          <cell r="AB244">
            <v>808.33920000000001</v>
          </cell>
          <cell r="AC244">
            <v>813.91060000000004</v>
          </cell>
          <cell r="AD244">
            <v>823.81889999999999</v>
          </cell>
          <cell r="AE244">
            <v>832.79660000000001</v>
          </cell>
          <cell r="AF244" t="str">
            <v>n.d.</v>
          </cell>
          <cell r="AG244" t="str">
            <v>n.d.</v>
          </cell>
        </row>
        <row r="245">
          <cell r="A245" t="str">
            <v>VA at constant market prices of offices, administrations</v>
          </cell>
          <cell r="B245" t="str">
            <v>vadadm1xx</v>
          </cell>
          <cell r="C245" t="str">
            <v>fra</v>
          </cell>
          <cell r="D245" t="str">
            <v>INSEE</v>
          </cell>
          <cell r="E245" t="str">
            <v>Gâ¬2010</v>
          </cell>
          <cell r="F245">
            <v>111.7863</v>
          </cell>
          <cell r="G245">
            <v>116.0652</v>
          </cell>
          <cell r="H245">
            <v>118.45950000000001</v>
          </cell>
          <cell r="I245">
            <v>119.7276</v>
          </cell>
          <cell r="J245">
            <v>124.4935</v>
          </cell>
          <cell r="K245">
            <v>125.78060000000001</v>
          </cell>
          <cell r="L245">
            <v>130.9014</v>
          </cell>
          <cell r="M245">
            <v>132.16139999999999</v>
          </cell>
          <cell r="N245">
            <v>132.46469999999999</v>
          </cell>
          <cell r="O245">
            <v>134.51990000000001</v>
          </cell>
          <cell r="P245">
            <v>135.1448</v>
          </cell>
          <cell r="Q245">
            <v>136.3082</v>
          </cell>
          <cell r="R245">
            <v>133.98439999999999</v>
          </cell>
          <cell r="S245">
            <v>135.38589999999999</v>
          </cell>
          <cell r="T245">
            <v>137.69999999999999</v>
          </cell>
          <cell r="U245">
            <v>140.26320000000001</v>
          </cell>
          <cell r="V245">
            <v>141.67949999999999</v>
          </cell>
          <cell r="W245">
            <v>142.714</v>
          </cell>
          <cell r="X245">
            <v>142.88159999999999</v>
          </cell>
          <cell r="Y245">
            <v>146.39760000000001</v>
          </cell>
          <cell r="Z245">
            <v>147.173</v>
          </cell>
          <cell r="AA245">
            <v>147.7353</v>
          </cell>
          <cell r="AB245">
            <v>149.24270000000001</v>
          </cell>
          <cell r="AC245">
            <v>150.744</v>
          </cell>
          <cell r="AD245">
            <v>151.80029999999999</v>
          </cell>
          <cell r="AE245">
            <v>152.3357</v>
          </cell>
          <cell r="AF245" t="str">
            <v>n.d.</v>
          </cell>
          <cell r="AG245" t="str">
            <v>n.d.</v>
          </cell>
        </row>
        <row r="246">
          <cell r="A246" t="str">
            <v>Emploi intérieur total du tertiaire</v>
          </cell>
          <cell r="B246" t="str">
            <v>empter</v>
          </cell>
          <cell r="C246" t="str">
            <v>fra</v>
          </cell>
          <cell r="D246" t="str">
            <v>INSEE</v>
          </cell>
          <cell r="E246" t="str">
            <v>M</v>
          </cell>
          <cell r="F246">
            <v>15.651619999999999</v>
          </cell>
          <cell r="G246">
            <v>15.791980000000001</v>
          </cell>
          <cell r="H246">
            <v>15.86978</v>
          </cell>
          <cell r="I246">
            <v>15.83498</v>
          </cell>
          <cell r="J246">
            <v>16.035049999999998</v>
          </cell>
          <cell r="K246">
            <v>16.172180000000001</v>
          </cell>
          <cell r="L246">
            <v>16.258009999999999</v>
          </cell>
          <cell r="M246">
            <v>16.449580000000001</v>
          </cell>
          <cell r="N246">
            <v>16.761559999999999</v>
          </cell>
          <cell r="O246">
            <v>17.21462</v>
          </cell>
          <cell r="P246">
            <v>17.813659999999999</v>
          </cell>
          <cell r="Q246">
            <v>18.270779999999998</v>
          </cell>
          <cell r="R246">
            <v>18.566579999999998</v>
          </cell>
          <cell r="S246">
            <v>18.698550000000001</v>
          </cell>
          <cell r="T246">
            <v>18.825970000000002</v>
          </cell>
          <cell r="U246">
            <v>19.00563</v>
          </cell>
          <cell r="V246">
            <v>19.24381</v>
          </cell>
          <cell r="W246">
            <v>19.569009999999999</v>
          </cell>
          <cell r="X246">
            <v>19.68112</v>
          </cell>
          <cell r="Y246">
            <v>19.485410000000002</v>
          </cell>
          <cell r="Z246">
            <v>19.587769999999999</v>
          </cell>
          <cell r="AA246">
            <v>19.76634</v>
          </cell>
          <cell r="AB246">
            <v>19.83268</v>
          </cell>
          <cell r="AC246">
            <v>19.910699999999999</v>
          </cell>
          <cell r="AD246">
            <v>20.02656</v>
          </cell>
          <cell r="AE246">
            <v>20.18422</v>
          </cell>
          <cell r="AF246" t="str">
            <v>n.d.</v>
          </cell>
          <cell r="AG246" t="str">
            <v>n.d.</v>
          </cell>
        </row>
        <row r="247">
          <cell r="A247" t="str">
            <v>Emploi intérieur des bureaux, administrations</v>
          </cell>
          <cell r="B247" t="str">
            <v>empadm</v>
          </cell>
          <cell r="C247" t="str">
            <v>fra</v>
          </cell>
          <cell r="D247" t="str">
            <v>INSEE</v>
          </cell>
          <cell r="E247" t="str">
            <v>M</v>
          </cell>
          <cell r="F247">
            <v>6.2117199999999997</v>
          </cell>
          <cell r="G247">
            <v>6.3073199999999998</v>
          </cell>
          <cell r="H247">
            <v>6.3520000000000003</v>
          </cell>
          <cell r="I247">
            <v>6.3299799999999999</v>
          </cell>
          <cell r="J247">
            <v>6.44374</v>
          </cell>
          <cell r="K247">
            <v>6.49024</v>
          </cell>
          <cell r="L247">
            <v>6.5136700000000003</v>
          </cell>
          <cell r="M247">
            <v>6.6301600000000001</v>
          </cell>
          <cell r="N247">
            <v>6.7709999999999999</v>
          </cell>
          <cell r="O247">
            <v>6.9856999999999996</v>
          </cell>
          <cell r="P247">
            <v>7.3580199999999998</v>
          </cell>
          <cell r="Q247">
            <v>7.59382</v>
          </cell>
          <cell r="R247">
            <v>7.6853199999999999</v>
          </cell>
          <cell r="S247">
            <v>7.6767000000000003</v>
          </cell>
          <cell r="T247">
            <v>7.7102300000000001</v>
          </cell>
          <cell r="U247">
            <v>7.8194800000000004</v>
          </cell>
          <cell r="V247">
            <v>7.9102699999999997</v>
          </cell>
          <cell r="W247">
            <v>8.0671700000000008</v>
          </cell>
          <cell r="X247">
            <v>8.0743899999999993</v>
          </cell>
          <cell r="Y247">
            <v>7.8575200000000001</v>
          </cell>
          <cell r="Z247">
            <v>7.8786100000000001</v>
          </cell>
          <cell r="AA247">
            <v>8.0116599999999991</v>
          </cell>
          <cell r="AB247">
            <v>8.0454299999999996</v>
          </cell>
          <cell r="AC247">
            <v>8.0809200000000008</v>
          </cell>
          <cell r="AD247">
            <v>8.1394000000000002</v>
          </cell>
          <cell r="AE247">
            <v>8.2201400000000007</v>
          </cell>
          <cell r="AF247" t="str">
            <v>n.d.</v>
          </cell>
          <cell r="AG247" t="str">
            <v>n.d.</v>
          </cell>
        </row>
        <row r="248">
          <cell r="A248" t="str">
            <v>Emploi intérieur des commerces</v>
          </cell>
          <cell r="B248" t="str">
            <v>empcom</v>
          </cell>
          <cell r="C248" t="str">
            <v>fra</v>
          </cell>
          <cell r="D248" t="str">
            <v>INSEE</v>
          </cell>
          <cell r="E248" t="str">
            <v>M</v>
          </cell>
          <cell r="F248">
            <v>2.94367</v>
          </cell>
          <cell r="G248">
            <v>2.9032499999999999</v>
          </cell>
          <cell r="H248">
            <v>2.8603700000000001</v>
          </cell>
          <cell r="I248">
            <v>2.7953100000000002</v>
          </cell>
          <cell r="J248">
            <v>2.79054</v>
          </cell>
          <cell r="K248">
            <v>2.8146300000000002</v>
          </cell>
          <cell r="L248">
            <v>2.8254800000000002</v>
          </cell>
          <cell r="M248">
            <v>2.8520599999999998</v>
          </cell>
          <cell r="N248">
            <v>2.9112800000000001</v>
          </cell>
          <cell r="O248">
            <v>2.9841799999999998</v>
          </cell>
          <cell r="P248">
            <v>3.04108</v>
          </cell>
          <cell r="Q248">
            <v>3.1250800000000001</v>
          </cell>
          <cell r="R248">
            <v>3.21835</v>
          </cell>
          <cell r="S248">
            <v>3.2955100000000002</v>
          </cell>
          <cell r="T248">
            <v>3.3191199999999998</v>
          </cell>
          <cell r="U248">
            <v>3.3208199999999999</v>
          </cell>
          <cell r="V248">
            <v>3.3046500000000001</v>
          </cell>
          <cell r="W248">
            <v>3.3467699999999998</v>
          </cell>
          <cell r="X248">
            <v>3.3673000000000002</v>
          </cell>
          <cell r="Y248">
            <v>3.3530799999999998</v>
          </cell>
          <cell r="Z248">
            <v>3.3607999999999998</v>
          </cell>
          <cell r="AA248">
            <v>3.35283</v>
          </cell>
          <cell r="AB248">
            <v>3.3757000000000001</v>
          </cell>
          <cell r="AC248">
            <v>3.3493599999999999</v>
          </cell>
          <cell r="AD248">
            <v>3.3458100000000002</v>
          </cell>
          <cell r="AE248">
            <v>3.3632399999999998</v>
          </cell>
          <cell r="AF248" t="str">
            <v>n.d.</v>
          </cell>
          <cell r="AG248" t="str">
            <v>n.d.</v>
          </cell>
        </row>
        <row r="249">
          <cell r="A249" t="str">
            <v>Emploi intérieur de l'enseignement recherche</v>
          </cell>
          <cell r="B249" t="str">
            <v>empedu</v>
          </cell>
          <cell r="C249" t="str">
            <v>fra</v>
          </cell>
          <cell r="D249" t="str">
            <v>INSEE</v>
          </cell>
          <cell r="E249" t="str">
            <v>M</v>
          </cell>
          <cell r="F249">
            <v>1.9286700000000001</v>
          </cell>
          <cell r="G249">
            <v>1.9533400000000001</v>
          </cell>
          <cell r="H249">
            <v>1.98949</v>
          </cell>
          <cell r="I249">
            <v>2.0154299999999998</v>
          </cell>
          <cell r="J249">
            <v>2.0442300000000002</v>
          </cell>
          <cell r="K249">
            <v>2.0573100000000002</v>
          </cell>
          <cell r="L249">
            <v>2.0634399999999999</v>
          </cell>
          <cell r="M249">
            <v>2.0546199999999999</v>
          </cell>
          <cell r="N249">
            <v>2.07525</v>
          </cell>
          <cell r="O249">
            <v>2.1184400000000001</v>
          </cell>
          <cell r="P249">
            <v>2.1285699999999999</v>
          </cell>
          <cell r="Q249">
            <v>2.1555599999999999</v>
          </cell>
          <cell r="R249">
            <v>2.1559900000000001</v>
          </cell>
          <cell r="S249">
            <v>2.16832</v>
          </cell>
          <cell r="T249">
            <v>2.15198</v>
          </cell>
          <cell r="U249">
            <v>2.1394000000000002</v>
          </cell>
          <cell r="V249">
            <v>2.1579999999999999</v>
          </cell>
          <cell r="W249">
            <v>2.19313</v>
          </cell>
          <cell r="X249">
            <v>2.2031200000000002</v>
          </cell>
          <cell r="Y249">
            <v>2.2151800000000001</v>
          </cell>
          <cell r="Z249">
            <v>2.2149700000000001</v>
          </cell>
          <cell r="AA249">
            <v>2.1826099999999999</v>
          </cell>
          <cell r="AB249">
            <v>2.1686800000000002</v>
          </cell>
          <cell r="AC249">
            <v>2.1819199999999999</v>
          </cell>
          <cell r="AD249">
            <v>2.2035999999999998</v>
          </cell>
          <cell r="AE249">
            <v>2.2164600000000001</v>
          </cell>
          <cell r="AF249" t="str">
            <v>n.d.</v>
          </cell>
          <cell r="AG249" t="str">
            <v>n.d.</v>
          </cell>
        </row>
        <row r="250">
          <cell r="A250" t="str">
            <v>Emploi intérieur de l'habitat communautaire</v>
          </cell>
          <cell r="B250" t="str">
            <v>emphco</v>
          </cell>
          <cell r="C250" t="str">
            <v>fra</v>
          </cell>
          <cell r="D250" t="str">
            <v>INSEE</v>
          </cell>
          <cell r="E250" t="str">
            <v>M</v>
          </cell>
          <cell r="F250">
            <v>0.98084000000000005</v>
          </cell>
          <cell r="G250">
            <v>1.02939</v>
          </cell>
          <cell r="H250">
            <v>1.0681799999999999</v>
          </cell>
          <cell r="I250">
            <v>1.09456</v>
          </cell>
          <cell r="J250">
            <v>1.15985</v>
          </cell>
          <cell r="K250">
            <v>1.2065300000000001</v>
          </cell>
          <cell r="L250">
            <v>1.27023</v>
          </cell>
          <cell r="M250">
            <v>1.3500700000000001</v>
          </cell>
          <cell r="N250">
            <v>1.4146700000000001</v>
          </cell>
          <cell r="O250">
            <v>1.48132</v>
          </cell>
          <cell r="P250">
            <v>1.4861599999999999</v>
          </cell>
          <cell r="Q250">
            <v>1.48224</v>
          </cell>
          <cell r="R250">
            <v>1.4840599999999999</v>
          </cell>
          <cell r="S250">
            <v>1.4941899999999999</v>
          </cell>
          <cell r="T250">
            <v>1.53</v>
          </cell>
          <cell r="U250">
            <v>1.57812</v>
          </cell>
          <cell r="V250">
            <v>1.6506799999999999</v>
          </cell>
          <cell r="W250">
            <v>1.6815199999999999</v>
          </cell>
          <cell r="X250">
            <v>1.7065900000000001</v>
          </cell>
          <cell r="Y250">
            <v>1.74983</v>
          </cell>
          <cell r="Z250">
            <v>1.75997</v>
          </cell>
          <cell r="AA250">
            <v>1.78877</v>
          </cell>
          <cell r="AB250">
            <v>1.79453</v>
          </cell>
          <cell r="AC250">
            <v>1.81532</v>
          </cell>
          <cell r="AD250">
            <v>1.8338000000000001</v>
          </cell>
          <cell r="AE250">
            <v>1.8445100000000001</v>
          </cell>
          <cell r="AF250" t="str">
            <v>n.d.</v>
          </cell>
          <cell r="AG250" t="str">
            <v>n.d.</v>
          </cell>
        </row>
        <row r="251">
          <cell r="A251" t="str">
            <v>Emploi intérieur des hotels, cafes, restaurants</v>
          </cell>
          <cell r="B251" t="str">
            <v>emphcr</v>
          </cell>
          <cell r="C251" t="str">
            <v>fra</v>
          </cell>
          <cell r="D251" t="str">
            <v>INSEE</v>
          </cell>
          <cell r="E251" t="str">
            <v>M</v>
          </cell>
          <cell r="F251">
            <v>0.7298</v>
          </cell>
          <cell r="G251">
            <v>0.73806000000000005</v>
          </cell>
          <cell r="H251">
            <v>0.73633999999999999</v>
          </cell>
          <cell r="I251">
            <v>0.72406999999999999</v>
          </cell>
          <cell r="J251">
            <v>0.72890999999999995</v>
          </cell>
          <cell r="K251">
            <v>0.73104000000000002</v>
          </cell>
          <cell r="L251">
            <v>0.72130000000000005</v>
          </cell>
          <cell r="M251">
            <v>0.72524999999999995</v>
          </cell>
          <cell r="N251">
            <v>0.74602000000000002</v>
          </cell>
          <cell r="O251">
            <v>0.76619999999999999</v>
          </cell>
          <cell r="P251">
            <v>0.81357999999999997</v>
          </cell>
          <cell r="Q251">
            <v>0.81794</v>
          </cell>
          <cell r="R251">
            <v>0.83911000000000002</v>
          </cell>
          <cell r="S251">
            <v>0.85558000000000001</v>
          </cell>
          <cell r="T251">
            <v>0.86887999999999999</v>
          </cell>
          <cell r="U251">
            <v>0.90156000000000003</v>
          </cell>
          <cell r="V251">
            <v>0.91817000000000004</v>
          </cell>
          <cell r="W251">
            <v>0.93969000000000003</v>
          </cell>
          <cell r="X251">
            <v>0.94935000000000003</v>
          </cell>
          <cell r="Y251">
            <v>0.94557000000000002</v>
          </cell>
          <cell r="Z251">
            <v>0.97631999999999997</v>
          </cell>
          <cell r="AA251">
            <v>0.99360999999999999</v>
          </cell>
          <cell r="AB251">
            <v>1.00335</v>
          </cell>
          <cell r="AC251">
            <v>1.0057700000000001</v>
          </cell>
          <cell r="AD251">
            <v>1.01058</v>
          </cell>
          <cell r="AE251">
            <v>1.0314099999999999</v>
          </cell>
          <cell r="AF251" t="str">
            <v>n.d.</v>
          </cell>
          <cell r="AG251" t="str">
            <v>n.d.</v>
          </cell>
        </row>
        <row r="252">
          <cell r="A252" t="str">
            <v>Emploi intérieur de la branche santé</v>
          </cell>
          <cell r="B252" t="str">
            <v>emphos</v>
          </cell>
          <cell r="C252" t="str">
            <v>fra</v>
          </cell>
          <cell r="D252" t="str">
            <v>INSEE</v>
          </cell>
          <cell r="E252" t="str">
            <v>M</v>
          </cell>
          <cell r="F252">
            <v>1.4319200000000001</v>
          </cell>
          <cell r="G252">
            <v>1.43014</v>
          </cell>
          <cell r="H252">
            <v>1.4228499999999999</v>
          </cell>
          <cell r="I252">
            <v>1.44133</v>
          </cell>
          <cell r="J252">
            <v>1.4428000000000001</v>
          </cell>
          <cell r="K252">
            <v>1.43702</v>
          </cell>
          <cell r="L252">
            <v>1.4266799999999999</v>
          </cell>
          <cell r="M252">
            <v>1.3983399999999999</v>
          </cell>
          <cell r="N252">
            <v>1.38547</v>
          </cell>
          <cell r="O252">
            <v>1.38687</v>
          </cell>
          <cell r="P252">
            <v>1.3973199999999999</v>
          </cell>
          <cell r="Q252">
            <v>1.4174500000000001</v>
          </cell>
          <cell r="R252">
            <v>1.4435899999999999</v>
          </cell>
          <cell r="S252">
            <v>1.4638</v>
          </cell>
          <cell r="T252">
            <v>1.50387</v>
          </cell>
          <cell r="U252">
            <v>1.5281800000000001</v>
          </cell>
          <cell r="V252">
            <v>1.54952</v>
          </cell>
          <cell r="W252">
            <v>1.5665800000000001</v>
          </cell>
          <cell r="X252">
            <v>1.57881</v>
          </cell>
          <cell r="Y252">
            <v>1.59555</v>
          </cell>
          <cell r="Z252">
            <v>1.6178399999999999</v>
          </cell>
          <cell r="AA252">
            <v>1.64141</v>
          </cell>
          <cell r="AB252">
            <v>1.65744</v>
          </cell>
          <cell r="AC252">
            <v>1.6884300000000001</v>
          </cell>
          <cell r="AD252">
            <v>1.7010099999999999</v>
          </cell>
          <cell r="AE252">
            <v>1.7109399999999999</v>
          </cell>
          <cell r="AF252" t="str">
            <v>n.d.</v>
          </cell>
          <cell r="AG252" t="str">
            <v>n.d.</v>
          </cell>
        </row>
        <row r="253">
          <cell r="A253" t="str">
            <v>Emploi intérieur de la branche sport,loisirs</v>
          </cell>
          <cell r="B253" t="str">
            <v>empspo</v>
          </cell>
          <cell r="C253" t="str">
            <v>fra</v>
          </cell>
          <cell r="D253" t="str">
            <v>INSEE</v>
          </cell>
          <cell r="E253" t="str">
            <v>M</v>
          </cell>
          <cell r="F253">
            <v>0.26390000000000002</v>
          </cell>
          <cell r="G253">
            <v>0.26637</v>
          </cell>
          <cell r="H253">
            <v>0.27862999999999999</v>
          </cell>
          <cell r="I253">
            <v>0.28462999999999999</v>
          </cell>
          <cell r="J253">
            <v>0.28606999999999999</v>
          </cell>
          <cell r="K253">
            <v>0.28838999999999998</v>
          </cell>
          <cell r="L253">
            <v>0.28410000000000002</v>
          </cell>
          <cell r="M253">
            <v>0.29310000000000003</v>
          </cell>
          <cell r="N253">
            <v>0.29687000000000002</v>
          </cell>
          <cell r="O253">
            <v>0.30681999999999998</v>
          </cell>
          <cell r="P253">
            <v>0.33764</v>
          </cell>
          <cell r="Q253">
            <v>0.37635000000000002</v>
          </cell>
          <cell r="R253">
            <v>0.41428999999999999</v>
          </cell>
          <cell r="S253">
            <v>0.41830000000000001</v>
          </cell>
          <cell r="T253">
            <v>0.41546</v>
          </cell>
          <cell r="U253">
            <v>0.41452</v>
          </cell>
          <cell r="V253">
            <v>0.43134</v>
          </cell>
          <cell r="W253">
            <v>0.44328000000000001</v>
          </cell>
          <cell r="X253">
            <v>0.45649000000000001</v>
          </cell>
          <cell r="Y253">
            <v>0.4677</v>
          </cell>
          <cell r="Z253">
            <v>0.48358000000000001</v>
          </cell>
          <cell r="AA253">
            <v>0.48532999999999998</v>
          </cell>
          <cell r="AB253">
            <v>0.48554999999999998</v>
          </cell>
          <cell r="AC253">
            <v>0.49601000000000001</v>
          </cell>
          <cell r="AD253">
            <v>0.50494000000000006</v>
          </cell>
          <cell r="AE253">
            <v>0.50721000000000005</v>
          </cell>
          <cell r="AF253" t="str">
            <v>n.d.</v>
          </cell>
          <cell r="AG253" t="str">
            <v>n.d.</v>
          </cell>
        </row>
        <row r="254">
          <cell r="A254" t="str">
            <v>Emploi intérieur des transports et telecommunications</v>
          </cell>
          <cell r="B254" t="str">
            <v>emptrt</v>
          </cell>
          <cell r="C254" t="str">
            <v>fra</v>
          </cell>
          <cell r="D254" t="str">
            <v>INSEE</v>
          </cell>
          <cell r="E254" t="str">
            <v>M</v>
          </cell>
          <cell r="F254">
            <v>1.1611</v>
          </cell>
          <cell r="G254">
            <v>1.1640900000000001</v>
          </cell>
          <cell r="H254">
            <v>1.1619200000000001</v>
          </cell>
          <cell r="I254">
            <v>1.14967</v>
          </cell>
          <cell r="J254">
            <v>1.1389</v>
          </cell>
          <cell r="K254">
            <v>1.1470199999999999</v>
          </cell>
          <cell r="L254">
            <v>1.1531100000000001</v>
          </cell>
          <cell r="M254">
            <v>1.1459900000000001</v>
          </cell>
          <cell r="N254">
            <v>1.1610100000000001</v>
          </cell>
          <cell r="O254">
            <v>1.18509</v>
          </cell>
          <cell r="P254">
            <v>1.2513000000000001</v>
          </cell>
          <cell r="Q254">
            <v>1.30233</v>
          </cell>
          <cell r="R254">
            <v>1.3258700000000001</v>
          </cell>
          <cell r="S254">
            <v>1.32616</v>
          </cell>
          <cell r="T254">
            <v>1.3264400000000001</v>
          </cell>
          <cell r="U254">
            <v>1.3035600000000001</v>
          </cell>
          <cell r="V254">
            <v>1.3211900000000001</v>
          </cell>
          <cell r="W254">
            <v>1.33087</v>
          </cell>
          <cell r="X254">
            <v>1.3450800000000001</v>
          </cell>
          <cell r="Y254">
            <v>1.30098</v>
          </cell>
          <cell r="Z254">
            <v>1.2956799999999999</v>
          </cell>
          <cell r="AA254">
            <v>1.31013</v>
          </cell>
          <cell r="AB254">
            <v>1.3020099999999999</v>
          </cell>
          <cell r="AC254">
            <v>1.29298</v>
          </cell>
          <cell r="AD254">
            <v>1.28742</v>
          </cell>
          <cell r="AE254">
            <v>1.29033</v>
          </cell>
          <cell r="AF254" t="str">
            <v>n.d.</v>
          </cell>
          <cell r="AG254" t="str">
            <v>n.d.</v>
          </cell>
        </row>
        <row r="255">
          <cell r="A255" t="str">
            <v>Surface chauffée du tertiaire</v>
          </cell>
          <cell r="B255" t="str">
            <v>surter</v>
          </cell>
          <cell r="C255" t="str">
            <v>fra</v>
          </cell>
          <cell r="D255" t="str">
            <v>CEREN</v>
          </cell>
          <cell r="E255" t="str">
            <v>Mm2</v>
          </cell>
          <cell r="F255">
            <v>662.81039999999996</v>
          </cell>
          <cell r="G255">
            <v>677.13509999999997</v>
          </cell>
          <cell r="H255">
            <v>693.87199999999996</v>
          </cell>
          <cell r="I255">
            <v>706.63130000000001</v>
          </cell>
          <cell r="J255">
            <v>721.31269999999995</v>
          </cell>
          <cell r="K255">
            <v>733.27919999999995</v>
          </cell>
          <cell r="L255">
            <v>745.91819999999996</v>
          </cell>
          <cell r="M255">
            <v>758.04200000000003</v>
          </cell>
          <cell r="N255">
            <v>769.64570000000003</v>
          </cell>
          <cell r="O255">
            <v>785.31410000000005</v>
          </cell>
          <cell r="P255">
            <v>800.98400000000004</v>
          </cell>
          <cell r="Q255">
            <v>815.34140000000002</v>
          </cell>
          <cell r="R255">
            <v>829.18470000000002</v>
          </cell>
          <cell r="S255">
            <v>840.00390000000004</v>
          </cell>
          <cell r="T255">
            <v>850.27340000000004</v>
          </cell>
          <cell r="U255">
            <v>861.44209999999998</v>
          </cell>
          <cell r="V255">
            <v>875.44960000000003</v>
          </cell>
          <cell r="W255">
            <v>890.88379999999995</v>
          </cell>
          <cell r="X255">
            <v>903.83979999999997</v>
          </cell>
          <cell r="Y255">
            <v>912.35379999999998</v>
          </cell>
          <cell r="Z255">
            <v>922.28179999999998</v>
          </cell>
          <cell r="AA255">
            <v>931.14880000000005</v>
          </cell>
          <cell r="AB255">
            <v>938.28380000000004</v>
          </cell>
          <cell r="AC255">
            <v>947.91980000000001</v>
          </cell>
          <cell r="AD255">
            <v>956.5548</v>
          </cell>
          <cell r="AE255">
            <v>965.81780000000003</v>
          </cell>
          <cell r="AF255" t="str">
            <v>n.d.</v>
          </cell>
          <cell r="AG255" t="str">
            <v>n.d.</v>
          </cell>
        </row>
        <row r="256">
          <cell r="A256" t="str">
            <v>Surface chauffée des bureaux, administrations</v>
          </cell>
          <cell r="B256" t="str">
            <v>suradm</v>
          </cell>
          <cell r="C256" t="str">
            <v>fra</v>
          </cell>
          <cell r="D256" t="str">
            <v>CEREN</v>
          </cell>
          <cell r="E256" t="str">
            <v>Mm2</v>
          </cell>
          <cell r="F256">
            <v>132.05189999999999</v>
          </cell>
          <cell r="G256">
            <v>136.37270000000001</v>
          </cell>
          <cell r="H256">
            <v>141.6429</v>
          </cell>
          <cell r="I256">
            <v>144.86879999999999</v>
          </cell>
          <cell r="J256">
            <v>149.58959999999999</v>
          </cell>
          <cell r="K256">
            <v>152.20429999999999</v>
          </cell>
          <cell r="L256">
            <v>155.4444</v>
          </cell>
          <cell r="M256">
            <v>158.429</v>
          </cell>
          <cell r="N256">
            <v>161.54580000000001</v>
          </cell>
          <cell r="O256">
            <v>166.6746</v>
          </cell>
          <cell r="P256">
            <v>171.06209999999999</v>
          </cell>
          <cell r="Q256">
            <v>174.51429999999999</v>
          </cell>
          <cell r="R256">
            <v>178.6816</v>
          </cell>
          <cell r="S256">
            <v>181.52879999999999</v>
          </cell>
          <cell r="T256">
            <v>184.01339999999999</v>
          </cell>
          <cell r="U256">
            <v>187.12819999999999</v>
          </cell>
          <cell r="V256">
            <v>191.05009999999999</v>
          </cell>
          <cell r="W256">
            <v>195.15770000000001</v>
          </cell>
          <cell r="X256">
            <v>198.7647</v>
          </cell>
          <cell r="Y256">
            <v>200.98869999999999</v>
          </cell>
          <cell r="Z256">
            <v>204.7107</v>
          </cell>
          <cell r="AA256">
            <v>208.14070000000001</v>
          </cell>
          <cell r="AB256">
            <v>210.42869999999999</v>
          </cell>
          <cell r="AC256">
            <v>214.1027</v>
          </cell>
          <cell r="AD256">
            <v>217.0437</v>
          </cell>
          <cell r="AE256">
            <v>220.83269999999999</v>
          </cell>
          <cell r="AF256" t="str">
            <v>n.d.</v>
          </cell>
          <cell r="AG256" t="str">
            <v>n.d.</v>
          </cell>
        </row>
        <row r="257">
          <cell r="A257" t="str">
            <v>Surface chauffée des commerce</v>
          </cell>
          <cell r="B257" t="str">
            <v>surcom</v>
          </cell>
          <cell r="C257" t="str">
            <v>fra</v>
          </cell>
          <cell r="D257" t="str">
            <v>CEREN</v>
          </cell>
          <cell r="E257" t="str">
            <v>Mm2</v>
          </cell>
          <cell r="F257">
            <v>163.44579999999999</v>
          </cell>
          <cell r="G257">
            <v>165.53970000000001</v>
          </cell>
          <cell r="H257">
            <v>168.35640000000001</v>
          </cell>
          <cell r="I257">
            <v>169.46119999999999</v>
          </cell>
          <cell r="J257">
            <v>171.0137</v>
          </cell>
          <cell r="K257">
            <v>172.75790000000001</v>
          </cell>
          <cell r="L257">
            <v>174.5487</v>
          </cell>
          <cell r="M257">
            <v>176.4451</v>
          </cell>
          <cell r="N257">
            <v>178.5231</v>
          </cell>
          <cell r="O257">
            <v>181.24709999999999</v>
          </cell>
          <cell r="P257">
            <v>184.44280000000001</v>
          </cell>
          <cell r="Q257">
            <v>187.75409999999999</v>
          </cell>
          <cell r="R257">
            <v>190.0703</v>
          </cell>
          <cell r="S257">
            <v>192.53020000000001</v>
          </cell>
          <cell r="T257">
            <v>194.19229999999999</v>
          </cell>
          <cell r="U257">
            <v>196.4547</v>
          </cell>
          <cell r="V257">
            <v>198.85669999999999</v>
          </cell>
          <cell r="W257">
            <v>202.0025</v>
          </cell>
          <cell r="X257">
            <v>203.74950000000001</v>
          </cell>
          <cell r="Y257">
            <v>203.62649999999999</v>
          </cell>
          <cell r="Z257">
            <v>204.9665</v>
          </cell>
          <cell r="AA257">
            <v>206.65450000000001</v>
          </cell>
          <cell r="AB257">
            <v>207.2285</v>
          </cell>
          <cell r="AC257">
            <v>207.7585</v>
          </cell>
          <cell r="AD257">
            <v>208.7655</v>
          </cell>
          <cell r="AE257">
            <v>210.71850000000001</v>
          </cell>
          <cell r="AF257" t="str">
            <v>n.d.</v>
          </cell>
          <cell r="AG257" t="str">
            <v>n.d.</v>
          </cell>
        </row>
        <row r="258">
          <cell r="A258" t="str">
            <v>Surface chauffée de l' enseignement recherche</v>
          </cell>
          <cell r="B258" t="str">
            <v>suredu</v>
          </cell>
          <cell r="C258" t="str">
            <v>fra</v>
          </cell>
          <cell r="D258" t="str">
            <v>CEREN</v>
          </cell>
          <cell r="E258" t="str">
            <v>Mm2</v>
          </cell>
          <cell r="F258">
            <v>140.04310000000001</v>
          </cell>
          <cell r="G258">
            <v>142.55539999999999</v>
          </cell>
          <cell r="H258">
            <v>145.1568</v>
          </cell>
          <cell r="I258">
            <v>147.9984</v>
          </cell>
          <cell r="J258">
            <v>151.59729999999999</v>
          </cell>
          <cell r="K258">
            <v>153.55959999999999</v>
          </cell>
          <cell r="L258">
            <v>155.80459999999999</v>
          </cell>
          <cell r="M258">
            <v>158.7747</v>
          </cell>
          <cell r="N258">
            <v>160.49930000000001</v>
          </cell>
          <cell r="O258">
            <v>162.5523</v>
          </cell>
          <cell r="P258">
            <v>164.37739999999999</v>
          </cell>
          <cell r="Q258">
            <v>167.1285</v>
          </cell>
          <cell r="R258">
            <v>168.89330000000001</v>
          </cell>
          <cell r="S258">
            <v>170.65110000000001</v>
          </cell>
          <cell r="T258">
            <v>172.44900000000001</v>
          </cell>
          <cell r="U258">
            <v>174.55330000000001</v>
          </cell>
          <cell r="V258">
            <v>176.6516</v>
          </cell>
          <cell r="W258">
            <v>178.8382</v>
          </cell>
          <cell r="X258">
            <v>180.58420000000001</v>
          </cell>
          <cell r="Y258">
            <v>181.82220000000001</v>
          </cell>
          <cell r="Z258">
            <v>181.9212</v>
          </cell>
          <cell r="AA258">
            <v>182.75219999999999</v>
          </cell>
          <cell r="AB258">
            <v>183.55420000000001</v>
          </cell>
          <cell r="AC258">
            <v>184.71520000000001</v>
          </cell>
          <cell r="AD258">
            <v>185.90719999999999</v>
          </cell>
          <cell r="AE258">
            <v>186.91120000000001</v>
          </cell>
          <cell r="AF258" t="str">
            <v>n.d.</v>
          </cell>
          <cell r="AG258" t="str">
            <v>n.d.</v>
          </cell>
        </row>
        <row r="259">
          <cell r="A259" t="str">
            <v>Surface chauffée de l' habitat communautaire</v>
          </cell>
          <cell r="B259" t="str">
            <v>surhco</v>
          </cell>
          <cell r="C259" t="str">
            <v>fra</v>
          </cell>
          <cell r="D259" t="str">
            <v>CEREN</v>
          </cell>
          <cell r="E259" t="str">
            <v>Mm2</v>
          </cell>
          <cell r="F259">
            <v>43.890779999999999</v>
          </cell>
          <cell r="G259">
            <v>44.902729999999998</v>
          </cell>
          <cell r="H259">
            <v>45.487679999999997</v>
          </cell>
          <cell r="I259">
            <v>46.399760000000001</v>
          </cell>
          <cell r="J259">
            <v>47.982390000000002</v>
          </cell>
          <cell r="K259">
            <v>49.10539</v>
          </cell>
          <cell r="L259">
            <v>50.138739999999999</v>
          </cell>
          <cell r="M259">
            <v>50.921390000000002</v>
          </cell>
          <cell r="N259">
            <v>52.143270000000001</v>
          </cell>
          <cell r="O259">
            <v>53.526159999999997</v>
          </cell>
          <cell r="P259">
            <v>54.011240000000001</v>
          </cell>
          <cell r="Q259">
            <v>54.542189999999998</v>
          </cell>
          <cell r="R259">
            <v>55.178089999999997</v>
          </cell>
          <cell r="S259">
            <v>55.699860000000001</v>
          </cell>
          <cell r="T259">
            <v>56.383659999999999</v>
          </cell>
          <cell r="U259">
            <v>57.183639999999997</v>
          </cell>
          <cell r="V259">
            <v>58.693919999999999</v>
          </cell>
          <cell r="W259">
            <v>60.34789</v>
          </cell>
          <cell r="X259">
            <v>62.363889999999998</v>
          </cell>
          <cell r="Y259">
            <v>63.951889999999999</v>
          </cell>
          <cell r="Z259">
            <v>65.440889999999996</v>
          </cell>
          <cell r="AA259">
            <v>66.409890000000004</v>
          </cell>
          <cell r="AB259">
            <v>67.269890000000004</v>
          </cell>
          <cell r="AC259">
            <v>68.534890000000004</v>
          </cell>
          <cell r="AD259">
            <v>69.334890000000001</v>
          </cell>
          <cell r="AE259">
            <v>69.797889999999995</v>
          </cell>
          <cell r="AF259" t="str">
            <v>n.d.</v>
          </cell>
          <cell r="AG259" t="str">
            <v>n.d.</v>
          </cell>
        </row>
        <row r="260">
          <cell r="A260" t="str">
            <v>Surface chauffée des hotels, cafes, restaurants</v>
          </cell>
          <cell r="B260" t="str">
            <v>surhcr</v>
          </cell>
          <cell r="C260" t="str">
            <v>fra</v>
          </cell>
          <cell r="D260" t="str">
            <v>CEREN</v>
          </cell>
          <cell r="E260" t="str">
            <v>Mm2</v>
          </cell>
          <cell r="F260">
            <v>43.506860000000003</v>
          </cell>
          <cell r="G260">
            <v>44.830359999999999</v>
          </cell>
          <cell r="H260">
            <v>46.261699999999998</v>
          </cell>
          <cell r="I260">
            <v>47.534350000000003</v>
          </cell>
          <cell r="J260">
            <v>48.856839999999998</v>
          </cell>
          <cell r="K260">
            <v>49.86589</v>
          </cell>
          <cell r="L260">
            <v>50.983899999999998</v>
          </cell>
          <cell r="M260">
            <v>51.728560000000002</v>
          </cell>
          <cell r="N260">
            <v>52.792659999999998</v>
          </cell>
          <cell r="O260">
            <v>53.120229999999999</v>
          </cell>
          <cell r="P260">
            <v>54.298259999999999</v>
          </cell>
          <cell r="Q260">
            <v>55.193489999999997</v>
          </cell>
          <cell r="R260">
            <v>56.145679999999999</v>
          </cell>
          <cell r="S260">
            <v>57.174169999999997</v>
          </cell>
          <cell r="T260">
            <v>58.294220000000003</v>
          </cell>
          <cell r="U260">
            <v>59.092799999999997</v>
          </cell>
          <cell r="V260">
            <v>60.144680000000001</v>
          </cell>
          <cell r="W260">
            <v>61.391889999999997</v>
          </cell>
          <cell r="X260">
            <v>62.377890000000001</v>
          </cell>
          <cell r="Y260">
            <v>63.469889999999999</v>
          </cell>
          <cell r="Z260">
            <v>64.237889999999993</v>
          </cell>
          <cell r="AA260">
            <v>64.715890000000002</v>
          </cell>
          <cell r="AB260">
            <v>65.130889999999994</v>
          </cell>
          <cell r="AC260">
            <v>65.440889999999996</v>
          </cell>
          <cell r="AD260">
            <v>65.92389</v>
          </cell>
          <cell r="AE260">
            <v>66.544889999999995</v>
          </cell>
          <cell r="AF260" t="str">
            <v>n.d.</v>
          </cell>
          <cell r="AG260" t="str">
            <v>n.d.</v>
          </cell>
        </row>
        <row r="261">
          <cell r="A261" t="str">
            <v>Surface chauffée du secteur de la santé</v>
          </cell>
          <cell r="B261" t="str">
            <v>surhos</v>
          </cell>
          <cell r="C261" t="str">
            <v>fra</v>
          </cell>
          <cell r="D261" t="str">
            <v>CEREN</v>
          </cell>
          <cell r="E261" t="str">
            <v>Mm2</v>
          </cell>
          <cell r="F261">
            <v>79.675529999999995</v>
          </cell>
          <cell r="G261">
            <v>80.787719999999993</v>
          </cell>
          <cell r="H261">
            <v>82.130669999999995</v>
          </cell>
          <cell r="I261">
            <v>83.105189999999993</v>
          </cell>
          <cell r="J261">
            <v>83.539969999999997</v>
          </cell>
          <cell r="K261">
            <v>84.683530000000005</v>
          </cell>
          <cell r="L261">
            <v>85.96508</v>
          </cell>
          <cell r="M261">
            <v>86.998530000000002</v>
          </cell>
          <cell r="N261">
            <v>88.025549999999996</v>
          </cell>
          <cell r="O261">
            <v>89.96866</v>
          </cell>
          <cell r="P261">
            <v>91.690920000000006</v>
          </cell>
          <cell r="Q261">
            <v>93.017030000000005</v>
          </cell>
          <cell r="R261">
            <v>95.059179999999998</v>
          </cell>
          <cell r="S261">
            <v>96.339730000000003</v>
          </cell>
          <cell r="T261">
            <v>97.668809999999993</v>
          </cell>
          <cell r="U261">
            <v>98.842410000000001</v>
          </cell>
          <cell r="V261">
            <v>100.1913</v>
          </cell>
          <cell r="W261">
            <v>102.12350000000001</v>
          </cell>
          <cell r="X261">
            <v>104.04049999999999</v>
          </cell>
          <cell r="Y261">
            <v>105.7795</v>
          </cell>
          <cell r="Z261">
            <v>107.37949999999999</v>
          </cell>
          <cell r="AA261">
            <v>108.4845</v>
          </cell>
          <cell r="AB261">
            <v>110.0705</v>
          </cell>
          <cell r="AC261">
            <v>111.8985</v>
          </cell>
          <cell r="AD261">
            <v>113.2435</v>
          </cell>
          <cell r="AE261">
            <v>114.1875</v>
          </cell>
          <cell r="AF261" t="str">
            <v>n.d.</v>
          </cell>
          <cell r="AG261" t="str">
            <v>n.d.</v>
          </cell>
        </row>
        <row r="262">
          <cell r="A262" t="str">
            <v>Surface chaufféede la branche sport et loisirs</v>
          </cell>
          <cell r="B262" t="str">
            <v>surspo</v>
          </cell>
          <cell r="C262" t="str">
            <v>fra</v>
          </cell>
          <cell r="D262" t="str">
            <v>CEREN</v>
          </cell>
          <cell r="E262" t="str">
            <v>Mm2</v>
          </cell>
          <cell r="F262">
            <v>42.057040000000001</v>
          </cell>
          <cell r="G262">
            <v>43.592889999999997</v>
          </cell>
          <cell r="H262">
            <v>45.356279999999998</v>
          </cell>
          <cell r="I262">
            <v>47.02711</v>
          </cell>
          <cell r="J262">
            <v>48.188879999999997</v>
          </cell>
          <cell r="K262">
            <v>49.831809999999997</v>
          </cell>
          <cell r="L262">
            <v>51.338740000000001</v>
          </cell>
          <cell r="M262">
            <v>52.561250000000001</v>
          </cell>
          <cell r="N262">
            <v>53.25638</v>
          </cell>
          <cell r="O262">
            <v>54.713180000000001</v>
          </cell>
          <cell r="P262">
            <v>56.994300000000003</v>
          </cell>
          <cell r="Q262">
            <v>58.883020000000002</v>
          </cell>
          <cell r="R262">
            <v>60.711970000000001</v>
          </cell>
          <cell r="S262">
            <v>61.581609999999998</v>
          </cell>
          <cell r="T262">
            <v>62.70964</v>
          </cell>
          <cell r="U262">
            <v>63.539749999999998</v>
          </cell>
          <cell r="V262">
            <v>64.974369999999993</v>
          </cell>
          <cell r="W262">
            <v>65.943309999999997</v>
          </cell>
          <cell r="X262">
            <v>66.850309999999993</v>
          </cell>
          <cell r="Y262">
            <v>67.585310000000007</v>
          </cell>
          <cell r="Z262">
            <v>68.430310000000006</v>
          </cell>
          <cell r="AA262">
            <v>68.728309999999993</v>
          </cell>
          <cell r="AB262">
            <v>69.362309999999994</v>
          </cell>
          <cell r="AC262">
            <v>70.174310000000006</v>
          </cell>
          <cell r="AD262">
            <v>70.972309999999993</v>
          </cell>
          <cell r="AE262">
            <v>71.426310000000001</v>
          </cell>
          <cell r="AF262" t="str">
            <v>n.d.</v>
          </cell>
          <cell r="AG262" t="str">
            <v>n.d.</v>
          </cell>
        </row>
        <row r="263">
          <cell r="A263" t="str">
            <v>Surface chauffée des transports et telecommunications</v>
          </cell>
          <cell r="B263" t="str">
            <v>surtrt</v>
          </cell>
          <cell r="C263" t="str">
            <v>fra</v>
          </cell>
          <cell r="D263" t="str">
            <v>CEREN</v>
          </cell>
          <cell r="E263" t="str">
            <v>Mm2</v>
          </cell>
          <cell r="F263">
            <v>18.139479999999999</v>
          </cell>
          <cell r="G263">
            <v>18.553740000000001</v>
          </cell>
          <cell r="H263">
            <v>19.47953</v>
          </cell>
          <cell r="I263">
            <v>20.236540000000002</v>
          </cell>
          <cell r="J263">
            <v>20.544129999999999</v>
          </cell>
          <cell r="K263">
            <v>21.270720000000001</v>
          </cell>
          <cell r="L263">
            <v>21.69416</v>
          </cell>
          <cell r="M263">
            <v>22.183520000000001</v>
          </cell>
          <cell r="N263">
            <v>22.859639999999999</v>
          </cell>
          <cell r="O263">
            <v>23.511790000000001</v>
          </cell>
          <cell r="P263">
            <v>24.107009999999999</v>
          </cell>
          <cell r="Q263">
            <v>24.30875</v>
          </cell>
          <cell r="R263">
            <v>24.444569999999999</v>
          </cell>
          <cell r="S263">
            <v>24.4985</v>
          </cell>
          <cell r="T263">
            <v>24.56241</v>
          </cell>
          <cell r="U263">
            <v>24.647300000000001</v>
          </cell>
          <cell r="V263">
            <v>24.886990000000001</v>
          </cell>
          <cell r="W263">
            <v>25.07874</v>
          </cell>
          <cell r="X263">
            <v>25.108740000000001</v>
          </cell>
          <cell r="Y263">
            <v>25.129740000000002</v>
          </cell>
          <cell r="Z263">
            <v>25.194739999999999</v>
          </cell>
          <cell r="AA263">
            <v>25.262740000000001</v>
          </cell>
          <cell r="AB263">
            <v>25.23874</v>
          </cell>
          <cell r="AC263">
            <v>25.294740000000001</v>
          </cell>
          <cell r="AD263">
            <v>25.36374</v>
          </cell>
          <cell r="AE263">
            <v>25.39874</v>
          </cell>
          <cell r="AF263" t="str">
            <v>n.d.</v>
          </cell>
          <cell r="AG263" t="str">
            <v>n.d.</v>
          </cell>
        </row>
        <row r="264">
          <cell r="A264" t="str">
            <v>Source Base France ADEME (Datamed)</v>
          </cell>
        </row>
        <row r="265">
          <cell r="A265" t="str">
            <v>vadterxx,vadcomxx,vadhcrxx,vadeduxx,vadhoshcoxx,vadhosxx,vadhcoxx,vadtrtxx,vadspoxx,vaddivxx,vadadmxx,vadadm1xx,empter,empadm,empcom,empedu,emphco,emphcr,emphos,empspo,emptrt,surter,suradm,surcom,suredu,surhco,surhcr,surhos,surspo,surtrt</v>
          </cell>
        </row>
        <row r="267">
          <cell r="A267" t="str">
            <v>GED</v>
          </cell>
        </row>
        <row r="268">
          <cell r="A268" t="str">
            <v>Electricity final consumption of tertiary</v>
          </cell>
          <cell r="B268" t="str">
            <v>elccfter</v>
          </cell>
          <cell r="C268" t="str">
            <v>fra</v>
          </cell>
          <cell r="D268" t="str">
            <v>NRAIE</v>
          </cell>
          <cell r="E268" t="str">
            <v>ktep</v>
          </cell>
          <cell r="F268">
            <v>6851.62</v>
          </cell>
          <cell r="G268">
            <v>7404.17</v>
          </cell>
          <cell r="H268">
            <v>7565.2479999999996</v>
          </cell>
          <cell r="I268">
            <v>7645.4</v>
          </cell>
          <cell r="J268">
            <v>7998.2579999999998</v>
          </cell>
          <cell r="K268">
            <v>8435.3960000000006</v>
          </cell>
          <cell r="L268">
            <v>8361.4359999999997</v>
          </cell>
          <cell r="M268">
            <v>8177.482</v>
          </cell>
          <cell r="N268">
            <v>8469.9680000000008</v>
          </cell>
          <cell r="O268">
            <v>8733.6440000000002</v>
          </cell>
          <cell r="P268">
            <v>9212.32</v>
          </cell>
          <cell r="Q268">
            <v>9689.1039999999994</v>
          </cell>
          <cell r="R268">
            <v>9645.2440000000006</v>
          </cell>
          <cell r="S268">
            <v>10110.42</v>
          </cell>
          <cell r="T268">
            <v>10386.91</v>
          </cell>
          <cell r="U268">
            <v>10757.22</v>
          </cell>
          <cell r="V268">
            <v>11125.73</v>
          </cell>
          <cell r="W268">
            <v>11382.7</v>
          </cell>
          <cell r="X268">
            <v>11330.5</v>
          </cell>
          <cell r="Y268">
            <v>11791.03</v>
          </cell>
          <cell r="Z268">
            <v>12457.36</v>
          </cell>
          <cell r="AA268">
            <v>11926.05</v>
          </cell>
          <cell r="AB268">
            <v>12123.59</v>
          </cell>
          <cell r="AC268">
            <v>12024.09</v>
          </cell>
          <cell r="AD268">
            <v>11461.82</v>
          </cell>
          <cell r="AE268">
            <v>11587.96</v>
          </cell>
          <cell r="AG268" t="str">
            <v>Electricity final consumption of tertiary</v>
          </cell>
        </row>
        <row r="269">
          <cell r="A269" t="str">
            <v>Electricity final consumption of tertiary with climatic corrections</v>
          </cell>
          <cell r="B269" t="str">
            <v>elccftercc</v>
          </cell>
          <cell r="C269" t="str">
            <v>fra</v>
          </cell>
          <cell r="D269" t="str">
            <v>NRAIE</v>
          </cell>
          <cell r="E269" t="str">
            <v>ktep</v>
          </cell>
          <cell r="F269">
            <v>7096</v>
          </cell>
          <cell r="G269">
            <v>7163.6850000000004</v>
          </cell>
          <cell r="H269">
            <v>7555.2359999999999</v>
          </cell>
          <cell r="I269">
            <v>7635.5060000000003</v>
          </cell>
          <cell r="J269">
            <v>8351.9449999999997</v>
          </cell>
          <cell r="K269">
            <v>8650.6919999999991</v>
          </cell>
          <cell r="L269">
            <v>8184.7610000000004</v>
          </cell>
          <cell r="M269">
            <v>8379.73</v>
          </cell>
          <cell r="N269">
            <v>8544.125</v>
          </cell>
          <cell r="O269">
            <v>8904.0679999999993</v>
          </cell>
          <cell r="P269">
            <v>9329.6769999999997</v>
          </cell>
          <cell r="Q269">
            <v>9725.3119999999999</v>
          </cell>
          <cell r="R269">
            <v>9822.4850000000006</v>
          </cell>
          <cell r="S269">
            <v>10086.83</v>
          </cell>
          <cell r="T269">
            <v>10318.24</v>
          </cell>
          <cell r="U269">
            <v>10683.96</v>
          </cell>
          <cell r="V269">
            <v>11141.94</v>
          </cell>
          <cell r="W269">
            <v>11531.87</v>
          </cell>
          <cell r="X269">
            <v>11355.28</v>
          </cell>
          <cell r="Y269">
            <v>11780.33</v>
          </cell>
          <cell r="Z269">
            <v>12077.86</v>
          </cell>
          <cell r="AA269">
            <v>12201.99</v>
          </cell>
          <cell r="AB269">
            <v>12117.58</v>
          </cell>
          <cell r="AC269">
            <v>11836.26</v>
          </cell>
          <cell r="AD269">
            <v>11805.79</v>
          </cell>
          <cell r="AE269">
            <v>12380</v>
          </cell>
          <cell r="AG269" t="str">
            <v>Electricity final consumption of tertiary with climatic corrections</v>
          </cell>
        </row>
        <row r="270">
          <cell r="A270" t="str">
            <v>Tertiary electricity consumption for space heating</v>
          </cell>
          <cell r="B270" t="str">
            <v>elccfterchf</v>
          </cell>
          <cell r="C270" t="str">
            <v>fra</v>
          </cell>
          <cell r="D270" t="str">
            <v>NRAIE</v>
          </cell>
          <cell r="E270" t="str">
            <v>ktep</v>
          </cell>
          <cell r="F270">
            <v>2536.8910000000001</v>
          </cell>
          <cell r="G270">
            <v>3127.46</v>
          </cell>
          <cell r="H270">
            <v>2869.7359999999999</v>
          </cell>
          <cell r="I270">
            <v>2835.8110000000001</v>
          </cell>
          <cell r="J270">
            <v>2693.2049999999999</v>
          </cell>
          <cell r="K270">
            <v>2913.681</v>
          </cell>
          <cell r="L270">
            <v>3155.105</v>
          </cell>
          <cell r="M270">
            <v>2722.703</v>
          </cell>
          <cell r="N270">
            <v>2902.51</v>
          </cell>
          <cell r="O270">
            <v>2621.9270000000001</v>
          </cell>
          <cell r="P270">
            <v>1562.5619999999999</v>
          </cell>
          <cell r="Q270">
            <v>1676.575</v>
          </cell>
          <cell r="R270">
            <v>1545.4749999999999</v>
          </cell>
          <cell r="S270">
            <v>1780.6590000000001</v>
          </cell>
          <cell r="T270">
            <v>1864.144</v>
          </cell>
          <cell r="U270">
            <v>1941.471</v>
          </cell>
          <cell r="V270">
            <v>1963.7280000000001</v>
          </cell>
          <cell r="W270">
            <v>1859.106</v>
          </cell>
          <cell r="X270">
            <v>2000.2819999999999</v>
          </cell>
          <cell r="Y270">
            <v>2127.502</v>
          </cell>
          <cell r="Z270">
            <v>2591.029</v>
          </cell>
          <cell r="AA270">
            <v>1835.3340000000001</v>
          </cell>
          <cell r="AB270">
            <v>2191.1019999999999</v>
          </cell>
          <cell r="AC270">
            <v>2205.326</v>
          </cell>
          <cell r="AD270">
            <v>2009.5930000000001</v>
          </cell>
          <cell r="AE270">
            <v>2053.8670000000002</v>
          </cell>
          <cell r="AG270" t="str">
            <v>Tertiary electricity consumption for space heating</v>
          </cell>
        </row>
        <row r="271">
          <cell r="A271" t="str">
            <v>Electricity final consumption of tertiary for lighting and electrical appliances</v>
          </cell>
          <cell r="B271" t="str">
            <v>elccfterels</v>
          </cell>
          <cell r="C271" t="str">
            <v>fra</v>
          </cell>
          <cell r="D271" t="str">
            <v>NRD</v>
          </cell>
          <cell r="E271" t="str">
            <v>ktep</v>
          </cell>
          <cell r="F271">
            <v>4314.7290000000003</v>
          </cell>
          <cell r="G271">
            <v>4276.71</v>
          </cell>
          <cell r="H271">
            <v>4695.5119999999997</v>
          </cell>
          <cell r="I271">
            <v>4809.5889999999999</v>
          </cell>
          <cell r="J271">
            <v>5305.0529999999999</v>
          </cell>
          <cell r="K271">
            <v>5521.7150000000001</v>
          </cell>
          <cell r="L271">
            <v>5206.3310000000001</v>
          </cell>
          <cell r="M271">
            <v>5454.7790000000005</v>
          </cell>
          <cell r="N271">
            <v>5567.4579999999996</v>
          </cell>
          <cell r="O271">
            <v>6111.7169999999996</v>
          </cell>
          <cell r="P271">
            <v>7649.7579999999998</v>
          </cell>
          <cell r="Q271">
            <v>8012.5290000000005</v>
          </cell>
          <cell r="R271">
            <v>8099.7690000000002</v>
          </cell>
          <cell r="S271">
            <v>8329.759</v>
          </cell>
          <cell r="T271">
            <v>8522.7639999999992</v>
          </cell>
          <cell r="U271">
            <v>8815.7530000000006</v>
          </cell>
          <cell r="V271">
            <v>9162.0059999999994</v>
          </cell>
          <cell r="W271">
            <v>9523.5959999999995</v>
          </cell>
          <cell r="X271">
            <v>9330.2180000000008</v>
          </cell>
          <cell r="Y271">
            <v>9663.5280000000002</v>
          </cell>
          <cell r="Z271">
            <v>9866.3289999999997</v>
          </cell>
          <cell r="AA271">
            <v>10090.719999999999</v>
          </cell>
          <cell r="AB271">
            <v>9932.49</v>
          </cell>
          <cell r="AC271">
            <v>9818.7639999999992</v>
          </cell>
          <cell r="AD271">
            <v>9452.2289999999994</v>
          </cell>
          <cell r="AE271">
            <v>9534.0889999999999</v>
          </cell>
          <cell r="AG271" t="str">
            <v>Electricity final consumption of tertiary for lighting and electrical appliances</v>
          </cell>
        </row>
        <row r="272">
          <cell r="A272" t="str">
            <v>Electricity final consumption of tertiary for thermal uses</v>
          </cell>
          <cell r="B272" t="str">
            <v>elccfterth</v>
          </cell>
          <cell r="C272" t="str">
            <v>fra</v>
          </cell>
          <cell r="D272" t="str">
            <v>NRAIE</v>
          </cell>
          <cell r="E272" t="str">
            <v>ktep</v>
          </cell>
          <cell r="F272">
            <v>2536.8910000000001</v>
          </cell>
          <cell r="G272">
            <v>3127.46</v>
          </cell>
          <cell r="H272">
            <v>2869.7359999999999</v>
          </cell>
          <cell r="I272">
            <v>2835.8110000000001</v>
          </cell>
          <cell r="J272">
            <v>2693.2049999999999</v>
          </cell>
          <cell r="K272">
            <v>2913.681</v>
          </cell>
          <cell r="L272">
            <v>3155.105</v>
          </cell>
          <cell r="M272">
            <v>2722.703</v>
          </cell>
          <cell r="N272">
            <v>2902.51</v>
          </cell>
          <cell r="O272">
            <v>2621.9270000000001</v>
          </cell>
          <cell r="P272">
            <v>1562.5619999999999</v>
          </cell>
          <cell r="Q272">
            <v>1676.575</v>
          </cell>
          <cell r="R272">
            <v>1545.4749999999999</v>
          </cell>
          <cell r="S272">
            <v>1780.6590000000001</v>
          </cell>
          <cell r="T272">
            <v>1864.144</v>
          </cell>
          <cell r="U272">
            <v>1941.471</v>
          </cell>
          <cell r="V272">
            <v>1963.7280000000001</v>
          </cell>
          <cell r="W272">
            <v>1859.106</v>
          </cell>
          <cell r="X272">
            <v>2000.2819999999999</v>
          </cell>
          <cell r="Y272">
            <v>2127.502</v>
          </cell>
          <cell r="Z272">
            <v>2591.029</v>
          </cell>
          <cell r="AA272">
            <v>1835.3340000000001</v>
          </cell>
          <cell r="AB272">
            <v>2191.1019999999999</v>
          </cell>
          <cell r="AC272">
            <v>2205.326</v>
          </cell>
          <cell r="AD272">
            <v>2009.5930000000001</v>
          </cell>
          <cell r="AE272">
            <v>2053.8670000000002</v>
          </cell>
          <cell r="AG272" t="str">
            <v>Electricity final consumption of tertiary for thermal uses</v>
          </cell>
        </row>
        <row r="273">
          <cell r="A273" t="str">
            <v>Electricity final consumption of tertiary for thermal uses with climatic corrections</v>
          </cell>
          <cell r="B273" t="str">
            <v>elccfterthcc</v>
          </cell>
          <cell r="C273" t="str">
            <v>fra</v>
          </cell>
          <cell r="D273" t="str">
            <v>NRAIE</v>
          </cell>
          <cell r="E273" t="str">
            <v>ktep</v>
          </cell>
          <cell r="F273">
            <v>2627.3760000000002</v>
          </cell>
          <cell r="G273">
            <v>3025.8809999999999</v>
          </cell>
          <cell r="H273">
            <v>2865.9380000000001</v>
          </cell>
          <cell r="I273">
            <v>2832.1419999999998</v>
          </cell>
          <cell r="J273">
            <v>2812.3</v>
          </cell>
          <cell r="K273">
            <v>2988.0459999999998</v>
          </cell>
          <cell r="L273">
            <v>3088.4380000000001</v>
          </cell>
          <cell r="M273">
            <v>2790.0419999999999</v>
          </cell>
          <cell r="N273">
            <v>2927.9229999999998</v>
          </cell>
          <cell r="O273">
            <v>2673.09</v>
          </cell>
          <cell r="P273">
            <v>1582.4680000000001</v>
          </cell>
          <cell r="Q273">
            <v>1682.8409999999999</v>
          </cell>
          <cell r="R273">
            <v>1573.875</v>
          </cell>
          <cell r="S273">
            <v>1776.5060000000001</v>
          </cell>
          <cell r="T273">
            <v>1851.8209999999999</v>
          </cell>
          <cell r="U273">
            <v>1928.248</v>
          </cell>
          <cell r="V273">
            <v>1966.588</v>
          </cell>
          <cell r="W273">
            <v>1883.4690000000001</v>
          </cell>
          <cell r="X273">
            <v>2004.6569999999999</v>
          </cell>
          <cell r="Y273">
            <v>2125.5709999999999</v>
          </cell>
          <cell r="Z273">
            <v>2512.0970000000002</v>
          </cell>
          <cell r="AA273">
            <v>1877.799</v>
          </cell>
          <cell r="AB273">
            <v>2190.0149999999999</v>
          </cell>
          <cell r="AC273">
            <v>2170.877</v>
          </cell>
          <cell r="AD273">
            <v>2069.9009999999998</v>
          </cell>
          <cell r="AE273">
            <v>2088.09</v>
          </cell>
          <cell r="AG273" t="str">
            <v>Electricity final consumption of tertiary for thermal uses with climatic corrections</v>
          </cell>
        </row>
        <row r="274">
          <cell r="A274" t="str">
            <v>Source Base France ADEME (Datamed)</v>
          </cell>
        </row>
        <row r="275">
          <cell r="A275" t="str">
            <v>elccfter,elccftercc,elccfterchf,elccfterels,elccfterth,elccfterthcc</v>
          </cell>
        </row>
      </sheetData>
      <sheetData sheetId="20"/>
      <sheetData sheetId="21"/>
      <sheetData sheetId="22">
        <row r="10">
          <cell r="A10" t="str">
            <v>toccfter</v>
          </cell>
          <cell r="C10">
            <v>20.017227804139999</v>
          </cell>
          <cell r="D10">
            <v>21.476533881127583</v>
          </cell>
          <cell r="E10">
            <v>20.715850804673167</v>
          </cell>
          <cell r="F10">
            <v>19.906760897732692</v>
          </cell>
          <cell r="G10">
            <v>18.920598613005055</v>
          </cell>
          <cell r="H10">
            <v>17.490863443007168</v>
          </cell>
          <cell r="K10">
            <v>20.017227804139999</v>
          </cell>
          <cell r="L10">
            <v>20.978832297949083</v>
          </cell>
          <cell r="M10">
            <v>20.021630378142394</v>
          </cell>
          <cell r="N10">
            <v>18.138010914242081</v>
          </cell>
          <cell r="O10">
            <v>16.187394325014619</v>
          </cell>
          <cell r="P10">
            <v>12.47524763678209</v>
          </cell>
        </row>
        <row r="12">
          <cell r="C12" t="str">
            <v>Total consumption of fossil fuels of services and informal sector (EBU)</v>
          </cell>
          <cell r="K12" t="str">
            <v>Total consumption of fossil fuels of services and informal sector (EBU)</v>
          </cell>
        </row>
        <row r="13">
          <cell r="A13" t="str">
            <v>foscfter</v>
          </cell>
          <cell r="C13">
            <v>10.366400000000002</v>
          </cell>
          <cell r="D13">
            <v>9.3582285541818937</v>
          </cell>
          <cell r="E13">
            <v>8.4325686914768099</v>
          </cell>
          <cell r="F13">
            <v>7.4071603674673092</v>
          </cell>
          <cell r="G13">
            <v>6.1965638471825324</v>
          </cell>
          <cell r="H13">
            <v>4.1772588425888886</v>
          </cell>
          <cell r="K13">
            <v>10.366399999999999</v>
          </cell>
          <cell r="L13">
            <v>8.7739817727021894</v>
          </cell>
          <cell r="M13">
            <v>7.0912095097575056</v>
          </cell>
          <cell r="N13">
            <v>5.4480483583638311</v>
          </cell>
          <cell r="O13">
            <v>3.8873617859566871</v>
          </cell>
          <cell r="P13">
            <v>1.9022470259253144</v>
          </cell>
        </row>
        <row r="15">
          <cell r="C15" t="str">
            <v>Total consumption of electricity of services and informal sector (EBU)</v>
          </cell>
          <cell r="K15" t="str">
            <v>Total consumption of electricity of services and informal sector (EBU)</v>
          </cell>
        </row>
        <row r="16">
          <cell r="A16" t="str">
            <v>elccfter</v>
          </cell>
          <cell r="C16">
            <v>9.3300278041400002</v>
          </cell>
          <cell r="D16">
            <v>11.590024414343643</v>
          </cell>
          <cell r="E16">
            <v>11.914146880121395</v>
          </cell>
          <cell r="F16">
            <v>12.243684602336275</v>
          </cell>
          <cell r="G16">
            <v>12.557490887057595</v>
          </cell>
          <cell r="H16">
            <v>13.23045483802408</v>
          </cell>
          <cell r="K16">
            <v>9.3300278041400002</v>
          </cell>
          <cell r="L16">
            <v>11.772076179527765</v>
          </cell>
          <cell r="M16">
            <v>12.187325748430755</v>
          </cell>
          <cell r="N16">
            <v>11.700637651315112</v>
          </cell>
          <cell r="O16">
            <v>11.216690575428929</v>
          </cell>
          <cell r="P16">
            <v>9.7856501304146537</v>
          </cell>
        </row>
        <row r="18">
          <cell r="C18" t="str">
            <v>Total consumption of biomass of services and informal sector (EBU)</v>
          </cell>
          <cell r="K18" t="str">
            <v>Total consumption of biomass of services and informal sector (EBU)</v>
          </cell>
        </row>
        <row r="19">
          <cell r="A19" t="str">
            <v>biocfter</v>
          </cell>
          <cell r="C19">
            <v>0.32080000000000009</v>
          </cell>
          <cell r="D19">
            <v>0.43921417503065663</v>
          </cell>
          <cell r="E19">
            <v>0.28918737477256418</v>
          </cell>
          <cell r="F19">
            <v>0.19077441994997305</v>
          </cell>
          <cell r="G19">
            <v>0.11418311174487238</v>
          </cell>
          <cell r="H19">
            <v>4.9081027716778296E-2</v>
          </cell>
          <cell r="K19">
            <v>0.32080000000000009</v>
          </cell>
          <cell r="L19">
            <v>0.34019306993450538</v>
          </cell>
          <cell r="M19">
            <v>0.46990658962310228</v>
          </cell>
          <cell r="N19">
            <v>0.57756427982867109</v>
          </cell>
          <cell r="O19">
            <v>0.60544961242259432</v>
          </cell>
          <cell r="P19">
            <v>0.40301050759188234</v>
          </cell>
        </row>
        <row r="21">
          <cell r="C21" t="str">
            <v>Energy consumption per unit of sectoral GDP in services (EBU/M$)</v>
          </cell>
          <cell r="K21" t="str">
            <v>Energy consumption per unit of sectoral GDP in services (EBU/M$)</v>
          </cell>
        </row>
        <row r="22">
          <cell r="A22" t="str">
            <v>eiter</v>
          </cell>
          <cell r="C22">
            <v>147.20925580653497</v>
          </cell>
          <cell r="D22">
            <v>129.06682719561493</v>
          </cell>
          <cell r="E22">
            <v>114.73663542034565</v>
          </cell>
          <cell r="F22">
            <v>103.46396821486083</v>
          </cell>
          <cell r="G22">
            <v>91.700123152087642</v>
          </cell>
          <cell r="H22">
            <v>59.960126137168714</v>
          </cell>
          <cell r="K22">
            <v>147.20925580653497</v>
          </cell>
          <cell r="L22">
            <v>126.07580617766889</v>
          </cell>
          <cell r="M22">
            <v>110.89163205884959</v>
          </cell>
          <cell r="N22">
            <v>94.271016482931842</v>
          </cell>
          <cell r="O22">
            <v>78.453440267738372</v>
          </cell>
          <cell r="P22">
            <v>42.766180430785241</v>
          </cell>
        </row>
        <row r="24">
          <cell r="C24" t="str">
            <v>Share of energy expenses paid by services in the services GDP (1)</v>
          </cell>
          <cell r="K24" t="str">
            <v>Share of energy expenses paid by services in the services GDP (1)</v>
          </cell>
        </row>
        <row r="25">
          <cell r="A25" t="str">
            <v>cbgter</v>
          </cell>
          <cell r="C25">
            <v>0</v>
          </cell>
          <cell r="D25">
            <v>0</v>
          </cell>
          <cell r="E25">
            <v>0</v>
          </cell>
          <cell r="F25">
            <v>0</v>
          </cell>
          <cell r="G25">
            <v>0</v>
          </cell>
          <cell r="H25">
            <v>0</v>
          </cell>
          <cell r="K25">
            <v>0</v>
          </cell>
          <cell r="L25">
            <v>0</v>
          </cell>
          <cell r="M25">
            <v>0</v>
          </cell>
          <cell r="N25">
            <v>0</v>
          </cell>
          <cell r="O25">
            <v>0</v>
          </cell>
          <cell r="P25">
            <v>0</v>
          </cell>
        </row>
        <row r="29">
          <cell r="C29" t="str">
            <v>Total consumption of energy of services,per energy (EBU)</v>
          </cell>
          <cell r="K29" t="str">
            <v>Total consumption of energy of services,per energy (EBU)</v>
          </cell>
        </row>
        <row r="30">
          <cell r="A30" t="str">
            <v>cmscfter</v>
          </cell>
          <cell r="C30">
            <v>0.15870000000000004</v>
          </cell>
          <cell r="D30">
            <v>6.5476515147635514E-2</v>
          </cell>
          <cell r="E30">
            <v>0</v>
          </cell>
          <cell r="F30">
            <v>0</v>
          </cell>
          <cell r="G30">
            <v>0</v>
          </cell>
          <cell r="H30">
            <v>0</v>
          </cell>
          <cell r="K30">
            <v>0.15870000000000001</v>
          </cell>
          <cell r="L30">
            <v>6.124171767347901E-2</v>
          </cell>
          <cell r="M30">
            <v>0</v>
          </cell>
          <cell r="N30">
            <v>0</v>
          </cell>
          <cell r="O30">
            <v>0</v>
          </cell>
          <cell r="P30">
            <v>0</v>
          </cell>
        </row>
        <row r="31">
          <cell r="C31">
            <v>0</v>
          </cell>
          <cell r="D31">
            <v>0</v>
          </cell>
          <cell r="E31">
            <v>0</v>
          </cell>
          <cell r="F31">
            <v>0</v>
          </cell>
          <cell r="G31">
            <v>0</v>
          </cell>
          <cell r="H31">
            <v>0</v>
          </cell>
          <cell r="K31">
            <v>0</v>
          </cell>
          <cell r="L31">
            <v>0</v>
          </cell>
          <cell r="M31">
            <v>0</v>
          </cell>
          <cell r="N31">
            <v>0</v>
          </cell>
          <cell r="O31">
            <v>0</v>
          </cell>
          <cell r="P31">
            <v>0</v>
          </cell>
        </row>
        <row r="32">
          <cell r="A32" t="str">
            <v>gzlcfter</v>
          </cell>
          <cell r="C32">
            <v>3.7561000000000004</v>
          </cell>
          <cell r="D32">
            <v>2.374639505504367</v>
          </cell>
          <cell r="E32">
            <v>1.9155195909603631</v>
          </cell>
          <cell r="F32">
            <v>1.4925840427303068</v>
          </cell>
          <cell r="G32">
            <v>1.1229331507671685</v>
          </cell>
          <cell r="H32">
            <v>0.74458294851221618</v>
          </cell>
          <cell r="K32">
            <v>3.7561</v>
          </cell>
          <cell r="L32">
            <v>2.2879467375316991</v>
          </cell>
          <cell r="M32">
            <v>1.495348990240327</v>
          </cell>
          <cell r="N32">
            <v>0.91267104638369978</v>
          </cell>
          <cell r="O32">
            <v>0.45977651657511814</v>
          </cell>
          <cell r="P32">
            <v>3.3209908746571176E-2</v>
          </cell>
        </row>
        <row r="33">
          <cell r="A33" t="str">
            <v>folcfter</v>
          </cell>
          <cell r="C33">
            <v>0</v>
          </cell>
          <cell r="D33">
            <v>0</v>
          </cell>
          <cell r="E33">
            <v>0</v>
          </cell>
          <cell r="F33">
            <v>0</v>
          </cell>
          <cell r="G33">
            <v>0</v>
          </cell>
          <cell r="H33">
            <v>0</v>
          </cell>
          <cell r="K33">
            <v>0</v>
          </cell>
          <cell r="L33">
            <v>0</v>
          </cell>
          <cell r="M33">
            <v>0</v>
          </cell>
          <cell r="N33">
            <v>0</v>
          </cell>
          <cell r="O33">
            <v>0</v>
          </cell>
          <cell r="P33">
            <v>0</v>
          </cell>
        </row>
        <row r="34">
          <cell r="C34">
            <v>0</v>
          </cell>
          <cell r="D34">
            <v>0</v>
          </cell>
          <cell r="E34">
            <v>0</v>
          </cell>
          <cell r="F34">
            <v>0</v>
          </cell>
          <cell r="G34">
            <v>0</v>
          </cell>
          <cell r="H34">
            <v>0</v>
          </cell>
          <cell r="K34">
            <v>0</v>
          </cell>
          <cell r="L34">
            <v>0</v>
          </cell>
          <cell r="M34">
            <v>0</v>
          </cell>
          <cell r="N34">
            <v>0</v>
          </cell>
          <cell r="O34">
            <v>0</v>
          </cell>
          <cell r="P34">
            <v>0</v>
          </cell>
        </row>
        <row r="35">
          <cell r="A35" t="str">
            <v>gplcfter</v>
          </cell>
          <cell r="C35">
            <v>0</v>
          </cell>
          <cell r="D35">
            <v>0</v>
          </cell>
          <cell r="E35">
            <v>0</v>
          </cell>
          <cell r="F35">
            <v>0</v>
          </cell>
          <cell r="G35">
            <v>0</v>
          </cell>
          <cell r="H35">
            <v>0</v>
          </cell>
          <cell r="K35">
            <v>0</v>
          </cell>
          <cell r="L35">
            <v>0</v>
          </cell>
          <cell r="M35">
            <v>0</v>
          </cell>
          <cell r="N35">
            <v>0</v>
          </cell>
          <cell r="O35">
            <v>0</v>
          </cell>
          <cell r="P35">
            <v>0</v>
          </cell>
        </row>
        <row r="36">
          <cell r="A36" t="str">
            <v>gazcfter</v>
          </cell>
          <cell r="C36">
            <v>5.5962000000000005</v>
          </cell>
          <cell r="D36">
            <v>6.1024464534175902</v>
          </cell>
          <cell r="E36">
            <v>5.7868409270799965</v>
          </cell>
          <cell r="F36">
            <v>5.2242292047694487</v>
          </cell>
          <cell r="G36">
            <v>4.367568193301766</v>
          </cell>
          <cell r="H36">
            <v>2.6025052464545908</v>
          </cell>
          <cell r="K36">
            <v>5.5961999999999996</v>
          </cell>
          <cell r="L36">
            <v>5.8921283772933144</v>
          </cell>
          <cell r="M36">
            <v>4.9981606515765096</v>
          </cell>
          <cell r="N36">
            <v>3.9113729813178342</v>
          </cell>
          <cell r="O36">
            <v>2.7810749160200618</v>
          </cell>
          <cell r="P36">
            <v>0.4481877036552625</v>
          </cell>
        </row>
        <row r="37">
          <cell r="A37" t="str">
            <v>heacfter</v>
          </cell>
          <cell r="C37">
            <v>0.85540000000000016</v>
          </cell>
          <cell r="D37">
            <v>0.81566608011230168</v>
          </cell>
          <cell r="E37">
            <v>0.73020817343645161</v>
          </cell>
          <cell r="F37">
            <v>0.69034711996755349</v>
          </cell>
          <cell r="G37">
            <v>0.70606250311359808</v>
          </cell>
          <cell r="H37">
            <v>0.83017064762208148</v>
          </cell>
          <cell r="K37">
            <v>0.85539999999999994</v>
          </cell>
          <cell r="L37">
            <v>0.53266494020369803</v>
          </cell>
          <cell r="M37">
            <v>0.59769986794066976</v>
          </cell>
          <cell r="N37">
            <v>0.62400433066229799</v>
          </cell>
          <cell r="O37">
            <v>0.64651035336150708</v>
          </cell>
          <cell r="P37">
            <v>1.4208494135234808</v>
          </cell>
        </row>
        <row r="38">
          <cell r="A38" t="str">
            <v>elccfter</v>
          </cell>
          <cell r="C38">
            <v>9.3300278041400002</v>
          </cell>
          <cell r="D38">
            <v>11.590024414343643</v>
          </cell>
          <cell r="E38">
            <v>11.914146880121395</v>
          </cell>
          <cell r="F38">
            <v>12.243684602336275</v>
          </cell>
          <cell r="G38">
            <v>12.557490887057595</v>
          </cell>
          <cell r="H38">
            <v>13.23045483802408</v>
          </cell>
          <cell r="K38">
            <v>9.3300278041400002</v>
          </cell>
          <cell r="L38">
            <v>11.772076179527765</v>
          </cell>
          <cell r="M38">
            <v>12.187325748430755</v>
          </cell>
          <cell r="N38">
            <v>11.700637651315112</v>
          </cell>
          <cell r="O38">
            <v>11.216690575428929</v>
          </cell>
          <cell r="P38">
            <v>9.7856501304146537</v>
          </cell>
        </row>
        <row r="39">
          <cell r="A39" t="str">
            <v>biocfter</v>
          </cell>
          <cell r="C39">
            <v>0.32080000000000009</v>
          </cell>
          <cell r="D39">
            <v>0.43921417503065663</v>
          </cell>
          <cell r="E39">
            <v>0.28918737477256418</v>
          </cell>
          <cell r="F39">
            <v>0.19077441994997305</v>
          </cell>
          <cell r="G39">
            <v>0.11418311174487238</v>
          </cell>
          <cell r="H39">
            <v>4.9081027716778296E-2</v>
          </cell>
          <cell r="K39">
            <v>0.32080000000000009</v>
          </cell>
          <cell r="L39">
            <v>0.34019306993450538</v>
          </cell>
          <cell r="M39">
            <v>0.46990658962310228</v>
          </cell>
          <cell r="N39">
            <v>0.57756427982867109</v>
          </cell>
          <cell r="O39">
            <v>0.60544961242259432</v>
          </cell>
          <cell r="P39">
            <v>0.40301050759188234</v>
          </cell>
        </row>
        <row r="42">
          <cell r="C42" t="str">
            <v>Energy consumption for space heating (EBU)</v>
          </cell>
          <cell r="K42" t="str">
            <v>Energy consumption for space heating (EBU)</v>
          </cell>
        </row>
        <row r="43">
          <cell r="A43" t="str">
            <v>chaufter1</v>
          </cell>
          <cell r="C43">
            <v>1.8407550000000001</v>
          </cell>
          <cell r="D43">
            <v>1.8637622118193402</v>
          </cell>
          <cell r="E43">
            <v>1.69880441836162</v>
          </cell>
          <cell r="F43">
            <v>1.550575456784081</v>
          </cell>
          <cell r="G43">
            <v>1.3570422982232262</v>
          </cell>
          <cell r="H43">
            <v>1.0118996150808646</v>
          </cell>
          <cell r="K43">
            <v>1.8624449999999999</v>
          </cell>
          <cell r="L43">
            <v>1.8857233105936806</v>
          </cell>
          <cell r="M43">
            <v>1.7310228194211699</v>
          </cell>
          <cell r="N43">
            <v>1.4955544505272993</v>
          </cell>
          <cell r="O43">
            <v>1.2375777508499552</v>
          </cell>
          <cell r="P43">
            <v>0.79001556144993823</v>
          </cell>
        </row>
        <row r="44">
          <cell r="A44" t="str">
            <v>chaufter2</v>
          </cell>
          <cell r="C44">
            <v>1.3674649999999999</v>
          </cell>
          <cell r="D44">
            <v>1.2624727949356229</v>
          </cell>
          <cell r="E44">
            <v>1.1200301115436775</v>
          </cell>
          <cell r="F44">
            <v>0.98708852038178341</v>
          </cell>
          <cell r="G44">
            <v>0.82346483656696612</v>
          </cell>
          <cell r="H44">
            <v>0.53647453806687828</v>
          </cell>
          <cell r="K44">
            <v>1.3734049999999998</v>
          </cell>
          <cell r="L44">
            <v>1.2679567293704477</v>
          </cell>
          <cell r="M44">
            <v>1.1343335876088396</v>
          </cell>
          <cell r="N44">
            <v>0.94001750100140646</v>
          </cell>
          <cell r="O44">
            <v>0.73328589400244359</v>
          </cell>
          <cell r="P44">
            <v>0.38158040064299004</v>
          </cell>
        </row>
        <row r="45">
          <cell r="A45" t="str">
            <v>chaufter3</v>
          </cell>
          <cell r="C45">
            <v>0.86499999999999999</v>
          </cell>
          <cell r="D45">
            <v>0.85234421220522216</v>
          </cell>
          <cell r="E45">
            <v>0.79193771738265784</v>
          </cell>
          <cell r="F45">
            <v>0.7367357749881791</v>
          </cell>
          <cell r="G45">
            <v>0.6587447223134868</v>
          </cell>
          <cell r="H45">
            <v>0.55267680157037946</v>
          </cell>
          <cell r="K45">
            <v>0.87667000000000006</v>
          </cell>
          <cell r="L45">
            <v>0.86384346880225693</v>
          </cell>
          <cell r="M45">
            <v>0.8079825045514939</v>
          </cell>
          <cell r="N45">
            <v>0.71035769035398055</v>
          </cell>
          <cell r="O45">
            <v>0.59978650940263745</v>
          </cell>
          <cell r="P45">
            <v>0.42922168731308075</v>
          </cell>
        </row>
        <row r="46">
          <cell r="A46" t="str">
            <v>chaufter4</v>
          </cell>
          <cell r="C46">
            <v>3.0076250000000004</v>
          </cell>
          <cell r="D46">
            <v>2.8584110919441859</v>
          </cell>
          <cell r="E46">
            <v>2.5909144327110107</v>
          </cell>
          <cell r="F46">
            <v>2.3066034175063375</v>
          </cell>
          <cell r="G46">
            <v>1.9554833152409845</v>
          </cell>
          <cell r="H46">
            <v>1.3551123865093362</v>
          </cell>
          <cell r="K46">
            <v>3.0363950000000002</v>
          </cell>
          <cell r="L46">
            <v>2.8857537583720925</v>
          </cell>
          <cell r="M46">
            <v>2.635544782906535</v>
          </cell>
          <cell r="N46">
            <v>2.2133010251224707</v>
          </cell>
          <cell r="O46">
            <v>1.7635616471211772</v>
          </cell>
          <cell r="P46">
            <v>1.007947839420775</v>
          </cell>
        </row>
        <row r="48">
          <cell r="C48" t="str">
            <v>Consumption of reference energy of services for thermal end-uses ,per sub-sector (EBU)</v>
          </cell>
          <cell r="K48" t="str">
            <v>Consumption of reference energy of services for thermal end-uses ,per sub-sector (EBU)</v>
          </cell>
        </row>
        <row r="49">
          <cell r="A49" t="str">
            <v>usthermter1</v>
          </cell>
          <cell r="C49">
            <v>2.0069613335155081</v>
          </cell>
          <cell r="D49">
            <v>2.0486830523562056</v>
          </cell>
          <cell r="E49">
            <v>1.8890516730587879</v>
          </cell>
          <cell r="F49">
            <v>1.746442906712582</v>
          </cell>
          <cell r="G49">
            <v>1.5584562388194567</v>
          </cell>
          <cell r="H49">
            <v>1.2251023401304288</v>
          </cell>
          <cell r="K49">
            <v>2.0310774044347708</v>
          </cell>
          <cell r="L49">
            <v>2.0552783668801036</v>
          </cell>
          <cell r="M49">
            <v>1.903717502635742</v>
          </cell>
          <cell r="N49">
            <v>1.6661679144403108</v>
          </cell>
          <cell r="O49">
            <v>1.4074828589448014</v>
          </cell>
          <cell r="P49">
            <v>0.92901301697243865</v>
          </cell>
        </row>
        <row r="50">
          <cell r="A50" t="str">
            <v>usthermter2</v>
          </cell>
          <cell r="C50">
            <v>2.1070096225018502</v>
          </cell>
          <cell r="D50">
            <v>2.0123619106554806</v>
          </cell>
          <cell r="E50">
            <v>1.8658121079711067</v>
          </cell>
          <cell r="F50">
            <v>1.7117597440380647</v>
          </cell>
          <cell r="G50">
            <v>1.528844425830737</v>
          </cell>
          <cell r="H50">
            <v>1.2589682626974614</v>
          </cell>
          <cell r="K50">
            <v>2.1189945371327328</v>
          </cell>
          <cell r="L50">
            <v>1.9502857571316123</v>
          </cell>
          <cell r="M50">
            <v>1.8062035420136677</v>
          </cell>
          <cell r="N50">
            <v>1.5730348377688705</v>
          </cell>
          <cell r="O50">
            <v>1.3302230111174826</v>
          </cell>
          <cell r="P50">
            <v>0.85497639245613921</v>
          </cell>
        </row>
        <row r="51">
          <cell r="A51" t="str">
            <v>usthermter3</v>
          </cell>
          <cell r="C51">
            <v>1.314516515078985</v>
          </cell>
          <cell r="D51">
            <v>1.360147448467961</v>
          </cell>
          <cell r="E51">
            <v>1.2898661959850359</v>
          </cell>
          <cell r="F51">
            <v>1.2496702728346927</v>
          </cell>
          <cell r="G51">
            <v>1.1863717542239718</v>
          </cell>
          <cell r="H51">
            <v>1.1257489991551455</v>
          </cell>
          <cell r="K51">
            <v>1.3303402985074626</v>
          </cell>
          <cell r="L51">
            <v>1.3266674635173108</v>
          </cell>
          <cell r="M51">
            <v>1.2527081389878938</v>
          </cell>
          <cell r="N51">
            <v>1.1497971699488296</v>
          </cell>
          <cell r="O51">
            <v>1.0325891972766035</v>
          </cell>
          <cell r="P51">
            <v>0.78650043623245469</v>
          </cell>
        </row>
        <row r="52">
          <cell r="A52" t="str">
            <v>usthermter4</v>
          </cell>
          <cell r="C52">
            <v>4.522614953509108</v>
          </cell>
          <cell r="D52">
            <v>4.4310132314895991</v>
          </cell>
          <cell r="E52">
            <v>4.2484337495556233</v>
          </cell>
          <cell r="F52">
            <v>4.000090583808654</v>
          </cell>
          <cell r="G52">
            <v>3.6855188060341559</v>
          </cell>
          <cell r="H52">
            <v>3.2781123548736018</v>
          </cell>
          <cell r="K52">
            <v>4.5669905995934954</v>
          </cell>
          <cell r="L52">
            <v>4.3208622233426963</v>
          </cell>
          <cell r="M52">
            <v>4.1331142014453501</v>
          </cell>
          <cell r="N52">
            <v>3.6975906051478939</v>
          </cell>
          <cell r="O52">
            <v>3.2329290893727594</v>
          </cell>
          <cell r="P52">
            <v>2.2532903250237881</v>
          </cell>
        </row>
        <row r="54">
          <cell r="C54" t="str">
            <v>Consumption of electricity of services for specific end-uses ,per sub-sector (TWh)</v>
          </cell>
          <cell r="K54" t="str">
            <v>Consumption of electricity of services for specific end-uses ,per sub-sector (TWh)</v>
          </cell>
        </row>
        <row r="55">
          <cell r="A55" t="str">
            <v>elccfspeter1</v>
          </cell>
          <cell r="C55">
            <v>17.960382852521612</v>
          </cell>
          <cell r="D55">
            <v>20.450153186022884</v>
          </cell>
          <cell r="E55">
            <v>21.305461001568343</v>
          </cell>
          <cell r="F55">
            <v>22.259990941392722</v>
          </cell>
          <cell r="G55">
            <v>23.266200316343788</v>
          </cell>
          <cell r="H55">
            <v>24.466054463953331</v>
          </cell>
          <cell r="K55">
            <v>17.960777376716226</v>
          </cell>
          <cell r="L55">
            <v>20.450602401403302</v>
          </cell>
          <cell r="M55">
            <v>21.126349870725086</v>
          </cell>
          <cell r="N55">
            <v>19.697602702364048</v>
          </cell>
          <cell r="O55">
            <v>18.27552431245994</v>
          </cell>
          <cell r="P55">
            <v>15.419712731945662</v>
          </cell>
        </row>
        <row r="56">
          <cell r="A56" t="str">
            <v>elccfspeter2</v>
          </cell>
          <cell r="C56">
            <v>15.701667035945858</v>
          </cell>
          <cell r="D56">
            <v>20.849399503550707</v>
          </cell>
          <cell r="E56">
            <v>20.843968138073713</v>
          </cell>
          <cell r="F56">
            <v>20.78737998493029</v>
          </cell>
          <cell r="G56">
            <v>20.740170930583254</v>
          </cell>
          <cell r="H56">
            <v>20.091061840900316</v>
          </cell>
          <cell r="K56">
            <v>15.700795935586763</v>
          </cell>
          <cell r="L56">
            <v>20.848242816215986</v>
          </cell>
          <cell r="M56">
            <v>20.761677732486557</v>
          </cell>
          <cell r="N56">
            <v>19.120577678356483</v>
          </cell>
          <cell r="O56">
            <v>17.424565003479227</v>
          </cell>
          <cell r="P56">
            <v>14.333716612302895</v>
          </cell>
        </row>
        <row r="57">
          <cell r="A57" t="str">
            <v>elccfspeter3</v>
          </cell>
          <cell r="C57">
            <v>3.8208873918464503</v>
          </cell>
          <cell r="D57">
            <v>8.1731263374258702</v>
          </cell>
          <cell r="E57">
            <v>8.3693377044214046</v>
          </cell>
          <cell r="F57">
            <v>8.586113064182733</v>
          </cell>
          <cell r="G57">
            <v>8.8121196059050089</v>
          </cell>
          <cell r="H57">
            <v>9.9154335388730601</v>
          </cell>
          <cell r="K57">
            <v>3.820029445003688</v>
          </cell>
          <cell r="L57">
            <v>8.1712911333966556</v>
          </cell>
          <cell r="M57">
            <v>8.4761803535342768</v>
          </cell>
          <cell r="N57">
            <v>8.365859031865627</v>
          </cell>
          <cell r="O57">
            <v>8.2209834068008121</v>
          </cell>
          <cell r="P57">
            <v>8.4549477385830905</v>
          </cell>
        </row>
        <row r="58">
          <cell r="A58" t="str">
            <v>elccfspeter4</v>
          </cell>
          <cell r="C58">
            <v>14.140868782673868</v>
          </cell>
          <cell r="D58">
            <v>19.325391335935795</v>
          </cell>
          <cell r="E58">
            <v>19.779592592991364</v>
          </cell>
          <cell r="F58">
            <v>20.01201735948446</v>
          </cell>
          <cell r="G58">
            <v>20.198788261104038</v>
          </cell>
          <cell r="H58">
            <v>20.09269623127603</v>
          </cell>
          <cell r="K58">
            <v>14.141500804948418</v>
          </cell>
          <cell r="L58">
            <v>19.326255079032233</v>
          </cell>
          <cell r="M58">
            <v>19.692615973202432</v>
          </cell>
          <cell r="N58">
            <v>18.524847445075828</v>
          </cell>
          <cell r="O58">
            <v>17.261618290885814</v>
          </cell>
          <cell r="P58">
            <v>14.629964183434847</v>
          </cell>
        </row>
        <row r="60">
          <cell r="C60" t="str">
            <v>Consumption of electricity of services for air conditioning ,per sub-sector (TWh)</v>
          </cell>
          <cell r="K60" t="str">
            <v>Consumption of electricity of services for air conditioning ,per sub-sector (TWh)</v>
          </cell>
        </row>
        <row r="61">
          <cell r="A61" t="str">
            <v>elccfcliter1</v>
          </cell>
          <cell r="C61">
            <v>1.5853574554375998</v>
          </cell>
          <cell r="D61">
            <v>2.5530196599450172</v>
          </cell>
          <cell r="E61">
            <v>2.5841597308015358</v>
          </cell>
          <cell r="F61">
            <v>2.5248228575468974</v>
          </cell>
          <cell r="G61">
            <v>2.5725283182674841</v>
          </cell>
          <cell r="H61">
            <v>2.7642981450310988</v>
          </cell>
          <cell r="K61">
            <v>1.5853574554375998</v>
          </cell>
          <cell r="L61">
            <v>2.5530196599450172</v>
          </cell>
          <cell r="M61">
            <v>2.5841569031255283</v>
          </cell>
          <cell r="N61">
            <v>2.5126507681099008</v>
          </cell>
          <cell r="O61">
            <v>2.5482199967244856</v>
          </cell>
          <cell r="P61">
            <v>2.6844666601544485</v>
          </cell>
        </row>
        <row r="62">
          <cell r="A62" t="str">
            <v>elccfcliter2</v>
          </cell>
          <cell r="C62">
            <v>0.58874433031169993</v>
          </cell>
          <cell r="D62">
            <v>0.93210875533839066</v>
          </cell>
          <cell r="E62">
            <v>0.98183137142016941</v>
          </cell>
          <cell r="F62">
            <v>0.95860883008945497</v>
          </cell>
          <cell r="G62">
            <v>0.97040075081971289</v>
          </cell>
          <cell r="H62">
            <v>1.0177799739023115</v>
          </cell>
          <cell r="K62">
            <v>0.58874433031169993</v>
          </cell>
          <cell r="L62">
            <v>0.93210875533839066</v>
          </cell>
          <cell r="M62">
            <v>0.98183210580663172</v>
          </cell>
          <cell r="N62">
            <v>0.95566863100527999</v>
          </cell>
          <cell r="O62">
            <v>0.96449425684274548</v>
          </cell>
          <cell r="P62">
            <v>0.99686356914869323</v>
          </cell>
        </row>
        <row r="63">
          <cell r="A63" t="str">
            <v>elccfcliter3</v>
          </cell>
          <cell r="C63">
            <v>0.30461824676999999</v>
          </cell>
          <cell r="D63">
            <v>0.46036425109199536</v>
          </cell>
          <cell r="E63">
            <v>0.48328003845618112</v>
          </cell>
          <cell r="F63">
            <v>0.47299697766575494</v>
          </cell>
          <cell r="G63">
            <v>0.48253401232207593</v>
          </cell>
          <cell r="H63">
            <v>0.54627325516064307</v>
          </cell>
          <cell r="K63">
            <v>0.30461824676999999</v>
          </cell>
          <cell r="L63">
            <v>0.46036425109199536</v>
          </cell>
          <cell r="M63">
            <v>0.48328003845618112</v>
          </cell>
          <cell r="N63">
            <v>0.47064368917887406</v>
          </cell>
          <cell r="O63">
            <v>0.47719843587277233</v>
          </cell>
          <cell r="P63">
            <v>0.52278674142481363</v>
          </cell>
        </row>
        <row r="64">
          <cell r="A64" t="str">
            <v>elccfcliter4</v>
          </cell>
          <cell r="C64">
            <v>0.73808524628999994</v>
          </cell>
          <cell r="D64">
            <v>1.9659324316876454</v>
          </cell>
          <cell r="E64">
            <v>2.0980338215133911</v>
          </cell>
          <cell r="F64">
            <v>2.0656004131870525</v>
          </cell>
          <cell r="G64">
            <v>2.1063768629186632</v>
          </cell>
          <cell r="H64">
            <v>2.2133684237416165</v>
          </cell>
          <cell r="K64">
            <v>0.73808524628999994</v>
          </cell>
          <cell r="L64">
            <v>1.9659324316876454</v>
          </cell>
          <cell r="M64">
            <v>2.0980354820678637</v>
          </cell>
          <cell r="N64">
            <v>2.060509876319407</v>
          </cell>
          <cell r="O64">
            <v>2.0956424074916304</v>
          </cell>
          <cell r="P64">
            <v>2.1711398763976986</v>
          </cell>
        </row>
        <row r="66">
          <cell r="C66" t="str">
            <v>Total consumption of electricity for street lighting (TWh)</v>
          </cell>
          <cell r="K66" t="str">
            <v>Total consumption of electricity for street lighting (TWh)</v>
          </cell>
        </row>
        <row r="67">
          <cell r="A67" t="str">
            <v>elccflgtter</v>
          </cell>
          <cell r="C67">
            <v>25.627067489999998</v>
          </cell>
          <cell r="D67">
            <v>27.678673799865514</v>
          </cell>
          <cell r="E67">
            <v>28.12848262474672</v>
          </cell>
          <cell r="F67">
            <v>28.528645478809171</v>
          </cell>
          <cell r="G67">
            <v>28.881708654693327</v>
          </cell>
          <cell r="H67">
            <v>29.739764662191249</v>
          </cell>
          <cell r="K67">
            <v>25.627067489999998</v>
          </cell>
          <cell r="L67">
            <v>27.678673799865514</v>
          </cell>
          <cell r="M67">
            <v>26.997697907353071</v>
          </cell>
          <cell r="N67">
            <v>26.310069400628947</v>
          </cell>
          <cell r="O67">
            <v>25.625047616458883</v>
          </cell>
          <cell r="P67">
            <v>23.96536395579043</v>
          </cell>
        </row>
        <row r="70">
          <cell r="C70" t="str">
            <v>Energy consumption for space heating in buildings built before base year (EBU)</v>
          </cell>
          <cell r="K70" t="str">
            <v>Energy consumption for space heating in buildings built before base year (EBU)</v>
          </cell>
        </row>
        <row r="71">
          <cell r="C71">
            <v>1.8407550000000001</v>
          </cell>
          <cell r="D71">
            <v>1.5094191000000001</v>
          </cell>
          <cell r="E71">
            <v>1.2793377185647059</v>
          </cell>
          <cell r="F71">
            <v>1.0695897024465857</v>
          </cell>
          <cell r="G71">
            <v>0.82470105052869225</v>
          </cell>
          <cell r="H71">
            <v>0.38577154870234764</v>
          </cell>
          <cell r="K71">
            <v>1.8624449999999999</v>
          </cell>
          <cell r="L71">
            <v>1.5272048999999999</v>
          </cell>
          <cell r="M71">
            <v>1.3080674301882351</v>
          </cell>
          <cell r="N71">
            <v>1.0164565351828088</v>
          </cell>
          <cell r="O71">
            <v>0.71549271215496368</v>
          </cell>
          <cell r="P71">
            <v>0.20101775859047771</v>
          </cell>
        </row>
        <row r="72">
          <cell r="C72">
            <v>1.3674649999999999</v>
          </cell>
          <cell r="D72">
            <v>1.1213213</v>
          </cell>
          <cell r="E72">
            <v>0.95039782769411763</v>
          </cell>
          <cell r="F72">
            <v>0.79457966022426674</v>
          </cell>
          <cell r="G72">
            <v>0.61265612320010976</v>
          </cell>
          <cell r="H72">
            <v>0.28658300037009582</v>
          </cell>
          <cell r="K72">
            <v>1.3734049999999998</v>
          </cell>
          <cell r="L72">
            <v>1.1261920999999999</v>
          </cell>
          <cell r="M72">
            <v>0.96459565192941166</v>
          </cell>
          <cell r="N72">
            <v>0.74955581920687342</v>
          </cell>
          <cell r="O72">
            <v>0.5276189462438825</v>
          </cell>
          <cell r="P72">
            <v>0.14823460275978889</v>
          </cell>
        </row>
        <row r="73">
          <cell r="C73">
            <v>0.86499999999999999</v>
          </cell>
          <cell r="D73">
            <v>0.70929999999999993</v>
          </cell>
          <cell r="E73">
            <v>0.60118110588235285</v>
          </cell>
          <cell r="F73">
            <v>0.50261718295824065</v>
          </cell>
          <cell r="G73">
            <v>0.38754011734713123</v>
          </cell>
          <cell r="H73">
            <v>0.18128017559508494</v>
          </cell>
          <cell r="K73">
            <v>0.87667000000000006</v>
          </cell>
          <cell r="L73">
            <v>0.71886939999999999</v>
          </cell>
          <cell r="M73">
            <v>0.61571937642352936</v>
          </cell>
          <cell r="N73">
            <v>0.47845544469700468</v>
          </cell>
          <cell r="O73">
            <v>0.33678900368327219</v>
          </cell>
          <cell r="P73">
            <v>9.4620908764293216E-2</v>
          </cell>
        </row>
        <row r="74">
          <cell r="C74">
            <v>3.0076250000000004</v>
          </cell>
          <cell r="D74">
            <v>2.4662525000000004</v>
          </cell>
          <cell r="E74">
            <v>2.0903206052941181</v>
          </cell>
          <cell r="F74">
            <v>1.7476115663523462</v>
          </cell>
          <cell r="G74">
            <v>1.3474859484811172</v>
          </cell>
          <cell r="H74">
            <v>0.63031536199325744</v>
          </cell>
          <cell r="K74">
            <v>3.0363950000000002</v>
          </cell>
          <cell r="L74">
            <v>2.4898438999999999</v>
          </cell>
          <cell r="M74">
            <v>2.1325780920705881</v>
          </cell>
          <cell r="N74">
            <v>1.6571568777313719</v>
          </cell>
          <cell r="O74">
            <v>1.1664873291419458</v>
          </cell>
          <cell r="P74">
            <v>0.32772474735916163</v>
          </cell>
        </row>
        <row r="76">
          <cell r="C76" t="str">
            <v>Energy consumption for space heating in buildings built after base year (EBU)</v>
          </cell>
          <cell r="K76" t="str">
            <v>Energy consumption for space heating in buildings built after base year (EBU)</v>
          </cell>
        </row>
        <row r="77">
          <cell r="C77">
            <v>0</v>
          </cell>
          <cell r="D77">
            <v>0.35434311181933997</v>
          </cell>
          <cell r="E77">
            <v>0.41946669979691414</v>
          </cell>
          <cell r="F77">
            <v>0.48098575433749535</v>
          </cell>
          <cell r="G77">
            <v>0.53234124769453395</v>
          </cell>
          <cell r="H77">
            <v>0.62612806637851692</v>
          </cell>
          <cell r="K77">
            <v>0</v>
          </cell>
          <cell r="L77">
            <v>0.35851841059368061</v>
          </cell>
          <cell r="M77">
            <v>0.42295538923293474</v>
          </cell>
          <cell r="N77">
            <v>0.47909791534449048</v>
          </cell>
          <cell r="O77">
            <v>0.52208503869499157</v>
          </cell>
          <cell r="P77">
            <v>0.58899780285946046</v>
          </cell>
        </row>
        <row r="78">
          <cell r="C78">
            <v>0</v>
          </cell>
          <cell r="D78">
            <v>0.14115149493562304</v>
          </cell>
          <cell r="E78">
            <v>0.16963228384955978</v>
          </cell>
          <cell r="F78">
            <v>0.19250886015751661</v>
          </cell>
          <cell r="G78">
            <v>0.21080871336685633</v>
          </cell>
          <cell r="H78">
            <v>0.24989153769678249</v>
          </cell>
          <cell r="K78">
            <v>0</v>
          </cell>
          <cell r="L78">
            <v>0.14176462937044776</v>
          </cell>
          <cell r="M78">
            <v>0.16973793567942808</v>
          </cell>
          <cell r="N78">
            <v>0.19046168179453307</v>
          </cell>
          <cell r="O78">
            <v>0.20566694775856109</v>
          </cell>
          <cell r="P78">
            <v>0.23334579788320117</v>
          </cell>
        </row>
        <row r="79">
          <cell r="C79">
            <v>0</v>
          </cell>
          <cell r="D79">
            <v>0.14304421220522226</v>
          </cell>
          <cell r="E79">
            <v>0.19075661150030493</v>
          </cell>
          <cell r="F79">
            <v>0.23411859202993848</v>
          </cell>
          <cell r="G79">
            <v>0.27120460496635557</v>
          </cell>
          <cell r="H79">
            <v>0.37139662597529455</v>
          </cell>
          <cell r="K79">
            <v>0</v>
          </cell>
          <cell r="L79">
            <v>0.14497406880225691</v>
          </cell>
          <cell r="M79">
            <v>0.19226312812796453</v>
          </cell>
          <cell r="N79">
            <v>0.23190224565697587</v>
          </cell>
          <cell r="O79">
            <v>0.26299750571936525</v>
          </cell>
          <cell r="P79">
            <v>0.33460077854878756</v>
          </cell>
        </row>
        <row r="80">
          <cell r="C80">
            <v>0</v>
          </cell>
          <cell r="D80">
            <v>0.3921585919441854</v>
          </cell>
          <cell r="E80">
            <v>0.5005938274168924</v>
          </cell>
          <cell r="F80">
            <v>0.55899185115399119</v>
          </cell>
          <cell r="G80">
            <v>0.60799736675986726</v>
          </cell>
          <cell r="H80">
            <v>0.72479702451607886</v>
          </cell>
          <cell r="K80">
            <v>0</v>
          </cell>
          <cell r="L80">
            <v>0.39590985837209247</v>
          </cell>
          <cell r="M80">
            <v>0.50296669083594692</v>
          </cell>
          <cell r="N80">
            <v>0.55614414739109874</v>
          </cell>
          <cell r="O80">
            <v>0.59707431797923161</v>
          </cell>
          <cell r="P80">
            <v>0.68022309206161347</v>
          </cell>
        </row>
        <row r="82">
          <cell r="C82" t="str">
            <v>Energy consumption for space heating per energy forms (EBU)</v>
          </cell>
          <cell r="K82" t="str">
            <v>Energy consumption for space heating per energy forms (EBU)</v>
          </cell>
        </row>
        <row r="83">
          <cell r="A83" t="str">
            <v>cmscfchfter</v>
          </cell>
          <cell r="C83">
            <v>0.11507935969177321</v>
          </cell>
          <cell r="D83">
            <v>4.6237523808878592E-2</v>
          </cell>
          <cell r="E83">
            <v>0</v>
          </cell>
          <cell r="F83">
            <v>0</v>
          </cell>
          <cell r="G83">
            <v>0</v>
          </cell>
          <cell r="H83">
            <v>0</v>
          </cell>
          <cell r="K83">
            <v>0.11506663802021094</v>
          </cell>
          <cell r="L83">
            <v>4.4447655507054054E-2</v>
          </cell>
          <cell r="M83">
            <v>0</v>
          </cell>
          <cell r="N83">
            <v>0</v>
          </cell>
          <cell r="O83">
            <v>0</v>
          </cell>
          <cell r="P83">
            <v>0</v>
          </cell>
        </row>
        <row r="84">
          <cell r="C84">
            <v>0</v>
          </cell>
          <cell r="D84">
            <v>0</v>
          </cell>
          <cell r="E84">
            <v>0</v>
          </cell>
          <cell r="F84">
            <v>0</v>
          </cell>
          <cell r="G84">
            <v>0</v>
          </cell>
          <cell r="H84">
            <v>0</v>
          </cell>
          <cell r="K84">
            <v>0</v>
          </cell>
          <cell r="L84">
            <v>0</v>
          </cell>
          <cell r="M84">
            <v>0</v>
          </cell>
          <cell r="N84">
            <v>0</v>
          </cell>
          <cell r="O84">
            <v>0</v>
          </cell>
          <cell r="P84">
            <v>0</v>
          </cell>
        </row>
        <row r="85">
          <cell r="A85" t="str">
            <v>oilcfchfter</v>
          </cell>
          <cell r="C85">
            <v>2.6355399614445272</v>
          </cell>
          <cell r="D85">
            <v>1.5865330890021765</v>
          </cell>
          <cell r="E85">
            <v>1.2204353117836644</v>
          </cell>
          <cell r="F85">
            <v>0.90517245102392696</v>
          </cell>
          <cell r="G85">
            <v>0.63115980058008747</v>
          </cell>
          <cell r="H85">
            <v>0.33545582400382667</v>
          </cell>
          <cell r="K85">
            <v>2.6349578949531107</v>
          </cell>
          <cell r="L85">
            <v>1.5790547011670664</v>
          </cell>
          <cell r="M85">
            <v>0.99723974369736623</v>
          </cell>
          <cell r="N85">
            <v>0.57774896415192245</v>
          </cell>
          <cell r="O85">
            <v>0.26748300432506666</v>
          </cell>
          <cell r="P85">
            <v>1.5988500196260681E-2</v>
          </cell>
        </row>
        <row r="86">
          <cell r="C86">
            <v>0</v>
          </cell>
          <cell r="D86">
            <v>0</v>
          </cell>
          <cell r="E86">
            <v>0</v>
          </cell>
          <cell r="F86">
            <v>0</v>
          </cell>
          <cell r="G86">
            <v>0</v>
          </cell>
          <cell r="H86">
            <v>0</v>
          </cell>
          <cell r="K86">
            <v>0</v>
          </cell>
          <cell r="L86">
            <v>0</v>
          </cell>
          <cell r="M86">
            <v>0</v>
          </cell>
          <cell r="N86">
            <v>0</v>
          </cell>
          <cell r="O86">
            <v>0</v>
          </cell>
          <cell r="P86">
            <v>0</v>
          </cell>
        </row>
        <row r="87">
          <cell r="C87">
            <v>0</v>
          </cell>
          <cell r="D87">
            <v>0</v>
          </cell>
          <cell r="E87">
            <v>0</v>
          </cell>
          <cell r="F87">
            <v>0</v>
          </cell>
          <cell r="G87">
            <v>0</v>
          </cell>
          <cell r="H87">
            <v>0</v>
          </cell>
          <cell r="K87">
            <v>0</v>
          </cell>
          <cell r="L87">
            <v>0</v>
          </cell>
          <cell r="M87">
            <v>0</v>
          </cell>
          <cell r="N87">
            <v>0</v>
          </cell>
          <cell r="O87">
            <v>0</v>
          </cell>
          <cell r="P87">
            <v>0</v>
          </cell>
        </row>
        <row r="88">
          <cell r="C88">
            <v>0</v>
          </cell>
          <cell r="D88">
            <v>0</v>
          </cell>
          <cell r="E88">
            <v>0</v>
          </cell>
          <cell r="F88">
            <v>0</v>
          </cell>
          <cell r="G88">
            <v>0</v>
          </cell>
          <cell r="H88">
            <v>0</v>
          </cell>
          <cell r="K88">
            <v>0</v>
          </cell>
          <cell r="L88">
            <v>0</v>
          </cell>
          <cell r="M88">
            <v>0</v>
          </cell>
          <cell r="N88">
            <v>0</v>
          </cell>
          <cell r="O88">
            <v>0</v>
          </cell>
          <cell r="P88">
            <v>0</v>
          </cell>
        </row>
        <row r="89">
          <cell r="A89" t="str">
            <v>gazcfchfter</v>
          </cell>
          <cell r="C89">
            <v>3.9831549934086521</v>
          </cell>
          <cell r="D89">
            <v>4.2202015658185426</v>
          </cell>
          <cell r="E89">
            <v>3.8337279397412058</v>
          </cell>
          <cell r="F89">
            <v>3.3018447297583924</v>
          </cell>
          <cell r="G89">
            <v>2.5690586112518954</v>
          </cell>
          <cell r="H89">
            <v>1.2296963868582813</v>
          </cell>
          <cell r="K89">
            <v>3.9823128935543153</v>
          </cell>
          <cell r="L89">
            <v>4.1996925391582183</v>
          </cell>
          <cell r="M89">
            <v>3.4961406780500974</v>
          </cell>
          <cell r="N89">
            <v>2.6346828608652864</v>
          </cell>
          <cell r="O89">
            <v>1.7632269310607782</v>
          </cell>
          <cell r="P89">
            <v>0.24172344535692408</v>
          </cell>
        </row>
        <row r="90">
          <cell r="A90" t="str">
            <v>heacfchfter</v>
          </cell>
          <cell r="C90">
            <v>0.62029895140491942</v>
          </cell>
          <cell r="D90">
            <v>0.57581348398448851</v>
          </cell>
          <cell r="E90">
            <v>0.49149084584688624</v>
          </cell>
          <cell r="F90">
            <v>0.44382672299714732</v>
          </cell>
          <cell r="G90">
            <v>0.42579263481678253</v>
          </cell>
          <cell r="H90">
            <v>0.4301734128942013</v>
          </cell>
          <cell r="K90">
            <v>0.62023004104100599</v>
          </cell>
          <cell r="L90">
            <v>0.38605393530922177</v>
          </cell>
          <cell r="M90">
            <v>0.39934803270156388</v>
          </cell>
          <cell r="N90">
            <v>0.3958633610707385</v>
          </cell>
          <cell r="O90">
            <v>0.3770891501000978</v>
          </cell>
          <cell r="P90">
            <v>0.75433674258085937</v>
          </cell>
        </row>
        <row r="91">
          <cell r="A91" t="str">
            <v>elccfchfter</v>
          </cell>
          <cell r="C91">
            <v>1.7257934205000001</v>
          </cell>
          <cell r="D91">
            <v>1.9755069458531127</v>
          </cell>
          <cell r="E91">
            <v>2.0042676648482121</v>
          </cell>
          <cell r="F91">
            <v>2.0604880990164558</v>
          </cell>
          <cell r="G91">
            <v>2.0430274537331936</v>
          </cell>
          <cell r="H91">
            <v>1.9241113581848284</v>
          </cell>
          <cell r="K91">
            <v>1.7251632049999999</v>
          </cell>
          <cell r="L91">
            <v>2.1649520673076634</v>
          </cell>
          <cell r="M91">
            <v>2.3254798564311616</v>
          </cell>
          <cell r="N91">
            <v>2.1910959291753622</v>
          </cell>
          <cell r="O91">
            <v>2.0250964593541858</v>
          </cell>
          <cell r="P91">
            <v>1.4462341708781894</v>
          </cell>
        </row>
        <row r="92">
          <cell r="A92" t="str">
            <v>biocfchfter</v>
          </cell>
          <cell r="C92">
            <v>0.23263523654833507</v>
          </cell>
          <cell r="D92">
            <v>0.30993279258841255</v>
          </cell>
          <cell r="E92">
            <v>0.20157100233870218</v>
          </cell>
          <cell r="F92">
            <v>0.13085254928966417</v>
          </cell>
          <cell r="G92">
            <v>7.7406649163789379E-2</v>
          </cell>
          <cell r="H92">
            <v>3.4630693345011475E-2</v>
          </cell>
          <cell r="K92">
            <v>0.23260939869963443</v>
          </cell>
          <cell r="L92">
            <v>0.2470806944322339</v>
          </cell>
          <cell r="M92">
            <v>0.32783461447556766</v>
          </cell>
          <cell r="N92">
            <v>0.3789711689587103</v>
          </cell>
          <cell r="O92">
            <v>0.36770936707666935</v>
          </cell>
          <cell r="P92">
            <v>0.22663730195306409</v>
          </cell>
        </row>
        <row r="95">
          <cell r="C95" t="str">
            <v>Energy consumption for other thermal uses per energy forms (EBU)</v>
          </cell>
          <cell r="K95" t="str">
            <v>Energy consumption for other thermal uses per energy forms (EBU)</v>
          </cell>
        </row>
        <row r="96">
          <cell r="A96" t="str">
            <v>cmscfothter</v>
          </cell>
          <cell r="C96">
            <v>4.3620640308226807E-2</v>
          </cell>
          <cell r="D96">
            <v>1.9238991338756915E-2</v>
          </cell>
          <cell r="E96">
            <v>0</v>
          </cell>
          <cell r="F96">
            <v>0</v>
          </cell>
          <cell r="G96">
            <v>0</v>
          </cell>
          <cell r="H96">
            <v>0</v>
          </cell>
          <cell r="K96">
            <v>4.3633361979789058E-2</v>
          </cell>
          <cell r="L96">
            <v>1.6794062166424963E-2</v>
          </cell>
          <cell r="M96">
            <v>0</v>
          </cell>
          <cell r="N96">
            <v>0</v>
          </cell>
          <cell r="O96">
            <v>0</v>
          </cell>
          <cell r="P96">
            <v>0</v>
          </cell>
        </row>
        <row r="97">
          <cell r="C97">
            <v>0</v>
          </cell>
          <cell r="D97">
            <v>0</v>
          </cell>
          <cell r="E97">
            <v>0</v>
          </cell>
          <cell r="F97">
            <v>0</v>
          </cell>
          <cell r="G97">
            <v>0</v>
          </cell>
          <cell r="H97">
            <v>0</v>
          </cell>
          <cell r="K97">
            <v>0</v>
          </cell>
          <cell r="L97">
            <v>0</v>
          </cell>
          <cell r="M97">
            <v>0</v>
          </cell>
          <cell r="N97">
            <v>0</v>
          </cell>
          <cell r="O97">
            <v>0</v>
          </cell>
          <cell r="P97">
            <v>0</v>
          </cell>
        </row>
        <row r="98">
          <cell r="A98" t="str">
            <v>gzlcfothter</v>
          </cell>
          <cell r="C98">
            <v>1.1205600385554733</v>
          </cell>
          <cell r="D98">
            <v>0.78810641650219071</v>
          </cell>
          <cell r="E98">
            <v>0.69508427917669846</v>
          </cell>
          <cell r="F98">
            <v>0.58741159170637958</v>
          </cell>
          <cell r="G98">
            <v>0.49177335018708102</v>
          </cell>
          <cell r="H98">
            <v>0.40912712450838962</v>
          </cell>
          <cell r="K98">
            <v>1.121142105046889</v>
          </cell>
          <cell r="L98">
            <v>0.70889203636463272</v>
          </cell>
          <cell r="M98">
            <v>0.49810924654296074</v>
          </cell>
          <cell r="N98">
            <v>0.33492208223177744</v>
          </cell>
          <cell r="O98">
            <v>0.19229351225005151</v>
          </cell>
          <cell r="P98">
            <v>1.7221408550310499E-2</v>
          </cell>
        </row>
        <row r="99">
          <cell r="A99" t="str">
            <v>folcfothter</v>
          </cell>
          <cell r="C99">
            <v>0</v>
          </cell>
          <cell r="D99">
            <v>0</v>
          </cell>
          <cell r="E99">
            <v>0</v>
          </cell>
          <cell r="F99">
            <v>0</v>
          </cell>
          <cell r="G99">
            <v>0</v>
          </cell>
          <cell r="H99">
            <v>0</v>
          </cell>
          <cell r="K99">
            <v>0</v>
          </cell>
          <cell r="L99">
            <v>0</v>
          </cell>
          <cell r="M99">
            <v>0</v>
          </cell>
          <cell r="N99">
            <v>0</v>
          </cell>
          <cell r="O99">
            <v>0</v>
          </cell>
          <cell r="P99">
            <v>0</v>
          </cell>
        </row>
        <row r="100">
          <cell r="C100">
            <v>0</v>
          </cell>
          <cell r="D100">
            <v>0</v>
          </cell>
          <cell r="E100">
            <v>0</v>
          </cell>
          <cell r="F100">
            <v>0</v>
          </cell>
          <cell r="G100">
            <v>0</v>
          </cell>
          <cell r="H100">
            <v>0</v>
          </cell>
          <cell r="K100">
            <v>0</v>
          </cell>
          <cell r="L100">
            <v>0</v>
          </cell>
          <cell r="M100">
            <v>0</v>
          </cell>
          <cell r="N100">
            <v>0</v>
          </cell>
          <cell r="O100">
            <v>0</v>
          </cell>
          <cell r="P100">
            <v>0</v>
          </cell>
        </row>
        <row r="101">
          <cell r="A101" t="str">
            <v>gplcfothter</v>
          </cell>
          <cell r="C101">
            <v>0</v>
          </cell>
          <cell r="D101">
            <v>0</v>
          </cell>
          <cell r="E101">
            <v>0</v>
          </cell>
          <cell r="F101">
            <v>0</v>
          </cell>
          <cell r="G101">
            <v>0</v>
          </cell>
          <cell r="H101">
            <v>0</v>
          </cell>
          <cell r="K101">
            <v>0</v>
          </cell>
          <cell r="L101">
            <v>0</v>
          </cell>
          <cell r="M101">
            <v>0</v>
          </cell>
          <cell r="N101">
            <v>0</v>
          </cell>
          <cell r="O101">
            <v>0</v>
          </cell>
          <cell r="P101">
            <v>0</v>
          </cell>
        </row>
        <row r="102">
          <cell r="A102" t="str">
            <v>gazcfothter</v>
          </cell>
          <cell r="C102">
            <v>1.6130450065913484</v>
          </cell>
          <cell r="D102">
            <v>1.8822448875990476</v>
          </cell>
          <cell r="E102">
            <v>1.9531129873387902</v>
          </cell>
          <cell r="F102">
            <v>1.9223844750110568</v>
          </cell>
          <cell r="G102">
            <v>1.7985095820498711</v>
          </cell>
          <cell r="H102">
            <v>1.3728088595963097</v>
          </cell>
          <cell r="K102">
            <v>1.6138871064456841</v>
          </cell>
          <cell r="L102">
            <v>1.6924358381350952</v>
          </cell>
          <cell r="M102">
            <v>1.5020199735264124</v>
          </cell>
          <cell r="N102">
            <v>1.2766901204525478</v>
          </cell>
          <cell r="O102">
            <v>1.0178479849592836</v>
          </cell>
          <cell r="P102">
            <v>0.20646425829833845</v>
          </cell>
        </row>
        <row r="103">
          <cell r="A103" t="str">
            <v>heacfothter</v>
          </cell>
          <cell r="C103">
            <v>0.23510104859508074</v>
          </cell>
          <cell r="D103">
            <v>0.23985259612781321</v>
          </cell>
          <cell r="E103">
            <v>0.23871732758956535</v>
          </cell>
          <cell r="F103">
            <v>0.24652039697040623</v>
          </cell>
          <cell r="G103">
            <v>0.28026986829681544</v>
          </cell>
          <cell r="H103">
            <v>0.39999723472788018</v>
          </cell>
          <cell r="K103">
            <v>0.23516995895899398</v>
          </cell>
          <cell r="L103">
            <v>0.14661100489447626</v>
          </cell>
          <cell r="M103">
            <v>0.19835183523910596</v>
          </cell>
          <cell r="N103">
            <v>0.22814096959155949</v>
          </cell>
          <cell r="O103">
            <v>0.26942120326140923</v>
          </cell>
          <cell r="P103">
            <v>0.66651267094262145</v>
          </cell>
        </row>
        <row r="104">
          <cell r="A104" t="str">
            <v>elccfothter</v>
          </cell>
          <cell r="C104">
            <v>0.68401400410545043</v>
          </cell>
          <cell r="D104">
            <v>0.80913491205624355</v>
          </cell>
          <cell r="E104">
            <v>0.91650257120980139</v>
          </cell>
          <cell r="F104">
            <v>1.0503253752930053</v>
          </cell>
          <cell r="G104">
            <v>1.2238122500100688</v>
          </cell>
          <cell r="H104">
            <v>1.7735246538267013</v>
          </cell>
          <cell r="K104">
            <v>0.68470463466846232</v>
          </cell>
          <cell r="L104">
            <v>0.80188594401410329</v>
          </cell>
          <cell r="M104">
            <v>0.98648882445843744</v>
          </cell>
          <cell r="N104">
            <v>1.0799568089699731</v>
          </cell>
          <cell r="O104">
            <v>1.2027708555513408</v>
          </cell>
          <cell r="P104">
            <v>1.1860252215867639</v>
          </cell>
        </row>
        <row r="105">
          <cell r="A105" t="str">
            <v>biocfothter</v>
          </cell>
          <cell r="C105">
            <v>8.8164763451664976E-2</v>
          </cell>
          <cell r="D105">
            <v>0.12928138244224407</v>
          </cell>
          <cell r="E105">
            <v>8.7616372433861972E-2</v>
          </cell>
          <cell r="F105">
            <v>5.9921870660308879E-2</v>
          </cell>
          <cell r="G105">
            <v>3.6776462581082997E-2</v>
          </cell>
          <cell r="H105">
            <v>1.4450334371766823E-2</v>
          </cell>
          <cell r="K105">
            <v>8.8190601300365587E-2</v>
          </cell>
          <cell r="L105">
            <v>9.311237550227143E-2</v>
          </cell>
          <cell r="M105">
            <v>0.14207197514753456</v>
          </cell>
          <cell r="N105">
            <v>0.1985931108699607</v>
          </cell>
          <cell r="O105">
            <v>0.237740245345925</v>
          </cell>
          <cell r="P105">
            <v>0.17637320563881825</v>
          </cell>
        </row>
        <row r="108">
          <cell r="C108" t="str">
            <v>Total consumption of electricity of services for specific end-uses (TWh)</v>
          </cell>
          <cell r="K108" t="str">
            <v>Total consumption of electricity of services for specific end-uses (TWh)</v>
          </cell>
        </row>
        <row r="109">
          <cell r="A109" t="str">
            <v>elccfspeter</v>
          </cell>
          <cell r="C109">
            <v>51.623806062987789</v>
          </cell>
          <cell r="D109">
            <v>68.798070362935249</v>
          </cell>
          <cell r="E109">
            <v>70.298359437054813</v>
          </cell>
          <cell r="F109">
            <v>71.645501349990212</v>
          </cell>
          <cell r="G109">
            <v>73.017279113936098</v>
          </cell>
          <cell r="H109">
            <v>74.565246075002733</v>
          </cell>
          <cell r="K109">
            <v>51.623103562255096</v>
          </cell>
          <cell r="L109">
            <v>68.796391430048175</v>
          </cell>
          <cell r="M109">
            <v>70.056823929948351</v>
          </cell>
          <cell r="N109">
            <v>65.70888685766198</v>
          </cell>
          <cell r="O109">
            <v>61.182691013625792</v>
          </cell>
          <cell r="P109">
            <v>52.838341266266497</v>
          </cell>
        </row>
        <row r="111">
          <cell r="C111" t="str">
            <v>Total consumption of electricity of services for air conditioning (TWh)</v>
          </cell>
          <cell r="K111" t="str">
            <v>Total consumption of electricity of services for air conditioning (TWh)</v>
          </cell>
        </row>
        <row r="112">
          <cell r="A112" t="str">
            <v>elccfcliter</v>
          </cell>
          <cell r="C112">
            <v>3.2168052788092996</v>
          </cell>
          <cell r="D112">
            <v>5.9114250980630487</v>
          </cell>
          <cell r="E112">
            <v>6.1473049621912779</v>
          </cell>
          <cell r="F112">
            <v>6.0220290784891599</v>
          </cell>
          <cell r="G112">
            <v>6.1318399443279361</v>
          </cell>
          <cell r="H112">
            <v>6.54171979783567</v>
          </cell>
          <cell r="K112">
            <v>3.2168052788092996</v>
          </cell>
          <cell r="L112">
            <v>5.9114250980630487</v>
          </cell>
          <cell r="M112">
            <v>6.1473045294562052</v>
          </cell>
          <cell r="N112">
            <v>5.9994729646134619</v>
          </cell>
          <cell r="O112">
            <v>6.0855550969316337</v>
          </cell>
          <cell r="P112">
            <v>6.3752568471256543</v>
          </cell>
        </row>
        <row r="115">
          <cell r="C115" t="str">
            <v>Total employment in commercial and non commercial services (million)</v>
          </cell>
          <cell r="K115" t="str">
            <v>Total employment in commercial and non commercial services (million)</v>
          </cell>
        </row>
        <row r="116">
          <cell r="A116" t="str">
            <v>emp</v>
          </cell>
          <cell r="C116">
            <v>17.813600000000001</v>
          </cell>
          <cell r="D116">
            <v>20.182164976284767</v>
          </cell>
          <cell r="E116">
            <v>20.667077912216154</v>
          </cell>
          <cell r="F116">
            <v>21.028815173946828</v>
          </cell>
          <cell r="G116">
            <v>21.396893568966835</v>
          </cell>
          <cell r="H116">
            <v>22.74711701186752</v>
          </cell>
          <cell r="K116">
            <v>17.813600000000001</v>
          </cell>
          <cell r="L116">
            <v>20.182164976284767</v>
          </cell>
          <cell r="M116">
            <v>20.667077912216154</v>
          </cell>
          <cell r="N116">
            <v>21.028815173946828</v>
          </cell>
          <cell r="O116">
            <v>21.396893568966835</v>
          </cell>
          <cell r="P116">
            <v>22.74711701186752</v>
          </cell>
        </row>
        <row r="118">
          <cell r="C118" t="str">
            <v>Number of employees (million)</v>
          </cell>
          <cell r="K118" t="str">
            <v>Number of employees (million)</v>
          </cell>
        </row>
        <row r="119">
          <cell r="A119" t="str">
            <v>empserv1</v>
          </cell>
          <cell r="C119">
            <v>7.3579999999999997</v>
          </cell>
          <cell r="D119">
            <v>8.2193738574550395</v>
          </cell>
          <cell r="E119">
            <v>8.4561226694119096</v>
          </cell>
          <cell r="F119">
            <v>8.7059294820139872</v>
          </cell>
          <cell r="G119">
            <v>8.9524602692557238</v>
          </cell>
          <cell r="H119">
            <v>9.476448947144009</v>
          </cell>
          <cell r="K119">
            <v>7.3579999999999997</v>
          </cell>
          <cell r="L119">
            <v>8.2193738574550395</v>
          </cell>
          <cell r="M119">
            <v>8.4561226694119096</v>
          </cell>
          <cell r="N119">
            <v>8.7059294820139872</v>
          </cell>
          <cell r="O119">
            <v>8.9524602692557238</v>
          </cell>
          <cell r="P119">
            <v>9.476448947144009</v>
          </cell>
        </row>
        <row r="120">
          <cell r="A120" t="str">
            <v>empserv2</v>
          </cell>
          <cell r="C120">
            <v>3.0411000000000001</v>
          </cell>
          <cell r="D120">
            <v>3.3620124838006622</v>
          </cell>
          <cell r="E120">
            <v>3.3435988463119424</v>
          </cell>
          <cell r="F120">
            <v>3.248951944374785</v>
          </cell>
          <cell r="G120">
            <v>3.1624608694932981</v>
          </cell>
          <cell r="H120">
            <v>3.2391894624899349</v>
          </cell>
          <cell r="K120">
            <v>3.0411000000000001</v>
          </cell>
          <cell r="L120">
            <v>3.3620124838006622</v>
          </cell>
          <cell r="M120">
            <v>3.3435988463119424</v>
          </cell>
          <cell r="N120">
            <v>3.248951944374785</v>
          </cell>
          <cell r="O120">
            <v>3.1624608694932981</v>
          </cell>
          <cell r="P120">
            <v>3.2391894624899349</v>
          </cell>
        </row>
        <row r="121">
          <cell r="A121" t="str">
            <v>empserv3</v>
          </cell>
          <cell r="C121">
            <v>1.3973</v>
          </cell>
          <cell r="D121">
            <v>1.7112764623427139</v>
          </cell>
          <cell r="E121">
            <v>1.6779989265792936</v>
          </cell>
          <cell r="F121">
            <v>1.7285686072984292</v>
          </cell>
          <cell r="G121">
            <v>1.7780818555811437</v>
          </cell>
          <cell r="H121">
            <v>1.9312302343075525</v>
          </cell>
          <cell r="K121">
            <v>1.3973</v>
          </cell>
          <cell r="L121">
            <v>1.7112764623427139</v>
          </cell>
          <cell r="M121">
            <v>1.6779989265792936</v>
          </cell>
          <cell r="N121">
            <v>1.7285686072984292</v>
          </cell>
          <cell r="O121">
            <v>1.7780818555811437</v>
          </cell>
          <cell r="P121">
            <v>1.9312302343075525</v>
          </cell>
        </row>
        <row r="122">
          <cell r="A122" t="str">
            <v>empserv4</v>
          </cell>
          <cell r="C122">
            <v>6.0171999999999999</v>
          </cell>
          <cell r="D122">
            <v>6.8895021726863508</v>
          </cell>
          <cell r="E122">
            <v>7.1893574699130083</v>
          </cell>
          <cell r="F122">
            <v>7.3453651402596272</v>
          </cell>
          <cell r="G122">
            <v>7.5038905746366691</v>
          </cell>
          <cell r="H122">
            <v>8.1002483679260244</v>
          </cell>
          <cell r="K122">
            <v>6.0171999999999999</v>
          </cell>
          <cell r="L122">
            <v>6.8895021726863508</v>
          </cell>
          <cell r="M122">
            <v>7.1893574699130083</v>
          </cell>
          <cell r="N122">
            <v>7.3453651402596272</v>
          </cell>
          <cell r="O122">
            <v>7.5038905746366691</v>
          </cell>
          <cell r="P122">
            <v>8.1002483679260244</v>
          </cell>
        </row>
        <row r="124">
          <cell r="C124" t="str">
            <v xml:space="preserve">Value added of services (billions $)     </v>
          </cell>
          <cell r="K124" t="str">
            <v xml:space="preserve">Value added of services (billions $)     </v>
          </cell>
        </row>
        <row r="125">
          <cell r="A125" t="str">
            <v>vadterxx</v>
          </cell>
          <cell r="C125">
            <v>1359.7805175000001</v>
          </cell>
          <cell r="D125">
            <v>1663.9855761370454</v>
          </cell>
          <cell r="E125">
            <v>1805.5131849368956</v>
          </cell>
          <cell r="F125">
            <v>1924.0283589735177</v>
          </cell>
          <cell r="G125">
            <v>2063.3122358652263</v>
          </cell>
          <cell r="H125">
            <v>2917.0824962899378</v>
          </cell>
          <cell r="K125">
            <v>1359.7805175000001</v>
          </cell>
          <cell r="L125">
            <v>1663.9855761370454</v>
          </cell>
          <cell r="M125">
            <v>1805.5131849368956</v>
          </cell>
          <cell r="N125">
            <v>1924.0283589735177</v>
          </cell>
          <cell r="O125">
            <v>2063.3122358652263</v>
          </cell>
          <cell r="P125">
            <v>2917.0824962899378</v>
          </cell>
        </row>
        <row r="128">
          <cell r="C128" t="str">
            <v>Specific energy consumption index, space heating, new services buildings (1= buildings at base year</v>
          </cell>
          <cell r="K128" t="str">
            <v>Specific energy consumption index, space heating, new services buildings (1= buildings at base year</v>
          </cell>
        </row>
        <row r="129">
          <cell r="C129">
            <v>1</v>
          </cell>
          <cell r="D129">
            <v>0.6</v>
          </cell>
          <cell r="E129">
            <v>0.58460000000000001</v>
          </cell>
          <cell r="F129">
            <v>0.52639999999999998</v>
          </cell>
          <cell r="G129">
            <v>0.43659999999999999</v>
          </cell>
          <cell r="H129">
            <v>0.27200000000000002</v>
          </cell>
          <cell r="K129">
            <v>1</v>
          </cell>
          <cell r="L129">
            <v>0.6</v>
          </cell>
          <cell r="M129">
            <v>0.57169999999999999</v>
          </cell>
          <cell r="N129">
            <v>0.4748</v>
          </cell>
          <cell r="O129">
            <v>0.36120000000000002</v>
          </cell>
          <cell r="P129">
            <v>0.1918</v>
          </cell>
        </row>
        <row r="131">
          <cell r="C131" t="str">
            <v>Specific energy consumption index, space heating, old services buildings (1= base year)</v>
          </cell>
          <cell r="K131" t="str">
            <v>Specific energy consumption index, space heating, old services buildings (1= base year)</v>
          </cell>
        </row>
        <row r="132">
          <cell r="C132">
            <v>1</v>
          </cell>
          <cell r="D132">
            <v>0.85</v>
          </cell>
          <cell r="E132">
            <v>0.73080000000000001</v>
          </cell>
          <cell r="F132">
            <v>0.62150000000000005</v>
          </cell>
          <cell r="G132">
            <v>0.4899</v>
          </cell>
          <cell r="H132">
            <v>0.27289999999999998</v>
          </cell>
          <cell r="K132">
            <v>1</v>
          </cell>
          <cell r="L132">
            <v>0.85</v>
          </cell>
          <cell r="M132">
            <v>0.73839999999999995</v>
          </cell>
          <cell r="N132">
            <v>0.58430000000000004</v>
          </cell>
          <cell r="O132">
            <v>0.42199999999999999</v>
          </cell>
          <cell r="P132">
            <v>0.16250000000000001</v>
          </cell>
        </row>
        <row r="134">
          <cell r="C134" t="str">
            <v>Index of evolution of the useful energy requirement per employee,thermal end-uses (1= base year)</v>
          </cell>
          <cell r="K134" t="str">
            <v>Index of evolution of the useful energy requirement per employee,thermal end-uses (1= base year)</v>
          </cell>
        </row>
        <row r="135">
          <cell r="A135" t="str">
            <v>idxthemp1</v>
          </cell>
          <cell r="C135">
            <v>1</v>
          </cell>
          <cell r="D135">
            <v>0.996</v>
          </cell>
          <cell r="E135">
            <v>0.996</v>
          </cell>
          <cell r="F135">
            <v>0.996</v>
          </cell>
          <cell r="G135">
            <v>0.996</v>
          </cell>
          <cell r="H135">
            <v>0.996</v>
          </cell>
          <cell r="K135">
            <v>1</v>
          </cell>
          <cell r="L135">
            <v>0.90010000000000001</v>
          </cell>
          <cell r="M135">
            <v>0.8911</v>
          </cell>
          <cell r="N135">
            <v>0.85509999999999997</v>
          </cell>
          <cell r="O135">
            <v>0.82809999999999995</v>
          </cell>
          <cell r="P135">
            <v>0.64</v>
          </cell>
        </row>
        <row r="136">
          <cell r="A136" t="str">
            <v>idxthemp2</v>
          </cell>
          <cell r="C136">
            <v>1</v>
          </cell>
          <cell r="D136">
            <v>0.91720000000000002</v>
          </cell>
          <cell r="E136">
            <v>0.91720000000000002</v>
          </cell>
          <cell r="F136">
            <v>0.91720000000000002</v>
          </cell>
          <cell r="G136">
            <v>0.91720000000000002</v>
          </cell>
          <cell r="H136">
            <v>0.91720000000000002</v>
          </cell>
          <cell r="K136">
            <v>1</v>
          </cell>
          <cell r="L136">
            <v>0.82779999999999998</v>
          </cell>
          <cell r="M136">
            <v>0.8196</v>
          </cell>
          <cell r="N136">
            <v>0.79469999999999996</v>
          </cell>
          <cell r="O136">
            <v>0.76990000000000003</v>
          </cell>
          <cell r="P136">
            <v>0.59609999999999996</v>
          </cell>
        </row>
        <row r="137">
          <cell r="A137" t="str">
            <v>idxthemp3</v>
          </cell>
          <cell r="C137">
            <v>1</v>
          </cell>
          <cell r="D137">
            <v>0.9224</v>
          </cell>
          <cell r="E137">
            <v>0.9224</v>
          </cell>
          <cell r="F137">
            <v>0.9224</v>
          </cell>
          <cell r="G137">
            <v>0.9224</v>
          </cell>
          <cell r="H137">
            <v>0.9224</v>
          </cell>
          <cell r="K137">
            <v>1</v>
          </cell>
          <cell r="L137">
            <v>0.83299999999999996</v>
          </cell>
          <cell r="M137">
            <v>0.81630000000000003</v>
          </cell>
          <cell r="N137">
            <v>0.78300000000000003</v>
          </cell>
          <cell r="O137">
            <v>0.74970000000000003</v>
          </cell>
          <cell r="P137">
            <v>0.56979999999999997</v>
          </cell>
        </row>
        <row r="138">
          <cell r="A138" t="str">
            <v>idxthemp4</v>
          </cell>
          <cell r="C138">
            <v>1</v>
          </cell>
          <cell r="D138">
            <v>0.90659999999999996</v>
          </cell>
          <cell r="E138">
            <v>0.91569999999999996</v>
          </cell>
          <cell r="F138">
            <v>0.91569999999999996</v>
          </cell>
          <cell r="G138">
            <v>0.91569999999999996</v>
          </cell>
          <cell r="H138">
            <v>0.94289999999999996</v>
          </cell>
          <cell r="K138">
            <v>1</v>
          </cell>
          <cell r="L138">
            <v>0.81889999999999996</v>
          </cell>
          <cell r="M138">
            <v>0.81889999999999996</v>
          </cell>
          <cell r="N138">
            <v>0.7944</v>
          </cell>
          <cell r="O138">
            <v>0.76980000000000004</v>
          </cell>
          <cell r="P138">
            <v>0.60440000000000005</v>
          </cell>
        </row>
        <row r="140">
          <cell r="C140" t="str">
            <v>Index of evolution of the electricity consumption per employee  (1= base year)</v>
          </cell>
          <cell r="K140" t="str">
            <v>Index of evolution of the electricity consumption per employee  (1= base year)</v>
          </cell>
        </row>
        <row r="141">
          <cell r="C141">
            <v>1</v>
          </cell>
          <cell r="D141">
            <v>1.0193000000000001</v>
          </cell>
          <cell r="E141">
            <v>1.0322</v>
          </cell>
          <cell r="F141">
            <v>1.0475000000000001</v>
          </cell>
          <cell r="G141">
            <v>1.0647</v>
          </cell>
          <cell r="H141">
            <v>1.0577000000000001</v>
          </cell>
          <cell r="K141">
            <v>1</v>
          </cell>
          <cell r="L141">
            <v>1.0193000000000001</v>
          </cell>
          <cell r="M141">
            <v>1.0235000000000001</v>
          </cell>
          <cell r="N141">
            <v>0.92689999999999995</v>
          </cell>
          <cell r="O141">
            <v>0.83630000000000004</v>
          </cell>
          <cell r="P141">
            <v>0.66659999999999997</v>
          </cell>
        </row>
        <row r="142">
          <cell r="C142">
            <v>1</v>
          </cell>
          <cell r="D142">
            <v>1.2011000000000001</v>
          </cell>
          <cell r="E142">
            <v>1.2074</v>
          </cell>
          <cell r="F142">
            <v>1.2392000000000001</v>
          </cell>
          <cell r="G142">
            <v>1.2702</v>
          </cell>
          <cell r="H142">
            <v>1.2013</v>
          </cell>
          <cell r="K142">
            <v>1</v>
          </cell>
          <cell r="L142">
            <v>1.2011000000000001</v>
          </cell>
          <cell r="M142">
            <v>1.2027000000000001</v>
          </cell>
          <cell r="N142">
            <v>1.1398999999999999</v>
          </cell>
          <cell r="O142">
            <v>1.0671999999999999</v>
          </cell>
          <cell r="P142">
            <v>0.85709999999999997</v>
          </cell>
        </row>
        <row r="143">
          <cell r="C143">
            <v>1</v>
          </cell>
          <cell r="D143">
            <v>1.7465999999999999</v>
          </cell>
          <cell r="E143">
            <v>1.8240000000000001</v>
          </cell>
          <cell r="F143">
            <v>1.8165</v>
          </cell>
          <cell r="G143">
            <v>1.8124</v>
          </cell>
          <cell r="H143">
            <v>1.8775999999999999</v>
          </cell>
          <cell r="K143">
            <v>1</v>
          </cell>
          <cell r="L143">
            <v>1.7465999999999999</v>
          </cell>
          <cell r="M143">
            <v>1.8476999999999999</v>
          </cell>
          <cell r="N143">
            <v>1.7703</v>
          </cell>
          <cell r="O143">
            <v>1.6912</v>
          </cell>
          <cell r="P143">
            <v>1.6013999999999999</v>
          </cell>
        </row>
        <row r="144">
          <cell r="C144">
            <v>1</v>
          </cell>
          <cell r="D144">
            <v>1.1936</v>
          </cell>
          <cell r="E144">
            <v>1.1707000000000001</v>
          </cell>
          <cell r="F144">
            <v>1.1593</v>
          </cell>
          <cell r="G144">
            <v>1.1454</v>
          </cell>
          <cell r="H144">
            <v>1.0555000000000001</v>
          </cell>
          <cell r="K144">
            <v>1</v>
          </cell>
          <cell r="L144">
            <v>1.1936</v>
          </cell>
          <cell r="M144">
            <v>1.1655</v>
          </cell>
          <cell r="N144">
            <v>1.0730999999999999</v>
          </cell>
          <cell r="O144">
            <v>0.9788</v>
          </cell>
          <cell r="P144">
            <v>0.76849999999999996</v>
          </cell>
        </row>
        <row r="146">
          <cell r="C146" t="str">
            <v xml:space="preserve">Electricity requirement per employee for air cooling in equipped services buildings(kWh/year/emp) </v>
          </cell>
          <cell r="K146" t="str">
            <v xml:space="preserve">Electricity requirement per employee for air cooling in equipped services buildings(kWh/year/emp) </v>
          </cell>
        </row>
        <row r="147">
          <cell r="C147">
            <v>723.02139999999997</v>
          </cell>
          <cell r="D147">
            <v>723.02139999999997</v>
          </cell>
          <cell r="E147">
            <v>731.10490000000004</v>
          </cell>
          <cell r="F147">
            <v>671.89829999999995</v>
          </cell>
          <cell r="G147">
            <v>759.60990000000004</v>
          </cell>
          <cell r="H147">
            <v>839.56</v>
          </cell>
          <cell r="K147">
            <v>723.02139999999997</v>
          </cell>
          <cell r="L147">
            <v>723.02139999999997</v>
          </cell>
          <cell r="M147">
            <v>731.10410000000002</v>
          </cell>
          <cell r="N147">
            <v>668.65909999999997</v>
          </cell>
          <cell r="O147">
            <v>752.33619999999996</v>
          </cell>
          <cell r="P147">
            <v>815.19410000000005</v>
          </cell>
        </row>
        <row r="148">
          <cell r="C148">
            <v>900.44579999999996</v>
          </cell>
          <cell r="D148">
            <v>900.44579999999996</v>
          </cell>
          <cell r="E148">
            <v>935.8587</v>
          </cell>
          <cell r="F148">
            <v>898.3904</v>
          </cell>
          <cell r="G148">
            <v>1054.2272</v>
          </cell>
          <cell r="H148">
            <v>1170.6413</v>
          </cell>
          <cell r="K148">
            <v>900.44579999999996</v>
          </cell>
          <cell r="L148">
            <v>900.44579999999996</v>
          </cell>
          <cell r="M148">
            <v>935.85940000000005</v>
          </cell>
          <cell r="N148">
            <v>895.63490000000002</v>
          </cell>
          <cell r="O148">
            <v>1047.6768</v>
          </cell>
          <cell r="P148">
            <v>1146.4149</v>
          </cell>
        </row>
        <row r="149">
          <cell r="C149">
            <v>1090.0245</v>
          </cell>
          <cell r="D149">
            <v>1090.0245</v>
          </cell>
          <cell r="E149">
            <v>1172.3349000000001</v>
          </cell>
          <cell r="F149">
            <v>1066.9970000000001</v>
          </cell>
          <cell r="G149">
            <v>1196.1283000000001</v>
          </cell>
          <cell r="H149">
            <v>1332.8604</v>
          </cell>
          <cell r="K149">
            <v>1090.0245</v>
          </cell>
          <cell r="L149">
            <v>1090.0245</v>
          </cell>
          <cell r="M149">
            <v>1172.3349000000001</v>
          </cell>
          <cell r="N149">
            <v>1061.6884</v>
          </cell>
          <cell r="O149">
            <v>1182.7512999999999</v>
          </cell>
          <cell r="P149">
            <v>1275.3678</v>
          </cell>
        </row>
        <row r="150">
          <cell r="C150">
            <v>1075.9875</v>
          </cell>
          <cell r="D150">
            <v>1075.9875</v>
          </cell>
          <cell r="E150">
            <v>1137.1084000000001</v>
          </cell>
          <cell r="F150">
            <v>1068.8861999999999</v>
          </cell>
          <cell r="G150">
            <v>1224.9612999999999</v>
          </cell>
          <cell r="H150">
            <v>1325.3568</v>
          </cell>
          <cell r="K150">
            <v>1075.9875</v>
          </cell>
          <cell r="L150">
            <v>1075.9875</v>
          </cell>
          <cell r="M150">
            <v>1137.1093000000001</v>
          </cell>
          <cell r="N150">
            <v>1066.252</v>
          </cell>
          <cell r="O150">
            <v>1218.5632000000001</v>
          </cell>
          <cell r="P150">
            <v>1299.8794</v>
          </cell>
        </row>
        <row r="153">
          <cell r="C153" t="str">
            <v xml:space="preserve">share of strategic fuels in thermal energy requirements (1)   </v>
          </cell>
          <cell r="K153" t="str">
            <v xml:space="preserve">share of strategic fuels in thermal energy requirements (1)   </v>
          </cell>
        </row>
        <row r="154">
          <cell r="C154" t="str">
            <v>Coal</v>
          </cell>
          <cell r="K154" t="str">
            <v>Coal</v>
          </cell>
        </row>
        <row r="155">
          <cell r="A155" t="str">
            <v>prtchath1</v>
          </cell>
          <cell r="C155">
            <v>1.3774057013521416E-2</v>
          </cell>
          <cell r="D155">
            <v>6.4999999999999997E-3</v>
          </cell>
          <cell r="E155">
            <v>0</v>
          </cell>
          <cell r="F155">
            <v>0</v>
          </cell>
          <cell r="G155">
            <v>0</v>
          </cell>
          <cell r="H155">
            <v>0</v>
          </cell>
          <cell r="K155">
            <v>1.3774057013521416E-2</v>
          </cell>
          <cell r="L155">
            <v>6.4999999999999997E-3</v>
          </cell>
          <cell r="M155">
            <v>0</v>
          </cell>
          <cell r="N155">
            <v>0</v>
          </cell>
          <cell r="O155">
            <v>0</v>
          </cell>
          <cell r="P155">
            <v>0</v>
          </cell>
        </row>
        <row r="156">
          <cell r="A156" t="str">
            <v>prtchath2</v>
          </cell>
          <cell r="C156">
            <v>6.9435833849968995E-3</v>
          </cell>
          <cell r="D156">
            <v>3.0000000000000001E-3</v>
          </cell>
          <cell r="E156">
            <v>0</v>
          </cell>
          <cell r="F156">
            <v>0</v>
          </cell>
          <cell r="G156">
            <v>0</v>
          </cell>
          <cell r="H156">
            <v>0</v>
          </cell>
          <cell r="K156">
            <v>6.9435833849968995E-3</v>
          </cell>
          <cell r="L156">
            <v>3.0000000000000001E-3</v>
          </cell>
          <cell r="M156">
            <v>0</v>
          </cell>
          <cell r="N156">
            <v>0</v>
          </cell>
          <cell r="O156">
            <v>0</v>
          </cell>
          <cell r="P156">
            <v>0</v>
          </cell>
        </row>
        <row r="157">
          <cell r="A157" t="str">
            <v>prtchath3</v>
          </cell>
          <cell r="C157">
            <v>1.2007463100142241E-2</v>
          </cell>
          <cell r="D157">
            <v>5.4000000000000003E-3</v>
          </cell>
          <cell r="E157">
            <v>0</v>
          </cell>
          <cell r="F157">
            <v>0</v>
          </cell>
          <cell r="G157">
            <v>0</v>
          </cell>
          <cell r="H157">
            <v>0</v>
          </cell>
          <cell r="K157">
            <v>1.2007463100142241E-2</v>
          </cell>
          <cell r="L157">
            <v>5.4000000000000003E-3</v>
          </cell>
          <cell r="M157">
            <v>0</v>
          </cell>
          <cell r="N157">
            <v>0</v>
          </cell>
          <cell r="O157">
            <v>0</v>
          </cell>
          <cell r="P157">
            <v>0</v>
          </cell>
        </row>
        <row r="158">
          <cell r="A158" t="str">
            <v>prtchath4</v>
          </cell>
          <cell r="C158">
            <v>1.0452688394378651E-2</v>
          </cell>
          <cell r="D158">
            <v>4.5999999999999999E-3</v>
          </cell>
          <cell r="E158">
            <v>0</v>
          </cell>
          <cell r="F158">
            <v>0</v>
          </cell>
          <cell r="G158">
            <v>0</v>
          </cell>
          <cell r="H158">
            <v>0</v>
          </cell>
          <cell r="K158">
            <v>1.0452688394378651E-2</v>
          </cell>
          <cell r="L158">
            <v>4.5999999999999999E-3</v>
          </cell>
          <cell r="M158">
            <v>0</v>
          </cell>
          <cell r="N158">
            <v>0</v>
          </cell>
          <cell r="O158">
            <v>0</v>
          </cell>
          <cell r="P158">
            <v>0</v>
          </cell>
        </row>
        <row r="159">
          <cell r="C159" t="str">
            <v>Heat_Oil</v>
          </cell>
          <cell r="K159" t="str">
            <v>Heat_Oil</v>
          </cell>
        </row>
        <row r="160">
          <cell r="A160" t="str">
            <v>prtfodth1</v>
          </cell>
          <cell r="C160">
            <v>0.27709734243759276</v>
          </cell>
          <cell r="D160">
            <v>0.14099999999999999</v>
          </cell>
          <cell r="E160">
            <v>0.11700000000000001</v>
          </cell>
          <cell r="F160">
            <v>9.7500000000000003E-2</v>
          </cell>
          <cell r="G160">
            <v>7.8399999999999997E-2</v>
          </cell>
          <cell r="H160">
            <v>4.1200000000000001E-2</v>
          </cell>
          <cell r="K160">
            <v>0.27709734243759276</v>
          </cell>
          <cell r="L160">
            <v>0.1482</v>
          </cell>
          <cell r="M160">
            <v>0.1076</v>
          </cell>
          <cell r="N160">
            <v>7.6700000000000004E-2</v>
          </cell>
          <cell r="O160">
            <v>4.4499999999999998E-2</v>
          </cell>
          <cell r="P160">
            <v>5.9999999999999995E-4</v>
          </cell>
        </row>
        <row r="161">
          <cell r="A161" t="str">
            <v>prtfodth2</v>
          </cell>
          <cell r="C161">
            <v>0.38911345319280843</v>
          </cell>
          <cell r="D161">
            <v>0.31869999999999998</v>
          </cell>
          <cell r="E161">
            <v>0.28349999999999997</v>
          </cell>
          <cell r="F161">
            <v>0.251</v>
          </cell>
          <cell r="G161">
            <v>0.22520000000000001</v>
          </cell>
          <cell r="H161">
            <v>0.21360000000000001</v>
          </cell>
          <cell r="K161">
            <v>0.38911345319280843</v>
          </cell>
          <cell r="L161">
            <v>0.33650000000000002</v>
          </cell>
          <cell r="M161">
            <v>0.2954</v>
          </cell>
          <cell r="N161">
            <v>0.2445</v>
          </cell>
          <cell r="O161">
            <v>0.17810000000000001</v>
          </cell>
          <cell r="P161">
            <v>1.9400000000000001E-2</v>
          </cell>
        </row>
        <row r="162">
          <cell r="A162" t="str">
            <v>prtfodth3</v>
          </cell>
          <cell r="C162">
            <v>0.35416012413869546</v>
          </cell>
          <cell r="D162">
            <v>0.23100000000000001</v>
          </cell>
          <cell r="E162">
            <v>0.21099999999999999</v>
          </cell>
          <cell r="F162">
            <v>0.193</v>
          </cell>
          <cell r="G162">
            <v>0.18260000000000001</v>
          </cell>
          <cell r="H162">
            <v>0.22220000000000001</v>
          </cell>
          <cell r="K162">
            <v>0.35416012413869546</v>
          </cell>
          <cell r="L162">
            <v>0.2351</v>
          </cell>
          <cell r="M162">
            <v>0.16259999999999999</v>
          </cell>
          <cell r="N162">
            <v>0.12509999999999999</v>
          </cell>
          <cell r="O162">
            <v>9.2899999999999996E-2</v>
          </cell>
          <cell r="P162">
            <v>3.0599999999999999E-2</v>
          </cell>
        </row>
        <row r="163">
          <cell r="A163" t="str">
            <v>prtfodth4</v>
          </cell>
          <cell r="C163">
            <v>0.3161503304789271</v>
          </cell>
          <cell r="D163">
            <v>0.22059999999999999</v>
          </cell>
          <cell r="E163">
            <v>0.19719999999999999</v>
          </cell>
          <cell r="F163">
            <v>0.17330000000000001</v>
          </cell>
          <cell r="G163">
            <v>0.1527</v>
          </cell>
          <cell r="H163">
            <v>0.1396</v>
          </cell>
          <cell r="K163">
            <v>0.3161503304789271</v>
          </cell>
          <cell r="L163">
            <v>0.22620000000000001</v>
          </cell>
          <cell r="M163">
            <v>0.18740000000000001</v>
          </cell>
          <cell r="N163">
            <v>0.15079999999999999</v>
          </cell>
          <cell r="O163">
            <v>0.1048</v>
          </cell>
          <cell r="P163">
            <v>1.12E-2</v>
          </cell>
        </row>
        <row r="164">
          <cell r="C164" t="str">
            <v>Gas</v>
          </cell>
          <cell r="K164" t="str">
            <v>Gas</v>
          </cell>
        </row>
        <row r="165">
          <cell r="A165" t="str">
            <v>prtgazth1</v>
          </cell>
          <cell r="C165">
            <v>0.58287102568273286</v>
          </cell>
          <cell r="D165">
            <v>0.71530000000000005</v>
          </cell>
          <cell r="E165">
            <v>0.75519999999999998</v>
          </cell>
          <cell r="F165">
            <v>0.76539999999999997</v>
          </cell>
          <cell r="G165">
            <v>0.74650000000000005</v>
          </cell>
          <cell r="H165">
            <v>0.55400000000000005</v>
          </cell>
          <cell r="K165">
            <v>0.58287102568273286</v>
          </cell>
          <cell r="L165">
            <v>0.75180000000000002</v>
          </cell>
          <cell r="M165">
            <v>0.83399999999999996</v>
          </cell>
          <cell r="N165">
            <v>0.85009999999999997</v>
          </cell>
          <cell r="O165">
            <v>0.86309999999999998</v>
          </cell>
          <cell r="P165">
            <v>0.20780000000000001</v>
          </cell>
        </row>
        <row r="166">
          <cell r="A166" t="str">
            <v>prtgazth2</v>
          </cell>
          <cell r="C166">
            <v>0.54016473297316436</v>
          </cell>
          <cell r="D166">
            <v>0.6149</v>
          </cell>
          <cell r="E166">
            <v>0.6573</v>
          </cell>
          <cell r="F166">
            <v>0.6885</v>
          </cell>
          <cell r="G166">
            <v>0.70669999999999999</v>
          </cell>
          <cell r="H166">
            <v>0.69179999999999997</v>
          </cell>
          <cell r="K166">
            <v>0.54016473297316436</v>
          </cell>
          <cell r="L166">
            <v>0.6492</v>
          </cell>
          <cell r="M166">
            <v>0.55689999999999995</v>
          </cell>
          <cell r="N166">
            <v>0.51080000000000003</v>
          </cell>
          <cell r="O166">
            <v>0.44450000000000001</v>
          </cell>
          <cell r="P166">
            <v>0.11070000000000001</v>
          </cell>
        </row>
        <row r="167">
          <cell r="A167" t="str">
            <v>prtgazth3</v>
          </cell>
          <cell r="C167">
            <v>0.52391794284447557</v>
          </cell>
          <cell r="D167">
            <v>0.64880000000000004</v>
          </cell>
          <cell r="E167">
            <v>0.67100000000000004</v>
          </cell>
          <cell r="F167">
            <v>0.68359999999999999</v>
          </cell>
          <cell r="G167">
            <v>0.67100000000000004</v>
          </cell>
          <cell r="H167">
            <v>0.54910000000000003</v>
          </cell>
          <cell r="K167">
            <v>0.52391794284447557</v>
          </cell>
          <cell r="L167">
            <v>0.66010000000000002</v>
          </cell>
          <cell r="M167">
            <v>0.75609999999999999</v>
          </cell>
          <cell r="N167">
            <v>0.79330000000000001</v>
          </cell>
          <cell r="O167">
            <v>0.81220000000000003</v>
          </cell>
          <cell r="P167">
            <v>0.35899999999999999</v>
          </cell>
        </row>
        <row r="168">
          <cell r="A168" t="str">
            <v>prtgazth4</v>
          </cell>
          <cell r="C168">
            <v>0.57766433037910603</v>
          </cell>
          <cell r="D168">
            <v>0.67720000000000002</v>
          </cell>
          <cell r="E168">
            <v>0.70399999999999996</v>
          </cell>
          <cell r="F168">
            <v>0.71950000000000003</v>
          </cell>
          <cell r="G168">
            <v>0.71650000000000003</v>
          </cell>
          <cell r="H168">
            <v>0.64329999999999998</v>
          </cell>
          <cell r="K168">
            <v>0.57766433037910603</v>
          </cell>
          <cell r="L168">
            <v>0.69430000000000003</v>
          </cell>
          <cell r="M168">
            <v>0.71189999999999998</v>
          </cell>
          <cell r="N168">
            <v>0.71419999999999995</v>
          </cell>
          <cell r="O168">
            <v>0.69510000000000005</v>
          </cell>
          <cell r="P168">
            <v>0.21829999999999999</v>
          </cell>
        </row>
        <row r="169">
          <cell r="C169" t="str">
            <v>Heat</v>
          </cell>
          <cell r="K169" t="str">
            <v>Heat</v>
          </cell>
        </row>
        <row r="170">
          <cell r="A170" t="str">
            <v>prtheath1</v>
          </cell>
          <cell r="C170">
            <v>0.12625757486615283</v>
          </cell>
          <cell r="D170">
            <v>0.13719999999999999</v>
          </cell>
          <cell r="E170">
            <v>0.12790000000000001</v>
          </cell>
          <cell r="F170">
            <v>0.1371</v>
          </cell>
          <cell r="G170">
            <v>0.17510000000000001</v>
          </cell>
          <cell r="H170">
            <v>0.40479999999999999</v>
          </cell>
          <cell r="K170">
            <v>0.12625757486615283</v>
          </cell>
          <cell r="L170">
            <v>9.3399999999999997E-2</v>
          </cell>
          <cell r="M170">
            <v>5.8400000000000001E-2</v>
          </cell>
          <cell r="N170">
            <v>7.3200000000000001E-2</v>
          </cell>
          <cell r="O170">
            <v>9.2399999999999996E-2</v>
          </cell>
          <cell r="P170">
            <v>0.79159999999999997</v>
          </cell>
        </row>
        <row r="171">
          <cell r="A171" t="str">
            <v>prtheath2</v>
          </cell>
          <cell r="C171">
            <v>6.3778230449030193E-2</v>
          </cell>
          <cell r="D171">
            <v>6.3399999999999998E-2</v>
          </cell>
          <cell r="E171">
            <v>5.9200000000000003E-2</v>
          </cell>
          <cell r="F171">
            <v>6.0499999999999998E-2</v>
          </cell>
          <cell r="G171">
            <v>6.8099999999999994E-2</v>
          </cell>
          <cell r="H171">
            <v>9.4600000000000004E-2</v>
          </cell>
          <cell r="K171">
            <v>6.3778230449030193E-2</v>
          </cell>
          <cell r="L171">
            <v>1.1299999999999999E-2</v>
          </cell>
          <cell r="M171">
            <v>0.1477</v>
          </cell>
          <cell r="N171">
            <v>0.2447</v>
          </cell>
          <cell r="O171">
            <v>0.37740000000000001</v>
          </cell>
          <cell r="P171">
            <v>0.86990000000000001</v>
          </cell>
        </row>
        <row r="172">
          <cell r="A172" t="str">
            <v>prtheath3</v>
          </cell>
          <cell r="C172">
            <v>0.1099144699166867</v>
          </cell>
          <cell r="D172">
            <v>0.1148</v>
          </cell>
          <cell r="E172">
            <v>0.1181</v>
          </cell>
          <cell r="F172">
            <v>0.1235</v>
          </cell>
          <cell r="G172">
            <v>0.1464</v>
          </cell>
          <cell r="H172">
            <v>0.22869999999999999</v>
          </cell>
          <cell r="K172">
            <v>0.1099144699166867</v>
          </cell>
          <cell r="L172">
            <v>9.9299999999999999E-2</v>
          </cell>
          <cell r="M172">
            <v>8.1299999999999997E-2</v>
          </cell>
          <cell r="N172">
            <v>8.1500000000000003E-2</v>
          </cell>
          <cell r="O172">
            <v>9.4899999999999998E-2</v>
          </cell>
          <cell r="P172">
            <v>0.61040000000000005</v>
          </cell>
        </row>
        <row r="173">
          <cell r="A173" t="str">
            <v>prtheath4</v>
          </cell>
          <cell r="C173">
            <v>9.5732650747588258E-2</v>
          </cell>
          <cell r="D173">
            <v>9.7500000000000003E-2</v>
          </cell>
          <cell r="E173">
            <v>9.8799999999999999E-2</v>
          </cell>
          <cell r="F173">
            <v>0.10730000000000001</v>
          </cell>
          <cell r="G173">
            <v>0.1308</v>
          </cell>
          <cell r="H173">
            <v>0.21709999999999999</v>
          </cell>
          <cell r="K173">
            <v>9.5732650747588258E-2</v>
          </cell>
          <cell r="L173">
            <v>7.4999999999999997E-2</v>
          </cell>
          <cell r="M173">
            <v>0.1007</v>
          </cell>
          <cell r="N173">
            <v>0.13500000000000001</v>
          </cell>
          <cell r="O173">
            <v>0.2001</v>
          </cell>
          <cell r="P173">
            <v>0.77059999999999995</v>
          </cell>
        </row>
        <row r="175">
          <cell r="C175" t="str">
            <v xml:space="preserve">Share of electricity in thermal energy requirements (1)    </v>
          </cell>
          <cell r="K175" t="str">
            <v xml:space="preserve">Share of electricity in thermal energy requirements (1)    </v>
          </cell>
        </row>
        <row r="176">
          <cell r="A176" t="str">
            <v>prtelcth1</v>
          </cell>
          <cell r="C176">
            <v>0.2681</v>
          </cell>
          <cell r="D176">
            <v>0.36330000000000001</v>
          </cell>
          <cell r="E176">
            <v>0.41930000000000001</v>
          </cell>
          <cell r="F176">
            <v>0.48349999999999999</v>
          </cell>
          <cell r="G176">
            <v>0.55579999999999996</v>
          </cell>
          <cell r="H176">
            <v>0.68320000000000003</v>
          </cell>
          <cell r="K176">
            <v>0.26490000000000002</v>
          </cell>
          <cell r="L176">
            <v>0.39340000000000003</v>
          </cell>
          <cell r="M176">
            <v>0.42230000000000001</v>
          </cell>
          <cell r="N176">
            <v>0.4541</v>
          </cell>
          <cell r="O176">
            <v>0.52200000000000002</v>
          </cell>
          <cell r="P176">
            <v>0.5927</v>
          </cell>
        </row>
        <row r="177">
          <cell r="A177" t="str">
            <v>prtelcth2</v>
          </cell>
          <cell r="C177">
            <v>0.32450000000000001</v>
          </cell>
          <cell r="D177">
            <v>0.3579</v>
          </cell>
          <cell r="E177">
            <v>0.41139999999999999</v>
          </cell>
          <cell r="F177">
            <v>0.46779999999999999</v>
          </cell>
          <cell r="G177">
            <v>0.52280000000000004</v>
          </cell>
          <cell r="H177">
            <v>0.64629999999999999</v>
          </cell>
          <cell r="K177">
            <v>0.32269999999999999</v>
          </cell>
          <cell r="L177">
            <v>0.39079999999999998</v>
          </cell>
          <cell r="M177">
            <v>0.42109999999999997</v>
          </cell>
          <cell r="N177">
            <v>0.41370000000000001</v>
          </cell>
          <cell r="O177">
            <v>0.41770000000000002</v>
          </cell>
          <cell r="P177">
            <v>0.43390000000000001</v>
          </cell>
        </row>
        <row r="178">
          <cell r="A178" t="str">
            <v>prtelcth3</v>
          </cell>
          <cell r="C178">
            <v>0.16439999999999999</v>
          </cell>
          <cell r="D178">
            <v>0.2011</v>
          </cell>
          <cell r="E178">
            <v>0.2094</v>
          </cell>
          <cell r="F178">
            <v>0.2404</v>
          </cell>
          <cell r="G178">
            <v>0.29420000000000002</v>
          </cell>
          <cell r="H178">
            <v>0.45669999999999999</v>
          </cell>
          <cell r="K178">
            <v>0.16250000000000001</v>
          </cell>
          <cell r="L178">
            <v>0.21759999999999999</v>
          </cell>
          <cell r="M178">
            <v>0.27479999999999999</v>
          </cell>
          <cell r="N178">
            <v>0.34</v>
          </cell>
          <cell r="O178">
            <v>0.43459999999999999</v>
          </cell>
          <cell r="P178">
            <v>0.6099</v>
          </cell>
        </row>
        <row r="179">
          <cell r="A179" t="str">
            <v>prtelcth4</v>
          </cell>
          <cell r="C179">
            <v>0.21490000000000001</v>
          </cell>
          <cell r="D179">
            <v>0.23619999999999999</v>
          </cell>
          <cell r="E179">
            <v>0.25679999999999997</v>
          </cell>
          <cell r="F179">
            <v>0.2913</v>
          </cell>
          <cell r="G179">
            <v>0.33979999999999999</v>
          </cell>
          <cell r="H179">
            <v>0.46760000000000002</v>
          </cell>
          <cell r="K179">
            <v>0.21279999999999999</v>
          </cell>
          <cell r="L179">
            <v>0.25629999999999997</v>
          </cell>
          <cell r="M179">
            <v>0.33950000000000002</v>
          </cell>
          <cell r="N179">
            <v>0.39829999999999999</v>
          </cell>
          <cell r="O179">
            <v>0.46050000000000002</v>
          </cell>
          <cell r="P179">
            <v>0.54630000000000001</v>
          </cell>
        </row>
        <row r="181">
          <cell r="C181" t="str">
            <v xml:space="preserve">Share of solar energy in thermal energy requirements (1)   </v>
          </cell>
          <cell r="K181" t="str">
            <v xml:space="preserve">Share of solar energy in thermal energy requirements (1)   </v>
          </cell>
        </row>
        <row r="182">
          <cell r="A182" t="str">
            <v>prtsolth1</v>
          </cell>
          <cell r="C182">
            <v>0</v>
          </cell>
          <cell r="D182">
            <v>4.5999999999999999E-3</v>
          </cell>
          <cell r="E182">
            <v>4.0000000000000001E-3</v>
          </cell>
          <cell r="F182">
            <v>3.3999999999999998E-3</v>
          </cell>
          <cell r="G182">
            <v>2.8999999999999998E-3</v>
          </cell>
          <cell r="H182">
            <v>2.5999999999999999E-3</v>
          </cell>
          <cell r="K182">
            <v>0</v>
          </cell>
          <cell r="L182">
            <v>4.5999999999999999E-3</v>
          </cell>
          <cell r="M182">
            <v>7.3000000000000001E-3</v>
          </cell>
          <cell r="N182">
            <v>1.2E-2</v>
          </cell>
          <cell r="O182">
            <v>1.8700000000000001E-2</v>
          </cell>
          <cell r="P182">
            <v>4.8800000000000003E-2</v>
          </cell>
        </row>
        <row r="183">
          <cell r="A183" t="str">
            <v>prtsolth2</v>
          </cell>
          <cell r="C183">
            <v>0</v>
          </cell>
          <cell r="D183">
            <v>1.34E-2</v>
          </cell>
          <cell r="E183">
            <v>1.18E-2</v>
          </cell>
          <cell r="F183">
            <v>9.7000000000000003E-3</v>
          </cell>
          <cell r="G183">
            <v>8.0000000000000002E-3</v>
          </cell>
          <cell r="H183">
            <v>4.4999999999999997E-3</v>
          </cell>
          <cell r="K183">
            <v>0</v>
          </cell>
          <cell r="L183">
            <v>1.4E-2</v>
          </cell>
          <cell r="M183">
            <v>6.5600000000000006E-2</v>
          </cell>
          <cell r="N183">
            <v>0.1206</v>
          </cell>
          <cell r="O183">
            <v>0.16600000000000001</v>
          </cell>
          <cell r="P183">
            <v>0.15129999999999999</v>
          </cell>
        </row>
        <row r="184">
          <cell r="A184" t="str">
            <v>prtsolth3</v>
          </cell>
          <cell r="C184">
            <v>0</v>
          </cell>
          <cell r="D184">
            <v>5.4999999999999997E-3</v>
          </cell>
          <cell r="E184">
            <v>4.7999999999999996E-3</v>
          </cell>
          <cell r="F184">
            <v>4.0000000000000001E-3</v>
          </cell>
          <cell r="G184">
            <v>3.3E-3</v>
          </cell>
          <cell r="H184">
            <v>2.5999999999999999E-3</v>
          </cell>
          <cell r="K184">
            <v>0</v>
          </cell>
          <cell r="L184">
            <v>5.5999999999999999E-3</v>
          </cell>
          <cell r="M184">
            <v>1.21E-2</v>
          </cell>
          <cell r="N184">
            <v>1.8800000000000001E-2</v>
          </cell>
          <cell r="O184">
            <v>2.5600000000000001E-2</v>
          </cell>
          <cell r="P184">
            <v>4.7100000000000003E-2</v>
          </cell>
        </row>
        <row r="185">
          <cell r="A185" t="str">
            <v>prtsolth4</v>
          </cell>
          <cell r="C185">
            <v>0</v>
          </cell>
          <cell r="D185">
            <v>1.0200000000000001E-2</v>
          </cell>
          <cell r="E185">
            <v>1.04E-2</v>
          </cell>
          <cell r="F185">
            <v>9.4000000000000004E-3</v>
          </cell>
          <cell r="G185">
            <v>8.6E-3</v>
          </cell>
          <cell r="H185">
            <v>6.7999999999999996E-3</v>
          </cell>
          <cell r="K185">
            <v>0</v>
          </cell>
          <cell r="L185">
            <v>1.12E-2</v>
          </cell>
          <cell r="M185">
            <v>3.04E-2</v>
          </cell>
          <cell r="N185">
            <v>4.8800000000000003E-2</v>
          </cell>
          <cell r="O185">
            <v>6.3200000000000006E-2</v>
          </cell>
          <cell r="P185">
            <v>7.6600000000000001E-2</v>
          </cell>
        </row>
        <row r="187">
          <cell r="C187" t="str">
            <v xml:space="preserve">Share of biomass in thermal energy requirements (1)  </v>
          </cell>
          <cell r="K187" t="str">
            <v xml:space="preserve">Share of biomass in thermal energy requirements (1)  </v>
          </cell>
        </row>
        <row r="188">
          <cell r="A188" t="str">
            <v>prtbioth1</v>
          </cell>
          <cell r="C188">
            <v>1.2033116730603616E-2</v>
          </cell>
          <cell r="D188">
            <v>1.6E-2</v>
          </cell>
          <cell r="E188">
            <v>1.37E-2</v>
          </cell>
          <cell r="F188">
            <v>1.12E-2</v>
          </cell>
          <cell r="G188">
            <v>9.1000000000000004E-3</v>
          </cell>
          <cell r="H188">
            <v>7.7000000000000002E-3</v>
          </cell>
          <cell r="K188">
            <v>2.378048216899022E-2</v>
          </cell>
          <cell r="L188">
            <v>2.52E-2</v>
          </cell>
          <cell r="M188">
            <v>3.3000000000000002E-2</v>
          </cell>
          <cell r="N188">
            <v>3.8399999999999997E-2</v>
          </cell>
          <cell r="O188">
            <v>4.2999999999999997E-2</v>
          </cell>
          <cell r="P188">
            <v>6.25E-2</v>
          </cell>
        </row>
        <row r="189">
          <cell r="A189" t="str">
            <v>prtbioth2</v>
          </cell>
          <cell r="C189">
            <v>5.6525608012450062E-3</v>
          </cell>
          <cell r="D189">
            <v>7.6E-3</v>
          </cell>
          <cell r="E189">
            <v>0</v>
          </cell>
          <cell r="F189">
            <v>0</v>
          </cell>
          <cell r="G189">
            <v>0</v>
          </cell>
          <cell r="H189">
            <v>0</v>
          </cell>
          <cell r="K189">
            <v>1.1241180466765838E-2</v>
          </cell>
          <cell r="L189">
            <v>1.2E-2</v>
          </cell>
          <cell r="M189">
            <v>2.7199999999999998E-2</v>
          </cell>
          <cell r="N189">
            <v>5.6500000000000002E-2</v>
          </cell>
          <cell r="O189">
            <v>8.0299999999999996E-2</v>
          </cell>
          <cell r="P189">
            <v>4.2099999999999999E-2</v>
          </cell>
        </row>
        <row r="190">
          <cell r="A190" t="str">
            <v>prtbioth3</v>
          </cell>
          <cell r="C190">
            <v>1.1981591573274096E-2</v>
          </cell>
          <cell r="D190">
            <v>1.6899999999999998E-2</v>
          </cell>
          <cell r="E190">
            <v>1.3599999999999999E-2</v>
          </cell>
          <cell r="F190">
            <v>1.03E-2</v>
          </cell>
          <cell r="G190">
            <v>7.6E-3</v>
          </cell>
          <cell r="H190">
            <v>4.7000000000000002E-3</v>
          </cell>
          <cell r="K190">
            <v>2.3678152150499031E-2</v>
          </cell>
          <cell r="L190">
            <v>2.6499999999999999E-2</v>
          </cell>
          <cell r="M190">
            <v>3.5400000000000001E-2</v>
          </cell>
          <cell r="N190">
            <v>4.1099999999999998E-2</v>
          </cell>
          <cell r="O190">
            <v>4.5100000000000001E-2</v>
          </cell>
          <cell r="P190">
            <v>5.7500000000000002E-2</v>
          </cell>
        </row>
        <row r="191">
          <cell r="A191" t="str">
            <v>prtbioth4</v>
          </cell>
          <cell r="C191">
            <v>9.8239625651807185E-3</v>
          </cell>
          <cell r="D191">
            <v>1.37E-2</v>
          </cell>
          <cell r="E191">
            <v>1.0200000000000001E-2</v>
          </cell>
          <cell r="F191">
            <v>6.1999999999999998E-3</v>
          </cell>
          <cell r="G191">
            <v>3.0000000000000001E-3</v>
          </cell>
          <cell r="H191">
            <v>0</v>
          </cell>
          <cell r="K191">
            <v>1.9457013992520453E-2</v>
          </cell>
          <cell r="L191">
            <v>2.1700000000000001E-2</v>
          </cell>
          <cell r="M191">
            <v>3.04E-2</v>
          </cell>
          <cell r="N191">
            <v>3.9600000000000003E-2</v>
          </cell>
          <cell r="O191">
            <v>4.6199999999999998E-2</v>
          </cell>
          <cell r="P191">
            <v>4.5499999999999999E-2</v>
          </cell>
        </row>
        <row r="193">
          <cell r="C193" t="str">
            <v>Consumption of energy for space heating per energy form and services sub-sector (EBU)</v>
          </cell>
          <cell r="K193" t="str">
            <v>Consumption of energy for space heating per energy form and services sub-sector (EBU)</v>
          </cell>
        </row>
        <row r="194">
          <cell r="C194" t="str">
            <v>SERVICE1/PUBLIC</v>
          </cell>
          <cell r="K194" t="str">
            <v>SERVICE1/PUBLIC</v>
          </cell>
        </row>
        <row r="195">
          <cell r="A195" t="str">
            <v>cmscfchfter1</v>
          </cell>
          <cell r="C195">
            <v>3.6503966357772338E-2</v>
          </cell>
          <cell r="D195">
            <v>1.492743068312464E-2</v>
          </cell>
          <cell r="E195">
            <v>0</v>
          </cell>
          <cell r="F195">
            <v>0</v>
          </cell>
          <cell r="G195">
            <v>0</v>
          </cell>
          <cell r="H195">
            <v>0</v>
          </cell>
          <cell r="K195">
            <v>3.649556183242969E-2</v>
          </cell>
          <cell r="L195">
            <v>1.4139907672155652E-2</v>
          </cell>
          <cell r="M195">
            <v>0</v>
          </cell>
          <cell r="N195">
            <v>0</v>
          </cell>
          <cell r="O195">
            <v>0</v>
          </cell>
          <cell r="P195">
            <v>0</v>
          </cell>
        </row>
        <row r="196">
          <cell r="C196">
            <v>0</v>
          </cell>
          <cell r="D196">
            <v>0</v>
          </cell>
          <cell r="E196">
            <v>0</v>
          </cell>
          <cell r="F196">
            <v>0</v>
          </cell>
          <cell r="G196">
            <v>0</v>
          </cell>
          <cell r="H196">
            <v>0</v>
          </cell>
          <cell r="K196">
            <v>0</v>
          </cell>
          <cell r="L196">
            <v>0</v>
          </cell>
          <cell r="M196">
            <v>0</v>
          </cell>
          <cell r="N196">
            <v>0</v>
          </cell>
          <cell r="O196">
            <v>0</v>
          </cell>
          <cell r="P196">
            <v>0</v>
          </cell>
        </row>
        <row r="197">
          <cell r="A197" t="str">
            <v>oilcfchfter1</v>
          </cell>
          <cell r="C197">
            <v>0.5648942934611052</v>
          </cell>
          <cell r="D197">
            <v>0.2490849380261034</v>
          </cell>
          <cell r="E197">
            <v>0.17215683975676657</v>
          </cell>
          <cell r="F197">
            <v>0.11673507326398955</v>
          </cell>
          <cell r="G197">
            <v>7.0742573251229152E-2</v>
          </cell>
          <cell r="H197">
            <v>1.9658563014335596E-2</v>
          </cell>
          <cell r="K197">
            <v>0.56476423448727253</v>
          </cell>
          <cell r="L197">
            <v>0.24799222686549918</v>
          </cell>
          <cell r="M197">
            <v>0.15399242916259445</v>
          </cell>
          <cell r="N197">
            <v>8.7443573167880664E-2</v>
          </cell>
          <cell r="O197">
            <v>3.52716322872434E-2</v>
          </cell>
          <cell r="P197">
            <v>2.1585655955924467E-4</v>
          </cell>
        </row>
        <row r="198">
          <cell r="C198">
            <v>0</v>
          </cell>
          <cell r="D198">
            <v>0</v>
          </cell>
          <cell r="E198">
            <v>0</v>
          </cell>
          <cell r="F198">
            <v>0</v>
          </cell>
          <cell r="G198">
            <v>0</v>
          </cell>
          <cell r="H198">
            <v>0</v>
          </cell>
          <cell r="K198">
            <v>0</v>
          </cell>
          <cell r="L198">
            <v>0</v>
          </cell>
          <cell r="M198">
            <v>0</v>
          </cell>
          <cell r="N198">
            <v>0</v>
          </cell>
          <cell r="O198">
            <v>0</v>
          </cell>
          <cell r="P198">
            <v>0</v>
          </cell>
        </row>
        <row r="199">
          <cell r="C199">
            <v>0</v>
          </cell>
          <cell r="D199">
            <v>0</v>
          </cell>
          <cell r="E199">
            <v>0</v>
          </cell>
          <cell r="F199">
            <v>0</v>
          </cell>
          <cell r="G199">
            <v>0</v>
          </cell>
          <cell r="H199">
            <v>0</v>
          </cell>
          <cell r="K199">
            <v>0</v>
          </cell>
          <cell r="L199">
            <v>0</v>
          </cell>
          <cell r="M199">
            <v>0</v>
          </cell>
          <cell r="N199">
            <v>0</v>
          </cell>
          <cell r="O199">
            <v>0</v>
          </cell>
          <cell r="P199">
            <v>0</v>
          </cell>
        </row>
        <row r="200">
          <cell r="C200">
            <v>0</v>
          </cell>
          <cell r="D200">
            <v>0</v>
          </cell>
          <cell r="E200">
            <v>0</v>
          </cell>
          <cell r="F200">
            <v>0</v>
          </cell>
          <cell r="G200">
            <v>0</v>
          </cell>
          <cell r="H200">
            <v>0</v>
          </cell>
          <cell r="K200">
            <v>0</v>
          </cell>
          <cell r="L200">
            <v>0</v>
          </cell>
          <cell r="M200">
            <v>0</v>
          </cell>
          <cell r="N200">
            <v>0</v>
          </cell>
          <cell r="O200">
            <v>0</v>
          </cell>
          <cell r="P200">
            <v>0</v>
          </cell>
        </row>
        <row r="201">
          <cell r="A201" t="str">
            <v>gazcfchfter1</v>
          </cell>
          <cell r="C201">
            <v>1.0298154127263008</v>
          </cell>
          <cell r="D201">
            <v>1.0951375556552878</v>
          </cell>
          <cell r="E201">
            <v>0.96305811395785268</v>
          </cell>
          <cell r="F201">
            <v>0.79421355623340095</v>
          </cell>
          <cell r="G201">
            <v>0.58377661744604881</v>
          </cell>
          <cell r="H201">
            <v>0.22909542205379441</v>
          </cell>
          <cell r="K201">
            <v>1.0295783121972877</v>
          </cell>
          <cell r="L201">
            <v>1.0902956500437559</v>
          </cell>
          <cell r="M201">
            <v>1.0344398494305136</v>
          </cell>
          <cell r="N201">
            <v>0.83995233389847845</v>
          </cell>
          <cell r="O201">
            <v>0.59289632322480468</v>
          </cell>
          <cell r="P201">
            <v>6.4790545554815962E-2</v>
          </cell>
        </row>
        <row r="202">
          <cell r="A202" t="str">
            <v>heacfchfter1</v>
          </cell>
          <cell r="C202">
            <v>0.19682791910497344</v>
          </cell>
          <cell r="D202">
            <v>0.18534330223752943</v>
          </cell>
          <cell r="E202">
            <v>0.14391411637183299</v>
          </cell>
          <cell r="F202">
            <v>0.12552453760386642</v>
          </cell>
          <cell r="G202">
            <v>0.12082181834616817</v>
          </cell>
          <cell r="H202">
            <v>0.14770305826190694</v>
          </cell>
          <cell r="K202">
            <v>0.19678260224219626</v>
          </cell>
          <cell r="L202">
            <v>0.11951740964518895</v>
          </cell>
          <cell r="M202">
            <v>6.3913761327488355E-2</v>
          </cell>
          <cell r="N202">
            <v>6.3817243827406431E-2</v>
          </cell>
          <cell r="O202">
            <v>5.6005663851205256E-2</v>
          </cell>
          <cell r="P202">
            <v>0.21777810618747795</v>
          </cell>
        </row>
        <row r="203">
          <cell r="A203" t="str">
            <v>elccfchfter1</v>
          </cell>
          <cell r="C203">
            <v>0.49350641550000002</v>
          </cell>
          <cell r="D203">
            <v>0.6771048115539664</v>
          </cell>
          <cell r="E203">
            <v>0.71230869261902718</v>
          </cell>
          <cell r="F203">
            <v>0.74970323335510314</v>
          </cell>
          <cell r="G203">
            <v>0.75424410935246911</v>
          </cell>
          <cell r="H203">
            <v>0.69132981702324681</v>
          </cell>
          <cell r="K203">
            <v>0.49336168050000001</v>
          </cell>
          <cell r="L203">
            <v>0.74184355038755401</v>
          </cell>
          <cell r="M203">
            <v>0.73101093664156003</v>
          </cell>
          <cell r="N203">
            <v>0.67913127598444667</v>
          </cell>
          <cell r="O203">
            <v>0.6460155859436767</v>
          </cell>
          <cell r="P203">
            <v>0.46824222327137843</v>
          </cell>
        </row>
        <row r="204">
          <cell r="A204" t="str">
            <v>biocfchfter1</v>
          </cell>
          <cell r="C204">
            <v>7.38333992914742E-2</v>
          </cell>
          <cell r="D204">
            <v>9.9400651297031475E-2</v>
          </cell>
          <cell r="E204">
            <v>7.7578735105180652E-2</v>
          </cell>
          <cell r="F204">
            <v>5.7888150386605691E-2</v>
          </cell>
          <cell r="G204">
            <v>4.1163616379437863E-2</v>
          </cell>
          <cell r="H204">
            <v>2.597209012040886E-2</v>
          </cell>
          <cell r="K204">
            <v>7.3816400188708317E-2</v>
          </cell>
          <cell r="L204">
            <v>7.9200379044934599E-2</v>
          </cell>
          <cell r="M204">
            <v>9.5206255068164339E-2</v>
          </cell>
          <cell r="N204">
            <v>9.571548483374713E-2</v>
          </cell>
          <cell r="O204">
            <v>8.8693072144246779E-2</v>
          </cell>
          <cell r="P204">
            <v>8.2293287651035232E-2</v>
          </cell>
        </row>
        <row r="205">
          <cell r="C205" t="str">
            <v>SERVICE2</v>
          </cell>
          <cell r="K205" t="str">
            <v>SERVICE2</v>
          </cell>
        </row>
        <row r="206">
          <cell r="A206" t="str">
            <v>cmscfchfter2</v>
          </cell>
          <cell r="C206">
            <v>1.2720546557435789E-2</v>
          </cell>
          <cell r="D206">
            <v>4.7047311176070927E-3</v>
          </cell>
          <cell r="E206">
            <v>0</v>
          </cell>
          <cell r="F206">
            <v>0</v>
          </cell>
          <cell r="G206">
            <v>0</v>
          </cell>
          <cell r="H206">
            <v>0</v>
          </cell>
          <cell r="K206">
            <v>1.2703542896540189E-2</v>
          </cell>
          <cell r="L206">
            <v>4.43683418741307E-3</v>
          </cell>
          <cell r="M206">
            <v>0</v>
          </cell>
          <cell r="N206">
            <v>0</v>
          </cell>
          <cell r="O206">
            <v>0</v>
          </cell>
          <cell r="P206">
            <v>0</v>
          </cell>
        </row>
        <row r="207">
          <cell r="C207">
            <v>0</v>
          </cell>
          <cell r="D207">
            <v>0</v>
          </cell>
          <cell r="E207">
            <v>0</v>
          </cell>
          <cell r="F207">
            <v>0</v>
          </cell>
          <cell r="G207">
            <v>0</v>
          </cell>
          <cell r="H207">
            <v>0</v>
          </cell>
          <cell r="K207">
            <v>0</v>
          </cell>
          <cell r="L207">
            <v>0</v>
          </cell>
          <cell r="M207">
            <v>0</v>
          </cell>
          <cell r="N207">
            <v>0</v>
          </cell>
          <cell r="O207">
            <v>0</v>
          </cell>
          <cell r="P207">
            <v>0</v>
          </cell>
        </row>
        <row r="208">
          <cell r="A208" t="str">
            <v>oilcfchfter2</v>
          </cell>
          <cell r="C208">
            <v>0.5483464176723214</v>
          </cell>
          <cell r="D208">
            <v>0.38446097620035391</v>
          </cell>
          <cell r="E208">
            <v>0.28176993834451453</v>
          </cell>
          <cell r="F208">
            <v>0.19916029496426141</v>
          </cell>
          <cell r="G208">
            <v>0.13386224113328929</v>
          </cell>
          <cell r="H208">
            <v>6.1561790302792241E-2</v>
          </cell>
          <cell r="K208">
            <v>0.54761343843300037</v>
          </cell>
          <cell r="L208">
            <v>0.38281915488833285</v>
          </cell>
          <cell r="M208">
            <v>0.25058989095244377</v>
          </cell>
          <cell r="N208">
            <v>0.14468951840721553</v>
          </cell>
          <cell r="O208">
            <v>6.7509232545440959E-2</v>
          </cell>
          <cell r="P208">
            <v>4.2445712264631728E-3</v>
          </cell>
        </row>
        <row r="209">
          <cell r="C209">
            <v>0</v>
          </cell>
          <cell r="D209">
            <v>0</v>
          </cell>
          <cell r="E209">
            <v>0</v>
          </cell>
          <cell r="F209">
            <v>0</v>
          </cell>
          <cell r="G209">
            <v>0</v>
          </cell>
          <cell r="H209">
            <v>0</v>
          </cell>
          <cell r="K209">
            <v>0</v>
          </cell>
          <cell r="L209">
            <v>0</v>
          </cell>
          <cell r="M209">
            <v>0</v>
          </cell>
          <cell r="N209">
            <v>0</v>
          </cell>
          <cell r="O209">
            <v>0</v>
          </cell>
          <cell r="P209">
            <v>0</v>
          </cell>
        </row>
        <row r="210">
          <cell r="C210">
            <v>0</v>
          </cell>
          <cell r="D210">
            <v>0</v>
          </cell>
          <cell r="E210">
            <v>0</v>
          </cell>
          <cell r="F210">
            <v>0</v>
          </cell>
          <cell r="G210">
            <v>0</v>
          </cell>
          <cell r="H210">
            <v>0</v>
          </cell>
          <cell r="K210">
            <v>0</v>
          </cell>
          <cell r="L210">
            <v>0</v>
          </cell>
          <cell r="M210">
            <v>0</v>
          </cell>
          <cell r="N210">
            <v>0</v>
          </cell>
          <cell r="O210">
            <v>0</v>
          </cell>
          <cell r="P210">
            <v>0</v>
          </cell>
        </row>
        <row r="211">
          <cell r="C211">
            <v>0</v>
          </cell>
          <cell r="D211">
            <v>0</v>
          </cell>
          <cell r="E211">
            <v>0</v>
          </cell>
          <cell r="F211">
            <v>0</v>
          </cell>
          <cell r="G211">
            <v>0</v>
          </cell>
          <cell r="H211">
            <v>0</v>
          </cell>
          <cell r="K211">
            <v>0</v>
          </cell>
          <cell r="L211">
            <v>0</v>
          </cell>
          <cell r="M211">
            <v>0</v>
          </cell>
          <cell r="N211">
            <v>0</v>
          </cell>
          <cell r="O211">
            <v>0</v>
          </cell>
          <cell r="P211">
            <v>0</v>
          </cell>
        </row>
        <row r="212">
          <cell r="A212" t="str">
            <v>gazcfchfter2</v>
          </cell>
          <cell r="C212">
            <v>0.65971610079762655</v>
          </cell>
          <cell r="D212">
            <v>0.64287536982591131</v>
          </cell>
          <cell r="E212">
            <v>0.56618364401176768</v>
          </cell>
          <cell r="F212">
            <v>0.47346194424372429</v>
          </cell>
          <cell r="G212">
            <v>0.36406329056117293</v>
          </cell>
          <cell r="H212">
            <v>0.17279956457838069</v>
          </cell>
          <cell r="K212">
            <v>0.65883425277209717</v>
          </cell>
          <cell r="L212">
            <v>0.64008727877079219</v>
          </cell>
          <cell r="M212">
            <v>0.40943255101069903</v>
          </cell>
          <cell r="N212">
            <v>0.26197580859748443</v>
          </cell>
          <cell r="O212">
            <v>0.1460236197880706</v>
          </cell>
          <cell r="P212">
            <v>2.0990936261179219E-2</v>
          </cell>
        </row>
        <row r="213">
          <cell r="A213" t="str">
            <v>heacfchfter2</v>
          </cell>
          <cell r="C213">
            <v>6.8729891858798478E-2</v>
          </cell>
          <cell r="D213">
            <v>5.8486265265939148E-2</v>
          </cell>
          <cell r="E213">
            <v>4.4994324006626917E-2</v>
          </cell>
          <cell r="F213">
            <v>3.670953175284547E-2</v>
          </cell>
          <cell r="G213">
            <v>3.095503136435613E-2</v>
          </cell>
          <cell r="H213">
            <v>2.0849495955709934E-2</v>
          </cell>
          <cell r="K213">
            <v>6.863802003793909E-2</v>
          </cell>
          <cell r="L213">
            <v>9.8306326113269983E-3</v>
          </cell>
          <cell r="M213">
            <v>9.581378183475793E-2</v>
          </cell>
          <cell r="N213">
            <v>0.1107354329376142</v>
          </cell>
          <cell r="O213">
            <v>0.10939452281086054</v>
          </cell>
          <cell r="P213">
            <v>0.14554451979594932</v>
          </cell>
        </row>
        <row r="214">
          <cell r="A214" t="str">
            <v>elccfchfter2</v>
          </cell>
          <cell r="C214">
            <v>0.44374239249999997</v>
          </cell>
          <cell r="D214">
            <v>0.4518390133074594</v>
          </cell>
          <cell r="E214">
            <v>0.46078038788906889</v>
          </cell>
          <cell r="F214">
            <v>0.46176000983459831</v>
          </cell>
          <cell r="G214">
            <v>0.43050741655720987</v>
          </cell>
          <cell r="H214">
            <v>0.34672349395262342</v>
          </cell>
          <cell r="K214">
            <v>0.44319779349999994</v>
          </cell>
          <cell r="L214">
            <v>0.49551748983797095</v>
          </cell>
          <cell r="M214">
            <v>0.47766787374208231</v>
          </cell>
          <cell r="N214">
            <v>0.38888524016428189</v>
          </cell>
          <cell r="O214">
            <v>0.30629351792482068</v>
          </cell>
          <cell r="P214">
            <v>0.16556773583899337</v>
          </cell>
        </row>
        <row r="215">
          <cell r="A215" t="str">
            <v>biocfchfter2</v>
          </cell>
          <cell r="C215">
            <v>2.5765596853581676E-2</v>
          </cell>
          <cell r="D215">
            <v>3.1982644138369112E-2</v>
          </cell>
          <cell r="E215">
            <v>0</v>
          </cell>
          <cell r="F215">
            <v>0</v>
          </cell>
          <cell r="G215">
            <v>0</v>
          </cell>
          <cell r="H215">
            <v>0</v>
          </cell>
          <cell r="K215">
            <v>2.5731155764930888E-2</v>
          </cell>
          <cell r="L215">
            <v>2.5359134587408957E-2</v>
          </cell>
          <cell r="M215">
            <v>5.1423122638267399E-2</v>
          </cell>
          <cell r="N215">
            <v>8.8518314677632465E-2</v>
          </cell>
          <cell r="O215">
            <v>9.8138095480660353E-2</v>
          </cell>
          <cell r="P215">
            <v>2.67742247784498E-2</v>
          </cell>
        </row>
        <row r="216">
          <cell r="C216" t="str">
            <v>SERVICE3</v>
          </cell>
          <cell r="K216" t="str">
            <v>SERVICE3</v>
          </cell>
        </row>
        <row r="217">
          <cell r="A217" t="str">
            <v>cmscfchfter3</v>
          </cell>
          <cell r="C217">
            <v>1.7108952030662501E-2</v>
          </cell>
          <cell r="D217">
            <v>7.1479290323954343E-3</v>
          </cell>
          <cell r="E217">
            <v>0</v>
          </cell>
          <cell r="F217">
            <v>0</v>
          </cell>
          <cell r="G217">
            <v>0</v>
          </cell>
          <cell r="H217">
            <v>0</v>
          </cell>
          <cell r="K217">
            <v>1.7133525929848497E-2</v>
          </cell>
          <cell r="L217">
            <v>6.9999309501372004E-3</v>
          </cell>
          <cell r="M217">
            <v>0</v>
          </cell>
          <cell r="N217">
            <v>0</v>
          </cell>
          <cell r="O217">
            <v>0</v>
          </cell>
          <cell r="P217">
            <v>0</v>
          </cell>
        </row>
        <row r="218">
          <cell r="C218">
            <v>0</v>
          </cell>
          <cell r="D218">
            <v>0</v>
          </cell>
          <cell r="E218">
            <v>0</v>
          </cell>
          <cell r="F218">
            <v>0</v>
          </cell>
          <cell r="G218">
            <v>0</v>
          </cell>
          <cell r="H218">
            <v>0</v>
          </cell>
          <cell r="K218">
            <v>0</v>
          </cell>
          <cell r="L218">
            <v>0</v>
          </cell>
          <cell r="M218">
            <v>0</v>
          </cell>
          <cell r="N218">
            <v>0</v>
          </cell>
          <cell r="O218">
            <v>0</v>
          </cell>
          <cell r="P218">
            <v>0</v>
          </cell>
        </row>
        <row r="219">
          <cell r="A219" t="str">
            <v>oilcfchfter3</v>
          </cell>
          <cell r="C219">
            <v>0.38817580011106967</v>
          </cell>
          <cell r="D219">
            <v>0.23520963055318311</v>
          </cell>
          <cell r="E219">
            <v>0.19851344374087604</v>
          </cell>
          <cell r="F219">
            <v>0.16303724678161102</v>
          </cell>
          <cell r="G219">
            <v>0.12859582737847416</v>
          </cell>
          <cell r="H219">
            <v>0.10126671527013993</v>
          </cell>
          <cell r="K219">
            <v>0.38873334407760107</v>
          </cell>
          <cell r="L219">
            <v>0.23442788694832703</v>
          </cell>
          <cell r="M219">
            <v>0.13697667733261137</v>
          </cell>
          <cell r="N219">
            <v>8.204359201950169E-2</v>
          </cell>
          <cell r="O219">
            <v>4.2407333043258361E-2</v>
          </cell>
          <cell r="P219">
            <v>5.7689375798050261E-3</v>
          </cell>
        </row>
        <row r="220">
          <cell r="C220">
            <v>0</v>
          </cell>
          <cell r="D220">
            <v>0</v>
          </cell>
          <cell r="E220">
            <v>0</v>
          </cell>
          <cell r="F220">
            <v>0</v>
          </cell>
          <cell r="G220">
            <v>0</v>
          </cell>
          <cell r="H220">
            <v>0</v>
          </cell>
          <cell r="K220">
            <v>0</v>
          </cell>
          <cell r="L220">
            <v>0</v>
          </cell>
          <cell r="M220">
            <v>0</v>
          </cell>
          <cell r="N220">
            <v>0</v>
          </cell>
          <cell r="O220">
            <v>0</v>
          </cell>
          <cell r="P220">
            <v>0</v>
          </cell>
        </row>
        <row r="221">
          <cell r="C221">
            <v>0</v>
          </cell>
          <cell r="D221">
            <v>0</v>
          </cell>
          <cell r="E221">
            <v>0</v>
          </cell>
          <cell r="F221">
            <v>0</v>
          </cell>
          <cell r="G221">
            <v>0</v>
          </cell>
          <cell r="H221">
            <v>0</v>
          </cell>
          <cell r="K221">
            <v>0</v>
          </cell>
          <cell r="L221">
            <v>0</v>
          </cell>
          <cell r="M221">
            <v>0</v>
          </cell>
          <cell r="N221">
            <v>0</v>
          </cell>
          <cell r="O221">
            <v>0</v>
          </cell>
          <cell r="P221">
            <v>0</v>
          </cell>
        </row>
        <row r="222">
          <cell r="C222">
            <v>0</v>
          </cell>
          <cell r="D222">
            <v>0</v>
          </cell>
          <cell r="E222">
            <v>0</v>
          </cell>
          <cell r="F222">
            <v>0</v>
          </cell>
          <cell r="G222">
            <v>0</v>
          </cell>
          <cell r="H222">
            <v>0</v>
          </cell>
          <cell r="K222">
            <v>0</v>
          </cell>
          <cell r="L222">
            <v>0</v>
          </cell>
          <cell r="M222">
            <v>0</v>
          </cell>
          <cell r="N222">
            <v>0</v>
          </cell>
          <cell r="O222">
            <v>0</v>
          </cell>
          <cell r="P222">
            <v>0</v>
          </cell>
        </row>
        <row r="223">
          <cell r="A223" t="str">
            <v>gazcfchfter3</v>
          </cell>
          <cell r="C223">
            <v>0.49767309310730956</v>
          </cell>
          <cell r="D223">
            <v>0.57254029089113068</v>
          </cell>
          <cell r="E223">
            <v>0.54711935853133076</v>
          </cell>
          <cell r="F223">
            <v>0.50047647830701925</v>
          </cell>
          <cell r="G223">
            <v>0.4095441410085543</v>
          </cell>
          <cell r="H223">
            <v>0.2168833464184938</v>
          </cell>
          <cell r="K223">
            <v>0.49838791002863136</v>
          </cell>
          <cell r="L223">
            <v>0.57045116298587228</v>
          </cell>
          <cell r="M223">
            <v>0.55202331058033505</v>
          </cell>
          <cell r="N223">
            <v>0.45089654150701797</v>
          </cell>
          <cell r="O223">
            <v>0.3213218992971279</v>
          </cell>
          <cell r="P223">
            <v>5.8657149640414068E-2</v>
          </cell>
        </row>
        <row r="224">
          <cell r="A224" t="str">
            <v>heacfchfter3</v>
          </cell>
          <cell r="C224">
            <v>9.2125126318951978E-2</v>
          </cell>
          <cell r="D224">
            <v>8.9388044980282771E-2</v>
          </cell>
          <cell r="E224">
            <v>8.4967295839243659E-2</v>
          </cell>
          <cell r="F224">
            <v>7.9779426914927301E-2</v>
          </cell>
          <cell r="G224">
            <v>7.8842722333197626E-2</v>
          </cell>
          <cell r="H224">
            <v>7.970457753207312E-2</v>
          </cell>
          <cell r="K224">
            <v>9.2257447314568863E-2</v>
          </cell>
          <cell r="L224">
            <v>7.5718207336451404E-2</v>
          </cell>
          <cell r="M224">
            <v>5.2373435450704352E-2</v>
          </cell>
          <cell r="N224">
            <v>4.0873271145277688E-2</v>
          </cell>
          <cell r="O224">
            <v>3.3127288530024591E-2</v>
          </cell>
          <cell r="P224">
            <v>8.8000141259647946E-2</v>
          </cell>
        </row>
        <row r="225">
          <cell r="A225" t="str">
            <v>elccfchfter3</v>
          </cell>
          <cell r="C225">
            <v>0.142206</v>
          </cell>
          <cell r="D225">
            <v>0.17140642107447021</v>
          </cell>
          <cell r="E225">
            <v>0.16583175801992858</v>
          </cell>
          <cell r="F225">
            <v>0.17711128030715828</v>
          </cell>
          <cell r="G225">
            <v>0.19380269730462782</v>
          </cell>
          <cell r="H225">
            <v>0.25240749527719236</v>
          </cell>
          <cell r="K225">
            <v>0.14245887500000001</v>
          </cell>
          <cell r="L225">
            <v>0.18797233881137107</v>
          </cell>
          <cell r="M225">
            <v>0.22203359225075051</v>
          </cell>
          <cell r="N225">
            <v>0.24152161472035344</v>
          </cell>
          <cell r="O225">
            <v>0.26066721698638617</v>
          </cell>
          <cell r="P225">
            <v>0.26178230709224798</v>
          </cell>
        </row>
        <row r="226">
          <cell r="A226" t="str">
            <v>biocfchfter3</v>
          </cell>
          <cell r="C226">
            <v>3.4546922369606985E-2</v>
          </cell>
          <cell r="D226">
            <v>4.8015390620894174E-2</v>
          </cell>
          <cell r="E226">
            <v>3.5901176521347153E-2</v>
          </cell>
          <cell r="F226">
            <v>2.5294594941260819E-2</v>
          </cell>
          <cell r="G226">
            <v>1.6688199631941666E-2</v>
          </cell>
          <cell r="H226">
            <v>8.6586032246026134E-3</v>
          </cell>
          <cell r="K226">
            <v>3.4596542742963317E-2</v>
          </cell>
          <cell r="L226">
            <v>3.8153086538766347E-2</v>
          </cell>
          <cell r="M226">
            <v>4.7670967768538144E-2</v>
          </cell>
          <cell r="N226">
            <v>4.8659501789247661E-2</v>
          </cell>
          <cell r="O226">
            <v>4.5083952623431574E-2</v>
          </cell>
          <cell r="P226">
            <v>4.1133745034170242E-2</v>
          </cell>
        </row>
        <row r="227">
          <cell r="C227" t="str">
            <v>SERVICE4</v>
          </cell>
          <cell r="K227" t="str">
            <v>SERVICE4</v>
          </cell>
        </row>
        <row r="228">
          <cell r="A228" t="str">
            <v>cmscfchfter4</v>
          </cell>
          <cell r="C228">
            <v>4.8745894745902595E-2</v>
          </cell>
          <cell r="D228">
            <v>1.9457432975751428E-2</v>
          </cell>
          <cell r="E228">
            <v>0</v>
          </cell>
          <cell r="F228">
            <v>0</v>
          </cell>
          <cell r="G228">
            <v>0</v>
          </cell>
          <cell r="H228">
            <v>0</v>
          </cell>
          <cell r="K228">
            <v>4.8734007361392558E-2</v>
          </cell>
          <cell r="L228">
            <v>1.8870982697348129E-2</v>
          </cell>
          <cell r="M228">
            <v>0</v>
          </cell>
          <cell r="N228">
            <v>0</v>
          </cell>
          <cell r="O228">
            <v>0</v>
          </cell>
          <cell r="P228">
            <v>0</v>
          </cell>
        </row>
        <row r="229">
          <cell r="C229">
            <v>0</v>
          </cell>
          <cell r="D229">
            <v>0</v>
          </cell>
          <cell r="E229">
            <v>0</v>
          </cell>
          <cell r="F229">
            <v>0</v>
          </cell>
          <cell r="G229">
            <v>0</v>
          </cell>
          <cell r="H229">
            <v>0</v>
          </cell>
          <cell r="K229">
            <v>0</v>
          </cell>
          <cell r="L229">
            <v>0</v>
          </cell>
          <cell r="M229">
            <v>0</v>
          </cell>
          <cell r="N229">
            <v>0</v>
          </cell>
          <cell r="O229">
            <v>0</v>
          </cell>
          <cell r="P229">
            <v>0</v>
          </cell>
        </row>
        <row r="230">
          <cell r="A230" t="str">
            <v>oilcfchfter4</v>
          </cell>
          <cell r="C230">
            <v>1.134123450200031</v>
          </cell>
          <cell r="D230">
            <v>0.71777754422253592</v>
          </cell>
          <cell r="E230">
            <v>0.56799508994150727</v>
          </cell>
          <cell r="F230">
            <v>0.42623983601406507</v>
          </cell>
          <cell r="G230">
            <v>0.29795915881709489</v>
          </cell>
          <cell r="H230">
            <v>0.15296875541655888</v>
          </cell>
          <cell r="K230">
            <v>1.1338468779552366</v>
          </cell>
          <cell r="L230">
            <v>0.71381543246490742</v>
          </cell>
          <cell r="M230">
            <v>0.45568074624971666</v>
          </cell>
          <cell r="N230">
            <v>0.26357228055732451</v>
          </cell>
          <cell r="O230">
            <v>0.12229480644912392</v>
          </cell>
          <cell r="P230">
            <v>5.7591348304332378E-3</v>
          </cell>
        </row>
        <row r="231">
          <cell r="C231">
            <v>0</v>
          </cell>
          <cell r="D231">
            <v>0</v>
          </cell>
          <cell r="E231">
            <v>0</v>
          </cell>
          <cell r="F231">
            <v>0</v>
          </cell>
          <cell r="G231">
            <v>0</v>
          </cell>
          <cell r="H231">
            <v>0</v>
          </cell>
          <cell r="K231">
            <v>0</v>
          </cell>
          <cell r="L231">
            <v>0</v>
          </cell>
          <cell r="M231">
            <v>0</v>
          </cell>
          <cell r="N231">
            <v>0</v>
          </cell>
          <cell r="O231">
            <v>0</v>
          </cell>
          <cell r="P231">
            <v>0</v>
          </cell>
        </row>
        <row r="232">
          <cell r="C232">
            <v>0</v>
          </cell>
          <cell r="D232">
            <v>0</v>
          </cell>
          <cell r="E232">
            <v>0</v>
          </cell>
          <cell r="F232">
            <v>0</v>
          </cell>
          <cell r="G232">
            <v>0</v>
          </cell>
          <cell r="H232">
            <v>0</v>
          </cell>
          <cell r="K232">
            <v>0</v>
          </cell>
          <cell r="L232">
            <v>0</v>
          </cell>
          <cell r="M232">
            <v>0</v>
          </cell>
          <cell r="N232">
            <v>0</v>
          </cell>
          <cell r="O232">
            <v>0</v>
          </cell>
          <cell r="P232">
            <v>0</v>
          </cell>
        </row>
        <row r="233">
          <cell r="C233">
            <v>0</v>
          </cell>
          <cell r="D233">
            <v>0</v>
          </cell>
          <cell r="E233">
            <v>0</v>
          </cell>
          <cell r="F233">
            <v>0</v>
          </cell>
          <cell r="G233">
            <v>0</v>
          </cell>
          <cell r="H233">
            <v>0</v>
          </cell>
          <cell r="K233">
            <v>0</v>
          </cell>
          <cell r="L233">
            <v>0</v>
          </cell>
          <cell r="M233">
            <v>0</v>
          </cell>
          <cell r="N233">
            <v>0</v>
          </cell>
          <cell r="O233">
            <v>0</v>
          </cell>
          <cell r="P233">
            <v>0</v>
          </cell>
        </row>
        <row r="234">
          <cell r="A234" t="str">
            <v>gazcfchfter4</v>
          </cell>
          <cell r="C234">
            <v>1.7959503867774151</v>
          </cell>
          <cell r="D234">
            <v>1.9096483494462129</v>
          </cell>
          <cell r="E234">
            <v>1.7573668232402548</v>
          </cell>
          <cell r="F234">
            <v>1.5336927509742477</v>
          </cell>
          <cell r="G234">
            <v>1.2116745622361191</v>
          </cell>
          <cell r="H234">
            <v>0.61091805380761244</v>
          </cell>
          <cell r="K234">
            <v>1.795512418556299</v>
          </cell>
          <cell r="L234">
            <v>1.8988584473577981</v>
          </cell>
          <cell r="M234">
            <v>1.5002449670285494</v>
          </cell>
          <cell r="N234">
            <v>1.0818581768623055</v>
          </cell>
          <cell r="O234">
            <v>0.70298508875077514</v>
          </cell>
          <cell r="P234">
            <v>9.7284813900514813E-2</v>
          </cell>
        </row>
        <row r="235">
          <cell r="A235" t="str">
            <v>heacfchfter4</v>
          </cell>
          <cell r="C235">
            <v>0.26261601412219554</v>
          </cell>
          <cell r="D235">
            <v>0.24259587150073714</v>
          </cell>
          <cell r="E235">
            <v>0.21761510962918268</v>
          </cell>
          <cell r="F235">
            <v>0.20181322672550808</v>
          </cell>
          <cell r="G235">
            <v>0.19517306277306065</v>
          </cell>
          <cell r="H235">
            <v>0.1819162811445113</v>
          </cell>
          <cell r="K235">
            <v>0.26255197144630177</v>
          </cell>
          <cell r="L235">
            <v>0.18098768571625443</v>
          </cell>
          <cell r="M235">
            <v>0.18724705408861322</v>
          </cell>
          <cell r="N235">
            <v>0.18043741316044021</v>
          </cell>
          <cell r="O235">
            <v>0.17856167490800745</v>
          </cell>
          <cell r="P235">
            <v>0.30301397533778412</v>
          </cell>
        </row>
        <row r="236">
          <cell r="A236" t="str">
            <v>elccfchfter4</v>
          </cell>
          <cell r="C236">
            <v>0.64633861250000013</v>
          </cell>
          <cell r="D236">
            <v>0.67515669991721672</v>
          </cell>
          <cell r="E236">
            <v>0.66534682632018749</v>
          </cell>
          <cell r="F236">
            <v>0.67191357551959618</v>
          </cell>
          <cell r="G236">
            <v>0.66447323051888652</v>
          </cell>
          <cell r="H236">
            <v>0.63365055193176556</v>
          </cell>
          <cell r="K236">
            <v>0.64614485599999993</v>
          </cell>
          <cell r="L236">
            <v>0.73961868827076738</v>
          </cell>
          <cell r="M236">
            <v>0.89476745379676881</v>
          </cell>
          <cell r="N236">
            <v>0.88155779830628012</v>
          </cell>
          <cell r="O236">
            <v>0.8121201384993022</v>
          </cell>
          <cell r="P236">
            <v>0.55064190467556939</v>
          </cell>
        </row>
        <row r="237">
          <cell r="A237" t="str">
            <v>biocfchfter4</v>
          </cell>
          <cell r="C237">
            <v>9.848931803367221E-2</v>
          </cell>
          <cell r="D237">
            <v>0.13053410653211781</v>
          </cell>
          <cell r="E237">
            <v>8.8091090712174372E-2</v>
          </cell>
          <cell r="F237">
            <v>4.7669803961797645E-2</v>
          </cell>
          <cell r="G237">
            <v>1.9554833152409846E-2</v>
          </cell>
          <cell r="H237">
            <v>0</v>
          </cell>
          <cell r="K237">
            <v>9.8465300003031928E-2</v>
          </cell>
          <cell r="L237">
            <v>0.10436809426112402</v>
          </cell>
          <cell r="M237">
            <v>0.13353426900059778</v>
          </cell>
          <cell r="N237">
            <v>0.14607786765808309</v>
          </cell>
          <cell r="O237">
            <v>0.13579424682833066</v>
          </cell>
          <cell r="P237">
            <v>7.6436044489408786E-2</v>
          </cell>
        </row>
        <row r="239">
          <cell r="C239" t="str">
            <v xml:space="preserve">Consumption of energy for other thermal purposes than space heating per energy forms and sub-sector </v>
          </cell>
          <cell r="K239" t="str">
            <v xml:space="preserve">Consumption of energy for other thermal purposes than space heating per energy forms and sub-sector </v>
          </cell>
        </row>
        <row r="240">
          <cell r="C240" t="str">
            <v>SERVICE1/PUBLIC</v>
          </cell>
          <cell r="K240" t="str">
            <v>SERVICE1/PUBLIC</v>
          </cell>
        </row>
        <row r="241">
          <cell r="A241" t="str">
            <v>cmscfothter1</v>
          </cell>
          <cell r="C241">
            <v>3.2960336422276706E-3</v>
          </cell>
          <cell r="D241">
            <v>1.4810864881119167E-3</v>
          </cell>
          <cell r="E241">
            <v>0</v>
          </cell>
          <cell r="F241">
            <v>0</v>
          </cell>
          <cell r="G241">
            <v>0</v>
          </cell>
          <cell r="H241">
            <v>0</v>
          </cell>
          <cell r="K241">
            <v>3.3044381675703047E-3</v>
          </cell>
          <cell r="L241">
            <v>1.2713916340581135E-3</v>
          </cell>
          <cell r="M241">
            <v>0</v>
          </cell>
          <cell r="N241">
            <v>0</v>
          </cell>
          <cell r="O241">
            <v>0</v>
          </cell>
          <cell r="P241">
            <v>0</v>
          </cell>
        </row>
        <row r="242">
          <cell r="C242">
            <v>0</v>
          </cell>
          <cell r="D242">
            <v>0</v>
          </cell>
          <cell r="E242">
            <v>0</v>
          </cell>
          <cell r="F242">
            <v>0</v>
          </cell>
          <cell r="G242">
            <v>0</v>
          </cell>
          <cell r="H242">
            <v>0</v>
          </cell>
          <cell r="K242">
            <v>0</v>
          </cell>
          <cell r="L242">
            <v>0</v>
          </cell>
          <cell r="M242">
            <v>0</v>
          </cell>
          <cell r="N242">
            <v>0</v>
          </cell>
          <cell r="O242">
            <v>0</v>
          </cell>
          <cell r="P242">
            <v>0</v>
          </cell>
        </row>
        <row r="243">
          <cell r="A243" t="str">
            <v>oilcfothter1</v>
          </cell>
          <cell r="C243">
            <v>5.1005706538894913E-2</v>
          </cell>
          <cell r="D243">
            <v>2.4713987553110078E-2</v>
          </cell>
          <cell r="E243">
            <v>1.9279656791010985E-2</v>
          </cell>
          <cell r="F243">
            <v>1.4745880967867192E-2</v>
          </cell>
          <cell r="G243">
            <v>1.049970252592948E-2</v>
          </cell>
          <cell r="H243">
            <v>4.1419713405859808E-3</v>
          </cell>
          <cell r="K243">
            <v>5.113576551272736E-2</v>
          </cell>
          <cell r="L243">
            <v>2.2298253274249974E-2</v>
          </cell>
          <cell r="M243">
            <v>1.5362982782959056E-2</v>
          </cell>
          <cell r="N243">
            <v>9.9755986215298714E-3</v>
          </cell>
          <cell r="O243">
            <v>4.8423870680690123E-3</v>
          </cell>
          <cell r="P243">
            <v>3.797838169353242E-5</v>
          </cell>
        </row>
        <row r="244">
          <cell r="C244">
            <v>0</v>
          </cell>
          <cell r="D244">
            <v>0</v>
          </cell>
          <cell r="E244">
            <v>0</v>
          </cell>
          <cell r="F244">
            <v>0</v>
          </cell>
          <cell r="G244">
            <v>0</v>
          </cell>
          <cell r="H244">
            <v>0</v>
          </cell>
          <cell r="K244">
            <v>0</v>
          </cell>
          <cell r="L244">
            <v>0</v>
          </cell>
          <cell r="M244">
            <v>0</v>
          </cell>
          <cell r="N244">
            <v>0</v>
          </cell>
          <cell r="O244">
            <v>0</v>
          </cell>
          <cell r="P244">
            <v>0</v>
          </cell>
        </row>
        <row r="245">
          <cell r="C245">
            <v>0</v>
          </cell>
          <cell r="D245">
            <v>0</v>
          </cell>
          <cell r="E245">
            <v>0</v>
          </cell>
          <cell r="F245">
            <v>0</v>
          </cell>
          <cell r="G245">
            <v>0</v>
          </cell>
          <cell r="H245">
            <v>0</v>
          </cell>
          <cell r="K245">
            <v>0</v>
          </cell>
          <cell r="L245">
            <v>0</v>
          </cell>
          <cell r="M245">
            <v>0</v>
          </cell>
          <cell r="N245">
            <v>0</v>
          </cell>
          <cell r="O245">
            <v>0</v>
          </cell>
          <cell r="P245">
            <v>0</v>
          </cell>
        </row>
        <row r="246">
          <cell r="C246">
            <v>0</v>
          </cell>
          <cell r="D246">
            <v>0</v>
          </cell>
          <cell r="E246">
            <v>0</v>
          </cell>
          <cell r="F246">
            <v>0</v>
          </cell>
          <cell r="G246">
            <v>0</v>
          </cell>
          <cell r="H246">
            <v>0</v>
          </cell>
          <cell r="K246">
            <v>0</v>
          </cell>
          <cell r="L246">
            <v>0</v>
          </cell>
          <cell r="M246">
            <v>0</v>
          </cell>
          <cell r="N246">
            <v>0</v>
          </cell>
          <cell r="O246">
            <v>0</v>
          </cell>
          <cell r="P246">
            <v>0</v>
          </cell>
        </row>
        <row r="247">
          <cell r="A247" t="str">
            <v>gazcfothter1</v>
          </cell>
          <cell r="C247">
            <v>9.2984587273699182E-2</v>
          </cell>
          <cell r="D247">
            <v>0.10865858102014903</v>
          </cell>
          <cell r="E247">
            <v>0.10785182821164074</v>
          </cell>
          <cell r="F247">
            <v>0.10032442038049372</v>
          </cell>
          <cell r="G247">
            <v>8.664486663510429E-2</v>
          </cell>
          <cell r="H247">
            <v>4.8269381221521412E-2</v>
          </cell>
          <cell r="K247">
            <v>9.3221687802712117E-2</v>
          </cell>
          <cell r="L247">
            <v>9.8034074921527159E-2</v>
          </cell>
          <cell r="M247">
            <v>0.10320040850857626</v>
          </cell>
          <cell r="N247">
            <v>9.5822106080932667E-2</v>
          </cell>
          <cell r="O247">
            <v>8.1397806172067044E-2</v>
          </cell>
          <cell r="P247">
            <v>1.1399422256323163E-2</v>
          </cell>
        </row>
        <row r="248">
          <cell r="A248" t="str">
            <v>heacfothter1</v>
          </cell>
          <cell r="C248">
            <v>1.7772080895026576E-2</v>
          </cell>
          <cell r="D248">
            <v>1.8389598748321717E-2</v>
          </cell>
          <cell r="E248">
            <v>1.611678499065558E-2</v>
          </cell>
          <cell r="F248">
            <v>1.5856159064271319E-2</v>
          </cell>
          <cell r="G248">
            <v>1.7932527655892316E-2</v>
          </cell>
          <cell r="H248">
            <v>3.1120374047258231E-2</v>
          </cell>
          <cell r="K248">
            <v>1.7817397757803694E-2</v>
          </cell>
          <cell r="L248">
            <v>1.07464234046179E-2</v>
          </cell>
          <cell r="M248">
            <v>6.3763265519475865E-3</v>
          </cell>
          <cell r="N248">
            <v>7.2802972990626685E-3</v>
          </cell>
          <cell r="O248">
            <v>7.6889297371639104E-3</v>
          </cell>
          <cell r="P248">
            <v>3.8316463758019947E-2</v>
          </cell>
        </row>
        <row r="249">
          <cell r="A249" t="str">
            <v>elccfothter1</v>
          </cell>
          <cell r="C249">
            <v>4.4559918015507682E-2</v>
          </cell>
          <cell r="D249">
            <v>6.7181741367043135E-2</v>
          </cell>
          <cell r="E249">
            <v>7.9770673894522526E-2</v>
          </cell>
          <cell r="F249">
            <v>9.4701912040430214E-2</v>
          </cell>
          <cell r="G249">
            <v>0.11194586818338492</v>
          </cell>
          <cell r="H249">
            <v>0.14566010175386224</v>
          </cell>
          <cell r="K249">
            <v>4.467072393477084E-2</v>
          </cell>
          <cell r="L249">
            <v>6.6702959143078777E-2</v>
          </cell>
          <cell r="M249">
            <v>7.2928964721513889E-2</v>
          </cell>
          <cell r="N249">
            <v>7.7475573962898503E-2</v>
          </cell>
          <cell r="O249">
            <v>8.8690466425509706E-2</v>
          </cell>
          <cell r="P249">
            <v>8.2383791888186009E-2</v>
          </cell>
        </row>
        <row r="250">
          <cell r="A250" t="str">
            <v>biocfothter1</v>
          </cell>
          <cell r="C250">
            <v>6.6666007085258161E-3</v>
          </cell>
          <cell r="D250">
            <v>9.862444828632827E-3</v>
          </cell>
          <cell r="E250">
            <v>8.6879579645040006E-3</v>
          </cell>
          <cell r="F250">
            <v>7.3123847973307066E-3</v>
          </cell>
          <cell r="G250">
            <v>6.1095561980856611E-3</v>
          </cell>
          <cell r="H250">
            <v>5.4722032762721529E-3</v>
          </cell>
          <cell r="K250">
            <v>6.683599811291685E-3</v>
          </cell>
          <cell r="L250">
            <v>7.1213123640297554E-3</v>
          </cell>
          <cell r="M250">
            <v>9.4982075768014762E-3</v>
          </cell>
          <cell r="N250">
            <v>1.0919261690432738E-2</v>
          </cell>
          <cell r="O250">
            <v>1.2176532746797308E-2</v>
          </cell>
          <cell r="P250">
            <v>1.4478901616927137E-2</v>
          </cell>
        </row>
        <row r="251">
          <cell r="C251" t="str">
            <v>SERVICE2</v>
          </cell>
          <cell r="K251" t="str">
            <v>SERVICE2</v>
          </cell>
        </row>
        <row r="252">
          <cell r="A252" t="str">
            <v>cmscfothter2</v>
          </cell>
          <cell r="C252">
            <v>6.8794534425642064E-3</v>
          </cell>
          <cell r="D252">
            <v>2.7945367786416219E-3</v>
          </cell>
          <cell r="E252">
            <v>0</v>
          </cell>
          <cell r="F252">
            <v>0</v>
          </cell>
          <cell r="G252">
            <v>0</v>
          </cell>
          <cell r="H252">
            <v>0</v>
          </cell>
          <cell r="K252">
            <v>6.8964571034598101E-3</v>
          </cell>
          <cell r="L252">
            <v>2.3876057339418675E-3</v>
          </cell>
          <cell r="M252">
            <v>0</v>
          </cell>
          <cell r="N252">
            <v>0</v>
          </cell>
          <cell r="O252">
            <v>0</v>
          </cell>
          <cell r="P252">
            <v>0</v>
          </cell>
        </row>
        <row r="253">
          <cell r="C253">
            <v>0</v>
          </cell>
          <cell r="D253">
            <v>0</v>
          </cell>
          <cell r="E253">
            <v>0</v>
          </cell>
          <cell r="F253">
            <v>0</v>
          </cell>
          <cell r="G253">
            <v>0</v>
          </cell>
          <cell r="H253">
            <v>0</v>
          </cell>
          <cell r="K253">
            <v>0</v>
          </cell>
          <cell r="L253">
            <v>0</v>
          </cell>
          <cell r="M253">
            <v>0</v>
          </cell>
          <cell r="N253">
            <v>0</v>
          </cell>
          <cell r="O253">
            <v>0</v>
          </cell>
          <cell r="P253">
            <v>0</v>
          </cell>
        </row>
        <row r="254">
          <cell r="A254" t="str">
            <v>oilcfothter2</v>
          </cell>
          <cell r="C254">
            <v>0.29655358232767848</v>
          </cell>
          <cell r="D254">
            <v>0.22836381316745769</v>
          </cell>
          <cell r="E254">
            <v>0.18761901576215878</v>
          </cell>
          <cell r="F254">
            <v>0.14621356816071096</v>
          </cell>
          <cell r="G254">
            <v>0.11466633239881968</v>
          </cell>
          <cell r="H254">
            <v>8.2907955578026965E-2</v>
          </cell>
          <cell r="K254">
            <v>0.29728656156699962</v>
          </cell>
          <cell r="L254">
            <v>0.20600752037729186</v>
          </cell>
          <cell r="M254">
            <v>0.1484253137240148</v>
          </cell>
          <cell r="N254">
            <v>9.7435391897204182E-2</v>
          </cell>
          <cell r="O254">
            <v>5.495641875007895E-2</v>
          </cell>
          <cell r="P254">
            <v>5.2658967865937814E-3</v>
          </cell>
        </row>
        <row r="255">
          <cell r="C255">
            <v>0</v>
          </cell>
          <cell r="D255">
            <v>0</v>
          </cell>
          <cell r="E255">
            <v>0</v>
          </cell>
          <cell r="F255">
            <v>0</v>
          </cell>
          <cell r="G255">
            <v>0</v>
          </cell>
          <cell r="H255">
            <v>0</v>
          </cell>
          <cell r="K255">
            <v>0</v>
          </cell>
          <cell r="L255">
            <v>0</v>
          </cell>
          <cell r="M255">
            <v>0</v>
          </cell>
          <cell r="N255">
            <v>0</v>
          </cell>
          <cell r="O255">
            <v>0</v>
          </cell>
          <cell r="P255">
            <v>0</v>
          </cell>
        </row>
        <row r="256">
          <cell r="C256">
            <v>0</v>
          </cell>
          <cell r="D256">
            <v>0</v>
          </cell>
          <cell r="E256">
            <v>0</v>
          </cell>
          <cell r="F256">
            <v>0</v>
          </cell>
          <cell r="G256">
            <v>0</v>
          </cell>
          <cell r="H256">
            <v>0</v>
          </cell>
          <cell r="K256">
            <v>0</v>
          </cell>
          <cell r="L256">
            <v>0</v>
          </cell>
          <cell r="M256">
            <v>0</v>
          </cell>
          <cell r="N256">
            <v>0</v>
          </cell>
          <cell r="O256">
            <v>0</v>
          </cell>
          <cell r="P256">
            <v>0</v>
          </cell>
        </row>
        <row r="257">
          <cell r="C257">
            <v>0</v>
          </cell>
          <cell r="D257">
            <v>0</v>
          </cell>
          <cell r="E257">
            <v>0</v>
          </cell>
          <cell r="F257">
            <v>0</v>
          </cell>
          <cell r="G257">
            <v>0</v>
          </cell>
          <cell r="H257">
            <v>0</v>
          </cell>
          <cell r="K257">
            <v>0</v>
          </cell>
          <cell r="L257">
            <v>0</v>
          </cell>
          <cell r="M257">
            <v>0</v>
          </cell>
          <cell r="N257">
            <v>0</v>
          </cell>
          <cell r="O257">
            <v>0</v>
          </cell>
          <cell r="P257">
            <v>0</v>
          </cell>
        </row>
        <row r="258">
          <cell r="A258" t="str">
            <v>gazcfothter2</v>
          </cell>
          <cell r="C258">
            <v>0.35678389920237319</v>
          </cell>
          <cell r="D258">
            <v>0.38185792559705178</v>
          </cell>
          <cell r="E258">
            <v>0.37699840747467861</v>
          </cell>
          <cell r="F258">
            <v>0.34759217578285356</v>
          </cell>
          <cell r="G258">
            <v>0.31185644238638133</v>
          </cell>
          <cell r="H258">
            <v>0.23271673149045807</v>
          </cell>
          <cell r="K258">
            <v>0.35766574722790279</v>
          </cell>
          <cell r="L258">
            <v>0.34445192055001339</v>
          </cell>
          <cell r="M258">
            <v>0.24250840527369671</v>
          </cell>
          <cell r="N258">
            <v>0.17641717146671976</v>
          </cell>
          <cell r="O258">
            <v>0.11887166975382041</v>
          </cell>
          <cell r="P258">
            <v>2.6041759675557087E-2</v>
          </cell>
        </row>
        <row r="259">
          <cell r="A259" t="str">
            <v>heacfothter2</v>
          </cell>
          <cell r="C259">
            <v>3.7170108141201502E-2</v>
          </cell>
          <cell r="D259">
            <v>3.4739927797231139E-2</v>
          </cell>
          <cell r="E259">
            <v>2.9959870221092942E-2</v>
          </cell>
          <cell r="F259">
            <v>2.695030966918191E-2</v>
          </cell>
          <cell r="G259">
            <v>2.6516065215932257E-2</v>
          </cell>
          <cell r="H259">
            <v>2.8078928114633615E-2</v>
          </cell>
          <cell r="K259">
            <v>3.7261979962060904E-2</v>
          </cell>
          <cell r="L259">
            <v>5.2901852536359015E-3</v>
          </cell>
          <cell r="M259">
            <v>5.6750855247417423E-2</v>
          </cell>
          <cell r="N259">
            <v>7.4570365731792682E-2</v>
          </cell>
          <cell r="O259">
            <v>8.9053466879689985E-2</v>
          </cell>
          <cell r="P259">
            <v>0.18056533350683171</v>
          </cell>
        </row>
        <row r="260">
          <cell r="A260" t="str">
            <v>elccfothter2</v>
          </cell>
          <cell r="C260">
            <v>0.23998223000185043</v>
          </cell>
          <cell r="D260">
            <v>0.26838531451613706</v>
          </cell>
          <cell r="E260">
            <v>0.3068147133302444</v>
          </cell>
          <cell r="F260">
            <v>0.33900119842640841</v>
          </cell>
          <cell r="G260">
            <v>0.36877244926709946</v>
          </cell>
          <cell r="H260">
            <v>0.46694769422874588</v>
          </cell>
          <cell r="K260">
            <v>0.24060174363273296</v>
          </cell>
          <cell r="L260">
            <v>0.26665418404906316</v>
          </cell>
          <cell r="M260">
            <v>0.28292443779987309</v>
          </cell>
          <cell r="N260">
            <v>0.2618792722206999</v>
          </cell>
          <cell r="O260">
            <v>0.24934063381895183</v>
          </cell>
          <cell r="P260">
            <v>0.20540652084772543</v>
          </cell>
        </row>
        <row r="261">
          <cell r="A261" t="str">
            <v>biocfothter2</v>
          </cell>
          <cell r="C261">
            <v>1.3934403146418316E-2</v>
          </cell>
          <cell r="D261">
            <v>1.8997190931569728E-2</v>
          </cell>
          <cell r="E261">
            <v>0</v>
          </cell>
          <cell r="F261">
            <v>0</v>
          </cell>
          <cell r="G261">
            <v>0</v>
          </cell>
          <cell r="H261">
            <v>0</v>
          </cell>
          <cell r="K261">
            <v>1.3968844235069104E-2</v>
          </cell>
          <cell r="L261">
            <v>1.3646580555223293E-2</v>
          </cell>
          <cell r="M261">
            <v>3.0458104599685537E-2</v>
          </cell>
          <cell r="N261">
            <v>5.9609132545602878E-2</v>
          </cell>
          <cell r="O261">
            <v>7.9890084173896064E-2</v>
          </cell>
          <cell r="P261">
            <v>3.3216618758889302E-2</v>
          </cell>
        </row>
        <row r="262">
          <cell r="C262" t="str">
            <v>SERVICE3</v>
          </cell>
          <cell r="K262" t="str">
            <v>SERVICE3</v>
          </cell>
        </row>
        <row r="263">
          <cell r="A263" t="str">
            <v>cmscfothter3</v>
          </cell>
          <cell r="C263">
            <v>8.8910479693374948E-3</v>
          </cell>
          <cell r="D263">
            <v>4.2585394999465811E-3</v>
          </cell>
          <cell r="E263">
            <v>0</v>
          </cell>
          <cell r="F263">
            <v>0</v>
          </cell>
          <cell r="G263">
            <v>0</v>
          </cell>
          <cell r="H263">
            <v>0</v>
          </cell>
          <cell r="K263">
            <v>8.8664740701514984E-3</v>
          </cell>
          <cell r="L263">
            <v>3.7503739069348124E-3</v>
          </cell>
          <cell r="M263">
            <v>0</v>
          </cell>
          <cell r="N263">
            <v>0</v>
          </cell>
          <cell r="O263">
            <v>0</v>
          </cell>
          <cell r="P263">
            <v>0</v>
          </cell>
        </row>
        <row r="264">
          <cell r="C264">
            <v>0</v>
          </cell>
          <cell r="D264">
            <v>0</v>
          </cell>
          <cell r="E264">
            <v>0</v>
          </cell>
          <cell r="F264">
            <v>0</v>
          </cell>
          <cell r="G264">
            <v>0</v>
          </cell>
          <cell r="H264">
            <v>0</v>
          </cell>
          <cell r="K264">
            <v>0</v>
          </cell>
          <cell r="L264">
            <v>0</v>
          </cell>
          <cell r="M264">
            <v>0</v>
          </cell>
          <cell r="N264">
            <v>0</v>
          </cell>
          <cell r="O264">
            <v>0</v>
          </cell>
          <cell r="P264">
            <v>0</v>
          </cell>
        </row>
        <row r="265">
          <cell r="A265" t="str">
            <v>oilcfothter3</v>
          </cell>
          <cell r="C265">
            <v>0.20172419988893031</v>
          </cell>
          <cell r="D265">
            <v>0.14013142798969519</v>
          </cell>
          <cell r="E265">
            <v>0.12481473587430092</v>
          </cell>
          <cell r="F265">
            <v>0.11351074720044041</v>
          </cell>
          <cell r="G265">
            <v>0.10299989118317113</v>
          </cell>
          <cell r="H265">
            <v>0.10500375426859627</v>
          </cell>
          <cell r="K265">
            <v>0.20116665592239891</v>
          </cell>
          <cell r="L265">
            <v>0.12560012899150633</v>
          </cell>
          <cell r="M265">
            <v>7.5394008393226658E-2</v>
          </cell>
          <cell r="N265">
            <v>5.0753576501967837E-2</v>
          </cell>
          <cell r="O265">
            <v>3.0600901218949567E-2</v>
          </cell>
          <cell r="P265">
            <v>4.8019912833605028E-3</v>
          </cell>
        </row>
        <row r="266">
          <cell r="C266">
            <v>0</v>
          </cell>
          <cell r="D266">
            <v>0</v>
          </cell>
          <cell r="E266">
            <v>0</v>
          </cell>
          <cell r="F266">
            <v>0</v>
          </cell>
          <cell r="G266">
            <v>0</v>
          </cell>
          <cell r="H266">
            <v>0</v>
          </cell>
          <cell r="K266">
            <v>0</v>
          </cell>
          <cell r="L266">
            <v>0</v>
          </cell>
          <cell r="M266">
            <v>0</v>
          </cell>
          <cell r="N266">
            <v>0</v>
          </cell>
          <cell r="O266">
            <v>0</v>
          </cell>
          <cell r="P266">
            <v>0</v>
          </cell>
        </row>
        <row r="267">
          <cell r="C267">
            <v>0</v>
          </cell>
          <cell r="D267">
            <v>0</v>
          </cell>
          <cell r="E267">
            <v>0</v>
          </cell>
          <cell r="F267">
            <v>0</v>
          </cell>
          <cell r="G267">
            <v>0</v>
          </cell>
          <cell r="H267">
            <v>0</v>
          </cell>
          <cell r="K267">
            <v>0</v>
          </cell>
          <cell r="L267">
            <v>0</v>
          </cell>
          <cell r="M267">
            <v>0</v>
          </cell>
          <cell r="N267">
            <v>0</v>
          </cell>
          <cell r="O267">
            <v>0</v>
          </cell>
          <cell r="P267">
            <v>0</v>
          </cell>
        </row>
        <row r="268">
          <cell r="C268">
            <v>0</v>
          </cell>
          <cell r="D268">
            <v>0</v>
          </cell>
          <cell r="E268">
            <v>0</v>
          </cell>
          <cell r="F268">
            <v>0</v>
          </cell>
          <cell r="G268">
            <v>0</v>
          </cell>
          <cell r="H268">
            <v>0</v>
          </cell>
          <cell r="K268">
            <v>0</v>
          </cell>
          <cell r="L268">
            <v>0</v>
          </cell>
          <cell r="M268">
            <v>0</v>
          </cell>
          <cell r="N268">
            <v>0</v>
          </cell>
          <cell r="O268">
            <v>0</v>
          </cell>
          <cell r="P268">
            <v>0</v>
          </cell>
        </row>
        <row r="269">
          <cell r="A269" t="str">
            <v>gazcfothter3</v>
          </cell>
          <cell r="C269">
            <v>0.2586269068926903</v>
          </cell>
          <cell r="D269">
            <v>0.34110375648954827</v>
          </cell>
          <cell r="E269">
            <v>0.34399966541280469</v>
          </cell>
          <cell r="F269">
            <v>0.34844466605211533</v>
          </cell>
          <cell r="G269">
            <v>0.32802776589660521</v>
          </cell>
          <cell r="H269">
            <v>0.22488697842649888</v>
          </cell>
          <cell r="K269">
            <v>0.2579120899713685</v>
          </cell>
          <cell r="L269">
            <v>0.30563232295897158</v>
          </cell>
          <cell r="M269">
            <v>0.30384187236553628</v>
          </cell>
          <cell r="N269">
            <v>0.27893235230863</v>
          </cell>
          <cell r="O269">
            <v>0.2318641375029788</v>
          </cell>
          <cell r="P269">
            <v>4.8825475641489029E-2</v>
          </cell>
        </row>
        <row r="270">
          <cell r="A270" t="str">
            <v>heacfothter3</v>
          </cell>
          <cell r="C270">
            <v>4.7874873681048064E-2</v>
          </cell>
          <cell r="D270">
            <v>5.3254938408918012E-2</v>
          </cell>
          <cell r="E270">
            <v>5.3422933924676383E-2</v>
          </cell>
          <cell r="F270">
            <v>5.5544500039715658E-2</v>
          </cell>
          <cell r="G270">
            <v>6.3149730333036294E-2</v>
          </cell>
          <cell r="H270">
            <v>8.2645910365850464E-2</v>
          </cell>
          <cell r="K270">
            <v>4.7742552685431178E-2</v>
          </cell>
          <cell r="L270">
            <v>4.0567770039066114E-2</v>
          </cell>
          <cell r="M270">
            <v>2.8827120856233727E-2</v>
          </cell>
          <cell r="N270">
            <v>2.5284908216408018E-2</v>
          </cell>
          <cell r="O270">
            <v>2.3904471496117317E-2</v>
          </cell>
          <cell r="P270">
            <v>7.3250213824917837E-2</v>
          </cell>
        </row>
        <row r="271">
          <cell r="A271" t="str">
            <v>elccfothter3</v>
          </cell>
          <cell r="C271">
            <v>7.3900515078985124E-2</v>
          </cell>
          <cell r="D271">
            <v>0.10211923081243676</v>
          </cell>
          <cell r="E271">
            <v>0.10426622341933797</v>
          </cell>
          <cell r="F271">
            <v>0.12330945328230186</v>
          </cell>
          <cell r="G271">
            <v>0.15522787278806469</v>
          </cell>
          <cell r="H271">
            <v>0.26172207263696262</v>
          </cell>
          <cell r="K271">
            <v>7.3721423507462663E-2</v>
          </cell>
          <cell r="L271">
            <v>0.10071050124999573</v>
          </cell>
          <cell r="M271">
            <v>0.12221060434312267</v>
          </cell>
          <cell r="N271">
            <v>0.14940942306224869</v>
          </cell>
          <cell r="O271">
            <v>0.18809604815002567</v>
          </cell>
          <cell r="P271">
            <v>0.21790430896592616</v>
          </cell>
        </row>
        <row r="272">
          <cell r="A272" t="str">
            <v>biocfothter3</v>
          </cell>
          <cell r="C272">
            <v>1.795307763039302E-2</v>
          </cell>
          <cell r="D272">
            <v>2.8606248976134285E-2</v>
          </cell>
          <cell r="E272">
            <v>2.2572757696641139E-2</v>
          </cell>
          <cell r="F272">
            <v>1.76107510927303E-2</v>
          </cell>
          <cell r="G272">
            <v>1.336655147506562E-2</v>
          </cell>
          <cell r="H272">
            <v>8.9781310954946698E-3</v>
          </cell>
          <cell r="K272">
            <v>1.7903457257036688E-2</v>
          </cell>
          <cell r="L272">
            <v>2.0441393099914877E-2</v>
          </cell>
          <cell r="M272">
            <v>2.6238812431747596E-2</v>
          </cell>
          <cell r="N272">
            <v>3.0101604352247166E-2</v>
          </cell>
          <cell r="O272">
            <v>3.2532335371859782E-2</v>
          </cell>
          <cell r="P272">
            <v>3.4239213438106673E-2</v>
          </cell>
        </row>
        <row r="273">
          <cell r="C273" t="str">
            <v>SERVICE4</v>
          </cell>
          <cell r="K273" t="str">
            <v>SERVICE4</v>
          </cell>
        </row>
        <row r="274">
          <cell r="A274" t="str">
            <v>cmscfothter4</v>
          </cell>
          <cell r="C274">
            <v>2.4554105254097437E-2</v>
          </cell>
          <cell r="D274">
            <v>1.0704828572056794E-2</v>
          </cell>
          <cell r="E274">
            <v>0</v>
          </cell>
          <cell r="F274">
            <v>0</v>
          </cell>
          <cell r="G274">
            <v>0</v>
          </cell>
          <cell r="H274">
            <v>0</v>
          </cell>
          <cell r="K274">
            <v>2.4565992638607446E-2</v>
          </cell>
          <cell r="L274">
            <v>9.3846908914901675E-3</v>
          </cell>
          <cell r="M274">
            <v>0</v>
          </cell>
          <cell r="N274">
            <v>0</v>
          </cell>
          <cell r="O274">
            <v>0</v>
          </cell>
          <cell r="P274">
            <v>0</v>
          </cell>
        </row>
        <row r="275">
          <cell r="C275">
            <v>0</v>
          </cell>
          <cell r="D275">
            <v>0</v>
          </cell>
          <cell r="E275">
            <v>0</v>
          </cell>
          <cell r="F275">
            <v>0</v>
          </cell>
          <cell r="G275">
            <v>0</v>
          </cell>
          <cell r="H275">
            <v>0</v>
          </cell>
          <cell r="K275">
            <v>0</v>
          </cell>
          <cell r="L275">
            <v>0</v>
          </cell>
          <cell r="M275">
            <v>0</v>
          </cell>
          <cell r="N275">
            <v>0</v>
          </cell>
          <cell r="O275">
            <v>0</v>
          </cell>
          <cell r="P275">
            <v>0</v>
          </cell>
        </row>
        <row r="276">
          <cell r="A276" t="str">
            <v>oilcfothter4</v>
          </cell>
          <cell r="C276">
            <v>0.57127654979996945</v>
          </cell>
          <cell r="D276">
            <v>0.39489718779192773</v>
          </cell>
          <cell r="E276">
            <v>0.3633708707492278</v>
          </cell>
          <cell r="F276">
            <v>0.31294139537736104</v>
          </cell>
          <cell r="G276">
            <v>0.26360742407916071</v>
          </cell>
          <cell r="H276">
            <v>0.21707344332118036</v>
          </cell>
          <cell r="K276">
            <v>0.57155312204476316</v>
          </cell>
          <cell r="L276">
            <v>0.35498613372158461</v>
          </cell>
          <cell r="M276">
            <v>0.2589269416427602</v>
          </cell>
          <cell r="N276">
            <v>0.17675751521107552</v>
          </cell>
          <cell r="O276">
            <v>0.10189380521295398</v>
          </cell>
          <cell r="P276">
            <v>7.1155420986626803E-3</v>
          </cell>
        </row>
        <row r="277">
          <cell r="C277">
            <v>0</v>
          </cell>
          <cell r="D277">
            <v>0</v>
          </cell>
          <cell r="E277">
            <v>0</v>
          </cell>
          <cell r="F277">
            <v>0</v>
          </cell>
          <cell r="G277">
            <v>0</v>
          </cell>
          <cell r="H277">
            <v>0</v>
          </cell>
          <cell r="K277">
            <v>0</v>
          </cell>
          <cell r="L277">
            <v>0</v>
          </cell>
          <cell r="M277">
            <v>0</v>
          </cell>
          <cell r="N277">
            <v>0</v>
          </cell>
          <cell r="O277">
            <v>0</v>
          </cell>
          <cell r="P277">
            <v>0</v>
          </cell>
        </row>
        <row r="278">
          <cell r="C278">
            <v>0</v>
          </cell>
          <cell r="D278">
            <v>0</v>
          </cell>
          <cell r="E278">
            <v>0</v>
          </cell>
          <cell r="F278">
            <v>0</v>
          </cell>
          <cell r="G278">
            <v>0</v>
          </cell>
          <cell r="H278">
            <v>0</v>
          </cell>
          <cell r="K278">
            <v>0</v>
          </cell>
          <cell r="L278">
            <v>0</v>
          </cell>
          <cell r="M278">
            <v>0</v>
          </cell>
          <cell r="N278">
            <v>0</v>
          </cell>
          <cell r="O278">
            <v>0</v>
          </cell>
          <cell r="P278">
            <v>0</v>
          </cell>
        </row>
        <row r="279">
          <cell r="C279">
            <v>0</v>
          </cell>
          <cell r="D279">
            <v>0</v>
          </cell>
          <cell r="E279">
            <v>0</v>
          </cell>
          <cell r="F279">
            <v>0</v>
          </cell>
          <cell r="G279">
            <v>0</v>
          </cell>
          <cell r="H279">
            <v>0</v>
          </cell>
          <cell r="K279">
            <v>0</v>
          </cell>
          <cell r="L279">
            <v>0</v>
          </cell>
          <cell r="M279">
            <v>0</v>
          </cell>
          <cell r="N279">
            <v>0</v>
          </cell>
          <cell r="O279">
            <v>0</v>
          </cell>
          <cell r="P279">
            <v>0</v>
          </cell>
        </row>
        <row r="280">
          <cell r="A280" t="str">
            <v>gazcfothter4</v>
          </cell>
          <cell r="C280">
            <v>0.90464961322258586</v>
          </cell>
          <cell r="D280">
            <v>1.0506246244922985</v>
          </cell>
          <cell r="E280">
            <v>1.1242630862396661</v>
          </cell>
          <cell r="F280">
            <v>1.1260232127955943</v>
          </cell>
          <cell r="G280">
            <v>1.0719805071317803</v>
          </cell>
          <cell r="H280">
            <v>0.86693576845783138</v>
          </cell>
          <cell r="K280">
            <v>0.90508758144370072</v>
          </cell>
          <cell r="L280">
            <v>0.94431751970458322</v>
          </cell>
          <cell r="M280">
            <v>0.85246928737860306</v>
          </cell>
          <cell r="N280">
            <v>0.72551849059626528</v>
          </cell>
          <cell r="O280">
            <v>0.58571437153041739</v>
          </cell>
          <cell r="P280">
            <v>0.12019760072496917</v>
          </cell>
        </row>
        <row r="281">
          <cell r="A281" t="str">
            <v>heacfothter4</v>
          </cell>
          <cell r="C281">
            <v>0.1322839858778046</v>
          </cell>
          <cell r="D281">
            <v>0.13346813117334233</v>
          </cell>
          <cell r="E281">
            <v>0.13921773845314045</v>
          </cell>
          <cell r="F281">
            <v>0.14816942819723736</v>
          </cell>
          <cell r="G281">
            <v>0.17267154509195456</v>
          </cell>
          <cell r="H281">
            <v>0.25815202220013789</v>
          </cell>
          <cell r="K281">
            <v>0.1323480285536982</v>
          </cell>
          <cell r="L281">
            <v>9.0006626197156353E-2</v>
          </cell>
          <cell r="M281">
            <v>0.10639753258350723</v>
          </cell>
          <cell r="N281">
            <v>0.12100539834429613</v>
          </cell>
          <cell r="O281">
            <v>0.14877433514843802</v>
          </cell>
          <cell r="P281">
            <v>0.3743806598528519</v>
          </cell>
        </row>
        <row r="282">
          <cell r="A282" t="str">
            <v>elccfothter4</v>
          </cell>
          <cell r="C282">
            <v>0.32557134100910723</v>
          </cell>
          <cell r="D282">
            <v>0.37144862536062662</v>
          </cell>
          <cell r="E282">
            <v>0.42565096056569651</v>
          </cell>
          <cell r="F282">
            <v>0.49331281154386475</v>
          </cell>
          <cell r="G282">
            <v>0.58786605977151973</v>
          </cell>
          <cell r="H282">
            <v>0.89919478520713059</v>
          </cell>
          <cell r="K282">
            <v>0.32571074359349583</v>
          </cell>
          <cell r="L282">
            <v>0.36781829957196566</v>
          </cell>
          <cell r="M282">
            <v>0.50842481759392777</v>
          </cell>
          <cell r="N282">
            <v>0.591192539724126</v>
          </cell>
          <cell r="O282">
            <v>0.67664370715685362</v>
          </cell>
          <cell r="P282">
            <v>0.68033059988492617</v>
          </cell>
        </row>
        <row r="283">
          <cell r="A283" t="str">
            <v>biocfothter4</v>
          </cell>
          <cell r="C283">
            <v>4.9610681966327827E-2</v>
          </cell>
          <cell r="D283">
            <v>7.1815497705907227E-2</v>
          </cell>
          <cell r="E283">
            <v>5.6355656772716825E-2</v>
          </cell>
          <cell r="F283">
            <v>3.4998734770247876E-2</v>
          </cell>
          <cell r="G283">
            <v>1.7300354907931716E-2</v>
          </cell>
          <cell r="H283">
            <v>0</v>
          </cell>
          <cell r="K283">
            <v>4.963469999696811E-2</v>
          </cell>
          <cell r="L283">
            <v>5.1903089483103501E-2</v>
          </cell>
          <cell r="M283">
            <v>7.5876850539299961E-2</v>
          </cell>
          <cell r="N283">
            <v>9.7963112281677922E-2</v>
          </cell>
          <cell r="O283">
            <v>0.11314129305337184</v>
          </cell>
          <cell r="P283">
            <v>9.4438471824895162E-2</v>
          </cell>
        </row>
        <row r="286">
          <cell r="C286" t="str">
            <v>Consumption of solar energy of services for thermal end-uses ,per sub-sector (EBU)</v>
          </cell>
          <cell r="K286" t="str">
            <v>Consumption of solar energy of services for thermal end-uses ,per sub-sector (EBU)</v>
          </cell>
        </row>
        <row r="287">
          <cell r="A287" t="str">
            <v>solcfothter1</v>
          </cell>
          <cell r="C287">
            <v>0</v>
          </cell>
          <cell r="D287">
            <v>9.4239420408385455E-3</v>
          </cell>
          <cell r="E287">
            <v>7.5562066922351514E-3</v>
          </cell>
          <cell r="F287">
            <v>5.9379058828227787E-3</v>
          </cell>
          <cell r="G287">
            <v>4.5195230925764241E-3</v>
          </cell>
          <cell r="H287">
            <v>3.1852660843391147E-3</v>
          </cell>
          <cell r="K287">
            <v>0</v>
          </cell>
          <cell r="L287">
            <v>9.4542804876484761E-3</v>
          </cell>
          <cell r="M287">
            <v>1.3897137769240916E-2</v>
          </cell>
          <cell r="N287">
            <v>1.9994014973283729E-2</v>
          </cell>
          <cell r="O287">
            <v>2.6319929462267789E-2</v>
          </cell>
          <cell r="P287">
            <v>4.533583522825501E-2</v>
          </cell>
        </row>
        <row r="288">
          <cell r="A288" t="str">
            <v>solcfothter2</v>
          </cell>
          <cell r="C288">
            <v>0</v>
          </cell>
          <cell r="D288">
            <v>2.6965649602783442E-2</v>
          </cell>
          <cell r="E288">
            <v>2.2016582874059058E-2</v>
          </cell>
          <cell r="F288">
            <v>1.660406951716923E-2</v>
          </cell>
          <cell r="G288">
            <v>1.2230755406645897E-2</v>
          </cell>
          <cell r="H288">
            <v>5.6653571821385761E-3</v>
          </cell>
          <cell r="K288">
            <v>0</v>
          </cell>
          <cell r="L288">
            <v>2.7304000599842573E-2</v>
          </cell>
          <cell r="M288">
            <v>0.11848695235609662</v>
          </cell>
          <cell r="N288">
            <v>0.18970800143492578</v>
          </cell>
          <cell r="O288">
            <v>0.22081701984550214</v>
          </cell>
          <cell r="P288">
            <v>0.12935792817861386</v>
          </cell>
        </row>
        <row r="289">
          <cell r="A289" t="str">
            <v>solcfothter3</v>
          </cell>
          <cell r="C289">
            <v>0</v>
          </cell>
          <cell r="D289">
            <v>7.4808109665737846E-3</v>
          </cell>
          <cell r="E289">
            <v>6.1913577407281721E-3</v>
          </cell>
          <cell r="F289">
            <v>4.9986810913387712E-3</v>
          </cell>
          <cell r="G289">
            <v>3.915026788939107E-3</v>
          </cell>
          <cell r="H289">
            <v>2.926947397803378E-3</v>
          </cell>
          <cell r="K289">
            <v>0</v>
          </cell>
          <cell r="L289">
            <v>7.42933779569694E-3</v>
          </cell>
          <cell r="M289">
            <v>1.5157768481753514E-2</v>
          </cell>
          <cell r="N289">
            <v>2.1616186795037996E-2</v>
          </cell>
          <cell r="O289">
            <v>2.6434283450281051E-2</v>
          </cell>
          <cell r="P289">
            <v>3.704417054654862E-2</v>
          </cell>
        </row>
        <row r="290">
          <cell r="A290" t="str">
            <v>solcfothter4</v>
          </cell>
          <cell r="C290">
            <v>0</v>
          </cell>
          <cell r="D290">
            <v>4.5196334961193914E-2</v>
          </cell>
          <cell r="E290">
            <v>4.4183710995378482E-2</v>
          </cell>
          <cell r="F290">
            <v>3.7600851487801353E-2</v>
          </cell>
          <cell r="G290">
            <v>3.1695461731893741E-2</v>
          </cell>
          <cell r="H290">
            <v>2.2291164013140491E-2</v>
          </cell>
          <cell r="K290">
            <v>0</v>
          </cell>
          <cell r="L290">
            <v>4.8393656901438195E-2</v>
          </cell>
          <cell r="M290">
            <v>0.12564667172393865</v>
          </cell>
          <cell r="N290">
            <v>0.18044242153121723</v>
          </cell>
          <cell r="O290">
            <v>0.2043211184483584</v>
          </cell>
          <cell r="P290">
            <v>0.17260203889682219</v>
          </cell>
        </row>
        <row r="292">
          <cell r="C292" t="str">
            <v>Total consumption of solar energy of services for thermal end-uses (EBU)</v>
          </cell>
          <cell r="K292" t="str">
            <v>Total consumption of solar energy of services for thermal end-uses (EBU)</v>
          </cell>
        </row>
        <row r="293">
          <cell r="A293" t="str">
            <v>solcfothter</v>
          </cell>
          <cell r="C293">
            <v>0</v>
          </cell>
          <cell r="D293">
            <v>8.9066737571389692E-2</v>
          </cell>
          <cell r="E293">
            <v>7.9947858302400865E-2</v>
          </cell>
          <cell r="F293">
            <v>6.5141507979132138E-2</v>
          </cell>
          <cell r="G293">
            <v>5.2360767020055168E-2</v>
          </cell>
          <cell r="H293">
            <v>3.406873467742156E-2</v>
          </cell>
          <cell r="K293">
            <v>0</v>
          </cell>
          <cell r="L293">
            <v>9.2581275784626188E-2</v>
          </cell>
          <cell r="M293">
            <v>0.27318853033102969</v>
          </cell>
          <cell r="N293">
            <v>0.41176062473446473</v>
          </cell>
          <cell r="O293">
            <v>0.47789235120640938</v>
          </cell>
          <cell r="P293">
            <v>0.38433997285023969</v>
          </cell>
        </row>
      </sheetData>
      <sheetData sheetId="23">
        <row r="175">
          <cell r="C175">
            <v>0.68966601155133211</v>
          </cell>
        </row>
      </sheetData>
      <sheetData sheetId="24">
        <row r="4">
          <cell r="B4" t="str">
            <v>Code série</v>
          </cell>
          <cell r="C4" t="str">
            <v>Pays</v>
          </cell>
          <cell r="D4" t="str">
            <v>Source</v>
          </cell>
          <cell r="E4" t="str">
            <v>Unit</v>
          </cell>
          <cell r="F4">
            <v>1990</v>
          </cell>
          <cell r="G4">
            <v>1991</v>
          </cell>
          <cell r="H4">
            <v>1992</v>
          </cell>
          <cell r="I4">
            <v>1993</v>
          </cell>
          <cell r="J4">
            <v>1994</v>
          </cell>
          <cell r="K4">
            <v>1995</v>
          </cell>
          <cell r="L4">
            <v>1996</v>
          </cell>
          <cell r="M4">
            <v>1997</v>
          </cell>
          <cell r="N4">
            <v>1998</v>
          </cell>
          <cell r="O4">
            <v>1999</v>
          </cell>
          <cell r="P4">
            <v>2000</v>
          </cell>
          <cell r="Q4">
            <v>2001</v>
          </cell>
          <cell r="R4">
            <v>2002</v>
          </cell>
          <cell r="S4">
            <v>2003</v>
          </cell>
          <cell r="T4">
            <v>2004</v>
          </cell>
          <cell r="U4">
            <v>2005</v>
          </cell>
          <cell r="V4">
            <v>2006</v>
          </cell>
          <cell r="W4">
            <v>2007</v>
          </cell>
          <cell r="X4">
            <v>2008</v>
          </cell>
          <cell r="Y4">
            <v>2009</v>
          </cell>
          <cell r="Z4">
            <v>2010</v>
          </cell>
          <cell r="AA4">
            <v>2011</v>
          </cell>
          <cell r="AB4">
            <v>2012</v>
          </cell>
          <cell r="AC4">
            <v>2013</v>
          </cell>
          <cell r="AD4">
            <v>2014</v>
          </cell>
          <cell r="AE4">
            <v>2015</v>
          </cell>
          <cell r="AF4" t="str">
            <v>Source</v>
          </cell>
          <cell r="AG4" t="str">
            <v>Title</v>
          </cell>
        </row>
        <row r="6">
          <cell r="A6" t="str">
            <v>Datamed</v>
          </cell>
        </row>
        <row r="7">
          <cell r="A7" t="str">
            <v>Bilan énergétique</v>
          </cell>
        </row>
        <row r="8">
          <cell r="A8" t="str">
            <v>Consommation d'essence du transport</v>
          </cell>
          <cell r="B8" t="str">
            <v>esscftra</v>
          </cell>
          <cell r="C8" t="str">
            <v>fra</v>
          </cell>
          <cell r="D8" t="str">
            <v>NRCPDP</v>
          </cell>
          <cell r="E8" t="str">
            <v>Mtep</v>
          </cell>
          <cell r="F8">
            <v>18.084219999999998</v>
          </cell>
          <cell r="G8">
            <v>17.447289999999999</v>
          </cell>
          <cell r="H8">
            <v>17.195689999999999</v>
          </cell>
          <cell r="I8">
            <v>16.694659999999999</v>
          </cell>
          <cell r="J8">
            <v>15.68177</v>
          </cell>
          <cell r="K8">
            <v>15.251849999999999</v>
          </cell>
          <cell r="L8">
            <v>14.60547</v>
          </cell>
          <cell r="M8">
            <v>14.55222</v>
          </cell>
          <cell r="N8">
            <v>14.458629999999999</v>
          </cell>
          <cell r="O8">
            <v>14.353109999999999</v>
          </cell>
          <cell r="P8">
            <v>13.68163</v>
          </cell>
          <cell r="Q8">
            <v>13.41362</v>
          </cell>
          <cell r="R8">
            <v>12.72439</v>
          </cell>
          <cell r="S8">
            <v>11.983549999999999</v>
          </cell>
          <cell r="T8">
            <v>11.270049999999999</v>
          </cell>
          <cell r="U8">
            <v>10.620480000000001</v>
          </cell>
          <cell r="V8">
            <v>9.7736000000000001</v>
          </cell>
          <cell r="W8">
            <v>9.2373700000000003</v>
          </cell>
          <cell r="X8">
            <v>8.7193500000000004</v>
          </cell>
          <cell r="Y8">
            <v>8.2094799999999992</v>
          </cell>
          <cell r="Z8">
            <v>7.9288699999999999</v>
          </cell>
          <cell r="AA8">
            <v>7.3412600000000001</v>
          </cell>
          <cell r="AB8">
            <v>6.8088899999999999</v>
          </cell>
          <cell r="AC8">
            <v>6.51762</v>
          </cell>
          <cell r="AD8">
            <v>6.4547299999999996</v>
          </cell>
          <cell r="AE8">
            <v>6.5480999999999998</v>
          </cell>
        </row>
        <row r="9">
          <cell r="A9" t="str">
            <v>Consommation de gazole du transport</v>
          </cell>
          <cell r="B9" t="str">
            <v>gzlcftra</v>
          </cell>
          <cell r="C9" t="str">
            <v>fra</v>
          </cell>
          <cell r="D9" t="str">
            <v>NRCPDP</v>
          </cell>
          <cell r="E9" t="str">
            <v>Mtep</v>
          </cell>
          <cell r="F9">
            <v>14.760759999999999</v>
          </cell>
          <cell r="G9">
            <v>16.008520000000001</v>
          </cell>
          <cell r="H9">
            <v>17.07394</v>
          </cell>
          <cell r="I9">
            <v>17.675529999999998</v>
          </cell>
          <cell r="J9">
            <v>18.950199999999999</v>
          </cell>
          <cell r="K9">
            <v>20.287990000000001</v>
          </cell>
          <cell r="L9">
            <v>21.011749999999999</v>
          </cell>
          <cell r="M9">
            <v>21.73462</v>
          </cell>
          <cell r="N9">
            <v>22.886389999999999</v>
          </cell>
          <cell r="O9">
            <v>23.827369999999998</v>
          </cell>
          <cell r="P9">
            <v>24.394169999999999</v>
          </cell>
          <cell r="Q9">
            <v>25.609190000000002</v>
          </cell>
          <cell r="R9">
            <v>25.97278</v>
          </cell>
          <cell r="S9">
            <v>26.536439999999999</v>
          </cell>
          <cell r="T9">
            <v>27.393550000000001</v>
          </cell>
          <cell r="U9">
            <v>27.53312</v>
          </cell>
          <cell r="V9">
            <v>28.147639999999999</v>
          </cell>
          <cell r="W9">
            <v>29.122920000000001</v>
          </cell>
          <cell r="X9">
            <v>28.48001</v>
          </cell>
          <cell r="Y9">
            <v>28.431039999999999</v>
          </cell>
          <cell r="Z9">
            <v>29.3629</v>
          </cell>
          <cell r="AA9">
            <v>29.853100000000001</v>
          </cell>
          <cell r="AB9">
            <v>29.661850000000001</v>
          </cell>
          <cell r="AC9">
            <v>29.457190000000001</v>
          </cell>
          <cell r="AD9">
            <v>29.277819999999998</v>
          </cell>
          <cell r="AE9">
            <v>29.526319999999998</v>
          </cell>
        </row>
        <row r="10">
          <cell r="A10" t="str">
            <v>Consommation de GPL du transport</v>
          </cell>
          <cell r="B10" t="str">
            <v>gplcftra</v>
          </cell>
          <cell r="C10" t="str">
            <v>fra</v>
          </cell>
          <cell r="D10" t="str">
            <v>NRCPDP</v>
          </cell>
          <cell r="E10" t="str">
            <v>Mtep</v>
          </cell>
          <cell r="F10">
            <v>5.475E-2</v>
          </cell>
          <cell r="G10">
            <v>5.1470000000000002E-2</v>
          </cell>
          <cell r="H10">
            <v>4.3799999999999999E-2</v>
          </cell>
          <cell r="I10">
            <v>3.8330000000000003E-2</v>
          </cell>
          <cell r="J10">
            <v>3.3950000000000001E-2</v>
          </cell>
          <cell r="K10">
            <v>2.8469999999999999E-2</v>
          </cell>
          <cell r="L10">
            <v>4.9279999999999997E-2</v>
          </cell>
          <cell r="M10">
            <v>9.8549999999999999E-2</v>
          </cell>
          <cell r="N10">
            <v>0.16863</v>
          </cell>
          <cell r="O10">
            <v>0.22556999999999999</v>
          </cell>
          <cell r="P10">
            <v>0.23762</v>
          </cell>
          <cell r="Q10">
            <v>0.22994999999999999</v>
          </cell>
          <cell r="R10">
            <v>0.20599999999999999</v>
          </cell>
          <cell r="S10">
            <v>0.182</v>
          </cell>
          <cell r="T10">
            <v>0.16500000000000001</v>
          </cell>
          <cell r="U10">
            <v>0.152</v>
          </cell>
          <cell r="V10">
            <v>0.14199999999999999</v>
          </cell>
          <cell r="W10">
            <v>0.129</v>
          </cell>
          <cell r="X10">
            <v>0.122</v>
          </cell>
          <cell r="Y10">
            <v>0.108</v>
          </cell>
          <cell r="Z10">
            <v>0.126</v>
          </cell>
          <cell r="AA10">
            <v>0.13900000000000001</v>
          </cell>
          <cell r="AB10">
            <v>0.126</v>
          </cell>
          <cell r="AC10">
            <v>0.112</v>
          </cell>
          <cell r="AD10">
            <v>0.1</v>
          </cell>
          <cell r="AE10">
            <v>8.8999999999999996E-2</v>
          </cell>
        </row>
        <row r="11">
          <cell r="A11" t="str">
            <v>Consommation de carbureacteur du transport</v>
          </cell>
          <cell r="B11" t="str">
            <v>carcftra</v>
          </cell>
          <cell r="C11" t="str">
            <v>fra</v>
          </cell>
          <cell r="D11" t="str">
            <v>NRCPDP</v>
          </cell>
          <cell r="E11" t="str">
            <v>Mtep</v>
          </cell>
          <cell r="F11">
            <v>3.9478200000000001</v>
          </cell>
          <cell r="G11">
            <v>3.8891300000000002</v>
          </cell>
          <cell r="H11">
            <v>4.3680599999999998</v>
          </cell>
          <cell r="I11">
            <v>4.4812500000000002</v>
          </cell>
          <cell r="J11">
            <v>4.6468299999999996</v>
          </cell>
          <cell r="K11">
            <v>4.8113700000000001</v>
          </cell>
          <cell r="L11">
            <v>5.1247199999999999</v>
          </cell>
          <cell r="M11">
            <v>5.2588600000000003</v>
          </cell>
          <cell r="N11">
            <v>5.6047000000000002</v>
          </cell>
          <cell r="O11">
            <v>6.09307</v>
          </cell>
          <cell r="P11">
            <v>6.2921899999999997</v>
          </cell>
          <cell r="Q11">
            <v>6.1748200000000004</v>
          </cell>
          <cell r="R11">
            <v>6.1520000000000001</v>
          </cell>
          <cell r="S11">
            <v>6.0720000000000001</v>
          </cell>
          <cell r="T11">
            <v>6.383</v>
          </cell>
          <cell r="U11">
            <v>6.4420000000000002</v>
          </cell>
          <cell r="V11">
            <v>6.6989999999999998</v>
          </cell>
          <cell r="W11">
            <v>6.9119999999999999</v>
          </cell>
          <cell r="X11">
            <v>6.9480000000000004</v>
          </cell>
          <cell r="Y11">
            <v>6.3650000000000002</v>
          </cell>
          <cell r="Z11">
            <v>6.444</v>
          </cell>
          <cell r="AA11">
            <v>6.7670000000000003</v>
          </cell>
          <cell r="AB11">
            <v>6.6390000000000002</v>
          </cell>
          <cell r="AC11">
            <v>6.5880000000000001</v>
          </cell>
          <cell r="AD11">
            <v>6.5410000000000004</v>
          </cell>
          <cell r="AE11">
            <v>6.8540000000000001</v>
          </cell>
        </row>
        <row r="12">
          <cell r="A12" t="str">
            <v>Consommation d'électricité du transport</v>
          </cell>
          <cell r="B12" t="str">
            <v>elccftra</v>
          </cell>
          <cell r="C12" t="str">
            <v>fra</v>
          </cell>
          <cell r="D12" t="str">
            <v>SOeS Bilan</v>
          </cell>
          <cell r="E12" t="str">
            <v>Mtep</v>
          </cell>
          <cell r="F12">
            <v>0.71</v>
          </cell>
          <cell r="G12">
            <v>0.72</v>
          </cell>
          <cell r="H12">
            <v>0.73</v>
          </cell>
          <cell r="I12">
            <v>0.72</v>
          </cell>
          <cell r="J12">
            <v>0.74</v>
          </cell>
          <cell r="K12">
            <v>0.74</v>
          </cell>
          <cell r="L12">
            <v>0.82</v>
          </cell>
          <cell r="M12">
            <v>0.84</v>
          </cell>
          <cell r="N12">
            <v>0.86</v>
          </cell>
          <cell r="O12">
            <v>0.87</v>
          </cell>
          <cell r="P12">
            <v>0.89817999999999998</v>
          </cell>
          <cell r="Q12">
            <v>0.91417999999999999</v>
          </cell>
          <cell r="R12">
            <v>0.92552999999999996</v>
          </cell>
          <cell r="S12">
            <v>1.0166900000000001</v>
          </cell>
          <cell r="T12">
            <v>1.04593</v>
          </cell>
          <cell r="U12">
            <v>1.02718</v>
          </cell>
          <cell r="V12">
            <v>1.0418000000000001</v>
          </cell>
          <cell r="W12">
            <v>1.0488599999999999</v>
          </cell>
          <cell r="X12">
            <v>1.09263</v>
          </cell>
          <cell r="Y12">
            <v>1.0566</v>
          </cell>
          <cell r="Z12">
            <v>1.0512699999999999</v>
          </cell>
          <cell r="AA12">
            <v>1.0416799999999999</v>
          </cell>
          <cell r="AB12">
            <v>1.0703400000000001</v>
          </cell>
          <cell r="AC12">
            <v>0.88</v>
          </cell>
          <cell r="AD12">
            <v>0.86</v>
          </cell>
          <cell r="AE12">
            <v>0.88</v>
          </cell>
        </row>
        <row r="13">
          <cell r="A13" t="str">
            <v>Consommation finale du transport</v>
          </cell>
          <cell r="B13" t="str">
            <v>toccftra</v>
          </cell>
          <cell r="C13" t="str">
            <v>fra</v>
          </cell>
          <cell r="D13" t="str">
            <v>SOeS Bilan</v>
          </cell>
          <cell r="E13" t="str">
            <v>Mtep</v>
          </cell>
          <cell r="F13">
            <v>40.83</v>
          </cell>
          <cell r="G13">
            <v>41.65</v>
          </cell>
          <cell r="H13">
            <v>42.97</v>
          </cell>
          <cell r="I13">
            <v>43.35</v>
          </cell>
          <cell r="J13">
            <v>43.98</v>
          </cell>
          <cell r="K13">
            <v>44.4</v>
          </cell>
          <cell r="L13">
            <v>44.75</v>
          </cell>
          <cell r="M13">
            <v>45.65</v>
          </cell>
          <cell r="N13">
            <v>47.09</v>
          </cell>
          <cell r="O13">
            <v>48.57</v>
          </cell>
          <cell r="P13">
            <v>48.551569999999998</v>
          </cell>
          <cell r="Q13">
            <v>49.535600000000002</v>
          </cell>
          <cell r="R13">
            <v>50.114919999999998</v>
          </cell>
          <cell r="S13">
            <v>49.69567</v>
          </cell>
          <cell r="T13">
            <v>50.10915</v>
          </cell>
          <cell r="U13">
            <v>49.467799999999997</v>
          </cell>
          <cell r="V13">
            <v>50.115189999999998</v>
          </cell>
          <cell r="W13">
            <v>50.81485</v>
          </cell>
          <cell r="X13">
            <v>49.876170000000002</v>
          </cell>
          <cell r="Y13">
            <v>49.037430000000001</v>
          </cell>
          <cell r="Z13">
            <v>49.143349999999998</v>
          </cell>
          <cell r="AA13">
            <v>49.255200000000002</v>
          </cell>
          <cell r="AB13">
            <v>49.055970000000002</v>
          </cell>
          <cell r="AC13">
            <v>48.54</v>
          </cell>
          <cell r="AD13">
            <v>48.9</v>
          </cell>
          <cell r="AE13">
            <v>49.4</v>
          </cell>
        </row>
        <row r="14">
          <cell r="A14" t="str">
            <v>Consommation d'essence du transport de passagers</v>
          </cell>
          <cell r="B14" t="str">
            <v>esscfpas</v>
          </cell>
          <cell r="C14" t="str">
            <v>fra</v>
          </cell>
          <cell r="D14" t="str">
            <v>SOES</v>
          </cell>
          <cell r="E14" t="str">
            <v>Mtep</v>
          </cell>
          <cell r="F14">
            <v>16.404330000000002</v>
          </cell>
          <cell r="G14">
            <v>15.86248</v>
          </cell>
          <cell r="H14">
            <v>15.76554</v>
          </cell>
          <cell r="I14">
            <v>15.4184</v>
          </cell>
          <cell r="J14">
            <v>14.534829999999999</v>
          </cell>
          <cell r="K14">
            <v>14.20288</v>
          </cell>
          <cell r="L14">
            <v>13.6257</v>
          </cell>
          <cell r="M14">
            <v>13.61401</v>
          </cell>
          <cell r="N14">
            <v>13.55359</v>
          </cell>
          <cell r="O14">
            <v>13.495480000000001</v>
          </cell>
          <cell r="P14">
            <v>12.882999999999999</v>
          </cell>
          <cell r="Q14">
            <v>12.66535</v>
          </cell>
          <cell r="R14">
            <v>12.035909999999999</v>
          </cell>
          <cell r="S14">
            <v>11.351139999999999</v>
          </cell>
          <cell r="T14">
            <v>10.677619999999999</v>
          </cell>
          <cell r="U14">
            <v>10.08206</v>
          </cell>
          <cell r="V14">
            <v>9.2854500000000009</v>
          </cell>
          <cell r="W14">
            <v>8.7903500000000001</v>
          </cell>
          <cell r="X14">
            <v>8.3258200000000002</v>
          </cell>
          <cell r="Y14">
            <v>7.8605600000000004</v>
          </cell>
          <cell r="Z14">
            <v>7.6127200000000004</v>
          </cell>
          <cell r="AA14">
            <v>7.07761</v>
          </cell>
          <cell r="AB14">
            <v>6.5948099999999998</v>
          </cell>
          <cell r="AC14">
            <v>6.3346799999999996</v>
          </cell>
          <cell r="AD14">
            <v>6.2917399999999999</v>
          </cell>
          <cell r="AE14">
            <v>6.4011500000000003</v>
          </cell>
        </row>
        <row r="15">
          <cell r="A15" t="str">
            <v>Consommation de gazole du transport de passagers</v>
          </cell>
          <cell r="B15" t="str">
            <v>gzlcfpas</v>
          </cell>
          <cell r="C15" t="str">
            <v>fra</v>
          </cell>
          <cell r="D15" t="str">
            <v>SOES</v>
          </cell>
          <cell r="E15" t="str">
            <v>Mtep</v>
          </cell>
          <cell r="F15">
            <v>5.0191999999999997</v>
          </cell>
          <cell r="G15">
            <v>5.63605</v>
          </cell>
          <cell r="H15">
            <v>6.1978200000000001</v>
          </cell>
          <cell r="I15">
            <v>6.7398100000000003</v>
          </cell>
          <cell r="J15">
            <v>7.4529800000000002</v>
          </cell>
          <cell r="K15">
            <v>8.3963900000000002</v>
          </cell>
          <cell r="L15">
            <v>8.9965299999999999</v>
          </cell>
          <cell r="M15">
            <v>9.3625100000000003</v>
          </cell>
          <cell r="N15">
            <v>10.132099999999999</v>
          </cell>
          <cell r="O15">
            <v>10.733510000000001</v>
          </cell>
          <cell r="P15">
            <v>11.170339999999999</v>
          </cell>
          <cell r="Q15">
            <v>12.167490000000001</v>
          </cell>
          <cell r="R15">
            <v>12.517010000000001</v>
          </cell>
          <cell r="S15">
            <v>13.13912</v>
          </cell>
          <cell r="T15">
            <v>13.581910000000001</v>
          </cell>
          <cell r="U15">
            <v>13.805759999999999</v>
          </cell>
          <cell r="V15">
            <v>14.3691</v>
          </cell>
          <cell r="W15">
            <v>15.08221</v>
          </cell>
          <cell r="X15">
            <v>15.39673</v>
          </cell>
          <cell r="Y15">
            <v>15.96541</v>
          </cell>
          <cell r="Z15">
            <v>16.374410000000001</v>
          </cell>
          <cell r="AA15">
            <v>16.517420000000001</v>
          </cell>
          <cell r="AB15">
            <v>16.81663</v>
          </cell>
          <cell r="AC15">
            <v>16.643509999999999</v>
          </cell>
          <cell r="AD15">
            <v>16.711069999999999</v>
          </cell>
          <cell r="AE15">
            <v>17.050239999999999</v>
          </cell>
        </row>
        <row r="16">
          <cell r="A16" t="str">
            <v>Consommation de GPL du transport de passagers</v>
          </cell>
          <cell r="B16" t="str">
            <v>gplcfpas</v>
          </cell>
          <cell r="C16" t="str">
            <v>fra</v>
          </cell>
          <cell r="D16" t="str">
            <v>SOES</v>
          </cell>
          <cell r="E16" t="str">
            <v>Mtep</v>
          </cell>
          <cell r="F16">
            <v>3.6499999999999998E-2</v>
          </cell>
          <cell r="G16">
            <v>3.431E-2</v>
          </cell>
          <cell r="H16">
            <v>2.92E-2</v>
          </cell>
          <cell r="I16">
            <v>2.555E-2</v>
          </cell>
          <cell r="J16">
            <v>2.2630000000000001E-2</v>
          </cell>
          <cell r="K16">
            <v>1.898E-2</v>
          </cell>
          <cell r="L16">
            <v>3.2849999999999997E-2</v>
          </cell>
          <cell r="M16">
            <v>6.5699999999999995E-2</v>
          </cell>
          <cell r="N16">
            <v>0.11242000000000001</v>
          </cell>
          <cell r="O16">
            <v>0.15038000000000001</v>
          </cell>
          <cell r="P16">
            <v>0.15841</v>
          </cell>
          <cell r="Q16">
            <v>0.15329999999999999</v>
          </cell>
          <cell r="R16">
            <v>0.13733000000000001</v>
          </cell>
          <cell r="S16">
            <v>0.12132999999999999</v>
          </cell>
          <cell r="T16">
            <v>0.11</v>
          </cell>
          <cell r="U16">
            <v>0.10133</v>
          </cell>
          <cell r="V16">
            <v>9.4670000000000004E-2</v>
          </cell>
          <cell r="W16">
            <v>8.5999999999999993E-2</v>
          </cell>
          <cell r="X16">
            <v>8.133E-2</v>
          </cell>
          <cell r="Y16">
            <v>7.1999999999999995E-2</v>
          </cell>
          <cell r="Z16">
            <v>8.4000000000000005E-2</v>
          </cell>
          <cell r="AA16">
            <v>9.2670000000000002E-2</v>
          </cell>
          <cell r="AB16">
            <v>8.4000000000000005E-2</v>
          </cell>
          <cell r="AC16">
            <v>7.467E-2</v>
          </cell>
          <cell r="AD16">
            <v>6.6669999999999993E-2</v>
          </cell>
          <cell r="AE16">
            <v>5.9330000000000001E-2</v>
          </cell>
        </row>
        <row r="17">
          <cell r="A17" t="str">
            <v>Consommation de carbureacteur du transport de passagers</v>
          </cell>
          <cell r="B17" t="str">
            <v>carcfpas</v>
          </cell>
          <cell r="C17" t="str">
            <v>fra</v>
          </cell>
          <cell r="D17" t="str">
            <v>SOES</v>
          </cell>
          <cell r="E17" t="str">
            <v>Mtep</v>
          </cell>
          <cell r="F17">
            <v>3.9478200000000001</v>
          </cell>
          <cell r="G17">
            <v>3.8891300000000002</v>
          </cell>
          <cell r="H17">
            <v>4.3680599999999998</v>
          </cell>
          <cell r="I17">
            <v>4.4812500000000002</v>
          </cell>
          <cell r="J17">
            <v>4.6468299999999996</v>
          </cell>
          <cell r="K17">
            <v>4.8113700000000001</v>
          </cell>
          <cell r="L17">
            <v>5.1247199999999999</v>
          </cell>
          <cell r="M17">
            <v>5.2588600000000003</v>
          </cell>
          <cell r="N17">
            <v>5.6047000000000002</v>
          </cell>
          <cell r="O17">
            <v>6.09307</v>
          </cell>
          <cell r="P17">
            <v>6.2921899999999997</v>
          </cell>
          <cell r="Q17">
            <v>6.1748200000000004</v>
          </cell>
          <cell r="R17">
            <v>6.1520000000000001</v>
          </cell>
          <cell r="S17">
            <v>6.0720000000000001</v>
          </cell>
          <cell r="T17">
            <v>6.383</v>
          </cell>
          <cell r="U17">
            <v>6.4420000000000002</v>
          </cell>
          <cell r="V17">
            <v>6.6989999999999998</v>
          </cell>
          <cell r="W17">
            <v>6.9119999999999999</v>
          </cell>
          <cell r="X17">
            <v>6.9480000000000004</v>
          </cell>
          <cell r="Y17">
            <v>6.3650000000000002</v>
          </cell>
          <cell r="Z17">
            <v>6.444</v>
          </cell>
          <cell r="AA17">
            <v>6.7670000000000003</v>
          </cell>
          <cell r="AB17">
            <v>6.6390000000000002</v>
          </cell>
          <cell r="AC17">
            <v>6.5880000000000001</v>
          </cell>
          <cell r="AD17">
            <v>6.5410000000000004</v>
          </cell>
          <cell r="AE17">
            <v>6.8540000000000001</v>
          </cell>
        </row>
        <row r="18">
          <cell r="A18" t="str">
            <v>Consommation d'électricité du transport de passagers</v>
          </cell>
          <cell r="B18" t="str">
            <v>elccfpas</v>
          </cell>
          <cell r="C18" t="str">
            <v>fra</v>
          </cell>
          <cell r="D18" t="str">
            <v>SOES</v>
          </cell>
          <cell r="E18" t="str">
            <v>Mtep</v>
          </cell>
          <cell r="F18">
            <v>0.34440999999999999</v>
          </cell>
          <cell r="G18">
            <v>0.35204000000000002</v>
          </cell>
          <cell r="H18">
            <v>0.36414000000000002</v>
          </cell>
          <cell r="I18">
            <v>0.36749999999999999</v>
          </cell>
          <cell r="J18">
            <v>0.37002000000000002</v>
          </cell>
          <cell r="K18">
            <v>0.35413</v>
          </cell>
          <cell r="L18">
            <v>0.39794000000000002</v>
          </cell>
          <cell r="M18">
            <v>0.39615</v>
          </cell>
          <cell r="N18">
            <v>0.41993999999999998</v>
          </cell>
          <cell r="O18">
            <v>0.42925000000000002</v>
          </cell>
          <cell r="P18">
            <v>0.44396000000000002</v>
          </cell>
          <cell r="Q18">
            <v>0.48210999999999998</v>
          </cell>
          <cell r="R18">
            <v>0.49534</v>
          </cell>
          <cell r="S18">
            <v>0.55457999999999996</v>
          </cell>
          <cell r="T18">
            <v>0.59308000000000005</v>
          </cell>
          <cell r="U18">
            <v>0.62148999999999999</v>
          </cell>
          <cell r="V18">
            <v>0.63707000000000003</v>
          </cell>
          <cell r="W18">
            <v>0.63819000000000004</v>
          </cell>
          <cell r="X18">
            <v>0.69377</v>
          </cell>
          <cell r="Y18">
            <v>0.72326000000000001</v>
          </cell>
          <cell r="Z18">
            <v>0.73592999999999997</v>
          </cell>
          <cell r="AA18">
            <v>0.70713000000000004</v>
          </cell>
          <cell r="AB18">
            <v>0.73887000000000003</v>
          </cell>
          <cell r="AC18">
            <v>0.73353999999999997</v>
          </cell>
          <cell r="AD18">
            <v>0.70989999999999998</v>
          </cell>
          <cell r="AE18">
            <v>0.71653999999999995</v>
          </cell>
        </row>
        <row r="19">
          <cell r="A19" t="str">
            <v>Consommation totale du transport de passagers</v>
          </cell>
          <cell r="B19" t="str">
            <v>toccfpas</v>
          </cell>
          <cell r="C19" t="str">
            <v>fra</v>
          </cell>
          <cell r="D19" t="str">
            <v>SOES</v>
          </cell>
          <cell r="E19" t="str">
            <v>Mtep</v>
          </cell>
          <cell r="F19">
            <v>25.75225</v>
          </cell>
          <cell r="G19">
            <v>25.774010000000001</v>
          </cell>
          <cell r="H19">
            <v>26.72476</v>
          </cell>
          <cell r="I19">
            <v>27.032509999999998</v>
          </cell>
          <cell r="J19">
            <v>27.027290000000001</v>
          </cell>
          <cell r="K19">
            <v>27.783750000000001</v>
          </cell>
          <cell r="L19">
            <v>28.17774</v>
          </cell>
          <cell r="M19">
            <v>28.697230000000001</v>
          </cell>
          <cell r="N19">
            <v>29.822749999999999</v>
          </cell>
          <cell r="O19">
            <v>30.901689999999999</v>
          </cell>
          <cell r="P19">
            <v>30.94791</v>
          </cell>
          <cell r="Q19">
            <v>31.643059999999998</v>
          </cell>
          <cell r="R19">
            <v>31.337599999999998</v>
          </cell>
          <cell r="S19">
            <v>31.23817</v>
          </cell>
          <cell r="T19">
            <v>31.345610000000001</v>
          </cell>
          <cell r="U19">
            <v>31.05264</v>
          </cell>
          <cell r="V19">
            <v>31.085290000000001</v>
          </cell>
          <cell r="W19">
            <v>31.50874</v>
          </cell>
          <cell r="X19">
            <v>31.445650000000001</v>
          </cell>
          <cell r="Y19">
            <v>30.986219999999999</v>
          </cell>
          <cell r="Z19">
            <v>31.251059999999999</v>
          </cell>
          <cell r="AA19">
            <v>31.161829999999998</v>
          </cell>
          <cell r="AB19">
            <v>30.87331</v>
          </cell>
          <cell r="AC19">
            <v>30.374389999999998</v>
          </cell>
          <cell r="AD19">
            <v>30.32038</v>
          </cell>
          <cell r="AE19">
            <v>31.08127</v>
          </cell>
        </row>
        <row r="20">
          <cell r="A20" t="str">
            <v>Consommation d'essence du transport de marchandises</v>
          </cell>
          <cell r="B20" t="str">
            <v>esscfmch</v>
          </cell>
          <cell r="C20" t="str">
            <v>fra</v>
          </cell>
          <cell r="D20" t="str">
            <v>SOES</v>
          </cell>
          <cell r="E20" t="str">
            <v>Mtep</v>
          </cell>
          <cell r="F20">
            <v>1.6798999999999999</v>
          </cell>
          <cell r="G20">
            <v>1.5848100000000001</v>
          </cell>
          <cell r="H20">
            <v>1.43015</v>
          </cell>
          <cell r="I20">
            <v>1.27626</v>
          </cell>
          <cell r="J20">
            <v>1.1469400000000001</v>
          </cell>
          <cell r="K20">
            <v>1.04897</v>
          </cell>
          <cell r="L20">
            <v>0.97977000000000003</v>
          </cell>
          <cell r="M20">
            <v>0.93822000000000005</v>
          </cell>
          <cell r="N20">
            <v>0.90503999999999996</v>
          </cell>
          <cell r="O20">
            <v>0.85763</v>
          </cell>
          <cell r="P20">
            <v>0.79862999999999995</v>
          </cell>
          <cell r="Q20">
            <v>0.74826999999999999</v>
          </cell>
          <cell r="R20">
            <v>0.68847999999999998</v>
          </cell>
          <cell r="S20">
            <v>0.63241999999999998</v>
          </cell>
          <cell r="T20">
            <v>0.59243000000000001</v>
          </cell>
          <cell r="U20">
            <v>0.53842000000000001</v>
          </cell>
          <cell r="V20">
            <v>0.48814999999999997</v>
          </cell>
          <cell r="W20">
            <v>0.44701999999999997</v>
          </cell>
          <cell r="X20">
            <v>0.39354</v>
          </cell>
          <cell r="Y20">
            <v>0.34893000000000002</v>
          </cell>
          <cell r="Z20">
            <v>0.31614999999999999</v>
          </cell>
          <cell r="AA20">
            <v>0.26363999999999999</v>
          </cell>
          <cell r="AB20">
            <v>0.21407999999999999</v>
          </cell>
          <cell r="AC20">
            <v>0.18293000000000001</v>
          </cell>
          <cell r="AD20">
            <v>0.16299</v>
          </cell>
          <cell r="AE20">
            <v>0.14695</v>
          </cell>
        </row>
        <row r="21">
          <cell r="A21" t="str">
            <v>Consommation de gazole du transport de marchandises</v>
          </cell>
          <cell r="B21" t="str">
            <v>gzlcfmch</v>
          </cell>
          <cell r="C21" t="str">
            <v>fra</v>
          </cell>
          <cell r="D21" t="str">
            <v>SOES</v>
          </cell>
          <cell r="E21" t="str">
            <v>Mtep</v>
          </cell>
          <cell r="F21">
            <v>9.7415599999999998</v>
          </cell>
          <cell r="G21">
            <v>10.37247</v>
          </cell>
          <cell r="H21">
            <v>10.87612</v>
          </cell>
          <cell r="I21">
            <v>10.93571</v>
          </cell>
          <cell r="J21">
            <v>11.49722</v>
          </cell>
          <cell r="K21">
            <v>11.8916</v>
          </cell>
          <cell r="L21">
            <v>12.015219999999999</v>
          </cell>
          <cell r="M21">
            <v>12.372109999999999</v>
          </cell>
          <cell r="N21">
            <v>12.754300000000001</v>
          </cell>
          <cell r="O21">
            <v>13.093859999999999</v>
          </cell>
          <cell r="P21">
            <v>13.22382</v>
          </cell>
          <cell r="Q21">
            <v>13.441700000000001</v>
          </cell>
          <cell r="R21">
            <v>13.45576</v>
          </cell>
          <cell r="S21">
            <v>13.397320000000001</v>
          </cell>
          <cell r="T21">
            <v>13.811640000000001</v>
          </cell>
          <cell r="U21">
            <v>13.727359999999999</v>
          </cell>
          <cell r="V21">
            <v>13.77854</v>
          </cell>
          <cell r="W21">
            <v>14.040710000000001</v>
          </cell>
          <cell r="X21">
            <v>13.08329</v>
          </cell>
          <cell r="Y21">
            <v>12.465630000000001</v>
          </cell>
          <cell r="Z21">
            <v>12.988479999999999</v>
          </cell>
          <cell r="AA21">
            <v>13.33568</v>
          </cell>
          <cell r="AB21">
            <v>12.845219999999999</v>
          </cell>
          <cell r="AC21">
            <v>12.813689999999999</v>
          </cell>
          <cell r="AD21">
            <v>12.566750000000001</v>
          </cell>
          <cell r="AE21">
            <v>12.47608</v>
          </cell>
        </row>
        <row r="22">
          <cell r="A22" t="str">
            <v>Consommation d'électricité du transport de marchandises</v>
          </cell>
          <cell r="B22" t="str">
            <v>elccfmch</v>
          </cell>
          <cell r="C22" t="str">
            <v>fra</v>
          </cell>
          <cell r="D22" t="str">
            <v>SOES</v>
          </cell>
          <cell r="E22" t="str">
            <v>Mtep</v>
          </cell>
          <cell r="F22">
            <v>0.34514</v>
          </cell>
          <cell r="G22">
            <v>0.36463000000000001</v>
          </cell>
          <cell r="H22">
            <v>0.36414999999999997</v>
          </cell>
          <cell r="I22">
            <v>0.34916999999999998</v>
          </cell>
          <cell r="J22">
            <v>0.37375999999999998</v>
          </cell>
          <cell r="K22">
            <v>0.38579000000000002</v>
          </cell>
          <cell r="L22">
            <v>0.41944999999999999</v>
          </cell>
          <cell r="M22">
            <v>0.44061</v>
          </cell>
          <cell r="N22">
            <v>0.44006000000000001</v>
          </cell>
          <cell r="O22">
            <v>0.44236999999999999</v>
          </cell>
          <cell r="P22">
            <v>0.45422000000000001</v>
          </cell>
          <cell r="Q22">
            <v>0.43207000000000001</v>
          </cell>
          <cell r="R22">
            <v>0.43019000000000002</v>
          </cell>
          <cell r="S22">
            <v>0.46211000000000002</v>
          </cell>
          <cell r="T22">
            <v>0.45284999999999997</v>
          </cell>
          <cell r="U22">
            <v>0.40569</v>
          </cell>
          <cell r="V22">
            <v>0.40473999999999999</v>
          </cell>
          <cell r="W22">
            <v>0.41066000000000003</v>
          </cell>
          <cell r="X22">
            <v>0.39885999999999999</v>
          </cell>
          <cell r="Y22">
            <v>0.33334000000000003</v>
          </cell>
          <cell r="Z22">
            <v>0.31534000000000001</v>
          </cell>
          <cell r="AA22">
            <v>0.33456000000000002</v>
          </cell>
          <cell r="AB22">
            <v>0.33148</v>
          </cell>
          <cell r="AC22">
            <v>0.32838000000000001</v>
          </cell>
          <cell r="AD22">
            <v>0.32340000000000002</v>
          </cell>
          <cell r="AE22">
            <v>0.33694000000000002</v>
          </cell>
        </row>
        <row r="23">
          <cell r="A23" t="str">
            <v>Consommation totale du transport de marchandises</v>
          </cell>
          <cell r="B23" t="str">
            <v>toccfmch</v>
          </cell>
          <cell r="C23" t="str">
            <v>fra</v>
          </cell>
          <cell r="D23" t="str">
            <v>SOES</v>
          </cell>
          <cell r="E23" t="str">
            <v>Mtep</v>
          </cell>
          <cell r="F23">
            <v>11.76661</v>
          </cell>
          <cell r="G23">
            <v>12.321910000000001</v>
          </cell>
          <cell r="H23">
            <v>12.67042</v>
          </cell>
          <cell r="I23">
            <v>12.56114</v>
          </cell>
          <cell r="J23">
            <v>13.01792</v>
          </cell>
          <cell r="K23">
            <v>13.32635</v>
          </cell>
          <cell r="L23">
            <v>13.414429999999999</v>
          </cell>
          <cell r="M23">
            <v>13.75094</v>
          </cell>
          <cell r="N23">
            <v>14.099399999999999</v>
          </cell>
          <cell r="O23">
            <v>14.39386</v>
          </cell>
          <cell r="P23">
            <v>14.47668</v>
          </cell>
          <cell r="Q23">
            <v>14.62204</v>
          </cell>
          <cell r="R23">
            <v>14.57443</v>
          </cell>
          <cell r="S23">
            <v>14.49184</v>
          </cell>
          <cell r="T23">
            <v>14.856920000000001</v>
          </cell>
          <cell r="U23">
            <v>14.671469999999999</v>
          </cell>
          <cell r="V23">
            <v>14.671419999999999</v>
          </cell>
          <cell r="W23">
            <v>14.898400000000001</v>
          </cell>
          <cell r="X23">
            <v>13.875679999999999</v>
          </cell>
          <cell r="Y23">
            <v>13.14789</v>
          </cell>
          <cell r="Z23">
            <v>13.61998</v>
          </cell>
          <cell r="AA23">
            <v>13.93388</v>
          </cell>
          <cell r="AB23">
            <v>13.390779999999999</v>
          </cell>
          <cell r="AC23">
            <v>13.324999999999999</v>
          </cell>
          <cell r="AD23">
            <v>13.053140000000001</v>
          </cell>
          <cell r="AE23">
            <v>12.95997</v>
          </cell>
        </row>
        <row r="24">
          <cell r="A24" t="str">
            <v>Consommation d'essence et de super du transport routier</v>
          </cell>
          <cell r="B24" t="str">
            <v>esscfrou</v>
          </cell>
          <cell r="C24" t="str">
            <v>fra</v>
          </cell>
          <cell r="D24" t="str">
            <v>SOeS</v>
          </cell>
          <cell r="E24" t="str">
            <v>Mtep</v>
          </cell>
          <cell r="F24">
            <v>18.084219999999998</v>
          </cell>
          <cell r="G24">
            <v>17.447289999999999</v>
          </cell>
          <cell r="H24">
            <v>17.195689999999999</v>
          </cell>
          <cell r="I24">
            <v>16.694659999999999</v>
          </cell>
          <cell r="J24">
            <v>15.68177</v>
          </cell>
          <cell r="K24">
            <v>15.251849999999999</v>
          </cell>
          <cell r="L24">
            <v>14.60547</v>
          </cell>
          <cell r="M24">
            <v>14.55222</v>
          </cell>
          <cell r="N24">
            <v>14.458629999999999</v>
          </cell>
          <cell r="O24">
            <v>14.353109999999999</v>
          </cell>
          <cell r="P24">
            <v>13.68163</v>
          </cell>
          <cell r="Q24">
            <v>13.41362</v>
          </cell>
          <cell r="R24">
            <v>12.72439</v>
          </cell>
          <cell r="S24">
            <v>11.983549999999999</v>
          </cell>
          <cell r="T24">
            <v>11.270049999999999</v>
          </cell>
          <cell r="U24">
            <v>10.620480000000001</v>
          </cell>
          <cell r="V24">
            <v>9.7736000000000001</v>
          </cell>
          <cell r="W24">
            <v>9.2373700000000003</v>
          </cell>
          <cell r="X24">
            <v>8.7193500000000004</v>
          </cell>
          <cell r="Y24">
            <v>8.2094799999999992</v>
          </cell>
          <cell r="Z24">
            <v>7.9288699999999999</v>
          </cell>
          <cell r="AA24">
            <v>7.3412600000000001</v>
          </cell>
          <cell r="AB24">
            <v>6.8088899999999999</v>
          </cell>
          <cell r="AC24">
            <v>6.51762</v>
          </cell>
          <cell r="AD24">
            <v>6.4547299999999996</v>
          </cell>
          <cell r="AE24">
            <v>6.5480999999999998</v>
          </cell>
        </row>
        <row r="25">
          <cell r="A25" t="str">
            <v>Consommation de gazole du transport routier</v>
          </cell>
          <cell r="B25" t="str">
            <v>gzlcfrou</v>
          </cell>
          <cell r="C25" t="str">
            <v>fra</v>
          </cell>
          <cell r="D25" t="str">
            <v>SOeS</v>
          </cell>
          <cell r="E25" t="str">
            <v>Mtep</v>
          </cell>
          <cell r="F25">
            <v>13.96801</v>
          </cell>
          <cell r="G25">
            <v>15.145960000000001</v>
          </cell>
          <cell r="H25">
            <v>16.23517</v>
          </cell>
          <cell r="I25">
            <v>16.804099999999998</v>
          </cell>
          <cell r="J25">
            <v>18.228370000000002</v>
          </cell>
          <cell r="K25">
            <v>19.492149999999999</v>
          </cell>
          <cell r="L25">
            <v>20.24164</v>
          </cell>
          <cell r="M25">
            <v>20.868729999999999</v>
          </cell>
          <cell r="N25">
            <v>21.953399999999998</v>
          </cell>
          <cell r="O25">
            <v>22.977530000000002</v>
          </cell>
          <cell r="P25">
            <v>23.55856</v>
          </cell>
          <cell r="Q25">
            <v>24.827819999999999</v>
          </cell>
          <cell r="R25">
            <v>25.289020000000001</v>
          </cell>
          <cell r="S25">
            <v>25.84159</v>
          </cell>
          <cell r="T25">
            <v>26.633410000000001</v>
          </cell>
          <cell r="U25">
            <v>26.84967</v>
          </cell>
          <cell r="V25">
            <v>27.45749</v>
          </cell>
          <cell r="W25">
            <v>28.429690000000001</v>
          </cell>
          <cell r="X25">
            <v>27.80001</v>
          </cell>
          <cell r="Y25">
            <v>27.762039999999999</v>
          </cell>
          <cell r="Z25">
            <v>28.701899999999998</v>
          </cell>
          <cell r="AA25">
            <v>29.174099999999999</v>
          </cell>
          <cell r="AB25">
            <v>28.992850000000001</v>
          </cell>
          <cell r="AC25">
            <v>28.80219</v>
          </cell>
          <cell r="AD25">
            <v>28.663820000000001</v>
          </cell>
          <cell r="AE25">
            <v>28.925319999999999</v>
          </cell>
        </row>
        <row r="26">
          <cell r="A26" t="str">
            <v>Consommation de GPL du transport routier</v>
          </cell>
          <cell r="B26" t="str">
            <v>gplcfrou</v>
          </cell>
          <cell r="C26" t="str">
            <v>fra</v>
          </cell>
          <cell r="D26" t="str">
            <v>SOeS</v>
          </cell>
          <cell r="E26" t="str">
            <v>Mtep</v>
          </cell>
          <cell r="F26">
            <v>5.475E-2</v>
          </cell>
          <cell r="G26">
            <v>5.1470000000000002E-2</v>
          </cell>
          <cell r="H26">
            <v>4.3799999999999999E-2</v>
          </cell>
          <cell r="I26">
            <v>3.8330000000000003E-2</v>
          </cell>
          <cell r="J26">
            <v>3.3950000000000001E-2</v>
          </cell>
          <cell r="K26">
            <v>2.8469999999999999E-2</v>
          </cell>
          <cell r="L26">
            <v>4.9279999999999997E-2</v>
          </cell>
          <cell r="M26">
            <v>9.8549999999999999E-2</v>
          </cell>
          <cell r="N26">
            <v>0.16863</v>
          </cell>
          <cell r="O26">
            <v>0.22556999999999999</v>
          </cell>
          <cell r="P26">
            <v>0.23762</v>
          </cell>
          <cell r="Q26">
            <v>0.22994999999999999</v>
          </cell>
          <cell r="R26">
            <v>0.20599999999999999</v>
          </cell>
          <cell r="S26">
            <v>0.182</v>
          </cell>
          <cell r="T26">
            <v>0.16500000000000001</v>
          </cell>
          <cell r="U26">
            <v>0.152</v>
          </cell>
          <cell r="V26">
            <v>0.14199999999999999</v>
          </cell>
          <cell r="W26">
            <v>0.129</v>
          </cell>
          <cell r="X26">
            <v>0.122</v>
          </cell>
          <cell r="Y26">
            <v>0.108</v>
          </cell>
          <cell r="Z26">
            <v>0.126</v>
          </cell>
          <cell r="AA26">
            <v>0.13900000000000001</v>
          </cell>
          <cell r="AB26">
            <v>0.126</v>
          </cell>
          <cell r="AC26">
            <v>0.112</v>
          </cell>
          <cell r="AD26">
            <v>0.1</v>
          </cell>
          <cell r="AE26">
            <v>8.8999999999999996E-2</v>
          </cell>
        </row>
        <row r="27">
          <cell r="A27" t="str">
            <v>Consommation finale du transport routier</v>
          </cell>
          <cell r="B27" t="str">
            <v>toccfrou</v>
          </cell>
          <cell r="C27" t="str">
            <v>fra</v>
          </cell>
          <cell r="D27" t="str">
            <v>SOeS</v>
          </cell>
          <cell r="E27" t="str">
            <v>Mtep</v>
          </cell>
          <cell r="F27">
            <v>32.106990000000003</v>
          </cell>
          <cell r="G27">
            <v>32.644710000000003</v>
          </cell>
          <cell r="H27">
            <v>33.47466</v>
          </cell>
          <cell r="I27">
            <v>33.537089999999999</v>
          </cell>
          <cell r="J27">
            <v>33.944090000000003</v>
          </cell>
          <cell r="K27">
            <v>34.772469999999998</v>
          </cell>
          <cell r="L27">
            <v>34.896380000000001</v>
          </cell>
          <cell r="M27">
            <v>35.519500000000001</v>
          </cell>
          <cell r="N27">
            <v>36.580660000000002</v>
          </cell>
          <cell r="O27">
            <v>37.55621</v>
          </cell>
          <cell r="P27">
            <v>37.477809999999998</v>
          </cell>
          <cell r="Q27">
            <v>38.471380000000003</v>
          </cell>
          <cell r="R27">
            <v>38.219410000000003</v>
          </cell>
          <cell r="S27">
            <v>38.00714</v>
          </cell>
          <cell r="T27">
            <v>38.068449999999999</v>
          </cell>
          <cell r="U27">
            <v>37.622140000000002</v>
          </cell>
          <cell r="V27">
            <v>37.373080000000002</v>
          </cell>
          <cell r="W27">
            <v>37.796059999999997</v>
          </cell>
          <cell r="X27">
            <v>36.641359999999999</v>
          </cell>
          <cell r="Y27">
            <v>36.079520000000002</v>
          </cell>
          <cell r="Z27">
            <v>36.756770000000003</v>
          </cell>
          <cell r="AA27">
            <v>36.654350000000001</v>
          </cell>
          <cell r="AB27">
            <v>35.92774</v>
          </cell>
          <cell r="AC27">
            <v>35.431809999999999</v>
          </cell>
          <cell r="AD27">
            <v>35.21855</v>
          </cell>
          <cell r="AE27">
            <v>35.562420000000003</v>
          </cell>
        </row>
        <row r="28">
          <cell r="A28" t="str">
            <v>Consommation d'essence des automobiles</v>
          </cell>
          <cell r="B28" t="str">
            <v>esscfvpc</v>
          </cell>
          <cell r="C28" t="str">
            <v>fra</v>
          </cell>
          <cell r="D28" t="str">
            <v>SOeS</v>
          </cell>
          <cell r="E28" t="str">
            <v>Mtep</v>
          </cell>
          <cell r="F28">
            <v>16.21088</v>
          </cell>
          <cell r="G28">
            <v>15.667999999999999</v>
          </cell>
          <cell r="H28">
            <v>15.565799999999999</v>
          </cell>
          <cell r="I28">
            <v>15.167450000000001</v>
          </cell>
          <cell r="J28">
            <v>14.315149999999999</v>
          </cell>
          <cell r="K28">
            <v>14.01083</v>
          </cell>
          <cell r="L28">
            <v>13.432040000000001</v>
          </cell>
          <cell r="M28">
            <v>13.37405</v>
          </cell>
          <cell r="N28">
            <v>13.25084</v>
          </cell>
          <cell r="O28">
            <v>13.17901</v>
          </cell>
          <cell r="P28">
            <v>12.53304</v>
          </cell>
          <cell r="Q28">
            <v>12.281140000000001</v>
          </cell>
          <cell r="R28">
            <v>11.617760000000001</v>
          </cell>
          <cell r="S28">
            <v>10.93177</v>
          </cell>
          <cell r="T28">
            <v>10.22991</v>
          </cell>
          <cell r="U28">
            <v>9.6208200000000001</v>
          </cell>
          <cell r="V28">
            <v>8.8215199999999996</v>
          </cell>
          <cell r="W28">
            <v>8.3072900000000001</v>
          </cell>
          <cell r="X28">
            <v>7.8144600000000004</v>
          </cell>
          <cell r="Y28">
            <v>7.3207599999999999</v>
          </cell>
          <cell r="Z28">
            <v>7.0729300000000004</v>
          </cell>
          <cell r="AA28">
            <v>6.53728</v>
          </cell>
          <cell r="AB28">
            <v>6.0544799999999999</v>
          </cell>
          <cell r="AC28">
            <v>5.7943499999999997</v>
          </cell>
          <cell r="AD28">
            <v>5.7514099999999999</v>
          </cell>
          <cell r="AE28">
            <v>5.8608200000000004</v>
          </cell>
        </row>
        <row r="29">
          <cell r="A29" t="str">
            <v>Consommation de gazole des automobiles</v>
          </cell>
          <cell r="B29" t="str">
            <v>gzlcfvpc</v>
          </cell>
          <cell r="C29" t="str">
            <v>fra</v>
          </cell>
          <cell r="D29" t="str">
            <v>SOeS</v>
          </cell>
          <cell r="E29" t="str">
            <v>Mtep</v>
          </cell>
          <cell r="F29">
            <v>4.2591299999999999</v>
          </cell>
          <cell r="G29">
            <v>4.8178000000000001</v>
          </cell>
          <cell r="H29">
            <v>5.3659800000000004</v>
          </cell>
          <cell r="I29">
            <v>5.87561</v>
          </cell>
          <cell r="J29">
            <v>6.6514600000000002</v>
          </cell>
          <cell r="K29">
            <v>7.5777700000000001</v>
          </cell>
          <cell r="L29">
            <v>8.1883400000000002</v>
          </cell>
          <cell r="M29">
            <v>8.5095700000000001</v>
          </cell>
          <cell r="N29">
            <v>9.2448099999999993</v>
          </cell>
          <cell r="O29">
            <v>9.8968799999999995</v>
          </cell>
          <cell r="P29">
            <v>10.309559999999999</v>
          </cell>
          <cell r="Q29">
            <v>11.307869999999999</v>
          </cell>
          <cell r="R29">
            <v>11.72457</v>
          </cell>
          <cell r="S29">
            <v>12.33755</v>
          </cell>
          <cell r="T29">
            <v>12.755179999999999</v>
          </cell>
          <cell r="U29">
            <v>12.95917</v>
          </cell>
          <cell r="V29">
            <v>13.5131</v>
          </cell>
          <cell r="W29">
            <v>14.202719999999999</v>
          </cell>
          <cell r="X29">
            <v>14.460050000000001</v>
          </cell>
          <cell r="Y29">
            <v>15.01891</v>
          </cell>
          <cell r="Z29">
            <v>15.40958</v>
          </cell>
          <cell r="AA29">
            <v>15.54161</v>
          </cell>
          <cell r="AB29">
            <v>15.83535</v>
          </cell>
          <cell r="AC29">
            <v>15.6602</v>
          </cell>
          <cell r="AD29">
            <v>15.749420000000001</v>
          </cell>
          <cell r="AE29">
            <v>16.087330000000001</v>
          </cell>
        </row>
        <row r="30">
          <cell r="A30" t="str">
            <v>Consommation de GPL des automobiles</v>
          </cell>
          <cell r="B30" t="str">
            <v>gplcfvpc</v>
          </cell>
          <cell r="C30" t="str">
            <v>fra</v>
          </cell>
          <cell r="D30" t="str">
            <v>SOeS</v>
          </cell>
          <cell r="E30" t="str">
            <v>Mtep</v>
          </cell>
          <cell r="F30">
            <v>3.6499999999999998E-2</v>
          </cell>
          <cell r="G30">
            <v>3.431E-2</v>
          </cell>
          <cell r="H30">
            <v>2.92E-2</v>
          </cell>
          <cell r="I30">
            <v>2.555E-2</v>
          </cell>
          <cell r="J30">
            <v>2.2630000000000001E-2</v>
          </cell>
          <cell r="K30">
            <v>1.898E-2</v>
          </cell>
          <cell r="L30">
            <v>3.2849999999999997E-2</v>
          </cell>
          <cell r="M30">
            <v>6.5699999999999995E-2</v>
          </cell>
          <cell r="N30">
            <v>0.11242000000000001</v>
          </cell>
          <cell r="O30">
            <v>0.15038000000000001</v>
          </cell>
          <cell r="P30">
            <v>0.15841</v>
          </cell>
          <cell r="Q30">
            <v>0.15329999999999999</v>
          </cell>
          <cell r="R30">
            <v>0.13733000000000001</v>
          </cell>
          <cell r="S30">
            <v>0.12132999999999999</v>
          </cell>
          <cell r="T30">
            <v>0.11</v>
          </cell>
          <cell r="U30">
            <v>0.10133</v>
          </cell>
          <cell r="V30">
            <v>9.4670000000000004E-2</v>
          </cell>
          <cell r="W30">
            <v>8.5999999999999993E-2</v>
          </cell>
          <cell r="X30">
            <v>8.133E-2</v>
          </cell>
          <cell r="Y30">
            <v>7.1999999999999995E-2</v>
          </cell>
          <cell r="Z30">
            <v>8.4000000000000005E-2</v>
          </cell>
          <cell r="AA30">
            <v>9.2670000000000002E-2</v>
          </cell>
          <cell r="AB30">
            <v>8.4000000000000005E-2</v>
          </cell>
          <cell r="AC30">
            <v>7.467E-2</v>
          </cell>
          <cell r="AD30">
            <v>6.6669999999999993E-2</v>
          </cell>
          <cell r="AE30">
            <v>5.9330000000000001E-2</v>
          </cell>
        </row>
        <row r="31">
          <cell r="A31" t="str">
            <v>Consommation totale des automobiles</v>
          </cell>
          <cell r="B31" t="str">
            <v>toccfvpc</v>
          </cell>
          <cell r="C31" t="str">
            <v>fra</v>
          </cell>
          <cell r="D31" t="str">
            <v>SOeS</v>
          </cell>
          <cell r="E31" t="str">
            <v>Mtep</v>
          </cell>
          <cell r="F31">
            <v>20.506509999999999</v>
          </cell>
          <cell r="G31">
            <v>20.520109999999999</v>
          </cell>
          <cell r="H31">
            <v>20.96097</v>
          </cell>
          <cell r="I31">
            <v>21.0686</v>
          </cell>
          <cell r="J31">
            <v>20.989239999999999</v>
          </cell>
          <cell r="K31">
            <v>21.607579999999999</v>
          </cell>
          <cell r="L31">
            <v>21.653230000000001</v>
          </cell>
          <cell r="M31">
            <v>21.94932</v>
          </cell>
          <cell r="N31">
            <v>22.608070000000001</v>
          </cell>
          <cell r="O31">
            <v>23.22627</v>
          </cell>
          <cell r="P31">
            <v>23.001010000000001</v>
          </cell>
          <cell r="Q31">
            <v>23.74231</v>
          </cell>
          <cell r="R31">
            <v>23.479659999999999</v>
          </cell>
          <cell r="S31">
            <v>23.390650000000001</v>
          </cell>
          <cell r="T31">
            <v>23.095089999999999</v>
          </cell>
          <cell r="U31">
            <v>22.681329999999999</v>
          </cell>
          <cell r="V31">
            <v>22.429290000000002</v>
          </cell>
          <cell r="W31">
            <v>22.59601</v>
          </cell>
          <cell r="X31">
            <v>22.355840000000001</v>
          </cell>
          <cell r="Y31">
            <v>22.411670000000001</v>
          </cell>
          <cell r="Z31">
            <v>22.566510000000001</v>
          </cell>
          <cell r="AA31">
            <v>22.171559999999999</v>
          </cell>
          <cell r="AB31">
            <v>21.97383</v>
          </cell>
          <cell r="AC31">
            <v>21.529209999999999</v>
          </cell>
          <cell r="AD31">
            <v>21.567499999999999</v>
          </cell>
          <cell r="AE31">
            <v>22.007480000000001</v>
          </cell>
        </row>
        <row r="32">
          <cell r="A32" t="str">
            <v>Consommation d'essence des deux roues</v>
          </cell>
          <cell r="B32" t="str">
            <v>esscfmot</v>
          </cell>
          <cell r="C32" t="str">
            <v>fra</v>
          </cell>
          <cell r="D32" t="str">
            <v>SOeS</v>
          </cell>
          <cell r="E32" t="str">
            <v>Mtep</v>
          </cell>
          <cell r="F32">
            <v>0.19344</v>
          </cell>
          <cell r="G32">
            <v>0.19447999999999999</v>
          </cell>
          <cell r="H32">
            <v>0.19975000000000001</v>
          </cell>
          <cell r="I32">
            <v>0.25096000000000002</v>
          </cell>
          <cell r="J32">
            <v>0.21967999999999999</v>
          </cell>
          <cell r="K32">
            <v>0.19206000000000001</v>
          </cell>
          <cell r="L32">
            <v>0.19366</v>
          </cell>
          <cell r="M32">
            <v>0.23996000000000001</v>
          </cell>
          <cell r="N32">
            <v>0.30274000000000001</v>
          </cell>
          <cell r="O32">
            <v>0.31646999999999997</v>
          </cell>
          <cell r="P32">
            <v>0.34997</v>
          </cell>
          <cell r="Q32">
            <v>0.38421</v>
          </cell>
          <cell r="R32">
            <v>0.41815000000000002</v>
          </cell>
          <cell r="S32">
            <v>0.41936000000000001</v>
          </cell>
          <cell r="T32">
            <v>0.44771</v>
          </cell>
          <cell r="U32">
            <v>0.46122999999999997</v>
          </cell>
          <cell r="V32">
            <v>0.46393000000000001</v>
          </cell>
          <cell r="W32">
            <v>0.48304999999999998</v>
          </cell>
          <cell r="X32">
            <v>0.51136000000000004</v>
          </cell>
          <cell r="Y32">
            <v>0.53978999999999999</v>
          </cell>
          <cell r="Z32">
            <v>0.53978999999999999</v>
          </cell>
          <cell r="AA32">
            <v>0.54032999999999998</v>
          </cell>
          <cell r="AB32">
            <v>0.54032999999999998</v>
          </cell>
          <cell r="AC32">
            <v>0.54032999999999998</v>
          </cell>
          <cell r="AD32">
            <v>0.54032999999999998</v>
          </cell>
          <cell r="AE32">
            <v>0.54032999999999998</v>
          </cell>
        </row>
        <row r="33">
          <cell r="A33" t="str">
            <v>Consommation de gazole des autobus</v>
          </cell>
          <cell r="B33" t="str">
            <v>gzlcfbus</v>
          </cell>
          <cell r="C33" t="str">
            <v>fra</v>
          </cell>
          <cell r="D33" t="str">
            <v>SOeS</v>
          </cell>
          <cell r="E33" t="str">
            <v>Mtep</v>
          </cell>
          <cell r="F33">
            <v>0.57028000000000001</v>
          </cell>
          <cell r="G33">
            <v>0.61194000000000004</v>
          </cell>
          <cell r="H33">
            <v>0.61983999999999995</v>
          </cell>
          <cell r="I33">
            <v>0.63549999999999995</v>
          </cell>
          <cell r="J33">
            <v>0.64581</v>
          </cell>
          <cell r="K33">
            <v>0.63675000000000004</v>
          </cell>
          <cell r="L33">
            <v>0.64510000000000001</v>
          </cell>
          <cell r="M33">
            <v>0.65742</v>
          </cell>
          <cell r="N33">
            <v>0.66803999999999997</v>
          </cell>
          <cell r="O33">
            <v>0.65539999999999998</v>
          </cell>
          <cell r="P33">
            <v>0.68135999999999997</v>
          </cell>
          <cell r="Q33">
            <v>0.67505000000000004</v>
          </cell>
          <cell r="R33">
            <v>0.65971999999999997</v>
          </cell>
          <cell r="S33">
            <v>0.67339000000000004</v>
          </cell>
          <cell r="T33">
            <v>0.69404999999999994</v>
          </cell>
          <cell r="U33">
            <v>0.71831999999999996</v>
          </cell>
          <cell r="V33">
            <v>0.73063999999999996</v>
          </cell>
          <cell r="W33">
            <v>0.76327</v>
          </cell>
          <cell r="X33">
            <v>0.81096000000000001</v>
          </cell>
          <cell r="Y33">
            <v>0.82260999999999995</v>
          </cell>
          <cell r="Z33">
            <v>0.84513000000000005</v>
          </cell>
          <cell r="AA33">
            <v>0.85768999999999995</v>
          </cell>
          <cell r="AB33">
            <v>0.86599000000000004</v>
          </cell>
          <cell r="AC33">
            <v>0.86934</v>
          </cell>
          <cell r="AD33">
            <v>0.86546999999999996</v>
          </cell>
          <cell r="AE33">
            <v>0.86768999999999996</v>
          </cell>
        </row>
        <row r="34">
          <cell r="A34" t="str">
            <v>Consommation d'essence des véhicules utilitaires légers</v>
          </cell>
          <cell r="B34" t="str">
            <v>esscfvlr</v>
          </cell>
          <cell r="C34" t="str">
            <v>fra</v>
          </cell>
          <cell r="D34" t="str">
            <v>SOeS</v>
          </cell>
          <cell r="E34" t="str">
            <v>Mtep</v>
          </cell>
          <cell r="F34">
            <v>1.6798999999999999</v>
          </cell>
          <cell r="G34">
            <v>1.5848100000000001</v>
          </cell>
          <cell r="H34">
            <v>1.43015</v>
          </cell>
          <cell r="I34">
            <v>1.27626</v>
          </cell>
          <cell r="J34">
            <v>1.1469400000000001</v>
          </cell>
          <cell r="K34">
            <v>1.04897</v>
          </cell>
          <cell r="L34">
            <v>0.97977000000000003</v>
          </cell>
          <cell r="M34">
            <v>0.93822000000000005</v>
          </cell>
          <cell r="N34">
            <v>0.90503999999999996</v>
          </cell>
          <cell r="O34">
            <v>0.85763</v>
          </cell>
          <cell r="P34">
            <v>0.79862999999999995</v>
          </cell>
          <cell r="Q34">
            <v>0.74826999999999999</v>
          </cell>
          <cell r="R34">
            <v>0.68847999999999998</v>
          </cell>
          <cell r="S34">
            <v>0.63241999999999998</v>
          </cell>
          <cell r="T34">
            <v>0.59243000000000001</v>
          </cell>
          <cell r="U34">
            <v>0.53842000000000001</v>
          </cell>
          <cell r="V34">
            <v>0.48814999999999997</v>
          </cell>
          <cell r="W34">
            <v>0.44701999999999997</v>
          </cell>
          <cell r="X34">
            <v>0.39354</v>
          </cell>
          <cell r="Y34">
            <v>0.34893000000000002</v>
          </cell>
          <cell r="Z34">
            <v>0.31614999999999999</v>
          </cell>
          <cell r="AA34">
            <v>0.26363999999999999</v>
          </cell>
          <cell r="AB34">
            <v>0.21407999999999999</v>
          </cell>
          <cell r="AC34">
            <v>0.18293000000000001</v>
          </cell>
          <cell r="AD34">
            <v>0.16299</v>
          </cell>
          <cell r="AE34">
            <v>0.14695</v>
          </cell>
        </row>
        <row r="35">
          <cell r="A35" t="str">
            <v>Consommation de gazole des véhicules utilitaires légers</v>
          </cell>
          <cell r="B35" t="str">
            <v>gzlcfvlr</v>
          </cell>
          <cell r="C35" t="str">
            <v>fra</v>
          </cell>
          <cell r="D35" t="str">
            <v>SOeS</v>
          </cell>
          <cell r="E35" t="str">
            <v>Mtep</v>
          </cell>
          <cell r="F35">
            <v>3.23299</v>
          </cell>
          <cell r="G35">
            <v>3.6265000000000001</v>
          </cell>
          <cell r="H35">
            <v>3.9715600000000002</v>
          </cell>
          <cell r="I35">
            <v>4.2724299999999999</v>
          </cell>
          <cell r="J35">
            <v>4.5582200000000004</v>
          </cell>
          <cell r="K35">
            <v>4.78444</v>
          </cell>
          <cell r="L35">
            <v>4.9302599999999996</v>
          </cell>
          <cell r="M35">
            <v>5.0801699999999999</v>
          </cell>
          <cell r="N35">
            <v>5.2590000000000003</v>
          </cell>
          <cell r="O35">
            <v>5.4176700000000002</v>
          </cell>
          <cell r="P35">
            <v>5.5385799999999996</v>
          </cell>
          <cell r="Q35">
            <v>5.7622499999999999</v>
          </cell>
          <cell r="R35">
            <v>5.8876299999999997</v>
          </cell>
          <cell r="S35">
            <v>6.0222300000000004</v>
          </cell>
          <cell r="T35">
            <v>6.1004500000000004</v>
          </cell>
          <cell r="U35">
            <v>6.1804199999999998</v>
          </cell>
          <cell r="V35">
            <v>6.1943999999999999</v>
          </cell>
          <cell r="W35">
            <v>6.2721600000000004</v>
          </cell>
          <cell r="X35">
            <v>6.2889699999999999</v>
          </cell>
          <cell r="Y35">
            <v>6.4214700000000002</v>
          </cell>
          <cell r="Z35">
            <v>6.70451</v>
          </cell>
          <cell r="AA35">
            <v>6.84931</v>
          </cell>
          <cell r="AB35">
            <v>6.8768200000000004</v>
          </cell>
          <cell r="AC35">
            <v>6.9044499999999998</v>
          </cell>
          <cell r="AD35">
            <v>6.9473399999999996</v>
          </cell>
          <cell r="AE35">
            <v>7.0922299999999998</v>
          </cell>
        </row>
        <row r="36">
          <cell r="A36" t="str">
            <v>Consommation totale des véhicules utilitaires légers</v>
          </cell>
          <cell r="B36" t="str">
            <v>toccfvlr</v>
          </cell>
          <cell r="C36" t="str">
            <v>fra</v>
          </cell>
          <cell r="D36" t="str">
            <v>SOeS</v>
          </cell>
          <cell r="E36" t="str">
            <v>Mtep</v>
          </cell>
          <cell r="F36">
            <v>4.9311299999999996</v>
          </cell>
          <cell r="G36">
            <v>5.2284699999999997</v>
          </cell>
          <cell r="H36">
            <v>5.4163100000000002</v>
          </cell>
          <cell r="I36">
            <v>5.5614600000000003</v>
          </cell>
          <cell r="J36">
            <v>5.7164700000000002</v>
          </cell>
          <cell r="K36">
            <v>5.8429000000000002</v>
          </cell>
          <cell r="L36">
            <v>5.92645</v>
          </cell>
          <cell r="M36">
            <v>6.05124</v>
          </cell>
          <cell r="N36">
            <v>6.2202500000000001</v>
          </cell>
          <cell r="O36">
            <v>6.3505000000000003</v>
          </cell>
          <cell r="P36">
            <v>6.4164099999999999</v>
          </cell>
          <cell r="Q36">
            <v>6.5871700000000004</v>
          </cell>
          <cell r="R36">
            <v>6.6447799999999999</v>
          </cell>
          <cell r="S36">
            <v>6.7153099999999997</v>
          </cell>
          <cell r="T36">
            <v>6.7478800000000003</v>
          </cell>
          <cell r="U36">
            <v>6.7694999999999999</v>
          </cell>
          <cell r="V36">
            <v>6.7298799999999996</v>
          </cell>
          <cell r="W36">
            <v>6.7621900000000004</v>
          </cell>
          <cell r="X36">
            <v>6.7231699999999996</v>
          </cell>
          <cell r="Y36">
            <v>6.8063900000000004</v>
          </cell>
          <cell r="Z36">
            <v>7.0626600000000002</v>
          </cell>
          <cell r="AA36">
            <v>7.1592799999999999</v>
          </cell>
          <cell r="AB36">
            <v>7.1329000000000002</v>
          </cell>
          <cell r="AC36">
            <v>7.1247199999999999</v>
          </cell>
          <cell r="AD36">
            <v>7.1436700000000002</v>
          </cell>
          <cell r="AE36">
            <v>7.2688499999999996</v>
          </cell>
        </row>
        <row r="37">
          <cell r="A37" t="str">
            <v>Consommation de gazole des camions</v>
          </cell>
          <cell r="B37" t="str">
            <v>gzlcfcam</v>
          </cell>
          <cell r="C37" t="str">
            <v>fra</v>
          </cell>
          <cell r="D37" t="str">
            <v>SOeS</v>
          </cell>
          <cell r="E37" t="str">
            <v>Mtep</v>
          </cell>
          <cell r="F37">
            <v>5.9056199999999999</v>
          </cell>
          <cell r="G37">
            <v>6.0897199999999998</v>
          </cell>
          <cell r="H37">
            <v>6.2777900000000004</v>
          </cell>
          <cell r="I37">
            <v>6.0205599999999997</v>
          </cell>
          <cell r="J37">
            <v>6.3728899999999999</v>
          </cell>
          <cell r="K37">
            <v>6.4931900000000002</v>
          </cell>
          <cell r="L37">
            <v>6.4779400000000003</v>
          </cell>
          <cell r="M37">
            <v>6.6215700000000002</v>
          </cell>
          <cell r="N37">
            <v>6.7815500000000002</v>
          </cell>
          <cell r="O37">
            <v>7.0075799999999999</v>
          </cell>
          <cell r="P37">
            <v>7.0290699999999999</v>
          </cell>
          <cell r="Q37">
            <v>7.0826500000000001</v>
          </cell>
          <cell r="R37">
            <v>7.0171000000000001</v>
          </cell>
          <cell r="S37">
            <v>6.8084300000000004</v>
          </cell>
          <cell r="T37">
            <v>7.0837300000000001</v>
          </cell>
          <cell r="U37">
            <v>6.9917600000000002</v>
          </cell>
          <cell r="V37">
            <v>7.0193399999999997</v>
          </cell>
          <cell r="W37">
            <v>7.1915399999999998</v>
          </cell>
          <cell r="X37">
            <v>6.2400399999999996</v>
          </cell>
          <cell r="Y37">
            <v>5.4990600000000001</v>
          </cell>
          <cell r="Z37">
            <v>5.74268</v>
          </cell>
          <cell r="AA37">
            <v>5.9254899999999999</v>
          </cell>
          <cell r="AB37">
            <v>5.4146799999999997</v>
          </cell>
          <cell r="AC37">
            <v>5.3682100000000004</v>
          </cell>
          <cell r="AD37">
            <v>5.1015899999999998</v>
          </cell>
          <cell r="AE37">
            <v>4.8780700000000001</v>
          </cell>
        </row>
        <row r="38">
          <cell r="A38" t="str">
            <v>Consommation de gazole du transport ferroviaire</v>
          </cell>
          <cell r="B38" t="str">
            <v>gzlcffer</v>
          </cell>
          <cell r="C38" t="str">
            <v>fra</v>
          </cell>
          <cell r="D38" t="str">
            <v>SOeS</v>
          </cell>
          <cell r="E38" t="str">
            <v>Mtep</v>
          </cell>
          <cell r="F38">
            <v>0.38</v>
          </cell>
          <cell r="G38">
            <v>0.42</v>
          </cell>
          <cell r="H38">
            <v>0.42399999999999999</v>
          </cell>
          <cell r="I38">
            <v>0.44600000000000001</v>
          </cell>
          <cell r="J38">
            <v>0.313</v>
          </cell>
          <cell r="K38">
            <v>0.38</v>
          </cell>
          <cell r="L38">
            <v>0.33500000000000002</v>
          </cell>
          <cell r="M38">
            <v>0.41299999999999998</v>
          </cell>
          <cell r="N38">
            <v>0.44900000000000001</v>
          </cell>
          <cell r="O38">
            <v>0.36799999999999999</v>
          </cell>
          <cell r="P38">
            <v>0.36299999999999999</v>
          </cell>
          <cell r="Q38">
            <v>0.35</v>
          </cell>
          <cell r="R38">
            <v>0.248</v>
          </cell>
          <cell r="S38">
            <v>0.23499999999999999</v>
          </cell>
          <cell r="T38">
            <v>0.23400000000000001</v>
          </cell>
          <cell r="U38">
            <v>0.21199999999999999</v>
          </cell>
          <cell r="V38">
            <v>0.20499999999999999</v>
          </cell>
          <cell r="W38">
            <v>0.191</v>
          </cell>
          <cell r="X38">
            <v>0.19800000000000001</v>
          </cell>
          <cell r="Y38">
            <v>0.18099999999999999</v>
          </cell>
          <cell r="Z38">
            <v>0.17100000000000001</v>
          </cell>
          <cell r="AA38">
            <v>0.17399999999999999</v>
          </cell>
          <cell r="AB38">
            <v>0.16700000000000001</v>
          </cell>
          <cell r="AC38">
            <v>0.16500000000000001</v>
          </cell>
          <cell r="AD38">
            <v>0.14000000000000001</v>
          </cell>
          <cell r="AE38">
            <v>0.14000000000000001</v>
          </cell>
        </row>
        <row r="39">
          <cell r="A39" t="str">
            <v>Cons. d'électricité du transport ferroviaire</v>
          </cell>
          <cell r="B39" t="str">
            <v>elccffer</v>
          </cell>
          <cell r="C39" t="str">
            <v>fra</v>
          </cell>
          <cell r="D39" t="str">
            <v>SOeS</v>
          </cell>
          <cell r="E39" t="str">
            <v>Mtep</v>
          </cell>
          <cell r="F39">
            <v>0.68955</v>
          </cell>
          <cell r="G39">
            <v>0.71667000000000003</v>
          </cell>
          <cell r="H39">
            <v>0.72828999999999999</v>
          </cell>
          <cell r="I39">
            <v>0.71667000000000003</v>
          </cell>
          <cell r="J39">
            <v>0.74378</v>
          </cell>
          <cell r="K39">
            <v>0.73990999999999996</v>
          </cell>
          <cell r="L39">
            <v>0.81738999999999995</v>
          </cell>
          <cell r="M39">
            <v>0.83675999999999995</v>
          </cell>
          <cell r="N39">
            <v>0.86</v>
          </cell>
          <cell r="O39">
            <v>0.87161999999999995</v>
          </cell>
          <cell r="P39">
            <v>0.89817999999999998</v>
          </cell>
          <cell r="Q39">
            <v>0.91417999999999999</v>
          </cell>
          <cell r="R39">
            <v>0.92552999999999996</v>
          </cell>
          <cell r="S39">
            <v>1.0166900000000001</v>
          </cell>
          <cell r="T39">
            <v>1.04593</v>
          </cell>
          <cell r="U39">
            <v>1.02718</v>
          </cell>
          <cell r="V39">
            <v>1.0418000000000001</v>
          </cell>
          <cell r="W39">
            <v>1.0488599999999999</v>
          </cell>
          <cell r="X39">
            <v>1.09263</v>
          </cell>
          <cell r="Y39">
            <v>1.0566</v>
          </cell>
          <cell r="Z39">
            <v>1.0512699999999999</v>
          </cell>
          <cell r="AA39">
            <v>1.0416799999999999</v>
          </cell>
          <cell r="AB39">
            <v>1.0703400000000001</v>
          </cell>
          <cell r="AC39">
            <v>1.06192</v>
          </cell>
          <cell r="AD39">
            <v>1.03331</v>
          </cell>
          <cell r="AE39">
            <v>1.05349</v>
          </cell>
        </row>
        <row r="40">
          <cell r="A40" t="str">
            <v>Consommation finale du transport ferroviaire</v>
          </cell>
          <cell r="B40" t="str">
            <v>toccffer</v>
          </cell>
          <cell r="C40" t="str">
            <v>fra</v>
          </cell>
          <cell r="D40" t="str">
            <v>SOeS</v>
          </cell>
          <cell r="E40" t="str">
            <v>Mtep</v>
          </cell>
          <cell r="F40">
            <v>1.06955</v>
          </cell>
          <cell r="G40">
            <v>1.1366700000000001</v>
          </cell>
          <cell r="H40">
            <v>1.15229</v>
          </cell>
          <cell r="I40">
            <v>1.1626700000000001</v>
          </cell>
          <cell r="J40">
            <v>1.0567800000000001</v>
          </cell>
          <cell r="K40">
            <v>1.11991</v>
          </cell>
          <cell r="L40">
            <v>1.15239</v>
          </cell>
          <cell r="M40">
            <v>1.24976</v>
          </cell>
          <cell r="N40">
            <v>1.3089999999999999</v>
          </cell>
          <cell r="O40">
            <v>1.2396199999999999</v>
          </cell>
          <cell r="P40">
            <v>1.26118</v>
          </cell>
          <cell r="Q40">
            <v>1.2641800000000001</v>
          </cell>
          <cell r="R40">
            <v>1.17353</v>
          </cell>
          <cell r="S40">
            <v>1.25169</v>
          </cell>
          <cell r="T40">
            <v>1.27993</v>
          </cell>
          <cell r="U40">
            <v>1.2391799999999999</v>
          </cell>
          <cell r="V40">
            <v>1.2467999999999999</v>
          </cell>
          <cell r="W40">
            <v>1.23986</v>
          </cell>
          <cell r="X40">
            <v>1.2906299999999999</v>
          </cell>
          <cell r="Y40">
            <v>1.2376</v>
          </cell>
          <cell r="Z40">
            <v>1.22227</v>
          </cell>
          <cell r="AA40">
            <v>1.2156800000000001</v>
          </cell>
          <cell r="AB40">
            <v>1.2373400000000001</v>
          </cell>
          <cell r="AC40">
            <v>1.22692</v>
          </cell>
          <cell r="AD40">
            <v>1.1733100000000001</v>
          </cell>
          <cell r="AE40">
            <v>1.1934899999999999</v>
          </cell>
        </row>
        <row r="41">
          <cell r="A41" t="str">
            <v>Consommation de gazole du transport ferroviaire de passagers</v>
          </cell>
          <cell r="B41" t="str">
            <v>gzlcfferpas</v>
          </cell>
          <cell r="C41" t="str">
            <v>fra</v>
          </cell>
          <cell r="D41" t="str">
            <v>SOeS</v>
          </cell>
          <cell r="E41" t="str">
            <v>Mtep</v>
          </cell>
          <cell r="F41">
            <v>0.1898</v>
          </cell>
          <cell r="G41">
            <v>0.20630999999999999</v>
          </cell>
          <cell r="H41">
            <v>0.21199999999999999</v>
          </cell>
          <cell r="I41">
            <v>0.22869999999999999</v>
          </cell>
          <cell r="J41">
            <v>0.15570999999999999</v>
          </cell>
          <cell r="K41">
            <v>0.18187</v>
          </cell>
          <cell r="L41">
            <v>0.16309000000000001</v>
          </cell>
          <cell r="M41">
            <v>0.19553000000000001</v>
          </cell>
          <cell r="N41">
            <v>0.21925</v>
          </cell>
          <cell r="O41">
            <v>0.18123</v>
          </cell>
          <cell r="P41">
            <v>0.17943000000000001</v>
          </cell>
          <cell r="Q41">
            <v>0.18457999999999999</v>
          </cell>
          <cell r="R41">
            <v>0.13272999999999999</v>
          </cell>
          <cell r="S41">
            <v>0.12819</v>
          </cell>
          <cell r="T41">
            <v>0.13269</v>
          </cell>
          <cell r="U41">
            <v>0.12827</v>
          </cell>
          <cell r="V41">
            <v>0.12536</v>
          </cell>
          <cell r="W41">
            <v>0.11622</v>
          </cell>
          <cell r="X41">
            <v>0.12572</v>
          </cell>
          <cell r="Y41">
            <v>0.1239</v>
          </cell>
          <cell r="Z41">
            <v>0.11971</v>
          </cell>
          <cell r="AA41">
            <v>0.11812</v>
          </cell>
          <cell r="AB41">
            <v>0.11527999999999999</v>
          </cell>
          <cell r="AC41">
            <v>0.11398</v>
          </cell>
          <cell r="AD41">
            <v>9.6180000000000002E-2</v>
          </cell>
          <cell r="AE41">
            <v>9.5219999999999999E-2</v>
          </cell>
        </row>
        <row r="42">
          <cell r="A42" t="str">
            <v>Consommation d'électricité du transport ferroviaire de passagers</v>
          </cell>
          <cell r="B42" t="str">
            <v>elccfferpas</v>
          </cell>
          <cell r="C42" t="str">
            <v>fra</v>
          </cell>
          <cell r="D42" t="str">
            <v>SOeS</v>
          </cell>
          <cell r="E42" t="str">
            <v>Mtep</v>
          </cell>
          <cell r="F42">
            <v>0.34440999999999999</v>
          </cell>
          <cell r="G42">
            <v>0.35204000000000002</v>
          </cell>
          <cell r="H42">
            <v>0.36414000000000002</v>
          </cell>
          <cell r="I42">
            <v>0.36749999999999999</v>
          </cell>
          <cell r="J42">
            <v>0.37002000000000002</v>
          </cell>
          <cell r="K42">
            <v>0.35413</v>
          </cell>
          <cell r="L42">
            <v>0.39794000000000002</v>
          </cell>
          <cell r="M42">
            <v>0.39615</v>
          </cell>
          <cell r="N42">
            <v>0.41993999999999998</v>
          </cell>
          <cell r="O42">
            <v>0.42925000000000002</v>
          </cell>
          <cell r="P42">
            <v>0.44396000000000002</v>
          </cell>
          <cell r="Q42">
            <v>0.48210999999999998</v>
          </cell>
          <cell r="R42">
            <v>0.49534</v>
          </cell>
          <cell r="S42">
            <v>0.55457999999999996</v>
          </cell>
          <cell r="T42">
            <v>0.59308000000000005</v>
          </cell>
          <cell r="U42">
            <v>0.62148999999999999</v>
          </cell>
          <cell r="V42">
            <v>0.63707000000000003</v>
          </cell>
          <cell r="W42">
            <v>0.63819000000000004</v>
          </cell>
          <cell r="X42">
            <v>0.69377</v>
          </cell>
          <cell r="Y42">
            <v>0.72326000000000001</v>
          </cell>
          <cell r="Z42">
            <v>0.73592999999999997</v>
          </cell>
          <cell r="AA42">
            <v>0.70713000000000004</v>
          </cell>
          <cell r="AB42">
            <v>0.73887000000000003</v>
          </cell>
          <cell r="AC42">
            <v>0.73353999999999997</v>
          </cell>
          <cell r="AD42">
            <v>0.70989999999999998</v>
          </cell>
          <cell r="AE42">
            <v>0.71653999999999995</v>
          </cell>
        </row>
        <row r="43">
          <cell r="A43" t="str">
            <v>Cons. finale du transport ferroviaire de passagers</v>
          </cell>
          <cell r="B43" t="str">
            <v>toccfferpas</v>
          </cell>
          <cell r="C43" t="str">
            <v>fra</v>
          </cell>
          <cell r="D43" t="str">
            <v>SOeS</v>
          </cell>
          <cell r="E43" t="str">
            <v>Mtep</v>
          </cell>
          <cell r="F43">
            <v>0.53420000000000001</v>
          </cell>
          <cell r="G43">
            <v>0.55835000000000001</v>
          </cell>
          <cell r="H43">
            <v>0.57613000000000003</v>
          </cell>
          <cell r="I43">
            <v>0.59619999999999995</v>
          </cell>
          <cell r="J43">
            <v>0.52573000000000003</v>
          </cell>
          <cell r="K43">
            <v>0.53600000000000003</v>
          </cell>
          <cell r="L43">
            <v>0.56103000000000003</v>
          </cell>
          <cell r="M43">
            <v>0.59167000000000003</v>
          </cell>
          <cell r="N43">
            <v>0.63919000000000004</v>
          </cell>
          <cell r="O43">
            <v>0.61048000000000002</v>
          </cell>
          <cell r="P43">
            <v>0.62339</v>
          </cell>
          <cell r="Q43">
            <v>0.66669</v>
          </cell>
          <cell r="R43">
            <v>0.62807000000000002</v>
          </cell>
          <cell r="S43">
            <v>0.68276999999999999</v>
          </cell>
          <cell r="T43">
            <v>0.72577000000000003</v>
          </cell>
          <cell r="U43">
            <v>0.74975999999999998</v>
          </cell>
          <cell r="V43">
            <v>0.76241999999999999</v>
          </cell>
          <cell r="W43">
            <v>0.75441000000000003</v>
          </cell>
          <cell r="X43">
            <v>0.81949000000000005</v>
          </cell>
          <cell r="Y43">
            <v>0.84716000000000002</v>
          </cell>
          <cell r="Z43">
            <v>0.85563999999999996</v>
          </cell>
          <cell r="AA43">
            <v>0.82523999999999997</v>
          </cell>
          <cell r="AB43">
            <v>0.85414999999999996</v>
          </cell>
          <cell r="AC43">
            <v>0.84750999999999999</v>
          </cell>
          <cell r="AD43">
            <v>0.80608999999999997</v>
          </cell>
          <cell r="AE43">
            <v>0.81176999999999999</v>
          </cell>
        </row>
        <row r="44">
          <cell r="A44" t="str">
            <v>Consommation de gazole du transport ferroviaire de marchandises</v>
          </cell>
          <cell r="B44" t="str">
            <v>gzlcffermch</v>
          </cell>
          <cell r="C44" t="str">
            <v>fra</v>
          </cell>
          <cell r="D44" t="str">
            <v>SOeS</v>
          </cell>
          <cell r="E44" t="str">
            <v>Mtep</v>
          </cell>
          <cell r="F44">
            <v>0.19020000000000001</v>
          </cell>
          <cell r="G44">
            <v>0.21368999999999999</v>
          </cell>
          <cell r="H44">
            <v>0.21201</v>
          </cell>
          <cell r="I44">
            <v>0.21729999999999999</v>
          </cell>
          <cell r="J44">
            <v>0.15729000000000001</v>
          </cell>
          <cell r="K44">
            <v>0.19813</v>
          </cell>
          <cell r="L44">
            <v>0.17191000000000001</v>
          </cell>
          <cell r="M44">
            <v>0.21747</v>
          </cell>
          <cell r="N44">
            <v>0.22975000000000001</v>
          </cell>
          <cell r="O44">
            <v>0.18676999999999999</v>
          </cell>
          <cell r="P44">
            <v>0.18357000000000001</v>
          </cell>
          <cell r="Q44">
            <v>0.16542000000000001</v>
          </cell>
          <cell r="R44">
            <v>0.11527</v>
          </cell>
          <cell r="S44">
            <v>0.10681</v>
          </cell>
          <cell r="T44">
            <v>0.10131</v>
          </cell>
          <cell r="U44">
            <v>8.3729999999999999E-2</v>
          </cell>
          <cell r="V44">
            <v>7.9640000000000002E-2</v>
          </cell>
          <cell r="W44">
            <v>7.4779999999999999E-2</v>
          </cell>
          <cell r="X44">
            <v>7.2279999999999997E-2</v>
          </cell>
          <cell r="Y44">
            <v>5.7099999999999998E-2</v>
          </cell>
          <cell r="Z44">
            <v>5.1290000000000002E-2</v>
          </cell>
          <cell r="AA44">
            <v>5.5879999999999999E-2</v>
          </cell>
          <cell r="AB44">
            <v>5.1720000000000002E-2</v>
          </cell>
          <cell r="AC44">
            <v>5.1020000000000003E-2</v>
          </cell>
          <cell r="AD44">
            <v>4.3819999999999998E-2</v>
          </cell>
          <cell r="AE44">
            <v>4.478E-2</v>
          </cell>
        </row>
        <row r="45">
          <cell r="A45" t="str">
            <v>Consommation d'électricité du transport ferroviaire de marchandises</v>
          </cell>
          <cell r="B45" t="str">
            <v>elccffermch</v>
          </cell>
          <cell r="C45" t="str">
            <v>fra</v>
          </cell>
          <cell r="D45" t="str">
            <v>SOeS</v>
          </cell>
          <cell r="E45" t="str">
            <v>Mtep</v>
          </cell>
          <cell r="F45">
            <v>0.34514</v>
          </cell>
          <cell r="G45">
            <v>0.36463000000000001</v>
          </cell>
          <cell r="H45">
            <v>0.36414999999999997</v>
          </cell>
          <cell r="I45">
            <v>0.34916999999999998</v>
          </cell>
          <cell r="J45">
            <v>0.37375999999999998</v>
          </cell>
          <cell r="K45">
            <v>0.38579000000000002</v>
          </cell>
          <cell r="L45">
            <v>0.41944999999999999</v>
          </cell>
          <cell r="M45">
            <v>0.44061</v>
          </cell>
          <cell r="N45">
            <v>0.44006000000000001</v>
          </cell>
          <cell r="O45">
            <v>0.44236999999999999</v>
          </cell>
          <cell r="P45">
            <v>0.45422000000000001</v>
          </cell>
          <cell r="Q45">
            <v>0.43207000000000001</v>
          </cell>
          <cell r="R45">
            <v>0.43019000000000002</v>
          </cell>
          <cell r="S45">
            <v>0.46211000000000002</v>
          </cell>
          <cell r="T45">
            <v>0.45284999999999997</v>
          </cell>
          <cell r="U45">
            <v>0.40569</v>
          </cell>
          <cell r="V45">
            <v>0.40473999999999999</v>
          </cell>
          <cell r="W45">
            <v>0.41066000000000003</v>
          </cell>
          <cell r="X45">
            <v>0.39885999999999999</v>
          </cell>
          <cell r="Y45">
            <v>0.33334000000000003</v>
          </cell>
          <cell r="Z45">
            <v>0.31534000000000001</v>
          </cell>
          <cell r="AA45">
            <v>0.33456000000000002</v>
          </cell>
          <cell r="AB45">
            <v>0.33148</v>
          </cell>
          <cell r="AC45">
            <v>0.32838000000000001</v>
          </cell>
          <cell r="AD45">
            <v>0.32340000000000002</v>
          </cell>
          <cell r="AE45">
            <v>0.33694000000000002</v>
          </cell>
        </row>
        <row r="46">
          <cell r="A46" t="str">
            <v>Cons. finale du transport ferroviaire de marchandises</v>
          </cell>
          <cell r="B46" t="str">
            <v>toccffermch</v>
          </cell>
          <cell r="C46" t="str">
            <v>fra</v>
          </cell>
          <cell r="D46" t="str">
            <v>SOeS</v>
          </cell>
          <cell r="E46" t="str">
            <v>Mtep</v>
          </cell>
          <cell r="F46">
            <v>0.53534999999999999</v>
          </cell>
          <cell r="G46">
            <v>0.57831999999999995</v>
          </cell>
          <cell r="H46">
            <v>0.57616000000000001</v>
          </cell>
          <cell r="I46">
            <v>0.56647000000000003</v>
          </cell>
          <cell r="J46">
            <v>0.53105000000000002</v>
          </cell>
          <cell r="K46">
            <v>0.58391999999999999</v>
          </cell>
          <cell r="L46">
            <v>0.59136</v>
          </cell>
          <cell r="M46">
            <v>0.65808</v>
          </cell>
          <cell r="N46">
            <v>0.66981000000000002</v>
          </cell>
          <cell r="O46">
            <v>0.62914000000000003</v>
          </cell>
          <cell r="P46">
            <v>0.63780000000000003</v>
          </cell>
          <cell r="Q46">
            <v>0.59750000000000003</v>
          </cell>
          <cell r="R46">
            <v>0.54545999999999994</v>
          </cell>
          <cell r="S46">
            <v>0.56893000000000005</v>
          </cell>
          <cell r="T46">
            <v>0.55415999999999999</v>
          </cell>
          <cell r="U46">
            <v>0.48942000000000002</v>
          </cell>
          <cell r="V46">
            <v>0.48437999999999998</v>
          </cell>
          <cell r="W46">
            <v>0.48544999999999999</v>
          </cell>
          <cell r="X46">
            <v>0.47114</v>
          </cell>
          <cell r="Y46">
            <v>0.39044000000000001</v>
          </cell>
          <cell r="Z46">
            <v>0.36664000000000002</v>
          </cell>
          <cell r="AA46">
            <v>0.39044000000000001</v>
          </cell>
          <cell r="AB46">
            <v>0.38318999999999998</v>
          </cell>
          <cell r="AC46">
            <v>0.37940000000000002</v>
          </cell>
          <cell r="AD46">
            <v>0.36721999999999999</v>
          </cell>
          <cell r="AE46">
            <v>0.38172</v>
          </cell>
        </row>
        <row r="47">
          <cell r="A47" t="str">
            <v>Consommation de carbureacteur du transport aérien</v>
          </cell>
          <cell r="B47" t="str">
            <v>carcfair</v>
          </cell>
          <cell r="C47" t="str">
            <v>fra</v>
          </cell>
          <cell r="D47" t="str">
            <v>SOeS</v>
          </cell>
          <cell r="E47" t="str">
            <v>Mtep</v>
          </cell>
          <cell r="F47">
            <v>3.9478200000000001</v>
          </cell>
          <cell r="G47">
            <v>3.8891300000000002</v>
          </cell>
          <cell r="H47">
            <v>4.3680599999999998</v>
          </cell>
          <cell r="I47">
            <v>4.4812500000000002</v>
          </cell>
          <cell r="J47">
            <v>4.6468299999999996</v>
          </cell>
          <cell r="K47">
            <v>4.8113700000000001</v>
          </cell>
          <cell r="L47">
            <v>5.1247199999999999</v>
          </cell>
          <cell r="M47">
            <v>5.2588600000000003</v>
          </cell>
          <cell r="N47">
            <v>5.6047000000000002</v>
          </cell>
          <cell r="O47">
            <v>6.09307</v>
          </cell>
          <cell r="P47">
            <v>6.2921899999999997</v>
          </cell>
          <cell r="Q47">
            <v>6.1748200000000004</v>
          </cell>
          <cell r="R47">
            <v>6.1520000000000001</v>
          </cell>
          <cell r="S47">
            <v>6.0720000000000001</v>
          </cell>
          <cell r="T47">
            <v>6.383</v>
          </cell>
          <cell r="U47">
            <v>6.4420000000000002</v>
          </cell>
          <cell r="V47">
            <v>6.6989999999999998</v>
          </cell>
          <cell r="W47">
            <v>6.9119999999999999</v>
          </cell>
          <cell r="X47">
            <v>6.9480000000000004</v>
          </cell>
          <cell r="Y47">
            <v>6.3650000000000002</v>
          </cell>
          <cell r="Z47">
            <v>6.444</v>
          </cell>
          <cell r="AA47">
            <v>6.7670000000000003</v>
          </cell>
          <cell r="AB47">
            <v>6.6390000000000002</v>
          </cell>
          <cell r="AC47">
            <v>6.5880000000000001</v>
          </cell>
          <cell r="AD47">
            <v>6.5410000000000004</v>
          </cell>
          <cell r="AE47">
            <v>6.8540000000000001</v>
          </cell>
        </row>
        <row r="48">
          <cell r="A48" t="str">
            <v>Consommation de fioul du transport fluvial</v>
          </cell>
          <cell r="B48" t="str">
            <v>petcfnav</v>
          </cell>
          <cell r="C48" t="str">
            <v>fra</v>
          </cell>
          <cell r="D48" t="str">
            <v>SOeS</v>
          </cell>
          <cell r="E48" t="str">
            <v>Mtep</v>
          </cell>
          <cell r="F48">
            <v>0.41275000000000001</v>
          </cell>
          <cell r="G48">
            <v>0.44256000000000001</v>
          </cell>
          <cell r="H48">
            <v>0.41477000000000003</v>
          </cell>
          <cell r="I48">
            <v>0.42542999999999997</v>
          </cell>
          <cell r="J48">
            <v>0.40883000000000003</v>
          </cell>
          <cell r="K48">
            <v>0.41583999999999999</v>
          </cell>
          <cell r="L48">
            <v>0.43511</v>
          </cell>
          <cell r="M48">
            <v>0.45289000000000001</v>
          </cell>
          <cell r="N48">
            <v>0.48399999999999999</v>
          </cell>
          <cell r="O48">
            <v>0.48183999999999999</v>
          </cell>
          <cell r="P48">
            <v>0.47260000000000002</v>
          </cell>
          <cell r="Q48">
            <v>0.43137999999999999</v>
          </cell>
          <cell r="R48">
            <v>0.43575999999999998</v>
          </cell>
          <cell r="S48">
            <v>0.45984999999999998</v>
          </cell>
          <cell r="T48">
            <v>0.52614000000000005</v>
          </cell>
          <cell r="U48">
            <v>0.47144999999999998</v>
          </cell>
          <cell r="V48">
            <v>0.48515000000000003</v>
          </cell>
          <cell r="W48">
            <v>0.50222999999999995</v>
          </cell>
          <cell r="X48">
            <v>0.48199999999999998</v>
          </cell>
          <cell r="Y48">
            <v>0.48799999999999999</v>
          </cell>
          <cell r="Z48">
            <v>0.49</v>
          </cell>
          <cell r="AA48">
            <v>0.505</v>
          </cell>
          <cell r="AB48">
            <v>0.502</v>
          </cell>
          <cell r="AC48">
            <v>0.49</v>
          </cell>
          <cell r="AD48">
            <v>0.47399999999999998</v>
          </cell>
          <cell r="AE48">
            <v>0.46100000000000002</v>
          </cell>
        </row>
        <row r="49">
          <cell r="A49" t="str">
            <v>Consommation de fioul des soutes</v>
          </cell>
          <cell r="B49" t="str">
            <v>petcfsou</v>
          </cell>
          <cell r="C49" t="str">
            <v>fra</v>
          </cell>
          <cell r="D49" t="str">
            <v>SOeS</v>
          </cell>
          <cell r="E49" t="str">
            <v>Mtep</v>
          </cell>
          <cell r="F49">
            <v>2.5</v>
          </cell>
          <cell r="G49">
            <v>2.61</v>
          </cell>
          <cell r="H49">
            <v>2.52</v>
          </cell>
          <cell r="I49">
            <v>2.44</v>
          </cell>
          <cell r="J49">
            <v>2.1800000000000002</v>
          </cell>
          <cell r="K49">
            <v>2.25</v>
          </cell>
          <cell r="L49">
            <v>2.36</v>
          </cell>
          <cell r="M49">
            <v>2.58</v>
          </cell>
          <cell r="N49">
            <v>2.84</v>
          </cell>
          <cell r="O49">
            <v>2.86</v>
          </cell>
          <cell r="P49">
            <v>2.9630700000000001</v>
          </cell>
          <cell r="Q49">
            <v>2.5118399999999999</v>
          </cell>
          <cell r="R49">
            <v>2.2810000000000001</v>
          </cell>
          <cell r="S49">
            <v>2.4660000000000002</v>
          </cell>
          <cell r="T49">
            <v>2.7839999999999998</v>
          </cell>
          <cell r="U49">
            <v>2.5459999999999998</v>
          </cell>
          <cell r="V49">
            <v>2.6349999999999998</v>
          </cell>
          <cell r="W49">
            <v>2.7010000000000001</v>
          </cell>
          <cell r="X49">
            <v>2.36</v>
          </cell>
          <cell r="Y49">
            <v>2.355</v>
          </cell>
          <cell r="Z49">
            <v>2.2839999999999998</v>
          </cell>
          <cell r="AA49">
            <v>2.4489999999999998</v>
          </cell>
          <cell r="AB49">
            <v>2.3149999999999999</v>
          </cell>
          <cell r="AC49">
            <v>2.1120000000000001</v>
          </cell>
          <cell r="AD49">
            <v>1.8</v>
          </cell>
          <cell r="AE49">
            <v>1.611</v>
          </cell>
        </row>
        <row r="50">
          <cell r="A50" t="str">
            <v>Source Base France ADEME (Datamed)</v>
          </cell>
        </row>
        <row r="51">
          <cell r="A51" t="e">
            <v>#NAME?</v>
          </cell>
        </row>
        <row r="53">
          <cell r="A53" t="str">
            <v>Données du parc</v>
          </cell>
        </row>
        <row r="54">
          <cell r="A54" t="str">
            <v>Parc d'automobiles</v>
          </cell>
          <cell r="B54" t="str">
            <v>nbrvpc</v>
          </cell>
          <cell r="C54" t="str">
            <v>fra</v>
          </cell>
          <cell r="D54" t="str">
            <v>CCFA</v>
          </cell>
          <cell r="E54" t="str">
            <v>M</v>
          </cell>
          <cell r="F54">
            <v>23.28</v>
          </cell>
          <cell r="G54">
            <v>23.68</v>
          </cell>
          <cell r="H54">
            <v>23.916</v>
          </cell>
          <cell r="I54">
            <v>24.202999999999999</v>
          </cell>
          <cell r="J54">
            <v>24.642499999999998</v>
          </cell>
          <cell r="K54">
            <v>25</v>
          </cell>
          <cell r="L54">
            <v>25.3</v>
          </cell>
          <cell r="M54">
            <v>25.795000000000002</v>
          </cell>
          <cell r="N54">
            <v>26.45</v>
          </cell>
          <cell r="O54">
            <v>27.145</v>
          </cell>
          <cell r="P54">
            <v>27.77</v>
          </cell>
          <cell r="Q54">
            <v>28.38</v>
          </cell>
          <cell r="R54">
            <v>28.93</v>
          </cell>
          <cell r="S54">
            <v>29.36</v>
          </cell>
          <cell r="T54">
            <v>29.73</v>
          </cell>
          <cell r="U54">
            <v>30</v>
          </cell>
          <cell r="V54">
            <v>30.25</v>
          </cell>
          <cell r="W54">
            <v>30.55</v>
          </cell>
          <cell r="X54">
            <v>30.774999999999999</v>
          </cell>
          <cell r="Y54">
            <v>30.95</v>
          </cell>
          <cell r="Z54">
            <v>31.175000000000001</v>
          </cell>
          <cell r="AA54">
            <v>31.425000000000001</v>
          </cell>
          <cell r="AB54">
            <v>31.574999999999999</v>
          </cell>
          <cell r="AC54">
            <v>31.621600000000001</v>
          </cell>
          <cell r="AD54">
            <v>31.725000000000001</v>
          </cell>
          <cell r="AE54">
            <v>31.9</v>
          </cell>
        </row>
        <row r="55">
          <cell r="A55" t="str">
            <v>Parc d'automobiles essence</v>
          </cell>
          <cell r="B55" t="str">
            <v>nbrvpcess</v>
          </cell>
          <cell r="C55" t="str">
            <v>fra</v>
          </cell>
          <cell r="D55" t="str">
            <v>CCFA</v>
          </cell>
          <cell r="E55" t="str">
            <v>M</v>
          </cell>
          <cell r="F55">
            <v>19.760000000000002</v>
          </cell>
          <cell r="G55">
            <v>19.655000000000001</v>
          </cell>
          <cell r="H55">
            <v>19.34</v>
          </cell>
          <cell r="I55">
            <v>18.997</v>
          </cell>
          <cell r="J55">
            <v>18.721499999999999</v>
          </cell>
          <cell r="K55">
            <v>18.378</v>
          </cell>
          <cell r="L55">
            <v>18.096</v>
          </cell>
          <cell r="M55">
            <v>18.045000000000002</v>
          </cell>
          <cell r="N55">
            <v>18.131</v>
          </cell>
          <cell r="O55">
            <v>18.21</v>
          </cell>
          <cell r="P55">
            <v>18.1495</v>
          </cell>
          <cell r="Q55">
            <v>17.945499999999999</v>
          </cell>
          <cell r="R55">
            <v>17.5745</v>
          </cell>
          <cell r="S55">
            <v>17.084499999999998</v>
          </cell>
          <cell r="T55">
            <v>16.570499999999999</v>
          </cell>
          <cell r="U55">
            <v>16.030999999999999</v>
          </cell>
          <cell r="V55">
            <v>15.5045</v>
          </cell>
          <cell r="W55">
            <v>15.0175</v>
          </cell>
          <cell r="X55">
            <v>14.4375</v>
          </cell>
          <cell r="Y55">
            <v>13.8445</v>
          </cell>
          <cell r="Z55">
            <v>13.3635</v>
          </cell>
          <cell r="AA55">
            <v>12.91</v>
          </cell>
          <cell r="AB55">
            <v>12.454000000000001</v>
          </cell>
          <cell r="AC55">
            <v>12.114000000000001</v>
          </cell>
          <cell r="AD55">
            <v>11.984500000000001</v>
          </cell>
          <cell r="AE55">
            <v>12.032</v>
          </cell>
        </row>
        <row r="56">
          <cell r="A56" t="str">
            <v>Parc d'automobiles diesel</v>
          </cell>
          <cell r="B56" t="str">
            <v>nbrvpcgzl</v>
          </cell>
          <cell r="C56" t="str">
            <v>fra</v>
          </cell>
          <cell r="D56" t="str">
            <v>CCFA</v>
          </cell>
          <cell r="E56" t="str">
            <v>M</v>
          </cell>
          <cell r="F56">
            <v>3.52</v>
          </cell>
          <cell r="G56">
            <v>4.0250000000000004</v>
          </cell>
          <cell r="H56">
            <v>4.5759999999999996</v>
          </cell>
          <cell r="I56">
            <v>5.2060000000000004</v>
          </cell>
          <cell r="J56">
            <v>5.9210000000000003</v>
          </cell>
          <cell r="K56">
            <v>6.6219999999999999</v>
          </cell>
          <cell r="L56">
            <v>7.2039999999999997</v>
          </cell>
          <cell r="M56">
            <v>7.75</v>
          </cell>
          <cell r="N56">
            <v>8.3190000000000008</v>
          </cell>
          <cell r="O56">
            <v>8.9350000000000005</v>
          </cell>
          <cell r="P56">
            <v>9.6204999999999998</v>
          </cell>
          <cell r="Q56">
            <v>10.4345</v>
          </cell>
          <cell r="R56">
            <v>11.355499999999999</v>
          </cell>
          <cell r="S56">
            <v>12.275499999999999</v>
          </cell>
          <cell r="T56">
            <v>13.1595</v>
          </cell>
          <cell r="U56">
            <v>13.968999999999999</v>
          </cell>
          <cell r="V56">
            <v>14.7455</v>
          </cell>
          <cell r="W56">
            <v>15.532500000000001</v>
          </cell>
          <cell r="X56">
            <v>16.337499999999999</v>
          </cell>
          <cell r="Y56">
            <v>17.105499999999999</v>
          </cell>
          <cell r="Z56">
            <v>17.811499999999999</v>
          </cell>
          <cell r="AA56">
            <v>18.515000000000001</v>
          </cell>
          <cell r="AB56">
            <v>19.120999999999999</v>
          </cell>
          <cell r="AC56">
            <v>19.510999999999999</v>
          </cell>
          <cell r="AD56">
            <v>19.740500000000001</v>
          </cell>
          <cell r="AE56">
            <v>19.867999999999999</v>
          </cell>
        </row>
        <row r="57">
          <cell r="A57" t="str">
            <v>Parc d'automobiles neuves (immatriculations)</v>
          </cell>
          <cell r="B57" t="str">
            <v>nbrvpn</v>
          </cell>
          <cell r="C57" t="str">
            <v>fra</v>
          </cell>
          <cell r="D57" t="str">
            <v>CCFA</v>
          </cell>
          <cell r="E57" t="str">
            <v>M</v>
          </cell>
          <cell r="F57">
            <v>2.3090000000000002</v>
          </cell>
          <cell r="G57">
            <v>2.0312700000000001</v>
          </cell>
          <cell r="H57">
            <v>2.1057000000000001</v>
          </cell>
          <cell r="I57">
            <v>1.72122</v>
          </cell>
          <cell r="J57">
            <v>1.97292</v>
          </cell>
          <cell r="K57">
            <v>1.9305000000000001</v>
          </cell>
          <cell r="L57">
            <v>2.1320899999999998</v>
          </cell>
          <cell r="M57">
            <v>1.7130000000000001</v>
          </cell>
          <cell r="N57">
            <v>1.944</v>
          </cell>
          <cell r="O57">
            <v>2.1484000000000001</v>
          </cell>
          <cell r="P57">
            <v>2.1339999999999999</v>
          </cell>
          <cell r="Q57">
            <v>2.2549999999999999</v>
          </cell>
          <cell r="R57">
            <v>2.145</v>
          </cell>
          <cell r="S57">
            <v>2.0089999999999999</v>
          </cell>
          <cell r="T57">
            <v>2.0139999999999998</v>
          </cell>
          <cell r="U57">
            <v>2.0680000000000001</v>
          </cell>
          <cell r="V57">
            <v>2.0005999999999999</v>
          </cell>
          <cell r="W57">
            <v>2.0646</v>
          </cell>
          <cell r="X57">
            <v>2.0502500000000001</v>
          </cell>
          <cell r="Y57">
            <v>2.2686999999999999</v>
          </cell>
          <cell r="Z57">
            <v>2.2250999999999999</v>
          </cell>
          <cell r="AA57">
            <v>2.2042299999999999</v>
          </cell>
          <cell r="AB57">
            <v>1.8979999999999999</v>
          </cell>
          <cell r="AC57">
            <v>1.79</v>
          </cell>
          <cell r="AD57">
            <v>1.796</v>
          </cell>
          <cell r="AE57">
            <v>1.9172199999999999</v>
          </cell>
        </row>
        <row r="58">
          <cell r="A58" t="str">
            <v>Parc d'automobiles neuves essence (immatriculations)</v>
          </cell>
          <cell r="B58" t="str">
            <v>nbrvpness</v>
          </cell>
          <cell r="C58" t="str">
            <v>fra</v>
          </cell>
          <cell r="D58" t="str">
            <v>CCFA</v>
          </cell>
          <cell r="E58" t="str">
            <v>M</v>
          </cell>
          <cell r="F58">
            <v>1.54695</v>
          </cell>
          <cell r="G58">
            <v>1.25075</v>
          </cell>
          <cell r="H58">
            <v>1.2850600000000001</v>
          </cell>
          <cell r="I58">
            <v>0.93798000000000004</v>
          </cell>
          <cell r="J58">
            <v>1.0329699999999999</v>
          </cell>
          <cell r="K58">
            <v>1.03281</v>
          </cell>
          <cell r="L58">
            <v>1.29556</v>
          </cell>
          <cell r="M58">
            <v>0.997</v>
          </cell>
          <cell r="N58">
            <v>1.163</v>
          </cell>
          <cell r="O58">
            <v>1.2010000000000001</v>
          </cell>
          <cell r="P58">
            <v>1.087</v>
          </cell>
          <cell r="Q58">
            <v>0.98699999999999999</v>
          </cell>
          <cell r="R58">
            <v>0.79</v>
          </cell>
          <cell r="S58">
            <v>0.65600000000000003</v>
          </cell>
          <cell r="T58">
            <v>0.621</v>
          </cell>
          <cell r="U58">
            <v>0.63900000000000001</v>
          </cell>
          <cell r="V58">
            <v>0.56179999999999997</v>
          </cell>
          <cell r="W58">
            <v>0.52569999999999995</v>
          </cell>
          <cell r="X58">
            <v>0.44919999999999999</v>
          </cell>
          <cell r="Y58">
            <v>0.63260000000000005</v>
          </cell>
          <cell r="Z58">
            <v>0.58743000000000001</v>
          </cell>
          <cell r="AA58">
            <v>0.57352000000000003</v>
          </cell>
          <cell r="AB58">
            <v>0.47126000000000001</v>
          </cell>
          <cell r="AC58">
            <v>0.53210999999999997</v>
          </cell>
          <cell r="AD58">
            <v>0.59292999999999996</v>
          </cell>
          <cell r="AE58">
            <v>0.73936999999999997</v>
          </cell>
        </row>
        <row r="59">
          <cell r="A59" t="str">
            <v>Parc d'automobiles neuves diesel (immatriculations)</v>
          </cell>
          <cell r="B59" t="str">
            <v>nbrvpngzl</v>
          </cell>
          <cell r="C59" t="str">
            <v>fra</v>
          </cell>
          <cell r="D59" t="str">
            <v>CCFA</v>
          </cell>
          <cell r="E59" t="str">
            <v>M</v>
          </cell>
          <cell r="F59">
            <v>0.76205000000000001</v>
          </cell>
          <cell r="G59">
            <v>0.78051999999999999</v>
          </cell>
          <cell r="H59">
            <v>0.82064000000000004</v>
          </cell>
          <cell r="I59">
            <v>0.78324000000000005</v>
          </cell>
          <cell r="J59">
            <v>0.93994999999999995</v>
          </cell>
          <cell r="K59">
            <v>0.89770000000000005</v>
          </cell>
          <cell r="L59">
            <v>0.83653999999999995</v>
          </cell>
          <cell r="M59">
            <v>0.71599999999999997</v>
          </cell>
          <cell r="N59">
            <v>0.78100000000000003</v>
          </cell>
          <cell r="O59">
            <v>0.94699999999999995</v>
          </cell>
          <cell r="P59">
            <v>1.046</v>
          </cell>
          <cell r="Q59">
            <v>1.268</v>
          </cell>
          <cell r="R59">
            <v>1.355</v>
          </cell>
          <cell r="S59">
            <v>1.353</v>
          </cell>
          <cell r="T59">
            <v>1.393</v>
          </cell>
          <cell r="U59">
            <v>1.429</v>
          </cell>
          <cell r="V59">
            <v>1.4277</v>
          </cell>
          <cell r="W59">
            <v>1.5254000000000001</v>
          </cell>
          <cell r="X59">
            <v>1.5840000000000001</v>
          </cell>
          <cell r="Y59">
            <v>1.5976999999999999</v>
          </cell>
          <cell r="Z59">
            <v>1.56647</v>
          </cell>
          <cell r="AA59">
            <v>1.59616</v>
          </cell>
          <cell r="AB59">
            <v>1.3845400000000001</v>
          </cell>
          <cell r="AC59">
            <v>1.19973</v>
          </cell>
          <cell r="AD59">
            <v>1.14666</v>
          </cell>
          <cell r="AE59">
            <v>1.0971200000000001</v>
          </cell>
        </row>
        <row r="60">
          <cell r="A60" t="str">
            <v>Parc de motocycles</v>
          </cell>
          <cell r="B60" t="str">
            <v>nbrmot</v>
          </cell>
          <cell r="C60" t="str">
            <v>fra</v>
          </cell>
          <cell r="D60" t="str">
            <v>CPDP</v>
          </cell>
          <cell r="E60" t="str">
            <v>M</v>
          </cell>
          <cell r="F60">
            <v>3.0659999999999998</v>
          </cell>
          <cell r="G60">
            <v>2.895</v>
          </cell>
          <cell r="H60">
            <v>2.7389999999999999</v>
          </cell>
          <cell r="I60">
            <v>2.61</v>
          </cell>
          <cell r="J60">
            <v>2.5920000000000001</v>
          </cell>
          <cell r="K60">
            <v>2.5659999999999998</v>
          </cell>
          <cell r="L60">
            <v>2.1619999999999999</v>
          </cell>
          <cell r="M60">
            <v>2.165</v>
          </cell>
          <cell r="N60">
            <v>2.2349999999999999</v>
          </cell>
          <cell r="O60">
            <v>2.2909999999999999</v>
          </cell>
          <cell r="P60">
            <v>2.3330000000000002</v>
          </cell>
          <cell r="Q60">
            <v>2.4249999999999998</v>
          </cell>
          <cell r="R60">
            <v>2.44</v>
          </cell>
          <cell r="S60">
            <v>2.448</v>
          </cell>
          <cell r="T60">
            <v>2.4620000000000002</v>
          </cell>
          <cell r="U60">
            <v>2.48</v>
          </cell>
          <cell r="V60">
            <v>2.7349999999999999</v>
          </cell>
          <cell r="W60">
            <v>2.99</v>
          </cell>
          <cell r="X60">
            <v>3.2450000000000001</v>
          </cell>
          <cell r="Y60">
            <v>3.5</v>
          </cell>
          <cell r="Z60">
            <v>3.6</v>
          </cell>
          <cell r="AA60">
            <v>3.7</v>
          </cell>
          <cell r="AB60">
            <v>3.8</v>
          </cell>
          <cell r="AC60">
            <v>3.82077</v>
          </cell>
          <cell r="AD60">
            <v>3.8357600000000001</v>
          </cell>
          <cell r="AE60">
            <v>3.8448099999999998</v>
          </cell>
        </row>
        <row r="61">
          <cell r="A61" t="str">
            <v>Parc de véhicules utilitaires légers essence &amp;lt;3t C.U.</v>
          </cell>
          <cell r="B61" t="str">
            <v>nbrvlress</v>
          </cell>
          <cell r="C61" t="str">
            <v>fra</v>
          </cell>
          <cell r="D61" t="str">
            <v>SOeS</v>
          </cell>
          <cell r="E61" t="str">
            <v>M</v>
          </cell>
          <cell r="F61">
            <v>2.2789999999999999</v>
          </cell>
          <cell r="G61">
            <v>2.15</v>
          </cell>
          <cell r="H61">
            <v>1.9830000000000001</v>
          </cell>
          <cell r="I61">
            <v>1.81</v>
          </cell>
          <cell r="J61">
            <v>1.665</v>
          </cell>
          <cell r="K61">
            <v>1.56</v>
          </cell>
          <cell r="L61">
            <v>1.494</v>
          </cell>
          <cell r="M61">
            <v>1.44371</v>
          </cell>
          <cell r="N61">
            <v>1.4053899999999999</v>
          </cell>
          <cell r="O61">
            <v>1.35751</v>
          </cell>
          <cell r="P61">
            <v>1.3015699999999999</v>
          </cell>
          <cell r="Q61">
            <v>1.2430699999999999</v>
          </cell>
          <cell r="R61">
            <v>1.1815</v>
          </cell>
          <cell r="S61">
            <v>1.12087</v>
          </cell>
          <cell r="T61">
            <v>1.06169</v>
          </cell>
          <cell r="U61">
            <v>1.0009399999999999</v>
          </cell>
          <cell r="V61">
            <v>0.94013000000000002</v>
          </cell>
          <cell r="W61">
            <v>0.87724999999999997</v>
          </cell>
          <cell r="X61">
            <v>0.79576000000000002</v>
          </cell>
          <cell r="Y61">
            <v>0.71126</v>
          </cell>
          <cell r="Z61">
            <v>0.63060000000000005</v>
          </cell>
          <cell r="AA61">
            <v>0.53929000000000005</v>
          </cell>
          <cell r="AB61">
            <v>0.45612999999999998</v>
          </cell>
          <cell r="AC61">
            <v>0.39615</v>
          </cell>
          <cell r="AD61">
            <v>0.3518</v>
          </cell>
          <cell r="AE61">
            <v>0.31248999999999999</v>
          </cell>
        </row>
        <row r="62">
          <cell r="A62" t="str">
            <v>Parc de veh. utilitaires légers diesel &amp;lt;3t C.U.</v>
          </cell>
          <cell r="B62" t="str">
            <v>nbrvlrgzl</v>
          </cell>
          <cell r="C62" t="str">
            <v>fra</v>
          </cell>
          <cell r="D62" t="str">
            <v>SOeS</v>
          </cell>
          <cell r="E62" t="str">
            <v>M</v>
          </cell>
          <cell r="F62">
            <v>1.9435</v>
          </cell>
          <cell r="G62">
            <v>2.1974999999999998</v>
          </cell>
          <cell r="H62">
            <v>2.4260000000000002</v>
          </cell>
          <cell r="I62">
            <v>2.6309999999999998</v>
          </cell>
          <cell r="J62">
            <v>2.83</v>
          </cell>
          <cell r="K62">
            <v>2.9950000000000001</v>
          </cell>
          <cell r="L62">
            <v>3.1120000000000001</v>
          </cell>
          <cell r="M62">
            <v>3.2546599999999999</v>
          </cell>
          <cell r="N62">
            <v>3.4199299999999999</v>
          </cell>
          <cell r="O62">
            <v>3.58182</v>
          </cell>
          <cell r="P62">
            <v>3.76085</v>
          </cell>
          <cell r="Q62">
            <v>3.9580299999999999</v>
          </cell>
          <cell r="R62">
            <v>4.1358199999999998</v>
          </cell>
          <cell r="S62">
            <v>4.2836499999999997</v>
          </cell>
          <cell r="T62">
            <v>4.4200600000000003</v>
          </cell>
          <cell r="U62">
            <v>4.5480299999999998</v>
          </cell>
          <cell r="V62">
            <v>4.6710799999999999</v>
          </cell>
          <cell r="W62">
            <v>4.8012499999999996</v>
          </cell>
          <cell r="X62">
            <v>4.9353300000000004</v>
          </cell>
          <cell r="Y62">
            <v>5.0548299999999999</v>
          </cell>
          <cell r="Z62">
            <v>5.1794399999999996</v>
          </cell>
          <cell r="AA62">
            <v>5.3296700000000001</v>
          </cell>
          <cell r="AB62">
            <v>5.4552699999999996</v>
          </cell>
          <cell r="AC62">
            <v>5.53918</v>
          </cell>
          <cell r="AD62">
            <v>5.6185600000000004</v>
          </cell>
          <cell r="AE62">
            <v>5.70749</v>
          </cell>
        </row>
        <row r="63">
          <cell r="A63" t="str">
            <v>Parc d'autocars et d'autobus</v>
          </cell>
          <cell r="B63" t="str">
            <v>nbrbus</v>
          </cell>
          <cell r="C63" t="str">
            <v>fra</v>
          </cell>
          <cell r="D63" t="str">
            <v>SOeS</v>
          </cell>
          <cell r="E63" t="str">
            <v>M</v>
          </cell>
          <cell r="F63">
            <v>6.8000000000000005E-2</v>
          </cell>
          <cell r="G63">
            <v>7.0000000000000007E-2</v>
          </cell>
          <cell r="H63">
            <v>7.2999999999999995E-2</v>
          </cell>
          <cell r="I63">
            <v>7.5999999999999998E-2</v>
          </cell>
          <cell r="J63">
            <v>7.6999999999999999E-2</v>
          </cell>
          <cell r="K63">
            <v>7.85E-2</v>
          </cell>
          <cell r="L63">
            <v>8.0500000000000002E-2</v>
          </cell>
          <cell r="M63">
            <v>8.2269999999999996E-2</v>
          </cell>
          <cell r="N63">
            <v>8.2530000000000006E-2</v>
          </cell>
          <cell r="O63">
            <v>8.1790000000000002E-2</v>
          </cell>
          <cell r="P63">
            <v>8.1040000000000001E-2</v>
          </cell>
          <cell r="Q63">
            <v>8.1299999999999997E-2</v>
          </cell>
          <cell r="R63">
            <v>8.2580000000000001E-2</v>
          </cell>
          <cell r="S63">
            <v>8.3360000000000004E-2</v>
          </cell>
          <cell r="T63">
            <v>8.4140000000000006E-2</v>
          </cell>
          <cell r="U63">
            <v>8.4930000000000005E-2</v>
          </cell>
          <cell r="V63">
            <v>8.5720000000000005E-2</v>
          </cell>
          <cell r="W63">
            <v>8.5999999999999993E-2</v>
          </cell>
          <cell r="X63">
            <v>8.652E-2</v>
          </cell>
          <cell r="Y63">
            <v>8.7309999999999999E-2</v>
          </cell>
          <cell r="Z63">
            <v>8.8340000000000002E-2</v>
          </cell>
          <cell r="AA63">
            <v>8.9749999999999996E-2</v>
          </cell>
          <cell r="AB63">
            <v>9.0719999999999995E-2</v>
          </cell>
          <cell r="AC63">
            <v>9.1569999999999999E-2</v>
          </cell>
          <cell r="AD63">
            <v>9.2280000000000001E-2</v>
          </cell>
          <cell r="AE63">
            <v>9.2950000000000005E-2</v>
          </cell>
        </row>
        <row r="64">
          <cell r="A64" t="str">
            <v>Parc de camions</v>
          </cell>
          <cell r="B64" t="str">
            <v>nbrcam</v>
          </cell>
          <cell r="C64" t="str">
            <v>fra</v>
          </cell>
          <cell r="D64" t="str">
            <v>SOeS</v>
          </cell>
          <cell r="E64" t="str">
            <v>M</v>
          </cell>
          <cell r="F64">
            <v>0.53500000000000003</v>
          </cell>
          <cell r="G64">
            <v>0.54</v>
          </cell>
          <cell r="H64">
            <v>0.55500000000000005</v>
          </cell>
          <cell r="I64">
            <v>0.53700000000000003</v>
          </cell>
          <cell r="J64">
            <v>0.52900000000000003</v>
          </cell>
          <cell r="K64">
            <v>0.53200000000000003</v>
          </cell>
          <cell r="L64">
            <v>0.5363</v>
          </cell>
          <cell r="M64">
            <v>0.53303</v>
          </cell>
          <cell r="N64">
            <v>0.54090000000000005</v>
          </cell>
          <cell r="O64">
            <v>0.54459999999999997</v>
          </cell>
          <cell r="P64">
            <v>0.55093999999999999</v>
          </cell>
          <cell r="Q64">
            <v>0.57550999999999997</v>
          </cell>
          <cell r="R64">
            <v>0.59901000000000004</v>
          </cell>
          <cell r="S64">
            <v>0.58135999999999999</v>
          </cell>
          <cell r="T64">
            <v>0.57604</v>
          </cell>
          <cell r="U64">
            <v>0.57013000000000003</v>
          </cell>
          <cell r="V64">
            <v>0.56515000000000004</v>
          </cell>
          <cell r="W64">
            <v>0.56728999999999996</v>
          </cell>
          <cell r="X64">
            <v>0.56457999999999997</v>
          </cell>
          <cell r="Y64">
            <v>0.55242000000000002</v>
          </cell>
          <cell r="Z64">
            <v>0.55130999999999997</v>
          </cell>
          <cell r="AA64">
            <v>0.55681000000000003</v>
          </cell>
          <cell r="AB64">
            <v>0.55981999999999998</v>
          </cell>
          <cell r="AC64">
            <v>0.55179999999999996</v>
          </cell>
          <cell r="AD64">
            <v>0.55081000000000002</v>
          </cell>
          <cell r="AE64">
            <v>0.55025000000000002</v>
          </cell>
        </row>
        <row r="65">
          <cell r="A65" t="str">
            <v>kilométrage annuel moyen par automobile</v>
          </cell>
          <cell r="B65" t="str">
            <v>kmvpc</v>
          </cell>
          <cell r="C65" t="str">
            <v>fra</v>
          </cell>
          <cell r="D65" t="str">
            <v>SES</v>
          </cell>
          <cell r="E65" t="str">
            <v>km</v>
          </cell>
          <cell r="F65">
            <v>13356.12</v>
          </cell>
          <cell r="G65">
            <v>13300.02</v>
          </cell>
          <cell r="H65">
            <v>13564.63</v>
          </cell>
          <cell r="I65">
            <v>13516.77</v>
          </cell>
          <cell r="J65">
            <v>13541.67</v>
          </cell>
          <cell r="K65">
            <v>13720.7</v>
          </cell>
          <cell r="L65">
            <v>13706.65</v>
          </cell>
          <cell r="M65">
            <v>13676.07</v>
          </cell>
          <cell r="N65">
            <v>13744.38</v>
          </cell>
          <cell r="O65">
            <v>13835.02</v>
          </cell>
          <cell r="P65">
            <v>13538.85</v>
          </cell>
          <cell r="Q65">
            <v>13801.61</v>
          </cell>
          <cell r="R65">
            <v>13669.12</v>
          </cell>
          <cell r="S65">
            <v>13588.08</v>
          </cell>
          <cell r="T65">
            <v>13413.36</v>
          </cell>
          <cell r="U65">
            <v>13131.87</v>
          </cell>
          <cell r="V65">
            <v>12990.55</v>
          </cell>
          <cell r="W65">
            <v>12968.24</v>
          </cell>
          <cell r="X65">
            <v>12749.16</v>
          </cell>
          <cell r="Y65">
            <v>12757.82</v>
          </cell>
          <cell r="Z65">
            <v>12768.73</v>
          </cell>
          <cell r="AA65">
            <v>12692.08</v>
          </cell>
          <cell r="AB65">
            <v>12666.23</v>
          </cell>
          <cell r="AC65">
            <v>12698.79</v>
          </cell>
          <cell r="AD65">
            <v>12753.31</v>
          </cell>
          <cell r="AE65">
            <v>12996.85</v>
          </cell>
        </row>
        <row r="66">
          <cell r="A66" t="str">
            <v>kilométrage annuel moyen par automobile essence</v>
          </cell>
          <cell r="B66" t="str">
            <v>kmvpcess</v>
          </cell>
          <cell r="C66" t="str">
            <v>fra</v>
          </cell>
          <cell r="D66" t="str">
            <v>SES</v>
          </cell>
          <cell r="E66" t="str">
            <v>km</v>
          </cell>
          <cell r="F66">
            <v>11945.16</v>
          </cell>
          <cell r="G66">
            <v>11687.59</v>
          </cell>
          <cell r="H66">
            <v>11814.18</v>
          </cell>
          <cell r="I66">
            <v>11733.32</v>
          </cell>
          <cell r="J66">
            <v>11463.56</v>
          </cell>
          <cell r="K66">
            <v>11348.79</v>
          </cell>
          <cell r="L66">
            <v>11194.56</v>
          </cell>
          <cell r="M66">
            <v>11267.57</v>
          </cell>
          <cell r="N66">
            <v>11119.99</v>
          </cell>
          <cell r="O66">
            <v>11034.24</v>
          </cell>
          <cell r="P66">
            <v>10746.13</v>
          </cell>
          <cell r="Q66">
            <v>10686.39</v>
          </cell>
          <cell r="R66">
            <v>10550.03</v>
          </cell>
          <cell r="S66">
            <v>10371.93</v>
          </cell>
          <cell r="T66">
            <v>10143.36</v>
          </cell>
          <cell r="U66">
            <v>9882.6820000000007</v>
          </cell>
          <cell r="V66">
            <v>9427.06</v>
          </cell>
          <cell r="W66">
            <v>9181.7000000000007</v>
          </cell>
          <cell r="X66">
            <v>9007.0290000000005</v>
          </cell>
          <cell r="Y66">
            <v>8781.8529999999992</v>
          </cell>
          <cell r="Z66">
            <v>8730.0409999999993</v>
          </cell>
          <cell r="AA66">
            <v>8546.4290000000001</v>
          </cell>
          <cell r="AB66">
            <v>8183.6379999999999</v>
          </cell>
          <cell r="AC66">
            <v>8224.5560000000005</v>
          </cell>
          <cell r="AD66">
            <v>8343.8119999999999</v>
          </cell>
          <cell r="AE66">
            <v>8468.9689999999991</v>
          </cell>
        </row>
        <row r="67">
          <cell r="A67" t="str">
            <v>kilométrage annuel moyen par automobile diesel</v>
          </cell>
          <cell r="B67" t="str">
            <v>kmvpcgzl</v>
          </cell>
          <cell r="C67" t="str">
            <v>fra</v>
          </cell>
          <cell r="D67" t="str">
            <v>SES</v>
          </cell>
          <cell r="E67" t="str">
            <v>km</v>
          </cell>
          <cell r="F67">
            <v>21276.78</v>
          </cell>
          <cell r="G67">
            <v>21173.84</v>
          </cell>
          <cell r="H67">
            <v>20962.740000000002</v>
          </cell>
          <cell r="I67">
            <v>20024.71</v>
          </cell>
          <cell r="J67">
            <v>20112.39</v>
          </cell>
          <cell r="K67">
            <v>20303.45</v>
          </cell>
          <cell r="L67">
            <v>20016.87</v>
          </cell>
          <cell r="M67">
            <v>19284</v>
          </cell>
          <cell r="N67">
            <v>19464.150000000001</v>
          </cell>
          <cell r="O67">
            <v>19543.16</v>
          </cell>
          <cell r="P67">
            <v>18807.43</v>
          </cell>
          <cell r="Q67">
            <v>19159.23</v>
          </cell>
          <cell r="R67">
            <v>18496.43</v>
          </cell>
          <cell r="S67">
            <v>18064.169999999998</v>
          </cell>
          <cell r="T67">
            <v>17530.95</v>
          </cell>
          <cell r="U67">
            <v>16860.689999999999</v>
          </cell>
          <cell r="V67">
            <v>16737.46</v>
          </cell>
          <cell r="W67">
            <v>16629.240000000002</v>
          </cell>
          <cell r="X67">
            <v>16056.09</v>
          </cell>
          <cell r="Y67">
            <v>15975.81</v>
          </cell>
          <cell r="Z67">
            <v>15798.85</v>
          </cell>
          <cell r="AA67">
            <v>15582.73</v>
          </cell>
          <cell r="AB67">
            <v>15585.85</v>
          </cell>
          <cell r="AC67">
            <v>15476.75</v>
          </cell>
          <cell r="AD67">
            <v>15430.32</v>
          </cell>
          <cell r="AE67">
            <v>15738.93</v>
          </cell>
        </row>
        <row r="68">
          <cell r="A68" t="str">
            <v>kilométrage annuel moyen transport routier march. (&gt;3t C.U.)</v>
          </cell>
          <cell r="B68" t="str">
            <v>kmcam</v>
          </cell>
          <cell r="C68" t="str">
            <v>fra</v>
          </cell>
          <cell r="D68" t="str">
            <v>SES</v>
          </cell>
          <cell r="E68" t="str">
            <v>km</v>
          </cell>
          <cell r="F68">
            <v>36061.74</v>
          </cell>
          <cell r="G68">
            <v>36841.599999999999</v>
          </cell>
          <cell r="H68">
            <v>36881.61</v>
          </cell>
          <cell r="I68">
            <v>36485.65</v>
          </cell>
          <cell r="J68">
            <v>39129.56</v>
          </cell>
          <cell r="K68">
            <v>39345.760000000002</v>
          </cell>
          <cell r="L68">
            <v>38648.47</v>
          </cell>
          <cell r="M68">
            <v>39827.1</v>
          </cell>
          <cell r="N68">
            <v>40275.94</v>
          </cell>
          <cell r="O68">
            <v>41497.94</v>
          </cell>
          <cell r="P68">
            <v>41226.269999999997</v>
          </cell>
          <cell r="Q68">
            <v>39881.39</v>
          </cell>
          <cell r="R68">
            <v>38489.31</v>
          </cell>
          <cell r="S68">
            <v>38551.379999999997</v>
          </cell>
          <cell r="T68">
            <v>40623.64</v>
          </cell>
          <cell r="U68">
            <v>40608.17</v>
          </cell>
          <cell r="V68">
            <v>41262.21</v>
          </cell>
          <cell r="W68">
            <v>42179.24</v>
          </cell>
          <cell r="X68">
            <v>37537.370000000003</v>
          </cell>
          <cell r="Y68">
            <v>33932.699999999997</v>
          </cell>
          <cell r="Z68">
            <v>35313.17</v>
          </cell>
          <cell r="AA68">
            <v>36303.230000000003</v>
          </cell>
          <cell r="AB68">
            <v>33108.15</v>
          </cell>
          <cell r="AC68">
            <v>33345.980000000003</v>
          </cell>
          <cell r="AD68">
            <v>32025.21</v>
          </cell>
          <cell r="AE68">
            <v>30775.38</v>
          </cell>
        </row>
        <row r="69">
          <cell r="A69" t="str">
            <v>Trafic passagers automobile</v>
          </cell>
          <cell r="B69" t="str">
            <v>pkmvpc</v>
          </cell>
          <cell r="C69" t="str">
            <v>fra</v>
          </cell>
          <cell r="D69" t="str">
            <v>SES</v>
          </cell>
          <cell r="E69" t="str">
            <v>Gpkm</v>
          </cell>
          <cell r="F69">
            <v>552.21259999999995</v>
          </cell>
          <cell r="G69">
            <v>557.99789999999996</v>
          </cell>
          <cell r="H69">
            <v>573.39099999999996</v>
          </cell>
          <cell r="I69">
            <v>576.83590000000004</v>
          </cell>
          <cell r="J69">
            <v>586.97919999999999</v>
          </cell>
          <cell r="K69">
            <v>599.29849999999999</v>
          </cell>
          <cell r="L69">
            <v>601.78290000000004</v>
          </cell>
          <cell r="M69">
            <v>608.05920000000003</v>
          </cell>
          <cell r="N69">
            <v>622.38720000000001</v>
          </cell>
          <cell r="O69">
            <v>638.61689999999999</v>
          </cell>
          <cell r="P69">
            <v>635.02300000000002</v>
          </cell>
          <cell r="Q69">
            <v>657.10540000000003</v>
          </cell>
          <cell r="R69">
            <v>658.93560000000002</v>
          </cell>
          <cell r="S69">
            <v>660.28129999999999</v>
          </cell>
          <cell r="T69">
            <v>655.55370000000005</v>
          </cell>
          <cell r="U69">
            <v>643.25760000000002</v>
          </cell>
          <cell r="V69">
            <v>637.31010000000003</v>
          </cell>
          <cell r="W69">
            <v>638.19190000000003</v>
          </cell>
          <cell r="X69">
            <v>627.76850000000002</v>
          </cell>
          <cell r="Y69">
            <v>630.18780000000004</v>
          </cell>
          <cell r="Z69">
            <v>634.11770000000001</v>
          </cell>
          <cell r="AA69">
            <v>633.77059999999994</v>
          </cell>
          <cell r="AB69">
            <v>634.29859999999996</v>
          </cell>
          <cell r="AC69">
            <v>635.33159999999998</v>
          </cell>
          <cell r="AD69">
            <v>640.07500000000005</v>
          </cell>
          <cell r="AE69">
            <v>655.89660000000003</v>
          </cell>
        </row>
        <row r="70">
          <cell r="A70" t="str">
            <v>Trafic transport collectif routier</v>
          </cell>
          <cell r="B70" t="str">
            <v>pkmbus</v>
          </cell>
          <cell r="C70" t="str">
            <v>fra</v>
          </cell>
          <cell r="D70" t="str">
            <v>SES</v>
          </cell>
          <cell r="E70" t="str">
            <v>Gpkm</v>
          </cell>
          <cell r="F70">
            <v>38.474760000000003</v>
          </cell>
          <cell r="G70">
            <v>40.286999999999999</v>
          </cell>
          <cell r="H70">
            <v>39.207560000000001</v>
          </cell>
          <cell r="I70">
            <v>39.402119999999996</v>
          </cell>
          <cell r="J70">
            <v>40.16281</v>
          </cell>
          <cell r="K70">
            <v>39.227780000000003</v>
          </cell>
          <cell r="L70">
            <v>40.122199999999999</v>
          </cell>
          <cell r="M70">
            <v>40.965690000000002</v>
          </cell>
          <cell r="N70">
            <v>40.77178</v>
          </cell>
          <cell r="O70">
            <v>39.834600000000002</v>
          </cell>
          <cell r="P70">
            <v>40.940010000000001</v>
          </cell>
          <cell r="Q70">
            <v>39.397790000000001</v>
          </cell>
          <cell r="R70">
            <v>39.856439999999999</v>
          </cell>
          <cell r="S70">
            <v>40.323279999999997</v>
          </cell>
          <cell r="T70">
            <v>41.043669999999999</v>
          </cell>
          <cell r="U70">
            <v>41.151290000000003</v>
          </cell>
          <cell r="V70">
            <v>43.168280000000003</v>
          </cell>
          <cell r="W70">
            <v>45.32432</v>
          </cell>
          <cell r="X70">
            <v>47.525170000000003</v>
          </cell>
          <cell r="Y70">
            <v>48.209470000000003</v>
          </cell>
          <cell r="Z70">
            <v>50.546689999999998</v>
          </cell>
          <cell r="AA70">
            <v>51.744210000000002</v>
          </cell>
          <cell r="AB70">
            <v>52.06859</v>
          </cell>
          <cell r="AC70">
            <v>51.980879999999999</v>
          </cell>
          <cell r="AD70">
            <v>51.437620000000003</v>
          </cell>
          <cell r="AE70">
            <v>51.805680000000002</v>
          </cell>
        </row>
        <row r="71">
          <cell r="A71" t="str">
            <v>Trafic transport collectif routier urbain</v>
          </cell>
          <cell r="B71" t="str">
            <v>pkmbuu</v>
          </cell>
          <cell r="C71" t="str">
            <v>fra</v>
          </cell>
          <cell r="D71" t="str">
            <v>SES</v>
          </cell>
          <cell r="E71" t="str">
            <v>Gpkm</v>
          </cell>
          <cell r="F71">
            <v>4.6362399999999999</v>
          </cell>
          <cell r="G71">
            <v>4.8929600000000004</v>
          </cell>
          <cell r="H71">
            <v>5.0667600000000004</v>
          </cell>
          <cell r="I71">
            <v>5.0941099999999997</v>
          </cell>
          <cell r="J71">
            <v>5.3696099999999998</v>
          </cell>
          <cell r="K71">
            <v>5.1876100000000003</v>
          </cell>
          <cell r="L71">
            <v>5.1995100000000001</v>
          </cell>
          <cell r="M71">
            <v>5.1875900000000001</v>
          </cell>
          <cell r="N71">
            <v>5.22384</v>
          </cell>
          <cell r="O71">
            <v>5.2862900000000002</v>
          </cell>
          <cell r="P71">
            <v>5.4111399999999996</v>
          </cell>
          <cell r="Q71">
            <v>5.3716400000000002</v>
          </cell>
          <cell r="R71">
            <v>5.3490500000000001</v>
          </cell>
          <cell r="S71">
            <v>5.6460100000000004</v>
          </cell>
          <cell r="T71">
            <v>5.7159899999999997</v>
          </cell>
          <cell r="U71">
            <v>5.7506700000000004</v>
          </cell>
          <cell r="V71">
            <v>5.9490800000000004</v>
          </cell>
          <cell r="W71">
            <v>6.2451400000000001</v>
          </cell>
          <cell r="X71">
            <v>6.4866400000000004</v>
          </cell>
          <cell r="Y71">
            <v>6.5557600000000003</v>
          </cell>
          <cell r="Z71">
            <v>6.6479400000000002</v>
          </cell>
          <cell r="AA71">
            <v>6.9819899999999997</v>
          </cell>
          <cell r="AB71">
            <v>7.2240000000000002</v>
          </cell>
          <cell r="AC71">
            <v>7.4261799999999996</v>
          </cell>
          <cell r="AD71">
            <v>7.6984899999999996</v>
          </cell>
          <cell r="AE71">
            <v>7.8750499999999999</v>
          </cell>
        </row>
        <row r="72">
          <cell r="A72" t="str">
            <v>Trafic transport collectif ferroviaire</v>
          </cell>
          <cell r="B72" t="str">
            <v>pkmfer</v>
          </cell>
          <cell r="C72" t="str">
            <v>fra</v>
          </cell>
          <cell r="D72" t="str">
            <v>SNCF</v>
          </cell>
          <cell r="E72" t="str">
            <v>Gpkm</v>
          </cell>
          <cell r="F72">
            <v>63.74</v>
          </cell>
          <cell r="G72">
            <v>62.37</v>
          </cell>
          <cell r="H72">
            <v>62.99</v>
          </cell>
          <cell r="I72">
            <v>58.43</v>
          </cell>
          <cell r="J72">
            <v>58.94</v>
          </cell>
          <cell r="K72">
            <v>54.218809999999998</v>
          </cell>
          <cell r="L72">
            <v>58.372199999999999</v>
          </cell>
          <cell r="M72">
            <v>59.898359999999997</v>
          </cell>
          <cell r="N72">
            <v>63.543959999999998</v>
          </cell>
          <cell r="O72">
            <v>64.967830000000006</v>
          </cell>
          <cell r="P72">
            <v>69.415909999999997</v>
          </cell>
          <cell r="Q72">
            <v>71.118610000000004</v>
          </cell>
          <cell r="R72">
            <v>72.897379999999998</v>
          </cell>
          <cell r="S72">
            <v>71.096369999999993</v>
          </cell>
          <cell r="T72">
            <v>73.914540000000002</v>
          </cell>
          <cell r="U72">
            <v>75.98151</v>
          </cell>
          <cell r="V72">
            <v>79.275899999999993</v>
          </cell>
          <cell r="W72">
            <v>81.293459999999996</v>
          </cell>
          <cell r="X72">
            <v>86.339119999999994</v>
          </cell>
          <cell r="Y72">
            <v>85.61242</v>
          </cell>
          <cell r="Z72">
            <v>85.601569999999995</v>
          </cell>
          <cell r="AA72">
            <v>88.731880000000004</v>
          </cell>
          <cell r="AB72">
            <v>88.788960000000003</v>
          </cell>
          <cell r="AC72">
            <v>88.129230000000007</v>
          </cell>
          <cell r="AD72">
            <v>87.227450000000005</v>
          </cell>
          <cell r="AE72">
            <v>89.121210000000005</v>
          </cell>
        </row>
        <row r="73">
          <cell r="A73" t="str">
            <v>Trafic transport collectif ferroviaire (banlieue parisienne)</v>
          </cell>
          <cell r="B73" t="str">
            <v>pkmfe1</v>
          </cell>
          <cell r="C73" t="str">
            <v>fra</v>
          </cell>
          <cell r="D73" t="str">
            <v>SNCF</v>
          </cell>
          <cell r="E73" t="str">
            <v>Gpkm</v>
          </cell>
          <cell r="F73">
            <v>9.6929999999999996</v>
          </cell>
          <cell r="G73">
            <v>9.4060000000000006</v>
          </cell>
          <cell r="H73">
            <v>9.5359999999999996</v>
          </cell>
          <cell r="I73">
            <v>9.3497500000000002</v>
          </cell>
          <cell r="J73">
            <v>9.3435100000000002</v>
          </cell>
          <cell r="K73">
            <v>8.2383000000000006</v>
          </cell>
          <cell r="L73">
            <v>8.7724700000000002</v>
          </cell>
          <cell r="M73">
            <v>8.9851100000000006</v>
          </cell>
          <cell r="N73">
            <v>9.31541</v>
          </cell>
          <cell r="O73">
            <v>9.6386599999999998</v>
          </cell>
          <cell r="P73">
            <v>10.129799999999999</v>
          </cell>
          <cell r="Q73">
            <v>10.311</v>
          </cell>
          <cell r="R73">
            <v>10.367900000000001</v>
          </cell>
          <cell r="S73">
            <v>10.099</v>
          </cell>
          <cell r="T73">
            <v>11.476800000000001</v>
          </cell>
          <cell r="U73">
            <v>11.7349</v>
          </cell>
          <cell r="V73">
            <v>11.87668</v>
          </cell>
          <cell r="W73">
            <v>11.7136</v>
          </cell>
          <cell r="X73">
            <v>12.338699999999999</v>
          </cell>
          <cell r="Y73">
            <v>12.159599999999999</v>
          </cell>
          <cell r="Z73">
            <v>12.37776</v>
          </cell>
          <cell r="AA73">
            <v>12.597</v>
          </cell>
          <cell r="AB73">
            <v>12.805</v>
          </cell>
          <cell r="AC73">
            <v>12.64855</v>
          </cell>
          <cell r="AD73">
            <v>12.91578</v>
          </cell>
          <cell r="AE73">
            <v>12.833310000000001</v>
          </cell>
        </row>
        <row r="74">
          <cell r="A74" t="str">
            <v>Trafic transport collectif ferroviaire (réseau principal)</v>
          </cell>
          <cell r="B74" t="str">
            <v>pkmfe2</v>
          </cell>
          <cell r="C74" t="str">
            <v>fra</v>
          </cell>
          <cell r="D74" t="str">
            <v>SNCF</v>
          </cell>
          <cell r="E74" t="str">
            <v>Gpkm</v>
          </cell>
          <cell r="F74">
            <v>0.78344000000000003</v>
          </cell>
          <cell r="G74">
            <v>0.82738</v>
          </cell>
          <cell r="H74">
            <v>0.87831999999999999</v>
          </cell>
          <cell r="I74">
            <v>1.0294300000000001</v>
          </cell>
          <cell r="J74">
            <v>1.1098399999999999</v>
          </cell>
          <cell r="K74">
            <v>1.08904</v>
          </cell>
          <cell r="L74">
            <v>1.0458000000000001</v>
          </cell>
          <cell r="M74">
            <v>1.0692699999999999</v>
          </cell>
          <cell r="N74">
            <v>1.1872100000000001</v>
          </cell>
          <cell r="O74">
            <v>1.29694</v>
          </cell>
          <cell r="P74">
            <v>1.3791899999999999</v>
          </cell>
          <cell r="Q74">
            <v>1.3390899999999999</v>
          </cell>
          <cell r="R74">
            <v>1.4365699999999999</v>
          </cell>
          <cell r="S74">
            <v>1.5249699999999999</v>
          </cell>
          <cell r="T74">
            <v>1.6712100000000001</v>
          </cell>
          <cell r="U74">
            <v>1.71383</v>
          </cell>
          <cell r="V74">
            <v>1.8128899999999999</v>
          </cell>
          <cell r="W74">
            <v>1.9725200000000001</v>
          </cell>
          <cell r="X74">
            <v>2.2004100000000002</v>
          </cell>
          <cell r="Y74">
            <v>2.21516</v>
          </cell>
          <cell r="Z74">
            <v>2.3205800000000001</v>
          </cell>
          <cell r="AA74">
            <v>2.3553000000000002</v>
          </cell>
          <cell r="AB74">
            <v>2.4353600000000002</v>
          </cell>
          <cell r="AC74">
            <v>2.4848599999999998</v>
          </cell>
          <cell r="AD74">
            <v>2.4827400000000002</v>
          </cell>
          <cell r="AE74">
            <v>2.51999</v>
          </cell>
        </row>
        <row r="75">
          <cell r="A75" t="str">
            <v>Trafic ferroviaire de passagers en TGV</v>
          </cell>
          <cell r="B75" t="str">
            <v>pkmtgv</v>
          </cell>
          <cell r="C75" t="str">
            <v>fra</v>
          </cell>
          <cell r="D75" t="str">
            <v>SNCF</v>
          </cell>
          <cell r="E75" t="str">
            <v>Gpkm</v>
          </cell>
          <cell r="F75">
            <v>14.92</v>
          </cell>
          <cell r="G75">
            <v>17.87</v>
          </cell>
          <cell r="H75">
            <v>18.96</v>
          </cell>
          <cell r="I75">
            <v>18.93</v>
          </cell>
          <cell r="J75">
            <v>20.51</v>
          </cell>
          <cell r="K75">
            <v>20.944289999999999</v>
          </cell>
          <cell r="L75">
            <v>24.261500000000002</v>
          </cell>
          <cell r="M75">
            <v>26.78904</v>
          </cell>
          <cell r="N75">
            <v>29.677209999999999</v>
          </cell>
          <cell r="O75">
            <v>32.095350000000003</v>
          </cell>
          <cell r="P75">
            <v>34.45711</v>
          </cell>
          <cell r="Q75">
            <v>37.200130000000001</v>
          </cell>
          <cell r="R75">
            <v>39.561399999999999</v>
          </cell>
          <cell r="S75">
            <v>39.25459</v>
          </cell>
          <cell r="T75">
            <v>41.25094</v>
          </cell>
          <cell r="U75">
            <v>42.517890000000001</v>
          </cell>
          <cell r="V75">
            <v>44.817929999999997</v>
          </cell>
          <cell r="W75">
            <v>47.963850000000001</v>
          </cell>
          <cell r="X75">
            <v>52.22475</v>
          </cell>
          <cell r="Y75">
            <v>51.86403</v>
          </cell>
          <cell r="Z75">
            <v>52.782519999999998</v>
          </cell>
          <cell r="AA75">
            <v>54.037759999999999</v>
          </cell>
          <cell r="AB75">
            <v>54.035119999999999</v>
          </cell>
          <cell r="AC75">
            <v>53.767940000000003</v>
          </cell>
          <cell r="AD75">
            <v>53.722589999999997</v>
          </cell>
          <cell r="AE75">
            <v>54.051139999999997</v>
          </cell>
        </row>
        <row r="76">
          <cell r="A76" t="str">
            <v>Trafic transport collectif metro</v>
          </cell>
          <cell r="B76" t="str">
            <v>pkmsub</v>
          </cell>
          <cell r="C76" t="str">
            <v>fra</v>
          </cell>
          <cell r="D76" t="str">
            <v>SES</v>
          </cell>
          <cell r="E76" t="str">
            <v>Gpkm</v>
          </cell>
          <cell r="F76">
            <v>10.193</v>
          </cell>
          <cell r="G76">
            <v>9.9060000000000006</v>
          </cell>
          <cell r="H76">
            <v>10.036</v>
          </cell>
          <cell r="I76">
            <v>9.9497499999999999</v>
          </cell>
          <cell r="J76">
            <v>10.043509999999999</v>
          </cell>
          <cell r="K76">
            <v>8.9382999999999999</v>
          </cell>
          <cell r="L76">
            <v>9.4724699999999995</v>
          </cell>
          <cell r="M76">
            <v>9.6851099999999999</v>
          </cell>
          <cell r="N76">
            <v>10.015409999999999</v>
          </cell>
          <cell r="O76">
            <v>10.338660000000001</v>
          </cell>
          <cell r="P76">
            <v>10.829800000000001</v>
          </cell>
          <cell r="Q76">
            <v>11.02608</v>
          </cell>
          <cell r="R76">
            <v>11.09728</v>
          </cell>
          <cell r="S76">
            <v>11.62397</v>
          </cell>
          <cell r="T76">
            <v>13.148009999999999</v>
          </cell>
          <cell r="U76">
            <v>13.448729999999999</v>
          </cell>
          <cell r="V76">
            <v>13.68957</v>
          </cell>
          <cell r="W76">
            <v>13.686120000000001</v>
          </cell>
          <cell r="X76">
            <v>14.539110000000001</v>
          </cell>
          <cell r="Y76">
            <v>14.37476</v>
          </cell>
          <cell r="Z76">
            <v>14.69835</v>
          </cell>
          <cell r="AA76">
            <v>14.952299999999999</v>
          </cell>
          <cell r="AB76">
            <v>15.240360000000001</v>
          </cell>
          <cell r="AC76">
            <v>15.13341</v>
          </cell>
          <cell r="AD76">
            <v>15.39852</v>
          </cell>
          <cell r="AE76">
            <v>15.353289999999999</v>
          </cell>
        </row>
        <row r="77">
          <cell r="A77" t="str">
            <v>Trafic transport collectif metro (et RER de Paris)</v>
          </cell>
          <cell r="B77" t="str">
            <v>pkmsub1</v>
          </cell>
          <cell r="C77" t="str">
            <v>fra</v>
          </cell>
          <cell r="D77" t="str">
            <v>SES</v>
          </cell>
          <cell r="E77" t="str">
            <v>Gpkm</v>
          </cell>
          <cell r="F77">
            <v>9.6929999999999996</v>
          </cell>
          <cell r="G77">
            <v>9.4060000000000006</v>
          </cell>
          <cell r="H77">
            <v>9.5359999999999996</v>
          </cell>
          <cell r="I77">
            <v>9.3497500000000002</v>
          </cell>
          <cell r="J77">
            <v>9.3435100000000002</v>
          </cell>
          <cell r="K77">
            <v>8.2383000000000006</v>
          </cell>
          <cell r="L77">
            <v>8.7724700000000002</v>
          </cell>
          <cell r="M77">
            <v>8.9851100000000006</v>
          </cell>
          <cell r="N77">
            <v>9.31541</v>
          </cell>
          <cell r="O77">
            <v>9.6386599999999998</v>
          </cell>
          <cell r="P77">
            <v>10.129799999999999</v>
          </cell>
          <cell r="Q77">
            <v>10.311</v>
          </cell>
          <cell r="R77">
            <v>10.367900000000001</v>
          </cell>
          <cell r="S77">
            <v>10.099</v>
          </cell>
          <cell r="T77">
            <v>11.476800000000001</v>
          </cell>
          <cell r="U77">
            <v>11.7349</v>
          </cell>
          <cell r="V77">
            <v>11.87668</v>
          </cell>
          <cell r="W77">
            <v>11.7136</v>
          </cell>
          <cell r="X77">
            <v>12.338699999999999</v>
          </cell>
          <cell r="Y77">
            <v>12.159599999999999</v>
          </cell>
          <cell r="Z77">
            <v>12.37776</v>
          </cell>
          <cell r="AA77">
            <v>12.597</v>
          </cell>
          <cell r="AB77">
            <v>12.805</v>
          </cell>
          <cell r="AC77">
            <v>12.64855</v>
          </cell>
          <cell r="AD77">
            <v>12.91578</v>
          </cell>
          <cell r="AE77">
            <v>12.833310000000001</v>
          </cell>
        </row>
        <row r="78">
          <cell r="A78" t="str">
            <v>Trafic transport collectif metro (de province)</v>
          </cell>
          <cell r="B78" t="str">
            <v>pkmsub2</v>
          </cell>
          <cell r="C78" t="str">
            <v>fra</v>
          </cell>
          <cell r="D78" t="str">
            <v>SES</v>
          </cell>
          <cell r="E78" t="str">
            <v>Gpkm</v>
          </cell>
          <cell r="F78">
            <v>0.5</v>
          </cell>
          <cell r="G78">
            <v>0.5</v>
          </cell>
          <cell r="H78">
            <v>0.5</v>
          </cell>
          <cell r="I78">
            <v>0.6</v>
          </cell>
          <cell r="J78">
            <v>0.7</v>
          </cell>
          <cell r="K78">
            <v>0.7</v>
          </cell>
          <cell r="L78">
            <v>0.7</v>
          </cell>
          <cell r="M78">
            <v>0.7</v>
          </cell>
          <cell r="N78">
            <v>0.7</v>
          </cell>
          <cell r="O78">
            <v>0.7</v>
          </cell>
          <cell r="P78">
            <v>0.7</v>
          </cell>
          <cell r="Q78">
            <v>0.71508000000000005</v>
          </cell>
          <cell r="R78">
            <v>0.72938000000000003</v>
          </cell>
          <cell r="S78">
            <v>1.5249699999999999</v>
          </cell>
          <cell r="T78">
            <v>1.6712100000000001</v>
          </cell>
          <cell r="U78">
            <v>1.71383</v>
          </cell>
          <cell r="V78">
            <v>1.8128899999999999</v>
          </cell>
          <cell r="W78">
            <v>1.9725200000000001</v>
          </cell>
          <cell r="X78">
            <v>2.2004100000000002</v>
          </cell>
          <cell r="Y78">
            <v>2.21516</v>
          </cell>
          <cell r="Z78">
            <v>2.3205800000000001</v>
          </cell>
          <cell r="AA78">
            <v>2.3553000000000002</v>
          </cell>
          <cell r="AB78">
            <v>2.4353600000000002</v>
          </cell>
          <cell r="AC78">
            <v>2.4848599999999998</v>
          </cell>
          <cell r="AD78">
            <v>2.4827400000000002</v>
          </cell>
          <cell r="AE78">
            <v>2.51999</v>
          </cell>
        </row>
        <row r="79">
          <cell r="A79" t="str">
            <v>Trafic aérien de passagers (interieur et international)</v>
          </cell>
          <cell r="B79" t="str">
            <v>pasair</v>
          </cell>
          <cell r="C79" t="str">
            <v>fra</v>
          </cell>
          <cell r="D79" t="str">
            <v>SES</v>
          </cell>
          <cell r="E79" t="str">
            <v>Mpas</v>
          </cell>
          <cell r="F79">
            <v>61.383000000000003</v>
          </cell>
          <cell r="G79">
            <v>58.726300000000002</v>
          </cell>
          <cell r="H79">
            <v>65.070599999999999</v>
          </cell>
          <cell r="I79">
            <v>66.878100000000003</v>
          </cell>
          <cell r="J79">
            <v>71.469200000000001</v>
          </cell>
          <cell r="K79">
            <v>72.426900000000003</v>
          </cell>
          <cell r="L79">
            <v>78.114000000000004</v>
          </cell>
          <cell r="M79">
            <v>80.974599999999995</v>
          </cell>
          <cell r="N79">
            <v>86.566500000000005</v>
          </cell>
          <cell r="O79">
            <v>94.186800000000005</v>
          </cell>
          <cell r="P79">
            <v>97.73</v>
          </cell>
          <cell r="Q79">
            <v>95.61</v>
          </cell>
          <cell r="R79">
            <v>96.32</v>
          </cell>
          <cell r="S79">
            <v>95.77</v>
          </cell>
          <cell r="T79">
            <v>101.95</v>
          </cell>
          <cell r="U79">
            <v>108.14</v>
          </cell>
          <cell r="V79">
            <v>114.35</v>
          </cell>
          <cell r="W79">
            <v>121.39</v>
          </cell>
          <cell r="X79">
            <v>123.99</v>
          </cell>
          <cell r="Y79">
            <v>118.7</v>
          </cell>
          <cell r="Z79">
            <v>120.62</v>
          </cell>
          <cell r="AA79">
            <v>128.87</v>
          </cell>
          <cell r="AB79">
            <v>132.97999999999999</v>
          </cell>
          <cell r="AC79">
            <v>136.44999999999999</v>
          </cell>
          <cell r="AD79">
            <v>140.49</v>
          </cell>
          <cell r="AE79">
            <v>145.47</v>
          </cell>
        </row>
        <row r="80">
          <cell r="A80" t="str">
            <v>Trafic aérien de passagers (navigation interieure totale)</v>
          </cell>
          <cell r="B80" t="str">
            <v>pasavd</v>
          </cell>
          <cell r="C80" t="str">
            <v>fra</v>
          </cell>
          <cell r="D80" t="str">
            <v>SES</v>
          </cell>
          <cell r="E80" t="str">
            <v>Mpas</v>
          </cell>
          <cell r="F80">
            <v>22.639600000000002</v>
          </cell>
          <cell r="G80">
            <v>22.340699999999998</v>
          </cell>
          <cell r="H80">
            <v>23.273399999999999</v>
          </cell>
          <cell r="I80">
            <v>23.689399999999999</v>
          </cell>
          <cell r="J80">
            <v>24.607399999999998</v>
          </cell>
          <cell r="K80">
            <v>24.858000000000001</v>
          </cell>
          <cell r="L80">
            <v>26.9314</v>
          </cell>
          <cell r="M80">
            <v>27.032</v>
          </cell>
          <cell r="N80">
            <v>28.342600000000001</v>
          </cell>
          <cell r="O80">
            <v>30.224499999999999</v>
          </cell>
          <cell r="P80">
            <v>27.03</v>
          </cell>
          <cell r="Q80">
            <v>25.02</v>
          </cell>
          <cell r="R80">
            <v>24.27</v>
          </cell>
          <cell r="S80">
            <v>23.06</v>
          </cell>
          <cell r="T80">
            <v>22.54</v>
          </cell>
          <cell r="U80">
            <v>22.85</v>
          </cell>
          <cell r="V80">
            <v>23.36</v>
          </cell>
          <cell r="W80">
            <v>23.25</v>
          </cell>
          <cell r="X80">
            <v>22.78</v>
          </cell>
          <cell r="Y80">
            <v>22.06</v>
          </cell>
          <cell r="Z80">
            <v>21.76</v>
          </cell>
          <cell r="AA80">
            <v>23.17</v>
          </cell>
          <cell r="AB80">
            <v>23.83</v>
          </cell>
          <cell r="AC80">
            <v>24.34</v>
          </cell>
          <cell r="AD80">
            <v>23.8</v>
          </cell>
          <cell r="AE80">
            <v>24.02</v>
          </cell>
        </row>
        <row r="81">
          <cell r="A81" t="str">
            <v>Trafic aérien intérieur</v>
          </cell>
          <cell r="B81" t="str">
            <v>pkmavd</v>
          </cell>
          <cell r="C81" t="str">
            <v>fra</v>
          </cell>
          <cell r="D81" t="str">
            <v>SES</v>
          </cell>
          <cell r="E81" t="str">
            <v>Gpkm</v>
          </cell>
          <cell r="F81">
            <v>11.40832</v>
          </cell>
          <cell r="G81">
            <v>11.199310000000001</v>
          </cell>
          <cell r="H81">
            <v>11.613759999999999</v>
          </cell>
          <cell r="I81">
            <v>11.73395</v>
          </cell>
          <cell r="J81">
            <v>12.088990000000001</v>
          </cell>
          <cell r="K81">
            <v>12.12181</v>
          </cell>
          <cell r="L81">
            <v>13.150449999999999</v>
          </cell>
          <cell r="M81">
            <v>13.150790000000001</v>
          </cell>
          <cell r="N81">
            <v>13.85642</v>
          </cell>
          <cell r="O81">
            <v>14.881919999999999</v>
          </cell>
          <cell r="P81">
            <v>15.128080000000001</v>
          </cell>
          <cell r="Q81">
            <v>13.96618</v>
          </cell>
          <cell r="R81">
            <v>13.669029999999999</v>
          </cell>
          <cell r="S81">
            <v>13.00351</v>
          </cell>
          <cell r="T81">
            <v>12.72278</v>
          </cell>
          <cell r="U81">
            <v>12.8973</v>
          </cell>
          <cell r="V81">
            <v>13.181050000000001</v>
          </cell>
          <cell r="W81">
            <v>13.21607</v>
          </cell>
          <cell r="X81">
            <v>13.09038</v>
          </cell>
          <cell r="Y81">
            <v>12.851000000000001</v>
          </cell>
          <cell r="Z81">
            <v>12.718</v>
          </cell>
          <cell r="AA81">
            <v>13.4719</v>
          </cell>
          <cell r="AB81">
            <v>14.02289</v>
          </cell>
          <cell r="AC81">
            <v>14.47</v>
          </cell>
          <cell r="AD81">
            <v>14.14</v>
          </cell>
          <cell r="AE81">
            <v>14.28</v>
          </cell>
        </row>
        <row r="82">
          <cell r="A82" t="str">
            <v>Trafic aérien international de passagers</v>
          </cell>
          <cell r="B82" t="str">
            <v>pasavi</v>
          </cell>
          <cell r="C82" t="str">
            <v>fra</v>
          </cell>
          <cell r="D82" t="str">
            <v>SES</v>
          </cell>
          <cell r="E82" t="str">
            <v>Mpas</v>
          </cell>
          <cell r="F82">
            <v>38.743400000000001</v>
          </cell>
          <cell r="G82">
            <v>36.385599999999997</v>
          </cell>
          <cell r="H82">
            <v>41.797199999999997</v>
          </cell>
          <cell r="I82">
            <v>43.188699999999997</v>
          </cell>
          <cell r="J82">
            <v>46.861800000000002</v>
          </cell>
          <cell r="K82">
            <v>47.568899999999999</v>
          </cell>
          <cell r="L82">
            <v>51.182600000000001</v>
          </cell>
          <cell r="M82">
            <v>53.942599999999999</v>
          </cell>
          <cell r="N82">
            <v>58.2239</v>
          </cell>
          <cell r="O82">
            <v>63.962299999999999</v>
          </cell>
          <cell r="P82">
            <v>70.709999999999994</v>
          </cell>
          <cell r="Q82">
            <v>70.59</v>
          </cell>
          <cell r="R82">
            <v>72.05</v>
          </cell>
          <cell r="S82">
            <v>72.709999999999994</v>
          </cell>
          <cell r="T82">
            <v>79.400000000000006</v>
          </cell>
          <cell r="U82">
            <v>85.29</v>
          </cell>
          <cell r="V82">
            <v>90.98</v>
          </cell>
          <cell r="W82">
            <v>98.14</v>
          </cell>
          <cell r="X82">
            <v>101.21</v>
          </cell>
          <cell r="Y82">
            <v>96.63</v>
          </cell>
          <cell r="Z82">
            <v>98.87</v>
          </cell>
          <cell r="AA82">
            <v>105.7</v>
          </cell>
          <cell r="AB82">
            <v>109.16</v>
          </cell>
          <cell r="AC82">
            <v>112.11</v>
          </cell>
          <cell r="AD82">
            <v>116.69</v>
          </cell>
          <cell r="AE82">
            <v>121.45</v>
          </cell>
        </row>
        <row r="83">
          <cell r="A83" t="str">
            <v>Trafic routier de marchandises</v>
          </cell>
          <cell r="B83" t="str">
            <v>tkmrou</v>
          </cell>
          <cell r="C83" t="str">
            <v>fra</v>
          </cell>
          <cell r="D83" t="str">
            <v>SOES</v>
          </cell>
          <cell r="E83" t="str">
            <v>Gtkm</v>
          </cell>
          <cell r="F83">
            <v>157.6739</v>
          </cell>
          <cell r="G83">
            <v>161.36840000000001</v>
          </cell>
          <cell r="H83">
            <v>165.41630000000001</v>
          </cell>
          <cell r="I83">
            <v>159.7415</v>
          </cell>
          <cell r="J83">
            <v>168.5488</v>
          </cell>
          <cell r="K83">
            <v>181.10810000000001</v>
          </cell>
          <cell r="L83">
            <v>180.8373</v>
          </cell>
          <cell r="M83">
            <v>178.55189999999999</v>
          </cell>
          <cell r="N83">
            <v>185.74029999999999</v>
          </cell>
          <cell r="O83">
            <v>200.82839999999999</v>
          </cell>
          <cell r="P83">
            <v>203.0264</v>
          </cell>
          <cell r="Q83">
            <v>208.51169999999999</v>
          </cell>
          <cell r="R83">
            <v>208.71969999999999</v>
          </cell>
          <cell r="S83">
            <v>209.85589999999999</v>
          </cell>
          <cell r="T83">
            <v>218.4597</v>
          </cell>
          <cell r="U83">
            <v>214.4974</v>
          </cell>
          <cell r="V83">
            <v>220.5779</v>
          </cell>
          <cell r="W83">
            <v>229.19290000000001</v>
          </cell>
          <cell r="X83">
            <v>217.54990000000001</v>
          </cell>
          <cell r="Y83">
            <v>186.98609999999999</v>
          </cell>
          <cell r="Z83">
            <v>196.34790000000001</v>
          </cell>
          <cell r="AA83">
            <v>200.47239999999999</v>
          </cell>
          <cell r="AB83">
            <v>188.28219999999999</v>
          </cell>
          <cell r="AC83">
            <v>188.0181</v>
          </cell>
          <cell r="AD83">
            <v>182.50470000000001</v>
          </cell>
          <cell r="AE83">
            <v>172.1474</v>
          </cell>
        </row>
        <row r="84">
          <cell r="A84" t="str">
            <v>Trafic routier de marchandises des camions</v>
          </cell>
          <cell r="B84" t="str">
            <v>tkmcam</v>
          </cell>
          <cell r="C84" t="str">
            <v>fra</v>
          </cell>
          <cell r="D84" t="str">
            <v>SOES</v>
          </cell>
          <cell r="E84" t="str">
            <v>Gtkm</v>
          </cell>
          <cell r="F84">
            <v>143.1739</v>
          </cell>
          <cell r="G84">
            <v>146.0564</v>
          </cell>
          <cell r="H84">
            <v>149.62970000000001</v>
          </cell>
          <cell r="I84">
            <v>143.60749999999999</v>
          </cell>
          <cell r="J84">
            <v>152.02760000000001</v>
          </cell>
          <cell r="K84">
            <v>164.25649999999999</v>
          </cell>
          <cell r="L84">
            <v>163.80029999999999</v>
          </cell>
          <cell r="M84">
            <v>161.10599999999999</v>
          </cell>
          <cell r="N84">
            <v>167.77099999999999</v>
          </cell>
          <cell r="O84">
            <v>182.35599999999999</v>
          </cell>
          <cell r="P84">
            <v>184.24</v>
          </cell>
          <cell r="Q84">
            <v>189.023</v>
          </cell>
          <cell r="R84">
            <v>188.59299999999999</v>
          </cell>
          <cell r="S84">
            <v>189.226</v>
          </cell>
          <cell r="T84">
            <v>197.41200000000001</v>
          </cell>
          <cell r="U84">
            <v>193.155</v>
          </cell>
          <cell r="V84">
            <v>198.83</v>
          </cell>
          <cell r="W84">
            <v>207.02500000000001</v>
          </cell>
          <cell r="X84">
            <v>195.51499999999999</v>
          </cell>
          <cell r="Y84">
            <v>166.053</v>
          </cell>
          <cell r="Z84">
            <v>174.41</v>
          </cell>
          <cell r="AA84">
            <v>178.00800000000001</v>
          </cell>
          <cell r="AB84">
            <v>165.81100000000001</v>
          </cell>
          <cell r="AC84">
            <v>165.31549999999999</v>
          </cell>
          <cell r="AD84">
            <v>159.52969999999999</v>
          </cell>
          <cell r="AE84">
            <v>148.71289999999999</v>
          </cell>
        </row>
        <row r="85">
          <cell r="A85" t="str">
            <v>Trafic routier de marchandises des VUL</v>
          </cell>
          <cell r="B85" t="str">
            <v>tkmvlr</v>
          </cell>
          <cell r="C85" t="str">
            <v>fra</v>
          </cell>
          <cell r="D85" t="str">
            <v>SOES</v>
          </cell>
          <cell r="E85" t="str">
            <v>Gtkm</v>
          </cell>
          <cell r="F85">
            <v>14.5</v>
          </cell>
          <cell r="G85">
            <v>15.311999999999999</v>
          </cell>
          <cell r="H85">
            <v>15.786670000000001</v>
          </cell>
          <cell r="I85">
            <v>16.133980000000001</v>
          </cell>
          <cell r="J85">
            <v>16.521190000000001</v>
          </cell>
          <cell r="K85">
            <v>16.85162</v>
          </cell>
          <cell r="L85">
            <v>17.036989999999999</v>
          </cell>
          <cell r="M85">
            <v>17.445869999999999</v>
          </cell>
          <cell r="N85">
            <v>17.969249999999999</v>
          </cell>
          <cell r="O85">
            <v>18.472390000000001</v>
          </cell>
          <cell r="P85">
            <v>18.78642</v>
          </cell>
          <cell r="Q85">
            <v>19.488720000000001</v>
          </cell>
          <cell r="R85">
            <v>20.126719999999999</v>
          </cell>
          <cell r="S85">
            <v>20.62988</v>
          </cell>
          <cell r="T85">
            <v>21.047720000000002</v>
          </cell>
          <cell r="U85">
            <v>21.342390000000002</v>
          </cell>
          <cell r="V85">
            <v>21.747900000000001</v>
          </cell>
          <cell r="W85">
            <v>22.16788</v>
          </cell>
          <cell r="X85">
            <v>22.034870000000002</v>
          </cell>
          <cell r="Y85">
            <v>20.933119999999999</v>
          </cell>
          <cell r="Z85">
            <v>21.937909999999999</v>
          </cell>
          <cell r="AA85">
            <v>22.46442</v>
          </cell>
          <cell r="AB85">
            <v>22.471160000000001</v>
          </cell>
          <cell r="AC85">
            <v>22.70262</v>
          </cell>
          <cell r="AD85">
            <v>22.97505</v>
          </cell>
          <cell r="AE85">
            <v>23.434550000000002</v>
          </cell>
        </row>
        <row r="86">
          <cell r="A86" t="str">
            <v>Trafic routier de marchandises (&gt;3t de C.U.)</v>
          </cell>
          <cell r="B86" t="str">
            <v>vkmcam</v>
          </cell>
          <cell r="C86" t="str">
            <v>fra</v>
          </cell>
          <cell r="D86" t="str">
            <v>SOES</v>
          </cell>
          <cell r="E86" t="str">
            <v>Gvkm</v>
          </cell>
          <cell r="F86">
            <v>19.293030000000002</v>
          </cell>
          <cell r="G86">
            <v>19.894459999999999</v>
          </cell>
          <cell r="H86">
            <v>20.4693</v>
          </cell>
          <cell r="I86">
            <v>19.5928</v>
          </cell>
          <cell r="J86">
            <v>20.699539999999999</v>
          </cell>
          <cell r="K86">
            <v>20.931940000000001</v>
          </cell>
          <cell r="L86">
            <v>20.727170000000001</v>
          </cell>
          <cell r="M86">
            <v>21.229150000000001</v>
          </cell>
          <cell r="N86">
            <v>21.785219999999999</v>
          </cell>
          <cell r="O86">
            <v>22.59976</v>
          </cell>
          <cell r="P86">
            <v>22.712990000000001</v>
          </cell>
          <cell r="Q86">
            <v>22.95196</v>
          </cell>
          <cell r="R86">
            <v>23.055579999999999</v>
          </cell>
          <cell r="S86">
            <v>22.41208</v>
          </cell>
          <cell r="T86">
            <v>23.40072</v>
          </cell>
          <cell r="U86">
            <v>23.152049999999999</v>
          </cell>
          <cell r="V86">
            <v>23.319299999999998</v>
          </cell>
          <cell r="W86">
            <v>23.92765</v>
          </cell>
          <cell r="X86">
            <v>21.19265</v>
          </cell>
          <cell r="Y86">
            <v>18.745059999999999</v>
          </cell>
          <cell r="Z86">
            <v>19.468430000000001</v>
          </cell>
          <cell r="AA86">
            <v>20.214040000000001</v>
          </cell>
          <cell r="AB86">
            <v>18.545190000000002</v>
          </cell>
          <cell r="AC86">
            <v>18.47101</v>
          </cell>
          <cell r="AD86">
            <v>17.639810000000001</v>
          </cell>
          <cell r="AE86">
            <v>16.93422</v>
          </cell>
        </row>
        <row r="87">
          <cell r="A87" t="str">
            <v>Trafic ferroviaire de marchandises</v>
          </cell>
          <cell r="B87" t="str">
            <v>tkmfer</v>
          </cell>
          <cell r="C87" t="str">
            <v>fra</v>
          </cell>
          <cell r="D87" t="str">
            <v>SNCF</v>
          </cell>
          <cell r="E87" t="str">
            <v>Gtkm</v>
          </cell>
          <cell r="F87">
            <v>52.24</v>
          </cell>
          <cell r="G87">
            <v>52.430010000000003</v>
          </cell>
          <cell r="H87">
            <v>51.180590000000002</v>
          </cell>
          <cell r="I87">
            <v>45.582509999999999</v>
          </cell>
          <cell r="J87">
            <v>48.871259999999999</v>
          </cell>
          <cell r="K87">
            <v>48.266069999999999</v>
          </cell>
          <cell r="L87">
            <v>50.113</v>
          </cell>
          <cell r="M87">
            <v>54.246000000000002</v>
          </cell>
          <cell r="N87">
            <v>54.099530000000001</v>
          </cell>
          <cell r="O87">
            <v>54.538020000000003</v>
          </cell>
          <cell r="P87">
            <v>57.725760000000001</v>
          </cell>
          <cell r="Q87">
            <v>51.718299999999999</v>
          </cell>
          <cell r="R87">
            <v>51.28819</v>
          </cell>
          <cell r="S87">
            <v>48.057270000000003</v>
          </cell>
          <cell r="T87">
            <v>46.348370000000003</v>
          </cell>
          <cell r="U87">
            <v>40.701180000000001</v>
          </cell>
          <cell r="V87">
            <v>41.178919999999998</v>
          </cell>
          <cell r="W87">
            <v>42.61186</v>
          </cell>
          <cell r="X87">
            <v>40.436129999999999</v>
          </cell>
          <cell r="Y87">
            <v>32.129170000000002</v>
          </cell>
          <cell r="Z87">
            <v>29.964749999999999</v>
          </cell>
          <cell r="AA87">
            <v>34.201590000000003</v>
          </cell>
          <cell r="AB87">
            <v>32.538899999999998</v>
          </cell>
          <cell r="AC87">
            <v>32.230110000000003</v>
          </cell>
          <cell r="AD87">
            <v>32.596310000000003</v>
          </cell>
          <cell r="AE87">
            <v>34.252180000000003</v>
          </cell>
        </row>
        <row r="88">
          <cell r="A88" t="str">
            <v>Trafic de marchandises combiné rail-route</v>
          </cell>
          <cell r="B88" t="str">
            <v>tkmcrr</v>
          </cell>
          <cell r="C88" t="str">
            <v>fra</v>
          </cell>
          <cell r="D88" t="str">
            <v>SNCF</v>
          </cell>
          <cell r="E88" t="str">
            <v>Gtkm</v>
          </cell>
          <cell r="F88">
            <v>7.2889999999999997</v>
          </cell>
          <cell r="G88">
            <v>7.7359999999999998</v>
          </cell>
          <cell r="H88">
            <v>8.3010000000000002</v>
          </cell>
          <cell r="I88">
            <v>8.39</v>
          </cell>
          <cell r="J88">
            <v>10.16</v>
          </cell>
          <cell r="K88">
            <v>10.8</v>
          </cell>
          <cell r="L88">
            <v>12.2</v>
          </cell>
          <cell r="M88">
            <v>13.9</v>
          </cell>
          <cell r="N88">
            <v>13.4</v>
          </cell>
          <cell r="O88">
            <v>13.3</v>
          </cell>
          <cell r="P88">
            <v>13.8</v>
          </cell>
          <cell r="Q88">
            <v>12.5</v>
          </cell>
          <cell r="R88">
            <v>12.36</v>
          </cell>
          <cell r="S88">
            <v>11.6</v>
          </cell>
          <cell r="T88">
            <v>10.7</v>
          </cell>
          <cell r="U88">
            <v>8.7525999999999993</v>
          </cell>
          <cell r="V88">
            <v>8.8320900000000009</v>
          </cell>
          <cell r="W88">
            <v>9.4</v>
          </cell>
          <cell r="X88">
            <v>9.24709</v>
          </cell>
          <cell r="Y88">
            <v>7.5454800000000004</v>
          </cell>
          <cell r="Z88">
            <v>7.1915500000000003</v>
          </cell>
          <cell r="AA88">
            <v>7.3428899999999997</v>
          </cell>
          <cell r="AB88">
            <v>8.0853900000000003</v>
          </cell>
          <cell r="AC88">
            <v>8.3994300000000006</v>
          </cell>
          <cell r="AD88">
            <v>0</v>
          </cell>
          <cell r="AE88" t="str">
            <v>n.d.</v>
          </cell>
        </row>
        <row r="89">
          <cell r="A89" t="str">
            <v>Trafic ferroviaire en tkbr</v>
          </cell>
          <cell r="B89" t="str">
            <v>tkbfer</v>
          </cell>
          <cell r="C89" t="str">
            <v>fra</v>
          </cell>
          <cell r="D89" t="str">
            <v>SNCF</v>
          </cell>
          <cell r="E89" t="str">
            <v>tkbr</v>
          </cell>
          <cell r="F89">
            <v>263.00790000000001</v>
          </cell>
          <cell r="G89">
            <v>258.65530000000001</v>
          </cell>
          <cell r="H89">
            <v>256.92090000000002</v>
          </cell>
          <cell r="I89">
            <v>234.82820000000001</v>
          </cell>
          <cell r="J89">
            <v>244.1052</v>
          </cell>
          <cell r="K89">
            <v>232.3536</v>
          </cell>
          <cell r="L89">
            <v>245.11699999999999</v>
          </cell>
          <cell r="M89">
            <v>258.57479999999998</v>
          </cell>
          <cell r="N89">
            <v>265.37130000000002</v>
          </cell>
          <cell r="O89">
            <v>269.72140000000002</v>
          </cell>
          <cell r="P89">
            <v>286.5102</v>
          </cell>
          <cell r="Q89">
            <v>274.65820000000002</v>
          </cell>
          <cell r="R89">
            <v>276.96159999999998</v>
          </cell>
          <cell r="S89">
            <v>265.3843</v>
          </cell>
          <cell r="T89">
            <v>268.69389999999999</v>
          </cell>
          <cell r="U89">
            <v>258.66289999999998</v>
          </cell>
          <cell r="V89">
            <v>266.0487</v>
          </cell>
          <cell r="W89">
            <v>273.17</v>
          </cell>
          <cell r="X89">
            <v>278.03160000000003</v>
          </cell>
          <cell r="Y89">
            <v>255.62180000000001</v>
          </cell>
          <cell r="Z89">
            <v>250.7364</v>
          </cell>
          <cell r="AA89">
            <v>267.29329999999999</v>
          </cell>
          <cell r="AB89">
            <v>263.72399999999999</v>
          </cell>
          <cell r="AC89">
            <v>261.60719999999998</v>
          </cell>
          <cell r="AD89">
            <v>261.41219999999998</v>
          </cell>
          <cell r="AE89">
            <v>268.80340000000001</v>
          </cell>
        </row>
        <row r="90">
          <cell r="A90" t="str">
            <v>Trafic ferroviaire de marchandises en tkbr</v>
          </cell>
          <cell r="B90" t="str">
            <v>tkbfermch</v>
          </cell>
          <cell r="C90" t="str">
            <v>fra</v>
          </cell>
          <cell r="D90" t="str">
            <v>SNCF</v>
          </cell>
          <cell r="E90" t="str">
            <v>tkbr</v>
          </cell>
          <cell r="F90">
            <v>131.6448</v>
          </cell>
          <cell r="G90">
            <v>131.5993</v>
          </cell>
          <cell r="H90">
            <v>128.4633</v>
          </cell>
          <cell r="I90">
            <v>114.4121</v>
          </cell>
          <cell r="J90">
            <v>122.6669</v>
          </cell>
          <cell r="K90">
            <v>121.1478</v>
          </cell>
          <cell r="L90">
            <v>125.78360000000001</v>
          </cell>
          <cell r="M90">
            <v>136.1575</v>
          </cell>
          <cell r="N90">
            <v>135.78980000000001</v>
          </cell>
          <cell r="O90">
            <v>136.8904</v>
          </cell>
          <cell r="P90">
            <v>144.89160000000001</v>
          </cell>
          <cell r="Q90">
            <v>129.81290000000001</v>
          </cell>
          <cell r="R90">
            <v>128.73339999999999</v>
          </cell>
          <cell r="S90">
            <v>120.6238</v>
          </cell>
          <cell r="T90">
            <v>116.3344</v>
          </cell>
          <cell r="U90">
            <v>102.16</v>
          </cell>
          <cell r="V90">
            <v>103.3591</v>
          </cell>
          <cell r="W90">
            <v>106.9558</v>
          </cell>
          <cell r="X90">
            <v>101.49469999999999</v>
          </cell>
          <cell r="Y90">
            <v>80.644210000000001</v>
          </cell>
          <cell r="Z90">
            <v>75.211529999999996</v>
          </cell>
          <cell r="AA90">
            <v>85.845979999999997</v>
          </cell>
          <cell r="AB90">
            <v>81.672650000000004</v>
          </cell>
          <cell r="AC90">
            <v>80.897580000000005</v>
          </cell>
          <cell r="AD90">
            <v>81.816739999999996</v>
          </cell>
          <cell r="AE90">
            <v>85.972970000000004</v>
          </cell>
        </row>
        <row r="91">
          <cell r="A91" t="str">
            <v>Trafic ferroviaire de passagers en tkbr</v>
          </cell>
          <cell r="B91" t="str">
            <v>tkbferpas</v>
          </cell>
          <cell r="C91" t="str">
            <v>fra</v>
          </cell>
          <cell r="D91" t="str">
            <v>SNCF</v>
          </cell>
          <cell r="E91" t="str">
            <v>tkbr</v>
          </cell>
          <cell r="F91">
            <v>131.3631</v>
          </cell>
          <cell r="G91">
            <v>127.05589999999999</v>
          </cell>
          <cell r="H91">
            <v>128.45760000000001</v>
          </cell>
          <cell r="I91">
            <v>120.4161</v>
          </cell>
          <cell r="J91">
            <v>121.4384</v>
          </cell>
          <cell r="K91">
            <v>111.2058</v>
          </cell>
          <cell r="L91">
            <v>119.33329999999999</v>
          </cell>
          <cell r="M91">
            <v>122.4173</v>
          </cell>
          <cell r="N91">
            <v>129.58150000000001</v>
          </cell>
          <cell r="O91">
            <v>132.83099999999999</v>
          </cell>
          <cell r="P91">
            <v>141.61859999999999</v>
          </cell>
          <cell r="Q91">
            <v>144.84520000000001</v>
          </cell>
          <cell r="R91">
            <v>148.22819999999999</v>
          </cell>
          <cell r="S91">
            <v>144.76060000000001</v>
          </cell>
          <cell r="T91">
            <v>152.3595</v>
          </cell>
          <cell r="U91">
            <v>156.50290000000001</v>
          </cell>
          <cell r="V91">
            <v>162.68960000000001</v>
          </cell>
          <cell r="W91">
            <v>166.21430000000001</v>
          </cell>
          <cell r="X91">
            <v>176.5369</v>
          </cell>
          <cell r="Y91">
            <v>174.9776</v>
          </cell>
          <cell r="Z91">
            <v>175.5249</v>
          </cell>
          <cell r="AA91">
            <v>181.44730000000001</v>
          </cell>
          <cell r="AB91">
            <v>182.0513</v>
          </cell>
          <cell r="AC91">
            <v>180.70959999999999</v>
          </cell>
          <cell r="AD91">
            <v>179.59540000000001</v>
          </cell>
          <cell r="AE91">
            <v>182.8304</v>
          </cell>
        </row>
        <row r="92">
          <cell r="A92" t="str">
            <v>Trafic fluvial de marchandises</v>
          </cell>
          <cell r="B92" t="str">
            <v>tkmnav</v>
          </cell>
          <cell r="C92" t="str">
            <v>fra</v>
          </cell>
          <cell r="D92" t="str">
            <v>SOES</v>
          </cell>
          <cell r="E92" t="str">
            <v>Gtkm</v>
          </cell>
          <cell r="F92">
            <v>7.1639999999999997</v>
          </cell>
          <cell r="G92">
            <v>6.8339999999999996</v>
          </cell>
          <cell r="H92">
            <v>6.9109999999999996</v>
          </cell>
          <cell r="I92">
            <v>5.95</v>
          </cell>
          <cell r="J92">
            <v>5.593</v>
          </cell>
          <cell r="K92">
            <v>5.8650000000000002</v>
          </cell>
          <cell r="L92">
            <v>5.7439999999999998</v>
          </cell>
          <cell r="M92">
            <v>5.6818200000000001</v>
          </cell>
          <cell r="N92">
            <v>6.20662</v>
          </cell>
          <cell r="O92">
            <v>6.8291599999999999</v>
          </cell>
          <cell r="P92">
            <v>7.2604899999999999</v>
          </cell>
          <cell r="Q92">
            <v>6.7157200000000001</v>
          </cell>
          <cell r="R92">
            <v>6.9393900000000004</v>
          </cell>
          <cell r="S92">
            <v>6.8893899999999997</v>
          </cell>
          <cell r="T92">
            <v>7.3141999999999996</v>
          </cell>
          <cell r="U92">
            <v>7.8557600000000001</v>
          </cell>
          <cell r="V92">
            <v>7.9504700000000001</v>
          </cell>
          <cell r="W92">
            <v>7.5444000000000004</v>
          </cell>
          <cell r="X92">
            <v>7.5037200000000004</v>
          </cell>
          <cell r="Y92">
            <v>7.4227800000000004</v>
          </cell>
          <cell r="Z92">
            <v>8.0596099999999993</v>
          </cell>
          <cell r="AA92">
            <v>7.8636400000000002</v>
          </cell>
          <cell r="AB92">
            <v>7.8296099999999997</v>
          </cell>
          <cell r="AC92">
            <v>7.9115399999999996</v>
          </cell>
          <cell r="AD92">
            <v>7.7516400000000001</v>
          </cell>
          <cell r="AE92">
            <v>7.4611200000000002</v>
          </cell>
        </row>
        <row r="93">
          <cell r="A93" t="str">
            <v>Prix de l'essence (€/litre, prix courant)</v>
          </cell>
          <cell r="B93" t="str">
            <v>prxess</v>
          </cell>
          <cell r="C93" t="str">
            <v>fra</v>
          </cell>
          <cell r="D93" t="str">
            <v>MEDDTL</v>
          </cell>
          <cell r="E93" t="str">
            <v>â¬/l</v>
          </cell>
          <cell r="F93">
            <v>0.80340999999999996</v>
          </cell>
          <cell r="G93">
            <v>0.79120999999999997</v>
          </cell>
          <cell r="H93">
            <v>0.77292000000000005</v>
          </cell>
          <cell r="I93">
            <v>0.79730999999999996</v>
          </cell>
          <cell r="J93">
            <v>0.82</v>
          </cell>
          <cell r="K93">
            <v>0.86309999999999998</v>
          </cell>
          <cell r="L93">
            <v>0.91710000000000003</v>
          </cell>
          <cell r="M93">
            <v>0.95030000000000003</v>
          </cell>
          <cell r="N93">
            <v>0.92779999999999996</v>
          </cell>
          <cell r="O93">
            <v>0.96360000000000001</v>
          </cell>
          <cell r="P93">
            <v>1.1093</v>
          </cell>
          <cell r="Q93">
            <v>1.0569999999999999</v>
          </cell>
          <cell r="R93">
            <v>1.0365</v>
          </cell>
          <cell r="S93">
            <v>1.0366</v>
          </cell>
          <cell r="T93">
            <v>1.0827</v>
          </cell>
          <cell r="U93">
            <v>1.2053</v>
          </cell>
          <cell r="V93">
            <v>1.2743</v>
          </cell>
          <cell r="W93">
            <v>1.3085500000000001</v>
          </cell>
          <cell r="X93">
            <v>1.3928700000000001</v>
          </cell>
          <cell r="Y93">
            <v>1.2431000000000001</v>
          </cell>
          <cell r="Z93">
            <v>1.3821000000000001</v>
          </cell>
          <cell r="AA93">
            <v>1.5374000000000001</v>
          </cell>
          <cell r="AB93">
            <v>1.6182000000000001</v>
          </cell>
          <cell r="AC93">
            <v>1.5942099999999999</v>
          </cell>
          <cell r="AD93">
            <v>1.5448</v>
          </cell>
          <cell r="AE93">
            <v>1.415</v>
          </cell>
        </row>
        <row r="94">
          <cell r="A94" t="str">
            <v>Prix de l'essence (€/litre, prix constant aux prix de 2000)</v>
          </cell>
          <cell r="B94" t="str">
            <v>prcess95</v>
          </cell>
          <cell r="C94" t="str">
            <v>fra</v>
          </cell>
          <cell r="D94" t="str">
            <v>MEDDTL</v>
          </cell>
          <cell r="E94" t="str">
            <v>â¬2010/l</v>
          </cell>
          <cell r="F94">
            <v>1.0619000000000001</v>
          </cell>
          <cell r="G94">
            <v>1.0179800000000001</v>
          </cell>
          <cell r="H94">
            <v>0.96948999999999996</v>
          </cell>
          <cell r="I94">
            <v>0.98529</v>
          </cell>
          <cell r="J94">
            <v>1.0040100000000001</v>
          </cell>
          <cell r="K94">
            <v>1.0471699999999999</v>
          </cell>
          <cell r="L94">
            <v>1.0956900000000001</v>
          </cell>
          <cell r="M94">
            <v>1.1266499999999999</v>
          </cell>
          <cell r="N94">
            <v>1.0978300000000001</v>
          </cell>
          <cell r="O94">
            <v>1.1460600000000001</v>
          </cell>
          <cell r="P94">
            <v>1.2899499999999999</v>
          </cell>
          <cell r="Q94">
            <v>1.2059899999999999</v>
          </cell>
          <cell r="R94">
            <v>1.17035</v>
          </cell>
          <cell r="S94">
            <v>1.1514200000000001</v>
          </cell>
          <cell r="T94">
            <v>1.1779299999999999</v>
          </cell>
          <cell r="U94">
            <v>1.28793</v>
          </cell>
          <cell r="V94">
            <v>1.33344</v>
          </cell>
          <cell r="W94">
            <v>1.3407899999999999</v>
          </cell>
          <cell r="X94">
            <v>1.3883399999999999</v>
          </cell>
          <cell r="Y94">
            <v>1.2578199999999999</v>
          </cell>
          <cell r="Z94">
            <v>1.3821000000000001</v>
          </cell>
          <cell r="AA94">
            <v>1.50997</v>
          </cell>
          <cell r="AB94">
            <v>1.5672600000000001</v>
          </cell>
          <cell r="AC94">
            <v>1.53409</v>
          </cell>
          <cell r="AD94">
            <v>1.48492</v>
          </cell>
          <cell r="AE94">
            <v>1.3628400000000001</v>
          </cell>
        </row>
        <row r="95">
          <cell r="A95" t="str">
            <v>Prix de l'essence (€/litre, prix constant HT)</v>
          </cell>
          <cell r="B95" t="str">
            <v>phtess95</v>
          </cell>
          <cell r="C95" t="str">
            <v>fra</v>
          </cell>
          <cell r="D95" t="str">
            <v>MEDDTL</v>
          </cell>
          <cell r="E95" t="str">
            <v>â¬/l</v>
          </cell>
          <cell r="F95">
            <v>0.25458999999999998</v>
          </cell>
          <cell r="G95">
            <v>0.23630000000000001</v>
          </cell>
          <cell r="H95">
            <v>0.21648000000000001</v>
          </cell>
          <cell r="I95">
            <v>0.20580999999999999</v>
          </cell>
          <cell r="J95">
            <v>0.18</v>
          </cell>
          <cell r="K95">
            <v>0.17430000000000001</v>
          </cell>
          <cell r="L95">
            <v>0.19270000000000001</v>
          </cell>
          <cell r="M95">
            <v>0.21099999999999999</v>
          </cell>
          <cell r="N95">
            <v>0.18029999999999999</v>
          </cell>
          <cell r="O95">
            <v>0.20960000000000001</v>
          </cell>
          <cell r="P95">
            <v>0.3427</v>
          </cell>
          <cell r="Q95">
            <v>0.31209999999999999</v>
          </cell>
          <cell r="R95">
            <v>0.28599999999999998</v>
          </cell>
          <cell r="S95">
            <v>0.27750000000000002</v>
          </cell>
          <cell r="T95">
            <v>0.31609999999999999</v>
          </cell>
          <cell r="U95">
            <v>0.41860000000000003</v>
          </cell>
          <cell r="V95">
            <v>0.4763</v>
          </cell>
          <cell r="W95">
            <v>0.49180000000000001</v>
          </cell>
          <cell r="X95">
            <v>0.55889999999999995</v>
          </cell>
          <cell r="Y95">
            <v>0.43319999999999997</v>
          </cell>
          <cell r="Z95">
            <v>0.54944000000000004</v>
          </cell>
          <cell r="AA95">
            <v>0.67447000000000001</v>
          </cell>
          <cell r="AB95">
            <v>0.74970000000000003</v>
          </cell>
          <cell r="AC95" t="str">
            <v>n.d.</v>
          </cell>
          <cell r="AD95" t="str">
            <v>n.d.</v>
          </cell>
          <cell r="AE95" t="str">
            <v>n.d.</v>
          </cell>
        </row>
        <row r="96">
          <cell r="A96" t="str">
            <v>Prix du gazole (€/litre, prix courant)</v>
          </cell>
          <cell r="B96" t="str">
            <v>prxgzl</v>
          </cell>
          <cell r="C96" t="str">
            <v>fra</v>
          </cell>
          <cell r="D96" t="str">
            <v>MEDDTL</v>
          </cell>
          <cell r="E96" t="str">
            <v>â¬/l</v>
          </cell>
          <cell r="F96">
            <v>0.54118999999999995</v>
          </cell>
          <cell r="G96">
            <v>0.54576999999999998</v>
          </cell>
          <cell r="H96">
            <v>0.52746999999999999</v>
          </cell>
          <cell r="I96">
            <v>0.55949000000000004</v>
          </cell>
          <cell r="J96">
            <v>0.59</v>
          </cell>
          <cell r="K96">
            <v>0.58689999999999998</v>
          </cell>
          <cell r="L96">
            <v>0.65329999999999999</v>
          </cell>
          <cell r="M96">
            <v>0.6764</v>
          </cell>
          <cell r="N96">
            <v>0.64239999999999997</v>
          </cell>
          <cell r="O96">
            <v>0.69</v>
          </cell>
          <cell r="P96">
            <v>0.8468</v>
          </cell>
          <cell r="Q96">
            <v>0.79600000000000004</v>
          </cell>
          <cell r="R96">
            <v>0.77239999999999998</v>
          </cell>
          <cell r="S96">
            <v>0.79349999999999998</v>
          </cell>
          <cell r="T96">
            <v>0.88470000000000004</v>
          </cell>
          <cell r="U96">
            <v>1.0267999999999999</v>
          </cell>
          <cell r="V96">
            <v>1.0774999999999999</v>
          </cell>
          <cell r="W96">
            <v>1.0949</v>
          </cell>
          <cell r="X96">
            <v>1.2670999999999999</v>
          </cell>
          <cell r="Y96">
            <v>1.0024</v>
          </cell>
          <cell r="Z96">
            <v>1.1467000000000001</v>
          </cell>
          <cell r="AA96">
            <v>1.3353999999999999</v>
          </cell>
          <cell r="AB96">
            <v>1.3957999999999999</v>
          </cell>
          <cell r="AC96">
            <v>1.35049</v>
          </cell>
          <cell r="AD96">
            <v>1.2856000000000001</v>
          </cell>
          <cell r="AE96">
            <v>1.1494</v>
          </cell>
        </row>
        <row r="97">
          <cell r="A97" t="str">
            <v>Prix du gazole (€/litre, prix constant aux prix de 2000)</v>
          </cell>
          <cell r="B97" t="str">
            <v>prcgzl95</v>
          </cell>
          <cell r="C97" t="str">
            <v>fra</v>
          </cell>
          <cell r="D97" t="str">
            <v>MEDDTL</v>
          </cell>
          <cell r="E97" t="str">
            <v>â¬2010/l</v>
          </cell>
          <cell r="F97">
            <v>0.71531999999999996</v>
          </cell>
          <cell r="G97">
            <v>0.70218999999999998</v>
          </cell>
          <cell r="H97">
            <v>0.66161999999999999</v>
          </cell>
          <cell r="I97">
            <v>0.69140000000000001</v>
          </cell>
          <cell r="J97">
            <v>0.72240000000000004</v>
          </cell>
          <cell r="K97">
            <v>0.71206000000000003</v>
          </cell>
          <cell r="L97">
            <v>0.78051999999999999</v>
          </cell>
          <cell r="M97">
            <v>0.80191999999999997</v>
          </cell>
          <cell r="N97">
            <v>0.76012999999999997</v>
          </cell>
          <cell r="O97">
            <v>0.82064999999999999</v>
          </cell>
          <cell r="P97">
            <v>0.98470000000000002</v>
          </cell>
          <cell r="Q97">
            <v>0.90820000000000001</v>
          </cell>
          <cell r="R97">
            <v>0.87214999999999998</v>
          </cell>
          <cell r="S97">
            <v>0.88139000000000001</v>
          </cell>
          <cell r="T97">
            <v>0.96250999999999998</v>
          </cell>
          <cell r="U97">
            <v>1.0972</v>
          </cell>
          <cell r="V97">
            <v>1.1274999999999999</v>
          </cell>
          <cell r="W97">
            <v>1.12188</v>
          </cell>
          <cell r="X97">
            <v>1.26298</v>
          </cell>
          <cell r="Y97">
            <v>1.01427</v>
          </cell>
          <cell r="Z97">
            <v>1.1467000000000001</v>
          </cell>
          <cell r="AA97">
            <v>1.3115699999999999</v>
          </cell>
          <cell r="AB97">
            <v>1.3518600000000001</v>
          </cell>
          <cell r="AC97">
            <v>1.29956</v>
          </cell>
          <cell r="AD97">
            <v>1.23577</v>
          </cell>
          <cell r="AE97">
            <v>1.10703</v>
          </cell>
        </row>
        <row r="98">
          <cell r="A98" t="str">
            <v>Prix du gazole (€/litre, prix constant HT)</v>
          </cell>
          <cell r="B98" t="str">
            <v>phtgzl95</v>
          </cell>
          <cell r="C98" t="str">
            <v>fra</v>
          </cell>
          <cell r="D98" t="str">
            <v>MEDDTL</v>
          </cell>
          <cell r="E98" t="str">
            <v>â¬/l</v>
          </cell>
          <cell r="F98">
            <v>0.21190000000000001</v>
          </cell>
          <cell r="G98">
            <v>0.21038000000000001</v>
          </cell>
          <cell r="H98">
            <v>0.18751000000000001</v>
          </cell>
          <cell r="I98">
            <v>0.18904000000000001</v>
          </cell>
          <cell r="J98">
            <v>0.17</v>
          </cell>
          <cell r="K98">
            <v>0.16239999999999999</v>
          </cell>
          <cell r="L98">
            <v>0.1928</v>
          </cell>
          <cell r="M98">
            <v>0.2026</v>
          </cell>
          <cell r="N98">
            <v>0.1623</v>
          </cell>
          <cell r="O98">
            <v>0.19109999999999999</v>
          </cell>
          <cell r="P98">
            <v>0.32129999999999997</v>
          </cell>
          <cell r="Q98">
            <v>0.29120000000000001</v>
          </cell>
          <cell r="R98">
            <v>0.2626</v>
          </cell>
          <cell r="S98">
            <v>0.27150000000000002</v>
          </cell>
          <cell r="T98">
            <v>0.32379999999999998</v>
          </cell>
          <cell r="U98">
            <v>0.44159999999999999</v>
          </cell>
          <cell r="V98">
            <v>0.48399999999999999</v>
          </cell>
          <cell r="W98">
            <v>0.48970000000000002</v>
          </cell>
          <cell r="X98">
            <v>0.63170000000000004</v>
          </cell>
          <cell r="Y98">
            <v>0.41020000000000001</v>
          </cell>
          <cell r="Z98">
            <v>0.53093999999999997</v>
          </cell>
          <cell r="AA98">
            <v>0.67949000000000004</v>
          </cell>
          <cell r="AB98">
            <v>0.73680000000000001</v>
          </cell>
          <cell r="AC98" t="str">
            <v>n.d.</v>
          </cell>
          <cell r="AD98" t="str">
            <v>n.d.</v>
          </cell>
          <cell r="AE98" t="str">
            <v>n.d.</v>
          </cell>
        </row>
        <row r="99">
          <cell r="A99" t="str">
            <v>Source Base France ADEME (Datamed)</v>
          </cell>
        </row>
        <row r="100">
          <cell r="A100" t="e">
            <v>#NAME?</v>
          </cell>
        </row>
        <row r="102">
          <cell r="A102" t="str">
            <v>Consommations unitaires</v>
          </cell>
        </row>
        <row r="103">
          <cell r="A103" t="str">
            <v>Consommation des automobiles par passager-kilomère</v>
          </cell>
          <cell r="B103" t="str">
            <v>cuvpcpkm</v>
          </cell>
          <cell r="C103" t="str">
            <v>fra</v>
          </cell>
          <cell r="D103" t="str">
            <v>NRD</v>
          </cell>
          <cell r="E103" t="str">
            <v>ktep/pkm</v>
          </cell>
          <cell r="F103">
            <v>3.0839999999999999E-2</v>
          </cell>
          <cell r="G103">
            <v>3.0589999999999999E-2</v>
          </cell>
          <cell r="H103">
            <v>3.056E-2</v>
          </cell>
          <cell r="I103">
            <v>3.075E-2</v>
          </cell>
          <cell r="J103">
            <v>3.0130000000000001E-2</v>
          </cell>
          <cell r="K103">
            <v>3.0779999999999998E-2</v>
          </cell>
          <cell r="L103">
            <v>3.049E-2</v>
          </cell>
          <cell r="M103">
            <v>3.0530000000000002E-2</v>
          </cell>
          <cell r="N103">
            <v>3.0669999999999999E-2</v>
          </cell>
          <cell r="O103">
            <v>3.0790000000000001E-2</v>
          </cell>
          <cell r="P103">
            <v>3.039E-2</v>
          </cell>
          <cell r="Q103">
            <v>3.0470000000000001E-2</v>
          </cell>
          <cell r="R103">
            <v>2.997E-2</v>
          </cell>
          <cell r="S103">
            <v>2.9860000000000001E-2</v>
          </cell>
          <cell r="T103">
            <v>2.947E-2</v>
          </cell>
          <cell r="U103">
            <v>2.9309999999999999E-2</v>
          </cell>
          <cell r="V103">
            <v>2.9000000000000001E-2</v>
          </cell>
          <cell r="W103">
            <v>2.903E-2</v>
          </cell>
          <cell r="X103">
            <v>2.8799999999999999E-2</v>
          </cell>
          <cell r="Y103">
            <v>2.879E-2</v>
          </cell>
          <cell r="Z103">
            <v>2.8750000000000001E-2</v>
          </cell>
          <cell r="AA103">
            <v>2.809E-2</v>
          </cell>
          <cell r="AB103">
            <v>2.7799999999999998E-2</v>
          </cell>
          <cell r="AC103">
            <v>2.7230000000000001E-2</v>
          </cell>
          <cell r="AD103">
            <v>2.716E-2</v>
          </cell>
          <cell r="AE103">
            <v>2.7099999999999999E-2</v>
          </cell>
        </row>
        <row r="104">
          <cell r="A104" t="str">
            <v>Consommation unitaire des automobiles</v>
          </cell>
          <cell r="B104" t="str">
            <v>cuvpc</v>
          </cell>
          <cell r="C104" t="str">
            <v>fra</v>
          </cell>
          <cell r="D104" t="str">
            <v>NRSES</v>
          </cell>
          <cell r="E104" t="str">
            <v>tep/veh</v>
          </cell>
          <cell r="F104">
            <v>0.88085999999999998</v>
          </cell>
          <cell r="G104">
            <v>0.86656</v>
          </cell>
          <cell r="H104">
            <v>0.87644</v>
          </cell>
          <cell r="I104">
            <v>0.87050000000000005</v>
          </cell>
          <cell r="J104">
            <v>0.85175000000000001</v>
          </cell>
          <cell r="K104">
            <v>0.86429999999999996</v>
          </cell>
          <cell r="L104">
            <v>0.85585999999999995</v>
          </cell>
          <cell r="M104">
            <v>0.85091000000000006</v>
          </cell>
          <cell r="N104">
            <v>0.85475000000000001</v>
          </cell>
          <cell r="O104">
            <v>0.85563999999999996</v>
          </cell>
          <cell r="P104">
            <v>0.82826999999999995</v>
          </cell>
          <cell r="Q104">
            <v>0.83658999999999994</v>
          </cell>
          <cell r="R104">
            <v>0.81159999999999999</v>
          </cell>
          <cell r="S104">
            <v>0.79668000000000005</v>
          </cell>
          <cell r="T104">
            <v>0.77683000000000002</v>
          </cell>
          <cell r="U104">
            <v>0.75604000000000005</v>
          </cell>
          <cell r="V104">
            <v>0.74146000000000001</v>
          </cell>
          <cell r="W104">
            <v>0.73963999999999996</v>
          </cell>
          <cell r="X104">
            <v>0.72643000000000002</v>
          </cell>
          <cell r="Y104">
            <v>0.72411999999999999</v>
          </cell>
          <cell r="Z104">
            <v>0.72387000000000001</v>
          </cell>
          <cell r="AA104">
            <v>0.70553999999999994</v>
          </cell>
          <cell r="AB104">
            <v>0.69593000000000005</v>
          </cell>
          <cell r="AC104">
            <v>0.68084</v>
          </cell>
          <cell r="AD104">
            <v>0.67983000000000005</v>
          </cell>
          <cell r="AE104">
            <v>0.68989</v>
          </cell>
        </row>
        <row r="105">
          <cell r="A105" t="str">
            <v>Consommation unitaire des automobiles essence</v>
          </cell>
          <cell r="B105" t="str">
            <v>cuvpcess</v>
          </cell>
          <cell r="C105" t="str">
            <v>fra</v>
          </cell>
          <cell r="D105" t="str">
            <v>NRSES</v>
          </cell>
          <cell r="E105" t="str">
            <v>tep/veh</v>
          </cell>
          <cell r="F105">
            <v>0.82038999999999995</v>
          </cell>
          <cell r="G105">
            <v>0.79715000000000003</v>
          </cell>
          <cell r="H105">
            <v>0.80484999999999995</v>
          </cell>
          <cell r="I105">
            <v>0.79840999999999995</v>
          </cell>
          <cell r="J105">
            <v>0.76463999999999999</v>
          </cell>
          <cell r="K105">
            <v>0.76236999999999999</v>
          </cell>
          <cell r="L105">
            <v>0.74226999999999999</v>
          </cell>
          <cell r="M105">
            <v>0.74114999999999998</v>
          </cell>
          <cell r="N105">
            <v>0.73084000000000005</v>
          </cell>
          <cell r="O105">
            <v>0.72372000000000003</v>
          </cell>
          <cell r="P105">
            <v>0.69054000000000004</v>
          </cell>
          <cell r="Q105">
            <v>0.68435999999999997</v>
          </cell>
          <cell r="R105">
            <v>0.66105999999999998</v>
          </cell>
          <cell r="S105">
            <v>0.63987000000000005</v>
          </cell>
          <cell r="T105">
            <v>0.61736000000000002</v>
          </cell>
          <cell r="U105">
            <v>0.60014000000000001</v>
          </cell>
          <cell r="V105">
            <v>0.56896000000000002</v>
          </cell>
          <cell r="W105">
            <v>0.55317000000000005</v>
          </cell>
          <cell r="X105">
            <v>0.54125999999999996</v>
          </cell>
          <cell r="Y105">
            <v>0.52878000000000003</v>
          </cell>
          <cell r="Z105">
            <v>0.52927000000000002</v>
          </cell>
          <cell r="AA105">
            <v>0.50636999999999999</v>
          </cell>
          <cell r="AB105">
            <v>0.48615000000000003</v>
          </cell>
          <cell r="AC105">
            <v>0.47832000000000002</v>
          </cell>
          <cell r="AD105">
            <v>0.47989999999999999</v>
          </cell>
          <cell r="AE105">
            <v>0.48709999999999998</v>
          </cell>
        </row>
        <row r="106">
          <cell r="A106" t="str">
            <v>Consommation unitaire des automobiles diesel</v>
          </cell>
          <cell r="B106" t="str">
            <v>cuvpcgzl</v>
          </cell>
          <cell r="C106" t="str">
            <v>fra</v>
          </cell>
          <cell r="D106" t="str">
            <v>NRSES</v>
          </cell>
          <cell r="E106" t="str">
            <v>tep/veh</v>
          </cell>
          <cell r="F106">
            <v>1.2099800000000001</v>
          </cell>
          <cell r="G106">
            <v>1.1969700000000001</v>
          </cell>
          <cell r="H106">
            <v>1.1726300000000001</v>
          </cell>
          <cell r="I106">
            <v>1.12862</v>
          </cell>
          <cell r="J106">
            <v>1.12337</v>
          </cell>
          <cell r="K106">
            <v>1.1443300000000001</v>
          </cell>
          <cell r="L106">
            <v>1.1366400000000001</v>
          </cell>
          <cell r="M106">
            <v>1.0980099999999999</v>
          </cell>
          <cell r="N106">
            <v>1.1112899999999999</v>
          </cell>
          <cell r="O106">
            <v>1.10765</v>
          </cell>
          <cell r="P106">
            <v>1.07162</v>
          </cell>
          <cell r="Q106">
            <v>1.0837000000000001</v>
          </cell>
          <cell r="R106">
            <v>1.0325</v>
          </cell>
          <cell r="S106">
            <v>1.00505</v>
          </cell>
          <cell r="T106">
            <v>0.96928000000000003</v>
          </cell>
          <cell r="U106">
            <v>0.92771000000000003</v>
          </cell>
          <cell r="V106">
            <v>0.91642000000000001</v>
          </cell>
          <cell r="W106">
            <v>0.91439000000000004</v>
          </cell>
          <cell r="X106">
            <v>0.88507999999999998</v>
          </cell>
          <cell r="Y106">
            <v>0.87802000000000002</v>
          </cell>
          <cell r="Z106">
            <v>0.86514999999999997</v>
          </cell>
          <cell r="AA106">
            <v>0.83940999999999999</v>
          </cell>
          <cell r="AB106">
            <v>0.82816999999999996</v>
          </cell>
          <cell r="AC106">
            <v>0.80262999999999995</v>
          </cell>
          <cell r="AD106">
            <v>0.79781999999999997</v>
          </cell>
          <cell r="AE106">
            <v>0.80971000000000004</v>
          </cell>
        </row>
        <row r="107">
          <cell r="A107" t="str">
            <v>Consommation unitaire des petits utilitaires</v>
          </cell>
          <cell r="B107" t="str">
            <v>cuvlr</v>
          </cell>
          <cell r="C107" t="str">
            <v>fra</v>
          </cell>
          <cell r="D107" t="str">
            <v>NRD</v>
          </cell>
          <cell r="E107" t="str">
            <v>tep/veh</v>
          </cell>
          <cell r="F107">
            <v>1.1678200000000001</v>
          </cell>
          <cell r="G107">
            <v>1.2026399999999999</v>
          </cell>
          <cell r="H107">
            <v>1.22847</v>
          </cell>
          <cell r="I107">
            <v>1.2523</v>
          </cell>
          <cell r="J107">
            <v>1.2717400000000001</v>
          </cell>
          <cell r="K107">
            <v>1.28274</v>
          </cell>
          <cell r="L107">
            <v>1.28668</v>
          </cell>
          <cell r="M107">
            <v>1.2879400000000001</v>
          </cell>
          <cell r="N107">
            <v>1.2890900000000001</v>
          </cell>
          <cell r="O107">
            <v>1.2857000000000001</v>
          </cell>
          <cell r="P107">
            <v>1.26746</v>
          </cell>
          <cell r="Q107">
            <v>1.2665</v>
          </cell>
          <cell r="R107">
            <v>1.2496499999999999</v>
          </cell>
          <cell r="S107">
            <v>1.24254</v>
          </cell>
          <cell r="T107">
            <v>1.2309699999999999</v>
          </cell>
          <cell r="U107">
            <v>1.2199599999999999</v>
          </cell>
          <cell r="V107">
            <v>1.19936</v>
          </cell>
          <cell r="W107">
            <v>1.1908399999999999</v>
          </cell>
          <cell r="X107">
            <v>1.1731100000000001</v>
          </cell>
          <cell r="Y107">
            <v>1.18042</v>
          </cell>
          <cell r="Z107">
            <v>1.2156</v>
          </cell>
          <cell r="AA107">
            <v>1.2198599999999999</v>
          </cell>
          <cell r="AB107">
            <v>1.2066300000000001</v>
          </cell>
          <cell r="AC107">
            <v>1.2003900000000001</v>
          </cell>
          <cell r="AD107">
            <v>1.19652</v>
          </cell>
          <cell r="AE107">
            <v>1.20746</v>
          </cell>
        </row>
        <row r="108">
          <cell r="A108" t="str">
            <v>Consommation unitaire des petits utilitaires essence</v>
          </cell>
          <cell r="B108" t="str">
            <v>cuvlress</v>
          </cell>
          <cell r="C108" t="str">
            <v>fra</v>
          </cell>
          <cell r="D108" t="str">
            <v>NRD</v>
          </cell>
          <cell r="E108" t="str">
            <v>tep/veh</v>
          </cell>
          <cell r="F108">
            <v>0.73712</v>
          </cell>
          <cell r="G108">
            <v>0.73712</v>
          </cell>
          <cell r="H108">
            <v>0.72121000000000002</v>
          </cell>
          <cell r="I108">
            <v>0.70511999999999997</v>
          </cell>
          <cell r="J108">
            <v>0.68884999999999996</v>
          </cell>
          <cell r="K108">
            <v>0.67240999999999995</v>
          </cell>
          <cell r="L108">
            <v>0.65580000000000005</v>
          </cell>
          <cell r="M108">
            <v>0.64985999999999999</v>
          </cell>
          <cell r="N108">
            <v>0.64398</v>
          </cell>
          <cell r="O108">
            <v>0.63177000000000005</v>
          </cell>
          <cell r="P108">
            <v>0.61358999999999997</v>
          </cell>
          <cell r="Q108">
            <v>0.60194999999999999</v>
          </cell>
          <cell r="R108">
            <v>0.58272000000000002</v>
          </cell>
          <cell r="S108">
            <v>0.56422000000000005</v>
          </cell>
          <cell r="T108">
            <v>0.55801000000000001</v>
          </cell>
          <cell r="U108">
            <v>0.53791</v>
          </cell>
          <cell r="V108">
            <v>0.51922999999999997</v>
          </cell>
          <cell r="W108">
            <v>0.50956999999999997</v>
          </cell>
          <cell r="X108">
            <v>0.49453999999999998</v>
          </cell>
          <cell r="Y108">
            <v>0.49058000000000002</v>
          </cell>
          <cell r="Z108">
            <v>0.50134999999999996</v>
          </cell>
          <cell r="AA108">
            <v>0.48887000000000003</v>
          </cell>
          <cell r="AB108">
            <v>0.46933999999999998</v>
          </cell>
          <cell r="AC108">
            <v>0.46178000000000002</v>
          </cell>
          <cell r="AD108">
            <v>0.46331</v>
          </cell>
          <cell r="AE108">
            <v>0.47026000000000001</v>
          </cell>
        </row>
        <row r="109">
          <cell r="A109" t="str">
            <v>Consommation unitaire des petits utilitaires diesel</v>
          </cell>
          <cell r="B109" t="str">
            <v>cuvlrgzl</v>
          </cell>
          <cell r="C109" t="str">
            <v>fra</v>
          </cell>
          <cell r="D109" t="str">
            <v>NRD</v>
          </cell>
          <cell r="E109" t="str">
            <v>tep/veh</v>
          </cell>
          <cell r="F109">
            <v>1.6634899999999999</v>
          </cell>
          <cell r="G109">
            <v>1.65028</v>
          </cell>
          <cell r="H109">
            <v>1.6370800000000001</v>
          </cell>
          <cell r="I109">
            <v>1.62388</v>
          </cell>
          <cell r="J109">
            <v>1.6106799999999999</v>
          </cell>
          <cell r="K109">
            <v>1.59748</v>
          </cell>
          <cell r="L109">
            <v>1.5842700000000001</v>
          </cell>
          <cell r="M109">
            <v>1.5608900000000001</v>
          </cell>
          <cell r="N109">
            <v>1.53775</v>
          </cell>
          <cell r="O109">
            <v>1.5125500000000001</v>
          </cell>
          <cell r="P109">
            <v>1.4726900000000001</v>
          </cell>
          <cell r="Q109">
            <v>1.45584</v>
          </cell>
          <cell r="R109">
            <v>1.42357</v>
          </cell>
          <cell r="S109">
            <v>1.4058600000000001</v>
          </cell>
          <cell r="T109">
            <v>1.38018</v>
          </cell>
          <cell r="U109">
            <v>1.3589199999999999</v>
          </cell>
          <cell r="V109">
            <v>1.32612</v>
          </cell>
          <cell r="W109">
            <v>1.30636</v>
          </cell>
          <cell r="X109">
            <v>1.27427</v>
          </cell>
          <cell r="Y109">
            <v>1.2703599999999999</v>
          </cell>
          <cell r="Z109">
            <v>1.2944500000000001</v>
          </cell>
          <cell r="AA109">
            <v>1.2851300000000001</v>
          </cell>
          <cell r="AB109">
            <v>1.26058</v>
          </cell>
          <cell r="AC109">
            <v>1.24648</v>
          </cell>
          <cell r="AD109">
            <v>1.2364999999999999</v>
          </cell>
          <cell r="AE109">
            <v>1.2426200000000001</v>
          </cell>
        </row>
        <row r="110">
          <cell r="A110" t="str">
            <v>Consommation unitaire d'essence des deux roues</v>
          </cell>
          <cell r="B110" t="str">
            <v>cumotess</v>
          </cell>
          <cell r="C110" t="str">
            <v>fra</v>
          </cell>
          <cell r="D110" t="str">
            <v>NRSES</v>
          </cell>
          <cell r="E110" t="str">
            <v>tep/veh</v>
          </cell>
          <cell r="F110">
            <v>6.3089999999999993E-2</v>
          </cell>
          <cell r="G110">
            <v>6.7180000000000004E-2</v>
          </cell>
          <cell r="H110">
            <v>7.2929999999999995E-2</v>
          </cell>
          <cell r="I110">
            <v>9.6149999999999999E-2</v>
          </cell>
          <cell r="J110">
            <v>8.4750000000000006E-2</v>
          </cell>
          <cell r="K110">
            <v>7.485E-2</v>
          </cell>
          <cell r="L110">
            <v>8.9580000000000007E-2</v>
          </cell>
          <cell r="M110">
            <v>0.11083</v>
          </cell>
          <cell r="N110">
            <v>0.13546</v>
          </cell>
          <cell r="O110">
            <v>0.13814000000000001</v>
          </cell>
          <cell r="P110">
            <v>0.15001</v>
          </cell>
          <cell r="Q110">
            <v>0.15844</v>
          </cell>
          <cell r="R110">
            <v>0.17136999999999999</v>
          </cell>
          <cell r="S110">
            <v>0.17130999999999999</v>
          </cell>
          <cell r="T110">
            <v>0.18185000000000001</v>
          </cell>
          <cell r="U110">
            <v>0.18598000000000001</v>
          </cell>
          <cell r="V110">
            <v>0.16963</v>
          </cell>
          <cell r="W110">
            <v>0.16156000000000001</v>
          </cell>
          <cell r="X110">
            <v>0.15758</v>
          </cell>
          <cell r="Y110">
            <v>0.15423000000000001</v>
          </cell>
          <cell r="Z110">
            <v>0.14993999999999999</v>
          </cell>
          <cell r="AA110">
            <v>0.14604</v>
          </cell>
          <cell r="AB110">
            <v>0.14219000000000001</v>
          </cell>
          <cell r="AC110">
            <v>0.14141999999999999</v>
          </cell>
          <cell r="AD110">
            <v>0.14087</v>
          </cell>
          <cell r="AE110">
            <v>0.14054</v>
          </cell>
        </row>
        <row r="111">
          <cell r="A111" t="str">
            <v>Consommation unitaire des autobus</v>
          </cell>
          <cell r="B111" t="str">
            <v>cubus</v>
          </cell>
          <cell r="C111" t="str">
            <v>fra</v>
          </cell>
          <cell r="D111" t="str">
            <v>NRD</v>
          </cell>
          <cell r="E111" t="str">
            <v>tep/veh</v>
          </cell>
          <cell r="F111">
            <v>8.3864599999999996</v>
          </cell>
          <cell r="G111">
            <v>8.7419899999999995</v>
          </cell>
          <cell r="H111">
            <v>8.4910099999999993</v>
          </cell>
          <cell r="I111">
            <v>8.3618900000000007</v>
          </cell>
          <cell r="J111">
            <v>8.3871400000000005</v>
          </cell>
          <cell r="K111">
            <v>8.1114599999999992</v>
          </cell>
          <cell r="L111">
            <v>8.0136299999999991</v>
          </cell>
          <cell r="M111">
            <v>7.9914699999999996</v>
          </cell>
          <cell r="N111">
            <v>8.0944500000000001</v>
          </cell>
          <cell r="O111">
            <v>8.0133500000000009</v>
          </cell>
          <cell r="P111">
            <v>8.4077400000000004</v>
          </cell>
          <cell r="Q111">
            <v>8.30307</v>
          </cell>
          <cell r="R111">
            <v>7.9885700000000002</v>
          </cell>
          <cell r="S111">
            <v>8.0779099999999993</v>
          </cell>
          <cell r="T111">
            <v>8.2483500000000003</v>
          </cell>
          <cell r="U111">
            <v>8.4577100000000005</v>
          </cell>
          <cell r="V111">
            <v>8.5235099999999999</v>
          </cell>
          <cell r="W111">
            <v>8.87547</v>
          </cell>
          <cell r="X111">
            <v>9.3733599999999999</v>
          </cell>
          <cell r="Y111">
            <v>9.4216599999999993</v>
          </cell>
          <cell r="Z111">
            <v>9.5668600000000001</v>
          </cell>
          <cell r="AA111">
            <v>9.5562299999999993</v>
          </cell>
          <cell r="AB111">
            <v>9.5459800000000001</v>
          </cell>
          <cell r="AC111">
            <v>9.4938699999999994</v>
          </cell>
          <cell r="AD111">
            <v>9.3789899999999999</v>
          </cell>
          <cell r="AE111">
            <v>9.3346400000000003</v>
          </cell>
        </row>
        <row r="112">
          <cell r="A112" t="str">
            <v>Consommation unitaire des camions par kilomètre parcouru (&gt;3t de C.U.)</v>
          </cell>
          <cell r="B112" t="str">
            <v>cucamgzl</v>
          </cell>
          <cell r="C112" t="str">
            <v>fra</v>
          </cell>
          <cell r="D112" t="str">
            <v>NRD</v>
          </cell>
          <cell r="E112" t="str">
            <v>kep/km</v>
          </cell>
          <cell r="F112">
            <v>0.30609999999999998</v>
          </cell>
          <cell r="G112">
            <v>0.30609999999999998</v>
          </cell>
          <cell r="H112">
            <v>0.30669000000000002</v>
          </cell>
          <cell r="I112">
            <v>0.30728</v>
          </cell>
          <cell r="J112">
            <v>0.30787999999999999</v>
          </cell>
          <cell r="K112">
            <v>0.31019999999999998</v>
          </cell>
          <cell r="L112">
            <v>0.31252999999999997</v>
          </cell>
          <cell r="M112">
            <v>0.31191000000000002</v>
          </cell>
          <cell r="N112">
            <v>0.31129000000000001</v>
          </cell>
          <cell r="O112">
            <v>0.31007000000000001</v>
          </cell>
          <cell r="P112">
            <v>0.30947000000000002</v>
          </cell>
          <cell r="Q112">
            <v>0.30858999999999998</v>
          </cell>
          <cell r="R112">
            <v>0.30436000000000002</v>
          </cell>
          <cell r="S112">
            <v>0.30377999999999999</v>
          </cell>
          <cell r="T112">
            <v>0.30270999999999998</v>
          </cell>
          <cell r="U112">
            <v>0.30198999999999998</v>
          </cell>
          <cell r="V112">
            <v>0.30101</v>
          </cell>
          <cell r="W112">
            <v>0.30054999999999998</v>
          </cell>
          <cell r="X112">
            <v>0.29443999999999998</v>
          </cell>
          <cell r="Y112">
            <v>0.29336000000000001</v>
          </cell>
          <cell r="Z112">
            <v>0.29497000000000001</v>
          </cell>
          <cell r="AA112">
            <v>0.29314000000000001</v>
          </cell>
          <cell r="AB112">
            <v>0.29214000000000001</v>
          </cell>
          <cell r="AC112">
            <v>0.29174</v>
          </cell>
          <cell r="AD112">
            <v>0.28921000000000002</v>
          </cell>
          <cell r="AE112">
            <v>0.28805999999999998</v>
          </cell>
        </row>
        <row r="113">
          <cell r="A113" t="str">
            <v>Consommation unitaire des camions par tonne-kilomètre (&gt;3t de C.U.)</v>
          </cell>
          <cell r="B113" t="str">
            <v>cucamtkm</v>
          </cell>
          <cell r="C113" t="str">
            <v>fra</v>
          </cell>
          <cell r="D113" t="str">
            <v>NRD</v>
          </cell>
          <cell r="E113" t="str">
            <v>ktep/tkm</v>
          </cell>
          <cell r="F113">
            <v>3.7449999999999997E-2</v>
          </cell>
          <cell r="G113">
            <v>3.7740000000000003E-2</v>
          </cell>
          <cell r="H113">
            <v>3.7949999999999998E-2</v>
          </cell>
          <cell r="I113">
            <v>3.7690000000000001E-2</v>
          </cell>
          <cell r="J113">
            <v>3.7810000000000003E-2</v>
          </cell>
          <cell r="K113">
            <v>3.585E-2</v>
          </cell>
          <cell r="L113">
            <v>3.5819999999999998E-2</v>
          </cell>
          <cell r="M113">
            <v>3.7080000000000002E-2</v>
          </cell>
          <cell r="N113">
            <v>3.6510000000000001E-2</v>
          </cell>
          <cell r="O113">
            <v>3.4889999999999997E-2</v>
          </cell>
          <cell r="P113">
            <v>3.4619999999999998E-2</v>
          </cell>
          <cell r="Q113">
            <v>3.397E-2</v>
          </cell>
          <cell r="R113">
            <v>3.3619999999999997E-2</v>
          </cell>
          <cell r="S113">
            <v>3.2439999999999997E-2</v>
          </cell>
          <cell r="T113">
            <v>3.243E-2</v>
          </cell>
          <cell r="U113">
            <v>3.2599999999999997E-2</v>
          </cell>
          <cell r="V113">
            <v>3.1820000000000001E-2</v>
          </cell>
          <cell r="W113">
            <v>3.1379999999999998E-2</v>
          </cell>
          <cell r="X113">
            <v>2.8680000000000001E-2</v>
          </cell>
          <cell r="Y113">
            <v>2.9409999999999999E-2</v>
          </cell>
          <cell r="Z113">
            <v>2.9250000000000002E-2</v>
          </cell>
          <cell r="AA113">
            <v>2.9559999999999999E-2</v>
          </cell>
          <cell r="AB113">
            <v>2.8760000000000001E-2</v>
          </cell>
          <cell r="AC113">
            <v>2.8549999999999999E-2</v>
          </cell>
          <cell r="AD113">
            <v>2.7949999999999999E-2</v>
          </cell>
          <cell r="AE113">
            <v>2.8340000000000001E-2</v>
          </cell>
        </row>
        <row r="114">
          <cell r="A114" t="str">
            <v>Consommation unitaire du transport aérien de passagers</v>
          </cell>
          <cell r="B114" t="str">
            <v>cuairpas</v>
          </cell>
          <cell r="C114" t="str">
            <v>fra</v>
          </cell>
          <cell r="D114" t="str">
            <v>NRD</v>
          </cell>
          <cell r="E114" t="str">
            <v>tep/pas</v>
          </cell>
          <cell r="F114">
            <v>6.4310000000000006E-2</v>
          </cell>
          <cell r="G114">
            <v>6.6220000000000001E-2</v>
          </cell>
          <cell r="H114">
            <v>6.7129999999999995E-2</v>
          </cell>
          <cell r="I114">
            <v>6.701E-2</v>
          </cell>
          <cell r="J114">
            <v>6.5019999999999994E-2</v>
          </cell>
          <cell r="K114">
            <v>6.6430000000000003E-2</v>
          </cell>
          <cell r="L114">
            <v>6.5610000000000002E-2</v>
          </cell>
          <cell r="M114">
            <v>6.4939999999999998E-2</v>
          </cell>
          <cell r="N114">
            <v>6.4740000000000006E-2</v>
          </cell>
          <cell r="O114">
            <v>6.4689999999999998E-2</v>
          </cell>
          <cell r="P114">
            <v>6.4380000000000007E-2</v>
          </cell>
          <cell r="Q114">
            <v>6.4579999999999999E-2</v>
          </cell>
          <cell r="R114">
            <v>6.3869999999999996E-2</v>
          </cell>
          <cell r="S114">
            <v>6.3399999999999998E-2</v>
          </cell>
          <cell r="T114">
            <v>6.2619999999999995E-2</v>
          </cell>
          <cell r="U114">
            <v>5.9569999999999998E-2</v>
          </cell>
          <cell r="V114">
            <v>5.8590000000000003E-2</v>
          </cell>
          <cell r="W114">
            <v>5.6939999999999998E-2</v>
          </cell>
          <cell r="X114">
            <v>5.604E-2</v>
          </cell>
          <cell r="Y114">
            <v>5.3629999999999997E-2</v>
          </cell>
          <cell r="Z114">
            <v>5.3420000000000002E-2</v>
          </cell>
          <cell r="AA114">
            <v>5.2510000000000001E-2</v>
          </cell>
          <cell r="AB114">
            <v>4.9919999999999999E-2</v>
          </cell>
          <cell r="AC114">
            <v>4.8280000000000003E-2</v>
          </cell>
          <cell r="AD114">
            <v>4.6559999999999997E-2</v>
          </cell>
          <cell r="AE114">
            <v>4.7120000000000002E-2</v>
          </cell>
        </row>
        <row r="115">
          <cell r="A115" t="str">
            <v>Consommation unitaire du transport ferroviaire de passagers</v>
          </cell>
          <cell r="B115" t="str">
            <v>cuferpkm</v>
          </cell>
          <cell r="C115" t="str">
            <v>fra</v>
          </cell>
          <cell r="D115" t="str">
            <v>NRD</v>
          </cell>
          <cell r="E115" t="str">
            <v>ktep/pkm</v>
          </cell>
          <cell r="F115">
            <v>7.1999999999999998E-3</v>
          </cell>
          <cell r="G115">
            <v>7.6899999999999998E-3</v>
          </cell>
          <cell r="H115">
            <v>7.8499999999999993E-3</v>
          </cell>
          <cell r="I115">
            <v>8.6599999999999993E-3</v>
          </cell>
          <cell r="J115">
            <v>7.5799999999999999E-3</v>
          </cell>
          <cell r="K115">
            <v>8.43E-3</v>
          </cell>
          <cell r="L115">
            <v>8.2299999999999995E-3</v>
          </cell>
          <cell r="M115">
            <v>8.4600000000000005E-3</v>
          </cell>
          <cell r="N115">
            <v>8.6300000000000005E-3</v>
          </cell>
          <cell r="O115">
            <v>8.0400000000000003E-3</v>
          </cell>
          <cell r="P115">
            <v>7.7000000000000002E-3</v>
          </cell>
          <cell r="Q115">
            <v>8.0499999999999999E-3</v>
          </cell>
          <cell r="R115">
            <v>7.4200000000000004E-3</v>
          </cell>
          <cell r="S115">
            <v>8.2500000000000004E-3</v>
          </cell>
          <cell r="T115">
            <v>8.3400000000000002E-3</v>
          </cell>
          <cell r="U115">
            <v>8.3800000000000003E-3</v>
          </cell>
          <cell r="V115">
            <v>8.2000000000000007E-3</v>
          </cell>
          <cell r="W115">
            <v>7.9399999999999991E-3</v>
          </cell>
          <cell r="X115">
            <v>8.1200000000000005E-3</v>
          </cell>
          <cell r="Y115">
            <v>8.4700000000000001E-3</v>
          </cell>
          <cell r="Z115">
            <v>8.5299999999999994E-3</v>
          </cell>
          <cell r="AA115">
            <v>7.9600000000000001E-3</v>
          </cell>
          <cell r="AB115">
            <v>8.2100000000000003E-3</v>
          </cell>
          <cell r="AC115">
            <v>8.2100000000000003E-3</v>
          </cell>
          <cell r="AD115">
            <v>7.8499999999999993E-3</v>
          </cell>
          <cell r="AE115">
            <v>7.77E-3</v>
          </cell>
        </row>
        <row r="116">
          <cell r="A116" t="str">
            <v>Consommation unitaire du transport ferroviaire de marchandises</v>
          </cell>
          <cell r="B116" t="str">
            <v>cufertkm</v>
          </cell>
          <cell r="C116" t="str">
            <v>fra</v>
          </cell>
          <cell r="D116" t="str">
            <v>NRD</v>
          </cell>
          <cell r="E116" t="str">
            <v>ktep/tkm</v>
          </cell>
          <cell r="F116">
            <v>1.025E-2</v>
          </cell>
          <cell r="G116">
            <v>1.103E-2</v>
          </cell>
          <cell r="H116">
            <v>1.1259999999999999E-2</v>
          </cell>
          <cell r="I116">
            <v>1.243E-2</v>
          </cell>
          <cell r="J116">
            <v>1.0869999999999999E-2</v>
          </cell>
          <cell r="K116">
            <v>1.21E-2</v>
          </cell>
          <cell r="L116">
            <v>1.18E-2</v>
          </cell>
          <cell r="M116">
            <v>1.213E-2</v>
          </cell>
          <cell r="N116">
            <v>1.238E-2</v>
          </cell>
          <cell r="O116">
            <v>1.154E-2</v>
          </cell>
          <cell r="P116">
            <v>1.1050000000000001E-2</v>
          </cell>
          <cell r="Q116">
            <v>1.155E-2</v>
          </cell>
          <cell r="R116">
            <v>1.064E-2</v>
          </cell>
          <cell r="S116">
            <v>1.184E-2</v>
          </cell>
          <cell r="T116">
            <v>1.196E-2</v>
          </cell>
          <cell r="U116">
            <v>1.2019999999999999E-2</v>
          </cell>
          <cell r="V116">
            <v>1.176E-2</v>
          </cell>
          <cell r="W116">
            <v>1.1390000000000001E-2</v>
          </cell>
          <cell r="X116">
            <v>1.1650000000000001E-2</v>
          </cell>
          <cell r="Y116">
            <v>1.2149999999999999E-2</v>
          </cell>
          <cell r="Z116">
            <v>1.2239999999999999E-2</v>
          </cell>
          <cell r="AA116">
            <v>1.142E-2</v>
          </cell>
          <cell r="AB116">
            <v>1.1780000000000001E-2</v>
          </cell>
          <cell r="AC116">
            <v>1.1769999999999999E-2</v>
          </cell>
          <cell r="AD116">
            <v>1.1270000000000001E-2</v>
          </cell>
          <cell r="AE116">
            <v>1.1140000000000001E-2</v>
          </cell>
        </row>
        <row r="117">
          <cell r="A117" t="str">
            <v>Consommation unitaire de la navigation interieure de marchandises</v>
          </cell>
          <cell r="B117" t="str">
            <v>cunavtkm</v>
          </cell>
          <cell r="C117" t="str">
            <v>fra</v>
          </cell>
          <cell r="D117" t="str">
            <v>NRD</v>
          </cell>
          <cell r="E117" t="str">
            <v>ktep/tkm</v>
          </cell>
          <cell r="F117">
            <v>5.7610000000000001E-2</v>
          </cell>
          <cell r="G117">
            <v>6.4759999999999998E-2</v>
          </cell>
          <cell r="H117">
            <v>6.0019999999999997E-2</v>
          </cell>
          <cell r="I117">
            <v>7.1499999999999994E-2</v>
          </cell>
          <cell r="J117">
            <v>7.3099999999999998E-2</v>
          </cell>
          <cell r="K117">
            <v>7.0900000000000005E-2</v>
          </cell>
          <cell r="L117">
            <v>7.5749999999999998E-2</v>
          </cell>
          <cell r="M117">
            <v>7.9710000000000003E-2</v>
          </cell>
          <cell r="N117">
            <v>7.7979999999999994E-2</v>
          </cell>
          <cell r="O117">
            <v>7.0559999999999998E-2</v>
          </cell>
          <cell r="P117">
            <v>6.5089999999999995E-2</v>
          </cell>
          <cell r="Q117">
            <v>6.4229999999999995E-2</v>
          </cell>
          <cell r="R117">
            <v>6.2789999999999999E-2</v>
          </cell>
          <cell r="S117">
            <v>6.6750000000000004E-2</v>
          </cell>
          <cell r="T117">
            <v>7.1929999999999994E-2</v>
          </cell>
          <cell r="U117">
            <v>6.0010000000000001E-2</v>
          </cell>
          <cell r="V117">
            <v>6.1019999999999998E-2</v>
          </cell>
          <cell r="W117">
            <v>6.6570000000000004E-2</v>
          </cell>
          <cell r="X117">
            <v>6.4229999999999995E-2</v>
          </cell>
          <cell r="Y117">
            <v>6.5740000000000007E-2</v>
          </cell>
          <cell r="Z117">
            <v>6.08E-2</v>
          </cell>
          <cell r="AA117">
            <v>6.4219999999999999E-2</v>
          </cell>
          <cell r="AB117">
            <v>6.4119999999999996E-2</v>
          </cell>
          <cell r="AC117">
            <v>6.1929999999999999E-2</v>
          </cell>
          <cell r="AD117">
            <v>6.1150000000000003E-2</v>
          </cell>
          <cell r="AE117">
            <v>6.1789999999999998E-2</v>
          </cell>
        </row>
        <row r="118">
          <cell r="A118" t="str">
            <v>Consommation spécifique des automobiles</v>
          </cell>
          <cell r="B118" t="str">
            <v>csvpc</v>
          </cell>
          <cell r="C118" t="str">
            <v>fra</v>
          </cell>
          <cell r="D118" t="str">
            <v>SOES</v>
          </cell>
          <cell r="E118" t="str">
            <v>l/100km</v>
          </cell>
          <cell r="F118">
            <v>8.2103000000000002</v>
          </cell>
          <cell r="G118">
            <v>8.0977399999999999</v>
          </cell>
          <cell r="H118">
            <v>8.0215800000000002</v>
          </cell>
          <cell r="I118">
            <v>7.9849899999999998</v>
          </cell>
          <cell r="J118">
            <v>7.7805099999999996</v>
          </cell>
          <cell r="K118">
            <v>7.7766299999999999</v>
          </cell>
          <cell r="L118">
            <v>7.6897200000000003</v>
          </cell>
          <cell r="M118">
            <v>7.6459999999999999</v>
          </cell>
          <cell r="N118">
            <v>7.6161199999999996</v>
          </cell>
          <cell r="O118">
            <v>7.5537999999999998</v>
          </cell>
          <cell r="P118">
            <v>7.4580700000000002</v>
          </cell>
          <cell r="Q118">
            <v>7.3791799999999999</v>
          </cell>
          <cell r="R118">
            <v>7.3136000000000001</v>
          </cell>
          <cell r="S118">
            <v>7.2132500000000004</v>
          </cell>
          <cell r="T118">
            <v>7.1162599999999996</v>
          </cell>
          <cell r="U118">
            <v>7.0673700000000004</v>
          </cell>
          <cell r="V118">
            <v>6.9935099999999997</v>
          </cell>
          <cell r="W118">
            <v>6.9789599999999998</v>
          </cell>
          <cell r="X118">
            <v>6.9819000000000004</v>
          </cell>
          <cell r="Y118">
            <v>6.9459799999999996</v>
          </cell>
          <cell r="Z118">
            <v>6.9272099999999996</v>
          </cell>
          <cell r="AA118">
            <v>6.7800799999999999</v>
          </cell>
          <cell r="AB118">
            <v>6.6939399999999996</v>
          </cell>
          <cell r="AC118">
            <v>6.5304500000000001</v>
          </cell>
          <cell r="AD118">
            <v>6.4947800000000004</v>
          </cell>
          <cell r="AE118">
            <v>6.4697500000000003</v>
          </cell>
        </row>
        <row r="119">
          <cell r="A119" t="str">
            <v>Consommation spécifique des automobiles essence</v>
          </cell>
          <cell r="B119" t="str">
            <v>csvpcess</v>
          </cell>
          <cell r="C119" t="str">
            <v>fra</v>
          </cell>
          <cell r="D119" t="str">
            <v>SOES</v>
          </cell>
          <cell r="E119" t="str">
            <v>l/100km</v>
          </cell>
          <cell r="F119">
            <v>8.68</v>
          </cell>
          <cell r="G119">
            <v>8.6199999999999992</v>
          </cell>
          <cell r="H119">
            <v>8.61</v>
          </cell>
          <cell r="I119">
            <v>8.6</v>
          </cell>
          <cell r="J119">
            <v>8.43</v>
          </cell>
          <cell r="K119">
            <v>8.49</v>
          </cell>
          <cell r="L119">
            <v>8.3800000000000008</v>
          </cell>
          <cell r="M119">
            <v>8.3131900000000005</v>
          </cell>
          <cell r="N119">
            <v>8.3063300000000009</v>
          </cell>
          <cell r="O119">
            <v>8.2893799999999995</v>
          </cell>
          <cell r="P119">
            <v>8.1214099999999991</v>
          </cell>
          <cell r="Q119">
            <v>8.0936400000000006</v>
          </cell>
          <cell r="R119">
            <v>8.0254300000000001</v>
          </cell>
          <cell r="S119">
            <v>7.9015300000000002</v>
          </cell>
          <cell r="T119">
            <v>7.7953700000000001</v>
          </cell>
          <cell r="U119">
            <v>7.7778400000000003</v>
          </cell>
          <cell r="V119">
            <v>7.7302200000000001</v>
          </cell>
          <cell r="W119">
            <v>7.7165100000000004</v>
          </cell>
          <cell r="X119">
            <v>7.7487599999999999</v>
          </cell>
          <cell r="Y119">
            <v>7.7642600000000002</v>
          </cell>
          <cell r="Z119">
            <v>7.8175299999999996</v>
          </cell>
          <cell r="AA119">
            <v>7.64</v>
          </cell>
          <cell r="AB119">
            <v>7.66</v>
          </cell>
          <cell r="AC119">
            <v>7.4991399999999997</v>
          </cell>
          <cell r="AD119">
            <v>7.4164700000000003</v>
          </cell>
          <cell r="AE119">
            <v>7.4164700000000003</v>
          </cell>
        </row>
        <row r="120">
          <cell r="A120" t="str">
            <v>Consommation spécifique des automobiles diesel</v>
          </cell>
          <cell r="B120" t="str">
            <v>csvpcgzl</v>
          </cell>
          <cell r="C120" t="str">
            <v>fra</v>
          </cell>
          <cell r="D120" t="str">
            <v>SOES</v>
          </cell>
          <cell r="E120" t="str">
            <v>l/100km</v>
          </cell>
          <cell r="F120">
            <v>6.73</v>
          </cell>
          <cell r="G120">
            <v>6.69</v>
          </cell>
          <cell r="H120">
            <v>6.62</v>
          </cell>
          <cell r="I120">
            <v>6.67</v>
          </cell>
          <cell r="J120">
            <v>6.61</v>
          </cell>
          <cell r="K120">
            <v>6.67</v>
          </cell>
          <cell r="L120">
            <v>6.72</v>
          </cell>
          <cell r="M120">
            <v>6.7383199999999999</v>
          </cell>
          <cell r="N120">
            <v>6.7567000000000004</v>
          </cell>
          <cell r="O120">
            <v>6.7073700000000001</v>
          </cell>
          <cell r="P120">
            <v>6.7430500000000002</v>
          </cell>
          <cell r="Q120">
            <v>6.6938199999999997</v>
          </cell>
          <cell r="R120">
            <v>6.6852299999999998</v>
          </cell>
          <cell r="S120">
            <v>6.6632300000000004</v>
          </cell>
          <cell r="T120">
            <v>6.62148</v>
          </cell>
          <cell r="U120">
            <v>6.5894599999999999</v>
          </cell>
          <cell r="V120">
            <v>6.55722</v>
          </cell>
          <cell r="W120">
            <v>6.5852300000000001</v>
          </cell>
          <cell r="X120">
            <v>6.6017400000000004</v>
          </cell>
          <cell r="Y120">
            <v>6.5819299999999998</v>
          </cell>
          <cell r="Z120">
            <v>6.5581100000000001</v>
          </cell>
          <cell r="AA120">
            <v>6.4512299999999998</v>
          </cell>
          <cell r="AB120">
            <v>6.3635599999999997</v>
          </cell>
          <cell r="AC120">
            <v>6.2108299999999996</v>
          </cell>
          <cell r="AD120">
            <v>6.1921999999999997</v>
          </cell>
          <cell r="AE120">
            <v>6.1612400000000003</v>
          </cell>
        </row>
        <row r="121">
          <cell r="A121" t="str">
            <v>Consommation spécifique conventionnelle des automobiles neuves</v>
          </cell>
          <cell r="B121" t="str">
            <v>csvpn</v>
          </cell>
          <cell r="C121" t="str">
            <v>fra</v>
          </cell>
          <cell r="D121" t="str">
            <v>ADEME</v>
          </cell>
          <cell r="E121" t="str">
            <v>l/100km</v>
          </cell>
          <cell r="F121">
            <v>7.10297</v>
          </cell>
          <cell r="G121">
            <v>7.0541700000000001</v>
          </cell>
          <cell r="H121">
            <v>7.1492500000000003</v>
          </cell>
          <cell r="I121">
            <v>7.2449500000000002</v>
          </cell>
          <cell r="J121">
            <v>7.12357</v>
          </cell>
          <cell r="K121">
            <v>7.0547700000000004</v>
          </cell>
          <cell r="L121">
            <v>7.0681099999999999</v>
          </cell>
          <cell r="M121">
            <v>7.0317699999999999</v>
          </cell>
          <cell r="N121">
            <v>6.8941999999999997</v>
          </cell>
          <cell r="O121">
            <v>6.7026500000000002</v>
          </cell>
          <cell r="P121">
            <v>6.4699600000000004</v>
          </cell>
          <cell r="Q121">
            <v>6.2842200000000004</v>
          </cell>
          <cell r="R121">
            <v>6.15829</v>
          </cell>
          <cell r="S121">
            <v>6.0688399999999998</v>
          </cell>
          <cell r="T121">
            <v>5.9819800000000001</v>
          </cell>
          <cell r="U121">
            <v>5.94367</v>
          </cell>
          <cell r="V121">
            <v>5.8125900000000001</v>
          </cell>
          <cell r="W121">
            <v>5.7924800000000003</v>
          </cell>
          <cell r="X121">
            <v>5.3854800000000003</v>
          </cell>
          <cell r="Y121">
            <v>5.1765299999999996</v>
          </cell>
          <cell r="Z121">
            <v>5.0503099999999996</v>
          </cell>
          <cell r="AA121">
            <v>4.9511700000000003</v>
          </cell>
          <cell r="AB121">
            <v>4.8106</v>
          </cell>
          <cell r="AC121">
            <v>4.6286800000000001</v>
          </cell>
          <cell r="AD121">
            <v>4.5363699999999998</v>
          </cell>
          <cell r="AE121">
            <v>4.4634400000000003</v>
          </cell>
        </row>
        <row r="122">
          <cell r="A122" t="str">
            <v>Consommation spécifique conventionnelle des automobiles neuves essence</v>
          </cell>
          <cell r="B122" t="str">
            <v>csvpness</v>
          </cell>
          <cell r="C122" t="str">
            <v>fra</v>
          </cell>
          <cell r="D122" t="str">
            <v>ADEME</v>
          </cell>
          <cell r="E122" t="str">
            <v>l/100km</v>
          </cell>
          <cell r="F122">
            <v>7.4</v>
          </cell>
          <cell r="G122">
            <v>7.4</v>
          </cell>
          <cell r="H122">
            <v>7.5</v>
          </cell>
          <cell r="I122">
            <v>7.7</v>
          </cell>
          <cell r="J122">
            <v>7.6</v>
          </cell>
          <cell r="K122">
            <v>7.46835</v>
          </cell>
          <cell r="L122">
            <v>7.3839699999999997</v>
          </cell>
          <cell r="M122">
            <v>7.3839699999999997</v>
          </cell>
          <cell r="N122">
            <v>7.2573800000000004</v>
          </cell>
          <cell r="O122">
            <v>7.2151899999999998</v>
          </cell>
          <cell r="P122">
            <v>7.0886100000000001</v>
          </cell>
          <cell r="Q122">
            <v>6.9198300000000001</v>
          </cell>
          <cell r="R122">
            <v>6.9198300000000001</v>
          </cell>
          <cell r="S122">
            <v>6.8776400000000004</v>
          </cell>
          <cell r="T122">
            <v>6.8354400000000002</v>
          </cell>
          <cell r="U122">
            <v>6.7088599999999996</v>
          </cell>
          <cell r="V122">
            <v>6.5400799999999997</v>
          </cell>
          <cell r="W122">
            <v>6.4557000000000002</v>
          </cell>
          <cell r="X122">
            <v>5.94937</v>
          </cell>
          <cell r="Y122">
            <v>5.5274299999999998</v>
          </cell>
          <cell r="Z122">
            <v>5.4852299999999996</v>
          </cell>
          <cell r="AA122">
            <v>5.4430399999999999</v>
          </cell>
          <cell r="AB122">
            <v>5.3586499999999999</v>
          </cell>
          <cell r="AC122">
            <v>5.1476800000000003</v>
          </cell>
          <cell r="AD122">
            <v>5.0210999999999997</v>
          </cell>
          <cell r="AE122">
            <v>4.89452</v>
          </cell>
        </row>
        <row r="123">
          <cell r="A123" t="str">
            <v>Consommation spécifique conventionnelle des automobiles neuves diesel</v>
          </cell>
          <cell r="B123" t="str">
            <v>csvpngzl</v>
          </cell>
          <cell r="C123" t="str">
            <v>fra</v>
          </cell>
          <cell r="D123" t="str">
            <v>ADEME</v>
          </cell>
          <cell r="E123" t="str">
            <v>l/100km</v>
          </cell>
          <cell r="F123">
            <v>6.5</v>
          </cell>
          <cell r="G123">
            <v>6.5</v>
          </cell>
          <cell r="H123">
            <v>6.6</v>
          </cell>
          <cell r="I123">
            <v>6.7</v>
          </cell>
          <cell r="J123">
            <v>6.6</v>
          </cell>
          <cell r="K123">
            <v>6.5789499999999999</v>
          </cell>
          <cell r="L123">
            <v>6.5789499999999999</v>
          </cell>
          <cell r="M123">
            <v>6.5413500000000004</v>
          </cell>
          <cell r="N123">
            <v>6.3533799999999996</v>
          </cell>
          <cell r="O123">
            <v>6.0526299999999997</v>
          </cell>
          <cell r="P123">
            <v>5.82707</v>
          </cell>
          <cell r="Q123">
            <v>5.7894699999999997</v>
          </cell>
          <cell r="R123">
            <v>5.7142900000000001</v>
          </cell>
          <cell r="S123">
            <v>5.6766899999999998</v>
          </cell>
          <cell r="T123">
            <v>5.6014999999999997</v>
          </cell>
          <cell r="U123">
            <v>5.6014999999999997</v>
          </cell>
          <cell r="V123">
            <v>5.5263200000000001</v>
          </cell>
          <cell r="W123">
            <v>5.5639099999999999</v>
          </cell>
          <cell r="X123">
            <v>5.2255599999999998</v>
          </cell>
          <cell r="Y123">
            <v>5.0375899999999998</v>
          </cell>
          <cell r="Z123">
            <v>4.8872200000000001</v>
          </cell>
          <cell r="AA123">
            <v>4.7744400000000002</v>
          </cell>
          <cell r="AB123">
            <v>4.6240600000000001</v>
          </cell>
          <cell r="AC123">
            <v>4.3985000000000003</v>
          </cell>
          <cell r="AD123">
            <v>4.2857099999999999</v>
          </cell>
          <cell r="AE123">
            <v>4.17293</v>
          </cell>
        </row>
        <row r="124">
          <cell r="A124" t="str">
            <v>Consommation spécifique des camions (&gt;3t de C.U.)</v>
          </cell>
          <cell r="B124" t="str">
            <v>cuthecam</v>
          </cell>
          <cell r="C124" t="str">
            <v>fra</v>
          </cell>
          <cell r="D124" t="str">
            <v>SECODIP</v>
          </cell>
          <cell r="E124" t="str">
            <v>l/100km</v>
          </cell>
          <cell r="F124">
            <v>36.225000000000001</v>
          </cell>
          <cell r="G124">
            <v>36.225000000000001</v>
          </cell>
          <cell r="H124">
            <v>36.295000000000002</v>
          </cell>
          <cell r="I124">
            <v>36.365000000000002</v>
          </cell>
          <cell r="J124">
            <v>36.435000000000002</v>
          </cell>
          <cell r="K124">
            <v>36.710630000000002</v>
          </cell>
          <cell r="L124">
            <v>36.986249999999998</v>
          </cell>
          <cell r="M124">
            <v>36.91236</v>
          </cell>
          <cell r="N124">
            <v>36.839210000000001</v>
          </cell>
          <cell r="O124">
            <v>36.695070000000001</v>
          </cell>
          <cell r="P124">
            <v>36.624090000000002</v>
          </cell>
          <cell r="Q124">
            <v>36.519030000000001</v>
          </cell>
          <cell r="R124">
            <v>36.449809999999999</v>
          </cell>
          <cell r="S124">
            <v>36.381279999999997</v>
          </cell>
          <cell r="T124">
            <v>36.25318</v>
          </cell>
          <cell r="U124">
            <v>36.166849999999997</v>
          </cell>
          <cell r="V124">
            <v>36.04909</v>
          </cell>
          <cell r="W124">
            <v>35.994430000000001</v>
          </cell>
          <cell r="X124">
            <v>35.262709999999998</v>
          </cell>
          <cell r="Y124">
            <v>35.132989999999999</v>
          </cell>
          <cell r="Z124">
            <v>35.326219999999999</v>
          </cell>
          <cell r="AA124">
            <v>35.106270000000002</v>
          </cell>
          <cell r="AB124">
            <v>34.966740000000001</v>
          </cell>
          <cell r="AC124">
            <v>34.805889999999998</v>
          </cell>
          <cell r="AD124">
            <v>34.635779999999997</v>
          </cell>
          <cell r="AE124">
            <v>34.500700000000002</v>
          </cell>
        </row>
        <row r="125">
          <cell r="A125" t="str">
            <v>Source Base France ADEME (Datamed)</v>
          </cell>
        </row>
        <row r="126">
          <cell r="A126" t="e">
            <v>#NAME?</v>
          </cell>
        </row>
        <row r="128">
          <cell r="A128" t="str">
            <v>Odyssee</v>
          </cell>
        </row>
        <row r="129">
          <cell r="A129" t="str">
            <v>Données aérien</v>
          </cell>
        </row>
        <row r="130">
          <cell r="A130" t="str">
            <v>Jet fuel consumption of air transport</v>
          </cell>
          <cell r="B130" t="str">
            <v>carcfair</v>
          </cell>
          <cell r="C130" t="str">
            <v>fra</v>
          </cell>
          <cell r="D130" t="str">
            <v>CPDP</v>
          </cell>
          <cell r="E130" t="str">
            <v>Mtoe</v>
          </cell>
          <cell r="F130">
            <v>3.9478200000000001</v>
          </cell>
          <cell r="G130">
            <v>3.8891300000000002</v>
          </cell>
          <cell r="H130">
            <v>4.3680599999999998</v>
          </cell>
          <cell r="I130">
            <v>4.4812500000000002</v>
          </cell>
          <cell r="J130">
            <v>4.6468299999999996</v>
          </cell>
          <cell r="K130">
            <v>4.8113700000000001</v>
          </cell>
          <cell r="L130">
            <v>5.1247199999999999</v>
          </cell>
          <cell r="M130">
            <v>5.2588600000000003</v>
          </cell>
          <cell r="N130">
            <v>5.6047000000000002</v>
          </cell>
          <cell r="O130">
            <v>6.09307</v>
          </cell>
          <cell r="P130">
            <v>6.2921899999999997</v>
          </cell>
          <cell r="Q130">
            <v>6.1748200000000004</v>
          </cell>
          <cell r="R130">
            <v>6.1520000000000001</v>
          </cell>
          <cell r="S130">
            <v>6.0720000000000001</v>
          </cell>
          <cell r="T130">
            <v>6.383</v>
          </cell>
          <cell r="U130">
            <v>6.4420000000000002</v>
          </cell>
          <cell r="V130">
            <v>6.6989999999999998</v>
          </cell>
          <cell r="W130">
            <v>6.9119999999999999</v>
          </cell>
          <cell r="X130">
            <v>6.9480000000000004</v>
          </cell>
          <cell r="Y130">
            <v>6.3650000000000002</v>
          </cell>
          <cell r="Z130">
            <v>6.444</v>
          </cell>
          <cell r="AA130">
            <v>6.7670000000000003</v>
          </cell>
          <cell r="AB130">
            <v>6.6390000000000002</v>
          </cell>
          <cell r="AC130">
            <v>6.5880000000000001</v>
          </cell>
          <cell r="AD130">
            <v>6.5410000000000004</v>
          </cell>
          <cell r="AE130">
            <v>6.5410000000000004</v>
          </cell>
        </row>
        <row r="131">
          <cell r="A131" t="str">
            <v>Jet fuel consumption of domestic air transport</v>
          </cell>
          <cell r="B131" t="str">
            <v>carcfado</v>
          </cell>
          <cell r="C131" t="str">
            <v>fra</v>
          </cell>
          <cell r="D131" t="str">
            <v>EEA, ODYSSEE/CPDP</v>
          </cell>
          <cell r="E131" t="str">
            <v>Mtoe</v>
          </cell>
          <cell r="F131">
            <v>1.2476</v>
          </cell>
          <cell r="G131">
            <v>1.2597100000000001</v>
          </cell>
          <cell r="H131">
            <v>1.2893399999999999</v>
          </cell>
          <cell r="I131">
            <v>1.3022899999999999</v>
          </cell>
          <cell r="J131">
            <v>1.3418000000000001</v>
          </cell>
          <cell r="K131">
            <v>1.4742900000000001</v>
          </cell>
          <cell r="L131">
            <v>1.58202</v>
          </cell>
          <cell r="M131">
            <v>1.61598</v>
          </cell>
          <cell r="N131">
            <v>1.67275</v>
          </cell>
          <cell r="O131">
            <v>1.7454000000000001</v>
          </cell>
          <cell r="P131">
            <v>1.78382</v>
          </cell>
          <cell r="Q131">
            <v>1.6799599999999999</v>
          </cell>
          <cell r="R131">
            <v>1.6352199999999999</v>
          </cell>
          <cell r="S131">
            <v>1.5139899999999999</v>
          </cell>
          <cell r="T131">
            <v>1.5222</v>
          </cell>
          <cell r="U131">
            <v>1.5263</v>
          </cell>
          <cell r="V131">
            <v>1.5115400000000001</v>
          </cell>
          <cell r="W131">
            <v>1.4873700000000001</v>
          </cell>
          <cell r="X131">
            <v>1.4879</v>
          </cell>
          <cell r="Y131">
            <v>1.36348</v>
          </cell>
          <cell r="Z131">
            <v>1.41289</v>
          </cell>
          <cell r="AA131">
            <v>1.5349699999999999</v>
          </cell>
          <cell r="AB131">
            <v>1.51552</v>
          </cell>
          <cell r="AC131">
            <v>1.49028</v>
          </cell>
          <cell r="AD131">
            <v>1.3999600000000001</v>
          </cell>
          <cell r="AE131">
            <v>1.1121000000000001</v>
          </cell>
        </row>
        <row r="132">
          <cell r="A132" t="str">
            <v>Domestic air traffic (passenger-km)</v>
          </cell>
          <cell r="B132" t="str">
            <v>pkmavd</v>
          </cell>
          <cell r="C132" t="str">
            <v>fra</v>
          </cell>
          <cell r="D132" t="str">
            <v>MEDDE</v>
          </cell>
          <cell r="E132" t="str">
            <v>Mpkm</v>
          </cell>
          <cell r="F132">
            <v>11408.32</v>
          </cell>
          <cell r="G132">
            <v>11199.31</v>
          </cell>
          <cell r="H132">
            <v>11613.76</v>
          </cell>
          <cell r="I132">
            <v>11733.95</v>
          </cell>
          <cell r="J132">
            <v>12088.99</v>
          </cell>
          <cell r="K132">
            <v>12121.81</v>
          </cell>
          <cell r="L132">
            <v>13150.45</v>
          </cell>
          <cell r="M132">
            <v>13150.79</v>
          </cell>
          <cell r="N132">
            <v>13856.42</v>
          </cell>
          <cell r="O132">
            <v>14881.92</v>
          </cell>
          <cell r="P132">
            <v>15128.08</v>
          </cell>
          <cell r="Q132">
            <v>13966.18</v>
          </cell>
          <cell r="R132">
            <v>13669.03</v>
          </cell>
          <cell r="S132">
            <v>13003.51</v>
          </cell>
          <cell r="T132">
            <v>12722.78</v>
          </cell>
          <cell r="U132">
            <v>12897.3</v>
          </cell>
          <cell r="V132">
            <v>13181.04</v>
          </cell>
          <cell r="W132">
            <v>13216.07</v>
          </cell>
          <cell r="X132">
            <v>13090.38</v>
          </cell>
          <cell r="Y132">
            <v>12851</v>
          </cell>
          <cell r="Z132">
            <v>12718</v>
          </cell>
          <cell r="AA132">
            <v>13471.9</v>
          </cell>
          <cell r="AB132">
            <v>14022.89</v>
          </cell>
          <cell r="AC132">
            <v>14470</v>
          </cell>
          <cell r="AD132">
            <v>14140</v>
          </cell>
          <cell r="AE132">
            <v>14280</v>
          </cell>
        </row>
        <row r="133">
          <cell r="A133" t="str">
            <v>Air passenger traffic (domestic and international)</v>
          </cell>
          <cell r="B133" t="str">
            <v>pasair</v>
          </cell>
          <cell r="C133" t="str">
            <v>fra</v>
          </cell>
          <cell r="D133" t="str">
            <v>MEDDE</v>
          </cell>
          <cell r="E133" t="str">
            <v>k</v>
          </cell>
          <cell r="F133">
            <v>61383</v>
          </cell>
          <cell r="G133">
            <v>58726.3</v>
          </cell>
          <cell r="H133">
            <v>65070.6</v>
          </cell>
          <cell r="I133">
            <v>66878.100000000006</v>
          </cell>
          <cell r="J133">
            <v>71469.2</v>
          </cell>
          <cell r="K133">
            <v>72426.899999999994</v>
          </cell>
          <cell r="L133">
            <v>78114</v>
          </cell>
          <cell r="M133">
            <v>80974.600000000006</v>
          </cell>
          <cell r="N133">
            <v>86566.5</v>
          </cell>
          <cell r="O133">
            <v>94186.8</v>
          </cell>
          <cell r="P133">
            <v>97730</v>
          </cell>
          <cell r="Q133">
            <v>95610</v>
          </cell>
          <cell r="R133">
            <v>96320</v>
          </cell>
          <cell r="S133">
            <v>95770</v>
          </cell>
          <cell r="T133">
            <v>101950</v>
          </cell>
          <cell r="U133">
            <v>108140</v>
          </cell>
          <cell r="V133">
            <v>114350</v>
          </cell>
          <cell r="W133">
            <v>121390</v>
          </cell>
          <cell r="X133">
            <v>123990</v>
          </cell>
          <cell r="Y133">
            <v>118700</v>
          </cell>
          <cell r="Z133">
            <v>120620</v>
          </cell>
          <cell r="AA133">
            <v>128870</v>
          </cell>
          <cell r="AB133">
            <v>132980</v>
          </cell>
          <cell r="AC133">
            <v>136450</v>
          </cell>
          <cell r="AD133">
            <v>140490</v>
          </cell>
          <cell r="AE133">
            <v>145470</v>
          </cell>
        </row>
        <row r="134">
          <cell r="A134" t="str">
            <v>Unit consumption of air transport per passenger (domestic and international)</v>
          </cell>
          <cell r="B134" t="str">
            <v>cutocair</v>
          </cell>
          <cell r="C134" t="str">
            <v>fra</v>
          </cell>
          <cell r="D134" t="str">
            <v>MEDDE/CPDP</v>
          </cell>
          <cell r="E134" t="str">
            <v>toe/pas</v>
          </cell>
          <cell r="F134">
            <v>6.4310000000000006E-2</v>
          </cell>
          <cell r="G134">
            <v>6.6220000000000001E-2</v>
          </cell>
          <cell r="H134">
            <v>6.7129999999999995E-2</v>
          </cell>
          <cell r="I134">
            <v>6.701E-2</v>
          </cell>
          <cell r="J134">
            <v>6.5019999999999994E-2</v>
          </cell>
          <cell r="K134">
            <v>6.6430000000000003E-2</v>
          </cell>
          <cell r="L134">
            <v>6.5610000000000002E-2</v>
          </cell>
          <cell r="M134">
            <v>6.4939999999999998E-2</v>
          </cell>
          <cell r="N134">
            <v>6.4740000000000006E-2</v>
          </cell>
          <cell r="O134">
            <v>6.4689999999999998E-2</v>
          </cell>
          <cell r="P134">
            <v>6.4380000000000007E-2</v>
          </cell>
          <cell r="Q134">
            <v>6.4579999999999999E-2</v>
          </cell>
          <cell r="R134">
            <v>6.3869999999999996E-2</v>
          </cell>
          <cell r="S134">
            <v>6.3399999999999998E-2</v>
          </cell>
          <cell r="T134">
            <v>6.2609999999999999E-2</v>
          </cell>
          <cell r="U134">
            <v>5.9569999999999998E-2</v>
          </cell>
          <cell r="V134">
            <v>5.858E-2</v>
          </cell>
          <cell r="W134">
            <v>5.6939999999999998E-2</v>
          </cell>
          <cell r="X134">
            <v>5.604E-2</v>
          </cell>
          <cell r="Y134">
            <v>5.3620000000000001E-2</v>
          </cell>
          <cell r="Z134">
            <v>5.3420000000000002E-2</v>
          </cell>
          <cell r="AA134">
            <v>5.2510000000000001E-2</v>
          </cell>
          <cell r="AB134">
            <v>4.9919999999999999E-2</v>
          </cell>
          <cell r="AC134">
            <v>4.8280000000000003E-2</v>
          </cell>
          <cell r="AD134">
            <v>4.6559999999999997E-2</v>
          </cell>
          <cell r="AE134">
            <v>4.496E-2</v>
          </cell>
        </row>
        <row r="135">
          <cell r="A135" t="str">
            <v>Unit consumption of domestic air transport in passenger-km</v>
          </cell>
          <cell r="B135" t="str">
            <v>cutocavd</v>
          </cell>
          <cell r="C135" t="str">
            <v>fra</v>
          </cell>
          <cell r="D135" t="str">
            <v>ODYSSEE</v>
          </cell>
          <cell r="E135" t="str">
            <v>koe/pkm</v>
          </cell>
          <cell r="F135">
            <v>0.10936</v>
          </cell>
          <cell r="G135">
            <v>0.11248</v>
          </cell>
          <cell r="H135">
            <v>0.11101999999999999</v>
          </cell>
          <cell r="I135">
            <v>0.11098</v>
          </cell>
          <cell r="J135">
            <v>0.11099000000000001</v>
          </cell>
          <cell r="K135">
            <v>0.12162000000000001</v>
          </cell>
          <cell r="L135">
            <v>0.1203</v>
          </cell>
          <cell r="M135">
            <v>0.12288</v>
          </cell>
          <cell r="N135">
            <v>0.12071999999999999</v>
          </cell>
          <cell r="O135">
            <v>0.11728</v>
          </cell>
          <cell r="P135">
            <v>0.11791</v>
          </cell>
          <cell r="Q135">
            <v>0.12028999999999999</v>
          </cell>
          <cell r="R135">
            <v>0.11963</v>
          </cell>
          <cell r="S135">
            <v>0.11643000000000001</v>
          </cell>
          <cell r="T135">
            <v>0.11964</v>
          </cell>
          <cell r="U135">
            <v>0.11834</v>
          </cell>
          <cell r="V135">
            <v>0.11466999999999999</v>
          </cell>
          <cell r="W135">
            <v>0.11254</v>
          </cell>
          <cell r="X135">
            <v>0.11366</v>
          </cell>
          <cell r="Y135">
            <v>0.1061</v>
          </cell>
          <cell r="Z135">
            <v>0.11108999999999999</v>
          </cell>
          <cell r="AA135">
            <v>0.11394</v>
          </cell>
          <cell r="AB135">
            <v>0.10808</v>
          </cell>
          <cell r="AC135">
            <v>0.10299</v>
          </cell>
          <cell r="AD135">
            <v>9.9010000000000001E-2</v>
          </cell>
          <cell r="AE135">
            <v>7.7880000000000005E-2</v>
          </cell>
        </row>
        <row r="136">
          <cell r="A136" t="str">
            <v>Source Base France ADEME (Datamed)</v>
          </cell>
        </row>
        <row r="137">
          <cell r="A137" t="e">
            <v>#NAME?</v>
          </cell>
        </row>
      </sheetData>
      <sheetData sheetId="25"/>
      <sheetData sheetId="26"/>
      <sheetData sheetId="27"/>
      <sheetData sheetId="28">
        <row r="10">
          <cell r="A10" t="str">
            <v>totcftra</v>
          </cell>
          <cell r="C10">
            <v>43.327995286919581</v>
          </cell>
          <cell r="D10">
            <v>42.108127290509358</v>
          </cell>
          <cell r="E10">
            <v>42.271500689842703</v>
          </cell>
          <cell r="F10">
            <v>41.611145835670335</v>
          </cell>
          <cell r="G10">
            <v>41.133890529381887</v>
          </cell>
          <cell r="H10">
            <v>41.862772999081422</v>
          </cell>
          <cell r="K10">
            <v>43.327995286919581</v>
          </cell>
          <cell r="L10">
            <v>42.079254859712933</v>
          </cell>
          <cell r="M10">
            <v>41.828205877160642</v>
          </cell>
          <cell r="N10">
            <v>38.766853948464579</v>
          </cell>
          <cell r="O10">
            <v>34.748296098108469</v>
          </cell>
          <cell r="P10">
            <v>13.695762611903406</v>
          </cell>
        </row>
        <row r="12">
          <cell r="C12" t="str">
            <v>Share of energy expenses paid for ground transportation in the total GDP (1)</v>
          </cell>
          <cell r="K12" t="str">
            <v>Share of energy expenses paid for ground transportation in the total GDP (1)</v>
          </cell>
        </row>
        <row r="13">
          <cell r="A13" t="str">
            <v>shexptrapib</v>
          </cell>
          <cell r="C13">
            <v>3.2296317835036026E-4</v>
          </cell>
          <cell r="D13">
            <v>3.0234657056501846E-4</v>
          </cell>
          <cell r="E13">
            <v>3.6083127303056364E-4</v>
          </cell>
          <cell r="F13">
            <v>4.2389512894670084E-4</v>
          </cell>
          <cell r="G13">
            <v>5.2787664699904921E-4</v>
          </cell>
          <cell r="H13">
            <v>8.4255296669764489E-4</v>
          </cell>
          <cell r="K13">
            <v>3.2296317835036026E-4</v>
          </cell>
          <cell r="L13">
            <v>3.0207047561647723E-4</v>
          </cell>
          <cell r="M13">
            <v>3.5463572672723721E-4</v>
          </cell>
          <cell r="N13">
            <v>5.3185260270345591E-4</v>
          </cell>
          <cell r="O13">
            <v>7.4867906879589946E-4</v>
          </cell>
          <cell r="P13">
            <v>2.0523608874404172E-3</v>
          </cell>
        </row>
        <row r="15">
          <cell r="C15" t="str">
            <v>Energy consumption of the transport sector per unit of total GDP (EBU/M$)</v>
          </cell>
          <cell r="K15" t="str">
            <v>Energy consumption of the transport sector per unit of total GDP (EBU/M$)</v>
          </cell>
        </row>
        <row r="16">
          <cell r="C16">
            <v>244.555911448487</v>
          </cell>
          <cell r="D16">
            <v>201.10347852565613</v>
          </cell>
          <cell r="E16">
            <v>186.48022390729031</v>
          </cell>
          <cell r="F16">
            <v>172.08680208386994</v>
          </cell>
          <cell r="G16">
            <v>158.68939413165336</v>
          </cell>
          <cell r="H16">
            <v>115.28081771061328</v>
          </cell>
          <cell r="K16">
            <v>244.555911448487</v>
          </cell>
          <cell r="L16">
            <v>200.96558718162666</v>
          </cell>
          <cell r="M16">
            <v>184.52463409910175</v>
          </cell>
          <cell r="N16">
            <v>160.32396582371706</v>
          </cell>
          <cell r="O16">
            <v>134.05457115653456</v>
          </cell>
          <cell r="P16">
            <v>37.715101030342964</v>
          </cell>
        </row>
        <row r="20">
          <cell r="C20" t="str">
            <v>Total consumption of gasoline of the transport sector (EBU)</v>
          </cell>
          <cell r="K20" t="str">
            <v>Total consumption of gasoline of the transport sector (EBU)</v>
          </cell>
        </row>
        <row r="21">
          <cell r="A21" t="str">
            <v>totpettra</v>
          </cell>
          <cell r="C21">
            <v>14.71596843196599</v>
          </cell>
          <cell r="D21">
            <v>7.2010156291226144</v>
          </cell>
          <cell r="E21">
            <v>6.661227311862608</v>
          </cell>
          <cell r="F21">
            <v>6.3608654866995131</v>
          </cell>
          <cell r="G21">
            <v>5.7195396028436871</v>
          </cell>
          <cell r="H21">
            <v>3.5381352331614617</v>
          </cell>
          <cell r="K21">
            <v>14.71596843196599</v>
          </cell>
          <cell r="L21">
            <v>6.7756678415112379</v>
          </cell>
          <cell r="M21">
            <v>7.7691893899802844</v>
          </cell>
          <cell r="N21">
            <v>8.1524300202746538</v>
          </cell>
          <cell r="O21">
            <v>7.6456049305618716</v>
          </cell>
          <cell r="P21">
            <v>0.39588502561596806</v>
          </cell>
        </row>
        <row r="23">
          <cell r="C23" t="str">
            <v>Total consumption of diesel of the transport sector (EBU)</v>
          </cell>
          <cell r="K23" t="str">
            <v>Total consumption of diesel of the transport sector (EBU)</v>
          </cell>
        </row>
        <row r="24">
          <cell r="A24" t="str">
            <v>totdietra</v>
          </cell>
          <cell r="C24">
            <v>26.539196407485544</v>
          </cell>
          <cell r="D24">
            <v>32.973520064639025</v>
          </cell>
          <cell r="E24">
            <v>33.50356074617364</v>
          </cell>
          <cell r="F24">
            <v>32.857773764100827</v>
          </cell>
          <cell r="G24">
            <v>32.66003671543411</v>
          </cell>
          <cell r="H24">
            <v>33.138116209044718</v>
          </cell>
          <cell r="K24">
            <v>26.539196407485544</v>
          </cell>
          <cell r="L24">
            <v>33.370810451128719</v>
          </cell>
          <cell r="M24">
            <v>31.821685882327682</v>
          </cell>
          <cell r="N24">
            <v>27.379548927383468</v>
          </cell>
          <cell r="O24">
            <v>22.641191005724064</v>
          </cell>
          <cell r="P24">
            <v>-1.9613133831222149</v>
          </cell>
        </row>
        <row r="26">
          <cell r="C26" t="str">
            <v>Total jet fuel consumption of the transport sector (EBU)</v>
          </cell>
          <cell r="K26" t="str">
            <v>Total jet fuel consumption of the transport sector (EBU)</v>
          </cell>
        </row>
        <row r="27">
          <cell r="A27" t="str">
            <v>totfuetra</v>
          </cell>
          <cell r="C27">
            <v>1.02900656</v>
          </cell>
          <cell r="D27">
            <v>0.78100567868433446</v>
          </cell>
          <cell r="E27">
            <v>0.7237255037285889</v>
          </cell>
          <cell r="F27">
            <v>0.72308954680431203</v>
          </cell>
          <cell r="G27">
            <v>0.73333572527452806</v>
          </cell>
          <cell r="H27">
            <v>0.77470631661539191</v>
          </cell>
          <cell r="K27">
            <v>1.02900656</v>
          </cell>
          <cell r="L27">
            <v>0.78100567868433446</v>
          </cell>
          <cell r="M27">
            <v>0.729633153870336</v>
          </cell>
          <cell r="N27">
            <v>0.71647397101948174</v>
          </cell>
          <cell r="O27">
            <v>0.69672830239924799</v>
          </cell>
          <cell r="P27">
            <v>0.51689341527730559</v>
          </cell>
        </row>
        <row r="29">
          <cell r="C29" t="str">
            <v>Total consumption of LPG and compressed gas of the transport sector (EBU)</v>
          </cell>
          <cell r="K29" t="str">
            <v>Total consumption of LPG and compressed gas of the transport sector (EBU)</v>
          </cell>
        </row>
        <row r="30">
          <cell r="A30" t="str">
            <v>totlpgtra</v>
          </cell>
          <cell r="C30">
            <v>0.23712388746805574</v>
          </cell>
          <cell r="D30">
            <v>0.1365885491676197</v>
          </cell>
          <cell r="E30">
            <v>0.13566272393500231</v>
          </cell>
          <cell r="F30">
            <v>0.13738144329026433</v>
          </cell>
          <cell r="G30">
            <v>2.0143914245765414E-3</v>
          </cell>
          <cell r="H30">
            <v>-1.0080309029027726E-3</v>
          </cell>
          <cell r="K30">
            <v>0.23712388746805574</v>
          </cell>
          <cell r="L30">
            <v>0.1365885491676197</v>
          </cell>
          <cell r="M30">
            <v>0.13566272393500231</v>
          </cell>
          <cell r="N30">
            <v>0.13738144329026433</v>
          </cell>
          <cell r="O30">
            <v>2.0143914245765414E-3</v>
          </cell>
          <cell r="P30">
            <v>-1.0080309029027726E-3</v>
          </cell>
        </row>
        <row r="32">
          <cell r="C32" t="str">
            <v>Total electricity consumption of the domestic transport sector (EBU)</v>
          </cell>
          <cell r="K32" t="str">
            <v>Total electricity consumption of the domestic transport sector (EBU)</v>
          </cell>
        </row>
        <row r="33">
          <cell r="A33" t="str">
            <v>toteletra</v>
          </cell>
          <cell r="C33">
            <v>0.80669999999999997</v>
          </cell>
          <cell r="D33">
            <v>0.89252421447135477</v>
          </cell>
          <cell r="E33">
            <v>1.1531549587952474</v>
          </cell>
          <cell r="F33">
            <v>1.4450708921494058</v>
          </cell>
          <cell r="G33">
            <v>1.9290920514691416</v>
          </cell>
          <cell r="H33">
            <v>4.3135692313504714</v>
          </cell>
          <cell r="K33">
            <v>0.80669999999999997</v>
          </cell>
          <cell r="L33">
            <v>0.89170918479661498</v>
          </cell>
          <cell r="M33">
            <v>1.1333550537534212</v>
          </cell>
          <cell r="N33">
            <v>1.8131010775953107</v>
          </cell>
          <cell r="O33">
            <v>2.7360006337201908</v>
          </cell>
          <cell r="P33">
            <v>10.507352208833993</v>
          </cell>
        </row>
        <row r="35">
          <cell r="C35" t="str">
            <v>Bunkers consumption for international freight traffic by sea (EBU)</v>
          </cell>
          <cell r="K35" t="str">
            <v>Bunkers consumption for international freight traffic by sea (EBU)</v>
          </cell>
        </row>
        <row r="36">
          <cell r="A36" t="str">
            <v>totcfbunk</v>
          </cell>
          <cell r="C36">
            <v>2.79299902687</v>
          </cell>
          <cell r="D36">
            <v>1.6180445812591788</v>
          </cell>
          <cell r="E36">
            <v>1.6572522424075338</v>
          </cell>
          <cell r="F36">
            <v>1.6898217141844813</v>
          </cell>
          <cell r="G36">
            <v>1.7256073093191631</v>
          </cell>
          <cell r="H36">
            <v>1.9104137332500992</v>
          </cell>
          <cell r="K36">
            <v>2.79299902687</v>
          </cell>
          <cell r="L36">
            <v>1.6180445812591788</v>
          </cell>
          <cell r="M36">
            <v>1.6572522424075338</v>
          </cell>
          <cell r="N36">
            <v>1.6898217141844813</v>
          </cell>
          <cell r="O36">
            <v>1.7256073093191631</v>
          </cell>
          <cell r="P36">
            <v>1.9104137332500992</v>
          </cell>
        </row>
        <row r="39">
          <cell r="C39" t="str">
            <v>Total electricity consumption of railways, freight  (EBU)</v>
          </cell>
          <cell r="K39" t="str">
            <v>Total electricity consumption of railways, freight  (EBU)</v>
          </cell>
        </row>
        <row r="40">
          <cell r="A40" t="str">
            <v>totelerferfre</v>
          </cell>
          <cell r="C40">
            <v>0.18948671187583271</v>
          </cell>
          <cell r="D40">
            <v>0.10970647074253377</v>
          </cell>
          <cell r="E40">
            <v>0.13517787223988315</v>
          </cell>
          <cell r="F40">
            <v>0.14440951833156085</v>
          </cell>
          <cell r="G40">
            <v>0.155263763623257</v>
          </cell>
          <cell r="H40">
            <v>0.2205289449259214</v>
          </cell>
          <cell r="K40">
            <v>0.18948671187583271</v>
          </cell>
          <cell r="L40">
            <v>0.10970647074253377</v>
          </cell>
          <cell r="M40">
            <v>0.12826771981858207</v>
          </cell>
          <cell r="N40">
            <v>0.12919163752587498</v>
          </cell>
          <cell r="O40">
            <v>0.13099644600748256</v>
          </cell>
          <cell r="P40">
            <v>0.13576785974552635</v>
          </cell>
        </row>
        <row r="42">
          <cell r="C42" t="str">
            <v xml:space="preserve">Total electricity consumption of railways, passengers(EBU) </v>
          </cell>
          <cell r="K42" t="str">
            <v xml:space="preserve">Total electricity consumption of railways, passengers(EBU) </v>
          </cell>
        </row>
        <row r="43">
          <cell r="A43" t="str">
            <v>toteleferpa</v>
          </cell>
          <cell r="C43">
            <v>0.61721328812416731</v>
          </cell>
          <cell r="D43">
            <v>0.76529258674623946</v>
          </cell>
          <cell r="E43">
            <v>0.9120321029713413</v>
          </cell>
          <cell r="F43">
            <v>0.95713215529098505</v>
          </cell>
          <cell r="G43">
            <v>1.0124461727504532</v>
          </cell>
          <cell r="H43">
            <v>1.3422829299907781</v>
          </cell>
          <cell r="K43">
            <v>0.61721328812416731</v>
          </cell>
          <cell r="L43">
            <v>0.76529258674623946</v>
          </cell>
          <cell r="M43">
            <v>0.89082267517718017</v>
          </cell>
          <cell r="N43">
            <v>0.92844387668277018</v>
          </cell>
          <cell r="O43">
            <v>0.99591102505491347</v>
          </cell>
          <cell r="P43">
            <v>1.1189955453268912</v>
          </cell>
        </row>
        <row r="45">
          <cell r="C45" t="str">
            <v>Total diesel consumption of railways, freight (EBU)</v>
          </cell>
          <cell r="K45" t="str">
            <v>Total diesel consumption of railways, freight (EBU)</v>
          </cell>
        </row>
        <row r="46">
          <cell r="A46" t="str">
            <v>totdiesferfr</v>
          </cell>
          <cell r="C46">
            <v>8.5265496976481087E-2</v>
          </cell>
          <cell r="D46">
            <v>1.7694415570456385E-2</v>
          </cell>
          <cell r="E46">
            <v>7.1258056013323813E-3</v>
          </cell>
          <cell r="F46">
            <v>7.6124452734886256E-3</v>
          </cell>
          <cell r="G46">
            <v>8.184619110938509E-3</v>
          </cell>
          <cell r="H46">
            <v>1.1625026825547325E-2</v>
          </cell>
          <cell r="K46">
            <v>8.5265496976481087E-2</v>
          </cell>
          <cell r="L46">
            <v>1.7694415570456385E-2</v>
          </cell>
          <cell r="M46">
            <v>6.7615418204793488E-3</v>
          </cell>
          <cell r="N46">
            <v>5.6305514965404625E-3</v>
          </cell>
          <cell r="O46">
            <v>4.5195374885619545E-3</v>
          </cell>
          <cell r="P46">
            <v>0</v>
          </cell>
        </row>
        <row r="48">
          <cell r="C48" t="str">
            <v>Total diesel consumption for railways, passengers (EBU)</v>
          </cell>
          <cell r="K48" t="str">
            <v>Total diesel consumption for railways, passengers (EBU)</v>
          </cell>
        </row>
        <row r="49">
          <cell r="A49" t="str">
            <v>totdiesferpa</v>
          </cell>
          <cell r="C49">
            <v>0.27773450302351893</v>
          </cell>
          <cell r="D49">
            <v>0.12343305705875221</v>
          </cell>
          <cell r="E49">
            <v>4.8077125052059147E-2</v>
          </cell>
          <cell r="F49">
            <v>5.0454542303230231E-2</v>
          </cell>
          <cell r="G49">
            <v>5.3370381478042926E-2</v>
          </cell>
          <cell r="H49">
            <v>7.0757492055560672E-2</v>
          </cell>
          <cell r="K49">
            <v>0.27773450302351893</v>
          </cell>
          <cell r="L49">
            <v>0.12343305705875221</v>
          </cell>
          <cell r="M49">
            <v>4.6959085117915987E-2</v>
          </cell>
          <cell r="N49">
            <v>4.0464314559547146E-2</v>
          </cell>
          <cell r="O49">
            <v>3.4360147547443723E-2</v>
          </cell>
          <cell r="P49">
            <v>0</v>
          </cell>
        </row>
        <row r="51">
          <cell r="C51" t="str">
            <v>Total diesel consumption of waterways (EBU)</v>
          </cell>
          <cell r="K51" t="str">
            <v>Total diesel consumption of waterways (EBU)</v>
          </cell>
        </row>
        <row r="52">
          <cell r="A52" t="str">
            <v>totdiesflvpa</v>
          </cell>
          <cell r="C52">
            <v>0.47600211599999998</v>
          </cell>
          <cell r="D52">
            <v>0.46588685697317678</v>
          </cell>
          <cell r="E52">
            <v>0.51412463922425311</v>
          </cell>
          <cell r="F52">
            <v>0.52579702339738388</v>
          </cell>
          <cell r="G52">
            <v>0.53853787847947032</v>
          </cell>
          <cell r="H52">
            <v>0.72963217795672952</v>
          </cell>
          <cell r="K52">
            <v>0.47600211599999998</v>
          </cell>
          <cell r="L52">
            <v>0.46588685697317678</v>
          </cell>
          <cell r="M52">
            <v>0.48412611700071267</v>
          </cell>
          <cell r="N52">
            <v>0.46113996617158204</v>
          </cell>
          <cell r="O52">
            <v>0.47157791578467234</v>
          </cell>
          <cell r="P52">
            <v>0.24098962137622632</v>
          </cell>
        </row>
        <row r="54">
          <cell r="C54" t="str">
            <v>Total consumption of jet-fuel and aviation gasoline (EBU)</v>
          </cell>
          <cell r="K54" t="str">
            <v>Total consumption of jet-fuel and aviation gasoline (EBU)</v>
          </cell>
        </row>
        <row r="55">
          <cell r="A55" t="str">
            <v>totkerair</v>
          </cell>
          <cell r="C55">
            <v>1.02900656</v>
          </cell>
          <cell r="D55">
            <v>0.78100567868433446</v>
          </cell>
          <cell r="E55">
            <v>0.7237255037285889</v>
          </cell>
          <cell r="F55">
            <v>0.72308954680431203</v>
          </cell>
          <cell r="G55">
            <v>0.73333572527452806</v>
          </cell>
          <cell r="H55">
            <v>0.77470631661539191</v>
          </cell>
          <cell r="K55">
            <v>1.02900656</v>
          </cell>
          <cell r="L55">
            <v>0.78100567868433446</v>
          </cell>
          <cell r="M55">
            <v>0.729633153870336</v>
          </cell>
          <cell r="N55">
            <v>0.71647397101948174</v>
          </cell>
          <cell r="O55">
            <v>0.69672830239924799</v>
          </cell>
          <cell r="P55">
            <v>0.51689341527730559</v>
          </cell>
        </row>
        <row r="58">
          <cell r="C58" t="str">
            <v>Total motor fuel consumption of private cars (EBU)</v>
          </cell>
          <cell r="K58" t="str">
            <v>Total motor fuel consumption of private cars (EBU)</v>
          </cell>
        </row>
        <row r="59">
          <cell r="C59">
            <v>24.027286900070735</v>
          </cell>
          <cell r="D59">
            <v>23.461374114390718</v>
          </cell>
          <cell r="E59">
            <v>22.657062845545727</v>
          </cell>
          <cell r="F59">
            <v>21.686924847900894</v>
          </cell>
          <cell r="G59">
            <v>20.764594607674784</v>
          </cell>
          <cell r="H59">
            <v>18.467940530297202</v>
          </cell>
          <cell r="K59">
            <v>24.027286900070735</v>
          </cell>
          <cell r="L59">
            <v>23.4325016835943</v>
          </cell>
          <cell r="M59">
            <v>22.669323216049587</v>
          </cell>
          <cell r="N59">
            <v>20.099431800399458</v>
          </cell>
          <cell r="O59">
            <v>17.114729421604906</v>
          </cell>
          <cell r="P59">
            <v>4.9955575838128841</v>
          </cell>
        </row>
        <row r="61">
          <cell r="C61" t="str">
            <v>Total motor fuel consumption of public road vehicles (EBU)</v>
          </cell>
          <cell r="K61" t="str">
            <v>Total motor fuel consumption of public road vehicles (EBU)</v>
          </cell>
        </row>
        <row r="62">
          <cell r="C62">
            <v>0.67330000000000001</v>
          </cell>
          <cell r="D62">
            <v>0.89438672483129711</v>
          </cell>
          <cell r="E62">
            <v>0.95823590825643667</v>
          </cell>
          <cell r="F62">
            <v>0.96488260463566489</v>
          </cell>
          <cell r="G62">
            <v>0.96468934557073338</v>
          </cell>
          <cell r="H62">
            <v>0.95131273942936045</v>
          </cell>
          <cell r="K62">
            <v>0.67330000000000001</v>
          </cell>
          <cell r="L62">
            <v>0.89438672483129711</v>
          </cell>
          <cell r="M62">
            <v>0.97406653559860978</v>
          </cell>
          <cell r="N62">
            <v>0.98642967953052318</v>
          </cell>
          <cell r="O62">
            <v>0.97901020686635087</v>
          </cell>
          <cell r="P62">
            <v>0.77915072876997504</v>
          </cell>
        </row>
        <row r="64">
          <cell r="C64" t="str">
            <v>Total motor fuel consumption of trucks (EBU)</v>
          </cell>
          <cell r="K64" t="str">
            <v>Total motor fuel consumption of trucks (EBU)</v>
          </cell>
        </row>
        <row r="65">
          <cell r="C65">
            <v>15.609699717848853</v>
          </cell>
          <cell r="D65">
            <v>14.92407964801234</v>
          </cell>
          <cell r="E65">
            <v>15.729258189778042</v>
          </cell>
          <cell r="F65">
            <v>15.938985369176029</v>
          </cell>
          <cell r="G65">
            <v>16.252686003098379</v>
          </cell>
          <cell r="H65">
            <v>18.407075063327611</v>
          </cell>
          <cell r="K65">
            <v>15.609699717848853</v>
          </cell>
          <cell r="L65">
            <v>14.92407964801234</v>
          </cell>
          <cell r="M65">
            <v>15.303102506923334</v>
          </cell>
          <cell r="N65">
            <v>14.74713216866737</v>
          </cell>
          <cell r="O65">
            <v>13.445046727536527</v>
          </cell>
          <cell r="P65">
            <v>2.6420492623139245</v>
          </cell>
        </row>
        <row r="67">
          <cell r="C67" t="str">
            <v>Motor fuel consumption of private cars,per fuel (EBU)</v>
          </cell>
          <cell r="K67" t="str">
            <v>Motor fuel consumption of private cars,per fuel (EBU)</v>
          </cell>
        </row>
        <row r="68">
          <cell r="C68">
            <v>13.39859269494649</v>
          </cell>
          <cell r="D68">
            <v>6.5430594963370812</v>
          </cell>
          <cell r="E68">
            <v>6.0305762237494003</v>
          </cell>
          <cell r="F68">
            <v>5.7405238952208091</v>
          </cell>
          <cell r="G68">
            <v>5.095906972132541</v>
          </cell>
          <cell r="H68">
            <v>2.8449860414680122</v>
          </cell>
          <cell r="K68">
            <v>13.39859269494649</v>
          </cell>
          <cell r="L68">
            <v>6.1177117087257047</v>
          </cell>
          <cell r="M68">
            <v>7.1420440176120765</v>
          </cell>
          <cell r="N68">
            <v>7.5510246343567768</v>
          </cell>
          <cell r="O68">
            <v>7.0493412936793911</v>
          </cell>
          <cell r="P68">
            <v>-0.22446948630093419</v>
          </cell>
        </row>
        <row r="69">
          <cell r="C69">
            <v>10.470294291485542</v>
          </cell>
          <cell r="D69">
            <v>16.771035126651235</v>
          </cell>
          <cell r="E69">
            <v>16.402775458076004</v>
          </cell>
          <cell r="F69">
            <v>15.501646180800146</v>
          </cell>
          <cell r="G69">
            <v>14.972330199546478</v>
          </cell>
          <cell r="H69">
            <v>13.101319655503334</v>
          </cell>
          <cell r="K69">
            <v>10.470294291485542</v>
          </cell>
          <cell r="L69">
            <v>17.168325513140932</v>
          </cell>
          <cell r="M69">
            <v>15.307326654560326</v>
          </cell>
          <cell r="N69">
            <v>11.752123581760772</v>
          </cell>
          <cell r="O69">
            <v>8.7753135908489099</v>
          </cell>
          <cell r="P69">
            <v>-1.2822836780535105</v>
          </cell>
        </row>
        <row r="70">
          <cell r="C70">
            <v>0.15839991363870282</v>
          </cell>
          <cell r="D70">
            <v>0.12975433441982281</v>
          </cell>
          <cell r="E70">
            <v>0.1315280240125852</v>
          </cell>
          <cell r="F70">
            <v>0.13487994983720197</v>
          </cell>
          <cell r="G70">
            <v>5.0098788547381715E-4</v>
          </cell>
          <cell r="H70">
            <v>-1.3025685022319245E-4</v>
          </cell>
          <cell r="K70">
            <v>0.15839991363870282</v>
          </cell>
          <cell r="L70">
            <v>0.12975433441982281</v>
          </cell>
          <cell r="M70">
            <v>0.1315280240125852</v>
          </cell>
          <cell r="N70">
            <v>0.13487994983720197</v>
          </cell>
          <cell r="O70">
            <v>5.0098788547381715E-4</v>
          </cell>
          <cell r="P70">
            <v>-1.3025685022319245E-4</v>
          </cell>
        </row>
        <row r="71">
          <cell r="C71">
            <v>0</v>
          </cell>
          <cell r="D71">
            <v>0</v>
          </cell>
          <cell r="E71">
            <v>0</v>
          </cell>
          <cell r="F71">
            <v>0</v>
          </cell>
          <cell r="G71">
            <v>0</v>
          </cell>
          <cell r="H71">
            <v>0</v>
          </cell>
          <cell r="K71">
            <v>0</v>
          </cell>
          <cell r="L71">
            <v>0</v>
          </cell>
          <cell r="M71">
            <v>0</v>
          </cell>
          <cell r="N71">
            <v>0</v>
          </cell>
          <cell r="O71">
            <v>0</v>
          </cell>
          <cell r="P71">
            <v>0</v>
          </cell>
        </row>
        <row r="72">
          <cell r="C72">
            <v>0</v>
          </cell>
          <cell r="D72">
            <v>0</v>
          </cell>
          <cell r="E72">
            <v>0</v>
          </cell>
          <cell r="F72">
            <v>0</v>
          </cell>
          <cell r="G72">
            <v>0</v>
          </cell>
          <cell r="H72">
            <v>0</v>
          </cell>
          <cell r="K72">
            <v>0</v>
          </cell>
          <cell r="L72">
            <v>0</v>
          </cell>
          <cell r="M72">
            <v>0</v>
          </cell>
          <cell r="N72">
            <v>0</v>
          </cell>
          <cell r="O72">
            <v>0</v>
          </cell>
          <cell r="P72">
            <v>0</v>
          </cell>
        </row>
        <row r="73">
          <cell r="C73">
            <v>0</v>
          </cell>
          <cell r="D73">
            <v>1.7525156982581551E-2</v>
          </cell>
          <cell r="E73">
            <v>9.2183139707738226E-2</v>
          </cell>
          <cell r="F73">
            <v>0.30987482204273642</v>
          </cell>
          <cell r="G73">
            <v>0.69585644811029168</v>
          </cell>
          <cell r="H73">
            <v>2.5217650901760793</v>
          </cell>
          <cell r="K73">
            <v>0</v>
          </cell>
          <cell r="L73">
            <v>1.671012730784175E-2</v>
          </cell>
          <cell r="M73">
            <v>8.8424519864598664E-2</v>
          </cell>
          <cell r="N73">
            <v>0.66140363444470751</v>
          </cell>
          <cell r="O73">
            <v>1.2895735491911335</v>
          </cell>
          <cell r="P73">
            <v>6.5024410050175518</v>
          </cell>
        </row>
        <row r="75">
          <cell r="C75" t="str">
            <v>Total / interurban Motor fuel consumption of private cars,per fuel (EBU)</v>
          </cell>
          <cell r="K75" t="str">
            <v>Total / interurban Motor fuel consumption of private cars,per fuel (EBU)</v>
          </cell>
        </row>
        <row r="76">
          <cell r="C76">
            <v>13.39859269494649</v>
          </cell>
          <cell r="D76">
            <v>6.5430594963370812</v>
          </cell>
          <cell r="E76">
            <v>6.0305762237494003</v>
          </cell>
          <cell r="F76">
            <v>5.7405238952208091</v>
          </cell>
          <cell r="G76">
            <v>5.095906972132541</v>
          </cell>
          <cell r="H76">
            <v>2.8449860414680122</v>
          </cell>
          <cell r="K76">
            <v>13.39859269494649</v>
          </cell>
          <cell r="L76">
            <v>6.1177117087257047</v>
          </cell>
          <cell r="M76">
            <v>7.1420440176120765</v>
          </cell>
          <cell r="N76">
            <v>7.5510246343567768</v>
          </cell>
          <cell r="O76">
            <v>7.0493412936793911</v>
          </cell>
          <cell r="P76">
            <v>-0.22446948630093419</v>
          </cell>
        </row>
        <row r="77">
          <cell r="C77">
            <v>10.470294291485542</v>
          </cell>
          <cell r="D77">
            <v>16.771035126651235</v>
          </cell>
          <cell r="E77">
            <v>16.402775458076004</v>
          </cell>
          <cell r="F77">
            <v>15.501646180800146</v>
          </cell>
          <cell r="G77">
            <v>14.972330199546478</v>
          </cell>
          <cell r="H77">
            <v>13.101319655503334</v>
          </cell>
          <cell r="K77">
            <v>10.470294291485542</v>
          </cell>
          <cell r="L77">
            <v>17.168325513140932</v>
          </cell>
          <cell r="M77">
            <v>15.307326654560326</v>
          </cell>
          <cell r="N77">
            <v>11.752123581760772</v>
          </cell>
          <cell r="O77">
            <v>8.7753135908489099</v>
          </cell>
          <cell r="P77">
            <v>-1.2822836780535105</v>
          </cell>
        </row>
        <row r="78">
          <cell r="C78">
            <v>0.15839991363870282</v>
          </cell>
          <cell r="D78">
            <v>0.12975433441982281</v>
          </cell>
          <cell r="E78">
            <v>0.1315280240125852</v>
          </cell>
          <cell r="F78">
            <v>0.13487994983720197</v>
          </cell>
          <cell r="G78">
            <v>5.0098788547381715E-4</v>
          </cell>
          <cell r="H78">
            <v>-1.3025685022319245E-4</v>
          </cell>
          <cell r="K78">
            <v>0.15839991363870282</v>
          </cell>
          <cell r="L78">
            <v>0.12975433441982281</v>
          </cell>
          <cell r="M78">
            <v>0.1315280240125852</v>
          </cell>
          <cell r="N78">
            <v>0.13487994983720197</v>
          </cell>
          <cell r="O78">
            <v>5.0098788547381715E-4</v>
          </cell>
          <cell r="P78">
            <v>-1.3025685022319245E-4</v>
          </cell>
        </row>
        <row r="79">
          <cell r="C79">
            <v>0</v>
          </cell>
          <cell r="D79">
            <v>0</v>
          </cell>
          <cell r="E79">
            <v>0</v>
          </cell>
          <cell r="F79">
            <v>0</v>
          </cell>
          <cell r="G79">
            <v>0</v>
          </cell>
          <cell r="H79">
            <v>0</v>
          </cell>
          <cell r="K79">
            <v>0</v>
          </cell>
          <cell r="L79">
            <v>0</v>
          </cell>
          <cell r="M79">
            <v>0</v>
          </cell>
          <cell r="N79">
            <v>0</v>
          </cell>
          <cell r="O79">
            <v>0</v>
          </cell>
          <cell r="P79">
            <v>0</v>
          </cell>
        </row>
        <row r="80">
          <cell r="C80">
            <v>0</v>
          </cell>
          <cell r="D80">
            <v>0</v>
          </cell>
          <cell r="E80">
            <v>0</v>
          </cell>
          <cell r="F80">
            <v>0</v>
          </cell>
          <cell r="G80">
            <v>0</v>
          </cell>
          <cell r="H80">
            <v>0</v>
          </cell>
          <cell r="K80">
            <v>0</v>
          </cell>
          <cell r="L80">
            <v>0</v>
          </cell>
          <cell r="M80">
            <v>0</v>
          </cell>
          <cell r="N80">
            <v>0</v>
          </cell>
          <cell r="O80">
            <v>0</v>
          </cell>
          <cell r="P80">
            <v>0</v>
          </cell>
        </row>
        <row r="81">
          <cell r="C81">
            <v>0</v>
          </cell>
          <cell r="D81">
            <v>1.7525156982581551E-2</v>
          </cell>
          <cell r="E81">
            <v>9.2183139707738226E-2</v>
          </cell>
          <cell r="F81">
            <v>0.30987482204273642</v>
          </cell>
          <cell r="G81">
            <v>0.69585644811029168</v>
          </cell>
          <cell r="H81">
            <v>2.5217650901760793</v>
          </cell>
          <cell r="K81">
            <v>0</v>
          </cell>
          <cell r="L81">
            <v>1.671012730784175E-2</v>
          </cell>
          <cell r="M81">
            <v>8.8424519864598664E-2</v>
          </cell>
          <cell r="N81">
            <v>0.66140363444470751</v>
          </cell>
          <cell r="O81">
            <v>1.2895735491911335</v>
          </cell>
          <cell r="P81">
            <v>6.5024410050175518</v>
          </cell>
        </row>
        <row r="83">
          <cell r="C83" t="str">
            <v>urban Motor fuel consumption of private cars,per fuel (EBU)</v>
          </cell>
          <cell r="K83" t="str">
            <v>urban Motor fuel consumption of private cars,per fuel (EBU)</v>
          </cell>
        </row>
        <row r="84">
          <cell r="C84">
            <v>0</v>
          </cell>
          <cell r="D84">
            <v>0</v>
          </cell>
          <cell r="E84">
            <v>0</v>
          </cell>
          <cell r="F84">
            <v>0</v>
          </cell>
          <cell r="G84">
            <v>0</v>
          </cell>
          <cell r="H84">
            <v>0</v>
          </cell>
          <cell r="K84">
            <v>0</v>
          </cell>
          <cell r="L84">
            <v>0</v>
          </cell>
          <cell r="M84">
            <v>0</v>
          </cell>
          <cell r="N84">
            <v>0</v>
          </cell>
          <cell r="O84">
            <v>0</v>
          </cell>
          <cell r="P84">
            <v>0</v>
          </cell>
        </row>
        <row r="85">
          <cell r="C85">
            <v>0</v>
          </cell>
          <cell r="D85">
            <v>0</v>
          </cell>
          <cell r="E85">
            <v>0</v>
          </cell>
          <cell r="F85">
            <v>0</v>
          </cell>
          <cell r="G85">
            <v>0</v>
          </cell>
          <cell r="H85">
            <v>0</v>
          </cell>
          <cell r="K85">
            <v>0</v>
          </cell>
          <cell r="L85">
            <v>0</v>
          </cell>
          <cell r="M85">
            <v>0</v>
          </cell>
          <cell r="N85">
            <v>0</v>
          </cell>
          <cell r="O85">
            <v>0</v>
          </cell>
          <cell r="P85">
            <v>0</v>
          </cell>
        </row>
        <row r="86">
          <cell r="C86">
            <v>0</v>
          </cell>
          <cell r="D86">
            <v>0</v>
          </cell>
          <cell r="E86">
            <v>0</v>
          </cell>
          <cell r="F86">
            <v>0</v>
          </cell>
          <cell r="G86">
            <v>0</v>
          </cell>
          <cell r="H86">
            <v>0</v>
          </cell>
          <cell r="K86">
            <v>0</v>
          </cell>
          <cell r="L86">
            <v>0</v>
          </cell>
          <cell r="M86">
            <v>0</v>
          </cell>
          <cell r="N86">
            <v>0</v>
          </cell>
          <cell r="O86">
            <v>0</v>
          </cell>
          <cell r="P86">
            <v>0</v>
          </cell>
        </row>
        <row r="87">
          <cell r="C87">
            <v>0</v>
          </cell>
          <cell r="D87">
            <v>0</v>
          </cell>
          <cell r="E87">
            <v>0</v>
          </cell>
          <cell r="F87">
            <v>0</v>
          </cell>
          <cell r="G87">
            <v>0</v>
          </cell>
          <cell r="H87">
            <v>0</v>
          </cell>
          <cell r="K87">
            <v>0</v>
          </cell>
          <cell r="L87">
            <v>0</v>
          </cell>
          <cell r="M87">
            <v>0</v>
          </cell>
          <cell r="N87">
            <v>0</v>
          </cell>
          <cell r="O87">
            <v>0</v>
          </cell>
          <cell r="P87">
            <v>0</v>
          </cell>
        </row>
        <row r="88">
          <cell r="C88">
            <v>0</v>
          </cell>
          <cell r="D88">
            <v>0</v>
          </cell>
          <cell r="E88">
            <v>0</v>
          </cell>
          <cell r="F88">
            <v>0</v>
          </cell>
          <cell r="G88">
            <v>0</v>
          </cell>
          <cell r="H88">
            <v>0</v>
          </cell>
          <cell r="K88">
            <v>0</v>
          </cell>
          <cell r="L88">
            <v>0</v>
          </cell>
          <cell r="M88">
            <v>0</v>
          </cell>
          <cell r="N88">
            <v>0</v>
          </cell>
          <cell r="O88">
            <v>0</v>
          </cell>
          <cell r="P88">
            <v>0</v>
          </cell>
        </row>
        <row r="89">
          <cell r="C89">
            <v>0</v>
          </cell>
          <cell r="D89">
            <v>0</v>
          </cell>
          <cell r="E89">
            <v>0</v>
          </cell>
          <cell r="F89">
            <v>0</v>
          </cell>
          <cell r="G89">
            <v>0</v>
          </cell>
          <cell r="H89">
            <v>0</v>
          </cell>
          <cell r="K89">
            <v>0</v>
          </cell>
          <cell r="L89">
            <v>0</v>
          </cell>
          <cell r="M89">
            <v>0</v>
          </cell>
          <cell r="N89">
            <v>0</v>
          </cell>
          <cell r="O89">
            <v>0</v>
          </cell>
          <cell r="P89">
            <v>0</v>
          </cell>
        </row>
        <row r="91">
          <cell r="C91" t="str">
            <v>Total motor fuel consumption of trucks (EBU)</v>
          </cell>
          <cell r="K91" t="str">
            <v>Total motor fuel consumption of trucks (EBU)</v>
          </cell>
        </row>
        <row r="92">
          <cell r="C92">
            <v>0.97437574401950011</v>
          </cell>
          <cell r="D92">
            <v>9.2688395286032954E-2</v>
          </cell>
          <cell r="E92">
            <v>5.6076479148049981E-2</v>
          </cell>
          <cell r="F92">
            <v>3.3926269884570405E-2</v>
          </cell>
          <cell r="G92">
            <v>2.0525393280165026E-2</v>
          </cell>
          <cell r="H92">
            <v>-1.1904728102495321E-2</v>
          </cell>
          <cell r="K92">
            <v>0.97437574401950011</v>
          </cell>
          <cell r="L92">
            <v>9.2688395286032954E-2</v>
          </cell>
          <cell r="M92">
            <v>5.6076479148049904E-2</v>
          </cell>
          <cell r="N92">
            <v>3.3926269884570315E-2</v>
          </cell>
          <cell r="O92">
            <v>2.0525393280164925E-2</v>
          </cell>
          <cell r="P92">
            <v>-1.1904728102495658E-2</v>
          </cell>
        </row>
        <row r="93">
          <cell r="C93">
            <v>14.5566</v>
          </cell>
          <cell r="D93">
            <v>14.724625092888164</v>
          </cell>
          <cell r="E93">
            <v>15.608588183927914</v>
          </cell>
          <cell r="F93">
            <v>15.865980015636701</v>
          </cell>
          <cell r="G93">
            <v>16.208517764207084</v>
          </cell>
          <cell r="H93">
            <v>18.432692641884561</v>
          </cell>
          <cell r="K93">
            <v>14.5566</v>
          </cell>
          <cell r="L93">
            <v>14.724625092888164</v>
          </cell>
          <cell r="M93">
            <v>15.038706789044888</v>
          </cell>
          <cell r="N93">
            <v>14.194591680096327</v>
          </cell>
          <cell r="O93">
            <v>12.464776454733013</v>
          </cell>
          <cell r="P93">
            <v>-1.2711890439216069</v>
          </cell>
        </row>
        <row r="94">
          <cell r="C94">
            <v>7.8723973829352936E-2</v>
          </cell>
          <cell r="D94">
            <v>6.8342147477968834E-3</v>
          </cell>
          <cell r="E94">
            <v>4.1346999224171144E-3</v>
          </cell>
          <cell r="F94">
            <v>2.5014934530623542E-3</v>
          </cell>
          <cell r="G94">
            <v>1.5134035391027242E-3</v>
          </cell>
          <cell r="H94">
            <v>-8.7777405267958021E-4</v>
          </cell>
          <cell r="K94">
            <v>7.8723973829352936E-2</v>
          </cell>
          <cell r="L94">
            <v>6.8342147477968834E-3</v>
          </cell>
          <cell r="M94">
            <v>4.1346999224171144E-3</v>
          </cell>
          <cell r="N94">
            <v>2.5014934530623542E-3</v>
          </cell>
          <cell r="O94">
            <v>1.5134035391027242E-3</v>
          </cell>
          <cell r="P94">
            <v>-8.7777405267958021E-4</v>
          </cell>
        </row>
        <row r="95">
          <cell r="C95">
            <v>0</v>
          </cell>
          <cell r="D95">
            <v>9.9931945090346502E-2</v>
          </cell>
          <cell r="E95">
            <v>6.0458826779659629E-2</v>
          </cell>
          <cell r="F95">
            <v>3.6577590201694071E-2</v>
          </cell>
          <cell r="G95">
            <v>2.2129442072024913E-2</v>
          </cell>
          <cell r="H95">
            <v>-1.2835076401774451E-2</v>
          </cell>
          <cell r="K95">
            <v>0</v>
          </cell>
          <cell r="L95">
            <v>9.9931945090346502E-2</v>
          </cell>
          <cell r="M95">
            <v>0.20418453880797877</v>
          </cell>
          <cell r="N95">
            <v>0.51611272523341034</v>
          </cell>
          <cell r="O95">
            <v>0.95823147598424496</v>
          </cell>
          <cell r="P95">
            <v>3.9260208083907067</v>
          </cell>
        </row>
        <row r="96">
          <cell r="C96">
            <v>0</v>
          </cell>
          <cell r="D96">
            <v>0</v>
          </cell>
          <cell r="E96">
            <v>0</v>
          </cell>
          <cell r="F96">
            <v>0</v>
          </cell>
          <cell r="G96">
            <v>0</v>
          </cell>
          <cell r="H96">
            <v>0</v>
          </cell>
          <cell r="K96">
            <v>0</v>
          </cell>
          <cell r="L96">
            <v>0</v>
          </cell>
          <cell r="M96">
            <v>0</v>
          </cell>
          <cell r="N96">
            <v>0</v>
          </cell>
          <cell r="O96">
            <v>0</v>
          </cell>
          <cell r="P96">
            <v>0</v>
          </cell>
        </row>
        <row r="97">
          <cell r="C97">
            <v>0</v>
          </cell>
          <cell r="D97">
            <v>0</v>
          </cell>
          <cell r="E97">
            <v>1.2106088479873302E-2</v>
          </cell>
          <cell r="F97">
            <v>2.5442460962670312E-2</v>
          </cell>
          <cell r="G97">
            <v>4.7674794890328089E-2</v>
          </cell>
          <cell r="H97">
            <v>0.18185785786136671</v>
          </cell>
          <cell r="K97">
            <v>0</v>
          </cell>
          <cell r="L97">
            <v>0</v>
          </cell>
          <cell r="M97">
            <v>2.4074432563741154E-2</v>
          </cell>
          <cell r="N97">
            <v>8.5036866378127907E-2</v>
          </cell>
          <cell r="O97">
            <v>0.2996781242160439</v>
          </cell>
          <cell r="P97">
            <v>2.6340993552612764</v>
          </cell>
        </row>
        <row r="99">
          <cell r="C99" t="str">
            <v>Total motor fuel consumption of public road vehicles (EBU)</v>
          </cell>
          <cell r="K99" t="str">
            <v>Total motor fuel consumption of public road vehicles (EBU)</v>
          </cell>
        </row>
        <row r="100">
          <cell r="C100">
            <v>0</v>
          </cell>
          <cell r="D100">
            <v>0</v>
          </cell>
          <cell r="E100">
            <v>0</v>
          </cell>
          <cell r="F100">
            <v>0</v>
          </cell>
          <cell r="G100">
            <v>0</v>
          </cell>
          <cell r="H100">
            <v>0</v>
          </cell>
          <cell r="K100">
            <v>0</v>
          </cell>
          <cell r="L100">
            <v>0</v>
          </cell>
          <cell r="M100">
            <v>0</v>
          </cell>
          <cell r="N100">
            <v>0</v>
          </cell>
          <cell r="O100">
            <v>0</v>
          </cell>
          <cell r="P100">
            <v>0</v>
          </cell>
        </row>
        <row r="101">
          <cell r="C101">
            <v>0.67330000000000001</v>
          </cell>
          <cell r="D101">
            <v>0.8708455154972371</v>
          </cell>
          <cell r="E101">
            <v>0.92286953429206831</v>
          </cell>
          <cell r="F101">
            <v>0.90628355668987892</v>
          </cell>
          <cell r="G101">
            <v>0.87909587261209055</v>
          </cell>
          <cell r="H101">
            <v>0.7920892148189782</v>
          </cell>
          <cell r="K101">
            <v>0.67330000000000001</v>
          </cell>
          <cell r="L101">
            <v>0.8708455154972371</v>
          </cell>
          <cell r="M101">
            <v>0.93780569478335951</v>
          </cell>
          <cell r="N101">
            <v>0.92559883329869808</v>
          </cell>
          <cell r="O101">
            <v>0.89064335932146477</v>
          </cell>
          <cell r="P101">
            <v>0.35116971747667586</v>
          </cell>
        </row>
        <row r="102">
          <cell r="C102">
            <v>0</v>
          </cell>
          <cell r="D102">
            <v>0</v>
          </cell>
          <cell r="E102">
            <v>0</v>
          </cell>
          <cell r="F102">
            <v>0</v>
          </cell>
          <cell r="G102">
            <v>0</v>
          </cell>
          <cell r="H102">
            <v>0</v>
          </cell>
          <cell r="K102">
            <v>0</v>
          </cell>
          <cell r="L102">
            <v>0</v>
          </cell>
          <cell r="M102">
            <v>0</v>
          </cell>
          <cell r="N102">
            <v>0</v>
          </cell>
          <cell r="O102">
            <v>0</v>
          </cell>
          <cell r="P102">
            <v>0</v>
          </cell>
        </row>
        <row r="103">
          <cell r="C103">
            <v>0</v>
          </cell>
          <cell r="D103">
            <v>2.3541209334059988E-2</v>
          </cell>
          <cell r="E103">
            <v>3.3710618567957026E-2</v>
          </cell>
          <cell r="F103">
            <v>5.0387112424332449E-2</v>
          </cell>
          <cell r="G103">
            <v>6.7742600863830923E-2</v>
          </cell>
          <cell r="H103">
            <v>0.11208911621405618</v>
          </cell>
          <cell r="K103">
            <v>0</v>
          </cell>
          <cell r="L103">
            <v>2.3541209334059988E-2</v>
          </cell>
          <cell r="M103">
            <v>3.4495134485931354E-2</v>
          </cell>
          <cell r="N103">
            <v>5.1805783667994904E-2</v>
          </cell>
          <cell r="O103">
            <v>6.8525358294268979E-2</v>
          </cell>
          <cell r="P103">
            <v>0.31193256781055179</v>
          </cell>
        </row>
        <row r="104">
          <cell r="C104">
            <v>0</v>
          </cell>
          <cell r="D104">
            <v>0</v>
          </cell>
          <cell r="E104">
            <v>0</v>
          </cell>
          <cell r="F104">
            <v>0</v>
          </cell>
          <cell r="G104">
            <v>0</v>
          </cell>
          <cell r="H104">
            <v>0</v>
          </cell>
          <cell r="K104">
            <v>0</v>
          </cell>
          <cell r="L104">
            <v>0</v>
          </cell>
          <cell r="M104">
            <v>0</v>
          </cell>
          <cell r="N104">
            <v>0</v>
          </cell>
          <cell r="O104">
            <v>0</v>
          </cell>
          <cell r="P104">
            <v>0</v>
          </cell>
        </row>
        <row r="105">
          <cell r="C105">
            <v>0</v>
          </cell>
          <cell r="D105">
            <v>0</v>
          </cell>
          <cell r="E105">
            <v>1.655755396411386E-3</v>
          </cell>
          <cell r="F105">
            <v>8.211935521453495E-3</v>
          </cell>
          <cell r="G105">
            <v>1.785087209481195E-2</v>
          </cell>
          <cell r="H105">
            <v>4.71344083963261E-2</v>
          </cell>
          <cell r="K105">
            <v>0</v>
          </cell>
          <cell r="L105">
            <v>0</v>
          </cell>
          <cell r="M105">
            <v>1.7657063293189529E-3</v>
          </cell>
          <cell r="N105">
            <v>9.0250625638301912E-3</v>
          </cell>
          <cell r="O105">
            <v>1.9841489250617184E-2</v>
          </cell>
          <cell r="P105">
            <v>0.1160484434827473</v>
          </cell>
        </row>
        <row r="107">
          <cell r="C107" t="str">
            <v xml:space="preserve"> Total motor fuel consumption of interurban public road vehicles (EBU)</v>
          </cell>
          <cell r="K107" t="str">
            <v xml:space="preserve"> Total motor fuel consumption of interurban public road vehicles (EBU)</v>
          </cell>
        </row>
        <row r="108">
          <cell r="C108">
            <v>0</v>
          </cell>
          <cell r="D108">
            <v>0</v>
          </cell>
          <cell r="E108">
            <v>0</v>
          </cell>
          <cell r="F108">
            <v>0</v>
          </cell>
          <cell r="G108">
            <v>0</v>
          </cell>
          <cell r="H108">
            <v>0</v>
          </cell>
          <cell r="K108">
            <v>0</v>
          </cell>
          <cell r="L108">
            <v>0</v>
          </cell>
          <cell r="M108">
            <v>0</v>
          </cell>
          <cell r="N108">
            <v>0</v>
          </cell>
          <cell r="O108">
            <v>0</v>
          </cell>
          <cell r="P108">
            <v>0</v>
          </cell>
        </row>
        <row r="109">
          <cell r="C109">
            <v>0.67330000000000001</v>
          </cell>
          <cell r="D109">
            <v>0.8708455154972371</v>
          </cell>
          <cell r="E109">
            <v>0.92286953429206831</v>
          </cell>
          <cell r="F109">
            <v>0.90628355668987892</v>
          </cell>
          <cell r="G109">
            <v>0.87909587261209055</v>
          </cell>
          <cell r="H109">
            <v>0.7920892148189782</v>
          </cell>
          <cell r="K109">
            <v>0.67330000000000001</v>
          </cell>
          <cell r="L109">
            <v>0.8708455154972371</v>
          </cell>
          <cell r="M109">
            <v>0.93780569478335951</v>
          </cell>
          <cell r="N109">
            <v>0.92559883329869808</v>
          </cell>
          <cell r="O109">
            <v>0.89064335932146477</v>
          </cell>
          <cell r="P109">
            <v>0.35116971747667586</v>
          </cell>
        </row>
        <row r="110">
          <cell r="C110">
            <v>0</v>
          </cell>
          <cell r="D110">
            <v>0</v>
          </cell>
          <cell r="E110">
            <v>0</v>
          </cell>
          <cell r="F110">
            <v>0</v>
          </cell>
          <cell r="G110">
            <v>0</v>
          </cell>
          <cell r="H110">
            <v>0</v>
          </cell>
          <cell r="K110">
            <v>0</v>
          </cell>
          <cell r="L110">
            <v>0</v>
          </cell>
          <cell r="M110">
            <v>0</v>
          </cell>
          <cell r="N110">
            <v>0</v>
          </cell>
          <cell r="O110">
            <v>0</v>
          </cell>
          <cell r="P110">
            <v>0</v>
          </cell>
        </row>
        <row r="111">
          <cell r="C111">
            <v>0</v>
          </cell>
          <cell r="D111">
            <v>2.3541209334059988E-2</v>
          </cell>
          <cell r="E111">
            <v>3.3710618567957026E-2</v>
          </cell>
          <cell r="F111">
            <v>5.0387112424332449E-2</v>
          </cell>
          <cell r="G111">
            <v>6.7742600863830923E-2</v>
          </cell>
          <cell r="H111">
            <v>0.11208911621405618</v>
          </cell>
          <cell r="K111">
            <v>0</v>
          </cell>
          <cell r="L111">
            <v>2.3541209334059988E-2</v>
          </cell>
          <cell r="M111">
            <v>3.4495134485931354E-2</v>
          </cell>
          <cell r="N111">
            <v>5.1805783667994904E-2</v>
          </cell>
          <cell r="O111">
            <v>6.8525358294268979E-2</v>
          </cell>
          <cell r="P111">
            <v>0.31193256781055179</v>
          </cell>
        </row>
        <row r="112">
          <cell r="C112">
            <v>0</v>
          </cell>
          <cell r="D112">
            <v>0</v>
          </cell>
          <cell r="E112">
            <v>0</v>
          </cell>
          <cell r="F112">
            <v>0</v>
          </cell>
          <cell r="G112">
            <v>0</v>
          </cell>
          <cell r="H112">
            <v>0</v>
          </cell>
          <cell r="K112">
            <v>0</v>
          </cell>
          <cell r="L112">
            <v>0</v>
          </cell>
          <cell r="M112">
            <v>0</v>
          </cell>
          <cell r="N112">
            <v>0</v>
          </cell>
          <cell r="O112">
            <v>0</v>
          </cell>
          <cell r="P112">
            <v>0</v>
          </cell>
        </row>
        <row r="113">
          <cell r="C113">
            <v>0</v>
          </cell>
          <cell r="D113">
            <v>0</v>
          </cell>
          <cell r="E113">
            <v>1.655755396411386E-3</v>
          </cell>
          <cell r="F113">
            <v>8.211935521453495E-3</v>
          </cell>
          <cell r="G113">
            <v>1.785087209481195E-2</v>
          </cell>
          <cell r="H113">
            <v>4.71344083963261E-2</v>
          </cell>
          <cell r="K113">
            <v>0</v>
          </cell>
          <cell r="L113">
            <v>0</v>
          </cell>
          <cell r="M113">
            <v>1.7657063293189529E-3</v>
          </cell>
          <cell r="N113">
            <v>9.0250625638301912E-3</v>
          </cell>
          <cell r="O113">
            <v>1.9841489250617184E-2</v>
          </cell>
          <cell r="P113">
            <v>0.1160484434827473</v>
          </cell>
        </row>
        <row r="115">
          <cell r="C115" t="str">
            <v>Total motor fuel consumption of public road vehicles and LDVs (Mtoe)</v>
          </cell>
          <cell r="K115" t="str">
            <v>Total motor fuel consumption of public road vehicles and LDVs (Mtoe)</v>
          </cell>
        </row>
        <row r="116">
          <cell r="C116" t="str">
            <v>PT1</v>
          </cell>
          <cell r="K116" t="str">
            <v>PT1</v>
          </cell>
        </row>
        <row r="117">
          <cell r="C117">
            <v>0</v>
          </cell>
          <cell r="D117">
            <v>0</v>
          </cell>
          <cell r="E117">
            <v>0</v>
          </cell>
          <cell r="F117">
            <v>0</v>
          </cell>
          <cell r="G117">
            <v>0</v>
          </cell>
          <cell r="H117">
            <v>0</v>
          </cell>
          <cell r="K117">
            <v>0</v>
          </cell>
          <cell r="L117">
            <v>0</v>
          </cell>
          <cell r="M117">
            <v>0</v>
          </cell>
          <cell r="N117">
            <v>0</v>
          </cell>
          <cell r="O117">
            <v>0</v>
          </cell>
          <cell r="P117">
            <v>0</v>
          </cell>
        </row>
        <row r="118">
          <cell r="C118">
            <v>0.67330000000000001</v>
          </cell>
          <cell r="D118">
            <v>0.8708455154972371</v>
          </cell>
          <cell r="E118">
            <v>0.92286953429206831</v>
          </cell>
          <cell r="F118">
            <v>0.90628355668987892</v>
          </cell>
          <cell r="G118">
            <v>0.87909587261209055</v>
          </cell>
          <cell r="H118">
            <v>0.7920892148189782</v>
          </cell>
          <cell r="K118">
            <v>0.67330000000000001</v>
          </cell>
          <cell r="L118">
            <v>0.8708455154972371</v>
          </cell>
          <cell r="M118">
            <v>0.93780569478335951</v>
          </cell>
          <cell r="N118">
            <v>0.92559883329869808</v>
          </cell>
          <cell r="O118">
            <v>0.89064335932146477</v>
          </cell>
          <cell r="P118">
            <v>0.35116971747667586</v>
          </cell>
        </row>
        <row r="119">
          <cell r="C119">
            <v>0</v>
          </cell>
          <cell r="D119">
            <v>0</v>
          </cell>
          <cell r="E119">
            <v>0</v>
          </cell>
          <cell r="F119">
            <v>0</v>
          </cell>
          <cell r="G119">
            <v>0</v>
          </cell>
          <cell r="H119">
            <v>0</v>
          </cell>
          <cell r="K119">
            <v>0</v>
          </cell>
          <cell r="L119">
            <v>0</v>
          </cell>
          <cell r="M119">
            <v>0</v>
          </cell>
          <cell r="N119">
            <v>0</v>
          </cell>
          <cell r="O119">
            <v>0</v>
          </cell>
          <cell r="P119">
            <v>0</v>
          </cell>
        </row>
        <row r="120">
          <cell r="C120">
            <v>0</v>
          </cell>
          <cell r="D120">
            <v>2.3541209334059988E-2</v>
          </cell>
          <cell r="E120">
            <v>3.3710618567957026E-2</v>
          </cell>
          <cell r="F120">
            <v>5.0387112424332449E-2</v>
          </cell>
          <cell r="G120">
            <v>6.7742600863830923E-2</v>
          </cell>
          <cell r="H120">
            <v>0.11208911621405618</v>
          </cell>
          <cell r="K120">
            <v>0</v>
          </cell>
          <cell r="L120">
            <v>2.3541209334059988E-2</v>
          </cell>
          <cell r="M120">
            <v>3.4495134485931354E-2</v>
          </cell>
          <cell r="N120">
            <v>5.1805783667994904E-2</v>
          </cell>
          <cell r="O120">
            <v>6.8525358294268979E-2</v>
          </cell>
          <cell r="P120">
            <v>0.31193256781055179</v>
          </cell>
        </row>
        <row r="121">
          <cell r="C121">
            <v>0</v>
          </cell>
          <cell r="D121">
            <v>0</v>
          </cell>
          <cell r="E121">
            <v>0</v>
          </cell>
          <cell r="F121">
            <v>0</v>
          </cell>
          <cell r="G121">
            <v>0</v>
          </cell>
          <cell r="H121">
            <v>0</v>
          </cell>
          <cell r="K121">
            <v>0</v>
          </cell>
          <cell r="L121">
            <v>0</v>
          </cell>
          <cell r="M121">
            <v>0</v>
          </cell>
          <cell r="N121">
            <v>0</v>
          </cell>
          <cell r="O121">
            <v>0</v>
          </cell>
          <cell r="P121">
            <v>0</v>
          </cell>
        </row>
        <row r="122">
          <cell r="C122">
            <v>0</v>
          </cell>
          <cell r="D122">
            <v>0</v>
          </cell>
          <cell r="E122">
            <v>0</v>
          </cell>
          <cell r="F122">
            <v>0</v>
          </cell>
          <cell r="G122">
            <v>0</v>
          </cell>
          <cell r="H122">
            <v>0</v>
          </cell>
          <cell r="K122">
            <v>0</v>
          </cell>
          <cell r="L122">
            <v>0</v>
          </cell>
          <cell r="M122">
            <v>0</v>
          </cell>
          <cell r="N122">
            <v>0</v>
          </cell>
          <cell r="O122">
            <v>0</v>
          </cell>
          <cell r="P122">
            <v>0</v>
          </cell>
        </row>
        <row r="124">
          <cell r="C124" t="str">
            <v>Motor fuel consumption of trucks,per truck type,per fuel (EBU)</v>
          </cell>
          <cell r="K124" t="str">
            <v>Motor fuel consumption of trucks,per truck type,per fuel (EBU)</v>
          </cell>
        </row>
        <row r="125">
          <cell r="C125" t="str">
            <v>GASOLINE</v>
          </cell>
          <cell r="K125" t="str">
            <v>GASOLINE</v>
          </cell>
        </row>
        <row r="126">
          <cell r="C126">
            <v>0.97437574401950011</v>
          </cell>
          <cell r="D126">
            <v>9.2688395286032954E-2</v>
          </cell>
          <cell r="E126">
            <v>5.6076479148049981E-2</v>
          </cell>
          <cell r="F126">
            <v>3.3926269884570405E-2</v>
          </cell>
          <cell r="G126">
            <v>2.0525393280165026E-2</v>
          </cell>
          <cell r="H126">
            <v>-1.1904728102495321E-2</v>
          </cell>
          <cell r="K126">
            <v>0.97437574401950011</v>
          </cell>
          <cell r="L126">
            <v>9.2688395286032954E-2</v>
          </cell>
          <cell r="M126">
            <v>5.6076479148049828E-2</v>
          </cell>
          <cell r="N126">
            <v>3.3926269884570107E-2</v>
          </cell>
          <cell r="O126">
            <v>2.0525393280164842E-2</v>
          </cell>
          <cell r="P126">
            <v>-1.1904728102495609E-2</v>
          </cell>
        </row>
        <row r="127">
          <cell r="C127">
            <v>0</v>
          </cell>
          <cell r="D127">
            <v>0</v>
          </cell>
          <cell r="E127">
            <v>0</v>
          </cell>
          <cell r="F127">
            <v>0</v>
          </cell>
          <cell r="G127">
            <v>0</v>
          </cell>
          <cell r="H127">
            <v>0</v>
          </cell>
          <cell r="K127">
            <v>0</v>
          </cell>
          <cell r="L127">
            <v>0</v>
          </cell>
          <cell r="M127">
            <v>7.6296339739888224E-17</v>
          </cell>
          <cell r="N127">
            <v>2.0715777221198358E-16</v>
          </cell>
          <cell r="O127">
            <v>8.3405773631659579E-17</v>
          </cell>
          <cell r="P127">
            <v>-4.8375348706362559E-17</v>
          </cell>
        </row>
        <row r="128">
          <cell r="C128" t="str">
            <v>DIESEL</v>
          </cell>
          <cell r="K128" t="str">
            <v>DIESEL</v>
          </cell>
        </row>
        <row r="129">
          <cell r="C129">
            <v>5.4717818126474844</v>
          </cell>
          <cell r="D129">
            <v>7.1044027747162275</v>
          </cell>
          <cell r="E129">
            <v>7.2838860634094234</v>
          </cell>
          <cell r="F129">
            <v>7.2879900028607185</v>
          </cell>
          <cell r="G129">
            <v>7.3574051465145702</v>
          </cell>
          <cell r="H129">
            <v>8.0218074040164531</v>
          </cell>
          <cell r="K129">
            <v>5.4717818126474844</v>
          </cell>
          <cell r="L129">
            <v>7.1044027747162275</v>
          </cell>
          <cell r="M129">
            <v>7.2018649257703897</v>
          </cell>
          <cell r="N129">
            <v>6.891371529437353</v>
          </cell>
          <cell r="O129">
            <v>5.9825024751897402</v>
          </cell>
          <cell r="P129">
            <v>-1.1954334267050957</v>
          </cell>
        </row>
        <row r="130">
          <cell r="C130">
            <v>9.084818187352516</v>
          </cell>
          <cell r="D130">
            <v>7.6202223181719368</v>
          </cell>
          <cell r="E130">
            <v>8.3247021205184897</v>
          </cell>
          <cell r="F130">
            <v>8.5779900127759827</v>
          </cell>
          <cell r="G130">
            <v>8.8511126176925128</v>
          </cell>
          <cell r="H130">
            <v>10.410885237868108</v>
          </cell>
          <cell r="K130">
            <v>9.084818187352516</v>
          </cell>
          <cell r="L130">
            <v>7.6202223181719368</v>
          </cell>
          <cell r="M130">
            <v>7.8368418632744969</v>
          </cell>
          <cell r="N130">
            <v>7.3032201506589747</v>
          </cell>
          <cell r="O130">
            <v>6.4822739795432733</v>
          </cell>
          <cell r="P130">
            <v>-7.5755617216511251E-2</v>
          </cell>
        </row>
        <row r="131">
          <cell r="C131" t="str">
            <v>L.P.G.</v>
          </cell>
          <cell r="K131" t="str">
            <v>L.P.G.</v>
          </cell>
        </row>
        <row r="132">
          <cell r="C132">
            <v>7.8723973829352936E-2</v>
          </cell>
          <cell r="D132">
            <v>6.8342147477968834E-3</v>
          </cell>
          <cell r="E132">
            <v>4.1346999224171144E-3</v>
          </cell>
          <cell r="F132">
            <v>2.5014934530623542E-3</v>
          </cell>
          <cell r="G132">
            <v>1.5134035391027242E-3</v>
          </cell>
          <cell r="H132">
            <v>-8.7777405267958021E-4</v>
          </cell>
          <cell r="K132">
            <v>7.8723973829352936E-2</v>
          </cell>
          <cell r="L132">
            <v>6.8342147477968834E-3</v>
          </cell>
          <cell r="M132">
            <v>4.1346999224171144E-3</v>
          </cell>
          <cell r="N132">
            <v>2.5014934530623542E-3</v>
          </cell>
          <cell r="O132">
            <v>1.5134035391027242E-3</v>
          </cell>
          <cell r="P132">
            <v>-8.7777405267958021E-4</v>
          </cell>
        </row>
        <row r="133">
          <cell r="C133">
            <v>0</v>
          </cell>
          <cell r="D133">
            <v>0</v>
          </cell>
          <cell r="E133">
            <v>0</v>
          </cell>
          <cell r="F133">
            <v>0</v>
          </cell>
          <cell r="G133">
            <v>0</v>
          </cell>
          <cell r="H133">
            <v>0</v>
          </cell>
          <cell r="K133">
            <v>0</v>
          </cell>
          <cell r="L133">
            <v>0</v>
          </cell>
          <cell r="M133">
            <v>0</v>
          </cell>
          <cell r="N133">
            <v>0</v>
          </cell>
          <cell r="O133">
            <v>0</v>
          </cell>
          <cell r="P133">
            <v>0</v>
          </cell>
        </row>
        <row r="134">
          <cell r="C134" t="str">
            <v>N.Gas</v>
          </cell>
          <cell r="K134" t="str">
            <v>N.Gas</v>
          </cell>
        </row>
        <row r="135">
          <cell r="C135">
            <v>0</v>
          </cell>
          <cell r="D135">
            <v>9.9931945090346502E-2</v>
          </cell>
          <cell r="E135">
            <v>6.0458826779659629E-2</v>
          </cell>
          <cell r="F135">
            <v>3.6577590201694071E-2</v>
          </cell>
          <cell r="G135">
            <v>2.2129442072024913E-2</v>
          </cell>
          <cell r="H135">
            <v>-1.2835076401774451E-2</v>
          </cell>
          <cell r="K135">
            <v>0</v>
          </cell>
          <cell r="L135">
            <v>9.9931945090346502E-2</v>
          </cell>
          <cell r="M135">
            <v>8.3341582355882932E-2</v>
          </cell>
          <cell r="N135">
            <v>0.11125242459655849</v>
          </cell>
          <cell r="O135">
            <v>0.15594766621698711</v>
          </cell>
          <cell r="P135">
            <v>0.36468786751679666</v>
          </cell>
        </row>
        <row r="136">
          <cell r="C136">
            <v>0</v>
          </cell>
          <cell r="D136">
            <v>0</v>
          </cell>
          <cell r="E136">
            <v>0</v>
          </cell>
          <cell r="F136">
            <v>0</v>
          </cell>
          <cell r="G136">
            <v>0</v>
          </cell>
          <cell r="H136">
            <v>0</v>
          </cell>
          <cell r="K136">
            <v>0</v>
          </cell>
          <cell r="L136">
            <v>0</v>
          </cell>
          <cell r="M136">
            <v>0.12084295645209583</v>
          </cell>
          <cell r="N136">
            <v>0.40486030063685186</v>
          </cell>
          <cell r="O136">
            <v>0.80228380976725788</v>
          </cell>
          <cell r="P136">
            <v>3.5613329408739101</v>
          </cell>
        </row>
        <row r="137">
          <cell r="C137" t="str">
            <v>FC-H²</v>
          </cell>
          <cell r="K137" t="str">
            <v>FC-H²</v>
          </cell>
        </row>
        <row r="138">
          <cell r="C138">
            <v>0</v>
          </cell>
          <cell r="D138">
            <v>0</v>
          </cell>
          <cell r="E138">
            <v>0</v>
          </cell>
          <cell r="F138">
            <v>0</v>
          </cell>
          <cell r="G138">
            <v>0</v>
          </cell>
          <cell r="H138">
            <v>0</v>
          </cell>
          <cell r="K138">
            <v>0</v>
          </cell>
          <cell r="L138">
            <v>0</v>
          </cell>
          <cell r="M138">
            <v>0</v>
          </cell>
          <cell r="N138">
            <v>0</v>
          </cell>
          <cell r="O138">
            <v>0</v>
          </cell>
          <cell r="P138">
            <v>0</v>
          </cell>
        </row>
        <row r="139">
          <cell r="C139">
            <v>0</v>
          </cell>
          <cell r="D139">
            <v>0</v>
          </cell>
          <cell r="E139">
            <v>0</v>
          </cell>
          <cell r="F139">
            <v>0</v>
          </cell>
          <cell r="G139">
            <v>0</v>
          </cell>
          <cell r="H139">
            <v>0</v>
          </cell>
          <cell r="K139">
            <v>0</v>
          </cell>
          <cell r="L139">
            <v>0</v>
          </cell>
          <cell r="M139">
            <v>0</v>
          </cell>
          <cell r="N139">
            <v>0</v>
          </cell>
          <cell r="O139">
            <v>0</v>
          </cell>
          <cell r="P139">
            <v>0</v>
          </cell>
        </row>
        <row r="140">
          <cell r="C140" t="str">
            <v>ELECTRICITY</v>
          </cell>
          <cell r="K140" t="str">
            <v>ELECTRICITY</v>
          </cell>
        </row>
        <row r="141">
          <cell r="C141">
            <v>0</v>
          </cell>
          <cell r="D141">
            <v>0</v>
          </cell>
          <cell r="E141">
            <v>0</v>
          </cell>
          <cell r="F141">
            <v>0</v>
          </cell>
          <cell r="G141">
            <v>0</v>
          </cell>
          <cell r="H141">
            <v>0</v>
          </cell>
          <cell r="K141">
            <v>0</v>
          </cell>
          <cell r="L141">
            <v>0</v>
          </cell>
          <cell r="M141">
            <v>0</v>
          </cell>
          <cell r="N141">
            <v>0</v>
          </cell>
          <cell r="O141">
            <v>0</v>
          </cell>
          <cell r="P141">
            <v>0</v>
          </cell>
        </row>
        <row r="142">
          <cell r="C142">
            <v>0</v>
          </cell>
          <cell r="D142">
            <v>0</v>
          </cell>
          <cell r="E142">
            <v>0</v>
          </cell>
          <cell r="F142">
            <v>0</v>
          </cell>
          <cell r="G142">
            <v>0</v>
          </cell>
          <cell r="H142">
            <v>0</v>
          </cell>
          <cell r="K142">
            <v>0</v>
          </cell>
          <cell r="L142">
            <v>0</v>
          </cell>
          <cell r="M142">
            <v>0</v>
          </cell>
          <cell r="N142">
            <v>0</v>
          </cell>
          <cell r="O142">
            <v>0</v>
          </cell>
          <cell r="P142">
            <v>0</v>
          </cell>
        </row>
        <row r="144">
          <cell r="C144" t="str">
            <v>Total motor fuel consumption of motorcycles (Mtoe)</v>
          </cell>
          <cell r="K144" t="str">
            <v>Total motor fuel consumption of motorcycles (Mtoe)</v>
          </cell>
        </row>
        <row r="145">
          <cell r="A145" t="str">
            <v>esscf2w</v>
          </cell>
          <cell r="C145">
            <v>0.342999993</v>
          </cell>
          <cell r="D145">
            <v>0.56526773749949999</v>
          </cell>
          <cell r="E145">
            <v>0.57457460896515755</v>
          </cell>
          <cell r="F145">
            <v>0.5864153215941329</v>
          </cell>
          <cell r="G145">
            <v>0.60310723743098105</v>
          </cell>
          <cell r="H145">
            <v>0.70505391979594501</v>
          </cell>
          <cell r="K145">
            <v>0.342999993</v>
          </cell>
          <cell r="L145">
            <v>0.56526773749949999</v>
          </cell>
          <cell r="M145">
            <v>0.57106889322015741</v>
          </cell>
          <cell r="N145">
            <v>0.56747911603330792</v>
          </cell>
          <cell r="O145">
            <v>0.57573824360231596</v>
          </cell>
          <cell r="P145">
            <v>0.63225924001939793</v>
          </cell>
        </row>
        <row r="148">
          <cell r="C148" t="str">
            <v>Total number of private cars (Million)</v>
          </cell>
          <cell r="K148" t="str">
            <v>Total number of private cars (Million)</v>
          </cell>
        </row>
        <row r="149">
          <cell r="A149" t="str">
            <v>nbvp</v>
          </cell>
          <cell r="C149">
            <v>29.760983773998959</v>
          </cell>
          <cell r="D149">
            <v>34.182354107569942</v>
          </cell>
          <cell r="E149">
            <v>34.690412563685413</v>
          </cell>
          <cell r="F149">
            <v>35.603432606124514</v>
          </cell>
          <cell r="G149">
            <v>36.435851335195295</v>
          </cell>
          <cell r="H149">
            <v>41.278678652849216</v>
          </cell>
          <cell r="K149">
            <v>29.760983773998959</v>
          </cell>
          <cell r="L149">
            <v>34.182354107569942</v>
          </cell>
          <cell r="M149">
            <v>34.690412563685413</v>
          </cell>
          <cell r="N149">
            <v>35.603432606124514</v>
          </cell>
          <cell r="O149">
            <v>36.435851335195295</v>
          </cell>
          <cell r="P149">
            <v>41.278678652849216</v>
          </cell>
        </row>
        <row r="151">
          <cell r="C151" t="str">
            <v>Number of private cars,per car type (Million)</v>
          </cell>
          <cell r="K151" t="str">
            <v>Number of private cars,per car type (Million)</v>
          </cell>
        </row>
        <row r="152">
          <cell r="C152">
            <v>29.760983773998959</v>
          </cell>
          <cell r="D152">
            <v>34.182354107569942</v>
          </cell>
          <cell r="E152">
            <v>34.690412563685413</v>
          </cell>
          <cell r="F152">
            <v>35.603432606124514</v>
          </cell>
          <cell r="G152">
            <v>36.435851335195295</v>
          </cell>
          <cell r="H152">
            <v>41.278678652849216</v>
          </cell>
          <cell r="K152">
            <v>29.760983773998959</v>
          </cell>
          <cell r="L152">
            <v>34.182354107569942</v>
          </cell>
          <cell r="M152">
            <v>34.690412563685413</v>
          </cell>
          <cell r="N152">
            <v>35.603432606124514</v>
          </cell>
          <cell r="O152">
            <v>36.435851335195295</v>
          </cell>
          <cell r="P152">
            <v>41.278678652849216</v>
          </cell>
        </row>
        <row r="154">
          <cell r="C154" t="str">
            <v>Stock of cars by motor fuel (Million)</v>
          </cell>
          <cell r="K154" t="str">
            <v>Stock of cars by motor fuel (Million)</v>
          </cell>
        </row>
        <row r="155">
          <cell r="A155" t="str">
            <v>nbvpess</v>
          </cell>
          <cell r="C155">
            <v>19.939859128579304</v>
          </cell>
          <cell r="D155">
            <v>13.496527752071863</v>
          </cell>
          <cell r="E155">
            <v>13.371954510169228</v>
          </cell>
          <cell r="F155">
            <v>13.873491889465924</v>
          </cell>
          <cell r="G155">
            <v>13.66093419428416</v>
          </cell>
          <cell r="H155">
            <v>11.947817909486117</v>
          </cell>
          <cell r="K155">
            <v>19.939859128579304</v>
          </cell>
          <cell r="L155">
            <v>12.907454202071863</v>
          </cell>
          <cell r="M155">
            <v>15.199860578419226</v>
          </cell>
          <cell r="N155">
            <v>18.560536596217172</v>
          </cell>
          <cell r="O155">
            <v>20.905062818408762</v>
          </cell>
          <cell r="P155">
            <v>4.1111348672137211</v>
          </cell>
        </row>
        <row r="156">
          <cell r="A156" t="str">
            <v>nbvpgzl</v>
          </cell>
          <cell r="C156">
            <v>9.5770845784728635</v>
          </cell>
          <cell r="D156">
            <v>20.408785601816007</v>
          </cell>
          <cell r="E156">
            <v>20.755466087243967</v>
          </cell>
          <cell r="F156">
            <v>20.314167719762121</v>
          </cell>
          <cell r="G156">
            <v>20.044972888037059</v>
          </cell>
          <cell r="H156">
            <v>18.601145449110362</v>
          </cell>
          <cell r="K156">
            <v>9.5770845784728635</v>
          </cell>
          <cell r="L156">
            <v>21.00111370181601</v>
          </cell>
          <cell r="M156">
            <v>18.91851388574397</v>
          </cell>
          <cell r="N156">
            <v>14.39425061173462</v>
          </cell>
          <cell r="O156">
            <v>10.301000169038216</v>
          </cell>
          <cell r="P156">
            <v>1.5189303560500629</v>
          </cell>
        </row>
        <row r="157">
          <cell r="A157" t="str">
            <v>nbvplpg</v>
          </cell>
          <cell r="C157">
            <v>0.24404006694679148</v>
          </cell>
          <cell r="D157">
            <v>0.20544065368207354</v>
          </cell>
          <cell r="E157">
            <v>0.20837984777222043</v>
          </cell>
          <cell r="F157">
            <v>0.213783195723971</v>
          </cell>
          <cell r="G157">
            <v>6.6673907092015816E-4</v>
          </cell>
          <cell r="H157">
            <v>-1.7335215843924113E-4</v>
          </cell>
          <cell r="K157">
            <v>0.24404006694679148</v>
          </cell>
          <cell r="L157">
            <v>0.20544065368207354</v>
          </cell>
          <cell r="M157">
            <v>0.20837984777222043</v>
          </cell>
          <cell r="N157">
            <v>0.213783195723971</v>
          </cell>
          <cell r="O157">
            <v>6.6673907092015816E-4</v>
          </cell>
          <cell r="P157">
            <v>-1.7335215843924113E-4</v>
          </cell>
        </row>
        <row r="158">
          <cell r="A158" t="str">
            <v>nbvpgas</v>
          </cell>
          <cell r="C158">
            <v>0</v>
          </cell>
          <cell r="D158">
            <v>0</v>
          </cell>
          <cell r="E158">
            <v>0</v>
          </cell>
          <cell r="F158">
            <v>0</v>
          </cell>
          <cell r="G158">
            <v>0</v>
          </cell>
          <cell r="H158">
            <v>0</v>
          </cell>
          <cell r="K158">
            <v>0</v>
          </cell>
          <cell r="L158">
            <v>0</v>
          </cell>
          <cell r="M158">
            <v>0</v>
          </cell>
          <cell r="N158">
            <v>0</v>
          </cell>
          <cell r="O158">
            <v>0</v>
          </cell>
          <cell r="P158">
            <v>0</v>
          </cell>
        </row>
        <row r="159">
          <cell r="A159" t="str">
            <v>nbvph2</v>
          </cell>
          <cell r="C159">
            <v>0</v>
          </cell>
          <cell r="D159">
            <v>0</v>
          </cell>
          <cell r="E159">
            <v>0</v>
          </cell>
          <cell r="F159">
            <v>0</v>
          </cell>
          <cell r="G159">
            <v>0</v>
          </cell>
          <cell r="H159">
            <v>0</v>
          </cell>
          <cell r="K159">
            <v>0</v>
          </cell>
          <cell r="L159">
            <v>0</v>
          </cell>
          <cell r="M159">
            <v>0</v>
          </cell>
          <cell r="N159">
            <v>0</v>
          </cell>
          <cell r="O159">
            <v>0</v>
          </cell>
          <cell r="P159">
            <v>0</v>
          </cell>
        </row>
        <row r="160">
          <cell r="A160" t="str">
            <v>nbvpele</v>
          </cell>
          <cell r="C160">
            <v>0</v>
          </cell>
          <cell r="D160">
            <v>7.1600100000000014E-2</v>
          </cell>
          <cell r="E160">
            <v>0.35348456849999998</v>
          </cell>
          <cell r="F160">
            <v>1.2012174294225002</v>
          </cell>
          <cell r="G160">
            <v>2.7287484391544132</v>
          </cell>
          <cell r="H160">
            <v>10.730026205819852</v>
          </cell>
          <cell r="K160">
            <v>0</v>
          </cell>
          <cell r="L160">
            <v>6.8345549999999991E-2</v>
          </cell>
          <cell r="M160">
            <v>0.36365825174999999</v>
          </cell>
          <cell r="N160">
            <v>2.4277579024487501</v>
          </cell>
          <cell r="O160">
            <v>5.2182314131773939</v>
          </cell>
          <cell r="P160">
            <v>35.646543032573874</v>
          </cell>
        </row>
        <row r="162">
          <cell r="C162" t="str">
            <v xml:space="preserve">Annual sales of new cars (million)  </v>
          </cell>
          <cell r="K162" t="str">
            <v xml:space="preserve">Annual sales of new cars (million)  </v>
          </cell>
        </row>
        <row r="163">
          <cell r="A163" t="str">
            <v>nbnewvp</v>
          </cell>
          <cell r="C163">
            <v>2.1339999999999999</v>
          </cell>
          <cell r="D163">
            <v>2.1697000000000002</v>
          </cell>
          <cell r="E163">
            <v>2.2551000000000001</v>
          </cell>
          <cell r="F163">
            <v>2.3681000000000001</v>
          </cell>
          <cell r="G163">
            <v>2.4095</v>
          </cell>
          <cell r="H163">
            <v>2.5375999999999999</v>
          </cell>
          <cell r="K163">
            <v>2.1339999999999999</v>
          </cell>
          <cell r="L163">
            <v>2.1697000000000002</v>
          </cell>
          <cell r="M163">
            <v>2.2551000000000001</v>
          </cell>
          <cell r="N163">
            <v>2.3681000000000001</v>
          </cell>
          <cell r="O163">
            <v>2.4095</v>
          </cell>
          <cell r="P163">
            <v>2.5375999999999999</v>
          </cell>
        </row>
        <row r="165">
          <cell r="C165" t="str">
            <v xml:space="preserve">Share of each motor fuel in the annual sales of new cars (1)  </v>
          </cell>
          <cell r="K165" t="str">
            <v xml:space="preserve">Share of each motor fuel in the annual sales of new cars (1)  </v>
          </cell>
        </row>
        <row r="166">
          <cell r="A166" t="str">
            <v>pcaness</v>
          </cell>
          <cell r="C166">
            <v>0</v>
          </cell>
          <cell r="D166">
            <v>0.38100000000000001</v>
          </cell>
          <cell r="E166">
            <v>0.36599999999999999</v>
          </cell>
          <cell r="F166">
            <v>0.39810000000000001</v>
          </cell>
          <cell r="G166">
            <v>0.34510000000000002</v>
          </cell>
          <cell r="H166">
            <v>0.3054</v>
          </cell>
          <cell r="K166">
            <v>0</v>
          </cell>
          <cell r="L166">
            <v>0.3629</v>
          </cell>
          <cell r="M166">
            <v>0.56389999999999996</v>
          </cell>
          <cell r="N166">
            <v>0.68820000000000003</v>
          </cell>
          <cell r="O166">
            <v>0.67989999999999995</v>
          </cell>
          <cell r="P166">
            <v>0.18809999999999999</v>
          </cell>
        </row>
        <row r="167">
          <cell r="A167" t="str">
            <v>pcangzl</v>
          </cell>
          <cell r="C167">
            <v>0</v>
          </cell>
          <cell r="D167">
            <v>0.6109</v>
          </cell>
          <cell r="E167">
            <v>0.60089999999999999</v>
          </cell>
          <cell r="F167">
            <v>0.51490000000000002</v>
          </cell>
          <cell r="G167">
            <v>0.50880000000000003</v>
          </cell>
          <cell r="H167">
            <v>0.46920000000000001</v>
          </cell>
          <cell r="K167">
            <v>0</v>
          </cell>
          <cell r="L167">
            <v>0.62909999999999999</v>
          </cell>
          <cell r="M167">
            <v>0.40200000000000002</v>
          </cell>
          <cell r="N167">
            <v>0.1212</v>
          </cell>
          <cell r="O167">
            <v>3.6600000000000001E-2</v>
          </cell>
          <cell r="P167">
            <v>8.2699999999999996E-2</v>
          </cell>
        </row>
        <row r="168">
          <cell r="A168" t="str">
            <v>pcanlpg</v>
          </cell>
          <cell r="C168">
            <v>0</v>
          </cell>
          <cell r="D168">
            <v>5.8999999999999999E-3</v>
          </cell>
          <cell r="E168">
            <v>6.0000000000000001E-3</v>
          </cell>
          <cell r="F168">
            <v>6.0000000000000001E-3</v>
          </cell>
          <cell r="G168">
            <v>-1.21E-2</v>
          </cell>
          <cell r="H168">
            <v>0</v>
          </cell>
          <cell r="K168">
            <v>0</v>
          </cell>
          <cell r="L168">
            <v>5.8999999999999999E-3</v>
          </cell>
          <cell r="M168">
            <v>6.0000000000000001E-3</v>
          </cell>
          <cell r="N168">
            <v>6.0000000000000001E-3</v>
          </cell>
          <cell r="O168">
            <v>-1.21E-2</v>
          </cell>
          <cell r="P168">
            <v>0</v>
          </cell>
        </row>
        <row r="169">
          <cell r="A169" t="str">
            <v>pcangas</v>
          </cell>
          <cell r="C169">
            <v>0</v>
          </cell>
          <cell r="D169">
            <v>0</v>
          </cell>
          <cell r="E169">
            <v>0</v>
          </cell>
          <cell r="F169">
            <v>0</v>
          </cell>
          <cell r="G169">
            <v>0</v>
          </cell>
          <cell r="H169">
            <v>0</v>
          </cell>
          <cell r="K169">
            <v>0</v>
          </cell>
          <cell r="L169">
            <v>0</v>
          </cell>
          <cell r="M169">
            <v>0</v>
          </cell>
          <cell r="N169">
            <v>0</v>
          </cell>
          <cell r="O169">
            <v>0</v>
          </cell>
          <cell r="P169">
            <v>0</v>
          </cell>
        </row>
        <row r="170">
          <cell r="A170" t="str">
            <v>pcanh2</v>
          </cell>
          <cell r="C170">
            <v>0</v>
          </cell>
          <cell r="D170">
            <v>0</v>
          </cell>
          <cell r="E170">
            <v>0</v>
          </cell>
          <cell r="F170">
            <v>0</v>
          </cell>
          <cell r="G170">
            <v>0</v>
          </cell>
          <cell r="H170">
            <v>0</v>
          </cell>
          <cell r="K170">
            <v>0</v>
          </cell>
          <cell r="L170">
            <v>0</v>
          </cell>
          <cell r="M170">
            <v>0</v>
          </cell>
          <cell r="N170">
            <v>0</v>
          </cell>
          <cell r="O170">
            <v>0</v>
          </cell>
          <cell r="P170">
            <v>0</v>
          </cell>
        </row>
        <row r="171">
          <cell r="A171" t="str">
            <v>pcanele</v>
          </cell>
          <cell r="C171">
            <v>0</v>
          </cell>
          <cell r="D171">
            <v>2.2000000000000001E-3</v>
          </cell>
          <cell r="E171">
            <v>2.7E-2</v>
          </cell>
          <cell r="F171">
            <v>8.1000000000000003E-2</v>
          </cell>
          <cell r="G171">
            <v>0.15820000000000001</v>
          </cell>
          <cell r="H171">
            <v>0.22539999999999999</v>
          </cell>
          <cell r="K171">
            <v>0</v>
          </cell>
          <cell r="L171">
            <v>2.0999999999999999E-3</v>
          </cell>
          <cell r="M171">
            <v>2.81E-2</v>
          </cell>
          <cell r="N171">
            <v>0.184</v>
          </cell>
          <cell r="O171">
            <v>0.29509999999999997</v>
          </cell>
          <cell r="P171">
            <v>0.72909999999999997</v>
          </cell>
        </row>
        <row r="173">
          <cell r="C173" t="str">
            <v>Share of each size in the new cars  (1)</v>
          </cell>
          <cell r="K173" t="str">
            <v>Share of each size in the new cars  (1)</v>
          </cell>
        </row>
        <row r="174">
          <cell r="C174">
            <v>1</v>
          </cell>
          <cell r="D174">
            <v>1</v>
          </cell>
          <cell r="E174">
            <v>1</v>
          </cell>
          <cell r="F174">
            <v>1</v>
          </cell>
          <cell r="G174">
            <v>1</v>
          </cell>
          <cell r="H174">
            <v>1</v>
          </cell>
          <cell r="K174">
            <v>1</v>
          </cell>
          <cell r="L174">
            <v>1</v>
          </cell>
          <cell r="M174">
            <v>1</v>
          </cell>
          <cell r="N174">
            <v>1</v>
          </cell>
          <cell r="O174">
            <v>1</v>
          </cell>
          <cell r="P174">
            <v>1</v>
          </cell>
        </row>
        <row r="176">
          <cell r="C176" t="str">
            <v>Number of  public road vehicles,per vehicle type (thousand)</v>
          </cell>
          <cell r="K176" t="str">
            <v>Number of  public road vehicles,per vehicle type (thousand)</v>
          </cell>
        </row>
        <row r="177">
          <cell r="A177" t="str">
            <v>nbvtpub</v>
          </cell>
          <cell r="C177">
            <v>90.213099999999997</v>
          </cell>
          <cell r="D177">
            <v>99.911008249999995</v>
          </cell>
          <cell r="E177">
            <v>108.14746428000001</v>
          </cell>
          <cell r="F177">
            <v>112.38747997999999</v>
          </cell>
          <cell r="G177">
            <v>117.58375453999999</v>
          </cell>
          <cell r="H177">
            <v>144.00717152999997</v>
          </cell>
          <cell r="K177">
            <v>90.213099999999997</v>
          </cell>
          <cell r="L177">
            <v>99.911008249999995</v>
          </cell>
          <cell r="M177">
            <v>110.91700645</v>
          </cell>
          <cell r="N177">
            <v>118.44077898999998</v>
          </cell>
          <cell r="O177">
            <v>126.62310715999999</v>
          </cell>
          <cell r="P177">
            <v>162.89779467000002</v>
          </cell>
        </row>
        <row r="179">
          <cell r="C179" t="str">
            <v>Number of new public road vehicles,per vehicle type,per period (thousand)</v>
          </cell>
          <cell r="K179" t="str">
            <v>Number of new public road vehicles,per vehicle type,per period (thousand)</v>
          </cell>
        </row>
        <row r="180">
          <cell r="C180">
            <v>0</v>
          </cell>
          <cell r="D180">
            <v>100.36207375000001</v>
          </cell>
          <cell r="E180">
            <v>41.706643793750011</v>
          </cell>
          <cell r="F180">
            <v>40.469416233799997</v>
          </cell>
          <cell r="G180">
            <v>42.846080353299982</v>
          </cell>
          <cell r="H180">
            <v>183.98564807359998</v>
          </cell>
          <cell r="K180">
            <v>0</v>
          </cell>
          <cell r="L180">
            <v>100.36207375000001</v>
          </cell>
          <cell r="M180">
            <v>44.476185963750005</v>
          </cell>
          <cell r="N180">
            <v>44.680969700749984</v>
          </cell>
          <cell r="O180">
            <v>47.859989131649996</v>
          </cell>
          <cell r="P180">
            <v>205.94965110440003</v>
          </cell>
        </row>
        <row r="182">
          <cell r="C182" t="str">
            <v>Total number of trucks (Thousand)</v>
          </cell>
          <cell r="K182" t="str">
            <v>Total number of trucks (Thousand)</v>
          </cell>
        </row>
        <row r="183">
          <cell r="C183">
            <v>5778.6381999999994</v>
          </cell>
          <cell r="D183">
            <v>6883.1072654277696</v>
          </cell>
          <cell r="E183">
            <v>7156.3390733070619</v>
          </cell>
          <cell r="F183">
            <v>7346.8062228688732</v>
          </cell>
          <cell r="G183">
            <v>7593.7049108572592</v>
          </cell>
          <cell r="H183">
            <v>9145.19318760446</v>
          </cell>
          <cell r="K183">
            <v>5778.6381999999994</v>
          </cell>
          <cell r="L183">
            <v>6883.1072654277696</v>
          </cell>
          <cell r="M183">
            <v>7108.3909571003378</v>
          </cell>
          <cell r="N183">
            <v>7278.5271394816436</v>
          </cell>
          <cell r="O183">
            <v>7523.2807869771241</v>
          </cell>
          <cell r="P183">
            <v>8139.2539051961148</v>
          </cell>
        </row>
        <row r="185">
          <cell r="C185" t="str">
            <v>Number of trucks,per truck type (Thousand)</v>
          </cell>
          <cell r="K185" t="str">
            <v>Number of trucks,per truck type (Thousand)</v>
          </cell>
        </row>
        <row r="186">
          <cell r="A186" t="str">
            <v>nbcam1</v>
          </cell>
          <cell r="C186">
            <v>5062.4156999999996</v>
          </cell>
          <cell r="D186">
            <v>6022.7188572492987</v>
          </cell>
          <cell r="E186">
            <v>6213.8492173525219</v>
          </cell>
          <cell r="F186">
            <v>6360.8648277598704</v>
          </cell>
          <cell r="G186">
            <v>6551.0892265965576</v>
          </cell>
          <cell r="H186">
            <v>7689.2784321378304</v>
          </cell>
          <cell r="K186">
            <v>5062.4156999999996</v>
          </cell>
          <cell r="L186">
            <v>6022.7188572492987</v>
          </cell>
          <cell r="M186">
            <v>6199.2277536872043</v>
          </cell>
          <cell r="N186">
            <v>6361.4327199069567</v>
          </cell>
          <cell r="O186">
            <v>6591.1462974706583</v>
          </cell>
          <cell r="P186">
            <v>7178.0080189924538</v>
          </cell>
        </row>
        <row r="187">
          <cell r="A187" t="str">
            <v>nbcam2</v>
          </cell>
          <cell r="C187">
            <v>716.22249999999997</v>
          </cell>
          <cell r="D187">
            <v>860.3884081784712</v>
          </cell>
          <cell r="E187">
            <v>942.48985595454008</v>
          </cell>
          <cell r="F187">
            <v>985.94139510900288</v>
          </cell>
          <cell r="G187">
            <v>1042.6156842607018</v>
          </cell>
          <cell r="H187">
            <v>1455.9147554666301</v>
          </cell>
          <cell r="K187">
            <v>716.22249999999997</v>
          </cell>
          <cell r="L187">
            <v>860.3884081784712</v>
          </cell>
          <cell r="M187">
            <v>909.16320341313326</v>
          </cell>
          <cell r="N187">
            <v>917.09441957468709</v>
          </cell>
          <cell r="O187">
            <v>932.13448950646568</v>
          </cell>
          <cell r="P187">
            <v>961.24588620366114</v>
          </cell>
        </row>
        <row r="189">
          <cell r="C189" t="str">
            <v>Number of new trucks,per truck type,per period (Thousand)</v>
          </cell>
          <cell r="K189" t="str">
            <v>Number of new trucks,per truck type,per period (Thousand)</v>
          </cell>
        </row>
        <row r="190">
          <cell r="A190" t="str">
            <v>nbnewcam1</v>
          </cell>
          <cell r="C190">
            <v>0</v>
          </cell>
          <cell r="D190">
            <v>6959.2657617492987</v>
          </cell>
          <cell r="E190">
            <v>2570.1043087166963</v>
          </cell>
          <cell r="F190">
            <v>2601.4860512615946</v>
          </cell>
          <cell r="G190">
            <v>2702.7660058018359</v>
          </cell>
          <cell r="H190">
            <v>11488.910183563834</v>
          </cell>
          <cell r="K190">
            <v>0</v>
          </cell>
          <cell r="L190">
            <v>6959.2657617492987</v>
          </cell>
          <cell r="M190">
            <v>2555.4828450513787</v>
          </cell>
          <cell r="N190">
            <v>2610.8999289261983</v>
          </cell>
          <cell r="O190">
            <v>2742.4795019269495</v>
          </cell>
          <cell r="P190">
            <v>11000.872871525436</v>
          </cell>
        </row>
        <row r="191">
          <cell r="A191" t="str">
            <v>nbnewcam2</v>
          </cell>
          <cell r="C191">
            <v>0</v>
          </cell>
          <cell r="D191">
            <v>992.88957067847127</v>
          </cell>
          <cell r="E191">
            <v>421.95486900656499</v>
          </cell>
          <cell r="F191">
            <v>415.7350322565062</v>
          </cell>
          <cell r="G191">
            <v>446.12114021975503</v>
          </cell>
          <cell r="H191">
            <v>2060.6318523378372</v>
          </cell>
          <cell r="K191">
            <v>0</v>
          </cell>
          <cell r="L191">
            <v>992.88957067847127</v>
          </cell>
          <cell r="M191">
            <v>388.62821646515818</v>
          </cell>
          <cell r="N191">
            <v>367.05068150974148</v>
          </cell>
          <cell r="O191">
            <v>377.29236566378006</v>
          </cell>
          <cell r="P191">
            <v>1501.8838901174113</v>
          </cell>
        </row>
        <row r="193">
          <cell r="C193" t="str">
            <v>Total number of motorcycles (Million)</v>
          </cell>
          <cell r="K193" t="str">
            <v>Total number of motorcycles (Million)</v>
          </cell>
        </row>
        <row r="194">
          <cell r="A194" t="str">
            <v>nbtw</v>
          </cell>
          <cell r="C194">
            <v>2333</v>
          </cell>
          <cell r="D194">
            <v>3844.8094999999998</v>
          </cell>
          <cell r="E194">
            <v>3908.1125075</v>
          </cell>
          <cell r="F194">
            <v>3988.6500676374999</v>
          </cell>
          <cell r="G194">
            <v>4102.1842963316876</v>
          </cell>
          <cell r="H194">
            <v>4795.6000829537616</v>
          </cell>
          <cell r="K194">
            <v>2333</v>
          </cell>
          <cell r="L194">
            <v>3844.8094999999998</v>
          </cell>
          <cell r="M194">
            <v>3884.2675074999997</v>
          </cell>
          <cell r="N194">
            <v>3859.8507426374999</v>
          </cell>
          <cell r="O194">
            <v>3916.0272587066879</v>
          </cell>
          <cell r="P194">
            <v>4300.4689127362617</v>
          </cell>
        </row>
        <row r="196">
          <cell r="C196" t="str">
            <v xml:space="preserve">Annual sales of motorcycles (million)   </v>
          </cell>
          <cell r="K196" t="str">
            <v xml:space="preserve">Annual sales of motorcycles (million)   </v>
          </cell>
        </row>
        <row r="197">
          <cell r="A197" t="str">
            <v>nbnewtw</v>
          </cell>
          <cell r="C197">
            <v>0</v>
          </cell>
          <cell r="D197">
            <v>247.7663</v>
          </cell>
          <cell r="E197">
            <v>254.8836</v>
          </cell>
          <cell r="F197">
            <v>262.3186</v>
          </cell>
          <cell r="G197">
            <v>273.99180000000001</v>
          </cell>
          <cell r="H197">
            <v>293.10840000000002</v>
          </cell>
          <cell r="K197">
            <v>0</v>
          </cell>
          <cell r="L197">
            <v>247.7663</v>
          </cell>
          <cell r="M197">
            <v>250.1146</v>
          </cell>
          <cell r="N197">
            <v>239.82550000000001</v>
          </cell>
          <cell r="O197">
            <v>254.4059</v>
          </cell>
          <cell r="P197">
            <v>265.93180000000001</v>
          </cell>
        </row>
        <row r="200">
          <cell r="C200" t="str">
            <v>Total/interurban traffic of private cars (Billion vkm)</v>
          </cell>
          <cell r="K200" t="str">
            <v>Total/interurban traffic of private cars (Billion vkm)</v>
          </cell>
        </row>
        <row r="201">
          <cell r="A201" t="str">
            <v>vkmcar</v>
          </cell>
          <cell r="C201">
            <v>397.56713730341966</v>
          </cell>
          <cell r="D201">
            <v>443.38361868767186</v>
          </cell>
          <cell r="E201">
            <v>450.69975493817446</v>
          </cell>
          <cell r="F201">
            <v>459.70204773686322</v>
          </cell>
          <cell r="G201">
            <v>472.85497615813631</v>
          </cell>
          <cell r="H201">
            <v>554.00155898667583</v>
          </cell>
          <cell r="K201">
            <v>397.56713730341966</v>
          </cell>
          <cell r="L201">
            <v>443.38361868767186</v>
          </cell>
          <cell r="M201">
            <v>448.6238806503635</v>
          </cell>
          <cell r="N201">
            <v>442.9998259585135</v>
          </cell>
          <cell r="O201">
            <v>432.99790404653504</v>
          </cell>
          <cell r="P201">
            <v>431.24073766607404</v>
          </cell>
        </row>
        <row r="203">
          <cell r="C203" t="str">
            <v>Total distance travelled per year by all cars, according to motorfuel (Billions Vkm/year)</v>
          </cell>
          <cell r="K203" t="str">
            <v>Total distance travelled per year by all cars, according to motorfuel (Billions Vkm/year)</v>
          </cell>
        </row>
        <row r="204">
          <cell r="C204">
            <v>210.69513889328917</v>
          </cell>
          <cell r="D204">
            <v>116.54424812235152</v>
          </cell>
          <cell r="E204">
            <v>113.69953750634414</v>
          </cell>
          <cell r="F204">
            <v>116.09549979130617</v>
          </cell>
          <cell r="G204">
            <v>109.52904225586155</v>
          </cell>
          <cell r="H204">
            <v>70.477354986256387</v>
          </cell>
          <cell r="K204">
            <v>210.69513889328917</v>
          </cell>
          <cell r="L204">
            <v>108.90990401314372</v>
          </cell>
          <cell r="M204">
            <v>136.74219861155575</v>
          </cell>
          <cell r="N204">
            <v>166.38288659799002</v>
          </cell>
          <cell r="O204">
            <v>175.29956357505927</v>
          </cell>
          <cell r="P204">
            <v>-176.0929252200188</v>
          </cell>
        </row>
        <row r="205">
          <cell r="C205">
            <v>180.27366204348385</v>
          </cell>
          <cell r="D205">
            <v>323.09286079433394</v>
          </cell>
          <cell r="E205">
            <v>328.98720564735078</v>
          </cell>
          <cell r="F205">
            <v>322.80725291359249</v>
          </cell>
          <cell r="G205">
            <v>322.38603393094382</v>
          </cell>
          <cell r="H205">
            <v>322.57606599296548</v>
          </cell>
          <cell r="K205">
            <v>180.27366204348385</v>
          </cell>
          <cell r="L205">
            <v>330.77602315354176</v>
          </cell>
          <cell r="M205">
            <v>303.71606500557823</v>
          </cell>
          <cell r="N205">
            <v>237.41953723316522</v>
          </cell>
          <cell r="O205">
            <v>179.41619588980012</v>
          </cell>
          <cell r="P205">
            <v>72.637772477328497</v>
          </cell>
        </row>
        <row r="206">
          <cell r="C206">
            <v>3.1746350377986774</v>
          </cell>
          <cell r="D206">
            <v>2.6725082709863979</v>
          </cell>
          <cell r="E206">
            <v>2.7107432569795198</v>
          </cell>
          <cell r="F206">
            <v>2.7810335906270072</v>
          </cell>
          <cell r="G206">
            <v>8.6733840147403714E-3</v>
          </cell>
          <cell r="H206">
            <v>-2.2550798438324966E-3</v>
          </cell>
          <cell r="K206">
            <v>3.1746350377986774</v>
          </cell>
          <cell r="L206">
            <v>2.6725082709863979</v>
          </cell>
          <cell r="M206">
            <v>2.7107432569795198</v>
          </cell>
          <cell r="N206">
            <v>2.7810335906270072</v>
          </cell>
          <cell r="O206">
            <v>8.6733840147403714E-3</v>
          </cell>
          <cell r="P206">
            <v>-2.2550798438324966E-3</v>
          </cell>
        </row>
        <row r="207">
          <cell r="C207">
            <v>0</v>
          </cell>
          <cell r="D207">
            <v>0</v>
          </cell>
          <cell r="E207">
            <v>0</v>
          </cell>
          <cell r="F207">
            <v>0</v>
          </cell>
          <cell r="G207">
            <v>0</v>
          </cell>
          <cell r="H207">
            <v>0</v>
          </cell>
          <cell r="K207">
            <v>0</v>
          </cell>
          <cell r="L207">
            <v>0</v>
          </cell>
          <cell r="M207">
            <v>0</v>
          </cell>
          <cell r="N207">
            <v>0</v>
          </cell>
          <cell r="O207">
            <v>0</v>
          </cell>
          <cell r="P207">
            <v>0</v>
          </cell>
        </row>
        <row r="208">
          <cell r="C208">
            <v>0</v>
          </cell>
          <cell r="D208">
            <v>0</v>
          </cell>
          <cell r="E208">
            <v>0</v>
          </cell>
          <cell r="F208">
            <v>0</v>
          </cell>
          <cell r="G208">
            <v>0</v>
          </cell>
          <cell r="H208">
            <v>0</v>
          </cell>
          <cell r="K208">
            <v>0</v>
          </cell>
          <cell r="L208">
            <v>0</v>
          </cell>
          <cell r="M208">
            <v>0</v>
          </cell>
          <cell r="N208">
            <v>0</v>
          </cell>
          <cell r="O208">
            <v>0</v>
          </cell>
          <cell r="P208">
            <v>0</v>
          </cell>
        </row>
        <row r="209">
          <cell r="C209">
            <v>0</v>
          </cell>
          <cell r="D209">
            <v>1.0740015000000003</v>
          </cell>
          <cell r="E209">
            <v>5.3022685274999999</v>
          </cell>
          <cell r="F209">
            <v>18.018261441337501</v>
          </cell>
          <cell r="G209">
            <v>40.931226587316196</v>
          </cell>
          <cell r="H209">
            <v>160.95039308729781</v>
          </cell>
          <cell r="K209">
            <v>0</v>
          </cell>
          <cell r="L209">
            <v>1.0251832499999998</v>
          </cell>
          <cell r="M209">
            <v>5.4548737762499995</v>
          </cell>
          <cell r="N209">
            <v>36.416368536731248</v>
          </cell>
          <cell r="O209">
            <v>78.273471197660911</v>
          </cell>
          <cell r="P209">
            <v>534.69814548860813</v>
          </cell>
        </row>
        <row r="211">
          <cell r="C211" t="str">
            <v>urban traffic of private cars (Billion vkm)</v>
          </cell>
          <cell r="K211" t="str">
            <v>urban traffic of private cars (Billion vkm)</v>
          </cell>
        </row>
        <row r="212">
          <cell r="C212">
            <v>0</v>
          </cell>
          <cell r="D212">
            <v>0</v>
          </cell>
          <cell r="E212">
            <v>0</v>
          </cell>
          <cell r="F212">
            <v>0</v>
          </cell>
          <cell r="G212">
            <v>0</v>
          </cell>
          <cell r="H212">
            <v>0</v>
          </cell>
          <cell r="K212">
            <v>0</v>
          </cell>
          <cell r="L212">
            <v>0</v>
          </cell>
          <cell r="M212">
            <v>0</v>
          </cell>
          <cell r="N212">
            <v>0</v>
          </cell>
          <cell r="O212">
            <v>0</v>
          </cell>
          <cell r="P212">
            <v>0</v>
          </cell>
        </row>
        <row r="214">
          <cell r="C214" t="str">
            <v>total passenger traffic in private cars (Billion Pkm)</v>
          </cell>
          <cell r="K214" t="str">
            <v>total passenger traffic in private cars (Billion Pkm)</v>
          </cell>
        </row>
        <row r="215">
          <cell r="A215" t="str">
            <v>pkmvp</v>
          </cell>
          <cell r="C215">
            <v>687.75139082118562</v>
          </cell>
          <cell r="D215">
            <v>729.41039110308895</v>
          </cell>
          <cell r="E215">
            <v>741.40109687329698</v>
          </cell>
          <cell r="F215">
            <v>756.66957057487684</v>
          </cell>
          <cell r="G215">
            <v>778.22471976106067</v>
          </cell>
          <cell r="H215">
            <v>909.72596001202032</v>
          </cell>
          <cell r="K215">
            <v>687.75139082118562</v>
          </cell>
          <cell r="L215">
            <v>729.41039110308895</v>
          </cell>
          <cell r="M215">
            <v>736.86472396822205</v>
          </cell>
          <cell r="N215">
            <v>732.23441232682694</v>
          </cell>
          <cell r="O215">
            <v>742.89450397264022</v>
          </cell>
          <cell r="P215">
            <v>815.82122751667885</v>
          </cell>
        </row>
        <row r="217">
          <cell r="C217" t="str">
            <v>Total/interurban  passenger traffic in public road vehicles (Billion pass-km)</v>
          </cell>
          <cell r="K217" t="str">
            <v>Total/interurban  passenger traffic in public road vehicles (Billion pass-km)</v>
          </cell>
        </row>
        <row r="218">
          <cell r="A218" t="str">
            <v>pkmroupub</v>
          </cell>
          <cell r="C218">
            <v>49.716140237226689</v>
          </cell>
          <cell r="D218">
            <v>58.197076748792696</v>
          </cell>
          <cell r="E218">
            <v>62.994722895216881</v>
          </cell>
          <cell r="F218">
            <v>65.464485971689342</v>
          </cell>
          <cell r="G218">
            <v>68.491259444132197</v>
          </cell>
          <cell r="H218">
            <v>83.882612744106325</v>
          </cell>
          <cell r="K218">
            <v>49.716140237226689</v>
          </cell>
          <cell r="L218">
            <v>58.197076748792696</v>
          </cell>
          <cell r="M218">
            <v>60.780999309154311</v>
          </cell>
          <cell r="N218">
            <v>64.671551468519425</v>
          </cell>
          <cell r="O218">
            <v>71.152402762892919</v>
          </cell>
          <cell r="P218">
            <v>93.729046746780767</v>
          </cell>
        </row>
        <row r="220">
          <cell r="C220" t="str">
            <v>Total / interurban passenger traffic in railways (Billion pass-km)</v>
          </cell>
          <cell r="K220" t="str">
            <v>Total / interurban passenger traffic in railways (Billion pass-km)</v>
          </cell>
        </row>
        <row r="221">
          <cell r="A221" t="str">
            <v>pkmfer</v>
          </cell>
          <cell r="C221">
            <v>82.253</v>
          </cell>
          <cell r="D221">
            <v>104.51978731638967</v>
          </cell>
          <cell r="E221">
            <v>112.93068913442173</v>
          </cell>
          <cell r="F221">
            <v>118.51511973929033</v>
          </cell>
          <cell r="G221">
            <v>125.36427569568706</v>
          </cell>
          <cell r="H221">
            <v>166.20570241264036</v>
          </cell>
          <cell r="K221">
            <v>82.253</v>
          </cell>
          <cell r="L221">
            <v>104.51978731638967</v>
          </cell>
          <cell r="M221">
            <v>113.54359354589263</v>
          </cell>
          <cell r="N221">
            <v>120.87938739243366</v>
          </cell>
          <cell r="O221">
            <v>132.5472157714222</v>
          </cell>
          <cell r="P221">
            <v>187.52491078154742</v>
          </cell>
        </row>
        <row r="223">
          <cell r="C223" t="str">
            <v xml:space="preserve"> urban  passenger traffic in public transport (Billion passengers)</v>
          </cell>
          <cell r="K223" t="str">
            <v xml:space="preserve"> urban  passenger traffic in public transport (Billion passengers)</v>
          </cell>
        </row>
        <row r="224">
          <cell r="C224">
            <v>0</v>
          </cell>
          <cell r="D224">
            <v>0</v>
          </cell>
          <cell r="E224">
            <v>0</v>
          </cell>
          <cell r="F224">
            <v>0</v>
          </cell>
          <cell r="G224">
            <v>0</v>
          </cell>
          <cell r="H224">
            <v>0</v>
          </cell>
          <cell r="K224">
            <v>0</v>
          </cell>
          <cell r="L224">
            <v>0</v>
          </cell>
          <cell r="M224">
            <v>0</v>
          </cell>
          <cell r="N224">
            <v>0</v>
          </cell>
          <cell r="O224">
            <v>0</v>
          </cell>
          <cell r="P224">
            <v>0</v>
          </cell>
        </row>
        <row r="225">
          <cell r="C225">
            <v>0</v>
          </cell>
          <cell r="D225">
            <v>0</v>
          </cell>
          <cell r="E225">
            <v>0</v>
          </cell>
          <cell r="F225">
            <v>0</v>
          </cell>
          <cell r="G225">
            <v>0</v>
          </cell>
          <cell r="H225">
            <v>0</v>
          </cell>
          <cell r="K225">
            <v>0</v>
          </cell>
          <cell r="L225">
            <v>0</v>
          </cell>
          <cell r="M225">
            <v>0</v>
          </cell>
          <cell r="N225">
            <v>0</v>
          </cell>
          <cell r="O225">
            <v>0</v>
          </cell>
          <cell r="P225">
            <v>0</v>
          </cell>
        </row>
        <row r="226">
          <cell r="C226">
            <v>0</v>
          </cell>
          <cell r="D226">
            <v>0</v>
          </cell>
          <cell r="E226">
            <v>0</v>
          </cell>
          <cell r="F226">
            <v>0</v>
          </cell>
          <cell r="G226">
            <v>0</v>
          </cell>
          <cell r="H226">
            <v>0</v>
          </cell>
          <cell r="K226">
            <v>0</v>
          </cell>
          <cell r="L226">
            <v>0</v>
          </cell>
          <cell r="M226">
            <v>0</v>
          </cell>
          <cell r="N226">
            <v>0</v>
          </cell>
          <cell r="O226">
            <v>0</v>
          </cell>
          <cell r="P226">
            <v>0</v>
          </cell>
        </row>
        <row r="228">
          <cell r="C228" t="str">
            <v>Total air traffic (million pass.)</v>
          </cell>
          <cell r="K228" t="str">
            <v>Total air traffic (million pass.)</v>
          </cell>
        </row>
        <row r="229">
          <cell r="A229" t="str">
            <v>passavd</v>
          </cell>
          <cell r="C229">
            <v>15.128</v>
          </cell>
          <cell r="D229">
            <v>14.2793192</v>
          </cell>
          <cell r="E229">
            <v>14.270242400000001</v>
          </cell>
          <cell r="F229">
            <v>15.377611999999999</v>
          </cell>
          <cell r="G229">
            <v>16.819310399999999</v>
          </cell>
          <cell r="H229">
            <v>24.038391999999998</v>
          </cell>
          <cell r="K229">
            <v>15.128</v>
          </cell>
          <cell r="L229">
            <v>14.2793192</v>
          </cell>
          <cell r="M229">
            <v>14.386728</v>
          </cell>
          <cell r="N229">
            <v>15.236921600000002</v>
          </cell>
          <cell r="O229">
            <v>15.9797064</v>
          </cell>
          <cell r="P229">
            <v>16.0387056</v>
          </cell>
        </row>
        <row r="232">
          <cell r="C232" t="str">
            <v>total inland freight traffic (Billion tkm)</v>
          </cell>
          <cell r="K232" t="str">
            <v>total inland freight traffic (Billion tkm)</v>
          </cell>
        </row>
        <row r="233">
          <cell r="C233">
            <v>342.38351928621756</v>
          </cell>
          <cell r="D233">
            <v>323.19218167532898</v>
          </cell>
          <cell r="E233">
            <v>363.70866775599393</v>
          </cell>
          <cell r="F233">
            <v>386.99507095948394</v>
          </cell>
          <cell r="G233">
            <v>415.32381953450715</v>
          </cell>
          <cell r="H233">
            <v>575.88111505441452</v>
          </cell>
          <cell r="K233">
            <v>342.38351928621756</v>
          </cell>
          <cell r="L233">
            <v>323.19218167532898</v>
          </cell>
          <cell r="M233">
            <v>352.07847131826446</v>
          </cell>
          <cell r="N233">
            <v>362.09756747633384</v>
          </cell>
          <cell r="O233">
            <v>375.31469495515466</v>
          </cell>
          <cell r="P233">
            <v>447.58004073222111</v>
          </cell>
        </row>
        <row r="235">
          <cell r="C235" t="str">
            <v>Freight traffic by road (Billion tkm)</v>
          </cell>
          <cell r="K235" t="str">
            <v>Freight traffic by road (Billion tkm)</v>
          </cell>
        </row>
        <row r="236">
          <cell r="A236" t="str">
            <v>tkmrou</v>
          </cell>
          <cell r="C236">
            <v>277.39651928621754</v>
          </cell>
          <cell r="D236">
            <v>281.48115415024182</v>
          </cell>
          <cell r="E236">
            <v>317.2133618549795</v>
          </cell>
          <cell r="F236">
            <v>337.6997657560965</v>
          </cell>
          <cell r="G236">
            <v>362.75211474991625</v>
          </cell>
          <cell r="H236">
            <v>501.77576413517107</v>
          </cell>
          <cell r="K236">
            <v>277.39651928621754</v>
          </cell>
          <cell r="L236">
            <v>281.48115415024182</v>
          </cell>
          <cell r="M236">
            <v>306.79470876204516</v>
          </cell>
          <cell r="N236">
            <v>315.87390730550044</v>
          </cell>
          <cell r="O236">
            <v>327.06950562716514</v>
          </cell>
          <cell r="P236">
            <v>385.92201729201571</v>
          </cell>
        </row>
        <row r="238">
          <cell r="C238" t="str">
            <v>Freight traffic by railways (Billion tkm)</v>
          </cell>
          <cell r="K238" t="str">
            <v>Freight traffic by railways (Billion tkm)</v>
          </cell>
        </row>
        <row r="239">
          <cell r="A239" t="str">
            <v>tkmfer</v>
          </cell>
          <cell r="C239">
            <v>57.725999999999999</v>
          </cell>
          <cell r="D239">
            <v>34.251490960930241</v>
          </cell>
          <cell r="E239">
            <v>38.263411209363774</v>
          </cell>
          <cell r="F239">
            <v>40.876518404292398</v>
          </cell>
          <cell r="G239">
            <v>43.94891808096768</v>
          </cell>
          <cell r="H239">
            <v>62.422862288388991</v>
          </cell>
          <cell r="K239">
            <v>57.725999999999999</v>
          </cell>
          <cell r="L239">
            <v>34.251490960930241</v>
          </cell>
          <cell r="M239">
            <v>37.373603388666638</v>
          </cell>
          <cell r="N239">
            <v>38.450963179764713</v>
          </cell>
          <cell r="O239">
            <v>39.855274868406518</v>
          </cell>
          <cell r="P239">
            <v>52.012030404727106</v>
          </cell>
        </row>
        <row r="241">
          <cell r="C241" t="str">
            <v>Freight traffic by waterways (Billion tkm)</v>
          </cell>
          <cell r="K241" t="str">
            <v>Freight traffic by waterways (Billion tkm)</v>
          </cell>
        </row>
        <row r="242">
          <cell r="A242" t="str">
            <v>tkmflv</v>
          </cell>
          <cell r="C242">
            <v>7.2610000000000001</v>
          </cell>
          <cell r="D242">
            <v>7.4595365641569131</v>
          </cell>
          <cell r="E242">
            <v>8.2318946916506466</v>
          </cell>
          <cell r="F242">
            <v>8.4187867990950274</v>
          </cell>
          <cell r="G242">
            <v>8.6227867036231771</v>
          </cell>
          <cell r="H242">
            <v>11.682488630854486</v>
          </cell>
          <cell r="K242">
            <v>7.2610000000000001</v>
          </cell>
          <cell r="L242">
            <v>7.4595365641569131</v>
          </cell>
          <cell r="M242">
            <v>7.9101591675526466</v>
          </cell>
          <cell r="N242">
            <v>7.7726969910686963</v>
          </cell>
          <cell r="O242">
            <v>8.3899144595830126</v>
          </cell>
          <cell r="P242">
            <v>9.6459930354782699</v>
          </cell>
        </row>
        <row r="244">
          <cell r="C244" t="str">
            <v>International freight traffic by sea (Million ton)</v>
          </cell>
          <cell r="K244" t="str">
            <v>International freight traffic by sea (Million ton)</v>
          </cell>
        </row>
        <row r="245">
          <cell r="C245">
            <v>340.327</v>
          </cell>
          <cell r="D245">
            <v>337.76886250580407</v>
          </cell>
          <cell r="E245">
            <v>345.95351159457448</v>
          </cell>
          <cell r="F245">
            <v>352.75243021642939</v>
          </cell>
          <cell r="G245">
            <v>360.22271867617519</v>
          </cell>
          <cell r="H245">
            <v>398.80129451883857</v>
          </cell>
          <cell r="K245">
            <v>340.327</v>
          </cell>
          <cell r="L245">
            <v>337.76886250580407</v>
          </cell>
          <cell r="M245">
            <v>345.95351159457448</v>
          </cell>
          <cell r="N245">
            <v>352.75243021642939</v>
          </cell>
          <cell r="O245">
            <v>360.22271867617519</v>
          </cell>
          <cell r="P245">
            <v>398.80129451883857</v>
          </cell>
        </row>
        <row r="248">
          <cell r="C248" t="str">
            <v>Saturation level of car ownership</v>
          </cell>
          <cell r="K248" t="str">
            <v>Saturation level of car ownership</v>
          </cell>
        </row>
        <row r="249">
          <cell r="C249">
            <v>1.6</v>
          </cell>
          <cell r="K249">
            <v>1.6</v>
          </cell>
        </row>
        <row r="251">
          <cell r="C251" t="str">
            <v>Saturation level of car annual distance (km/year)</v>
          </cell>
          <cell r="K251" t="str">
            <v>Saturation level of car annual distance (km/year)</v>
          </cell>
        </row>
        <row r="252">
          <cell r="C252">
            <v>14000</v>
          </cell>
          <cell r="K252">
            <v>14000</v>
          </cell>
        </row>
        <row r="254">
          <cell r="C254" t="str">
            <v>Elasticity of the passenger traffic by rail to the GDP (1)</v>
          </cell>
          <cell r="K254" t="str">
            <v>Elasticity of the passenger traffic by rail to the GDP (1)</v>
          </cell>
        </row>
        <row r="255">
          <cell r="C255">
            <v>0</v>
          </cell>
          <cell r="D255">
            <v>1.4374999999999873</v>
          </cell>
          <cell r="E255">
            <v>0.97499999999999909</v>
          </cell>
          <cell r="F255">
            <v>0.74615384615385194</v>
          </cell>
          <cell r="G255">
            <v>0.80714285714285638</v>
          </cell>
          <cell r="H255">
            <v>0.83529411764706363</v>
          </cell>
          <cell r="K255">
            <v>0</v>
          </cell>
          <cell r="L255">
            <v>1.4374999999999873</v>
          </cell>
          <cell r="M255">
            <v>1.0437499999999991</v>
          </cell>
          <cell r="N255">
            <v>0.96923076923077667</v>
          </cell>
          <cell r="O255">
            <v>1.3285714285714272</v>
          </cell>
          <cell r="P255">
            <v>1.0294117647058882</v>
          </cell>
        </row>
        <row r="257">
          <cell r="C257" t="str">
            <v>Elasticity of the freight traffic by rail to the GDP (1)</v>
          </cell>
          <cell r="K257" t="str">
            <v>Elasticity of the freight traffic by rail to the GDP (1)</v>
          </cell>
        </row>
        <row r="258">
          <cell r="C258">
            <v>0</v>
          </cell>
          <cell r="D258">
            <v>-3.0535714285714017</v>
          </cell>
          <cell r="E258">
            <v>1.3999999999999988</v>
          </cell>
          <cell r="F258">
            <v>1.0230769230769308</v>
          </cell>
          <cell r="G258">
            <v>1.042857142857142</v>
          </cell>
          <cell r="H258">
            <v>1.0411764705882411</v>
          </cell>
          <cell r="K258">
            <v>0</v>
          </cell>
          <cell r="L258">
            <v>-3.0535714285714017</v>
          </cell>
          <cell r="M258">
            <v>1.099999999999999</v>
          </cell>
          <cell r="N258">
            <v>0.43846153846154184</v>
          </cell>
          <cell r="O258">
            <v>0.51428571428571379</v>
          </cell>
          <cell r="P258">
            <v>0.78823529411765159</v>
          </cell>
        </row>
        <row r="260">
          <cell r="C260" t="str">
            <v>Elasticity of the annual sales of public transp. vehicles to the GDP (1)</v>
          </cell>
          <cell r="K260" t="str">
            <v>Elasticity of the annual sales of public transp. vehicles to the GDP (1)</v>
          </cell>
        </row>
        <row r="261">
          <cell r="C261">
            <v>0</v>
          </cell>
          <cell r="D261">
            <v>0</v>
          </cell>
          <cell r="E261">
            <v>0</v>
          </cell>
          <cell r="F261">
            <v>0</v>
          </cell>
          <cell r="G261">
            <v>0</v>
          </cell>
          <cell r="H261">
            <v>0</v>
          </cell>
          <cell r="K261">
            <v>0</v>
          </cell>
          <cell r="L261">
            <v>0</v>
          </cell>
          <cell r="M261">
            <v>0</v>
          </cell>
          <cell r="N261">
            <v>0</v>
          </cell>
          <cell r="O261">
            <v>0</v>
          </cell>
          <cell r="P261">
            <v>0</v>
          </cell>
        </row>
        <row r="263">
          <cell r="C263" t="str">
            <v>Annual distance travelled per private car (km)</v>
          </cell>
          <cell r="K263" t="str">
            <v>Annual distance travelled per private car (km)</v>
          </cell>
        </row>
        <row r="264">
          <cell r="C264">
            <v>13358.6692</v>
          </cell>
          <cell r="D264">
            <v>12971.125899999999</v>
          </cell>
          <cell r="E264">
            <v>12992.055200000001</v>
          </cell>
          <cell r="F264">
            <v>12911.733899999999</v>
          </cell>
          <cell r="G264">
            <v>12977.7392</v>
          </cell>
          <cell r="H264">
            <v>13421.01</v>
          </cell>
          <cell r="K264">
            <v>13358.6692</v>
          </cell>
          <cell r="L264">
            <v>12971.125899999999</v>
          </cell>
          <cell r="M264">
            <v>12932.215200000001</v>
          </cell>
          <cell r="N264">
            <v>12442.615599999999</v>
          </cell>
          <cell r="O264">
            <v>11883.8421</v>
          </cell>
          <cell r="P264">
            <v>10447.057699999999</v>
          </cell>
        </row>
        <row r="266">
          <cell r="C266" t="str">
            <v>Annual distance travelled per truck type (km)</v>
          </cell>
          <cell r="K266" t="str">
            <v>Annual distance travelled per truck type (km)</v>
          </cell>
        </row>
        <row r="267">
          <cell r="A267" t="str">
            <v>kmrvcam1</v>
          </cell>
          <cell r="C267">
            <v>15535.078387028514</v>
          </cell>
          <cell r="D267">
            <v>16190.658694961117</v>
          </cell>
          <cell r="E267">
            <v>16190.658694961117</v>
          </cell>
          <cell r="F267">
            <v>16190.658694961117</v>
          </cell>
          <cell r="G267">
            <v>16190.658694961117</v>
          </cell>
          <cell r="H267">
            <v>16190.658694961117</v>
          </cell>
          <cell r="K267">
            <v>15535.078387028514</v>
          </cell>
          <cell r="L267">
            <v>16190.658694961117</v>
          </cell>
          <cell r="M267">
            <v>16190.658694961117</v>
          </cell>
          <cell r="N267">
            <v>16190.658694961117</v>
          </cell>
          <cell r="O267">
            <v>16190.658694961117</v>
          </cell>
          <cell r="P267">
            <v>16190.658694961117</v>
          </cell>
        </row>
        <row r="268">
          <cell r="A268" t="str">
            <v>kmrvcam2</v>
          </cell>
          <cell r="C268">
            <v>41231.967665572112</v>
          </cell>
          <cell r="D268">
            <v>30779.663862349586</v>
          </cell>
          <cell r="E268">
            <v>30779.663862349586</v>
          </cell>
          <cell r="F268">
            <v>30779.663862349586</v>
          </cell>
          <cell r="G268">
            <v>30779.663862349586</v>
          </cell>
          <cell r="H268">
            <v>30779.663862349586</v>
          </cell>
          <cell r="K268">
            <v>41231.967665572112</v>
          </cell>
          <cell r="L268">
            <v>30779.663862349586</v>
          </cell>
          <cell r="M268">
            <v>30779.663862349586</v>
          </cell>
          <cell r="N268">
            <v>30779.663862349586</v>
          </cell>
          <cell r="O268">
            <v>30779.663862349586</v>
          </cell>
          <cell r="P268">
            <v>30779.663862349586</v>
          </cell>
        </row>
        <row r="271">
          <cell r="C271" t="str">
            <v>Energy efficiency index for new cars according to motor-fuels (1=base year)</v>
          </cell>
          <cell r="K271" t="str">
            <v>Energy efficiency index for new cars according to motor-fuels (1=base year)</v>
          </cell>
        </row>
        <row r="272">
          <cell r="A272" t="str">
            <v>cscaress</v>
          </cell>
          <cell r="C272">
            <v>1</v>
          </cell>
          <cell r="D272">
            <v>0.79769999999999996</v>
          </cell>
          <cell r="E272">
            <v>0.72460000000000002</v>
          </cell>
          <cell r="F272">
            <v>0.71819999999999995</v>
          </cell>
          <cell r="G272">
            <v>0.71179999999999999</v>
          </cell>
          <cell r="H272">
            <v>0.69889999999999997</v>
          </cell>
          <cell r="K272">
            <v>1</v>
          </cell>
          <cell r="L272">
            <v>0.79769999999999996</v>
          </cell>
          <cell r="M272">
            <v>0.72460000000000002</v>
          </cell>
          <cell r="N272">
            <v>0.63949999999999996</v>
          </cell>
          <cell r="O272">
            <v>0.55249999999999999</v>
          </cell>
          <cell r="P272">
            <v>0.26929999999999998</v>
          </cell>
        </row>
        <row r="273">
          <cell r="A273" t="str">
            <v>cscargzl</v>
          </cell>
          <cell r="C273">
            <v>1</v>
          </cell>
          <cell r="D273">
            <v>0.8347</v>
          </cell>
          <cell r="E273">
            <v>0.78320000000000001</v>
          </cell>
          <cell r="F273">
            <v>0.76759999999999995</v>
          </cell>
          <cell r="G273">
            <v>0.752</v>
          </cell>
          <cell r="H273">
            <v>0.73329999999999995</v>
          </cell>
          <cell r="K273">
            <v>1</v>
          </cell>
          <cell r="L273">
            <v>0.8347</v>
          </cell>
          <cell r="M273">
            <v>0.78320000000000001</v>
          </cell>
          <cell r="N273">
            <v>0.6835</v>
          </cell>
          <cell r="O273">
            <v>0.5837</v>
          </cell>
          <cell r="P273">
            <v>0.2964</v>
          </cell>
        </row>
        <row r="274">
          <cell r="A274" t="str">
            <v>cscarlpg</v>
          </cell>
          <cell r="C274">
            <v>1</v>
          </cell>
          <cell r="D274">
            <v>1</v>
          </cell>
          <cell r="E274">
            <v>1</v>
          </cell>
          <cell r="F274">
            <v>1</v>
          </cell>
          <cell r="G274">
            <v>1</v>
          </cell>
          <cell r="H274">
            <v>1</v>
          </cell>
          <cell r="K274">
            <v>1</v>
          </cell>
          <cell r="L274">
            <v>1</v>
          </cell>
          <cell r="M274">
            <v>1</v>
          </cell>
          <cell r="N274">
            <v>1</v>
          </cell>
          <cell r="O274">
            <v>1</v>
          </cell>
          <cell r="P274">
            <v>1</v>
          </cell>
        </row>
        <row r="275">
          <cell r="A275" t="str">
            <v>cscargas</v>
          </cell>
          <cell r="C275">
            <v>1</v>
          </cell>
          <cell r="D275">
            <v>1</v>
          </cell>
          <cell r="E275">
            <v>1</v>
          </cell>
          <cell r="F275">
            <v>1</v>
          </cell>
          <cell r="G275">
            <v>1</v>
          </cell>
          <cell r="H275">
            <v>1</v>
          </cell>
          <cell r="K275">
            <v>1</v>
          </cell>
          <cell r="L275">
            <v>1</v>
          </cell>
          <cell r="M275">
            <v>1</v>
          </cell>
          <cell r="N275">
            <v>1</v>
          </cell>
          <cell r="O275">
            <v>1</v>
          </cell>
          <cell r="P275">
            <v>1</v>
          </cell>
        </row>
        <row r="276">
          <cell r="A276" t="str">
            <v>cscarh2</v>
          </cell>
          <cell r="C276">
            <v>1</v>
          </cell>
          <cell r="D276">
            <v>1</v>
          </cell>
          <cell r="E276">
            <v>1</v>
          </cell>
          <cell r="F276">
            <v>1</v>
          </cell>
          <cell r="G276">
            <v>1</v>
          </cell>
          <cell r="H276">
            <v>1</v>
          </cell>
          <cell r="K276">
            <v>1</v>
          </cell>
          <cell r="L276">
            <v>1</v>
          </cell>
          <cell r="M276">
            <v>1</v>
          </cell>
          <cell r="N276">
            <v>1</v>
          </cell>
          <cell r="O276">
            <v>1</v>
          </cell>
          <cell r="P276">
            <v>1</v>
          </cell>
        </row>
        <row r="277">
          <cell r="A277" t="str">
            <v>cscarele</v>
          </cell>
          <cell r="C277">
            <v>1</v>
          </cell>
          <cell r="D277">
            <v>1</v>
          </cell>
          <cell r="E277">
            <v>1</v>
          </cell>
          <cell r="F277">
            <v>1</v>
          </cell>
          <cell r="G277">
            <v>1</v>
          </cell>
          <cell r="H277">
            <v>1</v>
          </cell>
          <cell r="K277">
            <v>1</v>
          </cell>
          <cell r="L277">
            <v>1</v>
          </cell>
          <cell r="M277">
            <v>0.97519999999999996</v>
          </cell>
          <cell r="N277">
            <v>0.92969999999999997</v>
          </cell>
          <cell r="O277">
            <v>0.88419999999999999</v>
          </cell>
          <cell r="P277">
            <v>0.70220000000000005</v>
          </cell>
        </row>
        <row r="279">
          <cell r="C279" t="str">
            <v xml:space="preserve">Energy efficiency index for public transp. vehicles (1=base year) </v>
          </cell>
          <cell r="K279" t="str">
            <v xml:space="preserve">Energy efficiency index for public transp. vehicles (1=base year) </v>
          </cell>
        </row>
        <row r="280">
          <cell r="C280">
            <v>1</v>
          </cell>
          <cell r="D280">
            <v>1</v>
          </cell>
          <cell r="E280">
            <v>0.96970000000000001</v>
          </cell>
          <cell r="F280">
            <v>0.93640000000000001</v>
          </cell>
          <cell r="G280">
            <v>0.9</v>
          </cell>
          <cell r="H280">
            <v>0.78790000000000004</v>
          </cell>
          <cell r="K280">
            <v>1</v>
          </cell>
          <cell r="L280">
            <v>1</v>
          </cell>
          <cell r="M280">
            <v>0.92730000000000001</v>
          </cell>
          <cell r="N280">
            <v>0.85450000000000004</v>
          </cell>
          <cell r="O280">
            <v>0.78180000000000005</v>
          </cell>
          <cell r="P280">
            <v>0.63639999999999997</v>
          </cell>
        </row>
        <row r="282">
          <cell r="C282" t="str">
            <v xml:space="preserve">Index of evolution of the load factor of public transp. vehicles (1=base year) </v>
          </cell>
          <cell r="K282" t="str">
            <v xml:space="preserve">Index of evolution of the load factor of public transp. vehicles (1=base year) </v>
          </cell>
        </row>
        <row r="283">
          <cell r="C283">
            <v>1</v>
          </cell>
          <cell r="D283">
            <v>0.86099999999999999</v>
          </cell>
          <cell r="E283">
            <v>0.86099999999999999</v>
          </cell>
          <cell r="F283">
            <v>0.86099999999999999</v>
          </cell>
          <cell r="G283">
            <v>0.86099999999999999</v>
          </cell>
          <cell r="H283">
            <v>0.86099999999999999</v>
          </cell>
          <cell r="K283">
            <v>1</v>
          </cell>
          <cell r="L283">
            <v>0.86099999999999999</v>
          </cell>
          <cell r="M283">
            <v>0.81</v>
          </cell>
          <cell r="N283">
            <v>0.80710000000000004</v>
          </cell>
          <cell r="O283">
            <v>0.8306</v>
          </cell>
          <cell r="P283">
            <v>0.85050000000000003</v>
          </cell>
        </row>
        <row r="285">
          <cell r="C285" t="str">
            <v xml:space="preserve">Energy efficiency index of new trucks (1=base year) </v>
          </cell>
          <cell r="K285" t="str">
            <v xml:space="preserve">Energy efficiency index of new trucks (1=base year) </v>
          </cell>
        </row>
        <row r="286">
          <cell r="A286" t="str">
            <v>cscam1</v>
          </cell>
          <cell r="C286">
            <v>1</v>
          </cell>
          <cell r="D286">
            <v>0.997</v>
          </cell>
          <cell r="E286">
            <v>0.92010000000000003</v>
          </cell>
          <cell r="F286">
            <v>0.92010000000000003</v>
          </cell>
          <cell r="G286">
            <v>0.92010000000000003</v>
          </cell>
          <cell r="H286">
            <v>0.92010000000000003</v>
          </cell>
          <cell r="K286">
            <v>1</v>
          </cell>
          <cell r="L286">
            <v>0.997</v>
          </cell>
          <cell r="M286">
            <v>0.92010000000000003</v>
          </cell>
          <cell r="N286">
            <v>0.81889999999999996</v>
          </cell>
          <cell r="O286">
            <v>0.62590000000000001</v>
          </cell>
          <cell r="P286">
            <v>0.313</v>
          </cell>
        </row>
        <row r="287">
          <cell r="A287" t="str">
            <v>cscam2</v>
          </cell>
          <cell r="C287">
            <v>1</v>
          </cell>
          <cell r="D287">
            <v>1</v>
          </cell>
          <cell r="E287">
            <v>0.96970000000000001</v>
          </cell>
          <cell r="F287">
            <v>0.93640000000000001</v>
          </cell>
          <cell r="G287">
            <v>0.9</v>
          </cell>
          <cell r="H287">
            <v>0.78790000000000004</v>
          </cell>
          <cell r="K287">
            <v>1</v>
          </cell>
          <cell r="L287">
            <v>1</v>
          </cell>
          <cell r="M287">
            <v>0.92730000000000001</v>
          </cell>
          <cell r="N287">
            <v>0.85450000000000004</v>
          </cell>
          <cell r="O287">
            <v>0.78180000000000005</v>
          </cell>
          <cell r="P287">
            <v>0.63639999999999997</v>
          </cell>
        </row>
        <row r="289">
          <cell r="C289" t="str">
            <v xml:space="preserve">Index of evolution of the load factor of trucks (1=base year) </v>
          </cell>
          <cell r="K289" t="str">
            <v xml:space="preserve">Index of evolution of the load factor of trucks (1=base year) </v>
          </cell>
        </row>
        <row r="290">
          <cell r="C290">
            <v>1</v>
          </cell>
          <cell r="D290">
            <v>1</v>
          </cell>
          <cell r="E290">
            <v>1</v>
          </cell>
          <cell r="F290">
            <v>1</v>
          </cell>
          <cell r="G290">
            <v>1</v>
          </cell>
          <cell r="H290">
            <v>1</v>
          </cell>
          <cell r="K290">
            <v>1</v>
          </cell>
          <cell r="L290">
            <v>1</v>
          </cell>
          <cell r="M290">
            <v>1</v>
          </cell>
          <cell r="N290">
            <v>1</v>
          </cell>
          <cell r="O290">
            <v>1</v>
          </cell>
          <cell r="P290">
            <v>1</v>
          </cell>
        </row>
        <row r="291">
          <cell r="C291">
            <v>1</v>
          </cell>
          <cell r="D291">
            <v>1</v>
          </cell>
          <cell r="E291">
            <v>1</v>
          </cell>
          <cell r="F291">
            <v>1</v>
          </cell>
          <cell r="G291">
            <v>1</v>
          </cell>
          <cell r="H291">
            <v>1</v>
          </cell>
          <cell r="K291">
            <v>1</v>
          </cell>
          <cell r="L291">
            <v>1</v>
          </cell>
          <cell r="M291">
            <v>1</v>
          </cell>
          <cell r="N291">
            <v>1</v>
          </cell>
          <cell r="O291">
            <v>1</v>
          </cell>
          <cell r="P291">
            <v>1</v>
          </cell>
        </row>
        <row r="293">
          <cell r="C293" t="str">
            <v>Energy efficiency index for rail (1=base year)</v>
          </cell>
          <cell r="K293" t="str">
            <v>Energy efficiency index for rail (1=base year)</v>
          </cell>
        </row>
        <row r="294">
          <cell r="C294">
            <v>1</v>
          </cell>
          <cell r="D294">
            <v>0.78169999999999995</v>
          </cell>
          <cell r="E294">
            <v>0.78169999999999995</v>
          </cell>
          <cell r="F294">
            <v>0.78169999999999995</v>
          </cell>
          <cell r="G294">
            <v>0.78169999999999995</v>
          </cell>
          <cell r="H294">
            <v>0.78169999999999995</v>
          </cell>
          <cell r="K294">
            <v>1</v>
          </cell>
          <cell r="L294">
            <v>0.78169999999999995</v>
          </cell>
          <cell r="M294">
            <v>0.75939999999999996</v>
          </cell>
          <cell r="N294">
            <v>0.73699999999999999</v>
          </cell>
          <cell r="O294">
            <v>0.7147</v>
          </cell>
          <cell r="P294">
            <v>0.54869999999999997</v>
          </cell>
        </row>
        <row r="296">
          <cell r="C296" t="str">
            <v>Evolution index of the specific energy consumption per passenger in air transport (1=base year)</v>
          </cell>
          <cell r="K296" t="str">
            <v>Evolution index of the specific energy consumption per passenger in air transport (1=base year)</v>
          </cell>
        </row>
        <row r="297">
          <cell r="C297">
            <v>1</v>
          </cell>
          <cell r="D297">
            <v>0.80410000000000004</v>
          </cell>
          <cell r="E297">
            <v>0.74560000000000004</v>
          </cell>
          <cell r="F297">
            <v>0.69130000000000003</v>
          </cell>
          <cell r="G297">
            <v>0.64100000000000001</v>
          </cell>
          <cell r="H297">
            <v>0.4738</v>
          </cell>
          <cell r="K297">
            <v>1</v>
          </cell>
          <cell r="L297">
            <v>0.80410000000000004</v>
          </cell>
          <cell r="M297">
            <v>0.74560000000000004</v>
          </cell>
          <cell r="N297">
            <v>0.69130000000000003</v>
          </cell>
          <cell r="O297">
            <v>0.64100000000000001</v>
          </cell>
          <cell r="P297">
            <v>0.4738</v>
          </cell>
        </row>
        <row r="299">
          <cell r="C299" t="str">
            <v>Share of plug-in hybrid cars in the car stock, by motor fuel (1)</v>
          </cell>
          <cell r="K299" t="str">
            <v>Share of plug-in hybrid cars in the car stock, by motor fuel (1)</v>
          </cell>
        </row>
        <row r="300">
          <cell r="A300" t="str">
            <v>txhybcaress</v>
          </cell>
          <cell r="C300">
            <v>0</v>
          </cell>
          <cell r="D300">
            <v>1.6000000000000001E-3</v>
          </cell>
          <cell r="E300">
            <v>8.0999999999999996E-3</v>
          </cell>
          <cell r="F300">
            <v>2.58E-2</v>
          </cell>
          <cell r="G300">
            <v>5.7299999999999997E-2</v>
          </cell>
          <cell r="H300">
            <v>5.8900000000000001E-2</v>
          </cell>
          <cell r="K300">
            <v>0</v>
          </cell>
          <cell r="L300">
            <v>1.6000000000000001E-3</v>
          </cell>
          <cell r="M300">
            <v>3.3999999999999998E-3</v>
          </cell>
          <cell r="N300">
            <v>7.3999999999999996E-2</v>
          </cell>
          <cell r="O300">
            <v>0.1089</v>
          </cell>
          <cell r="P300">
            <v>0.1043</v>
          </cell>
        </row>
        <row r="301">
          <cell r="A301" t="str">
            <v>txhybcargzl</v>
          </cell>
          <cell r="C301">
            <v>0</v>
          </cell>
          <cell r="D301">
            <v>0</v>
          </cell>
          <cell r="E301">
            <v>0</v>
          </cell>
          <cell r="F301">
            <v>0</v>
          </cell>
          <cell r="G301">
            <v>0</v>
          </cell>
          <cell r="H301">
            <v>0</v>
          </cell>
          <cell r="K301">
            <v>0</v>
          </cell>
          <cell r="L301">
            <v>0</v>
          </cell>
          <cell r="M301">
            <v>0</v>
          </cell>
          <cell r="N301">
            <v>0</v>
          </cell>
          <cell r="O301">
            <v>0</v>
          </cell>
          <cell r="P301">
            <v>0</v>
          </cell>
        </row>
        <row r="302">
          <cell r="A302" t="str">
            <v>txhybcarlpg</v>
          </cell>
          <cell r="C302">
            <v>0</v>
          </cell>
          <cell r="D302">
            <v>0</v>
          </cell>
          <cell r="E302">
            <v>0</v>
          </cell>
          <cell r="F302">
            <v>0</v>
          </cell>
          <cell r="G302">
            <v>0</v>
          </cell>
          <cell r="H302">
            <v>0</v>
          </cell>
          <cell r="K302">
            <v>0</v>
          </cell>
          <cell r="L302">
            <v>0</v>
          </cell>
          <cell r="M302">
            <v>0</v>
          </cell>
          <cell r="N302">
            <v>0</v>
          </cell>
          <cell r="O302">
            <v>0</v>
          </cell>
          <cell r="P302">
            <v>0</v>
          </cell>
        </row>
        <row r="303">
          <cell r="A303" t="str">
            <v>txhybcargas</v>
          </cell>
          <cell r="C303">
            <v>0</v>
          </cell>
          <cell r="D303">
            <v>0</v>
          </cell>
          <cell r="E303">
            <v>0</v>
          </cell>
          <cell r="F303">
            <v>0</v>
          </cell>
          <cell r="G303">
            <v>0</v>
          </cell>
          <cell r="H303">
            <v>0</v>
          </cell>
          <cell r="K303">
            <v>0</v>
          </cell>
          <cell r="L303">
            <v>0</v>
          </cell>
          <cell r="M303">
            <v>0</v>
          </cell>
          <cell r="N303">
            <v>0</v>
          </cell>
          <cell r="O303">
            <v>0</v>
          </cell>
          <cell r="P303">
            <v>0</v>
          </cell>
        </row>
        <row r="304">
          <cell r="A304" t="str">
            <v>txhybcarh2</v>
          </cell>
          <cell r="C304">
            <v>0</v>
          </cell>
          <cell r="D304">
            <v>0</v>
          </cell>
          <cell r="E304">
            <v>0</v>
          </cell>
          <cell r="F304">
            <v>0</v>
          </cell>
          <cell r="G304">
            <v>0</v>
          </cell>
          <cell r="H304">
            <v>0</v>
          </cell>
          <cell r="K304">
            <v>0</v>
          </cell>
          <cell r="L304">
            <v>0</v>
          </cell>
          <cell r="M304">
            <v>0</v>
          </cell>
          <cell r="N304">
            <v>0</v>
          </cell>
          <cell r="O304">
            <v>0</v>
          </cell>
          <cell r="P304">
            <v>0</v>
          </cell>
        </row>
        <row r="305">
          <cell r="A305" t="str">
            <v>txhybcarele</v>
          </cell>
          <cell r="C305">
            <v>0</v>
          </cell>
          <cell r="D305">
            <v>0</v>
          </cell>
          <cell r="E305">
            <v>0</v>
          </cell>
          <cell r="F305">
            <v>0</v>
          </cell>
          <cell r="G305">
            <v>0</v>
          </cell>
          <cell r="H305">
            <v>0</v>
          </cell>
          <cell r="K305">
            <v>0</v>
          </cell>
          <cell r="L305">
            <v>0</v>
          </cell>
          <cell r="M305">
            <v>0</v>
          </cell>
          <cell r="N305">
            <v>0</v>
          </cell>
          <cell r="O305">
            <v>0</v>
          </cell>
          <cell r="P305">
            <v>0</v>
          </cell>
        </row>
        <row r="307">
          <cell r="C307" t="str">
            <v>Share of electric mode in the use of plug-in hybrids cars (1)</v>
          </cell>
          <cell r="K307" t="str">
            <v>Share of electric mode in the use of plug-in hybrids cars (1)</v>
          </cell>
        </row>
        <row r="308">
          <cell r="C308">
            <v>0</v>
          </cell>
          <cell r="D308">
            <v>0.3</v>
          </cell>
          <cell r="E308">
            <v>0.7</v>
          </cell>
          <cell r="F308">
            <v>0.7</v>
          </cell>
          <cell r="G308">
            <v>0.7</v>
          </cell>
          <cell r="H308">
            <v>0.7</v>
          </cell>
          <cell r="K308">
            <v>0</v>
          </cell>
          <cell r="L308">
            <v>0.3</v>
          </cell>
          <cell r="M308">
            <v>0.7</v>
          </cell>
          <cell r="N308">
            <v>0.7</v>
          </cell>
          <cell r="O308">
            <v>0.7</v>
          </cell>
          <cell r="P308">
            <v>0.7</v>
          </cell>
        </row>
        <row r="309">
          <cell r="C309">
            <v>0</v>
          </cell>
          <cell r="D309">
            <v>0.3</v>
          </cell>
          <cell r="E309">
            <v>0.7</v>
          </cell>
          <cell r="F309">
            <v>0.7</v>
          </cell>
          <cell r="G309">
            <v>0.7</v>
          </cell>
          <cell r="H309">
            <v>0.7</v>
          </cell>
          <cell r="K309">
            <v>0</v>
          </cell>
          <cell r="L309">
            <v>0.3</v>
          </cell>
          <cell r="M309">
            <v>0.7</v>
          </cell>
          <cell r="N309">
            <v>0.7</v>
          </cell>
          <cell r="O309">
            <v>0.7</v>
          </cell>
          <cell r="P309">
            <v>0.7</v>
          </cell>
        </row>
        <row r="310">
          <cell r="C310">
            <v>0</v>
          </cell>
          <cell r="D310">
            <v>0</v>
          </cell>
          <cell r="E310">
            <v>0</v>
          </cell>
          <cell r="F310">
            <v>0</v>
          </cell>
          <cell r="G310">
            <v>0</v>
          </cell>
          <cell r="H310">
            <v>0</v>
          </cell>
          <cell r="K310">
            <v>0</v>
          </cell>
          <cell r="L310">
            <v>0</v>
          </cell>
          <cell r="M310">
            <v>0</v>
          </cell>
          <cell r="N310">
            <v>0</v>
          </cell>
          <cell r="O310">
            <v>0</v>
          </cell>
          <cell r="P310">
            <v>0</v>
          </cell>
        </row>
        <row r="311">
          <cell r="C311">
            <v>0</v>
          </cell>
          <cell r="D311">
            <v>0</v>
          </cell>
          <cell r="E311">
            <v>0</v>
          </cell>
          <cell r="F311">
            <v>0</v>
          </cell>
          <cell r="G311">
            <v>0</v>
          </cell>
          <cell r="H311">
            <v>0</v>
          </cell>
          <cell r="K311">
            <v>0</v>
          </cell>
          <cell r="L311">
            <v>0</v>
          </cell>
          <cell r="M311">
            <v>0</v>
          </cell>
          <cell r="N311">
            <v>0</v>
          </cell>
          <cell r="O311">
            <v>0</v>
          </cell>
          <cell r="P311">
            <v>0</v>
          </cell>
        </row>
        <row r="312">
          <cell r="C312">
            <v>0</v>
          </cell>
          <cell r="D312">
            <v>0</v>
          </cell>
          <cell r="E312">
            <v>0</v>
          </cell>
          <cell r="F312">
            <v>0</v>
          </cell>
          <cell r="G312">
            <v>0</v>
          </cell>
          <cell r="H312">
            <v>0</v>
          </cell>
          <cell r="K312">
            <v>0</v>
          </cell>
          <cell r="L312">
            <v>0</v>
          </cell>
          <cell r="M312">
            <v>0</v>
          </cell>
          <cell r="N312">
            <v>0</v>
          </cell>
          <cell r="O312">
            <v>0</v>
          </cell>
          <cell r="P312">
            <v>0</v>
          </cell>
        </row>
        <row r="313">
          <cell r="C313">
            <v>0</v>
          </cell>
          <cell r="D313">
            <v>0</v>
          </cell>
          <cell r="E313">
            <v>0</v>
          </cell>
          <cell r="F313">
            <v>0</v>
          </cell>
          <cell r="G313">
            <v>0</v>
          </cell>
          <cell r="H313">
            <v>0</v>
          </cell>
          <cell r="K313">
            <v>0</v>
          </cell>
          <cell r="L313">
            <v>0</v>
          </cell>
          <cell r="M313">
            <v>0</v>
          </cell>
          <cell r="N313">
            <v>0</v>
          </cell>
          <cell r="O313">
            <v>0</v>
          </cell>
          <cell r="P313">
            <v>0</v>
          </cell>
        </row>
        <row r="315">
          <cell r="C315" t="str">
            <v>Share of plug-in hybrids in the sales of new road freight transport vehicles, by vehicle type, on th</v>
          </cell>
          <cell r="K315" t="str">
            <v>Share of plug-in hybrids in the sales of new road freight transport vehicles, by vehicle type, on th</v>
          </cell>
        </row>
        <row r="316">
          <cell r="C316">
            <v>0</v>
          </cell>
          <cell r="D316">
            <v>0</v>
          </cell>
          <cell r="E316">
            <v>0</v>
          </cell>
          <cell r="F316">
            <v>0</v>
          </cell>
          <cell r="G316">
            <v>0</v>
          </cell>
          <cell r="H316">
            <v>0</v>
          </cell>
          <cell r="K316">
            <v>0</v>
          </cell>
          <cell r="L316">
            <v>0</v>
          </cell>
          <cell r="M316">
            <v>0</v>
          </cell>
          <cell r="N316">
            <v>0</v>
          </cell>
          <cell r="O316">
            <v>0</v>
          </cell>
          <cell r="P316">
            <v>0</v>
          </cell>
        </row>
        <row r="317">
          <cell r="C317">
            <v>0</v>
          </cell>
          <cell r="D317">
            <v>0</v>
          </cell>
          <cell r="E317">
            <v>0</v>
          </cell>
          <cell r="F317">
            <v>0</v>
          </cell>
          <cell r="G317">
            <v>0</v>
          </cell>
          <cell r="H317">
            <v>0</v>
          </cell>
          <cell r="K317">
            <v>0</v>
          </cell>
          <cell r="L317">
            <v>0</v>
          </cell>
          <cell r="M317">
            <v>0</v>
          </cell>
          <cell r="N317">
            <v>0</v>
          </cell>
          <cell r="O317">
            <v>0</v>
          </cell>
          <cell r="P317">
            <v>0</v>
          </cell>
        </row>
        <row r="319">
          <cell r="C319" t="str">
            <v>Share of electric mode in the use of plug-in hybrids freight road transportation vehicles (1)</v>
          </cell>
          <cell r="K319" t="str">
            <v>Share of electric mode in the use of plug-in hybrids freight road transportation vehicles (1)</v>
          </cell>
        </row>
        <row r="320">
          <cell r="C320">
            <v>0</v>
          </cell>
          <cell r="D320">
            <v>0</v>
          </cell>
          <cell r="E320">
            <v>0.7</v>
          </cell>
          <cell r="F320">
            <v>0.7</v>
          </cell>
          <cell r="G320">
            <v>0.7</v>
          </cell>
          <cell r="H320">
            <v>0.7</v>
          </cell>
          <cell r="K320">
            <v>0</v>
          </cell>
          <cell r="L320">
            <v>0</v>
          </cell>
          <cell r="M320">
            <v>0.7</v>
          </cell>
          <cell r="N320">
            <v>0.7</v>
          </cell>
          <cell r="O320">
            <v>0.7</v>
          </cell>
          <cell r="P320">
            <v>0.7</v>
          </cell>
        </row>
        <row r="321">
          <cell r="C321">
            <v>0</v>
          </cell>
          <cell r="D321">
            <v>0</v>
          </cell>
          <cell r="E321">
            <v>0.7</v>
          </cell>
          <cell r="F321">
            <v>0.7</v>
          </cell>
          <cell r="G321">
            <v>0.7</v>
          </cell>
          <cell r="H321">
            <v>0.7</v>
          </cell>
          <cell r="K321">
            <v>0</v>
          </cell>
          <cell r="L321">
            <v>0</v>
          </cell>
          <cell r="M321">
            <v>0.7</v>
          </cell>
          <cell r="N321">
            <v>0.7</v>
          </cell>
          <cell r="O321">
            <v>0.7</v>
          </cell>
          <cell r="P321">
            <v>0.7</v>
          </cell>
        </row>
        <row r="323">
          <cell r="C323" t="str">
            <v>Share of plug-in hybrids in the sales of new public road  transport vehicles, by vehicle type, on th</v>
          </cell>
          <cell r="K323" t="str">
            <v>Share of plug-in hybrids in the sales of new public road  transport vehicles, by vehicle type, on th</v>
          </cell>
        </row>
        <row r="324">
          <cell r="C324">
            <v>0</v>
          </cell>
          <cell r="D324">
            <v>0</v>
          </cell>
          <cell r="E324">
            <v>0</v>
          </cell>
          <cell r="F324">
            <v>0</v>
          </cell>
          <cell r="G324">
            <v>0</v>
          </cell>
          <cell r="H324">
            <v>0</v>
          </cell>
          <cell r="K324">
            <v>0</v>
          </cell>
          <cell r="L324">
            <v>0</v>
          </cell>
          <cell r="M324">
            <v>0</v>
          </cell>
          <cell r="N324">
            <v>0</v>
          </cell>
          <cell r="O324">
            <v>0</v>
          </cell>
          <cell r="P324">
            <v>0</v>
          </cell>
        </row>
        <row r="326">
          <cell r="C326" t="str">
            <v>Share of electric mode in the use of plug-in hybrids public transport vehicles, per vehicle type (1)</v>
          </cell>
          <cell r="K326" t="str">
            <v>Share of electric mode in the use of plug-in hybrids public transport vehicles, per vehicle type (1)</v>
          </cell>
        </row>
        <row r="327">
          <cell r="C327">
            <v>0</v>
          </cell>
          <cell r="D327">
            <v>0</v>
          </cell>
          <cell r="E327">
            <v>0.2</v>
          </cell>
          <cell r="F327">
            <v>0.2</v>
          </cell>
          <cell r="G327">
            <v>0.2</v>
          </cell>
          <cell r="H327">
            <v>0.2</v>
          </cell>
          <cell r="K327">
            <v>0</v>
          </cell>
          <cell r="L327">
            <v>0</v>
          </cell>
          <cell r="M327">
            <v>0.2</v>
          </cell>
          <cell r="N327">
            <v>0.2</v>
          </cell>
          <cell r="O327">
            <v>0.2</v>
          </cell>
          <cell r="P327">
            <v>0.2</v>
          </cell>
        </row>
        <row r="330">
          <cell r="C330" t="str">
            <v>Average distance travelled per year by one car, according to motorfuel (km/year)</v>
          </cell>
          <cell r="K330" t="str">
            <v>Average distance travelled per year by one car, according to motorfuel (km/year)</v>
          </cell>
        </row>
        <row r="331">
          <cell r="C331">
            <v>10566.530963666894</v>
          </cell>
          <cell r="D331">
            <v>8635.128253965966</v>
          </cell>
          <cell r="E331">
            <v>8502.8360977355151</v>
          </cell>
          <cell r="F331">
            <v>8368.1527849132872</v>
          </cell>
          <cell r="G331">
            <v>8017.6831758467406</v>
          </cell>
          <cell r="H331">
            <v>5898.7637341124873</v>
          </cell>
          <cell r="K331">
            <v>10566.530963666894</v>
          </cell>
          <cell r="L331">
            <v>8437.7525039493739</v>
          </cell>
          <cell r="M331">
            <v>8996.2797952043329</v>
          </cell>
          <cell r="N331">
            <v>8964.3360112713854</v>
          </cell>
          <cell r="O331">
            <v>8385.5076207038437</v>
          </cell>
          <cell r="P331">
            <v>-42833.166730763071</v>
          </cell>
        </row>
        <row r="332">
          <cell r="C332">
            <v>18823.438444795462</v>
          </cell>
          <cell r="D332">
            <v>15831.067418611356</v>
          </cell>
          <cell r="E332">
            <v>15850.629625202295</v>
          </cell>
          <cell r="F332">
            <v>15890.744694381827</v>
          </cell>
          <cell r="G332">
            <v>16083.13644182305</v>
          </cell>
          <cell r="H332">
            <v>17341.73128614471</v>
          </cell>
          <cell r="K332">
            <v>18823.438444795462</v>
          </cell>
          <cell r="L332">
            <v>15750.403900005495</v>
          </cell>
          <cell r="M332">
            <v>16053.90713244359</v>
          </cell>
          <cell r="N332">
            <v>16494.053329849194</v>
          </cell>
          <cell r="O332">
            <v>17417.356853276495</v>
          </cell>
          <cell r="P332">
            <v>47821.660939229012</v>
          </cell>
        </row>
        <row r="333">
          <cell r="C333">
            <v>13008.663198288865</v>
          </cell>
          <cell r="D333">
            <v>13008.663198288865</v>
          </cell>
          <cell r="E333">
            <v>13008.663198288865</v>
          </cell>
          <cell r="F333">
            <v>13008.663198288865</v>
          </cell>
          <cell r="G333">
            <v>13008.663198288865</v>
          </cell>
          <cell r="H333">
            <v>13008.663198288865</v>
          </cell>
          <cell r="K333">
            <v>13008.663198288865</v>
          </cell>
          <cell r="L333">
            <v>13008.663198288865</v>
          </cell>
          <cell r="M333">
            <v>13008.663198288865</v>
          </cell>
          <cell r="N333">
            <v>13008.663198288865</v>
          </cell>
          <cell r="O333">
            <v>13008.663198288865</v>
          </cell>
          <cell r="P333">
            <v>13008.663198288865</v>
          </cell>
        </row>
        <row r="334">
          <cell r="C334">
            <v>0</v>
          </cell>
          <cell r="D334">
            <v>0</v>
          </cell>
          <cell r="E334">
            <v>0</v>
          </cell>
          <cell r="F334">
            <v>0</v>
          </cell>
          <cell r="G334">
            <v>0</v>
          </cell>
          <cell r="H334">
            <v>0</v>
          </cell>
          <cell r="K334">
            <v>0</v>
          </cell>
          <cell r="L334">
            <v>0</v>
          </cell>
          <cell r="M334">
            <v>0</v>
          </cell>
          <cell r="N334">
            <v>0</v>
          </cell>
          <cell r="O334">
            <v>0</v>
          </cell>
          <cell r="P334">
            <v>0</v>
          </cell>
        </row>
        <row r="335">
          <cell r="C335">
            <v>0</v>
          </cell>
          <cell r="D335">
            <v>0</v>
          </cell>
          <cell r="E335">
            <v>0</v>
          </cell>
          <cell r="F335">
            <v>0</v>
          </cell>
          <cell r="G335">
            <v>0</v>
          </cell>
          <cell r="H335">
            <v>0</v>
          </cell>
          <cell r="K335">
            <v>0</v>
          </cell>
          <cell r="L335">
            <v>0</v>
          </cell>
          <cell r="M335">
            <v>0</v>
          </cell>
          <cell r="N335">
            <v>0</v>
          </cell>
          <cell r="O335">
            <v>0</v>
          </cell>
          <cell r="P335">
            <v>0</v>
          </cell>
        </row>
        <row r="336">
          <cell r="C336">
            <v>15000</v>
          </cell>
          <cell r="D336">
            <v>15000</v>
          </cell>
          <cell r="E336">
            <v>15000</v>
          </cell>
          <cell r="F336">
            <v>15000</v>
          </cell>
          <cell r="G336">
            <v>15000</v>
          </cell>
          <cell r="H336">
            <v>15000</v>
          </cell>
          <cell r="K336">
            <v>15000</v>
          </cell>
          <cell r="L336">
            <v>15000</v>
          </cell>
          <cell r="M336">
            <v>15000</v>
          </cell>
          <cell r="N336">
            <v>15000</v>
          </cell>
          <cell r="O336">
            <v>15000</v>
          </cell>
          <cell r="P336">
            <v>15000</v>
          </cell>
        </row>
        <row r="338">
          <cell r="C338" t="str">
            <v>actual specific motor fuel consumption of cars per motor fuel  (l/100km).</v>
          </cell>
          <cell r="K338" t="str">
            <v>actual specific motor fuel consumption of cars per motor fuel  (l/100km).</v>
          </cell>
        </row>
        <row r="339">
          <cell r="C339">
            <v>7.9490399999999992</v>
          </cell>
          <cell r="D339">
            <v>7.0211548173829623</v>
          </cell>
          <cell r="E339">
            <v>6.6677542251867195</v>
          </cell>
          <cell r="F339">
            <v>6.2944995217098132</v>
          </cell>
          <cell r="G339">
            <v>6.0587181092447215</v>
          </cell>
          <cell r="H339">
            <v>5.2629121393152571</v>
          </cell>
          <cell r="K339">
            <v>7.9490399999999992</v>
          </cell>
          <cell r="L339">
            <v>7.0249001640439648</v>
          </cell>
          <cell r="M339">
            <v>6.5443245638262235</v>
          </cell>
          <cell r="N339">
            <v>5.9828387034073645</v>
          </cell>
          <cell r="O339">
            <v>5.4414402081799267</v>
          </cell>
          <cell r="P339">
            <v>0.17188990382382907</v>
          </cell>
        </row>
        <row r="340">
          <cell r="C340">
            <v>6.6</v>
          </cell>
          <cell r="D340">
            <v>5.8986120631848671</v>
          </cell>
          <cell r="E340">
            <v>5.6657271912195881</v>
          </cell>
          <cell r="F340">
            <v>5.4569737404108958</v>
          </cell>
          <cell r="G340">
            <v>5.2775274979927271</v>
          </cell>
          <cell r="H340">
            <v>4.6153031220905314</v>
          </cell>
          <cell r="K340">
            <v>6.6</v>
          </cell>
          <cell r="L340">
            <v>5.8980879642934072</v>
          </cell>
          <cell r="M340">
            <v>5.7272865628173824</v>
          </cell>
          <cell r="N340">
            <v>5.6249313110441834</v>
          </cell>
          <cell r="O340">
            <v>5.5579972660066943</v>
          </cell>
          <cell r="P340">
            <v>-2.0060369330535628</v>
          </cell>
        </row>
        <row r="341">
          <cell r="C341">
            <v>9.4142399999999995</v>
          </cell>
          <cell r="D341">
            <v>9.1606638438939409</v>
          </cell>
          <cell r="E341">
            <v>9.1549091712630819</v>
          </cell>
          <cell r="F341">
            <v>9.1509312310596762</v>
          </cell>
          <cell r="G341">
            <v>10.898400897099544</v>
          </cell>
          <cell r="H341">
            <v>10.898400897099544</v>
          </cell>
          <cell r="K341">
            <v>9.4142399999999995</v>
          </cell>
          <cell r="L341">
            <v>9.1606638438939409</v>
          </cell>
          <cell r="M341">
            <v>9.1549091712630819</v>
          </cell>
          <cell r="N341">
            <v>9.1509312310596762</v>
          </cell>
          <cell r="O341">
            <v>10.898400897099544</v>
          </cell>
          <cell r="P341">
            <v>10.898400897099544</v>
          </cell>
        </row>
        <row r="342">
          <cell r="C342">
            <v>7.26</v>
          </cell>
          <cell r="D342">
            <v>0</v>
          </cell>
          <cell r="E342">
            <v>0</v>
          </cell>
          <cell r="F342">
            <v>0</v>
          </cell>
          <cell r="G342">
            <v>0</v>
          </cell>
          <cell r="H342">
            <v>0</v>
          </cell>
          <cell r="K342">
            <v>7.26</v>
          </cell>
          <cell r="L342">
            <v>0</v>
          </cell>
          <cell r="M342">
            <v>0</v>
          </cell>
          <cell r="N342">
            <v>0</v>
          </cell>
          <cell r="O342">
            <v>0</v>
          </cell>
          <cell r="P342">
            <v>0</v>
          </cell>
        </row>
        <row r="343">
          <cell r="C343">
            <v>0</v>
          </cell>
          <cell r="D343">
            <v>0</v>
          </cell>
          <cell r="E343">
            <v>0</v>
          </cell>
          <cell r="F343">
            <v>0</v>
          </cell>
          <cell r="G343">
            <v>0</v>
          </cell>
          <cell r="H343">
            <v>0</v>
          </cell>
          <cell r="K343">
            <v>0</v>
          </cell>
          <cell r="L343">
            <v>0</v>
          </cell>
          <cell r="M343">
            <v>0</v>
          </cell>
          <cell r="N343">
            <v>0</v>
          </cell>
          <cell r="O343">
            <v>0</v>
          </cell>
          <cell r="P343">
            <v>0</v>
          </cell>
        </row>
        <row r="344">
          <cell r="C344">
            <v>7.9490399999999992</v>
          </cell>
          <cell r="D344">
            <v>7.7199631200000001</v>
          </cell>
          <cell r="E344">
            <v>7.7199631200000001</v>
          </cell>
          <cell r="F344">
            <v>7.7199631199999992</v>
          </cell>
          <cell r="G344">
            <v>7.7199631199999983</v>
          </cell>
          <cell r="H344">
            <v>7.7199631200000001</v>
          </cell>
          <cell r="K344">
            <v>7.9490399999999992</v>
          </cell>
          <cell r="L344">
            <v>7.7199631200000001</v>
          </cell>
          <cell r="M344">
            <v>7.6365593670066323</v>
          </cell>
          <cell r="N344">
            <v>7.3819865887233842</v>
          </cell>
          <cell r="O344">
            <v>7.1228405698669395</v>
          </cell>
          <cell r="P344">
            <v>6.0854379656888318</v>
          </cell>
        </row>
        <row r="346">
          <cell r="C346" t="str">
            <v xml:space="preserve">Electricity consumption of  electric and plug-in hybrid trucks and LDVs, by class of road transport </v>
          </cell>
          <cell r="K346" t="str">
            <v xml:space="preserve">Electricity consumption of  electric and plug-in hybrid trucks and LDVs, by class of road transport </v>
          </cell>
        </row>
        <row r="347">
          <cell r="C347">
            <v>0</v>
          </cell>
          <cell r="D347">
            <v>0</v>
          </cell>
          <cell r="E347">
            <v>1.2106088479873302E-2</v>
          </cell>
          <cell r="F347">
            <v>2.5442460962670312E-2</v>
          </cell>
          <cell r="G347">
            <v>4.7674794890328089E-2</v>
          </cell>
          <cell r="H347">
            <v>0.18185785786136671</v>
          </cell>
          <cell r="K347">
            <v>0</v>
          </cell>
          <cell r="L347">
            <v>0</v>
          </cell>
          <cell r="M347">
            <v>2.4074432563741154E-2</v>
          </cell>
          <cell r="N347">
            <v>7.6056282162134892E-2</v>
          </cell>
          <cell r="O347">
            <v>0.24808903950579747</v>
          </cell>
          <cell r="P347">
            <v>1.9658392383114291</v>
          </cell>
        </row>
        <row r="348">
          <cell r="C348">
            <v>0</v>
          </cell>
          <cell r="D348">
            <v>0</v>
          </cell>
          <cell r="E348">
            <v>0</v>
          </cell>
          <cell r="F348">
            <v>0</v>
          </cell>
          <cell r="G348">
            <v>0</v>
          </cell>
          <cell r="H348">
            <v>0</v>
          </cell>
          <cell r="K348">
            <v>0</v>
          </cell>
          <cell r="L348">
            <v>0</v>
          </cell>
          <cell r="M348">
            <v>0</v>
          </cell>
          <cell r="N348">
            <v>8.9805842159930184E-3</v>
          </cell>
          <cell r="O348">
            <v>5.1589084710246445E-2</v>
          </cell>
          <cell r="P348">
            <v>0.66826011694984744</v>
          </cell>
        </row>
        <row r="375">
          <cell r="A375" t="str">
            <v>Corrections</v>
          </cell>
        </row>
        <row r="378">
          <cell r="C378" t="str">
            <v>Average distance travelled per year by one car, according to motorfuel (km/year)</v>
          </cell>
          <cell r="K378" t="str">
            <v>Average distance travelled per year by one car, according to motorfuel (km/year)</v>
          </cell>
        </row>
        <row r="379">
          <cell r="C379">
            <v>10566.530963666894</v>
          </cell>
          <cell r="D379">
            <v>8635.128253965966</v>
          </cell>
          <cell r="E379">
            <v>8502.8360977355151</v>
          </cell>
          <cell r="F379">
            <v>8368.1527849132872</v>
          </cell>
          <cell r="G379">
            <v>8017.6831758467406</v>
          </cell>
          <cell r="H379">
            <v>5898.7637341124873</v>
          </cell>
          <cell r="K379">
            <v>10566.530963666894</v>
          </cell>
          <cell r="L379">
            <v>8437.7525039493739</v>
          </cell>
          <cell r="M379">
            <v>8996.2797952043329</v>
          </cell>
          <cell r="N379">
            <v>8964.3360112713854</v>
          </cell>
          <cell r="O379">
            <v>8385.5076207038437</v>
          </cell>
          <cell r="P379">
            <v>8385.5076207038437</v>
          </cell>
        </row>
        <row r="380">
          <cell r="C380">
            <v>18823.438444795462</v>
          </cell>
          <cell r="D380">
            <v>15831.067418611356</v>
          </cell>
          <cell r="E380">
            <v>15850.629625202295</v>
          </cell>
          <cell r="F380">
            <v>15890.744694381827</v>
          </cell>
          <cell r="G380">
            <v>16083.13644182305</v>
          </cell>
          <cell r="H380">
            <v>17341.73128614471</v>
          </cell>
          <cell r="K380">
            <v>18823.438444795462</v>
          </cell>
          <cell r="L380">
            <v>15750.403900005495</v>
          </cell>
          <cell r="M380">
            <v>16053.90713244359</v>
          </cell>
          <cell r="N380">
            <v>16494.053329849194</v>
          </cell>
          <cell r="O380">
            <v>17417.356853276495</v>
          </cell>
          <cell r="P380">
            <v>17417.356853276495</v>
          </cell>
        </row>
        <row r="381">
          <cell r="C381">
            <v>13008.663198288865</v>
          </cell>
          <cell r="D381">
            <v>13008.663198288865</v>
          </cell>
          <cell r="E381">
            <v>13008.663198288865</v>
          </cell>
          <cell r="F381">
            <v>13008.663198288865</v>
          </cell>
          <cell r="G381">
            <v>13008.663198288865</v>
          </cell>
          <cell r="H381">
            <v>13008.663198288865</v>
          </cell>
          <cell r="K381">
            <v>13008.663198288865</v>
          </cell>
          <cell r="L381">
            <v>13008.663198288865</v>
          </cell>
          <cell r="M381">
            <v>13008.663198288865</v>
          </cell>
          <cell r="N381">
            <v>13008.663198288865</v>
          </cell>
          <cell r="O381">
            <v>13008.663198288865</v>
          </cell>
          <cell r="P381">
            <v>13008.663198288865</v>
          </cell>
        </row>
        <row r="382">
          <cell r="C382">
            <v>0</v>
          </cell>
          <cell r="D382">
            <v>0</v>
          </cell>
          <cell r="E382">
            <v>0</v>
          </cell>
          <cell r="F382">
            <v>0</v>
          </cell>
          <cell r="G382">
            <v>0</v>
          </cell>
          <cell r="H382">
            <v>0</v>
          </cell>
          <cell r="K382">
            <v>0</v>
          </cell>
          <cell r="L382">
            <v>0</v>
          </cell>
          <cell r="M382">
            <v>0</v>
          </cell>
          <cell r="N382">
            <v>0</v>
          </cell>
          <cell r="O382">
            <v>0</v>
          </cell>
          <cell r="P382">
            <v>0</v>
          </cell>
        </row>
        <row r="383">
          <cell r="C383">
            <v>0</v>
          </cell>
          <cell r="D383">
            <v>0</v>
          </cell>
          <cell r="E383">
            <v>0</v>
          </cell>
          <cell r="F383">
            <v>0</v>
          </cell>
          <cell r="G383">
            <v>0</v>
          </cell>
          <cell r="H383">
            <v>0</v>
          </cell>
          <cell r="K383">
            <v>0</v>
          </cell>
          <cell r="L383">
            <v>0</v>
          </cell>
          <cell r="M383">
            <v>0</v>
          </cell>
          <cell r="N383">
            <v>0</v>
          </cell>
          <cell r="O383">
            <v>0</v>
          </cell>
          <cell r="P383">
            <v>0</v>
          </cell>
        </row>
        <row r="384">
          <cell r="C384">
            <v>15000</v>
          </cell>
          <cell r="D384">
            <v>15000</v>
          </cell>
          <cell r="E384">
            <v>15000</v>
          </cell>
          <cell r="F384">
            <v>15000</v>
          </cell>
          <cell r="G384">
            <v>15000</v>
          </cell>
          <cell r="H384">
            <v>15000</v>
          </cell>
          <cell r="K384">
            <v>15000</v>
          </cell>
          <cell r="L384">
            <v>15000</v>
          </cell>
          <cell r="M384">
            <v>15000</v>
          </cell>
          <cell r="N384">
            <v>15000</v>
          </cell>
          <cell r="O384">
            <v>15000</v>
          </cell>
          <cell r="P384" t="e">
            <v>#REF!</v>
          </cell>
        </row>
        <row r="387">
          <cell r="C387" t="str">
            <v>Total distance travelled per year by all cars, according to motorfuel (Billions Vkm/year)</v>
          </cell>
          <cell r="K387" t="str">
            <v>Total distance travelled per year by all cars, according to motorfuel (Billions Vkm/year)</v>
          </cell>
        </row>
        <row r="388">
          <cell r="A388" t="str">
            <v>essvkmcar</v>
          </cell>
          <cell r="C388">
            <v>210.69513889328917</v>
          </cell>
          <cell r="D388">
            <v>116.54424812235152</v>
          </cell>
          <cell r="E388">
            <v>113.69953750634414</v>
          </cell>
          <cell r="F388">
            <v>116.09549979130617</v>
          </cell>
          <cell r="G388">
            <v>109.52904225586155</v>
          </cell>
          <cell r="H388">
            <v>70.477354986256387</v>
          </cell>
          <cell r="K388">
            <v>210.69513889328917</v>
          </cell>
          <cell r="L388">
            <v>108.90990401314372</v>
          </cell>
          <cell r="M388">
            <v>136.74219861155575</v>
          </cell>
          <cell r="N388">
            <v>166.38288659799002</v>
          </cell>
          <cell r="O388">
            <v>175.29956357505927</v>
          </cell>
          <cell r="P388">
            <v>34.473952758761946</v>
          </cell>
        </row>
        <row r="389">
          <cell r="A389" t="str">
            <v>dslvkmcar</v>
          </cell>
          <cell r="C389">
            <v>180.27366204348385</v>
          </cell>
          <cell r="D389">
            <v>323.09286079433394</v>
          </cell>
          <cell r="E389">
            <v>328.98720564735078</v>
          </cell>
          <cell r="F389">
            <v>322.80725291359249</v>
          </cell>
          <cell r="G389">
            <v>322.38603393094382</v>
          </cell>
          <cell r="H389">
            <v>322.57606599296548</v>
          </cell>
          <cell r="K389">
            <v>180.27366204348385</v>
          </cell>
          <cell r="L389">
            <v>330.77602315354176</v>
          </cell>
          <cell r="M389">
            <v>303.71606500557823</v>
          </cell>
          <cell r="N389">
            <v>237.41953723316522</v>
          </cell>
          <cell r="O389">
            <v>179.41619588980012</v>
          </cell>
          <cell r="P389">
            <v>26.455752046598271</v>
          </cell>
        </row>
        <row r="390">
          <cell r="A390" t="str">
            <v>gplvkmcar</v>
          </cell>
          <cell r="C390">
            <v>3.1746350377986774</v>
          </cell>
          <cell r="D390">
            <v>2.6725082709863979</v>
          </cell>
          <cell r="E390">
            <v>2.7107432569795198</v>
          </cell>
          <cell r="F390">
            <v>2.7810335906270072</v>
          </cell>
          <cell r="G390">
            <v>8.6733840147403714E-3</v>
          </cell>
          <cell r="H390">
            <v>-2.2550798438324966E-3</v>
          </cell>
          <cell r="K390">
            <v>3.1746350377986774</v>
          </cell>
          <cell r="L390">
            <v>2.6725082709863979</v>
          </cell>
          <cell r="M390">
            <v>2.7107432569795198</v>
          </cell>
          <cell r="N390">
            <v>2.7810335906270072</v>
          </cell>
          <cell r="O390">
            <v>8.6733840147403714E-3</v>
          </cell>
          <cell r="P390">
            <v>-2.2550798438324966E-3</v>
          </cell>
        </row>
        <row r="391">
          <cell r="A391" t="str">
            <v>gazvkmcar</v>
          </cell>
          <cell r="C391">
            <v>0</v>
          </cell>
          <cell r="D391">
            <v>0</v>
          </cell>
          <cell r="E391">
            <v>0</v>
          </cell>
          <cell r="F391">
            <v>0</v>
          </cell>
          <cell r="G391">
            <v>0</v>
          </cell>
          <cell r="H391">
            <v>0</v>
          </cell>
          <cell r="K391">
            <v>0</v>
          </cell>
          <cell r="L391">
            <v>0</v>
          </cell>
          <cell r="M391">
            <v>0</v>
          </cell>
          <cell r="N391">
            <v>0</v>
          </cell>
          <cell r="O391">
            <v>0</v>
          </cell>
          <cell r="P391">
            <v>0</v>
          </cell>
        </row>
        <row r="392">
          <cell r="A392" t="str">
            <v>hydvkmcar</v>
          </cell>
          <cell r="C392">
            <v>0</v>
          </cell>
          <cell r="D392">
            <v>0</v>
          </cell>
          <cell r="E392">
            <v>0</v>
          </cell>
          <cell r="F392">
            <v>0</v>
          </cell>
          <cell r="G392">
            <v>0</v>
          </cell>
          <cell r="H392">
            <v>0</v>
          </cell>
          <cell r="K392">
            <v>0</v>
          </cell>
          <cell r="L392">
            <v>0</v>
          </cell>
          <cell r="M392">
            <v>0</v>
          </cell>
          <cell r="N392">
            <v>0</v>
          </cell>
          <cell r="O392">
            <v>0</v>
          </cell>
          <cell r="P392">
            <v>0</v>
          </cell>
        </row>
        <row r="393">
          <cell r="A393" t="str">
            <v>elcvkmcar</v>
          </cell>
          <cell r="C393">
            <v>0</v>
          </cell>
          <cell r="D393">
            <v>1.0740015000000003</v>
          </cell>
          <cell r="E393">
            <v>5.3022685274999999</v>
          </cell>
          <cell r="F393">
            <v>18.018261441337501</v>
          </cell>
          <cell r="G393">
            <v>40.931226587316196</v>
          </cell>
          <cell r="H393">
            <v>160.95039308729781</v>
          </cell>
          <cell r="K393">
            <v>0</v>
          </cell>
          <cell r="L393">
            <v>1.0251832499999998</v>
          </cell>
          <cell r="M393">
            <v>5.4548737762499995</v>
          </cell>
          <cell r="N393">
            <v>36.416368536731248</v>
          </cell>
          <cell r="O393">
            <v>78.273471197660911</v>
          </cell>
          <cell r="P393" t="e">
            <v>#REF!</v>
          </cell>
        </row>
        <row r="396">
          <cell r="C396" t="str">
            <v>actual specific motor fuel consumption of cars per motor fuel  (l/100km).</v>
          </cell>
          <cell r="K396" t="str">
            <v>actual specific motor fuel consumption of cars per motor fuel  (l/100km).</v>
          </cell>
        </row>
        <row r="397">
          <cell r="C397">
            <v>7.9490399999999992</v>
          </cell>
          <cell r="D397">
            <v>7.0211548173829623</v>
          </cell>
          <cell r="E397">
            <v>6.6677542251867195</v>
          </cell>
          <cell r="F397">
            <v>6.2944995217098132</v>
          </cell>
          <cell r="G397">
            <v>6.0587181092447215</v>
          </cell>
          <cell r="H397">
            <v>5.2629121393152571</v>
          </cell>
          <cell r="K397">
            <v>7.9490399999999992</v>
          </cell>
          <cell r="L397">
            <v>7.0249001640439648</v>
          </cell>
          <cell r="M397">
            <v>6.5443245638262235</v>
          </cell>
          <cell r="N397">
            <v>5.9828387034073645</v>
          </cell>
          <cell r="O397">
            <v>5.4414402081799267</v>
          </cell>
          <cell r="P397">
            <v>2.7250000000000001</v>
          </cell>
        </row>
        <row r="398">
          <cell r="C398">
            <v>6.6</v>
          </cell>
          <cell r="D398">
            <v>5.8986120631848671</v>
          </cell>
          <cell r="E398">
            <v>5.6657271912195881</v>
          </cell>
          <cell r="F398">
            <v>5.4569737404108958</v>
          </cell>
          <cell r="G398">
            <v>5.2775274979927271</v>
          </cell>
          <cell r="H398">
            <v>4.6153031220905314</v>
          </cell>
          <cell r="K398">
            <v>6.6</v>
          </cell>
          <cell r="L398">
            <v>5.8980879642934072</v>
          </cell>
          <cell r="M398">
            <v>5.7272865628173824</v>
          </cell>
          <cell r="N398">
            <v>5.6249313110441834</v>
          </cell>
          <cell r="O398">
            <v>5.5579972660066943</v>
          </cell>
          <cell r="P398">
            <v>2.3499999999999996</v>
          </cell>
        </row>
        <row r="399">
          <cell r="C399">
            <v>9.4142399999999995</v>
          </cell>
          <cell r="D399">
            <v>9.1606638438939409</v>
          </cell>
          <cell r="E399">
            <v>9.1549091712630819</v>
          </cell>
          <cell r="F399">
            <v>9.1509312310596762</v>
          </cell>
          <cell r="G399">
            <v>10.898400897099544</v>
          </cell>
          <cell r="H399">
            <v>10.898400897099544</v>
          </cell>
          <cell r="K399">
            <v>9.4142399999999995</v>
          </cell>
          <cell r="L399">
            <v>9.1606638438939409</v>
          </cell>
          <cell r="M399">
            <v>9.1549091712630819</v>
          </cell>
          <cell r="N399">
            <v>9.1509312310596762</v>
          </cell>
          <cell r="O399">
            <v>10.898400897099544</v>
          </cell>
          <cell r="P399">
            <v>10.898400897099544</v>
          </cell>
        </row>
        <row r="400">
          <cell r="C400">
            <v>7.26</v>
          </cell>
          <cell r="D400">
            <v>0</v>
          </cell>
          <cell r="E400">
            <v>0</v>
          </cell>
          <cell r="F400">
            <v>0</v>
          </cell>
          <cell r="G400">
            <v>0</v>
          </cell>
          <cell r="H400">
            <v>0</v>
          </cell>
          <cell r="K400">
            <v>7.26</v>
          </cell>
          <cell r="L400">
            <v>0</v>
          </cell>
          <cell r="M400">
            <v>0</v>
          </cell>
          <cell r="N400">
            <v>0</v>
          </cell>
          <cell r="O400">
            <v>0</v>
          </cell>
          <cell r="P400">
            <v>0</v>
          </cell>
        </row>
        <row r="401">
          <cell r="C401">
            <v>0</v>
          </cell>
          <cell r="D401">
            <v>0</v>
          </cell>
          <cell r="E401">
            <v>0</v>
          </cell>
          <cell r="F401">
            <v>0</v>
          </cell>
          <cell r="G401">
            <v>0</v>
          </cell>
          <cell r="H401">
            <v>0</v>
          </cell>
          <cell r="K401">
            <v>0</v>
          </cell>
          <cell r="L401">
            <v>0</v>
          </cell>
          <cell r="M401">
            <v>0</v>
          </cell>
          <cell r="N401">
            <v>0</v>
          </cell>
          <cell r="O401">
            <v>0</v>
          </cell>
          <cell r="P401">
            <v>0</v>
          </cell>
        </row>
        <row r="402">
          <cell r="C402">
            <v>7.9490399999999992</v>
          </cell>
          <cell r="D402">
            <v>7.7199631200000001</v>
          </cell>
          <cell r="E402">
            <v>7.7199631200000001</v>
          </cell>
          <cell r="F402">
            <v>7.7199631199999992</v>
          </cell>
          <cell r="G402">
            <v>7.7199631199999983</v>
          </cell>
          <cell r="H402">
            <v>7.7199631200000001</v>
          </cell>
          <cell r="K402">
            <v>7.9490399999999992</v>
          </cell>
          <cell r="L402">
            <v>7.7199631200000001</v>
          </cell>
          <cell r="M402">
            <v>7.6365593670066323</v>
          </cell>
          <cell r="N402">
            <v>7.3819865887233842</v>
          </cell>
          <cell r="O402">
            <v>7.1228405698669395</v>
          </cell>
          <cell r="P402">
            <v>5.5889939810834051</v>
          </cell>
        </row>
        <row r="405">
          <cell r="C405" t="str">
            <v>Motor fuel consumption of private cars,per fuel (EBU)</v>
          </cell>
          <cell r="K405" t="str">
            <v>Motor fuel consumption of private cars,per fuel (EBU)</v>
          </cell>
        </row>
        <row r="406">
          <cell r="A406" t="str">
            <v>specfcaress</v>
          </cell>
          <cell r="C406">
            <v>13.39859269494649</v>
          </cell>
          <cell r="D406">
            <v>6.5430594963370812</v>
          </cell>
          <cell r="E406">
            <v>6.0305762237494003</v>
          </cell>
          <cell r="F406">
            <v>5.7405238952208091</v>
          </cell>
          <cell r="G406">
            <v>5.095906972132541</v>
          </cell>
          <cell r="H406">
            <v>2.8449860414680122</v>
          </cell>
          <cell r="K406">
            <v>13.39859269494649</v>
          </cell>
          <cell r="L406">
            <v>6.1177117087257047</v>
          </cell>
          <cell r="M406">
            <v>7.1420440176120765</v>
          </cell>
          <cell r="N406">
            <v>7.5510246343567768</v>
          </cell>
          <cell r="O406">
            <v>7.0493412936793911</v>
          </cell>
          <cell r="P406">
            <v>0.69666280639901523</v>
          </cell>
        </row>
        <row r="407">
          <cell r="A407" t="str">
            <v>specfcardies</v>
          </cell>
          <cell r="C407">
            <v>10.470294291485542</v>
          </cell>
          <cell r="D407">
            <v>16.771035126651235</v>
          </cell>
          <cell r="E407">
            <v>16.402775458076004</v>
          </cell>
          <cell r="F407">
            <v>15.501646180800146</v>
          </cell>
          <cell r="G407">
            <v>14.972330199546478</v>
          </cell>
          <cell r="H407">
            <v>13.101319655503334</v>
          </cell>
          <cell r="K407">
            <v>10.470294291485542</v>
          </cell>
          <cell r="L407">
            <v>17.168325513140932</v>
          </cell>
          <cell r="M407">
            <v>15.307326654560326</v>
          </cell>
          <cell r="N407">
            <v>11.752123581760772</v>
          </cell>
          <cell r="O407">
            <v>8.7753135908489099</v>
          </cell>
          <cell r="P407">
            <v>0.54710495232365219</v>
          </cell>
        </row>
        <row r="408">
          <cell r="A408" t="str">
            <v>specfcarlpg</v>
          </cell>
          <cell r="C408">
            <v>0.15839991363870282</v>
          </cell>
          <cell r="D408">
            <v>0.12975433441982281</v>
          </cell>
          <cell r="E408">
            <v>0.1315280240125852</v>
          </cell>
          <cell r="F408">
            <v>0.13487994983720197</v>
          </cell>
          <cell r="G408">
            <v>5.0098788547381715E-4</v>
          </cell>
          <cell r="H408">
            <v>-1.3025685022319245E-4</v>
          </cell>
          <cell r="K408">
            <v>0.15839991363870282</v>
          </cell>
          <cell r="L408">
            <v>0.12975433441982281</v>
          </cell>
          <cell r="M408">
            <v>0.1315280240125852</v>
          </cell>
          <cell r="N408">
            <v>0.13487994983720197</v>
          </cell>
          <cell r="O408">
            <v>5.0098788547381715E-4</v>
          </cell>
          <cell r="P408">
            <v>-1.3025685022319245E-4</v>
          </cell>
        </row>
        <row r="409">
          <cell r="A409" t="str">
            <v>specfcargna</v>
          </cell>
          <cell r="C409">
            <v>0</v>
          </cell>
          <cell r="D409">
            <v>0</v>
          </cell>
          <cell r="E409">
            <v>0</v>
          </cell>
          <cell r="F409">
            <v>0</v>
          </cell>
          <cell r="G409">
            <v>0</v>
          </cell>
          <cell r="H409">
            <v>0</v>
          </cell>
          <cell r="K409">
            <v>0</v>
          </cell>
          <cell r="L409">
            <v>0</v>
          </cell>
          <cell r="M409">
            <v>0</v>
          </cell>
          <cell r="N409">
            <v>0</v>
          </cell>
          <cell r="O409">
            <v>0</v>
          </cell>
          <cell r="P409">
            <v>0</v>
          </cell>
        </row>
        <row r="410">
          <cell r="A410" t="str">
            <v>specfcarhgn</v>
          </cell>
          <cell r="C410">
            <v>0</v>
          </cell>
          <cell r="D410">
            <v>0</v>
          </cell>
          <cell r="E410">
            <v>0</v>
          </cell>
          <cell r="F410">
            <v>0</v>
          </cell>
          <cell r="G410">
            <v>0</v>
          </cell>
          <cell r="H410">
            <v>0</v>
          </cell>
          <cell r="K410">
            <v>0</v>
          </cell>
          <cell r="L410">
            <v>0</v>
          </cell>
          <cell r="M410">
            <v>0</v>
          </cell>
          <cell r="N410">
            <v>0</v>
          </cell>
          <cell r="O410">
            <v>0</v>
          </cell>
          <cell r="P410">
            <v>0</v>
          </cell>
        </row>
        <row r="411">
          <cell r="A411" t="str">
            <v>specfcarele</v>
          </cell>
          <cell r="C411">
            <v>0</v>
          </cell>
          <cell r="D411">
            <v>1.7525156982581551E-2</v>
          </cell>
          <cell r="E411">
            <v>9.2183139707738226E-2</v>
          </cell>
          <cell r="F411">
            <v>0.30987482204273642</v>
          </cell>
          <cell r="G411">
            <v>0.69585644811029168</v>
          </cell>
          <cell r="H411">
            <v>2.5217650901760793</v>
          </cell>
          <cell r="K411">
            <v>0</v>
          </cell>
          <cell r="L411">
            <v>1.671012730784175E-2</v>
          </cell>
          <cell r="M411">
            <v>8.8424519864598664E-2</v>
          </cell>
          <cell r="N411">
            <v>0.66140363444470751</v>
          </cell>
          <cell r="O411">
            <v>1.2895735491911335</v>
          </cell>
          <cell r="P411" t="e">
            <v>#REF!</v>
          </cell>
        </row>
        <row r="414">
          <cell r="C414" t="str">
            <v>Total motor fuel consumption of public road vehicles (EBU)</v>
          </cell>
          <cell r="K414" t="str">
            <v>Total motor fuel consumption of public road vehicles (EBU)</v>
          </cell>
        </row>
        <row r="415">
          <cell r="A415" t="str">
            <v>specfbusess</v>
          </cell>
          <cell r="C415">
            <v>0</v>
          </cell>
          <cell r="D415">
            <v>0</v>
          </cell>
          <cell r="E415">
            <v>0</v>
          </cell>
          <cell r="F415">
            <v>0</v>
          </cell>
          <cell r="G415">
            <v>0</v>
          </cell>
          <cell r="H415">
            <v>0</v>
          </cell>
          <cell r="K415">
            <v>0</v>
          </cell>
          <cell r="L415">
            <v>0</v>
          </cell>
          <cell r="M415">
            <v>0</v>
          </cell>
          <cell r="N415">
            <v>0</v>
          </cell>
          <cell r="O415">
            <v>0</v>
          </cell>
          <cell r="P415">
            <v>0</v>
          </cell>
        </row>
        <row r="416">
          <cell r="A416" t="str">
            <v>specfbusdies</v>
          </cell>
          <cell r="C416">
            <v>0.67330000000000001</v>
          </cell>
          <cell r="D416">
            <v>0.8708455154972371</v>
          </cell>
          <cell r="E416">
            <v>0.92286953429206831</v>
          </cell>
          <cell r="F416">
            <v>0.90628355668987892</v>
          </cell>
          <cell r="G416">
            <v>0.87909587261209055</v>
          </cell>
          <cell r="H416">
            <v>0.7920892148189782</v>
          </cell>
          <cell r="K416">
            <v>0.67330000000000001</v>
          </cell>
          <cell r="L416">
            <v>0.8708455154972371</v>
          </cell>
          <cell r="M416">
            <v>0.93780569478335951</v>
          </cell>
          <cell r="N416">
            <v>0.92559883329869808</v>
          </cell>
          <cell r="O416">
            <v>0.89064335932146477</v>
          </cell>
          <cell r="P416">
            <v>0.35116971747667586</v>
          </cell>
        </row>
        <row r="417">
          <cell r="A417" t="str">
            <v>specfbuslpg</v>
          </cell>
          <cell r="C417">
            <v>0</v>
          </cell>
          <cell r="D417">
            <v>0</v>
          </cell>
          <cell r="E417">
            <v>0</v>
          </cell>
          <cell r="F417">
            <v>0</v>
          </cell>
          <cell r="G417">
            <v>0</v>
          </cell>
          <cell r="H417">
            <v>0</v>
          </cell>
          <cell r="K417">
            <v>0</v>
          </cell>
          <cell r="L417">
            <v>0</v>
          </cell>
          <cell r="M417">
            <v>0</v>
          </cell>
          <cell r="N417">
            <v>0</v>
          </cell>
          <cell r="O417">
            <v>0</v>
          </cell>
          <cell r="P417">
            <v>0</v>
          </cell>
        </row>
        <row r="418">
          <cell r="A418" t="str">
            <v>specfbusgna</v>
          </cell>
          <cell r="C418">
            <v>0</v>
          </cell>
          <cell r="D418">
            <v>2.3541209334059988E-2</v>
          </cell>
          <cell r="E418">
            <v>3.3710618567957026E-2</v>
          </cell>
          <cell r="F418">
            <v>5.0387112424332449E-2</v>
          </cell>
          <cell r="G418">
            <v>6.7742600863830923E-2</v>
          </cell>
          <cell r="H418">
            <v>0.11208911621405618</v>
          </cell>
          <cell r="K418">
            <v>0</v>
          </cell>
          <cell r="L418">
            <v>2.3541209334059988E-2</v>
          </cell>
          <cell r="M418">
            <v>3.4495134485931354E-2</v>
          </cell>
          <cell r="N418">
            <v>5.1805783667994904E-2</v>
          </cell>
          <cell r="O418">
            <v>6.8525358294268979E-2</v>
          </cell>
          <cell r="P418">
            <v>0.31193256781055179</v>
          </cell>
        </row>
        <row r="419">
          <cell r="A419" t="str">
            <v>specfbushgn</v>
          </cell>
          <cell r="C419">
            <v>0</v>
          </cell>
          <cell r="D419">
            <v>0</v>
          </cell>
          <cell r="E419">
            <v>0</v>
          </cell>
          <cell r="F419">
            <v>0</v>
          </cell>
          <cell r="G419">
            <v>0</v>
          </cell>
          <cell r="H419">
            <v>0</v>
          </cell>
          <cell r="K419">
            <v>0</v>
          </cell>
          <cell r="L419">
            <v>0</v>
          </cell>
          <cell r="M419">
            <v>0</v>
          </cell>
          <cell r="N419">
            <v>0</v>
          </cell>
          <cell r="O419">
            <v>0</v>
          </cell>
          <cell r="P419">
            <v>0</v>
          </cell>
        </row>
        <row r="420">
          <cell r="A420" t="str">
            <v>specfbusele</v>
          </cell>
          <cell r="C420">
            <v>0</v>
          </cell>
          <cell r="D420">
            <v>0</v>
          </cell>
          <cell r="E420">
            <v>4.1602026855058856E-3</v>
          </cell>
          <cell r="F420">
            <v>2.0082216928171297E-2</v>
          </cell>
          <cell r="G420">
            <v>4.2467241453220665E-2</v>
          </cell>
          <cell r="H420">
            <v>0.10061635432536505</v>
          </cell>
          <cell r="K420">
            <v>0</v>
          </cell>
          <cell r="L420">
            <v>0</v>
          </cell>
          <cell r="M420">
            <v>4.3752677284020994E-3</v>
          </cell>
          <cell r="N420">
            <v>2.1246865120277816E-2</v>
          </cell>
          <cell r="O420">
            <v>4.4482072830879349E-2</v>
          </cell>
          <cell r="P420">
            <v>0.21807798209384083</v>
          </cell>
        </row>
        <row r="424">
          <cell r="C424" t="str">
            <v>Total motor fuel consumption of trucks (EBU)</v>
          </cell>
          <cell r="K424" t="str">
            <v>Total motor fuel consumption of trucks (EBU)</v>
          </cell>
        </row>
        <row r="425">
          <cell r="A425" t="str">
            <v>specfcamess</v>
          </cell>
          <cell r="C425">
            <v>0.97437574401950011</v>
          </cell>
          <cell r="D425">
            <v>9.2688395286032954E-2</v>
          </cell>
          <cell r="E425">
            <v>5.6076479148049981E-2</v>
          </cell>
          <cell r="F425">
            <v>3.3926269884570405E-2</v>
          </cell>
          <cell r="G425">
            <v>2.0525393280165026E-2</v>
          </cell>
          <cell r="H425">
            <v>0</v>
          </cell>
          <cell r="K425">
            <v>0.97437574401950011</v>
          </cell>
          <cell r="L425">
            <v>9.2688395286032954E-2</v>
          </cell>
          <cell r="M425">
            <v>5.6076479148049904E-2</v>
          </cell>
          <cell r="N425">
            <v>3.3926269884570315E-2</v>
          </cell>
          <cell r="O425">
            <v>2.0525393280164925E-2</v>
          </cell>
          <cell r="P425">
            <v>-4.8375348706362559E-17</v>
          </cell>
        </row>
        <row r="426">
          <cell r="A426" t="str">
            <v>specfcamdies</v>
          </cell>
          <cell r="C426">
            <v>14.5566</v>
          </cell>
          <cell r="D426">
            <v>14.724625092888164</v>
          </cell>
          <cell r="E426">
            <v>15.608588183927914</v>
          </cell>
          <cell r="F426">
            <v>15.865980015636701</v>
          </cell>
          <cell r="G426">
            <v>16.208517764207084</v>
          </cell>
          <cell r="H426">
            <v>18.432692641884561</v>
          </cell>
          <cell r="K426">
            <v>14.5566</v>
          </cell>
          <cell r="L426">
            <v>14.724625092888164</v>
          </cell>
          <cell r="M426">
            <v>15.038706789044888</v>
          </cell>
          <cell r="N426">
            <v>14.194591680096327</v>
          </cell>
          <cell r="O426">
            <v>12.464776454733013</v>
          </cell>
          <cell r="P426">
            <v>3.4659235194226077</v>
          </cell>
        </row>
        <row r="427">
          <cell r="A427" t="str">
            <v>specfcamlpg</v>
          </cell>
          <cell r="C427">
            <v>7.8723973829352936E-2</v>
          </cell>
          <cell r="D427">
            <v>6.8342147477968834E-3</v>
          </cell>
          <cell r="E427">
            <v>4.1346999224171144E-3</v>
          </cell>
          <cell r="F427">
            <v>2.5014934530623542E-3</v>
          </cell>
          <cell r="G427">
            <v>1.5134035391027242E-3</v>
          </cell>
          <cell r="H427">
            <v>-8.7777405267958021E-4</v>
          </cell>
          <cell r="K427">
            <v>7.8723973829352936E-2</v>
          </cell>
          <cell r="L427">
            <v>6.8342147477968834E-3</v>
          </cell>
          <cell r="M427">
            <v>4.1346999224171144E-3</v>
          </cell>
          <cell r="N427">
            <v>2.5014934530623542E-3</v>
          </cell>
          <cell r="O427">
            <v>1.5134035391027242E-3</v>
          </cell>
          <cell r="P427">
            <v>-8.7777405267958021E-4</v>
          </cell>
        </row>
        <row r="428">
          <cell r="A428" t="str">
            <v>specfcamgna</v>
          </cell>
          <cell r="C428">
            <v>0</v>
          </cell>
          <cell r="D428">
            <v>0</v>
          </cell>
          <cell r="E428">
            <v>0</v>
          </cell>
          <cell r="F428">
            <v>0</v>
          </cell>
          <cell r="G428">
            <v>0</v>
          </cell>
          <cell r="H428">
            <v>0</v>
          </cell>
          <cell r="K428">
            <v>0</v>
          </cell>
          <cell r="L428">
            <v>0</v>
          </cell>
          <cell r="M428">
            <v>0.15517937215853139</v>
          </cell>
          <cell r="N428">
            <v>0.51675105226253848</v>
          </cell>
          <cell r="O428">
            <v>1.0083913298237368</v>
          </cell>
          <cell r="P428">
            <v>5.2173805416476968</v>
          </cell>
        </row>
        <row r="429">
          <cell r="A429" t="str">
            <v>specfcamhgn</v>
          </cell>
          <cell r="C429">
            <v>0</v>
          </cell>
          <cell r="D429">
            <v>0</v>
          </cell>
          <cell r="E429">
            <v>0</v>
          </cell>
          <cell r="F429">
            <v>0</v>
          </cell>
          <cell r="G429">
            <v>0</v>
          </cell>
          <cell r="H429">
            <v>0</v>
          </cell>
          <cell r="K429">
            <v>0</v>
          </cell>
          <cell r="L429">
            <v>0</v>
          </cell>
          <cell r="M429">
            <v>0</v>
          </cell>
          <cell r="N429">
            <v>0</v>
          </cell>
          <cell r="O429">
            <v>0</v>
          </cell>
          <cell r="P429">
            <v>0</v>
          </cell>
        </row>
        <row r="430">
          <cell r="A430" t="str">
            <v>specfcamele</v>
          </cell>
          <cell r="C430">
            <v>0</v>
          </cell>
          <cell r="D430">
            <v>0</v>
          </cell>
          <cell r="E430">
            <v>1.1886426015690135E-2</v>
          </cell>
          <cell r="F430">
            <v>2.4517632486130994E-2</v>
          </cell>
          <cell r="G430">
            <v>4.4932723365515043E-2</v>
          </cell>
          <cell r="H430">
            <v>0.16440136380004863</v>
          </cell>
          <cell r="K430">
            <v>0</v>
          </cell>
          <cell r="L430">
            <v>0</v>
          </cell>
          <cell r="M430">
            <v>2.3637606978866677E-2</v>
          </cell>
          <cell r="N430">
            <v>8.9948225552495806E-2</v>
          </cell>
          <cell r="O430">
            <v>0.32060699055120301</v>
          </cell>
          <cell r="P430">
            <v>2.9594033005690212</v>
          </cell>
        </row>
        <row r="433">
          <cell r="C433" t="str">
            <v>Motor fuel consumption of trucks,per truck type,per fuel (EBU)</v>
          </cell>
          <cell r="K433" t="str">
            <v>Motor fuel consumption of trucks,per truck type,per fuel (EBU)</v>
          </cell>
        </row>
        <row r="434">
          <cell r="C434" t="str">
            <v>GASOLINE</v>
          </cell>
          <cell r="K434" t="str">
            <v>GASOLINE</v>
          </cell>
        </row>
        <row r="435">
          <cell r="A435" t="str">
            <v>esscfcam1</v>
          </cell>
          <cell r="C435">
            <v>0.97437574401950011</v>
          </cell>
          <cell r="D435">
            <v>9.2688395286032954E-2</v>
          </cell>
          <cell r="E435">
            <v>5.6076479148049981E-2</v>
          </cell>
          <cell r="F435">
            <v>3.3926269884570405E-2</v>
          </cell>
          <cell r="G435">
            <v>2.0525393280165026E-2</v>
          </cell>
          <cell r="H435">
            <v>0</v>
          </cell>
          <cell r="K435">
            <v>0.97437574401950011</v>
          </cell>
          <cell r="L435">
            <v>9.2688395286032954E-2</v>
          </cell>
          <cell r="M435">
            <v>5.6076479148049828E-2</v>
          </cell>
          <cell r="N435">
            <v>3.3926269884570107E-2</v>
          </cell>
          <cell r="O435">
            <v>2.0525393280164842E-2</v>
          </cell>
          <cell r="P435">
            <v>0</v>
          </cell>
        </row>
        <row r="436">
          <cell r="A436" t="str">
            <v>esscfcam2</v>
          </cell>
          <cell r="C436">
            <v>0</v>
          </cell>
          <cell r="D436">
            <v>0</v>
          </cell>
          <cell r="E436">
            <v>0</v>
          </cell>
          <cell r="F436">
            <v>0</v>
          </cell>
          <cell r="G436">
            <v>0</v>
          </cell>
          <cell r="H436">
            <v>0</v>
          </cell>
          <cell r="K436">
            <v>0</v>
          </cell>
          <cell r="L436">
            <v>0</v>
          </cell>
          <cell r="M436">
            <v>7.6296339739888224E-17</v>
          </cell>
          <cell r="N436">
            <v>2.0715777221198358E-16</v>
          </cell>
          <cell r="O436">
            <v>8.3405773631659579E-17</v>
          </cell>
          <cell r="P436">
            <v>-4.8375348706362559E-17</v>
          </cell>
        </row>
        <row r="437">
          <cell r="C437" t="str">
            <v>DIESEL</v>
          </cell>
          <cell r="K437" t="str">
            <v>DIESEL</v>
          </cell>
        </row>
        <row r="438">
          <cell r="A438" t="str">
            <v>esscfcam1</v>
          </cell>
          <cell r="C438">
            <v>5.4717818126474844</v>
          </cell>
          <cell r="D438">
            <v>7.1044027747162275</v>
          </cell>
          <cell r="E438">
            <v>7.2838860634094234</v>
          </cell>
          <cell r="F438">
            <v>7.2879900028607185</v>
          </cell>
          <cell r="G438">
            <v>7.3574051465145702</v>
          </cell>
          <cell r="H438">
            <v>8.0218074040164531</v>
          </cell>
          <cell r="K438">
            <v>5.4717818126474844</v>
          </cell>
          <cell r="L438">
            <v>7.1044027747162275</v>
          </cell>
          <cell r="M438">
            <v>7.2018649257703897</v>
          </cell>
          <cell r="N438">
            <v>6.891371529437353</v>
          </cell>
          <cell r="O438">
            <v>5.9825024751897402</v>
          </cell>
          <cell r="P438">
            <v>1.3757038648444384</v>
          </cell>
        </row>
        <row r="439">
          <cell r="A439" t="str">
            <v>esscfcam2</v>
          </cell>
          <cell r="C439">
            <v>9.084818187352516</v>
          </cell>
          <cell r="D439">
            <v>7.6202223181719368</v>
          </cell>
          <cell r="E439">
            <v>8.3247021205184897</v>
          </cell>
          <cell r="F439">
            <v>8.5779900127759827</v>
          </cell>
          <cell r="G439">
            <v>8.8511126176925128</v>
          </cell>
          <cell r="H439">
            <v>10.410885237868108</v>
          </cell>
          <cell r="K439">
            <v>9.084818187352516</v>
          </cell>
          <cell r="L439">
            <v>7.6202223181719368</v>
          </cell>
          <cell r="M439">
            <v>7.8368418632744969</v>
          </cell>
          <cell r="N439">
            <v>7.3032201506589747</v>
          </cell>
          <cell r="O439">
            <v>6.4822739795432733</v>
          </cell>
          <cell r="P439">
            <v>2.0902196545781693</v>
          </cell>
        </row>
        <row r="440">
          <cell r="C440" t="str">
            <v>L.P.G.</v>
          </cell>
          <cell r="K440" t="str">
            <v>L.P.G.</v>
          </cell>
        </row>
        <row r="441">
          <cell r="A441" t="str">
            <v>esscfcam1</v>
          </cell>
          <cell r="C441">
            <v>7.8723973829352936E-2</v>
          </cell>
          <cell r="D441">
            <v>6.8342147477968834E-3</v>
          </cell>
          <cell r="E441">
            <v>4.1346999224171144E-3</v>
          </cell>
          <cell r="F441">
            <v>2.5014934530623542E-3</v>
          </cell>
          <cell r="G441">
            <v>1.5134035391027242E-3</v>
          </cell>
          <cell r="H441">
            <v>-8.7777405267958021E-4</v>
          </cell>
          <cell r="K441">
            <v>7.8723973829352936E-2</v>
          </cell>
          <cell r="L441">
            <v>6.8342147477968834E-3</v>
          </cell>
          <cell r="M441">
            <v>4.1346999224171144E-3</v>
          </cell>
          <cell r="N441">
            <v>2.5014934530623542E-3</v>
          </cell>
          <cell r="O441">
            <v>1.5134035391027242E-3</v>
          </cell>
          <cell r="P441">
            <v>-8.7777405267958021E-4</v>
          </cell>
        </row>
        <row r="442">
          <cell r="A442" t="str">
            <v>esscfcam2</v>
          </cell>
          <cell r="C442">
            <v>0</v>
          </cell>
          <cell r="D442">
            <v>0</v>
          </cell>
          <cell r="E442">
            <v>0</v>
          </cell>
          <cell r="F442">
            <v>0</v>
          </cell>
          <cell r="G442">
            <v>0</v>
          </cell>
          <cell r="H442">
            <v>0</v>
          </cell>
          <cell r="K442">
            <v>0</v>
          </cell>
          <cell r="L442">
            <v>0</v>
          </cell>
          <cell r="M442">
            <v>0</v>
          </cell>
          <cell r="N442">
            <v>0</v>
          </cell>
          <cell r="O442">
            <v>0</v>
          </cell>
          <cell r="P442">
            <v>0</v>
          </cell>
        </row>
        <row r="443">
          <cell r="C443" t="str">
            <v>N.Gas</v>
          </cell>
          <cell r="K443" t="str">
            <v>N.Gas</v>
          </cell>
        </row>
        <row r="444">
          <cell r="A444" t="str">
            <v>esscfcam1</v>
          </cell>
          <cell r="C444">
            <v>0</v>
          </cell>
          <cell r="D444">
            <v>0</v>
          </cell>
          <cell r="E444">
            <v>0</v>
          </cell>
          <cell r="F444">
            <v>0</v>
          </cell>
          <cell r="G444">
            <v>0</v>
          </cell>
          <cell r="H444">
            <v>0</v>
          </cell>
          <cell r="K444">
            <v>0</v>
          </cell>
          <cell r="L444">
            <v>0</v>
          </cell>
          <cell r="M444">
            <v>2.2098467468404E-2</v>
          </cell>
          <cell r="N444">
            <v>7.1710622407136992E-2</v>
          </cell>
          <cell r="O444">
            <v>0.12827769198055272</v>
          </cell>
          <cell r="P444">
            <v>0.51454928649758991</v>
          </cell>
        </row>
        <row r="445">
          <cell r="A445" t="str">
            <v>esscfcam2</v>
          </cell>
          <cell r="C445">
            <v>0</v>
          </cell>
          <cell r="D445">
            <v>0</v>
          </cell>
          <cell r="E445">
            <v>0</v>
          </cell>
          <cell r="F445">
            <v>0</v>
          </cell>
          <cell r="G445">
            <v>0</v>
          </cell>
          <cell r="H445">
            <v>0</v>
          </cell>
          <cell r="K445">
            <v>0</v>
          </cell>
          <cell r="L445">
            <v>0</v>
          </cell>
          <cell r="M445">
            <v>0.1330809046901274</v>
          </cell>
          <cell r="N445">
            <v>0.44504042985540143</v>
          </cell>
          <cell r="O445">
            <v>0.88011363784318408</v>
          </cell>
          <cell r="P445">
            <v>4.702831255150107</v>
          </cell>
        </row>
        <row r="446">
          <cell r="C446" t="str">
            <v>FC-H²</v>
          </cell>
          <cell r="K446" t="str">
            <v>FC-H²</v>
          </cell>
        </row>
        <row r="447">
          <cell r="A447" t="str">
            <v>esscfcam1</v>
          </cell>
          <cell r="C447">
            <v>0</v>
          </cell>
          <cell r="D447">
            <v>0</v>
          </cell>
          <cell r="E447">
            <v>0</v>
          </cell>
          <cell r="F447">
            <v>0</v>
          </cell>
          <cell r="G447">
            <v>0</v>
          </cell>
          <cell r="H447">
            <v>0</v>
          </cell>
          <cell r="K447">
            <v>0</v>
          </cell>
          <cell r="L447">
            <v>0</v>
          </cell>
          <cell r="M447">
            <v>0</v>
          </cell>
          <cell r="N447">
            <v>0</v>
          </cell>
          <cell r="O447">
            <v>0</v>
          </cell>
          <cell r="P447">
            <v>0</v>
          </cell>
        </row>
        <row r="448">
          <cell r="A448" t="str">
            <v>esscfcam2</v>
          </cell>
          <cell r="C448">
            <v>0</v>
          </cell>
          <cell r="D448">
            <v>0</v>
          </cell>
          <cell r="E448">
            <v>0</v>
          </cell>
          <cell r="F448">
            <v>0</v>
          </cell>
          <cell r="G448">
            <v>0</v>
          </cell>
          <cell r="H448">
            <v>0</v>
          </cell>
          <cell r="K448">
            <v>0</v>
          </cell>
          <cell r="L448">
            <v>0</v>
          </cell>
          <cell r="M448">
            <v>0</v>
          </cell>
          <cell r="N448">
            <v>0</v>
          </cell>
          <cell r="O448">
            <v>0</v>
          </cell>
          <cell r="P448">
            <v>0</v>
          </cell>
        </row>
        <row r="449">
          <cell r="C449" t="str">
            <v>ELECTRICITY</v>
          </cell>
          <cell r="K449" t="str">
            <v>ELECTRICITY</v>
          </cell>
        </row>
        <row r="450">
          <cell r="A450" t="str">
            <v>esscfcam1</v>
          </cell>
          <cell r="C450">
            <v>0</v>
          </cell>
          <cell r="D450">
            <v>0</v>
          </cell>
          <cell r="E450">
            <v>0</v>
          </cell>
          <cell r="F450">
            <v>0</v>
          </cell>
          <cell r="G450">
            <v>0</v>
          </cell>
          <cell r="H450">
            <v>0</v>
          </cell>
          <cell r="K450">
            <v>0</v>
          </cell>
          <cell r="L450">
            <v>0</v>
          </cell>
          <cell r="M450">
            <v>0</v>
          </cell>
          <cell r="N450">
            <v>0</v>
          </cell>
          <cell r="O450">
            <v>0</v>
          </cell>
          <cell r="P450">
            <v>0</v>
          </cell>
        </row>
        <row r="451">
          <cell r="A451" t="str">
            <v>esscfcam2</v>
          </cell>
          <cell r="C451">
            <v>0</v>
          </cell>
          <cell r="D451">
            <v>0</v>
          </cell>
          <cell r="E451">
            <v>0</v>
          </cell>
          <cell r="F451">
            <v>0</v>
          </cell>
          <cell r="G451">
            <v>0</v>
          </cell>
          <cell r="H451">
            <v>0</v>
          </cell>
          <cell r="K451">
            <v>0</v>
          </cell>
          <cell r="L451">
            <v>0</v>
          </cell>
          <cell r="M451">
            <v>0</v>
          </cell>
          <cell r="N451">
            <v>0</v>
          </cell>
          <cell r="O451">
            <v>0</v>
          </cell>
          <cell r="P451">
            <v>0</v>
          </cell>
        </row>
        <row r="455">
          <cell r="C455" t="str">
            <v xml:space="preserve">Electricity consumption of  electric and plug-in hybrid trucks and LDVs, by class of road transport </v>
          </cell>
          <cell r="K455" t="str">
            <v xml:space="preserve">Electricity consumption of  electric and plug-in hybrid trucks and LDVs, by class of road transport </v>
          </cell>
        </row>
        <row r="456">
          <cell r="A456" t="str">
            <v>elecfcam1</v>
          </cell>
          <cell r="C456">
            <v>0</v>
          </cell>
          <cell r="D456">
            <v>0</v>
          </cell>
          <cell r="E456">
            <v>1.1886426015690135E-2</v>
          </cell>
          <cell r="F456">
            <v>2.4517632486130994E-2</v>
          </cell>
          <cell r="G456">
            <v>4.4932723365515043E-2</v>
          </cell>
          <cell r="H456">
            <v>0.16440136380004863</v>
          </cell>
          <cell r="K456">
            <v>0</v>
          </cell>
          <cell r="L456">
            <v>0</v>
          </cell>
          <cell r="M456">
            <v>2.3637606978866677E-2</v>
          </cell>
          <cell r="N456">
            <v>7.2483472752106759E-2</v>
          </cell>
          <cell r="O456">
            <v>0.22592410685996633</v>
          </cell>
          <cell r="P456">
            <v>1.8000127269680426</v>
          </cell>
        </row>
        <row r="457">
          <cell r="A457" t="str">
            <v>elecfcam2</v>
          </cell>
          <cell r="C457">
            <v>0</v>
          </cell>
          <cell r="D457">
            <v>0</v>
          </cell>
          <cell r="E457">
            <v>0</v>
          </cell>
          <cell r="F457">
            <v>0</v>
          </cell>
          <cell r="G457">
            <v>0</v>
          </cell>
          <cell r="H457">
            <v>0</v>
          </cell>
          <cell r="K457">
            <v>0</v>
          </cell>
          <cell r="L457">
            <v>0</v>
          </cell>
          <cell r="M457">
            <v>0</v>
          </cell>
          <cell r="N457">
            <v>1.7464752800389043E-2</v>
          </cell>
          <cell r="O457">
            <v>9.4682883691236702E-2</v>
          </cell>
          <cell r="P457">
            <v>1.1593905736009786</v>
          </cell>
        </row>
      </sheetData>
      <sheetData sheetId="29"/>
      <sheetData sheetId="30">
        <row r="9">
          <cell r="A9" t="str">
            <v>toccfagr</v>
          </cell>
          <cell r="C9">
            <v>4.3577599999999999</v>
          </cell>
          <cell r="D9">
            <v>4.4795971243747799</v>
          </cell>
          <cell r="E9">
            <v>4.373465022350886</v>
          </cell>
          <cell r="F9">
            <v>4.255674410794863</v>
          </cell>
          <cell r="G9">
            <v>4.1358956100019277</v>
          </cell>
          <cell r="H9">
            <v>3.7127294102682802</v>
          </cell>
          <cell r="K9">
            <v>4.3577599999999999</v>
          </cell>
          <cell r="L9">
            <v>4.4795971243747799</v>
          </cell>
          <cell r="M9">
            <v>4.3194694311384723</v>
          </cell>
          <cell r="N9">
            <v>4.0317061679147299</v>
          </cell>
          <cell r="O9">
            <v>3.8802679205223671</v>
          </cell>
          <cell r="P9">
            <v>2.281929393075333</v>
          </cell>
        </row>
        <row r="10">
          <cell r="A10" t="str">
            <v>cmscfagr</v>
          </cell>
          <cell r="C10">
            <v>0</v>
          </cell>
          <cell r="D10">
            <v>2.2137192704974398E-3</v>
          </cell>
          <cell r="E10">
            <v>2.2137192704974398E-3</v>
          </cell>
          <cell r="F10">
            <v>2.1606294076780747E-3</v>
          </cell>
          <cell r="G10">
            <v>2.108812756675466E-3</v>
          </cell>
          <cell r="H10">
            <v>1.9136784616630462E-3</v>
          </cell>
          <cell r="K10">
            <v>0</v>
          </cell>
          <cell r="L10">
            <v>2.2137192704974398E-3</v>
          </cell>
          <cell r="M10">
            <v>0</v>
          </cell>
          <cell r="N10">
            <v>0</v>
          </cell>
          <cell r="O10">
            <v>0</v>
          </cell>
          <cell r="P10">
            <v>0</v>
          </cell>
        </row>
        <row r="11">
          <cell r="A11" t="str">
            <v>oilcfagr</v>
          </cell>
          <cell r="C11">
            <v>3.48</v>
          </cell>
          <cell r="D11">
            <v>3.371</v>
          </cell>
          <cell r="E11">
            <v>3.2901559969011496</v>
          </cell>
          <cell r="F11">
            <v>3.196414484168173</v>
          </cell>
          <cell r="G11">
            <v>3.1045117173163264</v>
          </cell>
          <cell r="H11">
            <v>2.7793952558924033</v>
          </cell>
          <cell r="K11">
            <v>3.48</v>
          </cell>
          <cell r="L11">
            <v>3.371</v>
          </cell>
          <cell r="M11">
            <v>3.02362860179693</v>
          </cell>
          <cell r="N11">
            <v>2.65</v>
          </cell>
          <cell r="O11">
            <v>2.28816075231342</v>
          </cell>
          <cell r="P11">
            <v>0.21812059733714201</v>
          </cell>
        </row>
        <row r="12">
          <cell r="A12" t="str">
            <v>gazcfagr</v>
          </cell>
          <cell r="C12">
            <v>0.29509000000000002</v>
          </cell>
          <cell r="D12">
            <v>0.20038837309893262</v>
          </cell>
          <cell r="E12">
            <v>0.19992384638760508</v>
          </cell>
          <cell r="F12">
            <v>0.19877173653206687</v>
          </cell>
          <cell r="G12">
            <v>0.19757908231331481</v>
          </cell>
          <cell r="H12">
            <v>0.19093704282845789</v>
          </cell>
          <cell r="K12">
            <v>0.29509000000000002</v>
          </cell>
          <cell r="L12">
            <v>0.20038837309893262</v>
          </cell>
          <cell r="M12">
            <v>0.345557554491078</v>
          </cell>
          <cell r="N12">
            <v>0.41</v>
          </cell>
          <cell r="O12">
            <v>0.47763215046268398</v>
          </cell>
          <cell r="P12">
            <v>0.69442453716561003</v>
          </cell>
        </row>
        <row r="13">
          <cell r="A13" t="str">
            <v>biocfagr</v>
          </cell>
          <cell r="C13">
            <v>7.0879999999999999E-2</v>
          </cell>
          <cell r="D13">
            <v>0.15947740517817902</v>
          </cell>
          <cell r="E13">
            <v>0.15947740517817902</v>
          </cell>
          <cell r="F13">
            <v>0.15947740517817902</v>
          </cell>
          <cell r="G13">
            <v>0.15947740517817902</v>
          </cell>
          <cell r="H13">
            <v>0.15947740517817902</v>
          </cell>
          <cell r="K13">
            <v>7.0879999999999999E-2</v>
          </cell>
          <cell r="L13">
            <v>0.15947740517817902</v>
          </cell>
          <cell r="M13">
            <v>0.172778777245539</v>
          </cell>
          <cell r="N13">
            <v>0.19</v>
          </cell>
          <cell r="O13">
            <v>0.23881607523134199</v>
          </cell>
          <cell r="P13">
            <v>0.21917958954438899</v>
          </cell>
        </row>
        <row r="14">
          <cell r="A14" t="str">
            <v>elccfagr</v>
          </cell>
          <cell r="C14">
            <v>0.51178999999999997</v>
          </cell>
          <cell r="D14">
            <v>0.74651762682717115</v>
          </cell>
          <cell r="E14">
            <v>0.72169405461345504</v>
          </cell>
          <cell r="F14">
            <v>0.69885015550876683</v>
          </cell>
          <cell r="G14">
            <v>0.67221859243743232</v>
          </cell>
          <cell r="H14">
            <v>0.58100602790757705</v>
          </cell>
          <cell r="K14">
            <v>0.51178999999999997</v>
          </cell>
          <cell r="L14">
            <v>0.74651762682717115</v>
          </cell>
          <cell r="M14">
            <v>0.77750449760492502</v>
          </cell>
          <cell r="N14">
            <v>0.73170616791472998</v>
          </cell>
          <cell r="O14">
            <v>0.77565894251492096</v>
          </cell>
          <cell r="P14">
            <v>0.708817452060579</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row r="10">
          <cell r="A10" t="str">
            <v>Mtep</v>
          </cell>
          <cell r="B10" t="str">
            <v>Charbon</v>
          </cell>
          <cell r="C10" t="str">
            <v>Pétrole brut</v>
          </cell>
          <cell r="D10" t="str">
            <v>Produits pétroliers raffinés</v>
          </cell>
          <cell r="E10" t="str">
            <v>Gaz</v>
          </cell>
          <cell r="F10" t="str">
            <v>Nucléaire</v>
          </cell>
          <cell r="G10" t="str">
            <v>EnR électriques</v>
          </cell>
          <cell r="H10" t="str">
            <v>EnR thermiques et déchets</v>
          </cell>
          <cell r="I10" t="str">
            <v>Électricité</v>
          </cell>
          <cell r="J10" t="str">
            <v>Chaleur vendue</v>
          </cell>
          <cell r="K10" t="str">
            <v>Hydrogène</v>
          </cell>
          <cell r="L10" t="str">
            <v>Total</v>
          </cell>
        </row>
        <row r="12">
          <cell r="A12" t="str">
            <v>Production d'énergie primaire</v>
          </cell>
          <cell r="B12">
            <v>0</v>
          </cell>
          <cell r="C12">
            <v>0.99</v>
          </cell>
          <cell r="D12">
            <v>0</v>
          </cell>
          <cell r="E12">
            <v>1.9114359415305246E-2</v>
          </cell>
          <cell r="F12">
            <v>113.97587222178795</v>
          </cell>
          <cell r="G12">
            <v>7.1744464316423038</v>
          </cell>
          <cell r="H12">
            <v>17.623063691890987</v>
          </cell>
          <cell r="I12">
            <v>0</v>
          </cell>
          <cell r="J12">
            <v>0</v>
          </cell>
          <cell r="L12">
            <v>139.78249670473656</v>
          </cell>
        </row>
        <row r="13">
          <cell r="A13" t="str">
            <v>Importations</v>
          </cell>
          <cell r="B13">
            <v>8.8097723628054307</v>
          </cell>
          <cell r="C13">
            <v>58.756</v>
          </cell>
          <cell r="D13">
            <v>41.304000000000002</v>
          </cell>
          <cell r="E13">
            <v>39.381556147893384</v>
          </cell>
          <cell r="F13">
            <v>0</v>
          </cell>
          <cell r="G13">
            <v>0</v>
          </cell>
          <cell r="H13">
            <v>0.60762719977070789</v>
          </cell>
          <cell r="I13">
            <v>0.85649183147033525</v>
          </cell>
          <cell r="J13">
            <v>0</v>
          </cell>
          <cell r="L13">
            <v>149.71544754193985</v>
          </cell>
        </row>
        <row r="14">
          <cell r="A14" t="str">
            <v>Exportations</v>
          </cell>
          <cell r="B14">
            <v>-0.129456001503714</v>
          </cell>
          <cell r="C14">
            <v>-9.7000000000000003E-2</v>
          </cell>
          <cell r="D14">
            <v>-21.164999999999999</v>
          </cell>
          <cell r="E14">
            <v>-4.864952708512468</v>
          </cell>
          <cell r="F14">
            <v>0</v>
          </cell>
          <cell r="G14">
            <v>0</v>
          </cell>
          <cell r="H14">
            <v>-0.17842572847998472</v>
          </cell>
          <cell r="I14">
            <v>-6.3649183147033543</v>
          </cell>
          <cell r="J14">
            <v>0</v>
          </cell>
          <cell r="L14">
            <v>-32.79975275319952</v>
          </cell>
        </row>
        <row r="15">
          <cell r="A15" t="str">
            <v>Soutes maritimes internationales</v>
          </cell>
          <cell r="B15">
            <v>0</v>
          </cell>
          <cell r="C15">
            <v>0</v>
          </cell>
          <cell r="D15">
            <v>-1.6180000000000001</v>
          </cell>
          <cell r="E15">
            <v>0</v>
          </cell>
          <cell r="F15">
            <v>0</v>
          </cell>
          <cell r="G15">
            <v>0</v>
          </cell>
          <cell r="H15">
            <v>0</v>
          </cell>
          <cell r="I15">
            <v>0</v>
          </cell>
          <cell r="J15">
            <v>0</v>
          </cell>
          <cell r="L15">
            <v>-5.9379999999999997</v>
          </cell>
        </row>
        <row r="16">
          <cell r="A16" t="str">
            <v>Soutes aériennes internationales</v>
          </cell>
          <cell r="B16">
            <v>0</v>
          </cell>
          <cell r="C16">
            <v>0</v>
          </cell>
          <cell r="D16">
            <v>-5.9379999999999997</v>
          </cell>
          <cell r="E16">
            <v>0</v>
          </cell>
          <cell r="F16">
            <v>0</v>
          </cell>
          <cell r="G16">
            <v>0</v>
          </cell>
          <cell r="H16">
            <v>0</v>
          </cell>
          <cell r="I16">
            <v>0</v>
          </cell>
          <cell r="J16">
            <v>0</v>
          </cell>
          <cell r="L16">
            <v>-1.6180000000000001</v>
          </cell>
        </row>
        <row r="17">
          <cell r="A17" t="str">
            <v>Variations de stocks (+ = déstockage, - = stockage)</v>
          </cell>
          <cell r="B17">
            <v>0.114672336797846</v>
          </cell>
          <cell r="C17">
            <v>0.107</v>
          </cell>
          <cell r="D17">
            <v>-6.5000000000000002E-2</v>
          </cell>
          <cell r="E17">
            <v>0.50447579385934049</v>
          </cell>
          <cell r="F17">
            <v>0</v>
          </cell>
          <cell r="G17">
            <v>0</v>
          </cell>
          <cell r="H17">
            <v>0</v>
          </cell>
          <cell r="I17">
            <v>0</v>
          </cell>
          <cell r="J17">
            <v>0</v>
          </cell>
          <cell r="L17">
            <v>0.66114813065718647</v>
          </cell>
        </row>
        <row r="18">
          <cell r="A18" t="str">
            <v>Total approvisionnement / consommation primaire</v>
          </cell>
          <cell r="B18">
            <v>8.7949886980995622</v>
          </cell>
          <cell r="C18">
            <v>59.756</v>
          </cell>
          <cell r="D18">
            <v>12.518000000000004</v>
          </cell>
          <cell r="E18">
            <v>35.040193592655562</v>
          </cell>
          <cell r="F18">
            <v>113.97587222178795</v>
          </cell>
          <cell r="G18">
            <v>7.1744464316423038</v>
          </cell>
          <cell r="H18">
            <v>18.052265163181708</v>
          </cell>
          <cell r="I18">
            <v>-5.508426483233019</v>
          </cell>
          <cell r="J18">
            <v>0</v>
          </cell>
          <cell r="L18">
            <v>249.80333962413408</v>
          </cell>
        </row>
        <row r="20">
          <cell r="A20" t="str">
            <v>Transferts</v>
          </cell>
          <cell r="B20">
            <v>0</v>
          </cell>
          <cell r="C20">
            <v>-0.32500000000000001</v>
          </cell>
          <cell r="D20">
            <v>0.25</v>
          </cell>
          <cell r="E20">
            <v>0</v>
          </cell>
          <cell r="F20">
            <v>0</v>
          </cell>
          <cell r="G20">
            <v>0</v>
          </cell>
          <cell r="H20">
            <v>0</v>
          </cell>
          <cell r="I20">
            <v>0</v>
          </cell>
          <cell r="J20">
            <v>0</v>
          </cell>
          <cell r="L20">
            <v>-7.5000000000000011E-2</v>
          </cell>
        </row>
        <row r="21">
          <cell r="A21" t="str">
            <v>Écart statistique</v>
          </cell>
          <cell r="B21">
            <v>0.25449943513061157</v>
          </cell>
          <cell r="C21">
            <v>9.6000000000003638E-2</v>
          </cell>
          <cell r="D21">
            <v>1.9070000000000071</v>
          </cell>
          <cell r="E21">
            <v>9.2719287991815946E-6</v>
          </cell>
          <cell r="F21">
            <v>0</v>
          </cell>
          <cell r="G21">
            <v>0</v>
          </cell>
          <cell r="H21">
            <v>2.3884589662749591E-5</v>
          </cell>
          <cell r="I21">
            <v>-9.6560619088564059E-2</v>
          </cell>
          <cell r="J21">
            <v>0</v>
          </cell>
          <cell r="L21">
            <v>2.1609719725605201</v>
          </cell>
        </row>
        <row r="22">
          <cell r="A22" t="str">
            <v>Production d'électricité seule</v>
          </cell>
          <cell r="B22">
            <v>2.8177717473010411</v>
          </cell>
          <cell r="C22">
            <v>0</v>
          </cell>
          <cell r="D22">
            <v>0.46200000000000002</v>
          </cell>
          <cell r="E22">
            <v>1.748834832017226</v>
          </cell>
          <cell r="F22">
            <v>113.97587222178795</v>
          </cell>
          <cell r="G22">
            <v>7.1744464316423038</v>
          </cell>
          <cell r="H22">
            <v>1.3081350912391323</v>
          </cell>
          <cell r="I22">
            <v>-47.166809974204646</v>
          </cell>
          <cell r="J22">
            <v>0</v>
          </cell>
          <cell r="L22">
            <v>80.320250349783009</v>
          </cell>
        </row>
        <row r="23">
          <cell r="A23" t="str">
            <v>Production d'électricité et de chaleur cogénérées</v>
          </cell>
          <cell r="B23">
            <v>0.17574077042132416</v>
          </cell>
          <cell r="C23">
            <v>0</v>
          </cell>
          <cell r="D23">
            <v>0.24</v>
          </cell>
          <cell r="E23">
            <v>2.0854259827438875</v>
          </cell>
          <cell r="F23">
            <v>0</v>
          </cell>
          <cell r="G23">
            <v>0</v>
          </cell>
          <cell r="H23">
            <v>2.3690407948791439</v>
          </cell>
          <cell r="I23">
            <v>-1.4459157351676697</v>
          </cell>
          <cell r="J23">
            <v>-1.9220112484952707</v>
          </cell>
          <cell r="L23">
            <v>1.502280564381415</v>
          </cell>
        </row>
        <row r="24">
          <cell r="A24" t="str">
            <v>Production de chaleur seule</v>
          </cell>
          <cell r="B24">
            <v>0.18260499999999999</v>
          </cell>
          <cell r="C24">
            <v>0</v>
          </cell>
          <cell r="D24">
            <v>7.0000000000000007E-2</v>
          </cell>
          <cell r="E24">
            <v>0.65908241891659469</v>
          </cell>
          <cell r="F24">
            <v>0</v>
          </cell>
          <cell r="G24">
            <v>0</v>
          </cell>
          <cell r="H24">
            <v>0.77558039552880487</v>
          </cell>
          <cell r="I24">
            <v>0</v>
          </cell>
          <cell r="J24">
            <v>-1.90296</v>
          </cell>
          <cell r="L24">
            <v>-0.21569218555460057</v>
          </cell>
        </row>
        <row r="25">
          <cell r="A25" t="str">
            <v>Injections de biométhane</v>
          </cell>
          <cell r="B25">
            <v>0</v>
          </cell>
          <cell r="C25">
            <v>0</v>
          </cell>
          <cell r="D25">
            <v>0</v>
          </cell>
          <cell r="E25">
            <v>-6.3456577815993124E-3</v>
          </cell>
          <cell r="F25">
            <v>0</v>
          </cell>
          <cell r="G25">
            <v>0</v>
          </cell>
          <cell r="H25">
            <v>6.3533008502913921E-3</v>
          </cell>
          <cell r="I25">
            <v>0</v>
          </cell>
          <cell r="J25">
            <v>0</v>
          </cell>
          <cell r="L25">
            <v>7.6430686920796881E-6</v>
          </cell>
        </row>
        <row r="26">
          <cell r="A26" t="str">
            <v>Raffinage de pétrole</v>
          </cell>
          <cell r="B26">
            <v>0</v>
          </cell>
          <cell r="C26">
            <v>61.207000000000001</v>
          </cell>
          <cell r="D26">
            <v>-60.67</v>
          </cell>
          <cell r="E26">
            <v>0</v>
          </cell>
          <cell r="F26">
            <v>0</v>
          </cell>
          <cell r="G26">
            <v>0</v>
          </cell>
          <cell r="H26">
            <v>0</v>
          </cell>
          <cell r="I26">
            <v>0</v>
          </cell>
          <cell r="J26">
            <v>0</v>
          </cell>
          <cell r="L26">
            <v>0.53699999999999903</v>
          </cell>
        </row>
        <row r="27">
          <cell r="A27" t="str">
            <v>Production d'hydrogène</v>
          </cell>
        </row>
        <row r="28">
          <cell r="A28" t="str">
            <v>Autres transformations</v>
          </cell>
          <cell r="B28">
            <v>2.9093146706792772</v>
          </cell>
          <cell r="C28">
            <v>-1.222</v>
          </cell>
          <cell r="D28">
            <v>1.208</v>
          </cell>
          <cell r="E28">
            <v>0</v>
          </cell>
          <cell r="F28">
            <v>0</v>
          </cell>
          <cell r="G28">
            <v>0</v>
          </cell>
          <cell r="H28">
            <v>0</v>
          </cell>
          <cell r="I28">
            <v>0</v>
          </cell>
          <cell r="J28">
            <v>0</v>
          </cell>
          <cell r="L28">
            <v>2.8953146706792774</v>
          </cell>
        </row>
        <row r="29">
          <cell r="A29" t="str">
            <v>Usages internes de la branche énergie</v>
          </cell>
          <cell r="B29">
            <v>1.0374988057705168</v>
          </cell>
          <cell r="C29">
            <v>0</v>
          </cell>
          <cell r="D29">
            <v>1.7969999999999999</v>
          </cell>
          <cell r="E29">
            <v>1.2420767288044043</v>
          </cell>
          <cell r="F29">
            <v>0</v>
          </cell>
          <cell r="G29">
            <v>0</v>
          </cell>
          <cell r="H29">
            <v>5.1017483519633131E-2</v>
          </cell>
          <cell r="I29">
            <v>2.7822871883061051</v>
          </cell>
          <cell r="J29">
            <v>5.632857184772793E-2</v>
          </cell>
          <cell r="L29">
            <v>6.9662087782483875</v>
          </cell>
        </row>
        <row r="30">
          <cell r="A30" t="str">
            <v>Pertes de transport et de distribution</v>
          </cell>
          <cell r="B30">
            <v>0</v>
          </cell>
          <cell r="C30">
            <v>0</v>
          </cell>
          <cell r="D30">
            <v>0</v>
          </cell>
          <cell r="E30">
            <v>0.46122098022355978</v>
          </cell>
          <cell r="F30">
            <v>0</v>
          </cell>
          <cell r="G30">
            <v>0</v>
          </cell>
          <cell r="H30">
            <v>0</v>
          </cell>
          <cell r="I30">
            <v>3.0435941530524504</v>
          </cell>
          <cell r="J30">
            <v>0.80882690971625104</v>
          </cell>
          <cell r="L30">
            <v>4.3136420429922611</v>
          </cell>
        </row>
        <row r="31">
          <cell r="A31" t="str">
            <v>Consommation nette de la branche énergie</v>
          </cell>
          <cell r="B31">
            <v>7.3774304293027715</v>
          </cell>
          <cell r="C31">
            <v>59.756</v>
          </cell>
          <cell r="D31">
            <v>-54.735999999999997</v>
          </cell>
          <cell r="E31">
            <v>6.1903045568528725</v>
          </cell>
          <cell r="F31">
            <v>113.97587222178795</v>
          </cell>
          <cell r="G31">
            <v>7.1744464316423038</v>
          </cell>
          <cell r="H31">
            <v>4.5101509506066684</v>
          </cell>
          <cell r="I31">
            <v>-42.883404987102317</v>
          </cell>
          <cell r="J31">
            <v>-2.9598157669312917</v>
          </cell>
          <cell r="L31">
            <v>98.404983836158948</v>
          </cell>
        </row>
        <row r="33">
          <cell r="A33" t="str">
            <v>Industrie</v>
          </cell>
          <cell r="B33">
            <v>1.0493092649428299</v>
          </cell>
          <cell r="C33">
            <v>0</v>
          </cell>
          <cell r="D33">
            <v>2.3566094604778205</v>
          </cell>
          <cell r="E33">
            <v>10.203836493244836</v>
          </cell>
          <cell r="F33">
            <v>0</v>
          </cell>
          <cell r="G33">
            <v>0</v>
          </cell>
          <cell r="H33">
            <v>1.3655536447883825</v>
          </cell>
          <cell r="I33">
            <v>10.069552160227975</v>
          </cell>
          <cell r="J33">
            <v>1.1415347236508666</v>
          </cell>
          <cell r="L33">
            <v>25.922816712073104</v>
          </cell>
        </row>
        <row r="34">
          <cell r="A34" t="str">
            <v>Transport</v>
          </cell>
          <cell r="B34">
            <v>0</v>
          </cell>
          <cell r="C34">
            <v>0</v>
          </cell>
          <cell r="D34">
            <v>39.807000000000002</v>
          </cell>
          <cell r="E34">
            <v>6.6215426095074262E-2</v>
          </cell>
          <cell r="F34">
            <v>0</v>
          </cell>
          <cell r="G34">
            <v>0</v>
          </cell>
          <cell r="H34">
            <v>2.9481554218018533</v>
          </cell>
          <cell r="I34">
            <v>0.9447119518486673</v>
          </cell>
          <cell r="J34">
            <v>0</v>
          </cell>
          <cell r="L34">
            <v>43.766082799745597</v>
          </cell>
        </row>
        <row r="35">
          <cell r="A35" t="str">
            <v>Résidentiel</v>
          </cell>
          <cell r="B35">
            <v>3.6764196608413298E-2</v>
          </cell>
          <cell r="C35">
            <v>0</v>
          </cell>
          <cell r="D35">
            <v>6.675295411054611</v>
          </cell>
          <cell r="E35">
            <v>11.782543572350074</v>
          </cell>
          <cell r="F35">
            <v>0</v>
          </cell>
          <cell r="G35">
            <v>0</v>
          </cell>
          <cell r="H35">
            <v>8.8384757709717583</v>
          </cell>
          <cell r="I35">
            <v>13.620367058142639</v>
          </cell>
          <cell r="J35">
            <v>1.211844363001864</v>
          </cell>
          <cell r="L35">
            <v>39.733890081462064</v>
          </cell>
        </row>
        <row r="36">
          <cell r="A36" t="str">
            <v>Tertiaire</v>
          </cell>
          <cell r="B36">
            <v>4.3073392295861899E-2</v>
          </cell>
          <cell r="C36">
            <v>0</v>
          </cell>
          <cell r="D36">
            <v>3.0154656446401722</v>
          </cell>
          <cell r="E36">
            <v>7.1387763292293327</v>
          </cell>
          <cell r="F36">
            <v>0</v>
          </cell>
          <cell r="G36">
            <v>0</v>
          </cell>
          <cell r="H36">
            <v>0.89658244032112444</v>
          </cell>
          <cell r="I36">
            <v>12.701365476499774</v>
          </cell>
          <cell r="J36">
            <v>0.710753475039681</v>
          </cell>
          <cell r="L36">
            <v>23.64873146226228</v>
          </cell>
        </row>
        <row r="37">
          <cell r="A37" t="str">
            <v>Agriculture</v>
          </cell>
          <cell r="B37">
            <v>2.2137192704974398E-3</v>
          </cell>
          <cell r="C37">
            <v>0</v>
          </cell>
          <cell r="D37">
            <v>3.371</v>
          </cell>
          <cell r="E37">
            <v>0.20038837309893262</v>
          </cell>
          <cell r="F37">
            <v>0</v>
          </cell>
          <cell r="G37">
            <v>0</v>
          </cell>
          <cell r="H37">
            <v>0.15947740517817902</v>
          </cell>
          <cell r="I37">
            <v>0.74651762682717115</v>
          </cell>
          <cell r="J37">
            <v>6.4536710533781346E-3</v>
          </cell>
          <cell r="L37">
            <v>4.4860507954281577</v>
          </cell>
        </row>
        <row r="38">
          <cell r="A38" t="str">
            <v>Consommation finale énergétique</v>
          </cell>
          <cell r="B38">
            <v>1.1313605731176026</v>
          </cell>
          <cell r="C38">
            <v>0</v>
          </cell>
          <cell r="D38">
            <v>55.22537051617261</v>
          </cell>
          <cell r="E38">
            <v>29.391760194018246</v>
          </cell>
          <cell r="F38">
            <v>0</v>
          </cell>
          <cell r="G38">
            <v>0</v>
          </cell>
          <cell r="H38">
            <v>14.208244683061297</v>
          </cell>
          <cell r="I38">
            <v>38.082441502020473</v>
          </cell>
          <cell r="J38">
            <v>3.0705862327457898</v>
          </cell>
          <cell r="L38">
            <v>137.55757185097121</v>
          </cell>
        </row>
        <row r="39">
          <cell r="A39" t="str">
            <v>Consommation finale non énergétique</v>
          </cell>
          <cell r="B39">
            <v>0.30500413491505901</v>
          </cell>
          <cell r="C39">
            <v>0</v>
          </cell>
          <cell r="D39">
            <v>12.452999999999999</v>
          </cell>
          <cell r="E39">
            <v>1.101586241324729</v>
          </cell>
          <cell r="F39">
            <v>0</v>
          </cell>
          <cell r="G39">
            <v>0</v>
          </cell>
          <cell r="H39">
            <v>0</v>
          </cell>
          <cell r="I39">
            <v>0</v>
          </cell>
          <cell r="J39">
            <v>0</v>
          </cell>
          <cell r="L39">
            <v>13.859590376239787</v>
          </cell>
        </row>
        <row r="40">
          <cell r="A40" t="str">
            <v>Consommation finale</v>
          </cell>
          <cell r="B40">
            <v>1.4363647080326616</v>
          </cell>
          <cell r="C40">
            <v>0</v>
          </cell>
          <cell r="D40">
            <v>67.678370516172606</v>
          </cell>
          <cell r="E40">
            <v>30.493346435342975</v>
          </cell>
          <cell r="F40">
            <v>0</v>
          </cell>
          <cell r="G40">
            <v>0</v>
          </cell>
          <cell r="H40">
            <v>14.208244683061297</v>
          </cell>
          <cell r="I40">
            <v>38.082441502020473</v>
          </cell>
          <cell r="J40">
            <v>3.0705862327457898</v>
          </cell>
          <cell r="L40">
            <v>151.41716222721098</v>
          </cell>
        </row>
        <row r="54">
          <cell r="A54" t="str">
            <v>Mtep</v>
          </cell>
          <cell r="B54" t="str">
            <v>Charbon</v>
          </cell>
          <cell r="C54" t="str">
            <v>Pétrole brut</v>
          </cell>
          <cell r="D54" t="str">
            <v>Produits pétroliers raffinés</v>
          </cell>
          <cell r="E54" t="str">
            <v>Gaz</v>
          </cell>
          <cell r="F54" t="str">
            <v>Nucléaire</v>
          </cell>
          <cell r="G54" t="str">
            <v>EnR électriques</v>
          </cell>
          <cell r="H54" t="str">
            <v>EnR thermiques et déchets</v>
          </cell>
          <cell r="I54" t="str">
            <v>Électricité</v>
          </cell>
          <cell r="J54" t="str">
            <v>Chaleur vendue</v>
          </cell>
          <cell r="K54" t="str">
            <v>Hydrogène</v>
          </cell>
          <cell r="L54" t="str">
            <v>Total</v>
          </cell>
        </row>
        <row r="56">
          <cell r="A56" t="str">
            <v>Production d'énergie primaire</v>
          </cell>
          <cell r="B56">
            <v>0</v>
          </cell>
          <cell r="C56">
            <v>0.99</v>
          </cell>
          <cell r="D56">
            <v>0</v>
          </cell>
          <cell r="E56">
            <v>1.9114359415305246E-2</v>
          </cell>
          <cell r="F56">
            <v>111.44979600628493</v>
          </cell>
          <cell r="G56">
            <v>9.8355546001719691</v>
          </cell>
          <cell r="H56">
            <v>21.153532866757629</v>
          </cell>
          <cell r="L56">
            <v>143.44799783262982</v>
          </cell>
        </row>
        <row r="57">
          <cell r="A57" t="str">
            <v>Importations</v>
          </cell>
          <cell r="B57">
            <v>8.2825531607112861</v>
          </cell>
          <cell r="C57">
            <v>47.61</v>
          </cell>
          <cell r="D57">
            <v>28.393721940855052</v>
          </cell>
          <cell r="E57">
            <v>38.509015559290759</v>
          </cell>
          <cell r="H57">
            <v>0</v>
          </cell>
          <cell r="I57">
            <v>0</v>
          </cell>
          <cell r="L57">
            <v>122.79529066085709</v>
          </cell>
        </row>
        <row r="58">
          <cell r="A58" t="str">
            <v>Exportations</v>
          </cell>
          <cell r="B58">
            <v>0</v>
          </cell>
          <cell r="C58">
            <v>0</v>
          </cell>
          <cell r="D58">
            <v>0</v>
          </cell>
          <cell r="E58">
            <v>0</v>
          </cell>
          <cell r="H58">
            <v>0</v>
          </cell>
          <cell r="I58">
            <v>-3.8275167993686665</v>
          </cell>
          <cell r="L58">
            <v>-3.8275167993686665</v>
          </cell>
        </row>
        <row r="59">
          <cell r="A59" t="str">
            <v>Soutes maritimes internationales</v>
          </cell>
          <cell r="D59">
            <v>-1.3719999999999999</v>
          </cell>
          <cell r="E59">
            <v>-2.7999999999999997E-2</v>
          </cell>
          <cell r="L59">
            <v>-1.4</v>
          </cell>
        </row>
        <row r="60">
          <cell r="A60" t="str">
            <v>Soutes aériennes internationales</v>
          </cell>
          <cell r="D60">
            <v>-6.3024700220930603</v>
          </cell>
          <cell r="H60">
            <v>0</v>
          </cell>
          <cell r="L60">
            <v>-6.3024700220930603</v>
          </cell>
        </row>
        <row r="61">
          <cell r="A61" t="str">
            <v>Variations de stocks (+ = déstockage, - = stockage)</v>
          </cell>
          <cell r="L61">
            <v>0</v>
          </cell>
        </row>
        <row r="62">
          <cell r="A62" t="str">
            <v>Total approvisionnement / consommation primaire</v>
          </cell>
          <cell r="B62">
            <v>8.2825531607112861</v>
          </cell>
          <cell r="C62">
            <v>48.6</v>
          </cell>
          <cell r="D62">
            <v>20.719251918761991</v>
          </cell>
          <cell r="E62">
            <v>38.500129918706065</v>
          </cell>
          <cell r="F62">
            <v>111.44979600628493</v>
          </cell>
          <cell r="G62">
            <v>9.8355546001719691</v>
          </cell>
          <cell r="H62">
            <v>21.153532866757629</v>
          </cell>
          <cell r="I62">
            <v>-3.8275167993686665</v>
          </cell>
          <cell r="J62">
            <v>0</v>
          </cell>
          <cell r="L62">
            <v>254.71330167202527</v>
          </cell>
        </row>
        <row r="64">
          <cell r="A64" t="str">
            <v>Transferts</v>
          </cell>
          <cell r="L64">
            <v>0</v>
          </cell>
        </row>
        <row r="65">
          <cell r="A65" t="str">
            <v>Écart statistique</v>
          </cell>
          <cell r="L65">
            <v>0</v>
          </cell>
        </row>
        <row r="66">
          <cell r="A66" t="str">
            <v>Production d'électricité seule</v>
          </cell>
          <cell r="B66">
            <v>2.9935125177223654</v>
          </cell>
          <cell r="D66">
            <v>0</v>
          </cell>
          <cell r="E66">
            <v>5.8482958997609904</v>
          </cell>
          <cell r="F66">
            <v>111.44979600628493</v>
          </cell>
          <cell r="G66">
            <v>9.8355546001719691</v>
          </cell>
          <cell r="H66">
            <v>1.6579083765058089</v>
          </cell>
          <cell r="I66">
            <v>-48.995688366102023</v>
          </cell>
          <cell r="L66">
            <v>82.789379034344051</v>
          </cell>
        </row>
        <row r="67">
          <cell r="A67" t="str">
            <v>Production d'électricité et de chaleur cogénérées</v>
          </cell>
          <cell r="L67">
            <v>0</v>
          </cell>
        </row>
        <row r="68">
          <cell r="A68" t="str">
            <v>Production de chaleur seule</v>
          </cell>
          <cell r="B68">
            <v>0.20061920759613919</v>
          </cell>
          <cell r="D68">
            <v>7.6367043980050717E-2</v>
          </cell>
          <cell r="E68">
            <v>1.5910100024858898</v>
          </cell>
          <cell r="H68">
            <v>2.2319647598313765</v>
          </cell>
          <cell r="J68">
            <v>-3.7645049746929571</v>
          </cell>
          <cell r="L68">
            <v>0.3354560392004986</v>
          </cell>
        </row>
        <row r="69">
          <cell r="A69" t="str">
            <v>Production de biogaz</v>
          </cell>
          <cell r="E69">
            <v>-0.91549081165842816</v>
          </cell>
          <cell r="H69">
            <v>1.1443635145730351</v>
          </cell>
          <cell r="L69">
            <v>0.22887270291460693</v>
          </cell>
        </row>
        <row r="70">
          <cell r="A70" t="str">
            <v>Raffinage de pétrole</v>
          </cell>
          <cell r="C70">
            <v>48.6</v>
          </cell>
          <cell r="D70">
            <v>-46.5</v>
          </cell>
          <cell r="E70">
            <v>0.7</v>
          </cell>
          <cell r="L70">
            <v>2.8000000000000016</v>
          </cell>
        </row>
        <row r="71">
          <cell r="A71" t="str">
            <v>Production d'hydrogène</v>
          </cell>
        </row>
        <row r="72">
          <cell r="A72" t="str">
            <v>Autres transformations</v>
          </cell>
          <cell r="B72">
            <v>3.0004589895902178</v>
          </cell>
          <cell r="L72">
            <v>3.0004589895902178</v>
          </cell>
        </row>
        <row r="73">
          <cell r="A73" t="str">
            <v>Usages internes de la branche énergie</v>
          </cell>
          <cell r="B73">
            <v>1.0374988057705168</v>
          </cell>
          <cell r="D73">
            <v>1.7969999999999999</v>
          </cell>
          <cell r="E73">
            <v>1.2420767288044043</v>
          </cell>
          <cell r="H73">
            <v>5.1017483519633131E-2</v>
          </cell>
          <cell r="I73">
            <v>2.7822871883061051</v>
          </cell>
          <cell r="L73">
            <v>6.9098802064006595</v>
          </cell>
        </row>
        <row r="74">
          <cell r="A74" t="str">
            <v>Pertes de transport et de distribution</v>
          </cell>
          <cell r="E74">
            <v>0.44750813508273651</v>
          </cell>
          <cell r="I74">
            <v>3.1778177287392682</v>
          </cell>
          <cell r="J74">
            <v>0.78486946697303228</v>
          </cell>
          <cell r="L74">
            <v>4.4101953307950374</v>
          </cell>
        </row>
        <row r="75">
          <cell r="A75" t="str">
            <v>Consommation nette de la branche énergie</v>
          </cell>
          <cell r="B75">
            <v>7.2320895206792386</v>
          </cell>
          <cell r="C75">
            <v>48.6</v>
          </cell>
          <cell r="D75">
            <v>-44.626632956019954</v>
          </cell>
          <cell r="E75">
            <v>8.913399954475592</v>
          </cell>
          <cell r="F75">
            <v>111.44979600628493</v>
          </cell>
          <cell r="G75">
            <v>9.8355546001719691</v>
          </cell>
          <cell r="H75">
            <v>5.0852541344298539</v>
          </cell>
          <cell r="I75">
            <v>-43.035583449056645</v>
          </cell>
          <cell r="J75">
            <v>-2.9796355077199248</v>
          </cell>
          <cell r="L75">
            <v>100.47424230324505</v>
          </cell>
        </row>
        <row r="77">
          <cell r="A77" t="str">
            <v>Industrie</v>
          </cell>
          <cell r="B77">
            <v>0.68638790629120972</v>
          </cell>
          <cell r="D77">
            <v>2.0515905898674642</v>
          </cell>
          <cell r="E77">
            <v>10.66771375267121</v>
          </cell>
          <cell r="H77">
            <v>2.1704542340429653</v>
          </cell>
          <cell r="I77">
            <v>10.476314229220913</v>
          </cell>
          <cell r="J77">
            <v>1.1618615924943907</v>
          </cell>
          <cell r="L77">
            <v>27.214322304588151</v>
          </cell>
        </row>
        <row r="78">
          <cell r="A78" t="str">
            <v>Transport</v>
          </cell>
          <cell r="D78">
            <v>39.084766515204038</v>
          </cell>
          <cell r="E78">
            <v>7.7019875047042621E-2</v>
          </cell>
          <cell r="H78">
            <v>3.7054647019071383</v>
          </cell>
          <cell r="I78">
            <v>1.2004129054875725</v>
          </cell>
          <cell r="L78">
            <v>44.067663997645795</v>
          </cell>
        </row>
        <row r="79">
          <cell r="A79" t="str">
            <v>Résidentiel</v>
          </cell>
          <cell r="B79">
            <v>0</v>
          </cell>
          <cell r="D79">
            <v>5.8408879988709543</v>
          </cell>
          <cell r="E79">
            <v>10.886632580807564</v>
          </cell>
          <cell r="H79">
            <v>8.8121941666226729</v>
          </cell>
          <cell r="I79">
            <v>13.781692139254655</v>
          </cell>
          <cell r="J79">
            <v>1.2510994946509941</v>
          </cell>
          <cell r="L79">
            <v>40.572506380206839</v>
          </cell>
        </row>
        <row r="80">
          <cell r="A80" t="str">
            <v>Tertiaire</v>
          </cell>
          <cell r="B80">
            <v>3.2789549844433316E-2</v>
          </cell>
          <cell r="D80">
            <v>2.0728753994932956</v>
          </cell>
          <cell r="E80">
            <v>6.6481780587687531</v>
          </cell>
          <cell r="H80">
            <v>1.2206882245768194</v>
          </cell>
          <cell r="I80">
            <v>13.027953321111379</v>
          </cell>
          <cell r="J80">
            <v>0.56022074952116185</v>
          </cell>
          <cell r="L80">
            <v>23.562705303315841</v>
          </cell>
        </row>
        <row r="81">
          <cell r="A81" t="str">
            <v>Agriculture</v>
          </cell>
          <cell r="B81">
            <v>4.4274385409948797E-3</v>
          </cell>
          <cell r="D81">
            <v>3.2901559969011496</v>
          </cell>
          <cell r="E81">
            <v>0.19992384638760508</v>
          </cell>
          <cell r="H81">
            <v>0.15947740517817902</v>
          </cell>
          <cell r="I81">
            <v>0.72169405461345504</v>
          </cell>
          <cell r="J81">
            <v>6.4536710533781346E-3</v>
          </cell>
          <cell r="L81">
            <v>4.3821324126747614</v>
          </cell>
        </row>
        <row r="82">
          <cell r="A82" t="str">
            <v>Consommation finale énergétique</v>
          </cell>
          <cell r="B82">
            <v>0.72360489467663791</v>
          </cell>
          <cell r="C82">
            <v>0</v>
          </cell>
          <cell r="D82">
            <v>52.340276500336905</v>
          </cell>
          <cell r="E82">
            <v>28.479468113682177</v>
          </cell>
          <cell r="F82">
            <v>0</v>
          </cell>
          <cell r="G82">
            <v>0</v>
          </cell>
          <cell r="H82">
            <v>16.068278732327776</v>
          </cell>
          <cell r="I82">
            <v>39.208066649687979</v>
          </cell>
          <cell r="J82">
            <v>2.9796355077199248</v>
          </cell>
          <cell r="L82">
            <v>139.79933039843141</v>
          </cell>
        </row>
        <row r="83">
          <cell r="A83" t="str">
            <v>Consommation finale non énergétique</v>
          </cell>
          <cell r="B83">
            <v>0.32685874535540926</v>
          </cell>
          <cell r="D83">
            <v>13.005608374445041</v>
          </cell>
          <cell r="E83">
            <v>1.1072618505482956</v>
          </cell>
          <cell r="L83">
            <v>14.439728970348746</v>
          </cell>
        </row>
        <row r="84">
          <cell r="A84" t="str">
            <v>Consommation finale</v>
          </cell>
          <cell r="B84">
            <v>1.0504636400320471</v>
          </cell>
          <cell r="C84">
            <v>0</v>
          </cell>
          <cell r="D84">
            <v>65.345884874781945</v>
          </cell>
          <cell r="E84">
            <v>29.586729964230472</v>
          </cell>
          <cell r="F84">
            <v>0</v>
          </cell>
          <cell r="G84">
            <v>0</v>
          </cell>
          <cell r="H84">
            <v>16.068278732327776</v>
          </cell>
          <cell r="I84">
            <v>39.208066649687979</v>
          </cell>
          <cell r="J84">
            <v>2.9796355077199248</v>
          </cell>
          <cell r="L84">
            <v>154.23905936878015</v>
          </cell>
        </row>
        <row r="98">
          <cell r="A98" t="str">
            <v>Mtep</v>
          </cell>
          <cell r="B98" t="str">
            <v>Charbon</v>
          </cell>
          <cell r="C98" t="str">
            <v>Pétrole brut</v>
          </cell>
          <cell r="D98" t="str">
            <v>Produits pétroliers raffinés</v>
          </cell>
          <cell r="E98" t="str">
            <v>Gaz</v>
          </cell>
          <cell r="F98" t="str">
            <v>Nucléaire</v>
          </cell>
          <cell r="G98" t="str">
            <v>EnR électriques</v>
          </cell>
          <cell r="H98" t="str">
            <v>EnR thermiques et déchets</v>
          </cell>
          <cell r="I98" t="str">
            <v>Électricité</v>
          </cell>
          <cell r="J98" t="str">
            <v>Chaleur vendue</v>
          </cell>
          <cell r="K98" t="str">
            <v>Hydrogène</v>
          </cell>
          <cell r="L98" t="str">
            <v>Total</v>
          </cell>
        </row>
        <row r="100">
          <cell r="A100" t="str">
            <v>Production d'énergie primaire</v>
          </cell>
          <cell r="B100">
            <v>0</v>
          </cell>
          <cell r="C100">
            <v>0.99</v>
          </cell>
          <cell r="D100">
            <v>0</v>
          </cell>
          <cell r="E100">
            <v>1.9114359415305246E-2</v>
          </cell>
          <cell r="F100">
            <v>111.44979600628493</v>
          </cell>
          <cell r="G100">
            <v>13.069647463456578</v>
          </cell>
          <cell r="H100">
            <v>23.702345595115748</v>
          </cell>
          <cell r="L100">
            <v>149.23090342427255</v>
          </cell>
        </row>
        <row r="101">
          <cell r="A101" t="str">
            <v>Importations</v>
          </cell>
          <cell r="B101">
            <v>7.6029591127497351</v>
          </cell>
          <cell r="C101">
            <v>45.11</v>
          </cell>
          <cell r="D101">
            <v>29.132637967576553</v>
          </cell>
          <cell r="E101">
            <v>36.947160108307898</v>
          </cell>
          <cell r="H101">
            <v>0.38672743519005337</v>
          </cell>
          <cell r="I101">
            <v>0</v>
          </cell>
          <cell r="L101">
            <v>119.17948462382424</v>
          </cell>
        </row>
        <row r="102">
          <cell r="A102" t="str">
            <v>Exportations</v>
          </cell>
          <cell r="B102">
            <v>0</v>
          </cell>
          <cell r="C102">
            <v>0</v>
          </cell>
          <cell r="D102">
            <v>0</v>
          </cell>
          <cell r="E102">
            <v>0</v>
          </cell>
          <cell r="H102">
            <v>0</v>
          </cell>
          <cell r="I102">
            <v>-6.4759049982702308</v>
          </cell>
          <cell r="L102">
            <v>-6.4759049982702308</v>
          </cell>
        </row>
        <row r="103">
          <cell r="A103" t="str">
            <v>Soutes maritimes internationales</v>
          </cell>
          <cell r="D103">
            <v>-1.3579999999999999</v>
          </cell>
          <cell r="E103">
            <v>-4.1999999999999996E-2</v>
          </cell>
          <cell r="L103">
            <v>-1.4</v>
          </cell>
        </row>
        <row r="104">
          <cell r="A104" t="str">
            <v>Soutes aériennes internationales</v>
          </cell>
          <cell r="D104">
            <v>-6.8074626549491404</v>
          </cell>
          <cell r="H104">
            <v>0</v>
          </cell>
          <cell r="L104">
            <v>-6.8074626549491404</v>
          </cell>
        </row>
        <row r="105">
          <cell r="A105" t="str">
            <v>Variations de stocks (+ = déstockage, - = stockage)</v>
          </cell>
          <cell r="L105">
            <v>0</v>
          </cell>
        </row>
        <row r="106">
          <cell r="A106" t="str">
            <v>Total approvisionnement / consommation primaire</v>
          </cell>
          <cell r="B106">
            <v>7.6029591127497351</v>
          </cell>
          <cell r="C106">
            <v>46.1</v>
          </cell>
          <cell r="D106">
            <v>20.967175312627411</v>
          </cell>
          <cell r="E106">
            <v>36.924274467723201</v>
          </cell>
          <cell r="F106">
            <v>111.44979600628493</v>
          </cell>
          <cell r="G106">
            <v>13.069647463456578</v>
          </cell>
          <cell r="H106">
            <v>24.089073030305801</v>
          </cell>
          <cell r="I106">
            <v>-6.4759049982702308</v>
          </cell>
          <cell r="J106">
            <v>0</v>
          </cell>
          <cell r="L106">
            <v>253.72702039487748</v>
          </cell>
        </row>
        <row r="108">
          <cell r="A108" t="str">
            <v>Transferts</v>
          </cell>
          <cell r="L108">
            <v>0</v>
          </cell>
        </row>
        <row r="109">
          <cell r="A109" t="str">
            <v>Écart statistique</v>
          </cell>
          <cell r="L109">
            <v>0</v>
          </cell>
        </row>
        <row r="110">
          <cell r="A110" t="str">
            <v>Production d'électricité seule</v>
          </cell>
          <cell r="B110">
            <v>2.9935125177223654</v>
          </cell>
          <cell r="D110">
            <v>0</v>
          </cell>
          <cell r="E110">
            <v>5.6407391662080224</v>
          </cell>
          <cell r="F110">
            <v>111.44979600628493</v>
          </cell>
          <cell r="G110">
            <v>13.069647463456578</v>
          </cell>
          <cell r="H110">
            <v>3.3853149061724555</v>
          </cell>
          <cell r="I110">
            <v>-52.928835399635993</v>
          </cell>
          <cell r="L110">
            <v>83.610174660208344</v>
          </cell>
        </row>
        <row r="111">
          <cell r="A111" t="str">
            <v>Production d'électricité et de chaleur cogénérées</v>
          </cell>
          <cell r="L111">
            <v>0</v>
          </cell>
        </row>
        <row r="112">
          <cell r="A112" t="str">
            <v>Production de chaleur seule</v>
          </cell>
          <cell r="B112">
            <v>8.5808485302520637E-2</v>
          </cell>
          <cell r="D112">
            <v>3.2663574188522705E-2</v>
          </cell>
          <cell r="E112">
            <v>1.4748298184203172</v>
          </cell>
          <cell r="H112">
            <v>2.2963095826646094</v>
          </cell>
          <cell r="J112">
            <v>-3.5723761634821476</v>
          </cell>
          <cell r="L112">
            <v>0.31723529709382214</v>
          </cell>
        </row>
        <row r="113">
          <cell r="A113" t="str">
            <v>Production de biogaz</v>
          </cell>
          <cell r="E113">
            <v>-1.343461643026479</v>
          </cell>
          <cell r="H113">
            <v>1.6793270537830987</v>
          </cell>
          <cell r="L113">
            <v>0.33586541075661969</v>
          </cell>
        </row>
        <row r="114">
          <cell r="A114" t="str">
            <v>Raffinage de pétrole</v>
          </cell>
          <cell r="C114">
            <v>46.1</v>
          </cell>
          <cell r="D114">
            <v>-44</v>
          </cell>
          <cell r="E114">
            <v>0.7</v>
          </cell>
          <cell r="L114">
            <v>2.8000000000000016</v>
          </cell>
        </row>
        <row r="115">
          <cell r="A115" t="str">
            <v>Production d'hydrogène</v>
          </cell>
        </row>
        <row r="116">
          <cell r="A116" t="str">
            <v>Autres transformations</v>
          </cell>
          <cell r="B116">
            <v>2.9485918395557866</v>
          </cell>
          <cell r="L116">
            <v>2.9485918395557866</v>
          </cell>
        </row>
        <row r="117">
          <cell r="A117" t="str">
            <v>Usages internes de la branche énergie</v>
          </cell>
          <cell r="B117">
            <v>1.0374988057705168</v>
          </cell>
          <cell r="D117">
            <v>1.7969999999999999</v>
          </cell>
          <cell r="E117">
            <v>1.2420767288044043</v>
          </cell>
          <cell r="H117">
            <v>5.1017483519633131E-2</v>
          </cell>
          <cell r="I117">
            <v>2.7822871883061051</v>
          </cell>
          <cell r="L117">
            <v>6.9098802064006595</v>
          </cell>
        </row>
        <row r="118">
          <cell r="A118" t="str">
            <v>Pertes de transport et de distribution</v>
          </cell>
          <cell r="E118">
            <v>0.43522838954920462</v>
          </cell>
          <cell r="I118">
            <v>3.4329182241034668</v>
          </cell>
          <cell r="J118">
            <v>0.74481213176988526</v>
          </cell>
          <cell r="L118">
            <v>4.6129587454225565</v>
          </cell>
        </row>
        <row r="119">
          <cell r="A119" t="str">
            <v>Consommation nette de la branche énergie</v>
          </cell>
          <cell r="B119">
            <v>7.0654116483511888</v>
          </cell>
          <cell r="C119">
            <v>46.1</v>
          </cell>
          <cell r="D119">
            <v>-42.170336425811477</v>
          </cell>
          <cell r="E119">
            <v>8.1494124599554691</v>
          </cell>
          <cell r="F119">
            <v>111.44979600628493</v>
          </cell>
          <cell r="G119">
            <v>13.069647463456578</v>
          </cell>
          <cell r="H119">
            <v>7.4119690261397961</v>
          </cell>
          <cell r="I119">
            <v>-46.713629987226419</v>
          </cell>
          <cell r="J119">
            <v>-2.8275640317122623</v>
          </cell>
          <cell r="L119">
            <v>101.53470615943779</v>
          </cell>
        </row>
        <row r="121">
          <cell r="A121" t="str">
            <v>Industrie</v>
          </cell>
          <cell r="B121">
            <v>0.17304832192715414</v>
          </cell>
          <cell r="D121">
            <v>1.8079463065388914</v>
          </cell>
          <cell r="E121">
            <v>11.223979336630356</v>
          </cell>
          <cell r="H121">
            <v>2.7227915228274249</v>
          </cell>
          <cell r="I121">
            <v>10.789865023964278</v>
          </cell>
          <cell r="J121">
            <v>1.1751641404257875</v>
          </cell>
          <cell r="L121">
            <v>27.892794652313892</v>
          </cell>
        </row>
        <row r="122">
          <cell r="A122" t="str">
            <v>Transport</v>
          </cell>
          <cell r="D122">
            <v>38.454095128687818</v>
          </cell>
          <cell r="E122">
            <v>8.9380751600981995E-2</v>
          </cell>
          <cell r="H122">
            <v>3.4146123259888612</v>
          </cell>
          <cell r="I122">
            <v>1.4757529467484494</v>
          </cell>
          <cell r="L122">
            <v>43.433841153026115</v>
          </cell>
        </row>
        <row r="123">
          <cell r="A123" t="str">
            <v>Résidentiel</v>
          </cell>
          <cell r="B123">
            <v>0</v>
          </cell>
          <cell r="D123">
            <v>4.9512119160607178</v>
          </cell>
          <cell r="E123">
            <v>9.9933913239898153</v>
          </cell>
          <cell r="H123">
            <v>8.7856531600958636</v>
          </cell>
          <cell r="I123">
            <v>13.914705218513639</v>
          </cell>
          <cell r="J123">
            <v>1.2136109350820949</v>
          </cell>
          <cell r="L123">
            <v>38.858572553742128</v>
          </cell>
        </row>
        <row r="124">
          <cell r="A124" t="str">
            <v>Tertiaire</v>
          </cell>
          <cell r="B124">
            <v>1.6595576700817148E-2</v>
          </cell>
          <cell r="D124">
            <v>1.3007448183418666</v>
          </cell>
          <cell r="E124">
            <v>6.1577465560268072</v>
          </cell>
          <cell r="H124">
            <v>1.5945695900756738</v>
          </cell>
          <cell r="I124">
            <v>13.358551644221055</v>
          </cell>
          <cell r="J124">
            <v>0.43233528515100184</v>
          </cell>
          <cell r="L124">
            <v>22.860543470517221</v>
          </cell>
        </row>
        <row r="125">
          <cell r="A125" t="str">
            <v>Agriculture</v>
          </cell>
          <cell r="B125">
            <v>4.3743486781755141E-3</v>
          </cell>
          <cell r="D125">
            <v>3.196414484168173</v>
          </cell>
          <cell r="E125">
            <v>0.19877173653206687</v>
          </cell>
          <cell r="H125">
            <v>0.15947740517817902</v>
          </cell>
          <cell r="I125">
            <v>0.69885015550876683</v>
          </cell>
          <cell r="J125">
            <v>6.4536710533781346E-3</v>
          </cell>
          <cell r="L125">
            <v>4.2643418011187384</v>
          </cell>
        </row>
        <row r="126">
          <cell r="A126" t="str">
            <v>Consommation finale énergétique</v>
          </cell>
          <cell r="B126">
            <v>0.19401824730614681</v>
          </cell>
          <cell r="C126">
            <v>0</v>
          </cell>
          <cell r="D126">
            <v>49.710412653797462</v>
          </cell>
          <cell r="E126">
            <v>27.663269704780028</v>
          </cell>
          <cell r="F126">
            <v>0</v>
          </cell>
          <cell r="G126">
            <v>0</v>
          </cell>
          <cell r="H126">
            <v>16.677104004166004</v>
          </cell>
          <cell r="I126">
            <v>40.237724988956188</v>
          </cell>
          <cell r="J126">
            <v>2.8275640317122623</v>
          </cell>
          <cell r="L126">
            <v>137.31009363071811</v>
          </cell>
        </row>
        <row r="127">
          <cell r="A127" t="str">
            <v>Consommation finale non énergétique</v>
          </cell>
          <cell r="B127">
            <v>0.3435292170923997</v>
          </cell>
          <cell r="D127">
            <v>13.427099084641428</v>
          </cell>
          <cell r="E127">
            <v>1.1115923029877008</v>
          </cell>
          <cell r="L127">
            <v>14.882220604721528</v>
          </cell>
        </row>
        <row r="128">
          <cell r="A128" t="str">
            <v>Consommation finale</v>
          </cell>
          <cell r="B128">
            <v>0.5375474643985465</v>
          </cell>
          <cell r="C128">
            <v>0</v>
          </cell>
          <cell r="D128">
            <v>63.137511738438889</v>
          </cell>
          <cell r="E128">
            <v>28.77486200776773</v>
          </cell>
          <cell r="F128">
            <v>0</v>
          </cell>
          <cell r="G128">
            <v>0</v>
          </cell>
          <cell r="H128">
            <v>16.677104004166004</v>
          </cell>
          <cell r="I128">
            <v>40.237724988956188</v>
          </cell>
          <cell r="J128">
            <v>2.8275640317122623</v>
          </cell>
          <cell r="L128">
            <v>152.19231423543965</v>
          </cell>
        </row>
        <row r="142">
          <cell r="A142" t="str">
            <v>Mtep</v>
          </cell>
          <cell r="B142" t="str">
            <v>Charbon</v>
          </cell>
          <cell r="C142" t="str">
            <v>Pétrole brut</v>
          </cell>
          <cell r="D142" t="str">
            <v>Produits pétroliers raffinés</v>
          </cell>
          <cell r="E142" t="str">
            <v>Gaz</v>
          </cell>
          <cell r="F142" t="str">
            <v>Nucléaire</v>
          </cell>
          <cell r="G142" t="str">
            <v>EnR électriques</v>
          </cell>
          <cell r="H142" t="str">
            <v>EnR thermiques et déchets</v>
          </cell>
          <cell r="I142" t="str">
            <v>Électricité</v>
          </cell>
          <cell r="J142" t="str">
            <v>Chaleur vendue</v>
          </cell>
          <cell r="K142" t="str">
            <v>Hydrogène</v>
          </cell>
          <cell r="L142" t="str">
            <v>Total</v>
          </cell>
        </row>
        <row r="144">
          <cell r="A144" t="str">
            <v>Production d'énergie primaire</v>
          </cell>
          <cell r="B144">
            <v>0</v>
          </cell>
          <cell r="C144">
            <v>0.99</v>
          </cell>
          <cell r="D144">
            <v>0</v>
          </cell>
          <cell r="E144">
            <v>1.9114359415305246E-2</v>
          </cell>
          <cell r="F144">
            <v>111.44979600628493</v>
          </cell>
          <cell r="G144">
            <v>15.219260533104039</v>
          </cell>
          <cell r="H144">
            <v>24.942192524601694</v>
          </cell>
          <cell r="L144">
            <v>152.62036342340596</v>
          </cell>
        </row>
        <row r="145">
          <cell r="A145" t="str">
            <v>Importations</v>
          </cell>
          <cell r="B145">
            <v>7.3100960565024327</v>
          </cell>
          <cell r="C145">
            <v>43.309999999999995</v>
          </cell>
          <cell r="D145">
            <v>29.245895438673411</v>
          </cell>
          <cell r="E145">
            <v>35.824487376578489</v>
          </cell>
          <cell r="H145">
            <v>0.44570980938382121</v>
          </cell>
          <cell r="I145">
            <v>0</v>
          </cell>
          <cell r="L145">
            <v>116.13618868113815</v>
          </cell>
        </row>
        <row r="146">
          <cell r="A146" t="str">
            <v>Exportations</v>
          </cell>
          <cell r="B146">
            <v>0</v>
          </cell>
          <cell r="C146">
            <v>0</v>
          </cell>
          <cell r="D146">
            <v>0</v>
          </cell>
          <cell r="E146">
            <v>0</v>
          </cell>
          <cell r="H146">
            <v>0</v>
          </cell>
          <cell r="I146">
            <v>-7.3973449833886136</v>
          </cell>
          <cell r="L146">
            <v>-7.3973449833886136</v>
          </cell>
        </row>
        <row r="147">
          <cell r="A147" t="str">
            <v>Soutes maritimes internationales</v>
          </cell>
          <cell r="D147">
            <v>-1.3439999999999999</v>
          </cell>
          <cell r="E147">
            <v>-5.5999999999999994E-2</v>
          </cell>
          <cell r="L147">
            <v>-1.4</v>
          </cell>
        </row>
        <row r="148">
          <cell r="A148" t="str">
            <v>Soutes aériennes internationales</v>
          </cell>
          <cell r="D148">
            <v>-7.35291840121074</v>
          </cell>
          <cell r="H148">
            <v>0</v>
          </cell>
          <cell r="L148">
            <v>-7.35291840121074</v>
          </cell>
        </row>
        <row r="149">
          <cell r="A149" t="str">
            <v>Variations de stocks (+ = déstockage, - = stockage)</v>
          </cell>
          <cell r="L149">
            <v>0</v>
          </cell>
        </row>
        <row r="150">
          <cell r="A150" t="str">
            <v>Total approvisionnement / consommation primaire</v>
          </cell>
          <cell r="B150">
            <v>7.3100960565024327</v>
          </cell>
          <cell r="C150">
            <v>44.3</v>
          </cell>
          <cell r="D150">
            <v>20.54897703746267</v>
          </cell>
          <cell r="E150">
            <v>35.787601735993796</v>
          </cell>
          <cell r="F150">
            <v>111.44979600628493</v>
          </cell>
          <cell r="G150">
            <v>15.219260533104039</v>
          </cell>
          <cell r="H150">
            <v>25.387902333985515</v>
          </cell>
          <cell r="I150">
            <v>-7.3973449833886136</v>
          </cell>
          <cell r="J150">
            <v>0</v>
          </cell>
          <cell r="L150">
            <v>252.60628871994476</v>
          </cell>
        </row>
        <row r="152">
          <cell r="A152" t="str">
            <v>Transferts</v>
          </cell>
          <cell r="L152">
            <v>0</v>
          </cell>
        </row>
        <row r="153">
          <cell r="A153" t="str">
            <v>Écart statistique</v>
          </cell>
          <cell r="L153">
            <v>0</v>
          </cell>
        </row>
        <row r="154">
          <cell r="A154" t="str">
            <v>Production d'électricité seule</v>
          </cell>
          <cell r="B154">
            <v>2.9935125177223654</v>
          </cell>
          <cell r="D154">
            <v>0</v>
          </cell>
          <cell r="E154">
            <v>5.4358180529180951</v>
          </cell>
          <cell r="F154">
            <v>111.44979600628493</v>
          </cell>
          <cell r="G154">
            <v>15.219260533104039</v>
          </cell>
          <cell r="H154">
            <v>3.6543422184006871</v>
          </cell>
          <cell r="I154">
            <v>-55.33640203764115</v>
          </cell>
          <cell r="L154">
            <v>83.416327290788971</v>
          </cell>
        </row>
        <row r="155">
          <cell r="A155" t="str">
            <v>Production d'électricité et de chaleur cogénérées</v>
          </cell>
          <cell r="L155">
            <v>0</v>
          </cell>
        </row>
        <row r="156">
          <cell r="A156" t="str">
            <v>Production de chaleur seule</v>
          </cell>
          <cell r="B156">
            <v>1.5282354205679888E-2</v>
          </cell>
          <cell r="D156">
            <v>1.4543326007114695E-2</v>
          </cell>
          <cell r="E156">
            <v>1.3857224291456864</v>
          </cell>
          <cell r="H156">
            <v>2.2952370290602846</v>
          </cell>
          <cell r="J156">
            <v>-3.4108937546426921</v>
          </cell>
          <cell r="L156">
            <v>0.29989138377607372</v>
          </cell>
        </row>
        <row r="157">
          <cell r="A157" t="str">
            <v>Production de biogaz</v>
          </cell>
          <cell r="E157">
            <v>-1.5477214101461736</v>
          </cell>
          <cell r="H157">
            <v>1.9346517626827169</v>
          </cell>
          <cell r="L157">
            <v>0.38693035253654329</v>
          </cell>
        </row>
        <row r="158">
          <cell r="A158" t="str">
            <v>Raffinage de pétrole</v>
          </cell>
          <cell r="C158">
            <v>44.3</v>
          </cell>
          <cell r="D158">
            <v>-42.3</v>
          </cell>
          <cell r="E158">
            <v>0.7</v>
          </cell>
          <cell r="L158">
            <v>2.7</v>
          </cell>
        </row>
        <row r="159">
          <cell r="A159" t="str">
            <v>Production d'hydrogène</v>
          </cell>
        </row>
        <row r="160">
          <cell r="A160" t="str">
            <v>Autres transformations</v>
          </cell>
          <cell r="B160">
            <v>2.8967253945235556</v>
          </cell>
          <cell r="L160">
            <v>2.8967253945235556</v>
          </cell>
        </row>
        <row r="161">
          <cell r="A161" t="str">
            <v>Usages internes de la branche énergie</v>
          </cell>
          <cell r="B161">
            <v>1.0374988057705168</v>
          </cell>
          <cell r="D161">
            <v>1.7969999999999999</v>
          </cell>
          <cell r="E161">
            <v>1.2420767288044043</v>
          </cell>
          <cell r="H161">
            <v>5.1017483519633131E-2</v>
          </cell>
          <cell r="I161">
            <v>2.7822871883061051</v>
          </cell>
          <cell r="L161">
            <v>6.9098802064006595</v>
          </cell>
        </row>
        <row r="162">
          <cell r="A162" t="str">
            <v>Pertes de transport et de distribution</v>
          </cell>
          <cell r="E162">
            <v>0.4257165038429328</v>
          </cell>
          <cell r="I162">
            <v>3.5890709020331282</v>
          </cell>
          <cell r="J162">
            <v>0.71114432869793365</v>
          </cell>
          <cell r="L162">
            <v>4.7259317345739946</v>
          </cell>
        </row>
        <row r="163">
          <cell r="A163" t="str">
            <v>Consommation nette de la branche énergie</v>
          </cell>
          <cell r="B163">
            <v>6.9430190722221177</v>
          </cell>
          <cell r="C163">
            <v>44.3</v>
          </cell>
          <cell r="D163">
            <v>-40.488456673992886</v>
          </cell>
          <cell r="E163">
            <v>7.6416123045649451</v>
          </cell>
          <cell r="F163">
            <v>111.44979600628493</v>
          </cell>
          <cell r="G163">
            <v>15.219260533104039</v>
          </cell>
          <cell r="H163">
            <v>7.9352484936633214</v>
          </cell>
          <cell r="I163">
            <v>-48.965043947301915</v>
          </cell>
          <cell r="J163">
            <v>-2.6997494259447583</v>
          </cell>
          <cell r="L163">
            <v>101.33568636259979</v>
          </cell>
        </row>
        <row r="165">
          <cell r="A165" t="str">
            <v>Industrie</v>
          </cell>
          <cell r="B165">
            <v>0</v>
          </cell>
          <cell r="D165">
            <v>1.3631887158696177</v>
          </cell>
          <cell r="E165">
            <v>11.909453574903033</v>
          </cell>
          <cell r="H165">
            <v>3.2500696585282025</v>
          </cell>
          <cell r="I165">
            <v>11.0774382251901</v>
          </cell>
          <cell r="J165">
            <v>1.1881210014828096</v>
          </cell>
          <cell r="L165">
            <v>28.788271175973762</v>
          </cell>
        </row>
        <row r="166">
          <cell r="A166" t="str">
            <v>Transport</v>
          </cell>
          <cell r="D166">
            <v>37.846901116590161</v>
          </cell>
          <cell r="E166">
            <v>0.1107083565201127</v>
          </cell>
          <cell r="H166">
            <v>3.1467214176192306</v>
          </cell>
          <cell r="I166">
            <v>1.9262274143340186</v>
          </cell>
          <cell r="L166">
            <v>43.030558305063522</v>
          </cell>
        </row>
        <row r="167">
          <cell r="A167" t="str">
            <v>Résidentiel</v>
          </cell>
          <cell r="B167">
            <v>0</v>
          </cell>
          <cell r="D167">
            <v>4.1647688500903568</v>
          </cell>
          <cell r="E167">
            <v>9.2951217206235484</v>
          </cell>
          <cell r="H167">
            <v>8.9460696504515607</v>
          </cell>
          <cell r="I167">
            <v>14.145243581675878</v>
          </cell>
          <cell r="J167">
            <v>1.1742292855436789</v>
          </cell>
          <cell r="L167">
            <v>37.725433088385024</v>
          </cell>
        </row>
        <row r="168">
          <cell r="A168" t="str">
            <v>Tertiaire</v>
          </cell>
          <cell r="B168">
            <v>0</v>
          </cell>
          <cell r="D168">
            <v>0.64487972079578992</v>
          </cell>
          <cell r="E168">
            <v>5.5165402962647425</v>
          </cell>
          <cell r="H168">
            <v>1.9503157085450189</v>
          </cell>
          <cell r="I168">
            <v>13.746571150275869</v>
          </cell>
          <cell r="J168">
            <v>0.33094546786489165</v>
          </cell>
          <cell r="L168">
            <v>22.189252343746315</v>
          </cell>
        </row>
        <row r="169">
          <cell r="A169" t="str">
            <v>Agriculture</v>
          </cell>
          <cell r="B169">
            <v>4.3225320271729059E-3</v>
          </cell>
          <cell r="D169">
            <v>3.1045117173163264</v>
          </cell>
          <cell r="E169">
            <v>0.19757908231331481</v>
          </cell>
          <cell r="H169">
            <v>0.15947740517817902</v>
          </cell>
          <cell r="I169">
            <v>0.67221859243743232</v>
          </cell>
          <cell r="J169">
            <v>6.4536710533781346E-3</v>
          </cell>
          <cell r="L169">
            <v>4.1445630003258032</v>
          </cell>
        </row>
        <row r="170">
          <cell r="A170" t="str">
            <v>Consommation finale énergétique</v>
          </cell>
          <cell r="B170">
            <v>4.3225320271729059E-3</v>
          </cell>
          <cell r="C170">
            <v>0</v>
          </cell>
          <cell r="D170">
            <v>47.124250120662253</v>
          </cell>
          <cell r="E170">
            <v>27.029403030624753</v>
          </cell>
          <cell r="F170">
            <v>0</v>
          </cell>
          <cell r="G170">
            <v>0</v>
          </cell>
          <cell r="H170">
            <v>17.452653840322192</v>
          </cell>
          <cell r="I170">
            <v>41.567698963913301</v>
          </cell>
          <cell r="J170">
            <v>2.6997494259447583</v>
          </cell>
          <cell r="L170">
            <v>135.87807791349442</v>
          </cell>
        </row>
        <row r="171">
          <cell r="A171" t="str">
            <v>Consommation finale non énergétique</v>
          </cell>
          <cell r="B171">
            <v>0.36275445225314179</v>
          </cell>
          <cell r="D171">
            <v>13.913183590793301</v>
          </cell>
          <cell r="E171">
            <v>1.1165864008040953</v>
          </cell>
          <cell r="L171">
            <v>15.392524443850538</v>
          </cell>
        </row>
        <row r="172">
          <cell r="A172" t="str">
            <v>Consommation finale</v>
          </cell>
          <cell r="B172">
            <v>0.36707698428031471</v>
          </cell>
          <cell r="C172">
            <v>0</v>
          </cell>
          <cell r="D172">
            <v>61.037433711455556</v>
          </cell>
          <cell r="E172">
            <v>28.145989431428848</v>
          </cell>
          <cell r="F172">
            <v>0</v>
          </cell>
          <cell r="G172">
            <v>0</v>
          </cell>
          <cell r="H172">
            <v>17.452653840322192</v>
          </cell>
          <cell r="I172">
            <v>41.567698963913301</v>
          </cell>
          <cell r="J172">
            <v>2.6997494259447583</v>
          </cell>
          <cell r="L172">
            <v>151.27060235734496</v>
          </cell>
        </row>
        <row r="186">
          <cell r="A186" t="str">
            <v>Mtep</v>
          </cell>
          <cell r="B186" t="str">
            <v>Charbon</v>
          </cell>
          <cell r="C186" t="str">
            <v>Pétrole brut</v>
          </cell>
          <cell r="D186" t="str">
            <v>Produits pétroliers raffinés</v>
          </cell>
          <cell r="E186" t="str">
            <v>Gaz</v>
          </cell>
          <cell r="F186" t="str">
            <v>Nucléaire</v>
          </cell>
          <cell r="G186" t="str">
            <v>EnR électriques</v>
          </cell>
          <cell r="H186" t="str">
            <v>EnR thermiques et déchets</v>
          </cell>
          <cell r="I186" t="str">
            <v>Électricité</v>
          </cell>
          <cell r="J186" t="str">
            <v>Chaleur vendue</v>
          </cell>
          <cell r="K186" t="str">
            <v>Hydrogène</v>
          </cell>
          <cell r="L186" t="str">
            <v>Total</v>
          </cell>
        </row>
        <row r="188">
          <cell r="A188" t="str">
            <v>Production d'énergie primaire</v>
          </cell>
          <cell r="B188">
            <v>0</v>
          </cell>
          <cell r="C188">
            <v>0.99</v>
          </cell>
          <cell r="D188">
            <v>0</v>
          </cell>
          <cell r="E188">
            <v>1.9114359415305246E-2</v>
          </cell>
          <cell r="F188">
            <v>65.629101087401921</v>
          </cell>
          <cell r="G188">
            <v>29.4067067927773</v>
          </cell>
          <cell r="H188">
            <v>27.620451982059638</v>
          </cell>
          <cell r="L188">
            <v>123.66537422165416</v>
          </cell>
        </row>
        <row r="189">
          <cell r="A189" t="str">
            <v>Importations</v>
          </cell>
          <cell r="B189">
            <v>6.8161630345237603</v>
          </cell>
          <cell r="C189">
            <v>42.809999999999995</v>
          </cell>
          <cell r="D189">
            <v>29.927887377605373</v>
          </cell>
          <cell r="E189">
            <v>32.393258037963797</v>
          </cell>
          <cell r="H189">
            <v>2.277775386779215</v>
          </cell>
          <cell r="I189">
            <v>0</v>
          </cell>
          <cell r="L189">
            <v>114.22508383687213</v>
          </cell>
        </row>
        <row r="190">
          <cell r="A190" t="str">
            <v>Exportations</v>
          </cell>
          <cell r="B190">
            <v>0</v>
          </cell>
          <cell r="C190">
            <v>0</v>
          </cell>
          <cell r="D190">
            <v>0</v>
          </cell>
          <cell r="E190">
            <v>0</v>
          </cell>
          <cell r="H190">
            <v>0</v>
          </cell>
          <cell r="I190">
            <v>-2.9649913260506153</v>
          </cell>
          <cell r="L190">
            <v>-2.9649913260506153</v>
          </cell>
        </row>
        <row r="191">
          <cell r="A191" t="str">
            <v>Soutes maritimes internationales</v>
          </cell>
          <cell r="D191">
            <v>-1.288</v>
          </cell>
          <cell r="E191">
            <v>-0.11199999999999999</v>
          </cell>
          <cell r="L191">
            <v>-1.4</v>
          </cell>
        </row>
        <row r="192">
          <cell r="A192" t="str">
            <v>Soutes aériennes internationales</v>
          </cell>
          <cell r="D192">
            <v>-7.9189579437951103</v>
          </cell>
          <cell r="H192">
            <v>0</v>
          </cell>
          <cell r="L192">
            <v>-7.9189579437951103</v>
          </cell>
        </row>
        <row r="193">
          <cell r="A193" t="str">
            <v>Variations de stocks (+ = déstockage, - = stockage)</v>
          </cell>
          <cell r="L193">
            <v>0</v>
          </cell>
        </row>
        <row r="194">
          <cell r="A194" t="str">
            <v>Total approvisionnement / consommation primaire</v>
          </cell>
          <cell r="B194">
            <v>6.8161630345237603</v>
          </cell>
          <cell r="C194">
            <v>43.8</v>
          </cell>
          <cell r="D194">
            <v>20.720929433810262</v>
          </cell>
          <cell r="E194">
            <v>32.3003723973791</v>
          </cell>
          <cell r="F194">
            <v>65.629101087401921</v>
          </cell>
          <cell r="G194">
            <v>29.4067067927773</v>
          </cell>
          <cell r="H194">
            <v>29.898227368838853</v>
          </cell>
          <cell r="I194">
            <v>-2.9649913260506153</v>
          </cell>
          <cell r="J194">
            <v>0</v>
          </cell>
          <cell r="L194">
            <v>225.60650878868057</v>
          </cell>
        </row>
        <row r="196">
          <cell r="A196" t="str">
            <v>Transferts</v>
          </cell>
          <cell r="L196">
            <v>0</v>
          </cell>
        </row>
        <row r="197">
          <cell r="A197" t="str">
            <v>Écart statistique</v>
          </cell>
          <cell r="L197">
            <v>0</v>
          </cell>
        </row>
        <row r="198">
          <cell r="A198" t="str">
            <v>Production d'électricité seule</v>
          </cell>
          <cell r="B198">
            <v>2.9935125177223654</v>
          </cell>
          <cell r="D198">
            <v>0</v>
          </cell>
          <cell r="E198">
            <v>4.9102894812267124</v>
          </cell>
          <cell r="F198">
            <v>65.629101087401921</v>
          </cell>
          <cell r="G198">
            <v>29.4067067927773</v>
          </cell>
          <cell r="H198">
            <v>6.6638005159071367</v>
          </cell>
          <cell r="I198">
            <v>-56.319862424763542</v>
          </cell>
          <cell r="L198">
            <v>53.283547970271897</v>
          </cell>
        </row>
        <row r="199">
          <cell r="A199" t="str">
            <v>Production d'électricité et de chaleur cogénérées</v>
          </cell>
          <cell r="L199">
            <v>0</v>
          </cell>
        </row>
        <row r="200">
          <cell r="A200" t="str">
            <v>Production de chaleur seule</v>
          </cell>
          <cell r="B200">
            <v>1.453869993578329E-2</v>
          </cell>
          <cell r="D200">
            <v>1.3517604095402416E-2</v>
          </cell>
          <cell r="E200">
            <v>1.3186084604313582</v>
          </cell>
          <cell r="H200">
            <v>2.2948126205679746</v>
          </cell>
          <cell r="J200">
            <v>-3.3469953113446063</v>
          </cell>
          <cell r="L200">
            <v>0.29448207368591239</v>
          </cell>
        </row>
        <row r="201">
          <cell r="A201" t="str">
            <v>Production de biogaz</v>
          </cell>
          <cell r="E201">
            <v>-2.0349670392662649</v>
          </cell>
          <cell r="H201">
            <v>2.5437087990828311</v>
          </cell>
          <cell r="L201">
            <v>0.50874175981656622</v>
          </cell>
        </row>
        <row r="202">
          <cell r="A202" t="str">
            <v>Raffinage de pétrole</v>
          </cell>
          <cell r="C202">
            <v>43.8</v>
          </cell>
          <cell r="D202">
            <v>-41.8</v>
          </cell>
          <cell r="E202">
            <v>0.7</v>
          </cell>
          <cell r="L202">
            <v>2.7</v>
          </cell>
        </row>
        <row r="203">
          <cell r="A203" t="str">
            <v>Production d'hydrogène</v>
          </cell>
        </row>
        <row r="204">
          <cell r="A204" t="str">
            <v>Autres transformations</v>
          </cell>
          <cell r="B204">
            <v>2.2968471180514451</v>
          </cell>
          <cell r="L204">
            <v>2.2968471180514451</v>
          </cell>
        </row>
        <row r="205">
          <cell r="A205" t="str">
            <v>Usages internes de la branche énergie</v>
          </cell>
          <cell r="B205">
            <v>1.0374988057705168</v>
          </cell>
          <cell r="D205">
            <v>1.7969999999999999</v>
          </cell>
          <cell r="E205">
            <v>1.2420767288044043</v>
          </cell>
          <cell r="H205">
            <v>5.1017483519633131E-2</v>
          </cell>
          <cell r="I205">
            <v>2.7822871883061051</v>
          </cell>
          <cell r="L205">
            <v>6.9098802064006595</v>
          </cell>
        </row>
        <row r="206">
          <cell r="A206" t="str">
            <v>Pertes de transport et de distribution</v>
          </cell>
          <cell r="E206">
            <v>0.38984728173965927</v>
          </cell>
          <cell r="I206">
            <v>3.6528572872831524</v>
          </cell>
          <cell r="J206">
            <v>0.69782200943712147</v>
          </cell>
          <cell r="L206">
            <v>4.7405265784599333</v>
          </cell>
        </row>
        <row r="207">
          <cell r="A207" t="str">
            <v>Consommation nette de la branche énergie</v>
          </cell>
          <cell r="B207">
            <v>6.3423971414801112</v>
          </cell>
          <cell r="C207">
            <v>43.8</v>
          </cell>
          <cell r="D207">
            <v>-39.989482395904595</v>
          </cell>
          <cell r="E207">
            <v>6.5258549129358698</v>
          </cell>
          <cell r="F207">
            <v>65.629101087401921</v>
          </cell>
          <cell r="G207">
            <v>29.4067067927773</v>
          </cell>
          <cell r="H207">
            <v>11.553339419077576</v>
          </cell>
          <cell r="I207">
            <v>-49.884717949174281</v>
          </cell>
          <cell r="J207">
            <v>-2.649173301907485</v>
          </cell>
          <cell r="L207">
            <v>70.734025706686424</v>
          </cell>
        </row>
        <row r="209">
          <cell r="A209" t="str">
            <v>Industrie</v>
          </cell>
          <cell r="B209">
            <v>0</v>
          </cell>
          <cell r="D209">
            <v>1.0730875511752636</v>
          </cell>
          <cell r="E209">
            <v>13.294152227004508</v>
          </cell>
          <cell r="H209">
            <v>3.649171362644728</v>
          </cell>
          <cell r="I209">
            <v>12.911615381211062</v>
          </cell>
          <cell r="J209">
            <v>1.2964057938396278</v>
          </cell>
          <cell r="L209">
            <v>32.224432315875184</v>
          </cell>
        </row>
        <row r="210">
          <cell r="A210" t="str">
            <v>Transport</v>
          </cell>
          <cell r="D210">
            <v>38.100359931147089</v>
          </cell>
          <cell r="E210">
            <v>0.13735481837158875</v>
          </cell>
          <cell r="H210">
            <v>2.6775026045528967</v>
          </cell>
          <cell r="I210">
            <v>4.0000079636372208</v>
          </cell>
          <cell r="L210">
            <v>44.915225317708803</v>
          </cell>
        </row>
        <row r="211">
          <cell r="A211" t="str">
            <v>Résidentiel</v>
          </cell>
          <cell r="B211">
            <v>0</v>
          </cell>
          <cell r="D211">
            <v>2.0170821352624189</v>
          </cell>
          <cell r="E211">
            <v>7.1727810663365315</v>
          </cell>
          <cell r="H211">
            <v>9.7264385420679833</v>
          </cell>
          <cell r="I211">
            <v>15.286958318943531</v>
          </cell>
          <cell r="J211">
            <v>1.0365621137769325</v>
          </cell>
          <cell r="L211">
            <v>35.239822176387399</v>
          </cell>
        </row>
        <row r="212">
          <cell r="A212" t="str">
            <v>Tertiaire</v>
          </cell>
          <cell r="B212">
            <v>0</v>
          </cell>
          <cell r="D212">
            <v>0.12488246649884401</v>
          </cell>
          <cell r="E212">
            <v>3.8349408920734227</v>
          </cell>
          <cell r="H212">
            <v>2.1322980353174916</v>
          </cell>
          <cell r="I212">
            <v>14.140138931424277</v>
          </cell>
          <cell r="J212">
            <v>0.30975172323754574</v>
          </cell>
          <cell r="L212">
            <v>20.542012048551584</v>
          </cell>
        </row>
        <row r="213">
          <cell r="A213" t="str">
            <v>Agriculture</v>
          </cell>
          <cell r="B213">
            <v>4.1273977321604864E-3</v>
          </cell>
          <cell r="D213">
            <v>2.7793952558924033</v>
          </cell>
          <cell r="E213">
            <v>0.19093704282845789</v>
          </cell>
          <cell r="H213">
            <v>0.15947740517817902</v>
          </cell>
          <cell r="I213">
            <v>0.58100602790757705</v>
          </cell>
          <cell r="J213">
            <v>6.4536710533781346E-3</v>
          </cell>
          <cell r="L213">
            <v>3.7213968005921561</v>
          </cell>
        </row>
        <row r="214">
          <cell r="A214" t="str">
            <v>Consommation finale énergétique</v>
          </cell>
          <cell r="B214">
            <v>4.1273977321604864E-3</v>
          </cell>
          <cell r="C214">
            <v>0</v>
          </cell>
          <cell r="D214">
            <v>44.094807339976022</v>
          </cell>
          <cell r="E214">
            <v>24.630166046614509</v>
          </cell>
          <cell r="F214">
            <v>0</v>
          </cell>
          <cell r="G214">
            <v>0</v>
          </cell>
          <cell r="H214">
            <v>18.344887949761279</v>
          </cell>
          <cell r="I214">
            <v>46.919726623123665</v>
          </cell>
          <cell r="J214">
            <v>2.6491733019074846</v>
          </cell>
          <cell r="L214">
            <v>136.64288865911513</v>
          </cell>
        </row>
        <row r="215">
          <cell r="A215" t="str">
            <v>Consommation finale non énergétique</v>
          </cell>
          <cell r="B215">
            <v>0.46963849531148855</v>
          </cell>
          <cell r="D215">
            <v>16.615604489738832</v>
          </cell>
          <cell r="E215">
            <v>1.1443514378287201</v>
          </cell>
          <cell r="L215">
            <v>18.229594422879043</v>
          </cell>
        </row>
        <row r="216">
          <cell r="A216" t="str">
            <v>Consommation finale</v>
          </cell>
          <cell r="B216">
            <v>0.47376589304364902</v>
          </cell>
          <cell r="C216">
            <v>0</v>
          </cell>
          <cell r="D216">
            <v>60.710411829714857</v>
          </cell>
          <cell r="E216">
            <v>25.77451748444323</v>
          </cell>
          <cell r="F216">
            <v>0</v>
          </cell>
          <cell r="G216">
            <v>0</v>
          </cell>
          <cell r="H216">
            <v>18.344887949761279</v>
          </cell>
          <cell r="I216">
            <v>46.919726623123665</v>
          </cell>
          <cell r="J216">
            <v>2.6491733019074846</v>
          </cell>
          <cell r="L216">
            <v>154.87248308199418</v>
          </cell>
        </row>
      </sheetData>
      <sheetData sheetId="44">
        <row r="10">
          <cell r="A10" t="str">
            <v>Mtep</v>
          </cell>
          <cell r="B10" t="str">
            <v>Charbon</v>
          </cell>
          <cell r="C10" t="str">
            <v>Pétrole brut</v>
          </cell>
          <cell r="D10" t="str">
            <v>Produits pétroliers raffinés</v>
          </cell>
          <cell r="E10" t="str">
            <v>Gaz</v>
          </cell>
          <cell r="F10" t="str">
            <v>Nucléaire</v>
          </cell>
          <cell r="G10" t="str">
            <v>EnR électriques</v>
          </cell>
          <cell r="H10" t="str">
            <v>EnR thermiques et déchets</v>
          </cell>
          <cell r="I10" t="str">
            <v>Électricité</v>
          </cell>
          <cell r="J10" t="str">
            <v>Chaleur vendue</v>
          </cell>
          <cell r="K10" t="str">
            <v>Hydrogène</v>
          </cell>
          <cell r="L10" t="str">
            <v>Total</v>
          </cell>
        </row>
        <row r="12">
          <cell r="A12" t="str">
            <v>Production d'énergie primaire</v>
          </cell>
          <cell r="B12">
            <v>0</v>
          </cell>
          <cell r="C12">
            <v>0.99</v>
          </cell>
          <cell r="D12">
            <v>0</v>
          </cell>
          <cell r="E12">
            <v>1.9114359415305246E-2</v>
          </cell>
          <cell r="F12">
            <v>113.97587222178795</v>
          </cell>
          <cell r="G12">
            <v>7.1744464316423038</v>
          </cell>
          <cell r="H12">
            <v>17.623063691890987</v>
          </cell>
          <cell r="I12">
            <v>0</v>
          </cell>
          <cell r="J12">
            <v>0</v>
          </cell>
          <cell r="L12">
            <v>139.78249670473656</v>
          </cell>
        </row>
        <row r="13">
          <cell r="A13" t="str">
            <v>Importations</v>
          </cell>
          <cell r="B13">
            <v>8.8097723628054307</v>
          </cell>
          <cell r="C13">
            <v>58.756</v>
          </cell>
          <cell r="D13">
            <v>41.304000000000002</v>
          </cell>
          <cell r="E13">
            <v>39.381556147893384</v>
          </cell>
          <cell r="F13">
            <v>0</v>
          </cell>
          <cell r="G13">
            <v>0</v>
          </cell>
          <cell r="H13">
            <v>0.60762719977070789</v>
          </cell>
          <cell r="I13">
            <v>0.85649183147033525</v>
          </cell>
          <cell r="J13">
            <v>0</v>
          </cell>
          <cell r="L13">
            <v>149.71544754193985</v>
          </cell>
        </row>
        <row r="14">
          <cell r="A14" t="str">
            <v>Exportations</v>
          </cell>
          <cell r="B14">
            <v>-0.129456001503714</v>
          </cell>
          <cell r="C14">
            <v>-9.7000000000000003E-2</v>
          </cell>
          <cell r="D14">
            <v>-21.164999999999999</v>
          </cell>
          <cell r="E14">
            <v>-4.864952708512468</v>
          </cell>
          <cell r="F14">
            <v>0</v>
          </cell>
          <cell r="G14">
            <v>0</v>
          </cell>
          <cell r="H14">
            <v>-0.17842572847998472</v>
          </cell>
          <cell r="I14">
            <v>-6.3649183147033543</v>
          </cell>
          <cell r="J14">
            <v>0</v>
          </cell>
          <cell r="L14">
            <v>-32.79975275319952</v>
          </cell>
        </row>
        <row r="15">
          <cell r="A15" t="str">
            <v>Soutes maritimes internationales</v>
          </cell>
          <cell r="B15">
            <v>0</v>
          </cell>
          <cell r="C15">
            <v>0</v>
          </cell>
          <cell r="D15">
            <v>-1.6180000000000001</v>
          </cell>
          <cell r="E15">
            <v>0</v>
          </cell>
          <cell r="F15">
            <v>0</v>
          </cell>
          <cell r="G15">
            <v>0</v>
          </cell>
          <cell r="H15">
            <v>0</v>
          </cell>
          <cell r="I15">
            <v>0</v>
          </cell>
          <cell r="J15">
            <v>0</v>
          </cell>
          <cell r="L15">
            <v>-5.9379999999999997</v>
          </cell>
        </row>
        <row r="16">
          <cell r="A16" t="str">
            <v>Soutes aériennes internationales</v>
          </cell>
          <cell r="B16">
            <v>0</v>
          </cell>
          <cell r="C16">
            <v>0</v>
          </cell>
          <cell r="D16">
            <v>-5.9379999999999997</v>
          </cell>
          <cell r="E16">
            <v>0</v>
          </cell>
          <cell r="F16">
            <v>0</v>
          </cell>
          <cell r="G16">
            <v>0</v>
          </cell>
          <cell r="H16">
            <v>0</v>
          </cell>
          <cell r="I16">
            <v>0</v>
          </cell>
          <cell r="J16">
            <v>0</v>
          </cell>
          <cell r="L16">
            <v>-1.6180000000000001</v>
          </cell>
        </row>
        <row r="17">
          <cell r="A17" t="str">
            <v>Variations de stocks (+ = déstockage, - = stockage)</v>
          </cell>
          <cell r="B17">
            <v>0.114672336797846</v>
          </cell>
          <cell r="C17">
            <v>0.107</v>
          </cell>
          <cell r="D17">
            <v>-6.5000000000000002E-2</v>
          </cell>
          <cell r="E17">
            <v>0.50447579385934049</v>
          </cell>
          <cell r="F17">
            <v>0</v>
          </cell>
          <cell r="G17">
            <v>0</v>
          </cell>
          <cell r="H17">
            <v>0</v>
          </cell>
          <cell r="I17">
            <v>0</v>
          </cell>
          <cell r="J17">
            <v>0</v>
          </cell>
          <cell r="L17">
            <v>0.66114813065718647</v>
          </cell>
        </row>
        <row r="18">
          <cell r="A18" t="str">
            <v>Total approvisionnement / consommation primaire</v>
          </cell>
          <cell r="B18">
            <v>8.7949886980995622</v>
          </cell>
          <cell r="C18">
            <v>59.756</v>
          </cell>
          <cell r="D18">
            <v>12.518000000000004</v>
          </cell>
          <cell r="E18">
            <v>35.040193592655562</v>
          </cell>
          <cell r="F18">
            <v>113.97587222178795</v>
          </cell>
          <cell r="G18">
            <v>7.1744464316423038</v>
          </cell>
          <cell r="H18">
            <v>18.052265163181708</v>
          </cell>
          <cell r="I18">
            <v>-5.508426483233019</v>
          </cell>
          <cell r="J18">
            <v>0</v>
          </cell>
          <cell r="L18">
            <v>249.80333962413408</v>
          </cell>
        </row>
        <row r="20">
          <cell r="A20" t="str">
            <v>Transferts</v>
          </cell>
          <cell r="B20">
            <v>0</v>
          </cell>
          <cell r="C20">
            <v>-0.32500000000000001</v>
          </cell>
          <cell r="D20">
            <v>0.25</v>
          </cell>
          <cell r="E20">
            <v>0</v>
          </cell>
          <cell r="F20">
            <v>0</v>
          </cell>
          <cell r="G20">
            <v>0</v>
          </cell>
          <cell r="H20">
            <v>0</v>
          </cell>
          <cell r="I20">
            <v>0</v>
          </cell>
          <cell r="J20">
            <v>0</v>
          </cell>
          <cell r="L20">
            <v>-7.5000000000000011E-2</v>
          </cell>
        </row>
        <row r="21">
          <cell r="A21" t="str">
            <v>Écart statistique</v>
          </cell>
          <cell r="B21">
            <v>0.25449943513061157</v>
          </cell>
          <cell r="C21">
            <v>9.6000000000003638E-2</v>
          </cell>
          <cell r="D21">
            <v>1.9070000000000071</v>
          </cell>
          <cell r="E21">
            <v>9.2719287991815946E-6</v>
          </cell>
          <cell r="F21">
            <v>0</v>
          </cell>
          <cell r="G21">
            <v>0</v>
          </cell>
          <cell r="H21">
            <v>2.3884589662749591E-5</v>
          </cell>
          <cell r="I21">
            <v>-9.6560619088564059E-2</v>
          </cell>
          <cell r="J21">
            <v>0</v>
          </cell>
          <cell r="L21">
            <v>2.1609719725605201</v>
          </cell>
        </row>
        <row r="22">
          <cell r="A22" t="str">
            <v>Production d'électricité seule</v>
          </cell>
          <cell r="B22">
            <v>2.8177717473010411</v>
          </cell>
          <cell r="C22">
            <v>0</v>
          </cell>
          <cell r="D22">
            <v>0.46200000000000002</v>
          </cell>
          <cell r="E22">
            <v>1.748834832017226</v>
          </cell>
          <cell r="F22">
            <v>113.97587222178795</v>
          </cell>
          <cell r="G22">
            <v>7.1744464316423038</v>
          </cell>
          <cell r="H22">
            <v>1.3081350912391323</v>
          </cell>
          <cell r="I22">
            <v>-47.166809974204646</v>
          </cell>
          <cell r="J22">
            <v>0</v>
          </cell>
          <cell r="L22">
            <v>80.320250349783009</v>
          </cell>
        </row>
        <row r="23">
          <cell r="A23" t="str">
            <v>Production d'électricité et de chaleur cogénérées</v>
          </cell>
          <cell r="B23">
            <v>0.17574077042132416</v>
          </cell>
          <cell r="C23">
            <v>0</v>
          </cell>
          <cell r="D23">
            <v>0.24</v>
          </cell>
          <cell r="E23">
            <v>2.0854259827438875</v>
          </cell>
          <cell r="F23">
            <v>0</v>
          </cell>
          <cell r="G23">
            <v>0</v>
          </cell>
          <cell r="H23">
            <v>2.3690407948791439</v>
          </cell>
          <cell r="I23">
            <v>-1.4459157351676697</v>
          </cell>
          <cell r="J23">
            <v>-1.9220112484952707</v>
          </cell>
          <cell r="L23">
            <v>1.502280564381415</v>
          </cell>
        </row>
        <row r="24">
          <cell r="A24" t="str">
            <v>Production de chaleur seule</v>
          </cell>
          <cell r="B24">
            <v>0.18260499999999999</v>
          </cell>
          <cell r="C24">
            <v>0</v>
          </cell>
          <cell r="D24">
            <v>7.0000000000000007E-2</v>
          </cell>
          <cell r="E24">
            <v>0.65908241891659469</v>
          </cell>
          <cell r="F24">
            <v>0</v>
          </cell>
          <cell r="G24">
            <v>0</v>
          </cell>
          <cell r="H24">
            <v>0.77558039552880487</v>
          </cell>
          <cell r="I24">
            <v>0</v>
          </cell>
          <cell r="J24">
            <v>-1.90296</v>
          </cell>
          <cell r="L24">
            <v>-0.21569218555460057</v>
          </cell>
        </row>
        <row r="25">
          <cell r="A25" t="str">
            <v>Injections de biométhane</v>
          </cell>
          <cell r="B25">
            <v>0</v>
          </cell>
          <cell r="C25">
            <v>0</v>
          </cell>
          <cell r="D25">
            <v>0</v>
          </cell>
          <cell r="E25">
            <v>-6.3456577815993124E-3</v>
          </cell>
          <cell r="F25">
            <v>0</v>
          </cell>
          <cell r="G25">
            <v>0</v>
          </cell>
          <cell r="H25">
            <v>6.3533008502913921E-3</v>
          </cell>
          <cell r="I25">
            <v>0</v>
          </cell>
          <cell r="J25">
            <v>0</v>
          </cell>
          <cell r="L25">
            <v>7.6430686920796881E-6</v>
          </cell>
        </row>
        <row r="26">
          <cell r="A26" t="str">
            <v>Raffinage de pétrole</v>
          </cell>
          <cell r="B26">
            <v>0</v>
          </cell>
          <cell r="C26">
            <v>61.207000000000001</v>
          </cell>
          <cell r="D26">
            <v>-60.67</v>
          </cell>
          <cell r="E26">
            <v>0</v>
          </cell>
          <cell r="F26">
            <v>0</v>
          </cell>
          <cell r="G26">
            <v>0</v>
          </cell>
          <cell r="H26">
            <v>0</v>
          </cell>
          <cell r="I26">
            <v>0</v>
          </cell>
          <cell r="J26">
            <v>0</v>
          </cell>
          <cell r="L26">
            <v>0.53699999999999903</v>
          </cell>
        </row>
        <row r="27">
          <cell r="A27" t="str">
            <v>Production d'hydrogène</v>
          </cell>
        </row>
        <row r="28">
          <cell r="A28" t="str">
            <v>Autres transformations</v>
          </cell>
          <cell r="B28">
            <v>2.9093146706792772</v>
          </cell>
          <cell r="C28">
            <v>-1.222</v>
          </cell>
          <cell r="D28">
            <v>1.208</v>
          </cell>
          <cell r="E28">
            <v>0</v>
          </cell>
          <cell r="F28">
            <v>0</v>
          </cell>
          <cell r="G28">
            <v>0</v>
          </cell>
          <cell r="H28">
            <v>0</v>
          </cell>
          <cell r="I28">
            <v>0</v>
          </cell>
          <cell r="J28">
            <v>0</v>
          </cell>
          <cell r="L28">
            <v>2.8953146706792774</v>
          </cell>
        </row>
        <row r="29">
          <cell r="A29" t="str">
            <v>Usages internes de la branche énergie</v>
          </cell>
          <cell r="B29">
            <v>1.0374988057705168</v>
          </cell>
          <cell r="C29">
            <v>0</v>
          </cell>
          <cell r="D29">
            <v>1.7969999999999999</v>
          </cell>
          <cell r="E29">
            <v>1.2420767288044043</v>
          </cell>
          <cell r="F29">
            <v>0</v>
          </cell>
          <cell r="G29">
            <v>0</v>
          </cell>
          <cell r="H29">
            <v>5.1017483519633131E-2</v>
          </cell>
          <cell r="I29">
            <v>2.7822871883061051</v>
          </cell>
          <cell r="J29">
            <v>5.632857184772793E-2</v>
          </cell>
          <cell r="L29">
            <v>6.9662087782483875</v>
          </cell>
        </row>
        <row r="30">
          <cell r="A30" t="str">
            <v>Pertes de transport et de distribution</v>
          </cell>
          <cell r="B30">
            <v>0</v>
          </cell>
          <cell r="C30">
            <v>0</v>
          </cell>
          <cell r="D30">
            <v>0</v>
          </cell>
          <cell r="E30">
            <v>0.46122098022355978</v>
          </cell>
          <cell r="F30">
            <v>0</v>
          </cell>
          <cell r="G30">
            <v>0</v>
          </cell>
          <cell r="H30">
            <v>0</v>
          </cell>
          <cell r="I30">
            <v>3.0435941530524504</v>
          </cell>
          <cell r="J30">
            <v>0.80882690971625104</v>
          </cell>
          <cell r="L30">
            <v>4.3136420429922611</v>
          </cell>
        </row>
        <row r="31">
          <cell r="A31" t="str">
            <v>Consommation nette de la branche énergie</v>
          </cell>
          <cell r="B31">
            <v>7.3774304293027715</v>
          </cell>
          <cell r="C31">
            <v>59.756</v>
          </cell>
          <cell r="D31">
            <v>-54.735999999999997</v>
          </cell>
          <cell r="E31">
            <v>6.1903045568528725</v>
          </cell>
          <cell r="F31">
            <v>113.97587222178795</v>
          </cell>
          <cell r="G31">
            <v>7.1744464316423038</v>
          </cell>
          <cell r="H31">
            <v>4.5101509506066684</v>
          </cell>
          <cell r="I31">
            <v>-42.883404987102317</v>
          </cell>
          <cell r="J31">
            <v>-2.9598157669312917</v>
          </cell>
          <cell r="L31">
            <v>98.404983836158948</v>
          </cell>
        </row>
        <row r="33">
          <cell r="A33" t="str">
            <v>Industrie</v>
          </cell>
          <cell r="B33">
            <v>1.0493092649428299</v>
          </cell>
          <cell r="C33">
            <v>0</v>
          </cell>
          <cell r="D33">
            <v>2.3566094604778205</v>
          </cell>
          <cell r="E33">
            <v>10.203836493244836</v>
          </cell>
          <cell r="F33">
            <v>0</v>
          </cell>
          <cell r="G33">
            <v>0</v>
          </cell>
          <cell r="H33">
            <v>1.3655536447883825</v>
          </cell>
          <cell r="I33">
            <v>10.069552160227975</v>
          </cell>
          <cell r="J33">
            <v>1.1415347236508666</v>
          </cell>
          <cell r="L33">
            <v>26.186395747332714</v>
          </cell>
        </row>
        <row r="34">
          <cell r="A34" t="str">
            <v>Transport</v>
          </cell>
          <cell r="B34">
            <v>0</v>
          </cell>
          <cell r="C34">
            <v>0</v>
          </cell>
          <cell r="D34">
            <v>39.807000000000002</v>
          </cell>
          <cell r="E34">
            <v>6.6215426095074262E-2</v>
          </cell>
          <cell r="F34">
            <v>0</v>
          </cell>
          <cell r="G34">
            <v>0</v>
          </cell>
          <cell r="H34">
            <v>2.9481554218018533</v>
          </cell>
          <cell r="I34">
            <v>0.9447119518486673</v>
          </cell>
          <cell r="J34">
            <v>0</v>
          </cell>
          <cell r="L34">
            <v>43.766082799745597</v>
          </cell>
        </row>
        <row r="35">
          <cell r="A35" t="str">
            <v>Résidentiel</v>
          </cell>
          <cell r="B35">
            <v>3.6764196608413298E-2</v>
          </cell>
          <cell r="C35">
            <v>0</v>
          </cell>
          <cell r="D35">
            <v>6.675295411054611</v>
          </cell>
          <cell r="E35">
            <v>11.782543572350074</v>
          </cell>
          <cell r="F35">
            <v>0</v>
          </cell>
          <cell r="G35">
            <v>0</v>
          </cell>
          <cell r="H35">
            <v>8.8384757709717583</v>
          </cell>
          <cell r="I35">
            <v>13.620367058142639</v>
          </cell>
          <cell r="J35">
            <v>1.211844363001864</v>
          </cell>
          <cell r="L35">
            <v>42.165290372129363</v>
          </cell>
        </row>
        <row r="36">
          <cell r="A36" t="str">
            <v>Tertiaire</v>
          </cell>
          <cell r="B36">
            <v>4.3073392295861899E-2</v>
          </cell>
          <cell r="C36">
            <v>0</v>
          </cell>
          <cell r="D36">
            <v>3.0154656446401722</v>
          </cell>
          <cell r="E36">
            <v>7.1387763292293327</v>
          </cell>
          <cell r="F36">
            <v>0</v>
          </cell>
          <cell r="G36">
            <v>0</v>
          </cell>
          <cell r="H36">
            <v>0.89658244032112444</v>
          </cell>
          <cell r="I36">
            <v>12.701365476499774</v>
          </cell>
          <cell r="J36">
            <v>0.710753475039681</v>
          </cell>
          <cell r="L36">
            <v>24.506016758025943</v>
          </cell>
        </row>
        <row r="37">
          <cell r="A37" t="str">
            <v>Agriculture</v>
          </cell>
          <cell r="B37">
            <v>2.2137192704974398E-3</v>
          </cell>
          <cell r="C37">
            <v>0</v>
          </cell>
          <cell r="D37">
            <v>3.371</v>
          </cell>
          <cell r="E37">
            <v>0.20038837309893262</v>
          </cell>
          <cell r="F37">
            <v>0</v>
          </cell>
          <cell r="G37">
            <v>0</v>
          </cell>
          <cell r="H37">
            <v>0.15947740517817902</v>
          </cell>
          <cell r="I37">
            <v>0.74651762682717115</v>
          </cell>
          <cell r="J37">
            <v>6.4536710533781346E-3</v>
          </cell>
          <cell r="L37">
            <v>4.4860507954281577</v>
          </cell>
        </row>
        <row r="38">
          <cell r="A38" t="str">
            <v>Consommation finale énergétique</v>
          </cell>
          <cell r="B38">
            <v>1.1313605731176026</v>
          </cell>
          <cell r="C38">
            <v>0</v>
          </cell>
          <cell r="D38">
            <v>55.22537051617261</v>
          </cell>
          <cell r="E38">
            <v>29.391760194018246</v>
          </cell>
          <cell r="F38">
            <v>0</v>
          </cell>
          <cell r="G38">
            <v>0</v>
          </cell>
          <cell r="H38">
            <v>14.208244683061297</v>
          </cell>
          <cell r="I38">
            <v>38.082441502020473</v>
          </cell>
          <cell r="J38">
            <v>3.0705862327457898</v>
          </cell>
          <cell r="L38">
            <v>141.10976370113602</v>
          </cell>
        </row>
        <row r="39">
          <cell r="A39" t="str">
            <v>Consommation finale non énergétique</v>
          </cell>
          <cell r="B39">
            <v>0.30500413491505901</v>
          </cell>
          <cell r="C39">
            <v>0</v>
          </cell>
          <cell r="D39">
            <v>12.452999999999999</v>
          </cell>
          <cell r="E39">
            <v>1.101586241324729</v>
          </cell>
          <cell r="F39">
            <v>0</v>
          </cell>
          <cell r="G39">
            <v>0</v>
          </cell>
          <cell r="H39">
            <v>0</v>
          </cell>
          <cell r="I39">
            <v>0</v>
          </cell>
          <cell r="J39">
            <v>0</v>
          </cell>
          <cell r="L39">
            <v>13.859590376239787</v>
          </cell>
        </row>
        <row r="40">
          <cell r="A40" t="str">
            <v>Consommation finale</v>
          </cell>
          <cell r="B40">
            <v>1.4363647080326616</v>
          </cell>
          <cell r="C40">
            <v>0</v>
          </cell>
          <cell r="D40">
            <v>67.678370516172606</v>
          </cell>
          <cell r="E40">
            <v>30.493346435342975</v>
          </cell>
          <cell r="F40">
            <v>0</v>
          </cell>
          <cell r="G40">
            <v>0</v>
          </cell>
          <cell r="H40">
            <v>14.208244683061297</v>
          </cell>
          <cell r="I40">
            <v>38.082441502020473</v>
          </cell>
          <cell r="J40">
            <v>3.0705862327457898</v>
          </cell>
          <cell r="L40">
            <v>154.96935407737581</v>
          </cell>
        </row>
        <row r="54">
          <cell r="A54" t="str">
            <v>Mtep</v>
          </cell>
          <cell r="B54" t="str">
            <v>Charbon</v>
          </cell>
          <cell r="C54" t="str">
            <v>Pétrole brut</v>
          </cell>
          <cell r="D54" t="str">
            <v>Produits pétroliers raffinés</v>
          </cell>
          <cell r="E54" t="str">
            <v>Gaz</v>
          </cell>
          <cell r="F54" t="str">
            <v>Nucléaire</v>
          </cell>
          <cell r="G54" t="str">
            <v>EnR électriques</v>
          </cell>
          <cell r="H54" t="str">
            <v>EnR thermiques et déchets</v>
          </cell>
          <cell r="I54" t="str">
            <v>Électricité</v>
          </cell>
          <cell r="J54" t="str">
            <v>Chaleur vendue</v>
          </cell>
          <cell r="K54" t="str">
            <v>Hydrogène</v>
          </cell>
          <cell r="L54" t="str">
            <v>Total</v>
          </cell>
        </row>
        <row r="56">
          <cell r="A56" t="str">
            <v>Production d'énergie primaire</v>
          </cell>
          <cell r="B56">
            <v>0</v>
          </cell>
          <cell r="C56">
            <v>0.8</v>
          </cell>
          <cell r="D56">
            <v>0</v>
          </cell>
          <cell r="E56">
            <v>1.9114359415305246E-2</v>
          </cell>
          <cell r="F56">
            <v>111.44979600628493</v>
          </cell>
          <cell r="G56">
            <v>9.9689595872742913</v>
          </cell>
          <cell r="H56">
            <v>19.738011672700157</v>
          </cell>
          <cell r="L56">
            <v>141.9758816256747</v>
          </cell>
        </row>
        <row r="57">
          <cell r="A57" t="str">
            <v>Importations</v>
          </cell>
          <cell r="B57">
            <v>6.8574434273668627</v>
          </cell>
          <cell r="C57">
            <v>47.800000000000004</v>
          </cell>
          <cell r="D57">
            <v>25.177807049806745</v>
          </cell>
          <cell r="E57">
            <v>37.089254643789559</v>
          </cell>
          <cell r="H57">
            <v>1.3496432726676488</v>
          </cell>
          <cell r="I57">
            <v>0</v>
          </cell>
          <cell r="L57">
            <v>118.27414839363082</v>
          </cell>
        </row>
        <row r="58">
          <cell r="A58" t="str">
            <v>Exportations</v>
          </cell>
          <cell r="B58">
            <v>0</v>
          </cell>
          <cell r="C58">
            <v>0</v>
          </cell>
          <cell r="D58">
            <v>0</v>
          </cell>
          <cell r="E58">
            <v>0</v>
          </cell>
          <cell r="H58">
            <v>0</v>
          </cell>
          <cell r="I58">
            <v>-5.1861321052237201</v>
          </cell>
          <cell r="L58">
            <v>-5.1861321052237201</v>
          </cell>
        </row>
        <row r="59">
          <cell r="A59" t="str">
            <v>Soutes maritimes internationales</v>
          </cell>
          <cell r="D59">
            <v>-1.3299999999999998</v>
          </cell>
          <cell r="E59">
            <v>-6.9999999999999993E-2</v>
          </cell>
          <cell r="H59">
            <v>0</v>
          </cell>
          <cell r="L59">
            <v>-1.4</v>
          </cell>
        </row>
        <row r="60">
          <cell r="A60" t="str">
            <v>Soutes aériennes internationales</v>
          </cell>
          <cell r="D60">
            <v>-6.270957671982595</v>
          </cell>
          <cell r="H60">
            <v>-3.1512350110465305E-2</v>
          </cell>
          <cell r="L60">
            <v>-6.3024700220930603</v>
          </cell>
        </row>
        <row r="61">
          <cell r="A61" t="str">
            <v>Variations de stocks (+ = déstockage, - = stockage)</v>
          </cell>
          <cell r="L61">
            <v>0</v>
          </cell>
        </row>
        <row r="62">
          <cell r="A62" t="str">
            <v>Total approvisionnement / consommation primaire</v>
          </cell>
          <cell r="B62">
            <v>6.8574434273668627</v>
          </cell>
          <cell r="C62">
            <v>48.6</v>
          </cell>
          <cell r="D62">
            <v>17.576849377824153</v>
          </cell>
          <cell r="E62">
            <v>37.038369003204863</v>
          </cell>
          <cell r="F62">
            <v>111.44979600628493</v>
          </cell>
          <cell r="G62">
            <v>9.9689595872742913</v>
          </cell>
          <cell r="H62">
            <v>21.056142595257342</v>
          </cell>
          <cell r="I62">
            <v>-5.1861321052237201</v>
          </cell>
          <cell r="J62">
            <v>0</v>
          </cell>
          <cell r="L62">
            <v>247.36142789198877</v>
          </cell>
        </row>
        <row r="64">
          <cell r="A64" t="str">
            <v>Transferts</v>
          </cell>
          <cell r="L64">
            <v>0</v>
          </cell>
        </row>
        <row r="65">
          <cell r="A65" t="str">
            <v>Écart statistique</v>
          </cell>
          <cell r="L65">
            <v>0</v>
          </cell>
        </row>
        <row r="66">
          <cell r="A66" t="str">
            <v>Production d'électricité seule</v>
          </cell>
          <cell r="B66">
            <v>2.9935125177223654</v>
          </cell>
          <cell r="D66">
            <v>0</v>
          </cell>
          <cell r="E66">
            <v>6.0122818278256815</v>
          </cell>
          <cell r="F66">
            <v>111.44979600628493</v>
          </cell>
          <cell r="G66">
            <v>9.9689595872742913</v>
          </cell>
          <cell r="H66">
            <v>1.4692384032594479</v>
          </cell>
          <cell r="I66">
            <v>-49.12141218381484</v>
          </cell>
          <cell r="L66">
            <v>82.772376158551879</v>
          </cell>
        </row>
        <row r="67">
          <cell r="A67" t="str">
            <v>Production d'électricité et de chaleur cogénérées</v>
          </cell>
          <cell r="L67">
            <v>0</v>
          </cell>
        </row>
        <row r="68">
          <cell r="A68" t="str">
            <v>Production de chaleur seule</v>
          </cell>
          <cell r="B68">
            <v>0.22251302719778077</v>
          </cell>
          <cell r="D68">
            <v>4.2350536465966392E-2</v>
          </cell>
          <cell r="E68">
            <v>1.4757788923085258</v>
          </cell>
          <cell r="H68">
            <v>2.4627374215638116</v>
          </cell>
          <cell r="J68">
            <v>-3.8238833896455087</v>
          </cell>
          <cell r="L68">
            <v>0.379496487890576</v>
          </cell>
        </row>
        <row r="69">
          <cell r="A69" t="str">
            <v>Production de biogaz</v>
          </cell>
          <cell r="E69">
            <v>-1.4725071352646866</v>
          </cell>
          <cell r="H69">
            <v>1.840633919080858</v>
          </cell>
          <cell r="L69">
            <v>0.36812678381617148</v>
          </cell>
        </row>
        <row r="70">
          <cell r="A70" t="str">
            <v>Raffinage de pétrole</v>
          </cell>
          <cell r="C70">
            <v>48.6</v>
          </cell>
          <cell r="D70">
            <v>-46.5</v>
          </cell>
          <cell r="E70">
            <v>0.50416821869521233</v>
          </cell>
          <cell r="L70">
            <v>2.6041682186952135</v>
          </cell>
        </row>
        <row r="71">
          <cell r="A71" t="str">
            <v>Production d'hydrogène</v>
          </cell>
          <cell r="I71">
            <v>0</v>
          </cell>
          <cell r="K71">
            <v>0</v>
          </cell>
          <cell r="L71">
            <v>0</v>
          </cell>
        </row>
        <row r="72">
          <cell r="A72" t="str">
            <v>Autres transformations</v>
          </cell>
          <cell r="B72">
            <v>2.8138344173426368</v>
          </cell>
          <cell r="E72">
            <v>0</v>
          </cell>
          <cell r="I72">
            <v>0</v>
          </cell>
          <cell r="K72">
            <v>0</v>
          </cell>
          <cell r="L72">
            <v>2.8138344173426368</v>
          </cell>
        </row>
        <row r="73">
          <cell r="A73" t="str">
            <v>Usages internes de la branche énergie</v>
          </cell>
          <cell r="B73">
            <v>0</v>
          </cell>
          <cell r="D73">
            <v>1.70001406904591</v>
          </cell>
          <cell r="E73">
            <v>1.2420767288044043</v>
          </cell>
          <cell r="H73">
            <v>5.1017483519633131E-2</v>
          </cell>
          <cell r="I73">
            <v>2.4572470482821185</v>
          </cell>
          <cell r="L73">
            <v>5.4503553296520657</v>
          </cell>
        </row>
        <row r="74">
          <cell r="A74" t="str">
            <v>Pertes de transport et de distribution</v>
          </cell>
          <cell r="E74">
            <v>0.43621893818979884</v>
          </cell>
          <cell r="I74">
            <v>3.1859720661958058</v>
          </cell>
          <cell r="J74">
            <v>0.79724939612887402</v>
          </cell>
          <cell r="L74">
            <v>4.4194404005144783</v>
          </cell>
        </row>
        <row r="75">
          <cell r="A75" t="str">
            <v>Consommation nette de la branche énergie</v>
          </cell>
          <cell r="B75">
            <v>6.0298599622627833</v>
          </cell>
          <cell r="C75">
            <v>48.6</v>
          </cell>
          <cell r="D75">
            <v>-44.757635394488119</v>
          </cell>
          <cell r="E75">
            <v>8.1980174705589359</v>
          </cell>
          <cell r="F75">
            <v>111.44979600628493</v>
          </cell>
          <cell r="G75">
            <v>9.9689595872742913</v>
          </cell>
          <cell r="H75">
            <v>5.8236272274237511</v>
          </cell>
          <cell r="I75">
            <v>-43.478193069336911</v>
          </cell>
          <cell r="J75">
            <v>-3.0266339935166346</v>
          </cell>
          <cell r="K75">
            <v>0</v>
          </cell>
          <cell r="L75">
            <v>98.807797796463007</v>
          </cell>
        </row>
        <row r="77">
          <cell r="A77" t="str">
            <v>Industrie</v>
          </cell>
          <cell r="B77">
            <v>0.56624242916626633</v>
          </cell>
          <cell r="D77">
            <v>1.9467774418754673</v>
          </cell>
          <cell r="E77">
            <v>10.685835857681742</v>
          </cell>
          <cell r="H77">
            <v>1.7417215954871106</v>
          </cell>
          <cell r="I77">
            <v>10.052977263130996</v>
          </cell>
          <cell r="J77">
            <v>1.1469075542603053</v>
          </cell>
          <cell r="L77">
            <v>26.140462141601891</v>
          </cell>
        </row>
        <row r="78">
          <cell r="A78" t="str">
            <v>Transport</v>
          </cell>
          <cell r="D78">
            <v>37.933968440511329</v>
          </cell>
          <cell r="E78">
            <v>0.24166917570825758</v>
          </cell>
          <cell r="H78">
            <v>2.9621160465228433</v>
          </cell>
          <cell r="I78">
            <v>1.1758545570558891</v>
          </cell>
          <cell r="K78">
            <v>0</v>
          </cell>
          <cell r="L78">
            <v>42.313608219798326</v>
          </cell>
        </row>
        <row r="79">
          <cell r="A79" t="str">
            <v>Résidentiel</v>
          </cell>
          <cell r="B79">
            <v>0</v>
          </cell>
          <cell r="D79">
            <v>5.7928977105953958</v>
          </cell>
          <cell r="E79">
            <v>10.681851661960348</v>
          </cell>
          <cell r="H79">
            <v>8.9175544586070075</v>
          </cell>
          <cell r="I79">
            <v>13.271198175648655</v>
          </cell>
          <cell r="J79">
            <v>1.2750923977046618</v>
          </cell>
          <cell r="L79">
            <v>39.938594404516067</v>
          </cell>
        </row>
        <row r="80">
          <cell r="A80" t="str">
            <v>Tertiaire</v>
          </cell>
          <cell r="B80">
            <v>4.1221486430376375E-2</v>
          </cell>
          <cell r="D80">
            <v>1.9763971471454738</v>
          </cell>
          <cell r="E80">
            <v>5.8572641568259662</v>
          </cell>
          <cell r="H80">
            <v>1.4383444899710913</v>
          </cell>
          <cell r="I80">
            <v>13.014526470672726</v>
          </cell>
          <cell r="J80">
            <v>0.59818037049828954</v>
          </cell>
          <cell r="L80">
            <v>22.925934121543925</v>
          </cell>
        </row>
        <row r="81">
          <cell r="A81" t="str">
            <v>Agriculture</v>
          </cell>
          <cell r="B81">
            <v>2.2137192704974398E-3</v>
          </cell>
          <cell r="D81">
            <v>3.02362860179693</v>
          </cell>
          <cell r="E81">
            <v>0.345557554491078</v>
          </cell>
          <cell r="H81">
            <v>0.172778777245539</v>
          </cell>
          <cell r="I81">
            <v>0.77750449760492502</v>
          </cell>
          <cell r="J81">
            <v>6.4536710533781346E-3</v>
          </cell>
          <cell r="L81">
            <v>4.3281368214623477</v>
          </cell>
        </row>
        <row r="82">
          <cell r="A82" t="str">
            <v>Consommation finale énergétique</v>
          </cell>
          <cell r="B82">
            <v>0.60967763486714011</v>
          </cell>
          <cell r="C82">
            <v>0</v>
          </cell>
          <cell r="D82">
            <v>50.673669341924601</v>
          </cell>
          <cell r="E82">
            <v>27.812178406667389</v>
          </cell>
          <cell r="F82">
            <v>0</v>
          </cell>
          <cell r="G82">
            <v>0</v>
          </cell>
          <cell r="H82">
            <v>15.232515367833592</v>
          </cell>
          <cell r="I82">
            <v>38.29206096411319</v>
          </cell>
          <cell r="J82">
            <v>3.0266339935166346</v>
          </cell>
          <cell r="K82">
            <v>0</v>
          </cell>
          <cell r="L82">
            <v>135.64673570892256</v>
          </cell>
        </row>
        <row r="83">
          <cell r="A83" t="str">
            <v>Consommation finale non énergétique</v>
          </cell>
          <cell r="B83">
            <v>0.21790583023693955</v>
          </cell>
          <cell r="D83">
            <v>11.660815430387672</v>
          </cell>
          <cell r="E83">
            <v>1.0281731259785394</v>
          </cell>
          <cell r="H83">
            <v>0</v>
          </cell>
          <cell r="K83">
            <v>1.1102230246251565E-16</v>
          </cell>
          <cell r="L83">
            <v>12.906894386603149</v>
          </cell>
        </row>
        <row r="84">
          <cell r="A84" t="str">
            <v>Consommation finale</v>
          </cell>
          <cell r="B84">
            <v>0.82758346510407965</v>
          </cell>
          <cell r="C84">
            <v>0</v>
          </cell>
          <cell r="D84">
            <v>62.334484772312273</v>
          </cell>
          <cell r="E84">
            <v>28.840351532645929</v>
          </cell>
          <cell r="F84">
            <v>0</v>
          </cell>
          <cell r="G84">
            <v>0</v>
          </cell>
          <cell r="H84">
            <v>15.232515367833592</v>
          </cell>
          <cell r="I84">
            <v>38.29206096411319</v>
          </cell>
          <cell r="J84">
            <v>3.0266339935166346</v>
          </cell>
          <cell r="K84">
            <v>1.1102230246251565E-16</v>
          </cell>
          <cell r="L84">
            <v>148.5536300955257</v>
          </cell>
        </row>
        <row r="98">
          <cell r="A98" t="str">
            <v>Mtep</v>
          </cell>
          <cell r="B98" t="str">
            <v>Charbon</v>
          </cell>
          <cell r="C98" t="str">
            <v>Pétrole brut</v>
          </cell>
          <cell r="D98" t="str">
            <v>Produits pétroliers raffinés</v>
          </cell>
          <cell r="E98" t="str">
            <v>Gaz</v>
          </cell>
          <cell r="F98" t="str">
            <v>Nucléaire</v>
          </cell>
          <cell r="G98" t="str">
            <v>EnR électriques</v>
          </cell>
          <cell r="H98" t="str">
            <v>EnR thermiques et déchets</v>
          </cell>
          <cell r="I98" t="str">
            <v>Électricité</v>
          </cell>
          <cell r="J98" t="str">
            <v>Chaleur vendue</v>
          </cell>
          <cell r="K98" t="str">
            <v>Hydrogène</v>
          </cell>
          <cell r="L98" t="str">
            <v>Total</v>
          </cell>
        </row>
        <row r="100">
          <cell r="A100" t="str">
            <v>Production d'énergie primaire</v>
          </cell>
          <cell r="B100">
            <v>0</v>
          </cell>
          <cell r="C100">
            <v>0.7</v>
          </cell>
          <cell r="D100">
            <v>0</v>
          </cell>
          <cell r="E100">
            <v>1.9114359415305246E-2</v>
          </cell>
          <cell r="F100">
            <v>104.47305293273843</v>
          </cell>
          <cell r="G100">
            <v>14.566558039552879</v>
          </cell>
          <cell r="H100">
            <v>23.435503567902238</v>
          </cell>
          <cell r="L100">
            <v>143.19422889960885</v>
          </cell>
        </row>
        <row r="101">
          <cell r="A101" t="str">
            <v>Importations</v>
          </cell>
          <cell r="B101">
            <v>2.7462929427530005</v>
          </cell>
          <cell r="C101">
            <v>47.0782111969732</v>
          </cell>
          <cell r="D101">
            <v>16.056963736807599</v>
          </cell>
          <cell r="E101">
            <v>32.874410127395514</v>
          </cell>
          <cell r="H101">
            <v>0.95067256355985208</v>
          </cell>
          <cell r="I101">
            <v>0</v>
          </cell>
          <cell r="L101">
            <v>99.706550567489174</v>
          </cell>
        </row>
        <row r="102">
          <cell r="A102" t="str">
            <v>Exportations</v>
          </cell>
          <cell r="B102">
            <v>0</v>
          </cell>
          <cell r="C102">
            <v>0</v>
          </cell>
          <cell r="D102">
            <v>0</v>
          </cell>
          <cell r="E102">
            <v>0</v>
          </cell>
          <cell r="H102">
            <v>0</v>
          </cell>
          <cell r="I102">
            <v>-6.5715534026195144</v>
          </cell>
          <cell r="L102">
            <v>-6.5715534026195144</v>
          </cell>
        </row>
        <row r="103">
          <cell r="A103" t="str">
            <v>Soutes maritimes internationales</v>
          </cell>
          <cell r="D103">
            <v>-1.26</v>
          </cell>
          <cell r="E103">
            <v>-0.13999999999999999</v>
          </cell>
          <cell r="H103">
            <v>0</v>
          </cell>
          <cell r="L103">
            <v>-1.4</v>
          </cell>
        </row>
        <row r="104">
          <cell r="A104" t="str">
            <v>Soutes aériennes internationales</v>
          </cell>
          <cell r="D104">
            <v>-6.6440835512303611</v>
          </cell>
          <cell r="H104">
            <v>-0.16337910371877937</v>
          </cell>
          <cell r="L104">
            <v>-6.8074626549491404</v>
          </cell>
        </row>
        <row r="105">
          <cell r="A105" t="str">
            <v>Variations de stocks (+ = déstockage, - = stockage)</v>
          </cell>
          <cell r="L105">
            <v>0</v>
          </cell>
        </row>
        <row r="106">
          <cell r="A106" t="str">
            <v>Total approvisionnement / consommation primaire</v>
          </cell>
          <cell r="B106">
            <v>2.7462929427530005</v>
          </cell>
          <cell r="C106">
            <v>47.778211196973203</v>
          </cell>
          <cell r="D106">
            <v>8.1528801855772386</v>
          </cell>
          <cell r="E106">
            <v>32.753524486810818</v>
          </cell>
          <cell r="F106">
            <v>104.47305293273843</v>
          </cell>
          <cell r="G106">
            <v>14.566558039552879</v>
          </cell>
          <cell r="H106">
            <v>24.222797027743312</v>
          </cell>
          <cell r="I106">
            <v>-6.5715534026195144</v>
          </cell>
          <cell r="J106">
            <v>0</v>
          </cell>
          <cell r="K106">
            <v>0</v>
          </cell>
          <cell r="L106">
            <v>228.12176340952934</v>
          </cell>
        </row>
        <row r="108">
          <cell r="A108" t="str">
            <v>Transferts</v>
          </cell>
          <cell r="L108">
            <v>0</v>
          </cell>
        </row>
        <row r="109">
          <cell r="A109" t="str">
            <v>Écart statistique</v>
          </cell>
          <cell r="L109">
            <v>0</v>
          </cell>
        </row>
        <row r="110">
          <cell r="A110" t="str">
            <v>Production d'électricité seule</v>
          </cell>
          <cell r="B110">
            <v>0</v>
          </cell>
          <cell r="D110">
            <v>0</v>
          </cell>
          <cell r="E110">
            <v>6.0616245205726846</v>
          </cell>
          <cell r="F110">
            <v>104.47305293273843</v>
          </cell>
          <cell r="G110">
            <v>14.566558039552879</v>
          </cell>
          <cell r="H110">
            <v>1.3619121867531792</v>
          </cell>
          <cell r="I110">
            <v>-50.933511779879616</v>
          </cell>
          <cell r="L110">
            <v>75.529635899737542</v>
          </cell>
        </row>
        <row r="111">
          <cell r="A111" t="str">
            <v>Production d'électricité et de chaleur cogénérées</v>
          </cell>
          <cell r="L111">
            <v>0</v>
          </cell>
        </row>
        <row r="112">
          <cell r="A112" t="str">
            <v>Production de chaleur seule</v>
          </cell>
          <cell r="B112">
            <v>4.9081357198635711E-2</v>
          </cell>
          <cell r="D112">
            <v>0</v>
          </cell>
          <cell r="E112">
            <v>1.1160807494046923</v>
          </cell>
          <cell r="H112">
            <v>3.0467763101480698</v>
          </cell>
          <cell r="J112">
            <v>-4.2173123276575728</v>
          </cell>
          <cell r="L112">
            <v>-5.3739109061750057E-3</v>
          </cell>
        </row>
        <row r="113">
          <cell r="A113" t="str">
            <v>Production de biogaz</v>
          </cell>
          <cell r="E113">
            <v>-2.492449359774445</v>
          </cell>
          <cell r="H113">
            <v>3.115561699718056</v>
          </cell>
          <cell r="L113">
            <v>0.62311233994361093</v>
          </cell>
        </row>
        <row r="114">
          <cell r="A114" t="str">
            <v>Raffinage de pétrole</v>
          </cell>
          <cell r="C114">
            <v>47.778211196973203</v>
          </cell>
          <cell r="D114">
            <v>-46.473309251920703</v>
          </cell>
          <cell r="E114">
            <v>0.42321213691880566</v>
          </cell>
          <cell r="L114">
            <v>1.728114081971305</v>
          </cell>
        </row>
        <row r="115">
          <cell r="A115" t="str">
            <v>Production d'hydrogène</v>
          </cell>
          <cell r="I115">
            <v>0.53740326741186584</v>
          </cell>
          <cell r="K115">
            <v>-0.42992261392949266</v>
          </cell>
          <cell r="L115">
            <v>0.10748065348237318</v>
          </cell>
        </row>
        <row r="116">
          <cell r="A116" t="str">
            <v>Autres transformations</v>
          </cell>
          <cell r="B116">
            <v>2.5548765097256307</v>
          </cell>
          <cell r="E116">
            <v>0</v>
          </cell>
          <cell r="I116">
            <v>-3.4393809114359415E-2</v>
          </cell>
          <cell r="K116">
            <v>4.2992261392949267E-2</v>
          </cell>
          <cell r="L116">
            <v>2.5634749620042205</v>
          </cell>
        </row>
        <row r="117">
          <cell r="A117" t="str">
            <v>Usages internes de la branche énergie</v>
          </cell>
          <cell r="B117">
            <v>0</v>
          </cell>
          <cell r="D117">
            <v>1.0782</v>
          </cell>
          <cell r="E117">
            <v>1.2420767288044043</v>
          </cell>
          <cell r="H117">
            <v>5.1017483519633131E-2</v>
          </cell>
          <cell r="I117">
            <v>2.3564918314703358</v>
          </cell>
          <cell r="L117">
            <v>4.7277860437943726</v>
          </cell>
        </row>
        <row r="118">
          <cell r="A118" t="str">
            <v>Pertes de transport et de distribution</v>
          </cell>
          <cell r="E118">
            <v>0.39340262842610668</v>
          </cell>
          <cell r="I118">
            <v>3.3035032697496263</v>
          </cell>
          <cell r="J118">
            <v>0.87927621318587124</v>
          </cell>
          <cell r="L118">
            <v>4.5761821113616046</v>
          </cell>
        </row>
        <row r="119">
          <cell r="A119" t="str">
            <v>Consommation nette de la branche énergie</v>
          </cell>
          <cell r="B119">
            <v>2.6039578669242665</v>
          </cell>
          <cell r="C119">
            <v>47.778211196973203</v>
          </cell>
          <cell r="D119">
            <v>-45.395109251920701</v>
          </cell>
          <cell r="E119">
            <v>6.743947404352248</v>
          </cell>
          <cell r="F119">
            <v>104.47305293273843</v>
          </cell>
          <cell r="G119">
            <v>14.566558039552879</v>
          </cell>
          <cell r="H119">
            <v>7.5752676801389374</v>
          </cell>
          <cell r="I119">
            <v>-44.770507220362148</v>
          </cell>
          <cell r="J119">
            <v>-3.3380361144717017</v>
          </cell>
          <cell r="K119">
            <v>-0.3869303525365434</v>
          </cell>
          <cell r="L119">
            <v>89.850412181388847</v>
          </cell>
        </row>
        <row r="121">
          <cell r="A121" t="str">
            <v>Industrie</v>
          </cell>
          <cell r="B121">
            <v>0</v>
          </cell>
          <cell r="D121">
            <v>1.4823116457230761</v>
          </cell>
          <cell r="E121">
            <v>10.485319706236895</v>
          </cell>
          <cell r="H121">
            <v>2.1729563411840278</v>
          </cell>
          <cell r="I121">
            <v>9.8724216607524262</v>
          </cell>
          <cell r="J121">
            <v>1.0984366823101652</v>
          </cell>
          <cell r="L121">
            <v>25.111446036206591</v>
          </cell>
        </row>
        <row r="122">
          <cell r="A122" t="str">
            <v>Transport</v>
          </cell>
          <cell r="D122">
            <v>33.746712415880793</v>
          </cell>
          <cell r="E122">
            <v>0.66947150784319642</v>
          </cell>
          <cell r="H122">
            <v>3.0942049691328215</v>
          </cell>
          <cell r="I122">
            <v>1.7199617717695226</v>
          </cell>
          <cell r="K122">
            <v>0</v>
          </cell>
          <cell r="L122">
            <v>39.230350664626329</v>
          </cell>
        </row>
        <row r="123">
          <cell r="A123" t="str">
            <v>Résidentiel</v>
          </cell>
          <cell r="B123">
            <v>0</v>
          </cell>
          <cell r="D123">
            <v>4.1156980480598948</v>
          </cell>
          <cell r="E123">
            <v>8.9070650878621809</v>
          </cell>
          <cell r="H123">
            <v>9.125323385792889</v>
          </cell>
          <cell r="I123">
            <v>13.254048403046834</v>
          </cell>
          <cell r="J123">
            <v>1.7003194812747329</v>
          </cell>
          <cell r="L123">
            <v>37.102454406036529</v>
          </cell>
        </row>
        <row r="124">
          <cell r="A124" t="str">
            <v>Tertiaire</v>
          </cell>
          <cell r="B124">
            <v>2.5611617527436681E-2</v>
          </cell>
          <cell r="D124">
            <v>1.1945239984500096</v>
          </cell>
          <cell r="E124">
            <v>4.6802055488105365</v>
          </cell>
          <cell r="H124">
            <v>2.0150446514946361</v>
          </cell>
          <cell r="I124">
            <v>12.620815814259123</v>
          </cell>
          <cell r="J124">
            <v>0.53282627983342512</v>
          </cell>
          <cell r="L124">
            <v>21.069027910375166</v>
          </cell>
        </row>
        <row r="125">
          <cell r="A125" t="str">
            <v>Agriculture</v>
          </cell>
          <cell r="B125">
            <v>2.2137192704974398E-3</v>
          </cell>
          <cell r="D125">
            <v>2.65</v>
          </cell>
          <cell r="E125">
            <v>0.41</v>
          </cell>
          <cell r="H125">
            <v>0.24</v>
          </cell>
          <cell r="I125">
            <v>0.73170616791472998</v>
          </cell>
          <cell r="J125">
            <v>6.4536710533781346E-3</v>
          </cell>
          <cell r="L125">
            <v>4.0403735582386053</v>
          </cell>
        </row>
        <row r="126">
          <cell r="A126" t="str">
            <v>Consommation finale énergétique</v>
          </cell>
          <cell r="B126">
            <v>2.7825336797934121E-2</v>
          </cell>
          <cell r="C126">
            <v>0</v>
          </cell>
          <cell r="D126">
            <v>43.189246108113771</v>
          </cell>
          <cell r="E126">
            <v>25.152061850752808</v>
          </cell>
          <cell r="F126">
            <v>0</v>
          </cell>
          <cell r="G126">
            <v>0</v>
          </cell>
          <cell r="H126">
            <v>16.647529347604372</v>
          </cell>
          <cell r="I126">
            <v>38.198953817742634</v>
          </cell>
          <cell r="J126">
            <v>3.3380361144717017</v>
          </cell>
          <cell r="K126">
            <v>0</v>
          </cell>
          <cell r="L126">
            <v>126.55365257548321</v>
          </cell>
        </row>
        <row r="127">
          <cell r="A127" t="str">
            <v>Consommation finale non énergétique</v>
          </cell>
          <cell r="B127">
            <v>0.11450973903079993</v>
          </cell>
          <cell r="D127">
            <v>10.358743329384168</v>
          </cell>
          <cell r="E127">
            <v>0.8575152317057565</v>
          </cell>
          <cell r="H127">
            <v>0</v>
          </cell>
          <cell r="K127">
            <v>0.38693035253654245</v>
          </cell>
          <cell r="L127">
            <v>11.717698652657266</v>
          </cell>
        </row>
        <row r="128">
          <cell r="A128" t="str">
            <v>Consommation finale</v>
          </cell>
          <cell r="B128">
            <v>0.14233507582873406</v>
          </cell>
          <cell r="C128">
            <v>0</v>
          </cell>
          <cell r="D128">
            <v>53.547989437497939</v>
          </cell>
          <cell r="E128">
            <v>26.009577082458566</v>
          </cell>
          <cell r="F128">
            <v>0</v>
          </cell>
          <cell r="G128">
            <v>0</v>
          </cell>
          <cell r="H128">
            <v>16.647529347604372</v>
          </cell>
          <cell r="I128">
            <v>38.198953817742634</v>
          </cell>
          <cell r="J128">
            <v>3.3380361144717017</v>
          </cell>
          <cell r="K128">
            <v>0.38693035253654245</v>
          </cell>
          <cell r="L128">
            <v>138.27135122814047</v>
          </cell>
        </row>
        <row r="142">
          <cell r="A142" t="str">
            <v>Mtep</v>
          </cell>
          <cell r="B142" t="str">
            <v>Charbon</v>
          </cell>
          <cell r="C142" t="str">
            <v>Pétrole brut</v>
          </cell>
          <cell r="D142" t="str">
            <v>Produits pétroliers raffinés</v>
          </cell>
          <cell r="E142" t="str">
            <v>Gaz</v>
          </cell>
          <cell r="F142" t="str">
            <v>Nucléaire</v>
          </cell>
          <cell r="G142" t="str">
            <v>EnR électriques</v>
          </cell>
          <cell r="H142" t="str">
            <v>EnR thermiques et déchets</v>
          </cell>
          <cell r="I142" t="str">
            <v>Électricité</v>
          </cell>
          <cell r="J142" t="str">
            <v>Chaleur vendue</v>
          </cell>
          <cell r="K142" t="str">
            <v>Hydrogène</v>
          </cell>
          <cell r="L142" t="str">
            <v>Total</v>
          </cell>
        </row>
        <row r="144">
          <cell r="A144" t="str">
            <v>Production d'énergie primaire</v>
          </cell>
          <cell r="B144">
            <v>0</v>
          </cell>
          <cell r="C144">
            <v>0.6</v>
          </cell>
          <cell r="D144">
            <v>0</v>
          </cell>
          <cell r="E144">
            <v>0.01</v>
          </cell>
          <cell r="F144">
            <v>98.324739903570162</v>
          </cell>
          <cell r="G144">
            <v>19.471029234737742</v>
          </cell>
          <cell r="H144">
            <v>28.192876395754766</v>
          </cell>
          <cell r="L144">
            <v>146.59864553406265</v>
          </cell>
        </row>
        <row r="145">
          <cell r="A145" t="str">
            <v>Importations</v>
          </cell>
          <cell r="B145">
            <v>2.2233809389691981</v>
          </cell>
          <cell r="C145">
            <v>40.135568603962227</v>
          </cell>
          <cell r="D145">
            <v>10.154007597285654</v>
          </cell>
          <cell r="E145">
            <v>27.613665503895227</v>
          </cell>
          <cell r="H145">
            <v>0.4940662145173107</v>
          </cell>
          <cell r="I145">
            <v>0</v>
          </cell>
          <cell r="L145">
            <v>80.62068885862962</v>
          </cell>
        </row>
        <row r="146">
          <cell r="A146" t="str">
            <v>Exportations</v>
          </cell>
          <cell r="B146">
            <v>0</v>
          </cell>
          <cell r="C146">
            <v>0</v>
          </cell>
          <cell r="D146">
            <v>0</v>
          </cell>
          <cell r="E146">
            <v>0</v>
          </cell>
          <cell r="H146">
            <v>0</v>
          </cell>
          <cell r="I146">
            <v>-7.6409675773065189</v>
          </cell>
          <cell r="L146">
            <v>-7.6409675773065189</v>
          </cell>
        </row>
        <row r="147">
          <cell r="A147" t="str">
            <v>Soutes maritimes internationales</v>
          </cell>
          <cell r="D147">
            <v>-1.19</v>
          </cell>
          <cell r="E147">
            <v>-0.21</v>
          </cell>
          <cell r="H147">
            <v>0</v>
          </cell>
          <cell r="L147">
            <v>-1.4</v>
          </cell>
        </row>
        <row r="148">
          <cell r="A148" t="str">
            <v>Soutes aériennes internationales</v>
          </cell>
          <cell r="D148">
            <v>-7.0367429099586785</v>
          </cell>
          <cell r="H148">
            <v>-0.31617549125206179</v>
          </cell>
          <cell r="L148">
            <v>-7.35291840121074</v>
          </cell>
        </row>
        <row r="149">
          <cell r="A149" t="str">
            <v>Variations de stocks (+ = déstockage, - = stockage)</v>
          </cell>
          <cell r="L149">
            <v>0</v>
          </cell>
        </row>
        <row r="150">
          <cell r="A150" t="str">
            <v>Total approvisionnement / consommation primaire</v>
          </cell>
          <cell r="B150">
            <v>2.2233809389691981</v>
          </cell>
          <cell r="C150">
            <v>40.735568603962228</v>
          </cell>
          <cell r="D150">
            <v>1.9272646873269759</v>
          </cell>
          <cell r="E150">
            <v>27.413665503895228</v>
          </cell>
          <cell r="F150">
            <v>98.324739903570162</v>
          </cell>
          <cell r="G150">
            <v>19.471029234737742</v>
          </cell>
          <cell r="H150">
            <v>28.370767119020016</v>
          </cell>
          <cell r="I150">
            <v>-7.6409675773065189</v>
          </cell>
          <cell r="J150">
            <v>0</v>
          </cell>
          <cell r="L150">
            <v>210.82544841417501</v>
          </cell>
        </row>
        <row r="152">
          <cell r="A152" t="str">
            <v>Transferts</v>
          </cell>
          <cell r="L152">
            <v>0</v>
          </cell>
        </row>
        <row r="153">
          <cell r="A153" t="str">
            <v>Écart statistique</v>
          </cell>
          <cell r="L153">
            <v>0</v>
          </cell>
        </row>
        <row r="154">
          <cell r="A154" t="str">
            <v>Production d'électricité seule</v>
          </cell>
          <cell r="B154">
            <v>0</v>
          </cell>
          <cell r="D154">
            <v>0</v>
          </cell>
          <cell r="E154">
            <v>5.9258730550129233</v>
          </cell>
          <cell r="F154">
            <v>98.324739903570162</v>
          </cell>
          <cell r="G154">
            <v>19.471029234737742</v>
          </cell>
          <cell r="H154">
            <v>1.2107050730868445</v>
          </cell>
          <cell r="I154">
            <v>-53.946636973344781</v>
          </cell>
          <cell r="L154">
            <v>70.985710293062894</v>
          </cell>
        </row>
        <row r="155">
          <cell r="A155" t="str">
            <v>Production d'électricité et de chaleur cogénérées</v>
          </cell>
          <cell r="L155">
            <v>0</v>
          </cell>
        </row>
        <row r="156">
          <cell r="A156" t="str">
            <v>Production de chaleur seule</v>
          </cell>
          <cell r="B156">
            <v>0</v>
          </cell>
          <cell r="D156">
            <v>0</v>
          </cell>
          <cell r="E156">
            <v>1.0215120766917933</v>
          </cell>
          <cell r="H156">
            <v>3.1684509583185978</v>
          </cell>
          <cell r="J156">
            <v>-4.6319610578513331</v>
          </cell>
          <cell r="L156">
            <v>-0.44199802284094147</v>
          </cell>
        </row>
        <row r="157">
          <cell r="A157" t="str">
            <v>Production de biogaz</v>
          </cell>
          <cell r="E157">
            <v>-3.8512010108942536</v>
          </cell>
          <cell r="H157">
            <v>4.8140012636178167</v>
          </cell>
          <cell r="L157">
            <v>0.96280025272356307</v>
          </cell>
        </row>
        <row r="158">
          <cell r="A158" t="str">
            <v>Raffinage de pétrole</v>
          </cell>
          <cell r="C158">
            <v>40.735568603962228</v>
          </cell>
          <cell r="D158">
            <v>-39.731196478800598</v>
          </cell>
          <cell r="E158">
            <v>0.33698049084305848</v>
          </cell>
          <cell r="L158">
            <v>1.3413526160046889</v>
          </cell>
        </row>
        <row r="159">
          <cell r="A159" t="str">
            <v>Production d'hydrogène</v>
          </cell>
          <cell r="I159">
            <v>2.1496130696474633</v>
          </cell>
          <cell r="K159">
            <v>-1.7196904557179706</v>
          </cell>
          <cell r="L159">
            <v>0.42992261392949271</v>
          </cell>
        </row>
        <row r="160">
          <cell r="A160" t="str">
            <v>Autres transformations</v>
          </cell>
          <cell r="B160">
            <v>2.2211672196987005</v>
          </cell>
          <cell r="E160">
            <v>-0.15477214101461736</v>
          </cell>
          <cell r="I160">
            <v>-0.2063628546861565</v>
          </cell>
          <cell r="K160">
            <v>0.42992261392949271</v>
          </cell>
          <cell r="L160">
            <v>2.2899548379274197</v>
          </cell>
        </row>
        <row r="161">
          <cell r="A161" t="str">
            <v>Usages internes de la branche énergie</v>
          </cell>
          <cell r="B161">
            <v>0</v>
          </cell>
          <cell r="D161">
            <v>1.0782</v>
          </cell>
          <cell r="E161">
            <v>1.2420767288044043</v>
          </cell>
          <cell r="H161">
            <v>5.1017483519633131E-2</v>
          </cell>
          <cell r="I161">
            <v>2.3520206362854692</v>
          </cell>
          <cell r="L161">
            <v>4.7233148486095065</v>
          </cell>
        </row>
        <row r="162">
          <cell r="A162" t="str">
            <v>Pertes de transport et de distribution</v>
          </cell>
          <cell r="E162">
            <v>0.34110709086116436</v>
          </cell>
          <cell r="I162">
            <v>3.4989319488439512</v>
          </cell>
          <cell r="J162">
            <v>0.96572718882172237</v>
          </cell>
          <cell r="L162">
            <v>4.8057662285268377</v>
          </cell>
        </row>
        <row r="163">
          <cell r="A163" t="str">
            <v>Consommation nette de la branche énergie</v>
          </cell>
          <cell r="B163">
            <v>2.2211672196987005</v>
          </cell>
          <cell r="C163">
            <v>40.735568603962228</v>
          </cell>
          <cell r="D163">
            <v>-38.652996478800596</v>
          </cell>
          <cell r="E163">
            <v>4.8615762903044732</v>
          </cell>
          <cell r="F163">
            <v>98.324739903570162</v>
          </cell>
          <cell r="G163">
            <v>19.471029234737742</v>
          </cell>
          <cell r="H163">
            <v>9.2441747785428916</v>
          </cell>
          <cell r="I163">
            <v>-46.152434173254051</v>
          </cell>
          <cell r="J163">
            <v>-3.6662338690296106</v>
          </cell>
          <cell r="K163">
            <v>-1.2897678417884779</v>
          </cell>
          <cell r="L163">
            <v>85.096823667943468</v>
          </cell>
        </row>
        <row r="165">
          <cell r="A165" t="str">
            <v>Industrie</v>
          </cell>
          <cell r="B165">
            <v>0</v>
          </cell>
          <cell r="D165">
            <v>0.91897883586772788</v>
          </cell>
          <cell r="E165">
            <v>9.3335385283688233</v>
          </cell>
          <cell r="H165">
            <v>2.7485102359489408</v>
          </cell>
          <cell r="I165">
            <v>9.7583642895357379</v>
          </cell>
          <cell r="J165">
            <v>1.0189501193250563</v>
          </cell>
          <cell r="L165">
            <v>23.778342009046284</v>
          </cell>
        </row>
        <row r="166">
          <cell r="A166" t="str">
            <v>Transport</v>
          </cell>
          <cell r="D166">
            <v>26.915076692218413</v>
          </cell>
          <cell r="E166">
            <v>1.3305432500459877</v>
          </cell>
          <cell r="H166">
            <v>3.126041510557557</v>
          </cell>
          <cell r="I166">
            <v>2.9196841552986168</v>
          </cell>
          <cell r="K166">
            <v>0</v>
          </cell>
          <cell r="L166">
            <v>34.291345608120572</v>
          </cell>
        </row>
        <row r="167">
          <cell r="A167" t="str">
            <v>Résidentiel</v>
          </cell>
          <cell r="B167">
            <v>0</v>
          </cell>
          <cell r="D167">
            <v>1.8640019796124614</v>
          </cell>
          <cell r="E167">
            <v>7.3212489605252307</v>
          </cell>
          <cell r="H167">
            <v>9.8551708758009617</v>
          </cell>
          <cell r="I167">
            <v>12.816927362371837</v>
          </cell>
          <cell r="J167">
            <v>2.1366559980136621</v>
          </cell>
          <cell r="L167">
            <v>33.994005176324151</v>
          </cell>
        </row>
        <row r="168">
          <cell r="A168" t="str">
            <v>Tertiaire</v>
          </cell>
          <cell r="B168">
            <v>0</v>
          </cell>
          <cell r="D168">
            <v>0.56711338662255306</v>
          </cell>
          <cell r="E168">
            <v>3.4311370161360686</v>
          </cell>
          <cell r="H168">
            <v>2.5580536429383218</v>
          </cell>
          <cell r="I168">
            <v>12.240831846226415</v>
          </cell>
          <cell r="J168">
            <v>0.50417408063751401</v>
          </cell>
          <cell r="L168">
            <v>19.301309972560876</v>
          </cell>
        </row>
        <row r="169">
          <cell r="A169" t="str">
            <v>Agriculture</v>
          </cell>
          <cell r="B169">
            <v>2.2137192704974398E-3</v>
          </cell>
          <cell r="D169">
            <v>2.28816075231342</v>
          </cell>
          <cell r="E169">
            <v>0.47763215046268398</v>
          </cell>
          <cell r="H169">
            <v>0.338816075231342</v>
          </cell>
          <cell r="I169">
            <v>0.77565894251492096</v>
          </cell>
          <cell r="J169">
            <v>6.4536710533781346E-3</v>
          </cell>
          <cell r="L169">
            <v>3.8889353108462426</v>
          </cell>
        </row>
        <row r="170">
          <cell r="A170" t="str">
            <v>Consommation finale énergétique</v>
          </cell>
          <cell r="B170">
            <v>2.2137192704974398E-3</v>
          </cell>
          <cell r="C170">
            <v>0</v>
          </cell>
          <cell r="D170">
            <v>32.553331646634575</v>
          </cell>
          <cell r="E170">
            <v>21.894099905538798</v>
          </cell>
          <cell r="F170">
            <v>0</v>
          </cell>
          <cell r="G170">
            <v>0</v>
          </cell>
          <cell r="H170">
            <v>18.626592340477124</v>
          </cell>
          <cell r="I170">
            <v>38.511466595947532</v>
          </cell>
          <cell r="J170">
            <v>3.6662338690296106</v>
          </cell>
          <cell r="K170">
            <v>0</v>
          </cell>
          <cell r="L170">
            <v>115.25393807689812</v>
          </cell>
        </row>
        <row r="171">
          <cell r="A171" t="str">
            <v>Consommation finale non énergétique</v>
          </cell>
          <cell r="B171">
            <v>0</v>
          </cell>
          <cell r="D171">
            <v>8.0269295194929953</v>
          </cell>
          <cell r="E171">
            <v>0.65798930805195532</v>
          </cell>
          <cell r="H171">
            <v>0.5</v>
          </cell>
          <cell r="K171">
            <v>1.2897678417884793</v>
          </cell>
          <cell r="L171">
            <v>10.47468666933343</v>
          </cell>
        </row>
        <row r="172">
          <cell r="A172" t="str">
            <v>Consommation finale</v>
          </cell>
          <cell r="B172">
            <v>2.2137192704974398E-3</v>
          </cell>
          <cell r="C172">
            <v>0</v>
          </cell>
          <cell r="D172">
            <v>40.580261166127571</v>
          </cell>
          <cell r="E172">
            <v>22.552089213590754</v>
          </cell>
          <cell r="F172">
            <v>0</v>
          </cell>
          <cell r="G172">
            <v>0</v>
          </cell>
          <cell r="H172">
            <v>19.126592340477124</v>
          </cell>
          <cell r="I172">
            <v>38.511466595947532</v>
          </cell>
          <cell r="J172">
            <v>3.6662338690296106</v>
          </cell>
          <cell r="K172">
            <v>1.2897678417884793</v>
          </cell>
          <cell r="L172">
            <v>125.72862474623156</v>
          </cell>
        </row>
        <row r="186">
          <cell r="A186" t="str">
            <v>Mtep</v>
          </cell>
          <cell r="B186" t="str">
            <v>Charbon</v>
          </cell>
          <cell r="C186" t="str">
            <v>Pétrole brut</v>
          </cell>
          <cell r="D186" t="str">
            <v>Produits pétroliers raffinés</v>
          </cell>
          <cell r="E186" t="str">
            <v>Gaz</v>
          </cell>
          <cell r="F186" t="str">
            <v>Nucléaire</v>
          </cell>
          <cell r="G186" t="str">
            <v>EnR électriques</v>
          </cell>
          <cell r="H186" t="str">
            <v>EnR thermiques et déchets</v>
          </cell>
          <cell r="I186" t="str">
            <v>Électricité</v>
          </cell>
          <cell r="J186" t="str">
            <v>Chaleur vendue</v>
          </cell>
          <cell r="K186" t="str">
            <v>Hydrogène</v>
          </cell>
          <cell r="L186" t="str">
            <v>Total</v>
          </cell>
        </row>
        <row r="188">
          <cell r="A188" t="str">
            <v>Production d'énergie primaire</v>
          </cell>
          <cell r="B188">
            <v>0</v>
          </cell>
          <cell r="C188">
            <v>0</v>
          </cell>
          <cell r="D188">
            <v>0</v>
          </cell>
          <cell r="E188">
            <v>0</v>
          </cell>
          <cell r="F188">
            <v>40.780039368378603</v>
          </cell>
          <cell r="G188">
            <v>38.468386122179623</v>
          </cell>
          <cell r="H188">
            <v>45.9298411014328</v>
          </cell>
          <cell r="L188">
            <v>125.17826659199102</v>
          </cell>
        </row>
        <row r="189">
          <cell r="A189" t="str">
            <v>Importations</v>
          </cell>
          <cell r="B189">
            <v>0.67845945985390743</v>
          </cell>
          <cell r="C189">
            <v>0</v>
          </cell>
          <cell r="D189">
            <v>6.5611146482491112</v>
          </cell>
          <cell r="E189">
            <v>1.7763568394002505E-15</v>
          </cell>
          <cell r="H189">
            <v>0</v>
          </cell>
          <cell r="I189">
            <v>7.1054273576010019E-15</v>
          </cell>
          <cell r="L189">
            <v>7.2395741081030272</v>
          </cell>
        </row>
        <row r="190">
          <cell r="A190" t="str">
            <v>Exportations</v>
          </cell>
          <cell r="B190">
            <v>0</v>
          </cell>
          <cell r="C190">
            <v>0</v>
          </cell>
          <cell r="D190">
            <v>0</v>
          </cell>
          <cell r="E190">
            <v>0</v>
          </cell>
          <cell r="H190">
            <v>0</v>
          </cell>
          <cell r="I190">
            <v>0</v>
          </cell>
          <cell r="L190">
            <v>0</v>
          </cell>
        </row>
        <row r="191">
          <cell r="A191" t="str">
            <v>Soutes maritimes internationales</v>
          </cell>
          <cell r="D191">
            <v>-0.69999999999999984</v>
          </cell>
          <cell r="E191">
            <v>0</v>
          </cell>
          <cell r="H191">
            <v>-0.7</v>
          </cell>
          <cell r="L191">
            <v>-1.4</v>
          </cell>
        </row>
        <row r="192">
          <cell r="A192" t="str">
            <v>Soutes aériennes internationales</v>
          </cell>
          <cell r="D192">
            <v>-3.67645920060537</v>
          </cell>
          <cell r="H192">
            <v>-3.67645920060537</v>
          </cell>
          <cell r="L192">
            <v>-7.35291840121074</v>
          </cell>
        </row>
        <row r="193">
          <cell r="A193" t="str">
            <v>Variations de stocks (+ = déstockage, - = stockage)</v>
          </cell>
          <cell r="L193">
            <v>0</v>
          </cell>
        </row>
        <row r="194">
          <cell r="A194" t="str">
            <v>Total approvisionnement / consommation primaire</v>
          </cell>
          <cell r="B194">
            <v>0.67845945985390743</v>
          </cell>
          <cell r="C194">
            <v>0</v>
          </cell>
          <cell r="D194">
            <v>2.184655447643741</v>
          </cell>
          <cell r="E194">
            <v>1.7763568394002505E-15</v>
          </cell>
          <cell r="F194">
            <v>40.780039368378603</v>
          </cell>
          <cell r="G194">
            <v>38.468386122179623</v>
          </cell>
          <cell r="H194">
            <v>41.553381900827425</v>
          </cell>
          <cell r="I194">
            <v>7.1054273576010019E-15</v>
          </cell>
          <cell r="J194">
            <v>0</v>
          </cell>
          <cell r="L194">
            <v>123.6649222988833</v>
          </cell>
        </row>
        <row r="196">
          <cell r="A196" t="str">
            <v>Transferts</v>
          </cell>
          <cell r="L196">
            <v>0</v>
          </cell>
        </row>
        <row r="197">
          <cell r="A197" t="str">
            <v>Écart statistique</v>
          </cell>
          <cell r="L197">
            <v>0</v>
          </cell>
        </row>
        <row r="198">
          <cell r="A198" t="str">
            <v>Production d'électricité seule</v>
          </cell>
          <cell r="B198">
            <v>0</v>
          </cell>
          <cell r="D198">
            <v>0</v>
          </cell>
          <cell r="E198">
            <v>4.585841215247922</v>
          </cell>
          <cell r="F198">
            <v>40.780039368378603</v>
          </cell>
          <cell r="G198">
            <v>38.468386122179623</v>
          </cell>
          <cell r="H198">
            <v>0</v>
          </cell>
          <cell r="I198">
            <v>-54.042686225388252</v>
          </cell>
          <cell r="L198">
            <v>29.791580480417906</v>
          </cell>
        </row>
        <row r="199">
          <cell r="A199" t="str">
            <v>Production d'électricité et de chaleur cogénérées</v>
          </cell>
          <cell r="L199">
            <v>0</v>
          </cell>
        </row>
        <row r="200">
          <cell r="A200" t="str">
            <v>Production de chaleur seule</v>
          </cell>
          <cell r="B200">
            <v>0</v>
          </cell>
          <cell r="D200">
            <v>0</v>
          </cell>
          <cell r="E200">
            <v>0.77685590371713165</v>
          </cell>
          <cell r="H200">
            <v>3.0943759677615272</v>
          </cell>
          <cell r="J200">
            <v>-4.6967841440610361</v>
          </cell>
          <cell r="L200">
            <v>-0.82555227258237718</v>
          </cell>
        </row>
        <row r="201">
          <cell r="A201" t="str">
            <v>Production de biogaz</v>
          </cell>
          <cell r="E201">
            <v>-14.005173010881473</v>
          </cell>
          <cell r="H201">
            <v>17.50646626360184</v>
          </cell>
          <cell r="L201">
            <v>3.5012932527203677</v>
          </cell>
        </row>
        <row r="202">
          <cell r="A202" t="str">
            <v>Raffinage de pétrole</v>
          </cell>
          <cell r="C202">
            <v>0</v>
          </cell>
          <cell r="D202">
            <v>0</v>
          </cell>
          <cell r="E202">
            <v>0</v>
          </cell>
          <cell r="L202">
            <v>0</v>
          </cell>
        </row>
        <row r="203">
          <cell r="A203" t="str">
            <v>Production d'hydrogène</v>
          </cell>
          <cell r="I203">
            <v>4.2992261392949267</v>
          </cell>
          <cell r="K203">
            <v>-3.4393809114359413</v>
          </cell>
          <cell r="L203">
            <v>0.85984522785898543</v>
          </cell>
        </row>
        <row r="204">
          <cell r="A204" t="str">
            <v>Autres transformations</v>
          </cell>
          <cell r="B204">
            <v>0.67624574058341003</v>
          </cell>
          <cell r="E204">
            <v>-0.30954428202923473</v>
          </cell>
          <cell r="I204">
            <v>-1.0318142734307825</v>
          </cell>
          <cell r="K204">
            <v>1.633705932932072</v>
          </cell>
          <cell r="L204">
            <v>0.96859311805546477</v>
          </cell>
        </row>
        <row r="205">
          <cell r="A205" t="str">
            <v>Usages internes de la branche énergie</v>
          </cell>
          <cell r="B205">
            <v>0</v>
          </cell>
          <cell r="D205">
            <v>0</v>
          </cell>
          <cell r="E205">
            <v>0</v>
          </cell>
          <cell r="H205">
            <v>5.1017483519633131E-2</v>
          </cell>
          <cell r="I205">
            <v>2.3441960447119525</v>
          </cell>
          <cell r="L205">
            <v>2.3952135282315856</v>
          </cell>
        </row>
        <row r="206">
          <cell r="A206" t="str">
            <v>Pertes de transport et de distribution</v>
          </cell>
          <cell r="E206">
            <v>0.13338450071610314</v>
          </cell>
          <cell r="I206">
            <v>3.5051616197834674</v>
          </cell>
          <cell r="J206">
            <v>0.97924228880511566</v>
          </cell>
          <cell r="L206">
            <v>4.6177884093046861</v>
          </cell>
        </row>
        <row r="207">
          <cell r="A207" t="str">
            <v>Consommation nette de la branche énergie</v>
          </cell>
          <cell r="B207">
            <v>0.67624574058341003</v>
          </cell>
          <cell r="C207">
            <v>0</v>
          </cell>
          <cell r="D207">
            <v>0</v>
          </cell>
          <cell r="E207">
            <v>-8.8186356732295508</v>
          </cell>
          <cell r="F207">
            <v>40.780039368378603</v>
          </cell>
          <cell r="G207">
            <v>38.468386122179623</v>
          </cell>
          <cell r="H207">
            <v>20.651859714882999</v>
          </cell>
          <cell r="I207">
            <v>-44.92591669502869</v>
          </cell>
          <cell r="J207">
            <v>-3.7175418552559205</v>
          </cell>
          <cell r="K207">
            <v>-1.8056749785038693</v>
          </cell>
          <cell r="L207">
            <v>41.308761744006617</v>
          </cell>
        </row>
        <row r="209">
          <cell r="A209" t="str">
            <v>Industrie</v>
          </cell>
          <cell r="B209">
            <v>0</v>
          </cell>
          <cell r="D209">
            <v>0</v>
          </cell>
          <cell r="E209">
            <v>2.2932217701707884</v>
          </cell>
          <cell r="H209">
            <v>2.2698026841604904</v>
          </cell>
          <cell r="I209">
            <v>12.789510068982123</v>
          </cell>
          <cell r="J209">
            <v>0.36322989644232545</v>
          </cell>
          <cell r="L209">
            <v>17.715764419755729</v>
          </cell>
        </row>
        <row r="210">
          <cell r="A210" t="str">
            <v>Transport</v>
          </cell>
          <cell r="D210">
            <v>0.83210707470119316</v>
          </cell>
          <cell r="E210">
            <v>3.1805648899011167</v>
          </cell>
          <cell r="H210">
            <v>4.282539375344748</v>
          </cell>
          <cell r="I210">
            <v>8.484417922569067</v>
          </cell>
          <cell r="K210">
            <v>8.5984522785898507E-2</v>
          </cell>
          <cell r="L210">
            <v>16.865613785302024</v>
          </cell>
        </row>
        <row r="211">
          <cell r="A211" t="str">
            <v>Résidentiel</v>
          </cell>
          <cell r="B211">
            <v>0</v>
          </cell>
          <cell r="D211">
            <v>0.16667367283221249</v>
          </cell>
          <cell r="E211">
            <v>1.8221125563686518</v>
          </cell>
          <cell r="H211">
            <v>8.9518108671813046</v>
          </cell>
          <cell r="I211">
            <v>12.148221993025773</v>
          </cell>
          <cell r="J211">
            <v>2.1771613030356658</v>
          </cell>
          <cell r="L211">
            <v>25.265980392443609</v>
          </cell>
        </row>
        <row r="212">
          <cell r="A212" t="str">
            <v>Tertiaire</v>
          </cell>
          <cell r="B212">
            <v>0</v>
          </cell>
          <cell r="D212">
            <v>3.0025962615086353E-2</v>
          </cell>
          <cell r="E212">
            <v>0.54222368119367348</v>
          </cell>
          <cell r="H212">
            <v>2.5186818554087362</v>
          </cell>
          <cell r="I212">
            <v>10.794949258391155</v>
          </cell>
          <cell r="J212">
            <v>1.1706969847245507</v>
          </cell>
          <cell r="L212">
            <v>15.0565777423332</v>
          </cell>
        </row>
        <row r="213">
          <cell r="A213" t="str">
            <v>Agriculture</v>
          </cell>
          <cell r="B213">
            <v>2.2137192704974398E-3</v>
          </cell>
          <cell r="D213">
            <v>0</v>
          </cell>
          <cell r="E213">
            <v>0.69442453716561003</v>
          </cell>
          <cell r="H213">
            <v>0.87868740384914412</v>
          </cell>
          <cell r="I213">
            <v>0.708817452060579</v>
          </cell>
          <cell r="J213">
            <v>6.4536710533781346E-3</v>
          </cell>
          <cell r="L213">
            <v>2.2905967833992089</v>
          </cell>
        </row>
        <row r="214">
          <cell r="A214" t="str">
            <v>Consommation finale énergétique</v>
          </cell>
          <cell r="B214">
            <v>2.2137192704974398E-3</v>
          </cell>
          <cell r="C214">
            <v>0</v>
          </cell>
          <cell r="D214">
            <v>1.0288067101484919</v>
          </cell>
          <cell r="E214">
            <v>8.5325474347998398</v>
          </cell>
          <cell r="F214">
            <v>0</v>
          </cell>
          <cell r="G214">
            <v>0</v>
          </cell>
          <cell r="H214">
            <v>18.901522185944426</v>
          </cell>
          <cell r="I214">
            <v>44.925916695028697</v>
          </cell>
          <cell r="J214">
            <v>3.7175418552559201</v>
          </cell>
          <cell r="K214">
            <v>8.5984522785898507E-2</v>
          </cell>
          <cell r="L214">
            <v>77.194533123233768</v>
          </cell>
        </row>
        <row r="215">
          <cell r="A215" t="str">
            <v>Consommation finale non énergétique</v>
          </cell>
          <cell r="B215">
            <v>0</v>
          </cell>
          <cell r="D215">
            <v>1.1558487374952491</v>
          </cell>
          <cell r="E215">
            <v>0.28608823842971293</v>
          </cell>
          <cell r="H215">
            <v>2</v>
          </cell>
          <cell r="K215">
            <v>1.7196904557179717</v>
          </cell>
          <cell r="L215">
            <v>5.161627431642934</v>
          </cell>
        </row>
        <row r="216">
          <cell r="A216" t="str">
            <v>Consommation finale</v>
          </cell>
          <cell r="B216">
            <v>2.2137192704974398E-3</v>
          </cell>
          <cell r="C216">
            <v>0</v>
          </cell>
          <cell r="D216">
            <v>2.184655447643741</v>
          </cell>
          <cell r="E216">
            <v>8.8186356732295526</v>
          </cell>
          <cell r="F216">
            <v>0</v>
          </cell>
          <cell r="G216">
            <v>0</v>
          </cell>
          <cell r="H216">
            <v>20.901522185944426</v>
          </cell>
          <cell r="I216">
            <v>44.925916695028697</v>
          </cell>
          <cell r="J216">
            <v>3.7175418552559201</v>
          </cell>
          <cell r="K216">
            <v>1.8056749785038702</v>
          </cell>
          <cell r="L216">
            <v>82.356160554876709</v>
          </cell>
        </row>
      </sheetData>
      <sheetData sheetId="45"/>
      <sheetData sheetId="46"/>
      <sheetData sheetId="47"/>
      <sheetData sheetId="48">
        <row r="32">
          <cell r="I32">
            <v>2015</v>
          </cell>
          <cell r="J32">
            <v>2020</v>
          </cell>
          <cell r="K32">
            <v>2025</v>
          </cell>
          <cell r="L32">
            <v>2030</v>
          </cell>
          <cell r="M32">
            <v>2050</v>
          </cell>
        </row>
        <row r="33">
          <cell r="B33">
            <v>1</v>
          </cell>
          <cell r="C33">
            <v>0.87057161338181377</v>
          </cell>
          <cell r="D33">
            <v>0.76718363827791458</v>
          </cell>
          <cell r="E33">
            <v>0.57845527542371999</v>
          </cell>
          <cell r="F33">
            <v>0.45535379492403483</v>
          </cell>
          <cell r="H33" t="str">
            <v>Produits pétroliers</v>
          </cell>
          <cell r="I33">
            <v>1</v>
          </cell>
          <cell r="J33">
            <v>0.82609251745969969</v>
          </cell>
          <cell r="K33">
            <v>0.62900182256865167</v>
          </cell>
          <cell r="L33">
            <v>0.38995805256650284</v>
          </cell>
          <cell r="M33">
            <v>4.3401190504497734E-2</v>
          </cell>
        </row>
        <row r="34">
          <cell r="B34">
            <v>1</v>
          </cell>
          <cell r="C34">
            <v>1.0454656645077363</v>
          </cell>
          <cell r="D34">
            <v>1.099981241308905</v>
          </cell>
          <cell r="E34">
            <v>1.1671596261656632</v>
          </cell>
          <cell r="F34">
            <v>1.3028639513871514</v>
          </cell>
          <cell r="H34" t="str">
            <v>Gaz</v>
          </cell>
          <cell r="I34">
            <v>1</v>
          </cell>
          <cell r="J34">
            <v>1.0472370725222813</v>
          </cell>
          <cell r="K34">
            <v>1.0275860175903846</v>
          </cell>
          <cell r="L34">
            <v>0.91470875043399913</v>
          </cell>
          <cell r="M34">
            <v>0.22474113258174527</v>
          </cell>
        </row>
        <row r="35">
          <cell r="B35">
            <v>1</v>
          </cell>
          <cell r="C35">
            <v>0.89887301668281894</v>
          </cell>
          <cell r="D35">
            <v>0.76107258809280787</v>
          </cell>
          <cell r="E35">
            <v>0.65386141433584377</v>
          </cell>
          <cell r="F35">
            <v>0.51889362043341469</v>
          </cell>
          <cell r="H35" t="str">
            <v>Charbon</v>
          </cell>
          <cell r="I35">
            <v>1</v>
          </cell>
          <cell r="J35">
            <v>0.82408042014739824</v>
          </cell>
          <cell r="K35">
            <v>0.60990614242513475</v>
          </cell>
          <cell r="L35">
            <v>0.50061353446413293</v>
          </cell>
          <cell r="M35">
            <v>0.15241435555027616</v>
          </cell>
        </row>
        <row r="36">
          <cell r="B36">
            <v>1</v>
          </cell>
          <cell r="C36">
            <v>1.0404204905520391</v>
          </cell>
          <cell r="D36">
            <v>1.0715597504617844</v>
          </cell>
          <cell r="E36">
            <v>1.1001191316088732</v>
          </cell>
          <cell r="F36">
            <v>1.2822743681427231</v>
          </cell>
          <cell r="H36" t="str">
            <v>Elec</v>
          </cell>
          <cell r="I36">
            <v>1</v>
          </cell>
          <cell r="J36">
            <v>0.9983539588619994</v>
          </cell>
          <cell r="K36">
            <v>0.98042311154073358</v>
          </cell>
          <cell r="L36">
            <v>0.96909615584282427</v>
          </cell>
          <cell r="M36">
            <v>1.2701170683138472</v>
          </cell>
        </row>
        <row r="37">
          <cell r="B37">
            <v>1</v>
          </cell>
          <cell r="C37">
            <v>1.0178078942420075</v>
          </cell>
          <cell r="D37">
            <v>1.0294611224626262</v>
          </cell>
          <cell r="E37">
            <v>1.040811523881888</v>
          </cell>
          <cell r="F37">
            <v>1.1356705993510325</v>
          </cell>
          <cell r="H37" t="str">
            <v>Chaleur</v>
          </cell>
          <cell r="I37">
            <v>1</v>
          </cell>
          <cell r="J37">
            <v>1.0047066729536314</v>
          </cell>
          <cell r="K37">
            <v>0.96224552749226511</v>
          </cell>
          <cell r="L37">
            <v>0.8926142133164735</v>
          </cell>
          <cell r="M37">
            <v>0.31819434741383978</v>
          </cell>
        </row>
        <row r="38">
          <cell r="B38">
            <v>1</v>
          </cell>
          <cell r="C38">
            <v>1.0267882354897411</v>
          </cell>
          <cell r="D38">
            <v>1.0428029437439632</v>
          </cell>
          <cell r="E38">
            <v>1.0567516530841625</v>
          </cell>
          <cell r="F38">
            <v>1.1461080275345008</v>
          </cell>
          <cell r="H38" t="str">
            <v>ENRth</v>
          </cell>
          <cell r="I38">
            <v>1</v>
          </cell>
          <cell r="J38">
            <v>0.98432600063273934</v>
          </cell>
          <cell r="K38">
            <v>0.93229589542879221</v>
          </cell>
          <cell r="L38">
            <v>0.86464077678790741</v>
          </cell>
          <cell r="M38">
            <v>0.59081720954580319</v>
          </cell>
        </row>
        <row r="39">
          <cell r="B39">
            <v>1</v>
          </cell>
          <cell r="C39">
            <v>1.0267882354897411</v>
          </cell>
          <cell r="D39">
            <v>1.0428029437439632</v>
          </cell>
          <cell r="E39">
            <v>1.0567516530841625</v>
          </cell>
          <cell r="F39">
            <v>1.1461080275345008</v>
          </cell>
          <cell r="H39" t="str">
            <v>Total</v>
          </cell>
          <cell r="I39">
            <v>1</v>
          </cell>
          <cell r="J39">
            <v>0.98432600063273934</v>
          </cell>
          <cell r="K39">
            <v>0.93229589542879221</v>
          </cell>
          <cell r="L39">
            <v>0.86464077678790741</v>
          </cell>
          <cell r="M39">
            <v>0.59081720954580319</v>
          </cell>
        </row>
        <row r="41">
          <cell r="B41">
            <v>1</v>
          </cell>
          <cell r="C41">
            <v>0.99585876904123927</v>
          </cell>
          <cell r="D41">
            <v>0.97441210952112689</v>
          </cell>
          <cell r="E41">
            <v>0.95404622303452569</v>
          </cell>
          <cell r="F41">
            <v>0.94902483192696874</v>
          </cell>
          <cell r="I41">
            <v>1</v>
          </cell>
          <cell r="J41">
            <v>0.95651820426269096</v>
          </cell>
          <cell r="K41">
            <v>0.86167193222802707</v>
          </cell>
          <cell r="L41">
            <v>0.70263148166354927</v>
          </cell>
          <cell r="M41">
            <v>0.11962642632420097</v>
          </cell>
        </row>
        <row r="42">
          <cell r="B42">
            <v>1</v>
          </cell>
          <cell r="C42">
            <v>0</v>
          </cell>
          <cell r="D42">
            <v>0</v>
          </cell>
          <cell r="E42">
            <v>0</v>
          </cell>
          <cell r="F42">
            <v>0</v>
          </cell>
          <cell r="I42">
            <v>1</v>
          </cell>
          <cell r="J42">
            <v>0</v>
          </cell>
          <cell r="K42">
            <v>0</v>
          </cell>
          <cell r="L42">
            <v>0</v>
          </cell>
          <cell r="M42">
            <v>0</v>
          </cell>
        </row>
        <row r="44">
          <cell r="B44">
            <v>1</v>
          </cell>
          <cell r="C44">
            <v>1</v>
          </cell>
          <cell r="D44">
            <v>1</v>
          </cell>
          <cell r="E44">
            <v>1</v>
          </cell>
          <cell r="F44">
            <v>1</v>
          </cell>
          <cell r="I44">
            <v>1</v>
          </cell>
          <cell r="J44">
            <v>1</v>
          </cell>
          <cell r="K44">
            <v>1</v>
          </cell>
          <cell r="L44">
            <v>1</v>
          </cell>
          <cell r="M44">
            <v>1</v>
          </cell>
        </row>
        <row r="46">
          <cell r="B46">
            <v>1</v>
          </cell>
          <cell r="C46">
            <v>0.99585876904123927</v>
          </cell>
          <cell r="D46">
            <v>0.97441210952112689</v>
          </cell>
          <cell r="E46">
            <v>0.95404622303452569</v>
          </cell>
          <cell r="F46">
            <v>0.94902483192696874</v>
          </cell>
          <cell r="I46">
            <v>1</v>
          </cell>
          <cell r="J46">
            <v>0.95651820426269096</v>
          </cell>
          <cell r="K46">
            <v>0.86167193222802707</v>
          </cell>
          <cell r="L46">
            <v>0.70263148166354927</v>
          </cell>
          <cell r="M46">
            <v>0.11962642632420097</v>
          </cell>
        </row>
        <row r="47">
          <cell r="B47">
            <v>1</v>
          </cell>
          <cell r="C47">
            <v>1.0018537277250472</v>
          </cell>
          <cell r="D47">
            <v>0.98756631330190692</v>
          </cell>
          <cell r="E47">
            <v>0.97859027010931654</v>
          </cell>
          <cell r="F47">
            <v>1.022247133340779</v>
          </cell>
          <cell r="I47">
            <v>1</v>
          </cell>
          <cell r="J47">
            <v>0.96709660045323653</v>
          </cell>
          <cell r="K47">
            <v>0.89706212263986207</v>
          </cell>
          <cell r="L47">
            <v>0.78499725989704683</v>
          </cell>
          <cell r="M47">
            <v>0.38998669607123138</v>
          </cell>
        </row>
        <row r="49">
          <cell r="B49">
            <v>1</v>
          </cell>
          <cell r="C49">
            <v>0.87498127948395743</v>
          </cell>
          <cell r="D49">
            <v>0.74170532599639694</v>
          </cell>
          <cell r="E49">
            <v>0.62389396576537604</v>
          </cell>
          <cell r="F49">
            <v>0.30216451811390693</v>
          </cell>
          <cell r="I49">
            <v>1</v>
          </cell>
          <cell r="J49">
            <v>0.86781143812782846</v>
          </cell>
          <cell r="K49">
            <v>0.61655669069627994</v>
          </cell>
          <cell r="L49">
            <v>0.2792388748107813</v>
          </cell>
          <cell r="M49">
            <v>2.496873360184073E-2</v>
          </cell>
        </row>
        <row r="50">
          <cell r="B50">
            <v>1</v>
          </cell>
          <cell r="C50">
            <v>0.92298208683323513</v>
          </cell>
          <cell r="D50">
            <v>0.84725199553607566</v>
          </cell>
          <cell r="E50">
            <v>0.78805184058426736</v>
          </cell>
          <cell r="F50">
            <v>0.60811719214961479</v>
          </cell>
          <cell r="I50">
            <v>1</v>
          </cell>
          <cell r="J50">
            <v>0.90658282707541138</v>
          </cell>
          <cell r="K50">
            <v>0.75595435172115666</v>
          </cell>
          <cell r="L50">
            <v>0.62136404720843985</v>
          </cell>
          <cell r="M50">
            <v>0.1546450938356449</v>
          </cell>
        </row>
        <row r="51">
          <cell r="B51">
            <v>0</v>
          </cell>
          <cell r="C51">
            <v>0</v>
          </cell>
          <cell r="D51">
            <v>0</v>
          </cell>
          <cell r="E51">
            <v>0</v>
          </cell>
          <cell r="F51">
            <v>0</v>
          </cell>
          <cell r="I51">
            <v>0</v>
          </cell>
          <cell r="J51">
            <v>0</v>
          </cell>
          <cell r="K51">
            <v>0</v>
          </cell>
          <cell r="L51">
            <v>0</v>
          </cell>
          <cell r="M51">
            <v>0</v>
          </cell>
        </row>
        <row r="52">
          <cell r="B52">
            <v>1</v>
          </cell>
          <cell r="C52">
            <v>1.0092092294676782</v>
          </cell>
          <cell r="D52">
            <v>1.0189495447984589</v>
          </cell>
          <cell r="E52">
            <v>1.0358314662271788</v>
          </cell>
          <cell r="F52">
            <v>1.1194372410933771</v>
          </cell>
          <cell r="I52">
            <v>1</v>
          </cell>
          <cell r="J52">
            <v>0.97436420905520005</v>
          </cell>
          <cell r="K52">
            <v>0.97310508200461387</v>
          </cell>
          <cell r="L52">
            <v>0.94101189106423655</v>
          </cell>
          <cell r="M52">
            <v>0.89191590367333196</v>
          </cell>
        </row>
        <row r="53">
          <cell r="B53">
            <v>1</v>
          </cell>
          <cell r="C53">
            <v>0.96038865570924981</v>
          </cell>
          <cell r="D53">
            <v>0.91782483029959527</v>
          </cell>
          <cell r="E53">
            <v>0.8892349680063516</v>
          </cell>
          <cell r="F53">
            <v>0.82400641077880266</v>
          </cell>
          <cell r="I53">
            <v>1</v>
          </cell>
          <cell r="J53">
            <v>0.94615460567954945</v>
          </cell>
          <cell r="K53">
            <v>0.8749548556974126</v>
          </cell>
          <cell r="L53">
            <v>0.79867994659050634</v>
          </cell>
          <cell r="M53">
            <v>0.5790362901263405</v>
          </cell>
        </row>
        <row r="54">
          <cell r="B54">
            <v>1</v>
          </cell>
          <cell r="C54">
            <v>0.96038865570924981</v>
          </cell>
          <cell r="D54">
            <v>0.91782483029959527</v>
          </cell>
          <cell r="E54">
            <v>0.8892349680063516</v>
          </cell>
          <cell r="F54">
            <v>0.82400641077880266</v>
          </cell>
          <cell r="I54">
            <v>1</v>
          </cell>
          <cell r="J54">
            <v>0.94615460567954945</v>
          </cell>
          <cell r="K54">
            <v>0.8749548556974126</v>
          </cell>
          <cell r="L54">
            <v>0.79867994659050634</v>
          </cell>
          <cell r="M54">
            <v>0.5790362901263405</v>
          </cell>
        </row>
        <row r="55">
          <cell r="B55">
            <v>1</v>
          </cell>
          <cell r="C55">
            <v>0.96038865570924981</v>
          </cell>
          <cell r="D55">
            <v>0.91782483029959527</v>
          </cell>
          <cell r="E55">
            <v>0.8892349680063516</v>
          </cell>
          <cell r="F55">
            <v>0.82400641077880266</v>
          </cell>
          <cell r="I55">
            <v>1</v>
          </cell>
          <cell r="J55">
            <v>0.94615460567954945</v>
          </cell>
          <cell r="K55">
            <v>0.8749548556974126</v>
          </cell>
          <cell r="L55">
            <v>0.79867994659050634</v>
          </cell>
          <cell r="M55">
            <v>0.5790362901263405</v>
          </cell>
        </row>
        <row r="57">
          <cell r="B57">
            <v>1</v>
          </cell>
          <cell r="C57">
            <v>0.68741469602803129</v>
          </cell>
          <cell r="D57">
            <v>0.43135786363670581</v>
          </cell>
          <cell r="E57">
            <v>0.21385742594747478</v>
          </cell>
          <cell r="F57">
            <v>4.1413990811275156E-2</v>
          </cell>
          <cell r="I57">
            <v>1</v>
          </cell>
          <cell r="J57">
            <v>0.65542021699315767</v>
          </cell>
          <cell r="K57">
            <v>0.39613251789925435</v>
          </cell>
          <cell r="L57">
            <v>0.18806826323177206</v>
          </cell>
          <cell r="M57">
            <v>9.9573220701273408E-3</v>
          </cell>
        </row>
        <row r="58">
          <cell r="B58">
            <v>1</v>
          </cell>
          <cell r="C58">
            <v>0.93127697971823942</v>
          </cell>
          <cell r="D58">
            <v>0.86257732026345302</v>
          </cell>
          <cell r="E58">
            <v>0.77275712837192667</v>
          </cell>
          <cell r="F58">
            <v>0.53719863394115108</v>
          </cell>
          <cell r="I58">
            <v>1</v>
          </cell>
          <cell r="J58">
            <v>0.82048573686833637</v>
          </cell>
          <cell r="K58">
            <v>0.65560333213518529</v>
          </cell>
          <cell r="L58">
            <v>0.48063377501932147</v>
          </cell>
          <cell r="M58">
            <v>7.5954709348935334E-2</v>
          </cell>
        </row>
        <row r="59">
          <cell r="B59">
            <v>1</v>
          </cell>
          <cell r="C59">
            <v>0.76124837391977229</v>
          </cell>
          <cell r="D59">
            <v>0.38528603892690139</v>
          </cell>
          <cell r="E59">
            <v>0</v>
          </cell>
          <cell r="F59">
            <v>0</v>
          </cell>
          <cell r="I59">
            <v>1</v>
          </cell>
          <cell r="J59">
            <v>0.95700580412229452</v>
          </cell>
          <cell r="K59">
            <v>0.5946041433541146</v>
          </cell>
          <cell r="L59">
            <v>0</v>
          </cell>
          <cell r="M59">
            <v>0</v>
          </cell>
        </row>
        <row r="60">
          <cell r="B60">
            <v>1</v>
          </cell>
          <cell r="C60">
            <v>1.0257011557297531</v>
          </cell>
          <cell r="D60">
            <v>1.0517294253848508</v>
          </cell>
          <cell r="E60">
            <v>1.0822785105708699</v>
          </cell>
          <cell r="F60">
            <v>1.1132644158801681</v>
          </cell>
          <cell r="I60">
            <v>1</v>
          </cell>
          <cell r="J60">
            <v>1.0246556950709249</v>
          </cell>
          <cell r="K60">
            <v>0.99365818876799628</v>
          </cell>
          <cell r="L60">
            <v>0.96374140787260676</v>
          </cell>
          <cell r="M60">
            <v>0.84990462469284156</v>
          </cell>
        </row>
        <row r="61">
          <cell r="B61">
            <v>1</v>
          </cell>
          <cell r="C61">
            <v>0.96873639370521591</v>
          </cell>
          <cell r="D61">
            <v>0.94557588734846698</v>
          </cell>
          <cell r="E61">
            <v>0.9228750917907218</v>
          </cell>
          <cell r="F61">
            <v>0.86139130580733059</v>
          </cell>
          <cell r="I61">
            <v>1</v>
          </cell>
          <cell r="J61">
            <v>0.94603680112959909</v>
          </cell>
          <cell r="K61">
            <v>0.87664228994420834</v>
          </cell>
          <cell r="L61">
            <v>0.80845145555603914</v>
          </cell>
          <cell r="M61">
            <v>0.64183038241147927</v>
          </cell>
        </row>
        <row r="62">
          <cell r="B62">
            <v>1</v>
          </cell>
          <cell r="C62">
            <v>0.96873639370521591</v>
          </cell>
          <cell r="D62">
            <v>0.94557588734846698</v>
          </cell>
          <cell r="E62">
            <v>0.9228750917907218</v>
          </cell>
          <cell r="F62">
            <v>0.86139130580733059</v>
          </cell>
          <cell r="I62">
            <v>1</v>
          </cell>
          <cell r="J62">
            <v>0.94603680112959909</v>
          </cell>
          <cell r="K62">
            <v>0.87664228994420834</v>
          </cell>
          <cell r="L62">
            <v>0.80845145555603914</v>
          </cell>
          <cell r="M62">
            <v>0.64183038241147927</v>
          </cell>
        </row>
        <row r="63">
          <cell r="B63">
            <v>1</v>
          </cell>
          <cell r="C63">
            <v>0.96873639370521591</v>
          </cell>
          <cell r="D63">
            <v>0.94557588734846698</v>
          </cell>
          <cell r="E63">
            <v>0.9228750917907218</v>
          </cell>
          <cell r="F63">
            <v>0.86139130580733059</v>
          </cell>
          <cell r="I63">
            <v>1</v>
          </cell>
          <cell r="J63">
            <v>0.94603680112959909</v>
          </cell>
          <cell r="K63">
            <v>0.87664228994420834</v>
          </cell>
          <cell r="L63">
            <v>0.80845145555603914</v>
          </cell>
          <cell r="M63">
            <v>0.64183038241147927</v>
          </cell>
        </row>
        <row r="65">
          <cell r="B65">
            <v>1</v>
          </cell>
          <cell r="C65">
            <v>0.97601779795347066</v>
          </cell>
          <cell r="D65">
            <v>0.94820957703001274</v>
          </cell>
          <cell r="E65">
            <v>0.92094681617215257</v>
          </cell>
          <cell r="F65">
            <v>0.824501707473273</v>
          </cell>
          <cell r="I65">
            <v>1</v>
          </cell>
          <cell r="J65">
            <v>0.89695301150902706</v>
          </cell>
          <cell r="K65">
            <v>0.78611687926431328</v>
          </cell>
          <cell r="L65">
            <v>0.67877803391083358</v>
          </cell>
          <cell r="M65">
            <v>6.4705012559223382E-2</v>
          </cell>
        </row>
        <row r="66">
          <cell r="B66">
            <v>1</v>
          </cell>
          <cell r="C66">
            <v>0.99768186794401381</v>
          </cell>
          <cell r="D66">
            <v>0.99193248319817628</v>
          </cell>
          <cell r="E66">
            <v>0.98598076953181879</v>
          </cell>
          <cell r="F66">
            <v>0.95283493685629872</v>
          </cell>
          <cell r="I66">
            <v>1</v>
          </cell>
          <cell r="J66">
            <v>0.96425399677908386</v>
          </cell>
          <cell r="K66">
            <v>0.90001534869666155</v>
          </cell>
          <cell r="L66">
            <v>0.86620912836306418</v>
          </cell>
          <cell r="M66">
            <v>0.50940504909664686</v>
          </cell>
        </row>
        <row r="67">
          <cell r="B67">
            <v>1</v>
          </cell>
          <cell r="C67">
            <v>1</v>
          </cell>
          <cell r="D67">
            <v>1</v>
          </cell>
          <cell r="E67">
            <v>1</v>
          </cell>
          <cell r="F67">
            <v>1</v>
          </cell>
          <cell r="I67">
            <v>1</v>
          </cell>
          <cell r="J67">
            <v>1</v>
          </cell>
          <cell r="K67">
            <v>1</v>
          </cell>
          <cell r="L67">
            <v>1</v>
          </cell>
          <cell r="M67">
            <v>1</v>
          </cell>
        </row>
        <row r="68">
          <cell r="B68">
            <v>1</v>
          </cell>
          <cell r="C68">
            <v>0.96674750692864331</v>
          </cell>
          <cell r="D68">
            <v>0.93614689110423377</v>
          </cell>
          <cell r="E68">
            <v>0.9004724982777399</v>
          </cell>
          <cell r="F68">
            <v>0.77828842485200656</v>
          </cell>
          <cell r="I68">
            <v>1</v>
          </cell>
          <cell r="J68">
            <v>1.0415085587589585</v>
          </cell>
          <cell r="K68">
            <v>0.98015926432254197</v>
          </cell>
          <cell r="L68">
            <v>1.0390363397199414</v>
          </cell>
          <cell r="M68">
            <v>0.94949861408253089</v>
          </cell>
        </row>
        <row r="69">
          <cell r="B69">
            <v>1</v>
          </cell>
          <cell r="C69">
            <v>1</v>
          </cell>
          <cell r="D69">
            <v>1</v>
          </cell>
          <cell r="E69">
            <v>1</v>
          </cell>
          <cell r="F69">
            <v>1</v>
          </cell>
          <cell r="I69">
            <v>1</v>
          </cell>
          <cell r="J69">
            <v>1</v>
          </cell>
          <cell r="K69">
            <v>1</v>
          </cell>
          <cell r="L69">
            <v>1</v>
          </cell>
          <cell r="M69">
            <v>1</v>
          </cell>
        </row>
        <row r="70">
          <cell r="B70">
            <v>1</v>
          </cell>
          <cell r="C70">
            <v>1</v>
          </cell>
          <cell r="D70">
            <v>1</v>
          </cell>
          <cell r="E70">
            <v>1</v>
          </cell>
          <cell r="F70">
            <v>1</v>
          </cell>
          <cell r="I70">
            <v>1</v>
          </cell>
          <cell r="J70">
            <v>0</v>
          </cell>
          <cell r="K70">
            <v>0</v>
          </cell>
          <cell r="L70">
            <v>0</v>
          </cell>
          <cell r="M70">
            <v>0</v>
          </cell>
        </row>
        <row r="71">
          <cell r="B71">
            <v>1</v>
          </cell>
          <cell r="C71">
            <v>0.97630766806095159</v>
          </cell>
          <cell r="D71">
            <v>0.9500127562004429</v>
          </cell>
          <cell r="E71">
            <v>0.92327401218679417</v>
          </cell>
          <cell r="F71">
            <v>0.82880877614333859</v>
          </cell>
          <cell r="I71">
            <v>1</v>
          </cell>
          <cell r="J71">
            <v>0.96425399677908386</v>
          </cell>
          <cell r="K71">
            <v>0.90001534869666155</v>
          </cell>
          <cell r="L71">
            <v>0.86620912836306418</v>
          </cell>
          <cell r="M71">
            <v>0.50940504909664686</v>
          </cell>
        </row>
      </sheetData>
      <sheetData sheetId="49"/>
      <sheetData sheetId="50">
        <row r="19">
          <cell r="B19">
            <v>2000</v>
          </cell>
        </row>
        <row r="20">
          <cell r="B20">
            <v>2015</v>
          </cell>
        </row>
        <row r="21">
          <cell r="B21">
            <v>2020</v>
          </cell>
        </row>
        <row r="22">
          <cell r="B22">
            <v>2025</v>
          </cell>
        </row>
        <row r="23">
          <cell r="B23">
            <v>2030</v>
          </cell>
        </row>
        <row r="24">
          <cell r="B24">
            <v>2050</v>
          </cell>
        </row>
        <row r="104">
          <cell r="E104">
            <v>2000</v>
          </cell>
          <cell r="F104">
            <v>2001</v>
          </cell>
          <cell r="G104">
            <v>2002</v>
          </cell>
          <cell r="H104">
            <v>2003</v>
          </cell>
          <cell r="I104">
            <v>2004</v>
          </cell>
          <cell r="J104">
            <v>2005</v>
          </cell>
          <cell r="K104">
            <v>2006</v>
          </cell>
          <cell r="L104">
            <v>2007</v>
          </cell>
          <cell r="M104">
            <v>2008</v>
          </cell>
          <cell r="N104">
            <v>2009</v>
          </cell>
          <cell r="O104">
            <v>2010</v>
          </cell>
          <cell r="P104">
            <v>2011</v>
          </cell>
          <cell r="Q104">
            <v>2012</v>
          </cell>
          <cell r="R104">
            <v>2013</v>
          </cell>
          <cell r="S104">
            <v>2014</v>
          </cell>
          <cell r="T104">
            <v>2015</v>
          </cell>
          <cell r="U104">
            <v>2016</v>
          </cell>
          <cell r="V104" t="str">
            <v>Source Code</v>
          </cell>
        </row>
        <row r="105">
          <cell r="C105" t="str">
            <v>aut</v>
          </cell>
          <cell r="E105">
            <v>11.59</v>
          </cell>
          <cell r="F105">
            <v>12.404</v>
          </cell>
          <cell r="G105">
            <v>12.654</v>
          </cell>
          <cell r="H105">
            <v>13.499000000000001</v>
          </cell>
          <cell r="I105">
            <v>13.618</v>
          </cell>
          <cell r="J105">
            <v>13.619</v>
          </cell>
          <cell r="K105">
            <v>13.345000000000001</v>
          </cell>
          <cell r="L105">
            <v>12.999000000000001</v>
          </cell>
          <cell r="M105">
            <v>12.502000000000001</v>
          </cell>
          <cell r="N105">
            <v>11.712999999999999</v>
          </cell>
          <cell r="O105">
            <v>12.132999999999999</v>
          </cell>
          <cell r="P105">
            <v>11.441000000000001</v>
          </cell>
          <cell r="Q105">
            <v>11.308999999999999</v>
          </cell>
          <cell r="R105">
            <v>11.464</v>
          </cell>
          <cell r="S105">
            <v>11.218</v>
          </cell>
          <cell r="T105">
            <v>11.4655</v>
          </cell>
          <cell r="U105" t="str">
            <v>n.a.</v>
          </cell>
          <cell r="V105" t="str">
            <v xml:space="preserve">NRIEA </v>
          </cell>
        </row>
        <row r="106">
          <cell r="C106" t="str">
            <v>bel</v>
          </cell>
          <cell r="E106">
            <v>22.649000000000001</v>
          </cell>
          <cell r="F106">
            <v>23.295000000000002</v>
          </cell>
          <cell r="G106">
            <v>22.116</v>
          </cell>
          <cell r="H106">
            <v>23.15</v>
          </cell>
          <cell r="I106">
            <v>23.236999999999998</v>
          </cell>
          <cell r="J106">
            <v>23.475999999999999</v>
          </cell>
          <cell r="K106">
            <v>22.547999999999998</v>
          </cell>
          <cell r="L106">
            <v>21.696000000000002</v>
          </cell>
          <cell r="M106">
            <v>23.274999999999999</v>
          </cell>
          <cell r="N106">
            <v>21.742999999999999</v>
          </cell>
          <cell r="O106">
            <v>22.481000000000002</v>
          </cell>
          <cell r="P106">
            <v>21.312000000000001</v>
          </cell>
          <cell r="Q106">
            <v>20.800999999999998</v>
          </cell>
          <cell r="R106">
            <v>21.414999999999999</v>
          </cell>
          <cell r="S106">
            <v>21.773</v>
          </cell>
          <cell r="T106">
            <v>22.6951</v>
          </cell>
          <cell r="U106" t="str">
            <v>n.a.</v>
          </cell>
          <cell r="V106" t="str">
            <v xml:space="preserve">NRIEA </v>
          </cell>
        </row>
        <row r="107">
          <cell r="C107" t="str">
            <v>bgr</v>
          </cell>
          <cell r="E107">
            <v>4.1130000000000004</v>
          </cell>
          <cell r="F107">
            <v>4.2039999999999997</v>
          </cell>
          <cell r="G107">
            <v>4.2309999999999999</v>
          </cell>
          <cell r="H107">
            <v>4.4020000000000001</v>
          </cell>
          <cell r="I107">
            <v>4.2709999999999999</v>
          </cell>
          <cell r="J107">
            <v>4.7279999999999998</v>
          </cell>
          <cell r="K107">
            <v>4.7930000000000001</v>
          </cell>
          <cell r="L107">
            <v>4.7539999999999996</v>
          </cell>
          <cell r="M107">
            <v>4.532</v>
          </cell>
          <cell r="N107">
            <v>4.0919999999999996</v>
          </cell>
          <cell r="O107">
            <v>3.85</v>
          </cell>
          <cell r="P107">
            <v>3.633</v>
          </cell>
          <cell r="Q107">
            <v>3.83</v>
          </cell>
          <cell r="R107">
            <v>3.536</v>
          </cell>
          <cell r="S107">
            <v>3.843</v>
          </cell>
          <cell r="T107">
            <v>3.9986999999999999</v>
          </cell>
          <cell r="U107" t="str">
            <v>n.a.</v>
          </cell>
          <cell r="V107" t="str">
            <v xml:space="preserve">NRIEA </v>
          </cell>
        </row>
        <row r="108">
          <cell r="C108" t="str">
            <v>cro</v>
          </cell>
          <cell r="E108">
            <v>3.8540000000000001</v>
          </cell>
          <cell r="F108">
            <v>3.9510000000000001</v>
          </cell>
          <cell r="G108">
            <v>4.1539999999999999</v>
          </cell>
          <cell r="H108">
            <v>4.617</v>
          </cell>
          <cell r="I108">
            <v>4.3310000000000004</v>
          </cell>
          <cell r="J108">
            <v>4.45</v>
          </cell>
          <cell r="K108">
            <v>4.5330000000000004</v>
          </cell>
          <cell r="L108">
            <v>4.6580000000000004</v>
          </cell>
          <cell r="M108">
            <v>4.3769999999999998</v>
          </cell>
          <cell r="N108">
            <v>4.2910000000000004</v>
          </cell>
          <cell r="O108">
            <v>3.6070000000000002</v>
          </cell>
          <cell r="P108">
            <v>3.577</v>
          </cell>
          <cell r="Q108">
            <v>3.3050000000000002</v>
          </cell>
          <cell r="R108">
            <v>3.105</v>
          </cell>
          <cell r="S108">
            <v>3.0739999999999998</v>
          </cell>
          <cell r="T108">
            <v>3.306</v>
          </cell>
          <cell r="U108" t="str">
            <v>n.a.</v>
          </cell>
          <cell r="V108" t="str">
            <v xml:space="preserve">NRIEA </v>
          </cell>
        </row>
        <row r="109">
          <cell r="C109" t="str">
            <v>cyp</v>
          </cell>
          <cell r="E109">
            <v>2.0819999999999999</v>
          </cell>
          <cell r="F109">
            <v>2.0449999999999999</v>
          </cell>
          <cell r="G109">
            <v>2.1</v>
          </cell>
          <cell r="H109">
            <v>2.3010000000000002</v>
          </cell>
          <cell r="I109">
            <v>2.25</v>
          </cell>
          <cell r="J109">
            <v>2.2970000000000002</v>
          </cell>
          <cell r="K109">
            <v>2.3180000000000001</v>
          </cell>
          <cell r="L109">
            <v>2.4039999999999999</v>
          </cell>
          <cell r="M109">
            <v>2.4710000000000001</v>
          </cell>
          <cell r="N109">
            <v>2.4689999999999999</v>
          </cell>
          <cell r="O109">
            <v>2.395</v>
          </cell>
          <cell r="P109">
            <v>2.319</v>
          </cell>
          <cell r="Q109">
            <v>2.1389999999999998</v>
          </cell>
          <cell r="R109">
            <v>1.8380000000000001</v>
          </cell>
          <cell r="S109">
            <v>1.8680000000000001</v>
          </cell>
          <cell r="T109">
            <v>2.0406</v>
          </cell>
          <cell r="U109" t="str">
            <v>n.a.</v>
          </cell>
          <cell r="V109" t="str">
            <v xml:space="preserve">NRIEA </v>
          </cell>
        </row>
        <row r="110">
          <cell r="C110" t="str">
            <v>rcz</v>
          </cell>
          <cell r="E110">
            <v>7.78</v>
          </cell>
          <cell r="F110">
            <v>8.1940000000000008</v>
          </cell>
          <cell r="G110">
            <v>8.0069999999999997</v>
          </cell>
          <cell r="H110">
            <v>8.4960000000000004</v>
          </cell>
          <cell r="I110">
            <v>9.2970000000000006</v>
          </cell>
          <cell r="J110">
            <v>9.6150000000000002</v>
          </cell>
          <cell r="K110">
            <v>9.5389999999999997</v>
          </cell>
          <cell r="L110">
            <v>9.5009999999999994</v>
          </cell>
          <cell r="M110">
            <v>9.56</v>
          </cell>
          <cell r="N110">
            <v>9.0530000000000008</v>
          </cell>
          <cell r="O110">
            <v>8.8320000000000007</v>
          </cell>
          <cell r="P110">
            <v>8.5559999999999992</v>
          </cell>
          <cell r="Q110">
            <v>8.44</v>
          </cell>
          <cell r="R110">
            <v>8.0660000000000007</v>
          </cell>
          <cell r="S110">
            <v>8.5419999999999998</v>
          </cell>
          <cell r="T110">
            <v>8.3658999999999999</v>
          </cell>
          <cell r="U110" t="str">
            <v>n.a.</v>
          </cell>
          <cell r="V110" t="str">
            <v xml:space="preserve">NRIEA </v>
          </cell>
        </row>
        <row r="111">
          <cell r="C111" t="str">
            <v>dnk</v>
          </cell>
          <cell r="E111">
            <v>8.2929999999999993</v>
          </cell>
          <cell r="F111">
            <v>8.3040000000000003</v>
          </cell>
          <cell r="G111">
            <v>8.0470000000000006</v>
          </cell>
          <cell r="H111">
            <v>7.5789999999999997</v>
          </cell>
          <cell r="I111">
            <v>7.4930000000000003</v>
          </cell>
          <cell r="J111">
            <v>7.5179999999999998</v>
          </cell>
          <cell r="K111">
            <v>7.5209999999999999</v>
          </cell>
          <cell r="L111">
            <v>7.5540000000000003</v>
          </cell>
          <cell r="M111">
            <v>7.5039999999999996</v>
          </cell>
          <cell r="N111">
            <v>7.008</v>
          </cell>
          <cell r="O111">
            <v>6.899</v>
          </cell>
          <cell r="P111">
            <v>6.609</v>
          </cell>
          <cell r="Q111">
            <v>5.9790000000000001</v>
          </cell>
          <cell r="R111">
            <v>5.79</v>
          </cell>
          <cell r="S111">
            <v>5.6619999999999999</v>
          </cell>
          <cell r="T111">
            <v>5.6822999999999997</v>
          </cell>
          <cell r="U111" t="str">
            <v>n.a.</v>
          </cell>
          <cell r="V111" t="str">
            <v xml:space="preserve">NRIEA </v>
          </cell>
        </row>
        <row r="112">
          <cell r="C112" t="str">
            <v>eso</v>
          </cell>
          <cell r="E112">
            <v>0.92</v>
          </cell>
          <cell r="F112">
            <v>1.0569999999999999</v>
          </cell>
          <cell r="G112">
            <v>1.0860000000000001</v>
          </cell>
          <cell r="H112">
            <v>1.0549999999999999</v>
          </cell>
          <cell r="I112">
            <v>1.06</v>
          </cell>
          <cell r="J112">
            <v>1.1040000000000001</v>
          </cell>
          <cell r="K112">
            <v>1.1240000000000001</v>
          </cell>
          <cell r="L112">
            <v>1.155</v>
          </cell>
          <cell r="M112">
            <v>1.111</v>
          </cell>
          <cell r="N112">
            <v>1.0069999999999999</v>
          </cell>
          <cell r="O112">
            <v>1.0449999999999999</v>
          </cell>
          <cell r="P112">
            <v>1.044</v>
          </cell>
          <cell r="Q112">
            <v>1.0589999999999999</v>
          </cell>
          <cell r="R112">
            <v>1.0389999999999999</v>
          </cell>
          <cell r="S112">
            <v>1.048</v>
          </cell>
          <cell r="T112">
            <v>1.0896999999999999</v>
          </cell>
          <cell r="U112" t="str">
            <v>n.a.</v>
          </cell>
          <cell r="V112" t="str">
            <v xml:space="preserve">NRIEA </v>
          </cell>
        </row>
        <row r="113">
          <cell r="C113" t="str">
            <v>fin</v>
          </cell>
          <cell r="E113">
            <v>9.6620000000000008</v>
          </cell>
          <cell r="F113">
            <v>9.8819999999999997</v>
          </cell>
          <cell r="G113">
            <v>9.9990000000000006</v>
          </cell>
          <cell r="H113">
            <v>10.164</v>
          </cell>
          <cell r="I113">
            <v>10.183999999999999</v>
          </cell>
          <cell r="J113">
            <v>10.023</v>
          </cell>
          <cell r="K113">
            <v>10.201000000000001</v>
          </cell>
          <cell r="L113">
            <v>10.26</v>
          </cell>
          <cell r="M113">
            <v>9.577</v>
          </cell>
          <cell r="N113">
            <v>9.1259999999999994</v>
          </cell>
          <cell r="O113">
            <v>9.6300000000000008</v>
          </cell>
          <cell r="P113">
            <v>9.1059999999999999</v>
          </cell>
          <cell r="Q113">
            <v>8.6530000000000005</v>
          </cell>
          <cell r="R113">
            <v>8.3569999999999993</v>
          </cell>
          <cell r="S113">
            <v>7.9880000000000004</v>
          </cell>
          <cell r="T113">
            <v>8.0107999999999997</v>
          </cell>
          <cell r="U113" t="str">
            <v>n.a.</v>
          </cell>
          <cell r="V113" t="str">
            <v xml:space="preserve">NRIEA </v>
          </cell>
        </row>
        <row r="114">
          <cell r="C114" t="str">
            <v>fra</v>
          </cell>
          <cell r="E114">
            <v>87.328000000000003</v>
          </cell>
          <cell r="F114">
            <v>89.688000000000002</v>
          </cell>
          <cell r="G114">
            <v>86.444000000000003</v>
          </cell>
          <cell r="H114">
            <v>87.087999999999994</v>
          </cell>
          <cell r="I114">
            <v>87.241</v>
          </cell>
          <cell r="J114">
            <v>86.063000000000002</v>
          </cell>
          <cell r="K114">
            <v>85.427999999999997</v>
          </cell>
          <cell r="L114">
            <v>83.677000000000007</v>
          </cell>
          <cell r="M114">
            <v>81.316000000000003</v>
          </cell>
          <cell r="N114">
            <v>78.040000000000006</v>
          </cell>
          <cell r="O114">
            <v>76.016999999999996</v>
          </cell>
          <cell r="P114">
            <v>73.540999999999997</v>
          </cell>
          <cell r="Q114">
            <v>71.635000000000005</v>
          </cell>
          <cell r="R114">
            <v>70.135999999999996</v>
          </cell>
          <cell r="S114">
            <v>68.77</v>
          </cell>
          <cell r="T114">
            <v>69.311899999999994</v>
          </cell>
          <cell r="U114">
            <v>69.149500000000003</v>
          </cell>
          <cell r="V114" t="str">
            <v xml:space="preserve">NRIEA </v>
          </cell>
        </row>
        <row r="115">
          <cell r="C115" t="str">
            <v>rfa</v>
          </cell>
          <cell r="E115">
            <v>123.203</v>
          </cell>
          <cell r="F115">
            <v>125.092</v>
          </cell>
          <cell r="G115">
            <v>120.51</v>
          </cell>
          <cell r="H115">
            <v>118.557</v>
          </cell>
          <cell r="I115">
            <v>116.372</v>
          </cell>
          <cell r="J115">
            <v>114.443</v>
          </cell>
          <cell r="K115">
            <v>114.251</v>
          </cell>
          <cell r="L115">
            <v>101.782</v>
          </cell>
          <cell r="M115">
            <v>107.748</v>
          </cell>
          <cell r="N115">
            <v>102.294</v>
          </cell>
          <cell r="O115">
            <v>103.337</v>
          </cell>
          <cell r="P115">
            <v>100.137</v>
          </cell>
          <cell r="Q115">
            <v>99.858999999999995</v>
          </cell>
          <cell r="R115">
            <v>101.815</v>
          </cell>
          <cell r="S115">
            <v>99.1</v>
          </cell>
          <cell r="T115">
            <v>98.282399999999996</v>
          </cell>
          <cell r="U115">
            <v>100.4847</v>
          </cell>
          <cell r="V115" t="str">
            <v xml:space="preserve">NRIEA </v>
          </cell>
        </row>
        <row r="116">
          <cell r="C116" t="str">
            <v>grc</v>
          </cell>
          <cell r="E116">
            <v>15.435</v>
          </cell>
          <cell r="F116">
            <v>15.885999999999999</v>
          </cell>
          <cell r="G116">
            <v>16.366</v>
          </cell>
          <cell r="H116">
            <v>17.242999999999999</v>
          </cell>
          <cell r="I116">
            <v>16.802</v>
          </cell>
          <cell r="J116">
            <v>17.315999999999999</v>
          </cell>
          <cell r="K116">
            <v>17.896999999999998</v>
          </cell>
          <cell r="L116">
            <v>18.084</v>
          </cell>
          <cell r="M116">
            <v>17.187000000000001</v>
          </cell>
          <cell r="N116">
            <v>16.452000000000002</v>
          </cell>
          <cell r="O116">
            <v>14.682</v>
          </cell>
          <cell r="P116">
            <v>13.679</v>
          </cell>
          <cell r="Q116">
            <v>12.113</v>
          </cell>
          <cell r="R116">
            <v>11.151999999999999</v>
          </cell>
          <cell r="S116">
            <v>11.225</v>
          </cell>
          <cell r="T116">
            <v>11.884399999999999</v>
          </cell>
          <cell r="U116" t="str">
            <v>n.a.</v>
          </cell>
          <cell r="V116" t="str">
            <v xml:space="preserve">NRIEA </v>
          </cell>
        </row>
        <row r="117">
          <cell r="C117" t="str">
            <v>hun</v>
          </cell>
          <cell r="E117">
            <v>6.6159999999999997</v>
          </cell>
          <cell r="F117">
            <v>6.4089999999999998</v>
          </cell>
          <cell r="G117">
            <v>6.1130000000000004</v>
          </cell>
          <cell r="H117">
            <v>5.8659999999999997</v>
          </cell>
          <cell r="I117">
            <v>5.86</v>
          </cell>
          <cell r="J117">
            <v>6.6950000000000003</v>
          </cell>
          <cell r="K117">
            <v>7.0339999999999998</v>
          </cell>
          <cell r="L117">
            <v>6.907</v>
          </cell>
          <cell r="M117">
            <v>6.609</v>
          </cell>
          <cell r="N117">
            <v>6.5819999999999999</v>
          </cell>
          <cell r="O117">
            <v>6.1630000000000003</v>
          </cell>
          <cell r="P117">
            <v>5.8040000000000003</v>
          </cell>
          <cell r="Q117">
            <v>5.4649999999999999</v>
          </cell>
          <cell r="R117">
            <v>5.2930000000000001</v>
          </cell>
          <cell r="S117">
            <v>5.992</v>
          </cell>
          <cell r="T117">
            <v>6.4325999999999999</v>
          </cell>
          <cell r="U117" t="str">
            <v>n.a.</v>
          </cell>
          <cell r="V117" t="str">
            <v xml:space="preserve">NRIEA </v>
          </cell>
        </row>
        <row r="118">
          <cell r="C118" t="str">
            <v>irl</v>
          </cell>
          <cell r="E118">
            <v>7.7549999999999999</v>
          </cell>
          <cell r="F118">
            <v>8.0489999999999995</v>
          </cell>
          <cell r="G118">
            <v>7.7779999999999996</v>
          </cell>
          <cell r="H118">
            <v>7.7030000000000003</v>
          </cell>
          <cell r="I118">
            <v>8.1910000000000007</v>
          </cell>
          <cell r="J118">
            <v>8.8729999999999993</v>
          </cell>
          <cell r="K118">
            <v>8.8219999999999992</v>
          </cell>
          <cell r="L118">
            <v>8.3230000000000004</v>
          </cell>
          <cell r="M118">
            <v>8.2260000000000009</v>
          </cell>
          <cell r="N118">
            <v>7.218</v>
          </cell>
          <cell r="O118">
            <v>6.9340000000000002</v>
          </cell>
          <cell r="P118">
            <v>6.0670000000000002</v>
          </cell>
          <cell r="Q118">
            <v>5.8470000000000004</v>
          </cell>
          <cell r="R118">
            <v>5.8449999999999998</v>
          </cell>
          <cell r="S118">
            <v>5.7009999999999996</v>
          </cell>
          <cell r="T118">
            <v>6.0656999999999996</v>
          </cell>
          <cell r="U118" t="str">
            <v>n.a.</v>
          </cell>
          <cell r="V118" t="str">
            <v xml:space="preserve">NRIEA </v>
          </cell>
        </row>
        <row r="119">
          <cell r="C119" t="str">
            <v>ita</v>
          </cell>
          <cell r="E119">
            <v>87.525000000000006</v>
          </cell>
          <cell r="F119">
            <v>86.055000000000007</v>
          </cell>
          <cell r="G119">
            <v>87.9</v>
          </cell>
          <cell r="H119">
            <v>86.808999999999997</v>
          </cell>
          <cell r="I119">
            <v>85.447000000000003</v>
          </cell>
          <cell r="J119">
            <v>82.206000000000003</v>
          </cell>
          <cell r="K119">
            <v>82.662999999999997</v>
          </cell>
          <cell r="L119">
            <v>79.911000000000001</v>
          </cell>
          <cell r="M119">
            <v>75.775999999999996</v>
          </cell>
          <cell r="N119">
            <v>68.963999999999999</v>
          </cell>
          <cell r="O119">
            <v>67.411000000000001</v>
          </cell>
          <cell r="P119">
            <v>64.52</v>
          </cell>
          <cell r="Q119">
            <v>59.002000000000002</v>
          </cell>
          <cell r="R119">
            <v>53.744</v>
          </cell>
          <cell r="S119">
            <v>54.125999999999998</v>
          </cell>
          <cell r="T119">
            <v>54.303100000000001</v>
          </cell>
          <cell r="U119" t="str">
            <v>n.a.</v>
          </cell>
          <cell r="V119" t="str">
            <v xml:space="preserve">NRD </v>
          </cell>
        </row>
        <row r="120">
          <cell r="C120" t="str">
            <v>lat</v>
          </cell>
          <cell r="E120">
            <v>1.3029999999999999</v>
          </cell>
          <cell r="F120">
            <v>1.2949999999999999</v>
          </cell>
          <cell r="G120">
            <v>1.3109999999999999</v>
          </cell>
          <cell r="H120">
            <v>1.3580000000000001</v>
          </cell>
          <cell r="I120">
            <v>1.391</v>
          </cell>
          <cell r="J120">
            <v>1.4</v>
          </cell>
          <cell r="K120">
            <v>1.5169999999999999</v>
          </cell>
          <cell r="L120">
            <v>1.635</v>
          </cell>
          <cell r="M120">
            <v>1.524</v>
          </cell>
          <cell r="N120">
            <v>1.357</v>
          </cell>
          <cell r="O120">
            <v>1.397</v>
          </cell>
          <cell r="P120">
            <v>1.274</v>
          </cell>
          <cell r="Q120">
            <v>1.2470000000000001</v>
          </cell>
          <cell r="R120">
            <v>1.262</v>
          </cell>
          <cell r="S120">
            <v>1.284</v>
          </cell>
          <cell r="T120">
            <v>1.353</v>
          </cell>
          <cell r="U120" t="str">
            <v>n.a.</v>
          </cell>
          <cell r="V120" t="str">
            <v xml:space="preserve">NRIEA </v>
          </cell>
        </row>
        <row r="121">
          <cell r="C121" t="str">
            <v>lth</v>
          </cell>
          <cell r="E121">
            <v>2.2959999999999998</v>
          </cell>
          <cell r="F121">
            <v>2.5569999999999999</v>
          </cell>
          <cell r="G121">
            <v>2.4609999999999999</v>
          </cell>
          <cell r="H121">
            <v>2.298</v>
          </cell>
          <cell r="I121">
            <v>2.5059999999999998</v>
          </cell>
          <cell r="J121">
            <v>2.6560000000000001</v>
          </cell>
          <cell r="K121">
            <v>2.6080000000000001</v>
          </cell>
          <cell r="L121">
            <v>2.6440000000000001</v>
          </cell>
          <cell r="M121">
            <v>2.8820000000000001</v>
          </cell>
          <cell r="N121">
            <v>2.4670000000000001</v>
          </cell>
          <cell r="O121">
            <v>2.4900000000000002</v>
          </cell>
          <cell r="P121">
            <v>2.39</v>
          </cell>
          <cell r="Q121">
            <v>2.4329999999999998</v>
          </cell>
          <cell r="R121">
            <v>2.3889999999999998</v>
          </cell>
          <cell r="S121">
            <v>2.399</v>
          </cell>
          <cell r="T121">
            <v>2.4544999999999999</v>
          </cell>
          <cell r="U121" t="str">
            <v>n.a.</v>
          </cell>
          <cell r="V121" t="str">
            <v xml:space="preserve">NRIEA </v>
          </cell>
        </row>
        <row r="122">
          <cell r="C122" t="str">
            <v>lux</v>
          </cell>
          <cell r="E122">
            <v>1.964</v>
          </cell>
          <cell r="F122">
            <v>2.08</v>
          </cell>
          <cell r="G122">
            <v>2.097</v>
          </cell>
          <cell r="H122">
            <v>2.2639999999999998</v>
          </cell>
          <cell r="I122">
            <v>2.59</v>
          </cell>
          <cell r="J122">
            <v>2.6579999999999999</v>
          </cell>
          <cell r="K122">
            <v>2.536</v>
          </cell>
          <cell r="L122">
            <v>2.4289999999999998</v>
          </cell>
          <cell r="M122">
            <v>2.4460000000000002</v>
          </cell>
          <cell r="N122">
            <v>2.2789999999999999</v>
          </cell>
          <cell r="O122">
            <v>2.399</v>
          </cell>
          <cell r="P122">
            <v>2.4900000000000002</v>
          </cell>
          <cell r="Q122">
            <v>2.423</v>
          </cell>
          <cell r="R122">
            <v>2.3740000000000001</v>
          </cell>
          <cell r="S122">
            <v>2.2330000000000001</v>
          </cell>
          <cell r="T122">
            <v>2.1579999999999999</v>
          </cell>
          <cell r="U122" t="str">
            <v>n.a.</v>
          </cell>
          <cell r="V122" t="str">
            <v xml:space="preserve">NRIEA </v>
          </cell>
        </row>
        <row r="123">
          <cell r="C123" t="str">
            <v>mlt</v>
          </cell>
          <cell r="E123">
            <v>0.68700000000000006</v>
          </cell>
          <cell r="F123">
            <v>0.80300000000000005</v>
          </cell>
          <cell r="G123">
            <v>0.749</v>
          </cell>
          <cell r="H123">
            <v>0.84099999999999997</v>
          </cell>
          <cell r="I123">
            <v>0.84699999999999998</v>
          </cell>
          <cell r="J123">
            <v>0.9</v>
          </cell>
          <cell r="K123">
            <v>0.85099999999999998</v>
          </cell>
          <cell r="L123">
            <v>0.89700000000000002</v>
          </cell>
          <cell r="M123">
            <v>0.85299999999999998</v>
          </cell>
          <cell r="N123">
            <v>0.80900000000000005</v>
          </cell>
          <cell r="O123">
            <v>0.83799999999999997</v>
          </cell>
          <cell r="P123">
            <v>0.83699999999999997</v>
          </cell>
          <cell r="Q123">
            <v>0.88200000000000001</v>
          </cell>
          <cell r="R123">
            <v>0.76900000000000002</v>
          </cell>
          <cell r="S123">
            <v>0.76</v>
          </cell>
          <cell r="T123">
            <v>0.52449999999999997</v>
          </cell>
          <cell r="U123" t="str">
            <v>n.a.</v>
          </cell>
          <cell r="V123" t="str">
            <v xml:space="preserve">NRIEA </v>
          </cell>
        </row>
        <row r="124">
          <cell r="C124" t="str">
            <v>nld</v>
          </cell>
          <cell r="E124">
            <v>27.274000000000001</v>
          </cell>
          <cell r="F124">
            <v>28.1</v>
          </cell>
          <cell r="G124">
            <v>28.905000000000001</v>
          </cell>
          <cell r="H124">
            <v>30.966999999999999</v>
          </cell>
          <cell r="I124">
            <v>31.445</v>
          </cell>
          <cell r="J124">
            <v>31.257000000000001</v>
          </cell>
          <cell r="K124">
            <v>31.28</v>
          </cell>
          <cell r="L124">
            <v>31.824999999999999</v>
          </cell>
          <cell r="M124">
            <v>30.062999999999999</v>
          </cell>
          <cell r="N124">
            <v>29.021999999999998</v>
          </cell>
          <cell r="O124">
            <v>30.483000000000001</v>
          </cell>
          <cell r="P124">
            <v>28.867000000000001</v>
          </cell>
          <cell r="Q124">
            <v>29.167000000000002</v>
          </cell>
          <cell r="R124">
            <v>28.294</v>
          </cell>
          <cell r="S124">
            <v>27.542999999999999</v>
          </cell>
          <cell r="T124">
            <v>26.291799999999999</v>
          </cell>
          <cell r="U124" t="str">
            <v>n.a.</v>
          </cell>
          <cell r="V124" t="str">
            <v xml:space="preserve">NRIEA </v>
          </cell>
        </row>
        <row r="125">
          <cell r="C125" t="str">
            <v>pol</v>
          </cell>
          <cell r="E125">
            <v>19.641999999999999</v>
          </cell>
          <cell r="F125">
            <v>18.928999999999998</v>
          </cell>
          <cell r="G125">
            <v>19.016999999999999</v>
          </cell>
          <cell r="H125">
            <v>19.225000000000001</v>
          </cell>
          <cell r="I125">
            <v>20.591999999999999</v>
          </cell>
          <cell r="J125">
            <v>21.471</v>
          </cell>
          <cell r="K125">
            <v>22.827999999999999</v>
          </cell>
          <cell r="L125">
            <v>23.443000000000001</v>
          </cell>
          <cell r="M125">
            <v>24.059000000000001</v>
          </cell>
          <cell r="N125">
            <v>23.975999999999999</v>
          </cell>
          <cell r="O125">
            <v>25.305</v>
          </cell>
          <cell r="P125">
            <v>25.16</v>
          </cell>
          <cell r="Q125">
            <v>24.038</v>
          </cell>
          <cell r="R125">
            <v>22.285</v>
          </cell>
          <cell r="S125">
            <v>22.268999999999998</v>
          </cell>
          <cell r="T125">
            <v>23.392499999999998</v>
          </cell>
          <cell r="U125" t="str">
            <v>n.a.</v>
          </cell>
          <cell r="V125" t="str">
            <v xml:space="preserve">NRIEA </v>
          </cell>
        </row>
        <row r="126">
          <cell r="C126" t="str">
            <v>prt</v>
          </cell>
          <cell r="E126">
            <v>14.714</v>
          </cell>
          <cell r="F126">
            <v>15.064</v>
          </cell>
          <cell r="G126">
            <v>15.568</v>
          </cell>
          <cell r="H126">
            <v>14.458</v>
          </cell>
          <cell r="I126">
            <v>14.465</v>
          </cell>
          <cell r="J126">
            <v>15.074999999999999</v>
          </cell>
          <cell r="K126">
            <v>13.13</v>
          </cell>
          <cell r="L126">
            <v>13.250999999999999</v>
          </cell>
          <cell r="M126">
            <v>12.535</v>
          </cell>
          <cell r="N126">
            <v>11.701000000000001</v>
          </cell>
          <cell r="O126">
            <v>11.307</v>
          </cell>
          <cell r="P126">
            <v>10.321999999999999</v>
          </cell>
          <cell r="Q126">
            <v>9.14</v>
          </cell>
          <cell r="R126">
            <v>9.1829999999999998</v>
          </cell>
          <cell r="S126">
            <v>9.0370000000000008</v>
          </cell>
          <cell r="T126">
            <v>9.2856000000000005</v>
          </cell>
          <cell r="U126">
            <v>9.1918000000000006</v>
          </cell>
          <cell r="V126" t="str">
            <v xml:space="preserve">NRIEA </v>
          </cell>
        </row>
        <row r="127">
          <cell r="C127" t="str">
            <v>rom</v>
          </cell>
          <cell r="E127">
            <v>10.130000000000001</v>
          </cell>
          <cell r="F127">
            <v>11.614000000000001</v>
          </cell>
          <cell r="G127">
            <v>11.061</v>
          </cell>
          <cell r="H127">
            <v>10.56</v>
          </cell>
          <cell r="I127">
            <v>10.582000000000001</v>
          </cell>
          <cell r="J127">
            <v>10.471</v>
          </cell>
          <cell r="K127">
            <v>10.182</v>
          </cell>
          <cell r="L127">
            <v>10.17</v>
          </cell>
          <cell r="M127">
            <v>9.9689999999999994</v>
          </cell>
          <cell r="N127">
            <v>8.68</v>
          </cell>
          <cell r="O127">
            <v>8.0909999999999993</v>
          </cell>
          <cell r="P127">
            <v>8.4920000000000009</v>
          </cell>
          <cell r="Q127">
            <v>8.8789999999999996</v>
          </cell>
          <cell r="R127">
            <v>8.2409999999999997</v>
          </cell>
          <cell r="S127">
            <v>8.4</v>
          </cell>
          <cell r="T127">
            <v>8.6692999999999998</v>
          </cell>
          <cell r="U127">
            <v>9.3082999999999991</v>
          </cell>
          <cell r="V127" t="str">
            <v xml:space="preserve">NRIEA </v>
          </cell>
        </row>
        <row r="128">
          <cell r="C128" t="str">
            <v>rsl</v>
          </cell>
          <cell r="E128">
            <v>2.7650000000000001</v>
          </cell>
          <cell r="F128">
            <v>3.242</v>
          </cell>
          <cell r="G128">
            <v>3.7450000000000001</v>
          </cell>
          <cell r="H128">
            <v>3.4950000000000001</v>
          </cell>
          <cell r="I128">
            <v>3.4929999999999999</v>
          </cell>
          <cell r="J128">
            <v>3.6760000000000002</v>
          </cell>
          <cell r="K128">
            <v>3.637</v>
          </cell>
          <cell r="L128">
            <v>3.798</v>
          </cell>
          <cell r="M128">
            <v>3.9609999999999999</v>
          </cell>
          <cell r="N128">
            <v>3.605</v>
          </cell>
          <cell r="O128">
            <v>3.7869999999999999</v>
          </cell>
          <cell r="P128">
            <v>3.75</v>
          </cell>
          <cell r="Q128">
            <v>3.4729999999999999</v>
          </cell>
          <cell r="R128">
            <v>3.4649999999999999</v>
          </cell>
          <cell r="S128">
            <v>3.222</v>
          </cell>
          <cell r="T128">
            <v>3.3834</v>
          </cell>
          <cell r="U128" t="str">
            <v>n.a.</v>
          </cell>
          <cell r="V128" t="str">
            <v xml:space="preserve">NRIEA </v>
          </cell>
        </row>
        <row r="129">
          <cell r="C129" t="str">
            <v>slo</v>
          </cell>
          <cell r="E129">
            <v>2.31</v>
          </cell>
          <cell r="F129">
            <v>2.3969999999999998</v>
          </cell>
          <cell r="G129">
            <v>2.3239999999999998</v>
          </cell>
          <cell r="H129">
            <v>2.367</v>
          </cell>
          <cell r="I129">
            <v>2.4700000000000002</v>
          </cell>
          <cell r="J129">
            <v>2.4990000000000001</v>
          </cell>
          <cell r="K129">
            <v>2.5950000000000002</v>
          </cell>
          <cell r="L129">
            <v>2.5310000000000001</v>
          </cell>
          <cell r="M129">
            <v>2.9369999999999998</v>
          </cell>
          <cell r="N129">
            <v>2.504</v>
          </cell>
          <cell r="O129">
            <v>2.524</v>
          </cell>
          <cell r="P129">
            <v>2.5070000000000001</v>
          </cell>
          <cell r="Q129">
            <v>2.4369999999999998</v>
          </cell>
          <cell r="R129">
            <v>2.294</v>
          </cell>
          <cell r="S129">
            <v>2.2759999999999998</v>
          </cell>
          <cell r="T129">
            <v>2.2662</v>
          </cell>
          <cell r="U129" t="str">
            <v>n.a.</v>
          </cell>
          <cell r="V129" t="str">
            <v xml:space="preserve">NRIEA </v>
          </cell>
        </row>
        <row r="130">
          <cell r="C130" t="str">
            <v>esp</v>
          </cell>
          <cell r="E130">
            <v>61.55</v>
          </cell>
          <cell r="F130">
            <v>63.713000000000001</v>
          </cell>
          <cell r="G130">
            <v>64.272000000000006</v>
          </cell>
          <cell r="H130">
            <v>65.679000000000002</v>
          </cell>
          <cell r="I130">
            <v>66.97</v>
          </cell>
          <cell r="J130">
            <v>67.733000000000004</v>
          </cell>
          <cell r="K130">
            <v>66.944999999999993</v>
          </cell>
          <cell r="L130">
            <v>67.343000000000004</v>
          </cell>
          <cell r="M130">
            <v>64.069000000000003</v>
          </cell>
          <cell r="N130">
            <v>59.704000000000001</v>
          </cell>
          <cell r="O130">
            <v>58.216000000000001</v>
          </cell>
          <cell r="P130">
            <v>54.316000000000003</v>
          </cell>
          <cell r="Q130">
            <v>50.12</v>
          </cell>
          <cell r="R130">
            <v>47.478000000000002</v>
          </cell>
          <cell r="S130">
            <v>46.392000000000003</v>
          </cell>
          <cell r="T130">
            <v>47.978900000000003</v>
          </cell>
          <cell r="U130" t="str">
            <v>n.a.</v>
          </cell>
          <cell r="V130" t="str">
            <v xml:space="preserve">NRIEA </v>
          </cell>
        </row>
        <row r="131">
          <cell r="C131" t="str">
            <v>swe</v>
          </cell>
          <cell r="E131">
            <v>13.704000000000001</v>
          </cell>
          <cell r="F131">
            <v>14.253</v>
          </cell>
          <cell r="G131">
            <v>15.666</v>
          </cell>
          <cell r="H131">
            <v>15.84</v>
          </cell>
          <cell r="I131">
            <v>15.444000000000001</v>
          </cell>
          <cell r="J131">
            <v>14.6</v>
          </cell>
          <cell r="K131">
            <v>14.260999999999999</v>
          </cell>
          <cell r="L131">
            <v>13.69</v>
          </cell>
          <cell r="M131">
            <v>12.968</v>
          </cell>
          <cell r="N131">
            <v>11.811</v>
          </cell>
          <cell r="O131">
            <v>12.696999999999999</v>
          </cell>
          <cell r="P131">
            <v>11.513</v>
          </cell>
          <cell r="Q131">
            <v>11.275</v>
          </cell>
          <cell r="R131">
            <v>10.737</v>
          </cell>
          <cell r="S131">
            <v>10.811999999999999</v>
          </cell>
          <cell r="T131">
            <v>10.986499999999999</v>
          </cell>
          <cell r="U131" t="str">
            <v>n.a.</v>
          </cell>
          <cell r="V131" t="str">
            <v xml:space="preserve">NRIEA </v>
          </cell>
        </row>
        <row r="132">
          <cell r="C132" t="str">
            <v>gbr</v>
          </cell>
          <cell r="E132">
            <v>69.905000000000001</v>
          </cell>
          <cell r="F132">
            <v>68.575999999999993</v>
          </cell>
          <cell r="G132">
            <v>68.016000000000005</v>
          </cell>
          <cell r="H132">
            <v>68.09</v>
          </cell>
          <cell r="I132">
            <v>68.887</v>
          </cell>
          <cell r="J132">
            <v>69.427999999999997</v>
          </cell>
          <cell r="K132">
            <v>68.44</v>
          </cell>
          <cell r="L132">
            <v>65.908000000000001</v>
          </cell>
          <cell r="M132">
            <v>64.194000000000003</v>
          </cell>
          <cell r="N132">
            <v>60.728999999999999</v>
          </cell>
          <cell r="O132">
            <v>60.773000000000003</v>
          </cell>
          <cell r="P132">
            <v>58.148000000000003</v>
          </cell>
          <cell r="Q132">
            <v>57.152999999999999</v>
          </cell>
          <cell r="R132">
            <v>56.210999999999999</v>
          </cell>
          <cell r="S132">
            <v>56.296999999999997</v>
          </cell>
          <cell r="T132">
            <v>58.3977</v>
          </cell>
          <cell r="U132">
            <v>59.7346</v>
          </cell>
          <cell r="V132" t="str">
            <v xml:space="preserve">NRIEA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En RUN"/>
      <sheetName val="MON SCENARIO"/>
      <sheetName val="Transport SORTIES"/>
      <sheetName val="Variables STM"/>
      <sheetName val="Datas Graf TWh"/>
      <sheetName val="Datas 2030"/>
      <sheetName val="Synt Entree_Sortie Trp ppt_doc"/>
      <sheetName val="Transport"/>
      <sheetName val="Transport 2015"/>
      <sheetName val="Data"/>
      <sheetName val="Base_2015"/>
      <sheetName val="Enerdata AMS Fev 2019"/>
      <sheetName val="AME_2030"/>
      <sheetName val="AMS_2030"/>
      <sheetName val="AMSR_2030"/>
      <sheetName val="AMSO_2030"/>
      <sheetName val="-55%_2030"/>
      <sheetName val="AME_2050"/>
      <sheetName val="AMS_2050"/>
      <sheetName val="Check Bilan"/>
      <sheetName val="Check Inventaire"/>
      <sheetName val="Bâtiment SORTIES"/>
      <sheetName val="Industrie SORTIE"/>
      <sheetName val="Energie SORTIE"/>
      <sheetName val="Biomasse SORTIE"/>
      <sheetName val="Forêt SORTIE"/>
      <sheetName val="LULUCF SORTIES"/>
      <sheetName val="Inventaire SORTIE"/>
      <sheetName val="Industrie"/>
      <sheetName val="Industrie 2015"/>
      <sheetName val="Bâtiment"/>
      <sheetName val="Bâtiment 2015"/>
      <sheetName val="Energie"/>
      <sheetName val="Energie 2015"/>
      <sheetName val="Forêt"/>
      <sheetName val="Agriculture"/>
      <sheetName val="Agriculture 2015"/>
      <sheetName val="Autres Terres"/>
      <sheetName val="Déchets"/>
      <sheetName val="Déchets 2015"/>
      <sheetName val="Parc référence (2008)"/>
      <sheetName val="Parc initial (2015)"/>
      <sheetName val="Parc horizon moyen (2030)"/>
      <sheetName val="Parc horizon long (2050) "/>
      <sheetName val="Parc Tertiaire"/>
      <sheetName val="Feuil2"/>
    </sheetNames>
    <sheetDataSet>
      <sheetData sheetId="0">
        <row r="10">
          <cell r="H10" t="str">
            <v>Mon Scénario</v>
          </cell>
        </row>
      </sheetData>
      <sheetData sheetId="1"/>
      <sheetData sheetId="2"/>
      <sheetData sheetId="3"/>
      <sheetData sheetId="4"/>
      <sheetData sheetId="5">
        <row r="29">
          <cell r="E29">
            <v>11.37467789941771</v>
          </cell>
        </row>
      </sheetData>
      <sheetData sheetId="6">
        <row r="43">
          <cell r="K43">
            <v>86.12245245840883</v>
          </cell>
        </row>
      </sheetData>
      <sheetData sheetId="7"/>
      <sheetData sheetId="8"/>
      <sheetData sheetId="9">
        <row r="8">
          <cell r="B8">
            <v>0.24749498997995992</v>
          </cell>
        </row>
      </sheetData>
      <sheetData sheetId="10">
        <row r="4">
          <cell r="E4">
            <v>0.26979999999999998</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RIOT 2019 old"/>
      <sheetName val="Basic_2019"/>
      <sheetName val="Détail sectoriel"/>
      <sheetName val="unit"/>
      <sheetName val="SRIOT_SFEC_2019"/>
      <sheetName val="sfec_run2"/>
      <sheetName val="SRIOT_2019"/>
      <sheetName val="SISAE-AME"/>
      <sheetName val="SISAE-AMS_Bis"/>
      <sheetName val="SISAE-AMS_run2"/>
      <sheetName val="SISAE-AMS_run3"/>
      <sheetName val="Industrie"/>
      <sheetName val="Agriculture"/>
      <sheetName val="Agri révisé"/>
      <sheetName val="Construction"/>
      <sheetName val="Calculation Recycling"/>
      <sheetName val="Biens de conso"/>
      <sheetName val="Auto"/>
      <sheetName val="Déchets"/>
      <sheetName val="Info"/>
      <sheetName val="final_param (layers)"/>
      <sheetName val="final_param"/>
      <sheetName val="MAJ"/>
    </sheetNames>
    <sheetDataSet>
      <sheetData sheetId="0"/>
      <sheetData sheetId="1"/>
      <sheetData sheetId="2"/>
      <sheetData sheetId="3"/>
      <sheetData sheetId="4"/>
      <sheetData sheetId="5">
        <row r="1">
          <cell r="E1" t="str">
            <v>Agriculture</v>
          </cell>
          <cell r="U1" t="str">
            <v>Extractive industry</v>
          </cell>
          <cell r="AE1" t="str">
            <v>Manufacturing industry</v>
          </cell>
          <cell r="BO1" t="str">
            <v>Energy_industry</v>
          </cell>
          <cell r="CF1" t="str">
            <v>Construction</v>
          </cell>
          <cell r="CG1" t="str">
            <v>Transport</v>
          </cell>
          <cell r="CK1" t="str">
            <v>Services</v>
          </cell>
        </row>
        <row r="2">
          <cell r="S2" t="str">
            <v>Forestry</v>
          </cell>
          <cell r="AY2" t="str">
            <v>Food industry</v>
          </cell>
          <cell r="BK2" t="str">
            <v>Other manufacturing industry</v>
          </cell>
          <cell r="CO2" t="str">
            <v>Hotel and restaurant</v>
          </cell>
          <cell r="CQ2" t="str">
            <v>Business services</v>
          </cell>
          <cell r="CR2" t="str">
            <v>Public services</v>
          </cell>
        </row>
        <row r="3">
          <cell r="E3" t="str">
            <v>Paddy rice</v>
          </cell>
          <cell r="F3" t="str">
            <v>Wheat</v>
          </cell>
          <cell r="G3" t="str">
            <v>Cereal grains nec</v>
          </cell>
          <cell r="H3" t="str">
            <v>Vegetables, fruit, nuts</v>
          </cell>
          <cell r="I3" t="str">
            <v>Oil seeds</v>
          </cell>
          <cell r="J3" t="str">
            <v>Sugar cane, sugar beet</v>
          </cell>
          <cell r="K3" t="str">
            <v>Plant-based fibers</v>
          </cell>
          <cell r="L3" t="str">
            <v>Crops nec</v>
          </cell>
          <cell r="M3" t="str">
            <v>Cattle</v>
          </cell>
          <cell r="N3" t="str">
            <v>Pigs</v>
          </cell>
          <cell r="O3" t="str">
            <v>Poultry</v>
          </cell>
          <cell r="P3" t="str">
            <v>Meat animals nec</v>
          </cell>
          <cell r="Q3" t="str">
            <v>Raw milk</v>
          </cell>
          <cell r="R3" t="str">
            <v>Other animal products</v>
          </cell>
          <cell r="S3" t="str">
            <v>Forestry</v>
          </cell>
          <cell r="T3" t="str">
            <v>Fishing</v>
          </cell>
          <cell r="AD3" t="str">
            <v>Other non-metallic minerals</v>
          </cell>
          <cell r="AE3" t="str">
            <v>Primary wood</v>
          </cell>
          <cell r="AF3" t="str">
            <v>Secondary wood</v>
          </cell>
          <cell r="AG3" t="str">
            <v>Primary pulp and paper</v>
          </cell>
          <cell r="AH3" t="str">
            <v>Secondary pulp and paper</v>
          </cell>
          <cell r="AI3" t="str">
            <v>Paper products</v>
          </cell>
          <cell r="AJ3" t="str">
            <v>Primary plastics</v>
          </cell>
          <cell r="AK3" t="str">
            <v>Secondary plastics</v>
          </cell>
          <cell r="AL3" t="str">
            <v>Rubber and plastic products</v>
          </cell>
          <cell r="AM3" t="str">
            <v>Fertilizers</v>
          </cell>
          <cell r="AN3" t="str">
            <v>Other chemicals</v>
          </cell>
          <cell r="AO3" t="str">
            <v>Primary steel and iron</v>
          </cell>
          <cell r="AP3" t="str">
            <v>Secondary steel and iron</v>
          </cell>
          <cell r="AQ3" t="str">
            <v>Primary aluminum</v>
          </cell>
          <cell r="AR3" t="str">
            <v>Secondary aluminum</v>
          </cell>
          <cell r="AS3" t="str">
            <v>Copper</v>
          </cell>
          <cell r="AT3" t="str">
            <v>Other metals</v>
          </cell>
          <cell r="AU3" t="str">
            <v>Primary glass</v>
          </cell>
          <cell r="AV3" t="str">
            <v>Secondary glass</v>
          </cell>
          <cell r="AW3" t="str">
            <v>Cement</v>
          </cell>
          <cell r="AY3" t="str">
            <v>Products of meat cattle</v>
          </cell>
          <cell r="AZ3" t="str">
            <v>Products of meat pigs</v>
          </cell>
          <cell r="BA3" t="str">
            <v>Products of meat poultry</v>
          </cell>
          <cell r="BB3" t="str">
            <v>Other meat product</v>
          </cell>
          <cell r="BC3" t="str">
            <v>Fish products</v>
          </cell>
          <cell r="BD3" t="str">
            <v>Dairy products</v>
          </cell>
          <cell r="BE3" t="str">
            <v>Vegetable products</v>
          </cell>
          <cell r="BF3" t="str">
            <v>Sugar</v>
          </cell>
          <cell r="BG3" t="str">
            <v>Beverages</v>
          </cell>
          <cell r="BH3" t="str">
            <v>Other food products</v>
          </cell>
          <cell r="BI3" t="str">
            <v>Motor vehicles</v>
          </cell>
          <cell r="BK3" t="str">
            <v>Clothing industry</v>
          </cell>
          <cell r="BM3" t="str">
            <v>Electronics</v>
          </cell>
          <cell r="CK3" t="str">
            <v>Waste incineration</v>
          </cell>
          <cell r="CL3" t="str">
            <v>Landfill</v>
          </cell>
          <cell r="CM3" t="str">
            <v>Other Waste treatment</v>
          </cell>
          <cell r="CN3" t="str">
            <v>Real estate</v>
          </cell>
        </row>
      </sheetData>
      <sheetData sheetId="6">
        <row r="2">
          <cell r="CQ2" t="str">
            <v>Business services</v>
          </cell>
          <cell r="CR2" t="str">
            <v>Public services</v>
          </cell>
        </row>
        <row r="3">
          <cell r="G3" t="str">
            <v>Cereal grains nec</v>
          </cell>
          <cell r="L3" t="str">
            <v>Crops nec</v>
          </cell>
          <cell r="AU3" t="str">
            <v>Primary glass</v>
          </cell>
          <cell r="AV3" t="str">
            <v>Secondary glass</v>
          </cell>
          <cell r="BH3" t="str">
            <v>Other food products</v>
          </cell>
        </row>
      </sheetData>
      <sheetData sheetId="7">
        <row r="305">
          <cell r="S305">
            <v>3.3033399794997198E-3</v>
          </cell>
          <cell r="T305">
            <v>1.4486462755820551E-2</v>
          </cell>
        </row>
        <row r="309">
          <cell r="S309">
            <v>4.6636132995765411E-3</v>
          </cell>
          <cell r="T309">
            <v>1.8743049097413866E-2</v>
          </cell>
        </row>
        <row r="310">
          <cell r="S310">
            <v>7.0260381835118846E-3</v>
          </cell>
          <cell r="T310">
            <v>2.810415273404665E-2</v>
          </cell>
        </row>
        <row r="311">
          <cell r="S311">
            <v>2.5462057102454416E-3</v>
          </cell>
          <cell r="T311">
            <v>9.2433396186943906E-3</v>
          </cell>
        </row>
      </sheetData>
      <sheetData sheetId="8"/>
      <sheetData sheetId="9"/>
      <sheetData sheetId="10">
        <row r="305">
          <cell r="S305">
            <v>-0.11198619703617085</v>
          </cell>
          <cell r="T305">
            <v>-0.27009312393363061</v>
          </cell>
        </row>
        <row r="309">
          <cell r="S309">
            <v>-0.10352668470487125</v>
          </cell>
          <cell r="T309">
            <v>-0.21135987321472482</v>
          </cell>
        </row>
        <row r="310">
          <cell r="S310">
            <v>5.9747034528865317E-3</v>
          </cell>
          <cell r="T310">
            <v>3.0470985782688809E-2</v>
          </cell>
        </row>
        <row r="311">
          <cell r="S311">
            <v>-3.5372413499821787E-2</v>
          </cell>
          <cell r="T311">
            <v>-9.808558840222481E-2</v>
          </cell>
        </row>
      </sheetData>
      <sheetData sheetId="11">
        <row r="8">
          <cell r="C8">
            <v>-9.3333333333333379E-2</v>
          </cell>
          <cell r="D8">
            <v>-0.13333333333333341</v>
          </cell>
          <cell r="E8">
            <v>-0.17333333333333334</v>
          </cell>
        </row>
        <row r="36">
          <cell r="B36">
            <v>-0.1480565185635021</v>
          </cell>
          <cell r="C36">
            <v>-0.15372218050577011</v>
          </cell>
          <cell r="F36">
            <v>-0.41608805390883913</v>
          </cell>
          <cell r="G36">
            <v>-0.43554728940778498</v>
          </cell>
        </row>
        <row r="37">
          <cell r="B37">
            <v>5.0836751160930164E-2</v>
          </cell>
          <cell r="C37">
            <v>2.9730743973992103E-2</v>
          </cell>
          <cell r="F37">
            <v>0.15341909734548542</v>
          </cell>
          <cell r="G37">
            <v>4.2926151470782943E-2</v>
          </cell>
        </row>
        <row r="63">
          <cell r="D63">
            <v>-0.57267892389616804</v>
          </cell>
          <cell r="E63">
            <v>-0.75947045905533361</v>
          </cell>
          <cell r="H63">
            <v>-0.62183547904170733</v>
          </cell>
          <cell r="I63">
            <v>-0.88963777354473772</v>
          </cell>
        </row>
        <row r="64">
          <cell r="D64">
            <v>6.5294325918602061</v>
          </cell>
          <cell r="E64">
            <v>7.6962327497247625</v>
          </cell>
          <cell r="H64">
            <v>6.5844822085087076</v>
          </cell>
          <cell r="I64">
            <v>5.753796385892878</v>
          </cell>
        </row>
        <row r="65">
          <cell r="D65">
            <v>-0.57871127045438242</v>
          </cell>
          <cell r="E65">
            <v>-0.76286593292639981</v>
          </cell>
          <cell r="H65">
            <v>-0.62717389919931099</v>
          </cell>
          <cell r="I65">
            <v>-0.89119571962824073</v>
          </cell>
        </row>
        <row r="66">
          <cell r="D66">
            <v>7.9067181575946801</v>
          </cell>
          <cell r="E66">
            <v>9.2869496724596079</v>
          </cell>
          <cell r="H66">
            <v>7.9718374629593214</v>
          </cell>
          <cell r="I66">
            <v>6.9892023959361671</v>
          </cell>
        </row>
        <row r="67">
          <cell r="D67">
            <v>-0.56456788228313859</v>
          </cell>
          <cell r="E67">
            <v>-0.75490493391542446</v>
          </cell>
          <cell r="H67">
            <v>-0.61465748493472172</v>
          </cell>
          <cell r="I67">
            <v>-0.88754297255938286</v>
          </cell>
        </row>
        <row r="68">
          <cell r="D68">
            <v>5.268432866079845</v>
          </cell>
          <cell r="E68">
            <v>6.2398219274033009</v>
          </cell>
          <cell r="H68">
            <v>5.3142629896721072</v>
          </cell>
          <cell r="I68">
            <v>4.6226971580713512</v>
          </cell>
        </row>
        <row r="71">
          <cell r="D71">
            <v>-0.54877711311379773</v>
          </cell>
          <cell r="E71">
            <v>-0.74601666073663586</v>
          </cell>
          <cell r="H71">
            <v>-0.60068319489283339</v>
          </cell>
          <cell r="I71">
            <v>-0.88346476406365648</v>
          </cell>
        </row>
        <row r="72">
          <cell r="D72">
            <v>3.7895408265363937</v>
          </cell>
          <cell r="E72">
            <v>4.5317530615649471</v>
          </cell>
          <cell r="H72">
            <v>3.8245583903709131</v>
          </cell>
          <cell r="I72">
            <v>3.2961515532150027</v>
          </cell>
        </row>
        <row r="73">
          <cell r="D73">
            <v>-0.37000329715968838</v>
          </cell>
          <cell r="E73">
            <v>-0.41889345457009197</v>
          </cell>
          <cell r="H73">
            <v>-0.58671312308287382</v>
          </cell>
          <cell r="I73">
            <v>-0.6124119560325707</v>
          </cell>
        </row>
        <row r="74">
          <cell r="D74">
            <v>3.7869902112313731</v>
          </cell>
          <cell r="E74">
            <v>4.5476812885702174</v>
          </cell>
          <cell r="H74">
            <v>2.6090408743911202</v>
          </cell>
          <cell r="I74">
            <v>2.7002077434885696</v>
          </cell>
        </row>
      </sheetData>
      <sheetData sheetId="12"/>
      <sheetData sheetId="13">
        <row r="34">
          <cell r="AG34">
            <v>1.732984798477033E-2</v>
          </cell>
        </row>
        <row r="35">
          <cell r="AG35">
            <v>1.732984798477033E-2</v>
          </cell>
        </row>
        <row r="36">
          <cell r="AG36">
            <v>1.732984798477033E-2</v>
          </cell>
        </row>
        <row r="37">
          <cell r="AG37">
            <v>3.1344494453001914E-2</v>
          </cell>
        </row>
        <row r="38">
          <cell r="AG38">
            <v>3.4391874197397421E-2</v>
          </cell>
        </row>
        <row r="39">
          <cell r="AG39">
            <v>6.691865296354349E-3</v>
          </cell>
        </row>
        <row r="42">
          <cell r="AB42">
            <v>-2.7499999999999969E-2</v>
          </cell>
          <cell r="AG42">
            <v>-7.3792701155619422E-3</v>
          </cell>
        </row>
        <row r="43">
          <cell r="AB43">
            <v>-4.500000000000004E-2</v>
          </cell>
          <cell r="AG43">
            <v>-8.3330445773746042E-3</v>
          </cell>
        </row>
        <row r="44">
          <cell r="AB44">
            <v>0</v>
          </cell>
          <cell r="AG44">
            <v>6.874276915163291E-3</v>
          </cell>
        </row>
        <row r="45">
          <cell r="AB45">
            <v>-1.6632817029856417E-2</v>
          </cell>
          <cell r="AG45">
            <v>1.7150017918421634E-2</v>
          </cell>
        </row>
        <row r="46">
          <cell r="AB46">
            <v>-1.749999999999996E-2</v>
          </cell>
          <cell r="AG46">
            <v>-1.7783496456934555E-3</v>
          </cell>
        </row>
        <row r="49">
          <cell r="AG49">
            <v>1.5728898581576445E-2</v>
          </cell>
        </row>
        <row r="50">
          <cell r="AG50">
            <v>-7.3792701155619422E-3</v>
          </cell>
        </row>
        <row r="51">
          <cell r="AG51">
            <v>-8.3330445773746042E-3</v>
          </cell>
        </row>
        <row r="52">
          <cell r="AG52">
            <v>6.874276915163291E-3</v>
          </cell>
        </row>
        <row r="53">
          <cell r="AG53">
            <v>1.7150017918421634E-2</v>
          </cell>
        </row>
        <row r="54">
          <cell r="AG54">
            <v>1.5728898581576445E-2</v>
          </cell>
        </row>
        <row r="55">
          <cell r="AG55">
            <v>-4.5787709269295984E-4</v>
          </cell>
        </row>
        <row r="56">
          <cell r="AG56">
            <v>2.6832716418761393E-2</v>
          </cell>
        </row>
        <row r="57">
          <cell r="AG57">
            <v>6.691865296354349E-3</v>
          </cell>
        </row>
        <row r="58">
          <cell r="AG58">
            <v>1.3684778748436432E-2</v>
          </cell>
        </row>
        <row r="60">
          <cell r="AG60">
            <v>6.9319391939081765E-2</v>
          </cell>
        </row>
        <row r="61">
          <cell r="AG61">
            <v>6.9319391939081765E-2</v>
          </cell>
        </row>
        <row r="62">
          <cell r="AG62">
            <v>6.9319391939081765E-2</v>
          </cell>
        </row>
        <row r="63">
          <cell r="AG63">
            <v>0.12537797781200788</v>
          </cell>
        </row>
        <row r="64">
          <cell r="AG64">
            <v>0.13756749678958879</v>
          </cell>
        </row>
        <row r="65">
          <cell r="AG65">
            <v>2.6767461185417396E-2</v>
          </cell>
        </row>
        <row r="68">
          <cell r="AB68">
            <v>-0.10999999999999999</v>
          </cell>
          <cell r="AG68">
            <v>-2.9517080462247991E-2</v>
          </cell>
        </row>
        <row r="69">
          <cell r="AB69">
            <v>-0.18000000000000005</v>
          </cell>
          <cell r="AG69">
            <v>-3.3332178309498417E-2</v>
          </cell>
        </row>
        <row r="70">
          <cell r="AB70">
            <v>0</v>
          </cell>
          <cell r="AG70">
            <v>2.7497107660653164E-2</v>
          </cell>
        </row>
        <row r="71">
          <cell r="AB71">
            <v>-6.6531268119425779E-2</v>
          </cell>
          <cell r="AG71">
            <v>6.8600071673686314E-2</v>
          </cell>
        </row>
        <row r="72">
          <cell r="AB72">
            <v>-6.9999999999999951E-2</v>
          </cell>
          <cell r="AG72">
            <v>-7.1133985827739332E-3</v>
          </cell>
        </row>
        <row r="75">
          <cell r="AG75">
            <v>6.2915594326306445E-2</v>
          </cell>
        </row>
        <row r="76">
          <cell r="AG76">
            <v>-2.9517080462247991E-2</v>
          </cell>
        </row>
        <row r="77">
          <cell r="AG77">
            <v>-3.3332178309498417E-2</v>
          </cell>
        </row>
        <row r="78">
          <cell r="AG78">
            <v>2.7497107660653164E-2</v>
          </cell>
        </row>
        <row r="79">
          <cell r="AG79">
            <v>6.8600071673686314E-2</v>
          </cell>
        </row>
        <row r="80">
          <cell r="AG80">
            <v>6.2915594326306445E-2</v>
          </cell>
        </row>
        <row r="81">
          <cell r="AG81">
            <v>-1.8315083707722835E-3</v>
          </cell>
        </row>
        <row r="82">
          <cell r="AG82">
            <v>0.10733086567504624</v>
          </cell>
        </row>
        <row r="83">
          <cell r="AG83">
            <v>2.6767461185417396E-2</v>
          </cell>
        </row>
        <row r="84">
          <cell r="AG84">
            <v>5.4739114993746174E-2</v>
          </cell>
        </row>
        <row r="87">
          <cell r="AG87">
            <v>2.2251368299855301E-2</v>
          </cell>
        </row>
        <row r="88">
          <cell r="AG88">
            <v>2.2251368299855301E-2</v>
          </cell>
        </row>
        <row r="89">
          <cell r="AG89">
            <v>2.2251368299855301E-2</v>
          </cell>
        </row>
        <row r="90">
          <cell r="AG90">
            <v>0.11514381038003507</v>
          </cell>
        </row>
        <row r="91">
          <cell r="AG91">
            <v>0.30005849011707109</v>
          </cell>
        </row>
        <row r="92">
          <cell r="AG92">
            <v>-5.5128966472322238E-2</v>
          </cell>
        </row>
        <row r="95">
          <cell r="AB95">
            <v>-0.13</v>
          </cell>
          <cell r="AG95">
            <v>-0.12363736577160245</v>
          </cell>
        </row>
        <row r="96">
          <cell r="AB96">
            <v>-9.9999999999999978E-2</v>
          </cell>
          <cell r="AG96">
            <v>-0.12727203537584919</v>
          </cell>
        </row>
        <row r="97">
          <cell r="AB97">
            <v>0</v>
          </cell>
          <cell r="AG97">
            <v>-4.3044481089872244E-2</v>
          </cell>
        </row>
        <row r="98">
          <cell r="AB98">
            <v>-4.303302069584436E-2</v>
          </cell>
          <cell r="AG98">
            <v>-5.5842958311361102E-2</v>
          </cell>
        </row>
        <row r="99">
          <cell r="AB99">
            <v>-0.10999999999999999</v>
          </cell>
          <cell r="AG99">
            <v>3.6280893514790247E-2</v>
          </cell>
        </row>
        <row r="102">
          <cell r="AG102">
            <v>1.1545819172650074E-2</v>
          </cell>
        </row>
        <row r="103">
          <cell r="AG103">
            <v>-0.12363736577160245</v>
          </cell>
        </row>
        <row r="104">
          <cell r="AG104">
            <v>-0.12727203537584919</v>
          </cell>
        </row>
        <row r="105">
          <cell r="AG105">
            <v>-4.3044481089872244E-2</v>
          </cell>
        </row>
        <row r="106">
          <cell r="AG106">
            <v>-5.5842958311361102E-2</v>
          </cell>
        </row>
        <row r="107">
          <cell r="AG107">
            <v>1.1545819172650074E-2</v>
          </cell>
        </row>
        <row r="108">
          <cell r="AG108">
            <v>3.8041832265434561E-2</v>
          </cell>
        </row>
        <row r="109">
          <cell r="AG109">
            <v>9.3875259622714591E-2</v>
          </cell>
        </row>
        <row r="110">
          <cell r="AG110">
            <v>-5.5128966472322238E-2</v>
          </cell>
        </row>
        <row r="111">
          <cell r="AG111">
            <v>9.4817566496452343E-4</v>
          </cell>
        </row>
        <row r="113">
          <cell r="AG113">
            <v>3.9577662677818815E-2</v>
          </cell>
        </row>
        <row r="114">
          <cell r="AG114">
            <v>3.9577662677818815E-2</v>
          </cell>
        </row>
        <row r="115">
          <cell r="AG115">
            <v>3.9577662677818815E-2</v>
          </cell>
        </row>
        <row r="116">
          <cell r="AG116">
            <v>0.28124398701455844</v>
          </cell>
        </row>
        <row r="117">
          <cell r="AG117">
            <v>0.30005849011707109</v>
          </cell>
        </row>
        <row r="118">
          <cell r="AG118">
            <v>-5.5128966472322238E-2</v>
          </cell>
        </row>
        <row r="121">
          <cell r="AB121">
            <v>-0.33999999999999997</v>
          </cell>
          <cell r="AG121">
            <v>-0.2894357019769751</v>
          </cell>
        </row>
        <row r="122">
          <cell r="AB122">
            <v>-0.30000000000000004</v>
          </cell>
          <cell r="AG122">
            <v>-0.31653834095699018</v>
          </cell>
        </row>
        <row r="123">
          <cell r="AB123">
            <v>0</v>
          </cell>
          <cell r="AG123">
            <v>-0.12196864759792414</v>
          </cell>
        </row>
        <row r="124">
          <cell r="AB124">
            <v>-0.14159482268821633</v>
          </cell>
          <cell r="AG124">
            <v>-0.13435739023995219</v>
          </cell>
        </row>
        <row r="125">
          <cell r="AB125">
            <v>-0.24</v>
          </cell>
          <cell r="AG125">
            <v>7.2705246822557523E-2</v>
          </cell>
        </row>
        <row r="128">
          <cell r="AG128">
            <v>3.4371026127731463E-2</v>
          </cell>
        </row>
        <row r="129">
          <cell r="AG129">
            <v>-0.2894357019769751</v>
          </cell>
        </row>
        <row r="130">
          <cell r="AG130">
            <v>-0.31653834095699018</v>
          </cell>
        </row>
        <row r="131">
          <cell r="AG131">
            <v>-0.12196864759792414</v>
          </cell>
        </row>
        <row r="132">
          <cell r="AG132">
            <v>-0.13435739023995219</v>
          </cell>
        </row>
        <row r="133">
          <cell r="AG133">
            <v>3.4371026127731463E-2</v>
          </cell>
        </row>
        <row r="134">
          <cell r="AG134">
            <v>7.8500863854204406E-2</v>
          </cell>
        </row>
        <row r="135">
          <cell r="AG135">
            <v>0.20167482151125116</v>
          </cell>
        </row>
        <row r="136">
          <cell r="AG136">
            <v>-5.5128966472322238E-2</v>
          </cell>
        </row>
        <row r="137">
          <cell r="AG137">
            <v>-1.0298433050372036E-2</v>
          </cell>
        </row>
        <row r="151">
          <cell r="G151">
            <v>-3.6591945847844309E-2</v>
          </cell>
          <cell r="H151">
            <v>-0.11149261784470499</v>
          </cell>
          <cell r="I151">
            <v>-0.29930838279295635</v>
          </cell>
          <cell r="J151">
            <v>-0.50846127434149213</v>
          </cell>
        </row>
        <row r="173">
          <cell r="F173">
            <v>-3.6591945847844198E-2</v>
          </cell>
          <cell r="G173">
            <v>-0.29930838279295635</v>
          </cell>
          <cell r="H173">
            <v>-0.11149261784470499</v>
          </cell>
          <cell r="I173">
            <v>-0.50846127434149224</v>
          </cell>
        </row>
        <row r="174">
          <cell r="F174">
            <v>-3.1392962731042307E-2</v>
          </cell>
          <cell r="G174">
            <v>-0.2639883186044415</v>
          </cell>
          <cell r="H174">
            <v>-9.1963579395183737E-2</v>
          </cell>
          <cell r="I174">
            <v>-0.51304699364206918</v>
          </cell>
        </row>
        <row r="175">
          <cell r="F175">
            <v>-2.205615982177056E-2</v>
          </cell>
          <cell r="G175">
            <v>-0.12132115767740548</v>
          </cell>
          <cell r="H175">
            <v>-5.5990432771757859E-2</v>
          </cell>
          <cell r="I175">
            <v>-0.34675845480006273</v>
          </cell>
        </row>
        <row r="176">
          <cell r="F176">
            <v>-4.5595863404413683E-2</v>
          </cell>
          <cell r="G176">
            <v>-0.33828314038652785</v>
          </cell>
          <cell r="H176">
            <v>-0.14412627623714613</v>
          </cell>
          <cell r="I176">
            <v>-0.61256995146228255</v>
          </cell>
        </row>
        <row r="177">
          <cell r="F177">
            <v>-4.8267406189334006E-3</v>
          </cell>
          <cell r="G177">
            <v>-0.31625584272117369</v>
          </cell>
          <cell r="H177">
            <v>2.4608850699021412E-2</v>
          </cell>
          <cell r="I177">
            <v>-0.56097217953534595</v>
          </cell>
        </row>
        <row r="178">
          <cell r="F178">
            <v>-5.2896551473181841E-2</v>
          </cell>
          <cell r="G178">
            <v>-0.26733304640517919</v>
          </cell>
          <cell r="H178">
            <v>-0.16804413745401359</v>
          </cell>
          <cell r="I178">
            <v>-0.48065066498595077</v>
          </cell>
        </row>
        <row r="179">
          <cell r="F179">
            <v>-3.6591945847844309E-2</v>
          </cell>
          <cell r="G179">
            <v>-0.29930838279295646</v>
          </cell>
          <cell r="H179">
            <v>-0.11149261784470488</v>
          </cell>
          <cell r="I179">
            <v>-0.50846127434149213</v>
          </cell>
        </row>
        <row r="180">
          <cell r="F180">
            <v>-1.8102978620825105E-2</v>
          </cell>
          <cell r="G180">
            <v>-0.28453113611431002</v>
          </cell>
          <cell r="H180">
            <v>-6.6457739921126135E-2</v>
          </cell>
          <cell r="I180">
            <v>-0.50273386556010802</v>
          </cell>
        </row>
        <row r="181">
          <cell r="F181">
            <v>-0.11925887174257987</v>
          </cell>
          <cell r="G181">
            <v>-0.22739382099871819</v>
          </cell>
          <cell r="H181">
            <v>-0.15473203895247245</v>
          </cell>
          <cell r="I181">
            <v>-0.34770472930080776</v>
          </cell>
        </row>
        <row r="182">
          <cell r="F182">
            <v>-9.1895169660274778E-2</v>
          </cell>
          <cell r="G182">
            <v>-0.21974188376215886</v>
          </cell>
          <cell r="H182">
            <v>-2.244334449940466E-2</v>
          </cell>
          <cell r="I182">
            <v>-0.29152833997155503</v>
          </cell>
        </row>
        <row r="183">
          <cell r="F183">
            <v>-0.31015932857799955</v>
          </cell>
          <cell r="G183">
            <v>-0.28641516775668796</v>
          </cell>
          <cell r="H183">
            <v>-0.3560853482278511</v>
          </cell>
          <cell r="I183">
            <v>-0.4719900754668952</v>
          </cell>
        </row>
        <row r="184">
          <cell r="F184">
            <v>-2.5154380265512422E-2</v>
          </cell>
          <cell r="G184">
            <v>-0.2593709197057732</v>
          </cell>
          <cell r="H184">
            <v>-6.7740977616216114E-2</v>
          </cell>
          <cell r="I184">
            <v>-0.41361504529732829</v>
          </cell>
        </row>
        <row r="185">
          <cell r="F185">
            <v>1.260494129702705E-2</v>
          </cell>
          <cell r="G185">
            <v>-0.22458052320044142</v>
          </cell>
          <cell r="H185">
            <v>-3.7893730978153739E-2</v>
          </cell>
          <cell r="I185">
            <v>-0.37903018321621829</v>
          </cell>
        </row>
        <row r="186">
          <cell r="F186">
            <v>-1.0583041142449345E-2</v>
          </cell>
          <cell r="G186">
            <v>-0.28405069988893661</v>
          </cell>
          <cell r="H186">
            <v>-7.0896773825627202E-3</v>
          </cell>
          <cell r="I186">
            <v>-0.48804434408860797</v>
          </cell>
        </row>
        <row r="187">
          <cell r="F187">
            <v>-3.6453342138355271E-2</v>
          </cell>
          <cell r="G187">
            <v>-0.29468592553073147</v>
          </cell>
          <cell r="H187">
            <v>-0.10767111749018787</v>
          </cell>
          <cell r="I187">
            <v>-0.47381699486395212</v>
          </cell>
        </row>
        <row r="203">
          <cell r="H203">
            <v>0.13747509509146871</v>
          </cell>
          <cell r="I203">
            <v>0.13747509509146871</v>
          </cell>
        </row>
        <row r="204">
          <cell r="H204">
            <v>0.14423611241437362</v>
          </cell>
          <cell r="I204">
            <v>0.18237731616151942</v>
          </cell>
        </row>
        <row r="256">
          <cell r="G256">
            <v>9.9392662611458293E-2</v>
          </cell>
          <cell r="H256">
            <v>9.9392662611458293E-2</v>
          </cell>
          <cell r="P256">
            <v>0.1189609487902914</v>
          </cell>
          <cell r="Q256">
            <v>0.11879611321586858</v>
          </cell>
        </row>
      </sheetData>
      <sheetData sheetId="14">
        <row r="65">
          <cell r="E65">
            <v>-1.1829061508663256E-2</v>
          </cell>
          <cell r="F65">
            <v>-1.027260604699704E-2</v>
          </cell>
          <cell r="G65">
            <v>-1.0048040419959912E-2</v>
          </cell>
          <cell r="H65">
            <v>-1.1518888441960622E-2</v>
          </cell>
          <cell r="I65">
            <v>-8.2670193312565626E-3</v>
          </cell>
          <cell r="J65">
            <v>-1.155751057823697E-2</v>
          </cell>
        </row>
        <row r="67">
          <cell r="E67">
            <v>0.152</v>
          </cell>
          <cell r="F67">
            <v>0.13200000000000001</v>
          </cell>
          <cell r="G67">
            <v>0.152</v>
          </cell>
          <cell r="H67">
            <v>0.17425000000000002</v>
          </cell>
          <cell r="I67">
            <v>0.152</v>
          </cell>
          <cell r="J67">
            <v>0.21249999999999999</v>
          </cell>
        </row>
        <row r="78">
          <cell r="E78">
            <v>-0.37237701402578172</v>
          </cell>
          <cell r="F78">
            <v>-0.4546739191773207</v>
          </cell>
          <cell r="G78">
            <v>-0.3841324253369669</v>
          </cell>
          <cell r="H78">
            <v>-0.49133494803650457</v>
          </cell>
          <cell r="I78">
            <v>-0.39589116479509068</v>
          </cell>
          <cell r="J78">
            <v>-0.52770573319370406</v>
          </cell>
        </row>
        <row r="79">
          <cell r="E79">
            <v>1.8681440317837734</v>
          </cell>
          <cell r="F79">
            <v>2.2989241081351257</v>
          </cell>
          <cell r="G79">
            <v>1.9295799904150677</v>
          </cell>
          <cell r="H79">
            <v>2.4747089118988082</v>
          </cell>
          <cell r="I79">
            <v>1.9910330997767591</v>
          </cell>
          <cell r="J79">
            <v>2.6507665318609157</v>
          </cell>
        </row>
        <row r="99">
          <cell r="D99">
            <v>-9.5617924991195702E-2</v>
          </cell>
          <cell r="E99">
            <v>-0.18209306240276946</v>
          </cell>
          <cell r="F99">
            <v>-0.26029962661172001</v>
          </cell>
        </row>
        <row r="100">
          <cell r="D100">
            <v>-4.7808962495597851E-2</v>
          </cell>
          <cell r="E100">
            <v>-9.1046531201384728E-2</v>
          </cell>
          <cell r="F100">
            <v>-0.13014981330586001</v>
          </cell>
        </row>
        <row r="101">
          <cell r="D101">
            <v>-1.0973682937989504E-2</v>
          </cell>
          <cell r="E101">
            <v>-2.089808508393709E-2</v>
          </cell>
          <cell r="F101">
            <v>-2.987353648991109E-2</v>
          </cell>
        </row>
      </sheetData>
      <sheetData sheetId="15">
        <row r="20">
          <cell r="N20">
            <v>-0.14587518506064057</v>
          </cell>
          <cell r="O20">
            <v>0.48728961177481778</v>
          </cell>
          <cell r="R20">
            <v>0.303981135914281</v>
          </cell>
          <cell r="S20">
            <v>-0.34278723837142333</v>
          </cell>
          <cell r="AH20">
            <v>-0.23311774038044064</v>
          </cell>
          <cell r="AI20">
            <v>0.52157727049743041</v>
          </cell>
        </row>
        <row r="21">
          <cell r="N21">
            <v>-0.12506423271982303</v>
          </cell>
          <cell r="O21">
            <v>0.41396668676422133</v>
          </cell>
          <cell r="R21">
            <v>0.37995385542114124</v>
          </cell>
          <cell r="S21">
            <v>-0.32366439535874969</v>
          </cell>
          <cell r="AH21">
            <v>-0.27533808736020593</v>
          </cell>
          <cell r="AI21">
            <v>0.47855590146086957</v>
          </cell>
        </row>
        <row r="24">
          <cell r="N24">
            <v>-0.24860264716011093</v>
          </cell>
          <cell r="O24">
            <v>4.4842177649831907</v>
          </cell>
          <cell r="R24">
            <v>0.36005845528789493</v>
          </cell>
          <cell r="S24">
            <v>-0.84013639567175491</v>
          </cell>
          <cell r="AH24">
            <v>-0.26473748527778318</v>
          </cell>
          <cell r="AI24">
            <v>5.2553325012209609</v>
          </cell>
        </row>
        <row r="26">
          <cell r="N26">
            <v>-0.23025134744159848</v>
          </cell>
          <cell r="O26">
            <v>0.98892742798163069</v>
          </cell>
          <cell r="R26">
            <v>0.8305414174954826</v>
          </cell>
          <cell r="S26">
            <v>-0.50904151394884423</v>
          </cell>
          <cell r="AH26">
            <v>-0.45371353516444968</v>
          </cell>
          <cell r="AI26">
            <v>1.0368320929367139</v>
          </cell>
        </row>
        <row r="27">
          <cell r="N27">
            <v>-0.32766503071638087</v>
          </cell>
          <cell r="O27">
            <v>0.23518485336517947</v>
          </cell>
          <cell r="R27">
            <v>0.63116858993857861</v>
          </cell>
          <cell r="S27">
            <v>-0.19931639682270919</v>
          </cell>
          <cell r="AH27">
            <v>-0.38694258481693267</v>
          </cell>
          <cell r="AI27">
            <v>0.24893278239890337</v>
          </cell>
        </row>
        <row r="32">
          <cell r="N32">
            <v>-0.20925587418789804</v>
          </cell>
          <cell r="O32">
            <v>0.69901000401290081</v>
          </cell>
          <cell r="R32">
            <v>0.5024130479012372</v>
          </cell>
          <cell r="S32">
            <v>-0.42798148524920188</v>
          </cell>
          <cell r="AH32">
            <v>-0.33440407655660886</v>
          </cell>
          <cell r="AI32">
            <v>0.74819516184811152</v>
          </cell>
        </row>
        <row r="33">
          <cell r="N33">
            <v>-0.16799767259465315</v>
          </cell>
          <cell r="O33">
            <v>0.55607777216295839</v>
          </cell>
          <cell r="R33">
            <v>0.5869469337343125</v>
          </cell>
          <cell r="S33">
            <v>-0.39129795582287463</v>
          </cell>
          <cell r="AH33">
            <v>-0.36985920640017889</v>
          </cell>
          <cell r="AI33">
            <v>0.64283989051207691</v>
          </cell>
        </row>
        <row r="36">
          <cell r="N36">
            <v>-0.2979205611799598</v>
          </cell>
          <cell r="O36">
            <v>5.3737990655285826</v>
          </cell>
          <cell r="R36">
            <v>0.46467833646388712</v>
          </cell>
          <cell r="S36">
            <v>-0.86297405343293276</v>
          </cell>
          <cell r="AH36">
            <v>-0.31725623632937017</v>
          </cell>
          <cell r="AI36">
            <v>6.2978879180911198</v>
          </cell>
        </row>
        <row r="38">
          <cell r="N38">
            <v>-0.33968440865322991</v>
          </cell>
          <cell r="O38">
            <v>1.4589414233942946</v>
          </cell>
          <cell r="R38">
            <v>2.0243727767316666</v>
          </cell>
          <cell r="S38">
            <v>-0.60468277746530319</v>
          </cell>
          <cell r="AH38">
            <v>-0.66935292917848277</v>
          </cell>
          <cell r="AI38">
            <v>1.5296140509052738</v>
          </cell>
        </row>
        <row r="39">
          <cell r="N39">
            <v>-0.37092671968766233</v>
          </cell>
          <cell r="O39">
            <v>0.26623636336243517</v>
          </cell>
          <cell r="R39">
            <v>0.77945664356935862</v>
          </cell>
          <cell r="S39">
            <v>-0.21984674562212692</v>
          </cell>
          <cell r="AH39">
            <v>-0.43803070274885503</v>
          </cell>
          <cell r="AI39">
            <v>0.28179943456729561</v>
          </cell>
        </row>
        <row r="70">
          <cell r="N70">
            <v>-0.15492956922167722</v>
          </cell>
          <cell r="O70">
            <v>0.51753538209454408</v>
          </cell>
          <cell r="R70">
            <v>0.32905769622032488</v>
          </cell>
          <cell r="S70">
            <v>-0.35647917090535208</v>
          </cell>
          <cell r="AH70">
            <v>-0.24758721697703612</v>
          </cell>
          <cell r="AI70">
            <v>0.55395125497609921</v>
          </cell>
        </row>
        <row r="71">
          <cell r="N71">
            <v>-0.1393753793447664</v>
          </cell>
          <cell r="O71">
            <v>0.46133704856380042</v>
          </cell>
          <cell r="R71">
            <v>0.44267903066755676</v>
          </cell>
          <cell r="S71">
            <v>-0.34781923838165152</v>
          </cell>
          <cell r="AH71">
            <v>-0.30684512704019695</v>
          </cell>
          <cell r="AI71">
            <v>0.5333172311446055</v>
          </cell>
        </row>
        <row r="74">
          <cell r="N74">
            <v>-0.26832981276805046</v>
          </cell>
          <cell r="O74">
            <v>4.8400502852013476</v>
          </cell>
          <cell r="R74">
            <v>0.40006017456106857</v>
          </cell>
          <cell r="S74">
            <v>-0.85012787094227016</v>
          </cell>
          <cell r="AH74">
            <v>-0.28574498569841811</v>
          </cell>
          <cell r="AI74">
            <v>5.6723546679690253</v>
          </cell>
        </row>
        <row r="76">
          <cell r="N76">
            <v>-0.23754688485570707</v>
          </cell>
          <cell r="O76">
            <v>1.0202616943424752</v>
          </cell>
          <cell r="R76">
            <v>0.88001550986022536</v>
          </cell>
          <cell r="S76">
            <v>-0.51683450579092605</v>
          </cell>
          <cell r="AH76">
            <v>-0.46808949476538531</v>
          </cell>
          <cell r="AI76">
            <v>1.0696842234679513</v>
          </cell>
        </row>
        <row r="77">
          <cell r="N77">
            <v>-0.34929587520202154</v>
          </cell>
          <cell r="O77">
            <v>0.25071060836380732</v>
          </cell>
          <cell r="R77">
            <v>0.70208896341416915</v>
          </cell>
          <cell r="S77">
            <v>-0.20971488517566106</v>
          </cell>
          <cell r="AH77">
            <v>-0.4124866437828939</v>
          </cell>
          <cell r="AI77">
            <v>0.26536610848309938</v>
          </cell>
        </row>
        <row r="82">
          <cell r="N82">
            <v>-0.23641902667100823</v>
          </cell>
          <cell r="O82">
            <v>0.78974731497207884</v>
          </cell>
          <cell r="R82">
            <v>0.6072325628710904</v>
          </cell>
          <cell r="S82">
            <v>-0.45808772286766486</v>
          </cell>
          <cell r="AH82">
            <v>-0.37781250634639518</v>
          </cell>
          <cell r="AI82">
            <v>0.84531711528411768</v>
          </cell>
        </row>
        <row r="83">
          <cell r="N83">
            <v>-0.20377553915701152</v>
          </cell>
          <cell r="O83">
            <v>0.67450367666190614</v>
          </cell>
          <cell r="R83">
            <v>0.81365363855350004</v>
          </cell>
          <cell r="S83">
            <v>-0.43812118999034588</v>
          </cell>
          <cell r="AH83">
            <v>-0.44862680560015666</v>
          </cell>
          <cell r="AI83">
            <v>0.77974321472141694</v>
          </cell>
        </row>
        <row r="86">
          <cell r="N86">
            <v>-0.2979205611799598</v>
          </cell>
          <cell r="O86">
            <v>5.3737990655285826</v>
          </cell>
          <cell r="R86">
            <v>0.46467833646388712</v>
          </cell>
          <cell r="S86">
            <v>-0.86297405343293276</v>
          </cell>
          <cell r="AH86">
            <v>-0.31725623632937017</v>
          </cell>
          <cell r="AI86">
            <v>6.2978879180911198</v>
          </cell>
        </row>
        <row r="88">
          <cell r="N88">
            <v>-0.36886655830966508</v>
          </cell>
          <cell r="O88">
            <v>1.584278488837672</v>
          </cell>
          <cell r="R88">
            <v>2.6610828349909679</v>
          </cell>
          <cell r="S88">
            <v>-0.62420461561516483</v>
          </cell>
          <cell r="AH88">
            <v>-0.72685676758222484</v>
          </cell>
          <cell r="AI88">
            <v>1.6610225730302233</v>
          </cell>
        </row>
        <row r="89">
          <cell r="N89">
            <v>-0.47908094211586594</v>
          </cell>
          <cell r="O89">
            <v>0.34386513835557464</v>
          </cell>
          <cell r="R89">
            <v>1.3028262446191698</v>
          </cell>
          <cell r="S89">
            <v>-0.26684392962079395</v>
          </cell>
          <cell r="AH89">
            <v>-0.56575099757866054</v>
          </cell>
          <cell r="AI89">
            <v>0.36396606498827588</v>
          </cell>
        </row>
        <row r="95">
          <cell r="N95">
            <v>-0.16398395338271399</v>
          </cell>
          <cell r="O95">
            <v>0.54778115241426995</v>
          </cell>
          <cell r="R95">
            <v>0.35511765104817417</v>
          </cell>
          <cell r="S95">
            <v>-0.36961224905014078</v>
          </cell>
          <cell r="AH95">
            <v>-0.26205669357363148</v>
          </cell>
          <cell r="AI95">
            <v>0.58632523945476778</v>
          </cell>
        </row>
        <row r="96">
          <cell r="N96">
            <v>-0.14653095265723803</v>
          </cell>
          <cell r="O96">
            <v>0.48502222946358975</v>
          </cell>
          <cell r="R96">
            <v>0.47622970579936008</v>
          </cell>
          <cell r="S96">
            <v>-0.35926100612934175</v>
          </cell>
          <cell r="AH96">
            <v>-0.32259864688019224</v>
          </cell>
          <cell r="AI96">
            <v>0.56069789598647324</v>
          </cell>
        </row>
        <row r="99">
          <cell r="N99">
            <v>-0.27819339557202039</v>
          </cell>
          <cell r="O99">
            <v>5.0179665453104265</v>
          </cell>
          <cell r="R99">
            <v>0.42095659507690542</v>
          </cell>
          <cell r="S99">
            <v>-0.85466945061068622</v>
          </cell>
          <cell r="AH99">
            <v>-0.29624873590873546</v>
          </cell>
          <cell r="AI99">
            <v>5.8808657513430571</v>
          </cell>
        </row>
        <row r="101">
          <cell r="N101">
            <v>-0.25213795968392461</v>
          </cell>
          <cell r="O101">
            <v>1.0829302270641636</v>
          </cell>
          <cell r="R101">
            <v>0.987444967566524</v>
          </cell>
          <cell r="S101">
            <v>-0.53170113638197447</v>
          </cell>
          <cell r="AH101">
            <v>-0.49684141396725634</v>
          </cell>
          <cell r="AI101">
            <v>1.1353884845304263</v>
          </cell>
        </row>
        <row r="102">
          <cell r="N102">
            <v>-0.37092671968766233</v>
          </cell>
          <cell r="O102">
            <v>0.26623636336243517</v>
          </cell>
          <cell r="R102">
            <v>0.77945664356935862</v>
          </cell>
          <cell r="S102">
            <v>-0.21984674562212692</v>
          </cell>
          <cell r="AH102">
            <v>-0.43803070274885503</v>
          </cell>
          <cell r="AI102">
            <v>0.28179943456729561</v>
          </cell>
        </row>
        <row r="107">
          <cell r="N107">
            <v>-0.26358217915411863</v>
          </cell>
          <cell r="O107">
            <v>0.88048462593125731</v>
          </cell>
          <cell r="R107">
            <v>0.72777500508642246</v>
          </cell>
          <cell r="S107">
            <v>-0.4851833367242816</v>
          </cell>
          <cell r="AH107">
            <v>-0.4212209361361815</v>
          </cell>
          <cell r="AI107">
            <v>0.94243906872012384</v>
          </cell>
        </row>
        <row r="108">
          <cell r="N108">
            <v>-0.23955340571936989</v>
          </cell>
          <cell r="O108">
            <v>0.79292958116085366</v>
          </cell>
          <cell r="R108">
            <v>1.1159292449790832</v>
          </cell>
          <cell r="S108">
            <v>-0.47825539070532119</v>
          </cell>
          <cell r="AH108">
            <v>-0.527394404800134</v>
          </cell>
          <cell r="AI108">
            <v>0.91664653893075632</v>
          </cell>
        </row>
        <row r="111">
          <cell r="N111">
            <v>-0.2979205611799598</v>
          </cell>
          <cell r="O111">
            <v>5.3737990655285826</v>
          </cell>
          <cell r="R111">
            <v>0.46467833646388712</v>
          </cell>
          <cell r="S111">
            <v>-0.86297405343293276</v>
          </cell>
          <cell r="AH111">
            <v>-0.31725623632937017</v>
          </cell>
          <cell r="AI111">
            <v>6.2978879180911198</v>
          </cell>
        </row>
        <row r="113">
          <cell r="N113">
            <v>-0.39804870796609992</v>
          </cell>
          <cell r="O113">
            <v>1.7096155542810481</v>
          </cell>
          <cell r="R113">
            <v>3.637371590988554</v>
          </cell>
          <cell r="S113">
            <v>-0.64188910429209811</v>
          </cell>
          <cell r="AH113">
            <v>-0.78436060598596691</v>
          </cell>
          <cell r="AI113">
            <v>1.7924310951551723</v>
          </cell>
        </row>
        <row r="114">
          <cell r="N114">
            <v>-0.56560432005842876</v>
          </cell>
          <cell r="O114">
            <v>0.40596815835008626</v>
          </cell>
          <cell r="R114">
            <v>2.0113881660404531</v>
          </cell>
          <cell r="S114">
            <v>-0.30055225469570002</v>
          </cell>
          <cell r="AH114">
            <v>-0.66792723344250515</v>
          </cell>
          <cell r="AI114">
            <v>0.42969936932506037</v>
          </cell>
        </row>
      </sheetData>
      <sheetData sheetId="16">
        <row r="9">
          <cell r="B9">
            <v>-5.3645420186556936E-2</v>
          </cell>
          <cell r="C9">
            <v>-9.9912572126755306E-2</v>
          </cell>
          <cell r="D9">
            <v>-0.1439177290448771</v>
          </cell>
          <cell r="E9">
            <v>-0.10466174574128373</v>
          </cell>
          <cell r="F9">
            <v>-0.19027213177874169</v>
          </cell>
          <cell r="G9">
            <v>-0.26769663034560276</v>
          </cell>
        </row>
        <row r="24">
          <cell r="E24">
            <v>-0.23244379473187737</v>
          </cell>
          <cell r="F24">
            <v>-0.26237101098798299</v>
          </cell>
          <cell r="G24">
            <v>-0.23701595344454296</v>
          </cell>
        </row>
      </sheetData>
      <sheetData sheetId="17">
        <row r="92">
          <cell r="D92">
            <v>1.1258788641154887</v>
          </cell>
          <cell r="E92">
            <v>0.99034647234881379</v>
          </cell>
          <cell r="F92">
            <v>1.5955178819358058</v>
          </cell>
          <cell r="G92">
            <v>0.986347915025519</v>
          </cell>
          <cell r="H92">
            <v>1.7031851192755738</v>
          </cell>
          <cell r="I92">
            <v>0.87638313589844707</v>
          </cell>
        </row>
        <row r="144">
          <cell r="D144">
            <v>-0.45754740815876216</v>
          </cell>
          <cell r="E144">
            <v>-0.55721331337057978</v>
          </cell>
          <cell r="F144">
            <v>-0.49063641113072032</v>
          </cell>
          <cell r="G144">
            <v>-0.67348437516793447</v>
          </cell>
          <cell r="H144">
            <v>-0.47868753377650985</v>
          </cell>
          <cell r="I144">
            <v>-0.71258871198166607</v>
          </cell>
        </row>
        <row r="145">
          <cell r="D145">
            <v>0.85024115885900753</v>
          </cell>
          <cell r="E145">
            <v>0.99928654500521552</v>
          </cell>
          <cell r="F145">
            <v>0.80846601269518104</v>
          </cell>
          <cell r="G145">
            <v>0.66477263830711086</v>
          </cell>
          <cell r="H145">
            <v>0.92649805578582933</v>
          </cell>
          <cell r="I145">
            <v>0.65821042332430713</v>
          </cell>
        </row>
        <row r="146">
          <cell r="D146">
            <v>8.0870681051425697E-2</v>
          </cell>
          <cell r="E146">
            <v>-6.6531135407237874E-2</v>
          </cell>
          <cell r="F146">
            <v>0.15563903373178123</v>
          </cell>
          <cell r="G146">
            <v>-0.19183108050886977</v>
          </cell>
          <cell r="H146">
            <v>0.2027861697169262</v>
          </cell>
          <cell r="I146">
            <v>-0.33427935135423104</v>
          </cell>
        </row>
        <row r="147">
          <cell r="D147">
            <v>4.2865989306514223</v>
          </cell>
          <cell r="E147">
            <v>4.8338840735269919</v>
          </cell>
          <cell r="F147">
            <v>5.1280775416083415</v>
          </cell>
          <cell r="G147">
            <v>5.2533704296448613</v>
          </cell>
          <cell r="H147">
            <v>5.6429582780022134</v>
          </cell>
          <cell r="I147">
            <v>5.4719553432629491</v>
          </cell>
        </row>
        <row r="148">
          <cell r="D148">
            <v>0.70101542675526041</v>
          </cell>
          <cell r="E148">
            <v>0.69769226051817501</v>
          </cell>
          <cell r="F148">
            <v>0.90901060503923881</v>
          </cell>
          <cell r="G148">
            <v>0.6959817051866497</v>
          </cell>
          <cell r="H148">
            <v>1.036750263011593</v>
          </cell>
          <cell r="I148">
            <v>0.63183481296301269</v>
          </cell>
        </row>
        <row r="149">
          <cell r="D149">
            <v>-2.1342009332908307E-2</v>
          </cell>
          <cell r="E149">
            <v>1.6019590969690745E-2</v>
          </cell>
          <cell r="F149">
            <v>0.13460633885849194</v>
          </cell>
          <cell r="G149">
            <v>9.1329492987301419E-2</v>
          </cell>
          <cell r="H149">
            <v>0.22774294985953891</v>
          </cell>
          <cell r="I149">
            <v>5.9137478954556677E-2</v>
          </cell>
        </row>
        <row r="150">
          <cell r="D150">
            <v>0.5632591391487467</v>
          </cell>
          <cell r="E150">
            <v>0.35905321496502052</v>
          </cell>
          <cell r="F150">
            <v>0.85407526566992287</v>
          </cell>
          <cell r="G150">
            <v>0.35632291033668473</v>
          </cell>
          <cell r="H150">
            <v>0.90258913772341987</v>
          </cell>
          <cell r="I150">
            <v>0.28123649262911776</v>
          </cell>
        </row>
        <row r="151">
          <cell r="D151">
            <v>12.267735827632059</v>
          </cell>
          <cell r="E151">
            <v>13.492181839422839</v>
          </cell>
          <cell r="F151">
            <v>16.278699452895307</v>
          </cell>
          <cell r="G151">
            <v>13.463067400992347</v>
          </cell>
          <cell r="H151">
            <v>17.557812172295343</v>
          </cell>
          <cell r="I151">
            <v>12.66238792273003</v>
          </cell>
        </row>
        <row r="153">
          <cell r="D153">
            <v>-0.53021933669157217</v>
          </cell>
          <cell r="E153">
            <v>-0.73378682476785839</v>
          </cell>
          <cell r="F153">
            <v>-0.51276462233135289</v>
          </cell>
          <cell r="G153">
            <v>-0.80852063221884296</v>
          </cell>
          <cell r="H153">
            <v>-0.51998269153143672</v>
          </cell>
          <cell r="I153">
            <v>-0.85720077673336603</v>
          </cell>
        </row>
        <row r="154">
          <cell r="D154">
            <v>6.6048527125853909</v>
          </cell>
          <cell r="E154">
            <v>7.842600657892147</v>
          </cell>
          <cell r="F154">
            <v>7.2312391044425546</v>
          </cell>
          <cell r="G154">
            <v>7.0991786826496917</v>
          </cell>
          <cell r="H154">
            <v>7.8448360542546851</v>
          </cell>
          <cell r="I154">
            <v>7.0286234473205695</v>
          </cell>
        </row>
        <row r="155">
          <cell r="D155">
            <v>0.94031287785830875</v>
          </cell>
          <cell r="E155">
            <v>1.2338966507735187</v>
          </cell>
          <cell r="F155">
            <v>1.328201469864517</v>
          </cell>
          <cell r="G155">
            <v>1.8068450310424042</v>
          </cell>
          <cell r="H155">
            <v>1.5465740282618818</v>
          </cell>
          <cell r="I155">
            <v>1.8068450310424042</v>
          </cell>
        </row>
      </sheetData>
      <sheetData sheetId="18">
        <row r="76">
          <cell r="D76">
            <v>0.17069117085630015</v>
          </cell>
          <cell r="E76">
            <v>0.1942211874995996</v>
          </cell>
          <cell r="F76">
            <v>0.21746787115530064</v>
          </cell>
          <cell r="K76">
            <v>0.18376695363056594</v>
          </cell>
          <cell r="L76">
            <v>0.10520230288353227</v>
          </cell>
          <cell r="M76">
            <v>4.4459298724188079E-2</v>
          </cell>
        </row>
        <row r="77">
          <cell r="D77">
            <v>-0.40301898958443738</v>
          </cell>
          <cell r="E77">
            <v>-0.45608207113900257</v>
          </cell>
          <cell r="F77">
            <v>-0.50850620195859952</v>
          </cell>
          <cell r="K77">
            <v>-0.56307320524482696</v>
          </cell>
          <cell r="L77">
            <v>-0.69229517103205207</v>
          </cell>
          <cell r="M77">
            <v>-0.74052310737367899</v>
          </cell>
        </row>
        <row r="78">
          <cell r="D78">
            <v>0.13486849062074513</v>
          </cell>
          <cell r="E78">
            <v>0.15055432281972436</v>
          </cell>
          <cell r="F78">
            <v>0.16605127654202012</v>
          </cell>
          <cell r="K78">
            <v>0.29574129116672832</v>
          </cell>
          <cell r="L78">
            <v>0.60042536671046554</v>
          </cell>
          <cell r="M78">
            <v>0.77576793843227265</v>
          </cell>
        </row>
        <row r="81">
          <cell r="D81">
            <v>6.2984880043287061E-2</v>
          </cell>
          <cell r="E81">
            <v>6.2984880043287284E-2</v>
          </cell>
          <cell r="F81">
            <v>6.2984880043287284E-2</v>
          </cell>
          <cell r="K81">
            <v>6.2984880043287284E-2</v>
          </cell>
          <cell r="L81">
            <v>6.2984880043287284E-2</v>
          </cell>
          <cell r="M81">
            <v>6.2984880043287284E-2</v>
          </cell>
        </row>
        <row r="82">
          <cell r="D82">
            <v>4.4495492455741026E-2</v>
          </cell>
          <cell r="E82">
            <v>4.4495492455741026E-2</v>
          </cell>
          <cell r="F82">
            <v>4.4495492455741026E-2</v>
          </cell>
          <cell r="K82">
            <v>4.4495492455740804E-2</v>
          </cell>
          <cell r="L82">
            <v>4.4495492455741026E-2</v>
          </cell>
          <cell r="M82">
            <v>4.4495492455741026E-2</v>
          </cell>
        </row>
        <row r="83">
          <cell r="D83">
            <v>-0.14272852696271277</v>
          </cell>
          <cell r="E83">
            <v>-0.14272852696271277</v>
          </cell>
          <cell r="F83">
            <v>-0.14272852696271277</v>
          </cell>
          <cell r="K83">
            <v>-0.14272852696271277</v>
          </cell>
          <cell r="L83">
            <v>-0.14272852696271277</v>
          </cell>
          <cell r="M83">
            <v>-0.14272852696271277</v>
          </cell>
        </row>
      </sheetData>
      <sheetData sheetId="19"/>
      <sheetData sheetId="20"/>
      <sheetData sheetId="21"/>
      <sheetData sheetId="22"/>
    </sheetDataSet>
  </externalBook>
</externalLink>
</file>

<file path=xl/persons/person.xml><?xml version="1.0" encoding="utf-8"?>
<personList xmlns="http://schemas.microsoft.com/office/spreadsheetml/2018/threadedcomments" xmlns:x="http://schemas.openxmlformats.org/spreadsheetml/2006/main">
  <person displayName="VICARD Fanny" id="{8EED3F57-36B4-4984-8BB8-5BEB45A6058C}" userId="S::fanny.vicard@ademe.fr::0c3436e4-d345-4970-84c4-20a18b0e71b7" providerId="AD"/>
  <person displayName="TEIXEIRA Antoine" id="{599C1AA3-8CE2-4A60-B33A-FE727ADB4DF4}" userId="S::antoine.teixeira@ademe.fr::0acc46ae-cbe7-4eef-bc68-82cb45d7a3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3-09-21T09:34:13.60" personId="{599C1AA3-8CE2-4A60-B33A-FE727ADB4DF4}" id="{3BF749E4-F4E0-48FD-BEA1-0A81B7DD32A7}">
    <text xml:space="preserve">Mettre à jour le code pour prendre en compte le nom de variable en colonne ou en ligne (col_name et row_name) en précisant comme niveau "variable" (row_level et col_level)
</text>
  </threadedComment>
  <threadedComment ref="E125" dT="2025-04-08T14:19:06.15" personId="{8EED3F57-36B4-4984-8BB8-5BEB45A6058C}" id="{BCBFFFF7-E5D0-4F60-AADF-F4767E3507B9}">
    <text xml:space="preserve">Inclus les services de restauration collective marchande, comme les restaurants d’entreprises, les cantines des établissements scolaires privés, les maisons de retraite... </text>
  </threadedComment>
  <threadedComment ref="C131" dT="2025-04-08T12:22:12.61" personId="{8EED3F57-36B4-4984-8BB8-5BEB45A6058C}" id="{5818B0D2-D8D4-4954-A1F9-A977A52003AD}">
    <text>Pas d’usage alimentaire</text>
  </threadedComment>
  <threadedComment ref="C132" dT="2025-04-08T12:21:52.69" personId="{8EED3F57-36B4-4984-8BB8-5BEB45A6058C}" id="{E9A5BD75-73AA-401C-99AB-519C726248C3}">
    <text>Alimentation animale</text>
  </threadedComment>
  <threadedComment ref="C138" dT="2025-04-08T12:44:40.22" personId="{8EED3F57-36B4-4984-8BB8-5BEB45A6058C}" id="{5E02100C-1052-4D0C-829C-9614006C117A}">
    <text>Œufs et autres produits mal identifiés, non informé</text>
  </threadedComment>
  <threadedComment ref="E155" dT="2025-04-11T09:28:47.31" personId="{8EED3F57-36B4-4984-8BB8-5BEB45A6058C}" id="{735D9701-923D-456C-BBC6-9D96C18802DB}">
    <text>Activités de restauration internalisées dans les services récréationnels par exemple (voyage …)</text>
  </threadedComment>
  <threadedComment ref="E170" dT="2025-04-08T14:16:56.79" personId="{8EED3F57-36B4-4984-8BB8-5BEB45A6058C}" id="{5C38780A-4435-4390-8E10-3EA5B3FC8A6D}">
    <text xml:space="preserve">Cantine scolaire gérées par les pouvoirs publics, restauration dans les hôpitaux publics </text>
  </threadedComment>
  <threadedComment ref="C244" dT="2025-04-08T12:53:45.50" personId="{8EED3F57-36B4-4984-8BB8-5BEB45A6058C}" id="{403D3D09-E617-465F-8C51-F3D8AB61E793}">
    <text>Essentiellement de l’alimentation animale</text>
  </threadedComment>
  <threadedComment ref="E373" dT="2025-04-17T10:10:41.79" personId="{8EED3F57-36B4-4984-8BB8-5BEB45A6058C}" id="{B6FB4A2F-2C4C-469A-AEC2-134B0702DB07}">
    <text>Emballages pour le transport</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ademecloud-my.sharepoint.com/:w:/g/personal/fanny_vicard_ademe_fr/EUzhyYC_4LdJil47C6_L5bUBKcHIPDkKsdpmgA-JCCn5oA?e=y3mUAL"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3193-E0B1-495B-B0B9-0B8DEAF63388}">
  <dimension ref="A1:H50"/>
  <sheetViews>
    <sheetView tabSelected="1" topLeftCell="A12" workbookViewId="0">
      <selection activeCell="B26" sqref="B26:E26"/>
    </sheetView>
  </sheetViews>
  <sheetFormatPr baseColWidth="10" defaultRowHeight="12.75" x14ac:dyDescent="0.2"/>
  <cols>
    <col min="1" max="1" width="34.140625" style="81" customWidth="1"/>
    <col min="2" max="2" width="28.140625" style="81" customWidth="1"/>
    <col min="3" max="3" width="29.7109375" style="81" customWidth="1"/>
    <col min="4" max="4" width="22.85546875" style="81" customWidth="1"/>
    <col min="5" max="7" width="11.42578125" style="81"/>
    <col min="8" max="8" width="23" style="81" customWidth="1"/>
    <col min="9" max="16384" width="11.42578125" style="81"/>
  </cols>
  <sheetData>
    <row r="1" spans="1:6" x14ac:dyDescent="0.2">
      <c r="A1" s="122" t="s">
        <v>257</v>
      </c>
    </row>
    <row r="3" spans="1:6" x14ac:dyDescent="0.2">
      <c r="A3" s="120" t="s">
        <v>143</v>
      </c>
      <c r="B3" s="120" t="s">
        <v>144</v>
      </c>
      <c r="C3" s="120"/>
      <c r="D3" s="120" t="s">
        <v>145</v>
      </c>
      <c r="E3" s="120"/>
      <c r="F3" s="120"/>
    </row>
    <row r="4" spans="1:6" ht="51.75" customHeight="1" x14ac:dyDescent="0.2">
      <c r="A4" s="83" t="s">
        <v>152</v>
      </c>
      <c r="B4" s="142" t="s">
        <v>255</v>
      </c>
      <c r="C4" s="142"/>
      <c r="D4" s="86" t="s">
        <v>153</v>
      </c>
    </row>
    <row r="5" spans="1:6" ht="51.75" customHeight="1" x14ac:dyDescent="0.2">
      <c r="A5" s="83" t="s">
        <v>154</v>
      </c>
      <c r="B5" s="142" t="s">
        <v>256</v>
      </c>
      <c r="C5" s="142"/>
      <c r="D5" s="86" t="s">
        <v>153</v>
      </c>
    </row>
    <row r="7" spans="1:6" ht="51.75" customHeight="1" x14ac:dyDescent="0.2">
      <c r="A7" s="83"/>
      <c r="B7" s="85"/>
      <c r="C7" s="85"/>
      <c r="D7" s="86"/>
    </row>
    <row r="8" spans="1:6" x14ac:dyDescent="0.2">
      <c r="A8" s="80" t="s">
        <v>141</v>
      </c>
      <c r="B8" s="80"/>
      <c r="C8" s="80"/>
      <c r="D8" s="80"/>
      <c r="E8" s="80"/>
      <c r="F8" s="80"/>
    </row>
    <row r="10" spans="1:6" x14ac:dyDescent="0.2">
      <c r="A10" s="120" t="s">
        <v>143</v>
      </c>
      <c r="B10" s="120" t="s">
        <v>144</v>
      </c>
      <c r="C10" s="120"/>
      <c r="D10" s="120" t="s">
        <v>145</v>
      </c>
      <c r="E10" s="120"/>
      <c r="F10" s="120"/>
    </row>
    <row r="11" spans="1:6" ht="90.75" customHeight="1" x14ac:dyDescent="0.2">
      <c r="A11" s="121">
        <v>2019</v>
      </c>
      <c r="B11" s="142" t="s">
        <v>248</v>
      </c>
      <c r="C11" s="142"/>
      <c r="D11" s="84" t="s">
        <v>147</v>
      </c>
      <c r="E11" s="142" t="s">
        <v>249</v>
      </c>
      <c r="F11" s="142"/>
    </row>
    <row r="12" spans="1:6" ht="53.25" customHeight="1" x14ac:dyDescent="0.2">
      <c r="A12" s="83" t="s">
        <v>150</v>
      </c>
      <c r="B12" s="142" t="s">
        <v>250</v>
      </c>
      <c r="C12" s="142"/>
      <c r="D12" s="84" t="s">
        <v>147</v>
      </c>
      <c r="E12" s="142" t="s">
        <v>251</v>
      </c>
      <c r="F12" s="142"/>
    </row>
    <row r="13" spans="1:6" ht="50.25" customHeight="1" x14ac:dyDescent="0.2">
      <c r="A13" s="83" t="s">
        <v>151</v>
      </c>
      <c r="B13" s="142" t="s">
        <v>252</v>
      </c>
      <c r="C13" s="142"/>
      <c r="D13" s="84" t="s">
        <v>147</v>
      </c>
      <c r="E13" s="142" t="s">
        <v>253</v>
      </c>
      <c r="F13" s="142"/>
    </row>
    <row r="14" spans="1:6" x14ac:dyDescent="0.2">
      <c r="A14" s="83"/>
      <c r="B14" s="85"/>
      <c r="C14" s="85"/>
      <c r="D14" s="84"/>
      <c r="E14" s="85"/>
      <c r="F14" s="85"/>
    </row>
    <row r="15" spans="1:6" ht="36" customHeight="1" x14ac:dyDescent="0.2">
      <c r="A15" s="83" t="s">
        <v>254</v>
      </c>
      <c r="B15" s="142" t="s">
        <v>146</v>
      </c>
      <c r="C15" s="142"/>
      <c r="D15" s="84" t="s">
        <v>147</v>
      </c>
    </row>
    <row r="16" spans="1:6" ht="38.25" customHeight="1" x14ac:dyDescent="0.2">
      <c r="A16" s="83" t="s">
        <v>148</v>
      </c>
      <c r="B16" s="142" t="s">
        <v>149</v>
      </c>
      <c r="C16" s="142"/>
      <c r="D16" s="84" t="s">
        <v>147</v>
      </c>
    </row>
    <row r="17" spans="1:8" ht="15" x14ac:dyDescent="0.25">
      <c r="A17"/>
      <c r="B17"/>
      <c r="C17"/>
    </row>
    <row r="18" spans="1:8" ht="15" x14ac:dyDescent="0.25">
      <c r="A18" s="123" t="s">
        <v>155</v>
      </c>
      <c r="B18"/>
      <c r="C18"/>
    </row>
    <row r="19" spans="1:8" ht="33" customHeight="1" x14ac:dyDescent="0.2">
      <c r="A19" s="124">
        <v>1</v>
      </c>
      <c r="B19" s="140" t="s">
        <v>156</v>
      </c>
      <c r="C19" s="140"/>
      <c r="D19" s="140"/>
      <c r="E19" s="140"/>
    </row>
    <row r="20" spans="1:8" ht="33.75" customHeight="1" x14ac:dyDescent="0.2">
      <c r="A20" s="124">
        <v>2</v>
      </c>
      <c r="B20" s="140" t="s">
        <v>157</v>
      </c>
      <c r="C20" s="140"/>
      <c r="D20" s="140"/>
      <c r="E20" s="140"/>
    </row>
    <row r="21" spans="1:8" ht="15" x14ac:dyDescent="0.25">
      <c r="A21" s="65"/>
      <c r="B21" s="87" t="s">
        <v>158</v>
      </c>
    </row>
    <row r="22" spans="1:8" x14ac:dyDescent="0.2">
      <c r="A22" s="65"/>
      <c r="B22" s="144" t="s">
        <v>321</v>
      </c>
      <c r="C22" s="144"/>
      <c r="D22" s="144"/>
      <c r="E22" s="144"/>
    </row>
    <row r="23" spans="1:8" ht="45" customHeight="1" x14ac:dyDescent="0.2">
      <c r="A23" s="124">
        <v>3</v>
      </c>
      <c r="B23" s="140" t="s">
        <v>258</v>
      </c>
      <c r="C23" s="140"/>
      <c r="D23" s="140"/>
      <c r="E23" s="140"/>
    </row>
    <row r="24" spans="1:8" ht="84.75" customHeight="1" x14ac:dyDescent="0.2">
      <c r="A24" s="124">
        <v>4</v>
      </c>
      <c r="B24" s="140" t="s">
        <v>259</v>
      </c>
      <c r="C24" s="140"/>
      <c r="D24" s="140"/>
      <c r="E24" s="140"/>
    </row>
    <row r="25" spans="1:8" ht="56.25" customHeight="1" x14ac:dyDescent="0.2">
      <c r="A25" s="124">
        <v>5</v>
      </c>
      <c r="B25" s="140" t="s">
        <v>322</v>
      </c>
      <c r="C25" s="140"/>
      <c r="D25" s="140"/>
      <c r="E25" s="140"/>
    </row>
    <row r="26" spans="1:8" ht="70.5" customHeight="1" x14ac:dyDescent="0.2">
      <c r="A26" s="124">
        <v>6</v>
      </c>
      <c r="B26" s="140" t="s">
        <v>323</v>
      </c>
      <c r="C26" s="140"/>
      <c r="D26" s="140"/>
      <c r="E26" s="140"/>
    </row>
    <row r="28" spans="1:8" x14ac:dyDescent="0.2">
      <c r="A28" s="82" t="s">
        <v>142</v>
      </c>
    </row>
    <row r="29" spans="1:8" x14ac:dyDescent="0.2">
      <c r="A29" s="81" t="s">
        <v>263</v>
      </c>
      <c r="B29" s="81" t="s">
        <v>264</v>
      </c>
    </row>
    <row r="30" spans="1:8" ht="15.75" x14ac:dyDescent="0.2">
      <c r="A30" s="134"/>
      <c r="B30" s="135" t="s">
        <v>265</v>
      </c>
      <c r="C30" s="135" t="s">
        <v>266</v>
      </c>
      <c r="D30" s="141" t="s">
        <v>267</v>
      </c>
      <c r="E30" s="141"/>
      <c r="F30" s="141"/>
      <c r="G30" s="141"/>
      <c r="H30" s="141"/>
    </row>
    <row r="31" spans="1:8" ht="30" customHeight="1" x14ac:dyDescent="0.2">
      <c r="A31" s="139" t="s">
        <v>268</v>
      </c>
      <c r="B31" s="138" t="s">
        <v>269</v>
      </c>
      <c r="C31" s="138"/>
      <c r="D31" s="138" t="s">
        <v>270</v>
      </c>
      <c r="E31" s="138"/>
      <c r="F31" s="138"/>
      <c r="G31" s="138"/>
      <c r="H31" s="138"/>
    </row>
    <row r="32" spans="1:8" ht="43.5" customHeight="1" x14ac:dyDescent="0.2">
      <c r="A32" s="139"/>
      <c r="B32" s="138"/>
      <c r="C32" s="138"/>
      <c r="D32" s="145" t="s">
        <v>271</v>
      </c>
      <c r="E32" s="138"/>
      <c r="F32" s="138"/>
      <c r="G32" s="138"/>
      <c r="H32" s="138"/>
    </row>
    <row r="33" spans="1:8" ht="30.75" customHeight="1" x14ac:dyDescent="0.2">
      <c r="A33" s="136" t="s">
        <v>272</v>
      </c>
      <c r="B33" s="138" t="s">
        <v>273</v>
      </c>
      <c r="C33" s="138"/>
      <c r="D33" s="138" t="s">
        <v>274</v>
      </c>
      <c r="E33" s="138"/>
      <c r="F33" s="138"/>
      <c r="G33" s="138"/>
      <c r="H33" s="138"/>
    </row>
    <row r="34" spans="1:8" ht="31.5" customHeight="1" x14ac:dyDescent="0.2">
      <c r="A34" s="136" t="s">
        <v>275</v>
      </c>
      <c r="B34" s="138" t="s">
        <v>276</v>
      </c>
      <c r="C34" s="138"/>
      <c r="D34" s="138" t="s">
        <v>277</v>
      </c>
      <c r="E34" s="138"/>
      <c r="F34" s="138"/>
      <c r="G34" s="138"/>
      <c r="H34" s="138"/>
    </row>
    <row r="35" spans="1:8" ht="36" customHeight="1" x14ac:dyDescent="0.2">
      <c r="A35" s="136" t="s">
        <v>278</v>
      </c>
      <c r="B35" s="138" t="s">
        <v>279</v>
      </c>
      <c r="C35" s="138"/>
      <c r="D35" s="138" t="s">
        <v>280</v>
      </c>
      <c r="E35" s="138"/>
      <c r="F35" s="138"/>
      <c r="G35" s="138"/>
      <c r="H35" s="138"/>
    </row>
    <row r="36" spans="1:8" ht="27.75" customHeight="1" x14ac:dyDescent="0.2">
      <c r="A36" s="136" t="s">
        <v>281</v>
      </c>
      <c r="B36" s="138" t="s">
        <v>282</v>
      </c>
      <c r="C36" s="138"/>
      <c r="D36" s="138" t="s">
        <v>283</v>
      </c>
      <c r="E36" s="138"/>
      <c r="F36" s="138"/>
      <c r="G36" s="138"/>
      <c r="H36" s="138"/>
    </row>
    <row r="37" spans="1:8" x14ac:dyDescent="0.2">
      <c r="A37" s="136" t="s">
        <v>284</v>
      </c>
      <c r="B37" s="138" t="s">
        <v>285</v>
      </c>
      <c r="C37" s="138"/>
      <c r="D37" s="138" t="s">
        <v>286</v>
      </c>
      <c r="E37" s="138"/>
      <c r="F37" s="138"/>
      <c r="G37" s="138"/>
      <c r="H37" s="138"/>
    </row>
    <row r="38" spans="1:8" ht="30.75" customHeight="1" x14ac:dyDescent="0.2">
      <c r="A38" s="139" t="s">
        <v>287</v>
      </c>
      <c r="B38" s="143" t="s">
        <v>288</v>
      </c>
      <c r="C38" s="143"/>
      <c r="D38" s="138" t="s">
        <v>289</v>
      </c>
      <c r="E38" s="138"/>
      <c r="F38" s="138"/>
      <c r="G38" s="138"/>
      <c r="H38" s="138"/>
    </row>
    <row r="39" spans="1:8" ht="29.25" customHeight="1" x14ac:dyDescent="0.2">
      <c r="A39" s="139"/>
      <c r="B39" s="143" t="s">
        <v>290</v>
      </c>
      <c r="C39" s="143"/>
      <c r="D39" s="138"/>
      <c r="E39" s="138"/>
      <c r="F39" s="138"/>
      <c r="G39" s="138"/>
      <c r="H39" s="138"/>
    </row>
    <row r="40" spans="1:8" ht="24.75" customHeight="1" x14ac:dyDescent="0.2">
      <c r="A40" s="139" t="s">
        <v>291</v>
      </c>
      <c r="B40" s="138" t="s">
        <v>292</v>
      </c>
      <c r="C40" s="138"/>
      <c r="D40" s="138" t="s">
        <v>293</v>
      </c>
      <c r="E40" s="138"/>
      <c r="F40" s="138"/>
      <c r="G40" s="138"/>
      <c r="H40" s="138"/>
    </row>
    <row r="41" spans="1:8" ht="21" customHeight="1" x14ac:dyDescent="0.2">
      <c r="A41" s="139"/>
      <c r="B41" s="138" t="s">
        <v>294</v>
      </c>
      <c r="C41" s="138"/>
      <c r="D41" s="138" t="s">
        <v>293</v>
      </c>
      <c r="E41" s="138"/>
      <c r="F41" s="138"/>
      <c r="G41" s="138"/>
      <c r="H41" s="138"/>
    </row>
    <row r="42" spans="1:8" ht="53.25" customHeight="1" x14ac:dyDescent="0.2">
      <c r="A42" s="136" t="s">
        <v>295</v>
      </c>
      <c r="B42" s="137" t="s">
        <v>296</v>
      </c>
      <c r="C42" s="137" t="s">
        <v>297</v>
      </c>
      <c r="D42" s="143" t="s">
        <v>298</v>
      </c>
      <c r="E42" s="143"/>
      <c r="F42" s="143"/>
      <c r="G42" s="143"/>
      <c r="H42" s="143"/>
    </row>
    <row r="43" spans="1:8" ht="16.5" customHeight="1" x14ac:dyDescent="0.2">
      <c r="A43" s="136" t="s">
        <v>299</v>
      </c>
      <c r="B43" s="138" t="s">
        <v>300</v>
      </c>
      <c r="C43" s="138"/>
      <c r="D43" s="138" t="s">
        <v>301</v>
      </c>
      <c r="E43" s="138"/>
      <c r="F43" s="138"/>
      <c r="G43" s="138"/>
      <c r="H43" s="138"/>
    </row>
    <row r="44" spans="1:8" ht="39.75" customHeight="1" x14ac:dyDescent="0.2">
      <c r="A44" s="139" t="s">
        <v>302</v>
      </c>
      <c r="B44" s="138" t="s">
        <v>303</v>
      </c>
      <c r="C44" s="138"/>
      <c r="D44" s="138" t="s">
        <v>304</v>
      </c>
      <c r="E44" s="138"/>
      <c r="F44" s="138"/>
      <c r="G44" s="138"/>
      <c r="H44" s="138"/>
    </row>
    <row r="45" spans="1:8" ht="84" customHeight="1" x14ac:dyDescent="0.2">
      <c r="A45" s="139"/>
      <c r="B45" s="137"/>
      <c r="C45" s="137" t="s">
        <v>305</v>
      </c>
      <c r="D45" s="138" t="s">
        <v>306</v>
      </c>
      <c r="E45" s="138"/>
      <c r="F45" s="138"/>
      <c r="G45" s="138"/>
      <c r="H45" s="138"/>
    </row>
    <row r="46" spans="1:8" ht="18" customHeight="1" x14ac:dyDescent="0.2">
      <c r="A46" s="136" t="s">
        <v>307</v>
      </c>
      <c r="B46" s="137"/>
      <c r="C46" s="137" t="s">
        <v>308</v>
      </c>
      <c r="D46" s="138" t="s">
        <v>309</v>
      </c>
      <c r="E46" s="138"/>
      <c r="F46" s="138"/>
      <c r="G46" s="138"/>
      <c r="H46" s="138"/>
    </row>
    <row r="47" spans="1:8" ht="43.5" customHeight="1" x14ac:dyDescent="0.2">
      <c r="A47" s="136" t="s">
        <v>310</v>
      </c>
      <c r="B47" s="138" t="s">
        <v>311</v>
      </c>
      <c r="C47" s="138"/>
      <c r="D47" s="138" t="s">
        <v>312</v>
      </c>
      <c r="E47" s="138"/>
      <c r="F47" s="138"/>
      <c r="G47" s="138"/>
      <c r="H47" s="138"/>
    </row>
    <row r="48" spans="1:8" ht="54" customHeight="1" x14ac:dyDescent="0.2">
      <c r="A48" s="136" t="s">
        <v>313</v>
      </c>
      <c r="B48" s="137"/>
      <c r="C48" s="137" t="s">
        <v>314</v>
      </c>
      <c r="D48" s="138" t="s">
        <v>312</v>
      </c>
      <c r="E48" s="138"/>
      <c r="F48" s="138"/>
      <c r="G48" s="138"/>
      <c r="H48" s="138"/>
    </row>
    <row r="49" spans="1:8" x14ac:dyDescent="0.2">
      <c r="A49" s="136" t="s">
        <v>315</v>
      </c>
      <c r="B49" s="138" t="s">
        <v>316</v>
      </c>
      <c r="C49" s="138"/>
      <c r="D49" s="138" t="s">
        <v>317</v>
      </c>
      <c r="E49" s="138"/>
      <c r="F49" s="138"/>
      <c r="G49" s="138"/>
      <c r="H49" s="138"/>
    </row>
    <row r="50" spans="1:8" ht="29.25" customHeight="1" x14ac:dyDescent="0.2">
      <c r="A50" s="136" t="s">
        <v>318</v>
      </c>
      <c r="B50" s="138" t="s">
        <v>319</v>
      </c>
      <c r="C50" s="138"/>
      <c r="D50" s="138" t="s">
        <v>320</v>
      </c>
      <c r="E50" s="138"/>
      <c r="F50" s="138"/>
      <c r="G50" s="138"/>
      <c r="H50" s="138"/>
    </row>
  </sheetData>
  <mergeCells count="56">
    <mergeCell ref="B44:C44"/>
    <mergeCell ref="D42:H42"/>
    <mergeCell ref="D43:H43"/>
    <mergeCell ref="D44:H44"/>
    <mergeCell ref="B33:C33"/>
    <mergeCell ref="B36:C36"/>
    <mergeCell ref="B4:C4"/>
    <mergeCell ref="B5:C5"/>
    <mergeCell ref="B37:C37"/>
    <mergeCell ref="B39:C39"/>
    <mergeCell ref="B40:C40"/>
    <mergeCell ref="B38:C38"/>
    <mergeCell ref="B12:C12"/>
    <mergeCell ref="B11:C11"/>
    <mergeCell ref="B19:E19"/>
    <mergeCell ref="B20:E20"/>
    <mergeCell ref="B22:E22"/>
    <mergeCell ref="B35:C35"/>
    <mergeCell ref="D32:H32"/>
    <mergeCell ref="D33:H33"/>
    <mergeCell ref="B34:C34"/>
    <mergeCell ref="B25:E25"/>
    <mergeCell ref="B23:E23"/>
    <mergeCell ref="B24:E24"/>
    <mergeCell ref="D30:H30"/>
    <mergeCell ref="E11:F11"/>
    <mergeCell ref="B15:C15"/>
    <mergeCell ref="B16:C16"/>
    <mergeCell ref="B13:C13"/>
    <mergeCell ref="E13:F13"/>
    <mergeCell ref="E12:F12"/>
    <mergeCell ref="B26:E26"/>
    <mergeCell ref="A31:A32"/>
    <mergeCell ref="B31:C32"/>
    <mergeCell ref="A38:A39"/>
    <mergeCell ref="D38:H39"/>
    <mergeCell ref="A44:A45"/>
    <mergeCell ref="A40:A41"/>
    <mergeCell ref="B43:C43"/>
    <mergeCell ref="D34:H34"/>
    <mergeCell ref="D36:H36"/>
    <mergeCell ref="D37:H37"/>
    <mergeCell ref="D40:H40"/>
    <mergeCell ref="D41:H41"/>
    <mergeCell ref="D35:H35"/>
    <mergeCell ref="D31:H31"/>
    <mergeCell ref="D45:H45"/>
    <mergeCell ref="B41:C41"/>
    <mergeCell ref="B50:C50"/>
    <mergeCell ref="D50:H50"/>
    <mergeCell ref="D46:H46"/>
    <mergeCell ref="B47:C47"/>
    <mergeCell ref="D48:H48"/>
    <mergeCell ref="B49:C49"/>
    <mergeCell ref="D49:H49"/>
    <mergeCell ref="D47:H47"/>
  </mergeCells>
  <hyperlinks>
    <hyperlink ref="B21" r:id="rId1" display="https://ademecloud-my.sharepoint.com/:w:/g/personal/fanny_vicard_ademe_fr/EUzhyYC_4LdJil47C6_L5bUBKcHIPDkKsdpmgA-JCCn5oA?e=y3mUAL" xr:uid="{8E71B74F-B8DB-426F-9B4B-8681126490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D4163-FB75-470A-B9B0-0EDECB412B64}">
  <sheetPr>
    <tabColor theme="5" tint="0.59999389629810485"/>
  </sheetPr>
  <dimension ref="A1:AU115"/>
  <sheetViews>
    <sheetView topLeftCell="AM1" workbookViewId="0">
      <selection activeCell="J20" sqref="J20"/>
    </sheetView>
  </sheetViews>
  <sheetFormatPr baseColWidth="10" defaultColWidth="9.140625" defaultRowHeight="15" x14ac:dyDescent="0.25"/>
  <cols>
    <col min="1" max="2" width="10.140625" customWidth="1"/>
    <col min="3" max="3" width="10.85546875" customWidth="1"/>
    <col min="4" max="4" width="25.28515625" style="5" customWidth="1"/>
    <col min="42" max="42" width="10" customWidth="1"/>
  </cols>
  <sheetData>
    <row r="1" spans="1:47" ht="15" customHeight="1" x14ac:dyDescent="0.25">
      <c r="A1" s="147" t="s">
        <v>94</v>
      </c>
      <c r="B1" s="147"/>
      <c r="C1" s="148"/>
      <c r="D1" s="6" t="s">
        <v>0</v>
      </c>
      <c r="E1" s="1" t="s">
        <v>3</v>
      </c>
      <c r="F1" s="1" t="s">
        <v>4</v>
      </c>
      <c r="G1" s="1" t="s">
        <v>5</v>
      </c>
      <c r="H1" s="1" t="s">
        <v>6</v>
      </c>
      <c r="I1" s="1" t="s">
        <v>7</v>
      </c>
      <c r="J1" s="1" t="s">
        <v>8</v>
      </c>
      <c r="K1" s="63" t="s">
        <v>9</v>
      </c>
      <c r="L1" s="63" t="s">
        <v>10</v>
      </c>
      <c r="M1" s="1" t="s">
        <v>11</v>
      </c>
      <c r="N1" s="1" t="s">
        <v>12</v>
      </c>
      <c r="O1" s="1" t="s">
        <v>13</v>
      </c>
      <c r="P1" s="1" t="s">
        <v>14</v>
      </c>
      <c r="Q1" s="1" t="s">
        <v>15</v>
      </c>
      <c r="R1" s="1" t="s">
        <v>16</v>
      </c>
      <c r="S1" s="63" t="s">
        <v>17</v>
      </c>
      <c r="T1" s="63"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A2" s="147"/>
      <c r="B2" s="147"/>
      <c r="C2" s="148"/>
      <c r="D2" s="6" t="s">
        <v>1</v>
      </c>
      <c r="E2" s="1" t="s">
        <v>3</v>
      </c>
      <c r="F2" s="1" t="s">
        <v>4</v>
      </c>
      <c r="G2" s="1" t="s">
        <v>5</v>
      </c>
      <c r="H2" s="1" t="s">
        <v>6</v>
      </c>
      <c r="I2" s="1" t="s">
        <v>7</v>
      </c>
      <c r="J2" s="1" t="s">
        <v>8</v>
      </c>
      <c r="K2" s="63" t="s">
        <v>9</v>
      </c>
      <c r="L2" s="63" t="s">
        <v>10</v>
      </c>
      <c r="M2" s="1" t="s">
        <v>11</v>
      </c>
      <c r="N2" s="1">
        <v>10</v>
      </c>
      <c r="O2" s="1">
        <v>11</v>
      </c>
      <c r="P2" s="1">
        <v>12</v>
      </c>
      <c r="Q2" s="1">
        <v>13</v>
      </c>
      <c r="R2" s="1">
        <v>14</v>
      </c>
      <c r="S2" s="63">
        <v>15</v>
      </c>
      <c r="T2" s="63">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A3" s="149"/>
      <c r="B3" s="149"/>
      <c r="C3" s="150"/>
      <c r="D3" s="6" t="s">
        <v>2</v>
      </c>
      <c r="E3" s="1" t="s">
        <v>40</v>
      </c>
      <c r="F3" s="1" t="s">
        <v>41</v>
      </c>
      <c r="G3" s="1" t="s">
        <v>42</v>
      </c>
      <c r="H3" s="1" t="s">
        <v>43</v>
      </c>
      <c r="I3" s="1" t="s">
        <v>44</v>
      </c>
      <c r="J3" s="1" t="s">
        <v>45</v>
      </c>
      <c r="K3" s="63" t="s">
        <v>46</v>
      </c>
      <c r="L3" s="63" t="s">
        <v>47</v>
      </c>
      <c r="M3" s="1" t="s">
        <v>48</v>
      </c>
      <c r="N3" s="1" t="s">
        <v>49</v>
      </c>
      <c r="O3" s="1" t="s">
        <v>50</v>
      </c>
      <c r="P3" s="1" t="s">
        <v>51</v>
      </c>
      <c r="Q3" s="1" t="s">
        <v>52</v>
      </c>
      <c r="R3" s="1" t="s">
        <v>53</v>
      </c>
      <c r="S3" s="63" t="s">
        <v>54</v>
      </c>
      <c r="T3" s="63"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4" t="s">
        <v>2</v>
      </c>
      <c r="E4" s="1" t="s">
        <v>92</v>
      </c>
      <c r="F4" s="1" t="s">
        <v>92</v>
      </c>
      <c r="G4" s="1" t="s">
        <v>92</v>
      </c>
      <c r="H4" s="1" t="s">
        <v>92</v>
      </c>
      <c r="I4" s="1" t="s">
        <v>92</v>
      </c>
      <c r="J4" s="1" t="s">
        <v>92</v>
      </c>
      <c r="K4" s="63" t="s">
        <v>92</v>
      </c>
      <c r="L4" s="63" t="s">
        <v>92</v>
      </c>
      <c r="M4" s="1" t="s">
        <v>92</v>
      </c>
      <c r="N4" s="1" t="s">
        <v>92</v>
      </c>
      <c r="O4" s="1" t="s">
        <v>92</v>
      </c>
      <c r="P4" s="1" t="s">
        <v>92</v>
      </c>
      <c r="Q4" s="1" t="s">
        <v>92</v>
      </c>
      <c r="R4" s="1" t="s">
        <v>92</v>
      </c>
      <c r="S4" s="63" t="s">
        <v>92</v>
      </c>
      <c r="T4" s="63"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4" t="s">
        <v>40</v>
      </c>
      <c r="E5">
        <f>IF('2019'!E5=0,0,(AME_2030!E5/'2019'!E5)^(1/7)-1)</f>
        <v>1.346292379337477E-3</v>
      </c>
      <c r="F5">
        <f>IF('2019'!F5=0,0,(AME_2030!F5/'2019'!F5)^(1/7)-1)</f>
        <v>-1.3012774917398051E-4</v>
      </c>
      <c r="G5">
        <f>IF('2019'!G5=0,0,(AME_2030!G5/'2019'!G5)^(1/7)-1)</f>
        <v>-2.3353149414262475E-9</v>
      </c>
      <c r="H5">
        <f>IF('2019'!H5=0,0,(AME_2030!H5/'2019'!H5)^(1/7)-1)</f>
        <v>0</v>
      </c>
      <c r="I5">
        <f>IF('2019'!I5=0,0,(AME_2030!I5/'2019'!I5)^(1/7)-1)</f>
        <v>0</v>
      </c>
      <c r="J5">
        <f>IF('2019'!J5=0,0,(AME_2030!J5/'2019'!J5)^(1/7)-1)</f>
        <v>-1.2228135050759925E-2</v>
      </c>
      <c r="K5" s="64">
        <f>IF('2019 (Z)'!AW5=0,0,('AME_2030 (Z)'!AW5/'2019 (Z)'!AW5)^(1/7)-1)</f>
        <v>2.2948862440874684E-3</v>
      </c>
      <c r="L5" s="64">
        <f>K5</f>
        <v>2.2948862440874684E-3</v>
      </c>
      <c r="M5">
        <f>IF('2019'!M5=0,0,(AME_2030!M5/'2019'!M5)^(1/7)-1)</f>
        <v>-4.6050638064372151E-3</v>
      </c>
      <c r="N5">
        <f>IF('2019'!N5=0,0,(AME_2030!N5/'2019'!N5)^(1/7)-1)</f>
        <v>0</v>
      </c>
      <c r="O5">
        <f>IF('2019'!O5=0,0,(AME_2030!O5/'2019'!O5)^(1/7)-1)</f>
        <v>0</v>
      </c>
      <c r="P5">
        <f>IF('2019'!P5=0,0,(AME_2030!P5/'2019'!P5)^(1/7)-1)</f>
        <v>9.2661174835015903E-3</v>
      </c>
      <c r="Q5">
        <f>IF('2019'!Q5=0,0,(AME_2030!Q5/'2019'!Q5)^(1/7)-1)</f>
        <v>1.7204032827331517E-2</v>
      </c>
      <c r="R5">
        <f>IF('2019'!R5=0,0,(AME_2030!R5/'2019'!R5)^(1/7)-1)</f>
        <v>-2.0238260622917892E-8</v>
      </c>
      <c r="S5" s="64">
        <f>T5</f>
        <v>-1.5204103769317356E-6</v>
      </c>
      <c r="T5" s="64">
        <f>IF('2019'!T5=0,0,(AME_2030!T5/'2019'!T5)^(1/7)-1)</f>
        <v>-1.5204103769317356E-6</v>
      </c>
      <c r="U5">
        <f>IF('2019'!U5=0,0,(AME_2030!U5/'2019'!U5)^(1/7)-1)</f>
        <v>0</v>
      </c>
      <c r="V5">
        <f>IF('2019'!V5=0,0,(AME_2030!V5/'2019'!V5)^(1/7)-1)</f>
        <v>0</v>
      </c>
      <c r="W5">
        <f>IF('2019'!W5=0,0,(AME_2030!W5/'2019'!W5)^(1/7)-1)</f>
        <v>1.5931336523946626E-3</v>
      </c>
      <c r="X5">
        <f>IF('2019'!X5=0,0,(AME_2030!X5/'2019'!X5)^(1/7)-1)</f>
        <v>1.3137303112393806E-3</v>
      </c>
      <c r="Y5">
        <f>IF('2019'!Y5=0,0,(AME_2030!Y5/'2019'!Y5)^(1/7)-1)</f>
        <v>0</v>
      </c>
      <c r="Z5">
        <f>IF('2019'!Z5=0,0,(AME_2030!Z5/'2019'!Z5)^(1/7)-1)</f>
        <v>1.6178189348869942E-4</v>
      </c>
      <c r="AA5">
        <f>IF('2019'!AA5=0,0,(AME_2030!AA5/'2019'!AA5)^(1/7)-1)</f>
        <v>1.3440159956612518E-3</v>
      </c>
      <c r="AB5">
        <f>IF('2019'!AB5=0,0,(AME_2030!AB5/'2019'!AB5)^(1/7)-1)</f>
        <v>-1.1737954141255447E-4</v>
      </c>
      <c r="AC5">
        <f>IF('2019'!AC5=0,0,(AME_2030!AC5/'2019'!AC5)^(1/7)-1)</f>
        <v>-2.2028981698118955E-4</v>
      </c>
      <c r="AD5">
        <f>IF('2019'!AD5=0,0,(AME_2030!AD5/'2019'!AD5)^(1/7)-1)</f>
        <v>1.7978494261261524E-4</v>
      </c>
      <c r="AE5">
        <f>IF('2019'!AE5=0,0,(AME_2030!AE5/'2019'!AE5)^(1/7)-1)</f>
        <v>-3.1976129184518864E-4</v>
      </c>
      <c r="AF5">
        <f>IF('2019'!AF5=0,0,(AME_2030!AF5/'2019'!AF5)^(1/7)-1)</f>
        <v>-1.90749441818161E-3</v>
      </c>
      <c r="AG5">
        <f>IF('2019'!AG5=0,0,(AME_2030!AG5/'2019'!AG5)^(1/7)-1)</f>
        <v>0</v>
      </c>
      <c r="AH5">
        <f>IF('2019'!AH5=0,0,(AME_2030!AH5/'2019'!AH5)^(1/7)-1)</f>
        <v>5.1565959996446864E-5</v>
      </c>
      <c r="AI5">
        <f>IF('2019'!AI5=0,0,(AME_2030!AI5/'2019'!AI5)^(1/7)-1)</f>
        <v>-3.4135927720901904E-4</v>
      </c>
      <c r="AJ5">
        <f>IF('2019'!AJ5=0,0,(AME_2030!AJ5/'2019'!AJ5)^(1/7)-1)</f>
        <v>-1.0488087812676739E-6</v>
      </c>
      <c r="AK5">
        <f>IF('2019'!AK5=0,0,(AME_2030!AK5/'2019'!AK5)^(1/7)-1)</f>
        <v>0</v>
      </c>
      <c r="AL5">
        <f>IF('2019'!AL5=0,0,(AME_2030!AL5/'2019'!AL5)^(1/7)-1)</f>
        <v>8.8322543234808926E-4</v>
      </c>
      <c r="AM5">
        <f>IF('2019'!AM5=0,0,(AME_2030!AM5/'2019'!AM5)^(1/7)-1)</f>
        <v>2.886957679915092E-5</v>
      </c>
      <c r="AN5">
        <f>IF('2019'!AN5=0,0,(AME_2030!AN5/'2019'!AN5)^(1/7)-1)</f>
        <v>0</v>
      </c>
      <c r="AO5">
        <f>IF('2019'!AO5=0,0,(AME_2030!AO5/'2019'!AO5)^(1/7)-1)</f>
        <v>-1.2328211023356905E-3</v>
      </c>
      <c r="AP5">
        <f>IF('2019'!AP5=0,0,(AME_2030!AP5/'2019'!AP5)^(1/7)-1)</f>
        <v>3.9999616020689466E-3</v>
      </c>
      <c r="AQ5">
        <f>IF('2019'!AQ5=0,0,(AME_2030!AQ5/'2019'!AQ5)^(1/7)-1)</f>
        <v>0</v>
      </c>
      <c r="AR5">
        <f>IF('2019'!AR5=0,0,(AME_2030!AR5/'2019'!AR5)^(1/7)-1)</f>
        <v>1.0137639580531932E-4</v>
      </c>
      <c r="AS5">
        <f>IF('2019'!AS5=0,0,(AME_2030!AS5/'2019'!AS5)^(1/7)-1)</f>
        <v>2.2672084392847403E-3</v>
      </c>
      <c r="AT5">
        <f>IF('2019'!AT5=0,0,(AME_2030!AT5/'2019'!AT5)^(1/7)-1)</f>
        <v>2.6618572991472522E-3</v>
      </c>
      <c r="AU5">
        <f>IF('2019'!AU5=0,0,(AME_2030!AU5/'2019'!AU5)^(1/7)-1)</f>
        <v>0</v>
      </c>
    </row>
    <row r="6" spans="1:47" x14ac:dyDescent="0.25">
      <c r="A6" s="146"/>
      <c r="B6" s="1" t="s">
        <v>4</v>
      </c>
      <c r="C6" s="1" t="s">
        <v>4</v>
      </c>
      <c r="D6" s="4" t="s">
        <v>41</v>
      </c>
      <c r="E6">
        <f>IF('2019'!E6=0,0,(AME_2030!E6/'2019'!E6)^(1/7)-1)</f>
        <v>-1.7957745920390566E-3</v>
      </c>
      <c r="F6">
        <f>IF('2019'!F6=0,0,(AME_2030!F6/'2019'!F6)^(1/7)-1)</f>
        <v>4.9671424538488829E-4</v>
      </c>
      <c r="G6">
        <f>IF('2019'!G6=0,0,(AME_2030!G6/'2019'!G6)^(1/7)-1)</f>
        <v>-2.3353149414262475E-9</v>
      </c>
      <c r="H6">
        <f>IF('2019'!H6=0,0,(AME_2030!H6/'2019'!H6)^(1/7)-1)</f>
        <v>6.2533597284202269E-3</v>
      </c>
      <c r="I6">
        <f>IF('2019'!I6=0,0,(AME_2030!I6/'2019'!I6)^(1/7)-1)</f>
        <v>-1.0831040385207436E-3</v>
      </c>
      <c r="J6">
        <f>IF('2019'!J6=0,0,(AME_2030!J6/'2019'!J6)^(1/7)-1)</f>
        <v>2.2818305140592798E-4</v>
      </c>
      <c r="K6" s="64">
        <f>IF('2019 (Z)'!AW6=0,0,('AME_2030 (Z)'!AW6/'2019 (Z)'!AW6)^(1/7)-1)</f>
        <v>2.2937804419624896E-3</v>
      </c>
      <c r="L6" s="64">
        <f t="shared" ref="L6:L10" si="0">K6</f>
        <v>2.2937804419624896E-3</v>
      </c>
      <c r="M6">
        <f>IF('2019'!M6=0,0,(AME_2030!M6/'2019'!M6)^(1/7)-1)</f>
        <v>8.4182489421036344E-4</v>
      </c>
      <c r="N6">
        <f>IF('2019'!N6=0,0,(AME_2030!N6/'2019'!N6)^(1/7)-1)</f>
        <v>-1.6739372163282473E-3</v>
      </c>
      <c r="O6">
        <f>IF('2019'!O6=0,0,(AME_2030!O6/'2019'!O6)^(1/7)-1)</f>
        <v>-3.8404384705922334E-3</v>
      </c>
      <c r="P6">
        <f>IF('2019'!P6=0,0,(AME_2030!P6/'2019'!P6)^(1/7)-1)</f>
        <v>1.5350502731825699E-5</v>
      </c>
      <c r="Q6">
        <f>IF('2019'!Q6=0,0,(AME_2030!Q6/'2019'!Q6)^(1/7)-1)</f>
        <v>1.6442184547216243E-7</v>
      </c>
      <c r="R6">
        <f>IF('2019'!R6=0,0,(AME_2030!R6/'2019'!R6)^(1/7)-1)</f>
        <v>-2.0238260622917892E-8</v>
      </c>
      <c r="S6" s="64">
        <f t="shared" ref="S6:S69" si="1">T6</f>
        <v>-1.790855628236443E-7</v>
      </c>
      <c r="T6" s="64">
        <f>IF('2019'!T6=0,0,(AME_2030!T6/'2019'!T6)^(1/7)-1)</f>
        <v>-1.790855628236443E-7</v>
      </c>
      <c r="U6">
        <f>IF('2019'!U6=0,0,(AME_2030!U6/'2019'!U6)^(1/7)-1)</f>
        <v>-2.7153555063330614E-6</v>
      </c>
      <c r="V6">
        <f>IF('2019'!V6=0,0,(AME_2030!V6/'2019'!V6)^(1/7)-1)</f>
        <v>-2.6346634207641273E-8</v>
      </c>
      <c r="W6">
        <f>IF('2019'!W6=0,0,(AME_2030!W6/'2019'!W6)^(1/7)-1)</f>
        <v>1.6407788865713258E-4</v>
      </c>
      <c r="X6">
        <f>IF('2019'!X6=0,0,(AME_2030!X6/'2019'!X6)^(1/7)-1)</f>
        <v>4.9999123184618632E-4</v>
      </c>
      <c r="Y6">
        <f>IF('2019'!Y6=0,0,(AME_2030!Y6/'2019'!Y6)^(1/7)-1)</f>
        <v>2.4005377164932895E-3</v>
      </c>
      <c r="Z6">
        <f>IF('2019'!Z6=0,0,(AME_2030!Z6/'2019'!Z6)^(1/7)-1)</f>
        <v>-1.1527271201022815E-3</v>
      </c>
      <c r="AA6">
        <f>IF('2019'!AA6=0,0,(AME_2030!AA6/'2019'!AA6)^(1/7)-1)</f>
        <v>1.343997533621355E-3</v>
      </c>
      <c r="AB6">
        <f>IF('2019'!AB6=0,0,(AME_2030!AB6/'2019'!AB6)^(1/7)-1)</f>
        <v>-1.3155487648863762E-4</v>
      </c>
      <c r="AC6">
        <f>IF('2019'!AC6=0,0,(AME_2030!AC6/'2019'!AC6)^(1/7)-1)</f>
        <v>-2.2028981698130057E-4</v>
      </c>
      <c r="AD6">
        <f>IF('2019'!AD6=0,0,(AME_2030!AD6/'2019'!AD6)^(1/7)-1)</f>
        <v>1.7978494261261524E-4</v>
      </c>
      <c r="AE6">
        <f>IF('2019'!AE6=0,0,(AME_2030!AE6/'2019'!AE6)^(1/7)-1)</f>
        <v>-3.1976129184518864E-4</v>
      </c>
      <c r="AF6">
        <f>IF('2019'!AF6=0,0,(AME_2030!AF6/'2019'!AF6)^(1/7)-1)</f>
        <v>-1.907494418181499E-3</v>
      </c>
      <c r="AG6">
        <f>IF('2019'!AG6=0,0,(AME_2030!AG6/'2019'!AG6)^(1/7)-1)</f>
        <v>0</v>
      </c>
      <c r="AH6">
        <f>IF('2019'!AH6=0,0,(AME_2030!AH6/'2019'!AH6)^(1/7)-1)</f>
        <v>5.1565959996668909E-5</v>
      </c>
      <c r="AI6">
        <f>IF('2019'!AI6=0,0,(AME_2030!AI6/'2019'!AI6)^(1/7)-1)</f>
        <v>-3.4078522430291969E-4</v>
      </c>
      <c r="AJ6">
        <f>IF('2019'!AJ6=0,0,(AME_2030!AJ6/'2019'!AJ6)^(1/7)-1)</f>
        <v>-1.0488087813786962E-6</v>
      </c>
      <c r="AK6">
        <f>IF('2019'!AK6=0,0,(AME_2030!AK6/'2019'!AK6)^(1/7)-1)</f>
        <v>0</v>
      </c>
      <c r="AL6">
        <f>IF('2019'!AL6=0,0,(AME_2030!AL6/'2019'!AL6)^(1/7)-1)</f>
        <v>8.8322543234808926E-4</v>
      </c>
      <c r="AM6">
        <f>IF('2019'!AM6=0,0,(AME_2030!AM6/'2019'!AM6)^(1/7)-1)</f>
        <v>2.0156919018576858E-5</v>
      </c>
      <c r="AN6">
        <f>IF('2019'!AN6=0,0,(AME_2030!AN6/'2019'!AN6)^(1/7)-1)</f>
        <v>0</v>
      </c>
      <c r="AO6">
        <f>IF('2019'!AO6=0,0,(AME_2030!AO6/'2019'!AO6)^(1/7)-1)</f>
        <v>-1.2328211023358016E-3</v>
      </c>
      <c r="AP6">
        <f>IF('2019'!AP6=0,0,(AME_2030!AP6/'2019'!AP6)^(1/7)-1)</f>
        <v>7.9447787003972259E-4</v>
      </c>
      <c r="AQ6">
        <f>IF('2019'!AQ6=0,0,(AME_2030!AQ6/'2019'!AQ6)^(1/7)-1)</f>
        <v>2.0843077979937341E-4</v>
      </c>
      <c r="AR6">
        <f>IF('2019'!AR6=0,0,(AME_2030!AR6/'2019'!AR6)^(1/7)-1)</f>
        <v>0</v>
      </c>
      <c r="AS6">
        <f>IF('2019'!AS6=0,0,(AME_2030!AS6/'2019'!AS6)^(1/7)-1)</f>
        <v>8.5667451787418969E-4</v>
      </c>
      <c r="AT6">
        <f>IF('2019'!AT6=0,0,(AME_2030!AT6/'2019'!AT6)^(1/7)-1)</f>
        <v>8.9224950620181431E-4</v>
      </c>
      <c r="AU6">
        <f>IF('2019'!AU6=0,0,(AME_2030!AU6/'2019'!AU6)^(1/7)-1)</f>
        <v>0</v>
      </c>
    </row>
    <row r="7" spans="1:47" x14ac:dyDescent="0.25">
      <c r="A7" s="146"/>
      <c r="B7" s="1" t="s">
        <v>5</v>
      </c>
      <c r="C7" s="1" t="s">
        <v>5</v>
      </c>
      <c r="D7" s="4" t="s">
        <v>42</v>
      </c>
      <c r="E7">
        <f>IF('2019'!E7=0,0,(AME_2030!E7/'2019'!E7)^(1/7)-1)</f>
        <v>-1.7021845848885775E-4</v>
      </c>
      <c r="F7">
        <f>IF('2019'!F7=0,0,(AME_2030!F7/'2019'!F7)^(1/7)-1)</f>
        <v>2.3597294205002228E-4</v>
      </c>
      <c r="G7">
        <f>IF('2019'!G7=0,0,(AME_2030!G7/'2019'!G7)^(1/7)-1)</f>
        <v>-2.3353149414262475E-9</v>
      </c>
      <c r="H7">
        <f>IF('2019'!H7=0,0,(AME_2030!H7/'2019'!H7)^(1/7)-1)</f>
        <v>3.9422070736319093E-3</v>
      </c>
      <c r="I7">
        <f>IF('2019'!I7=0,0,(AME_2030!I7/'2019'!I7)^(1/7)-1)</f>
        <v>5.7751562567487369E-4</v>
      </c>
      <c r="J7">
        <f>IF('2019'!J7=0,0,(AME_2030!J7/'2019'!J7)^(1/7)-1)</f>
        <v>4.9115518021491944E-4</v>
      </c>
      <c r="K7" s="64">
        <f>IF('2019 (Z)'!AW7=0,0,('AME_2030 (Z)'!AW7/'2019 (Z)'!AW7)^(1/7)-1)</f>
        <v>2.2946097061207205E-3</v>
      </c>
      <c r="L7" s="64">
        <f t="shared" si="0"/>
        <v>2.2946097061207205E-3</v>
      </c>
      <c r="M7">
        <f>IF('2019'!M7=0,0,(AME_2030!M7/'2019'!M7)^(1/7)-1)</f>
        <v>-6.1150630910267179E-3</v>
      </c>
      <c r="N7">
        <f>IF('2019'!N7=0,0,(AME_2030!N7/'2019'!N7)^(1/7)-1)</f>
        <v>-3.693523776065688E-3</v>
      </c>
      <c r="O7">
        <f>IF('2019'!O7=0,0,(AME_2030!O7/'2019'!O7)^(1/7)-1)</f>
        <v>1.0519186990514129E-3</v>
      </c>
      <c r="P7">
        <f>IF('2019'!P7=0,0,(AME_2030!P7/'2019'!P7)^(1/7)-1)</f>
        <v>-6.2554011101068063E-4</v>
      </c>
      <c r="Q7">
        <f>IF('2019'!Q7=0,0,(AME_2030!Q7/'2019'!Q7)^(1/7)-1)</f>
        <v>1.6442184547216243E-7</v>
      </c>
      <c r="R7">
        <f>IF('2019'!R7=0,0,(AME_2030!R7/'2019'!R7)^(1/7)-1)</f>
        <v>-2.0238260511895589E-8</v>
      </c>
      <c r="S7" s="64">
        <f t="shared" si="1"/>
        <v>-2.5259452088866041E-6</v>
      </c>
      <c r="T7" s="64">
        <f>IF('2019'!T7=0,0,(AME_2030!T7/'2019'!T7)^(1/7)-1)</f>
        <v>-2.5259452088866041E-6</v>
      </c>
      <c r="U7">
        <f>IF('2019'!U7=0,0,(AME_2030!U7/'2019'!U7)^(1/7)-1)</f>
        <v>-7.287333159244902E-6</v>
      </c>
      <c r="V7">
        <f>IF('2019'!V7=0,0,(AME_2030!V7/'2019'!V7)^(1/7)-1)</f>
        <v>-2.6346634207641273E-8</v>
      </c>
      <c r="W7">
        <f>IF('2019'!W7=0,0,(AME_2030!W7/'2019'!W7)^(1/7)-1)</f>
        <v>-7.9517814336349524E-5</v>
      </c>
      <c r="X7">
        <f>IF('2019'!X7=0,0,(AME_2030!X7/'2019'!X7)^(1/7)-1)</f>
        <v>-8.8835411938825715E-6</v>
      </c>
      <c r="Y7">
        <f>IF('2019'!Y7=0,0,(AME_2030!Y7/'2019'!Y7)^(1/7)-1)</f>
        <v>2.4005377164972863E-3</v>
      </c>
      <c r="Z7">
        <f>IF('2019'!Z7=0,0,(AME_2030!Z7/'2019'!Z7)^(1/7)-1)</f>
        <v>-1.068939788064216E-3</v>
      </c>
      <c r="AA7">
        <f>IF('2019'!AA7=0,0,(AME_2030!AA7/'2019'!AA7)^(1/7)-1)</f>
        <v>1.3439412214775182E-3</v>
      </c>
      <c r="AB7">
        <f>IF('2019'!AB7=0,0,(AME_2030!AB7/'2019'!AB7)^(1/7)-1)</f>
        <v>-1.2644031552544455E-4</v>
      </c>
      <c r="AC7">
        <f>IF('2019'!AC7=0,0,(AME_2030!AC7/'2019'!AC7)^(1/7)-1)</f>
        <v>-2.2028981698118955E-4</v>
      </c>
      <c r="AD7">
        <f>IF('2019'!AD7=0,0,(AME_2030!AD7/'2019'!AD7)^(1/7)-1)</f>
        <v>1.7978494261261524E-4</v>
      </c>
      <c r="AE7">
        <f>IF('2019'!AE7=0,0,(AME_2030!AE7/'2019'!AE7)^(1/7)-1)</f>
        <v>-3.1976129184518864E-4</v>
      </c>
      <c r="AF7">
        <f>IF('2019'!AF7=0,0,(AME_2030!AF7/'2019'!AF7)^(1/7)-1)</f>
        <v>-1.907494418181499E-3</v>
      </c>
      <c r="AG7">
        <f>IF('2019'!AG7=0,0,(AME_2030!AG7/'2019'!AG7)^(1/7)-1)</f>
        <v>-5.3550505342435661E-3</v>
      </c>
      <c r="AH7">
        <f>IF('2019'!AH7=0,0,(AME_2030!AH7/'2019'!AH7)^(1/7)-1)</f>
        <v>5.1565959996446864E-5</v>
      </c>
      <c r="AI7">
        <f>IF('2019'!AI7=0,0,(AME_2030!AI7/'2019'!AI7)^(1/7)-1)</f>
        <v>-3.4055834265789287E-4</v>
      </c>
      <c r="AJ7">
        <f>IF('2019'!AJ7=0,0,(AME_2030!AJ7/'2019'!AJ7)^(1/7)-1)</f>
        <v>-1.0488087813786962E-6</v>
      </c>
      <c r="AK7">
        <f>IF('2019'!AK7=0,0,(AME_2030!AK7/'2019'!AK7)^(1/7)-1)</f>
        <v>0</v>
      </c>
      <c r="AL7">
        <f>IF('2019'!AL7=0,0,(AME_2030!AL7/'2019'!AL7)^(1/7)-1)</f>
        <v>8.8322543234808926E-4</v>
      </c>
      <c r="AM7">
        <f>IF('2019'!AM7=0,0,(AME_2030!AM7/'2019'!AM7)^(1/7)-1)</f>
        <v>2.2435456440206281E-5</v>
      </c>
      <c r="AN7">
        <f>IF('2019'!AN7=0,0,(AME_2030!AN7/'2019'!AN7)^(1/7)-1)</f>
        <v>0</v>
      </c>
      <c r="AO7">
        <f>IF('2019'!AO7=0,0,(AME_2030!AO7/'2019'!AO7)^(1/7)-1)</f>
        <v>-1.2328211023356905E-3</v>
      </c>
      <c r="AP7">
        <f>IF('2019'!AP7=0,0,(AME_2030!AP7/'2019'!AP7)^(1/7)-1)</f>
        <v>0</v>
      </c>
      <c r="AQ7">
        <f>IF('2019'!AQ7=0,0,(AME_2030!AQ7/'2019'!AQ7)^(1/7)-1)</f>
        <v>0</v>
      </c>
      <c r="AR7">
        <f>IF('2019'!AR7=0,0,(AME_2030!AR7/'2019'!AR7)^(1/7)-1)</f>
        <v>0</v>
      </c>
      <c r="AS7">
        <f>IF('2019'!AS7=0,0,(AME_2030!AS7/'2019'!AS7)^(1/7)-1)</f>
        <v>0</v>
      </c>
      <c r="AT7">
        <f>IF('2019'!AT7=0,0,(AME_2030!AT7/'2019'!AT7)^(1/7)-1)</f>
        <v>1.8684633252608052E-5</v>
      </c>
      <c r="AU7">
        <f>IF('2019'!AU7=0,0,(AME_2030!AU7/'2019'!AU7)^(1/7)-1)</f>
        <v>0</v>
      </c>
    </row>
    <row r="8" spans="1:47" x14ac:dyDescent="0.25">
      <c r="A8" s="146"/>
      <c r="B8" s="1" t="s">
        <v>6</v>
      </c>
      <c r="C8" s="1" t="s">
        <v>6</v>
      </c>
      <c r="D8" s="4" t="s">
        <v>43</v>
      </c>
      <c r="E8">
        <f>IF('2019'!E8=0,0,(AME_2030!E8/'2019'!E8)^(1/7)-1)</f>
        <v>9.7139469397120592E-3</v>
      </c>
      <c r="F8">
        <f>IF('2019'!F8=0,0,(AME_2030!F8/'2019'!F8)^(1/7)-1)</f>
        <v>0.1842954600940423</v>
      </c>
      <c r="G8">
        <f>IF('2019'!G8=0,0,(AME_2030!G8/'2019'!G8)^(1/7)-1)</f>
        <v>0.15472003589396399</v>
      </c>
      <c r="H8">
        <f>IF('2019'!H8=0,0,(AME_2030!H8/'2019'!H8)^(1/7)-1)</f>
        <v>-0.10254174301974905</v>
      </c>
      <c r="I8">
        <f>IF('2019'!I8=0,0,(AME_2030!I8/'2019'!I8)^(1/7)-1)</f>
        <v>-1.790707752658105E-3</v>
      </c>
      <c r="J8">
        <f>IF('2019'!J8=0,0,(AME_2030!J8/'2019'!J8)^(1/7)-1)</f>
        <v>-2.401975008964774E-2</v>
      </c>
      <c r="K8" s="64">
        <f>IF('2019 (Z)'!AW8=0,0,('AME_2030 (Z)'!AW8/'2019 (Z)'!AW8)^(1/7)-1)</f>
        <v>0.1253974846883894</v>
      </c>
      <c r="L8" s="64">
        <f t="shared" si="0"/>
        <v>0.1253974846883894</v>
      </c>
      <c r="M8">
        <f>IF('2019'!M8=0,0,(AME_2030!M8/'2019'!M8)^(1/7)-1)</f>
        <v>4.6259710116371977E-3</v>
      </c>
      <c r="N8">
        <f>IF('2019'!N8=0,0,(AME_2030!N8/'2019'!N8)^(1/7)-1)</f>
        <v>-4.3193727708908947E-3</v>
      </c>
      <c r="O8">
        <f>IF('2019'!O8=0,0,(AME_2030!O8/'2019'!O8)^(1/7)-1)</f>
        <v>1.0489332395402062E-2</v>
      </c>
      <c r="P8">
        <f>IF('2019'!P8=0,0,(AME_2030!P8/'2019'!P8)^(1/7)-1)</f>
        <v>-2.4081264302533212E-2</v>
      </c>
      <c r="Q8">
        <f>IF('2019'!Q8=0,0,(AME_2030!Q8/'2019'!Q8)^(1/7)-1)</f>
        <v>-6.0224331564728839E-4</v>
      </c>
      <c r="R8">
        <f>IF('2019'!R8=0,0,(AME_2030!R8/'2019'!R8)^(1/7)-1)</f>
        <v>4.1595516861937742E-2</v>
      </c>
      <c r="S8" s="64">
        <f t="shared" si="1"/>
        <v>-2.9746562719908942E-3</v>
      </c>
      <c r="T8" s="64">
        <f>IF('2019'!T8=0,0,(AME_2030!T8/'2019'!T8)^(1/7)-1)</f>
        <v>-2.9746562719908942E-3</v>
      </c>
      <c r="U8">
        <f>IF('2019'!U8=0,0,(AME_2030!U8/'2019'!U8)^(1/7)-1)</f>
        <v>1.3184156577449979E-2</v>
      </c>
      <c r="V8">
        <f>IF('2019'!V8=0,0,(AME_2030!V8/'2019'!V8)^(1/7)-1)</f>
        <v>1.0740097384921432E-2</v>
      </c>
      <c r="W8">
        <f>IF('2019'!W8=0,0,(AME_2030!W8/'2019'!W8)^(1/7)-1)</f>
        <v>-1.0671181911864336E-3</v>
      </c>
      <c r="X8">
        <f>IF('2019'!X8=0,0,(AME_2030!X8/'2019'!X8)^(1/7)-1)</f>
        <v>-1.111850307884521E-3</v>
      </c>
      <c r="Y8">
        <f>IF('2019'!Y8=0,0,(AME_2030!Y8/'2019'!Y8)^(1/7)-1)</f>
        <v>3.6117241936903799E-3</v>
      </c>
      <c r="Z8">
        <f>IF('2019'!Z8=0,0,(AME_2030!Z8/'2019'!Z8)^(1/7)-1)</f>
        <v>2.8796030715947385E-3</v>
      </c>
      <c r="AA8">
        <f>IF('2019'!AA8=0,0,(AME_2030!AA8/'2019'!AA8)^(1/7)-1)</f>
        <v>-1.4651017359319507E-3</v>
      </c>
      <c r="AB8">
        <f>IF('2019'!AB8=0,0,(AME_2030!AB8/'2019'!AB8)^(1/7)-1)</f>
        <v>3.905238510011344E-4</v>
      </c>
      <c r="AC8">
        <f>IF('2019'!AC8=0,0,(AME_2030!AC8/'2019'!AC8)^(1/7)-1)</f>
        <v>1.1893608050990156E-3</v>
      </c>
      <c r="AD8">
        <f>IF('2019'!AD8=0,0,(AME_2030!AD8/'2019'!AD8)^(1/7)-1)</f>
        <v>1.6048912904707002E-3</v>
      </c>
      <c r="AE8">
        <f>IF('2019'!AE8=0,0,(AME_2030!AE8/'2019'!AE8)^(1/7)-1)</f>
        <v>1.0932032307660045E-3</v>
      </c>
      <c r="AF8">
        <f>IF('2019'!AF8=0,0,(AME_2030!AF8/'2019'!AF8)^(1/7)-1)</f>
        <v>-5.0775443406803067E-4</v>
      </c>
      <c r="AG8">
        <f>IF('2019'!AG8=0,0,(AME_2030!AG8/'2019'!AG8)^(1/7)-1)</f>
        <v>0</v>
      </c>
      <c r="AH8">
        <f>IF('2019'!AH8=0,0,(AME_2030!AH8/'2019'!AH8)^(1/7)-1)</f>
        <v>5.138359190620001E-3</v>
      </c>
      <c r="AI8">
        <f>IF('2019'!AI8=0,0,(AME_2030!AI8/'2019'!AI8)^(1/7)-1)</f>
        <v>1.0209421641531602E-3</v>
      </c>
      <c r="AJ8">
        <f>IF('2019'!AJ8=0,0,(AME_2030!AJ8/'2019'!AJ8)^(1/7)-1)</f>
        <v>5.6009963221207437E-2</v>
      </c>
      <c r="AK8">
        <f>IF('2019'!AK8=0,0,(AME_2030!AK8/'2019'!AK8)^(1/7)-1)</f>
        <v>0</v>
      </c>
      <c r="AL8">
        <f>IF('2019'!AL8=0,0,(AME_2030!AL8/'2019'!AL8)^(1/7)-1)</f>
        <v>4.677097606861258E-2</v>
      </c>
      <c r="AM8">
        <f>IF('2019'!AM8=0,0,(AME_2030!AM8/'2019'!AM8)^(1/7)-1)</f>
        <v>7.1829274425705414E-4</v>
      </c>
      <c r="AN8">
        <f>IF('2019'!AN8=0,0,(AME_2030!AN8/'2019'!AN8)^(1/7)-1)</f>
        <v>0</v>
      </c>
      <c r="AO8">
        <f>IF('2019'!AO8=0,0,(AME_2030!AO8/'2019'!AO8)^(1/7)-1)</f>
        <v>-3.5383243712696633E-3</v>
      </c>
      <c r="AP8">
        <f>IF('2019'!AP8=0,0,(AME_2030!AP8/'2019'!AP8)^(1/7)-1)</f>
        <v>0</v>
      </c>
      <c r="AQ8">
        <f>IF('2019'!AQ8=0,0,(AME_2030!AQ8/'2019'!AQ8)^(1/7)-1)</f>
        <v>0</v>
      </c>
      <c r="AR8">
        <f>IF('2019'!AR8=0,0,(AME_2030!AR8/'2019'!AR8)^(1/7)-1)</f>
        <v>0</v>
      </c>
      <c r="AS8">
        <f>IF('2019'!AS8=0,0,(AME_2030!AS8/'2019'!AS8)^(1/7)-1)</f>
        <v>0</v>
      </c>
      <c r="AT8">
        <f>IF('2019'!AT8=0,0,(AME_2030!AT8/'2019'!AT8)^(1/7)-1)</f>
        <v>1.4200270295003703E-2</v>
      </c>
      <c r="AU8">
        <f>IF('2019'!AU8=0,0,(AME_2030!AU8/'2019'!AU8)^(1/7)-1)</f>
        <v>0</v>
      </c>
    </row>
    <row r="9" spans="1:47" x14ac:dyDescent="0.25">
      <c r="A9" s="146"/>
      <c r="B9" s="1" t="s">
        <v>7</v>
      </c>
      <c r="C9" s="1" t="s">
        <v>7</v>
      </c>
      <c r="D9" s="4" t="s">
        <v>44</v>
      </c>
      <c r="E9">
        <f>IF('2019'!E9=0,0,(AME_2030!E9/'2019'!E9)^(1/7)-1)</f>
        <v>1.7572582863853992E-3</v>
      </c>
      <c r="F9">
        <f>IF('2019'!F9=0,0,(AME_2030!F9/'2019'!F9)^(1/7)-1)</f>
        <v>-4.491909689852136E-5</v>
      </c>
      <c r="G9">
        <f>IF('2019'!G9=0,0,(AME_2030!G9/'2019'!G9)^(1/7)-1)</f>
        <v>-2.33531505244855E-9</v>
      </c>
      <c r="H9">
        <f>IF('2019'!H9=0,0,(AME_2030!H9/'2019'!H9)^(1/7)-1)</f>
        <v>8.9782485685343527E-3</v>
      </c>
      <c r="I9">
        <f>IF('2019'!I9=0,0,(AME_2030!I9/'2019'!I9)^(1/7)-1)</f>
        <v>6.0127606448534543E-4</v>
      </c>
      <c r="J9">
        <f>IF('2019'!J9=0,0,(AME_2030!J9/'2019'!J9)^(1/7)-1)</f>
        <v>2.6238371684472739E-5</v>
      </c>
      <c r="K9" s="64">
        <f>IF('2019 (Z)'!AW9=0,0,('AME_2030 (Z)'!AW9/'2019 (Z)'!AW9)^(1/7)-1)</f>
        <v>2.297957655073235E-3</v>
      </c>
      <c r="L9" s="64">
        <f t="shared" si="0"/>
        <v>2.297957655073235E-3</v>
      </c>
      <c r="M9">
        <f>IF('2019'!M9=0,0,(AME_2030!M9/'2019'!M9)^(1/7)-1)</f>
        <v>1.4006948338776359E-2</v>
      </c>
      <c r="N9">
        <f>IF('2019'!N9=0,0,(AME_2030!N9/'2019'!N9)^(1/7)-1)</f>
        <v>-1.1153861118939901E-3</v>
      </c>
      <c r="O9">
        <f>IF('2019'!O9=0,0,(AME_2030!O9/'2019'!O9)^(1/7)-1)</f>
        <v>1.0906862922738014E-2</v>
      </c>
      <c r="P9">
        <f>IF('2019'!P9=0,0,(AME_2030!P9/'2019'!P9)^(1/7)-1)</f>
        <v>-3.3114174744108826E-4</v>
      </c>
      <c r="Q9">
        <f>IF('2019'!Q9=0,0,(AME_2030!Q9/'2019'!Q9)^(1/7)-1)</f>
        <v>-1.4457745438084535E-3</v>
      </c>
      <c r="R9">
        <f>IF('2019'!R9=0,0,(AME_2030!R9/'2019'!R9)^(1/7)-1)</f>
        <v>-2.0238260622917892E-8</v>
      </c>
      <c r="S9" s="64">
        <f t="shared" si="1"/>
        <v>2.7218582478116815E-5</v>
      </c>
      <c r="T9" s="64">
        <f>IF('2019'!T9=0,0,(AME_2030!T9/'2019'!T9)^(1/7)-1)</f>
        <v>2.7218582478116815E-5</v>
      </c>
      <c r="U9">
        <f>IF('2019'!U9=0,0,(AME_2030!U9/'2019'!U9)^(1/7)-1)</f>
        <v>1.0886224255379773E-7</v>
      </c>
      <c r="V9">
        <f>IF('2019'!V9=0,0,(AME_2030!V9/'2019'!V9)^(1/7)-1)</f>
        <v>-2.6346634207641273E-8</v>
      </c>
      <c r="W9">
        <f>IF('2019'!W9=0,0,(AME_2030!W9/'2019'!W9)^(1/7)-1)</f>
        <v>-6.5455440709721868E-3</v>
      </c>
      <c r="X9">
        <f>IF('2019'!X9=0,0,(AME_2030!X9/'2019'!X9)^(1/7)-1)</f>
        <v>-5.3954378291809491E-6</v>
      </c>
      <c r="Y9">
        <f>IF('2019'!Y9=0,0,(AME_2030!Y9/'2019'!Y9)^(1/7)-1)</f>
        <v>2.4006945774797117E-3</v>
      </c>
      <c r="Z9">
        <f>IF('2019'!Z9=0,0,(AME_2030!Z9/'2019'!Z9)^(1/7)-1)</f>
        <v>-7.4786640292145989E-4</v>
      </c>
      <c r="AA9">
        <f>IF('2019'!AA9=0,0,(AME_2030!AA9/'2019'!AA9)^(1/7)-1)</f>
        <v>1.34392962372476E-3</v>
      </c>
      <c r="AB9">
        <f>IF('2019'!AB9=0,0,(AME_2030!AB9/'2019'!AB9)^(1/7)-1)</f>
        <v>-1.043602091148621E-4</v>
      </c>
      <c r="AC9">
        <f>IF('2019'!AC9=0,0,(AME_2030!AC9/'2019'!AC9)^(1/7)-1)</f>
        <v>-2.2028981698118955E-4</v>
      </c>
      <c r="AD9">
        <f>IF('2019'!AD9=0,0,(AME_2030!AD9/'2019'!AD9)^(1/7)-1)</f>
        <v>1.7978494261261524E-4</v>
      </c>
      <c r="AE9">
        <f>IF('2019'!AE9=0,0,(AME_2030!AE9/'2019'!AE9)^(1/7)-1)</f>
        <v>-3.1976129184518864E-4</v>
      </c>
      <c r="AF9">
        <f>IF('2019'!AF9=0,0,(AME_2030!AF9/'2019'!AF9)^(1/7)-1)</f>
        <v>-1.907494418181499E-3</v>
      </c>
      <c r="AG9">
        <f>IF('2019'!AG9=0,0,(AME_2030!AG9/'2019'!AG9)^(1/7)-1)</f>
        <v>-5.3550505342436772E-3</v>
      </c>
      <c r="AH9">
        <f>IF('2019'!AH9=0,0,(AME_2030!AH9/'2019'!AH9)^(1/7)-1)</f>
        <v>5.1565959996668909E-5</v>
      </c>
      <c r="AI9">
        <f>IF('2019'!AI9=0,0,(AME_2030!AI9/'2019'!AI9)^(1/7)-1)</f>
        <v>-3.4040543906832532E-4</v>
      </c>
      <c r="AJ9">
        <f>IF('2019'!AJ9=0,0,(AME_2030!AJ9/'2019'!AJ9)^(1/7)-1)</f>
        <v>-1.0488087813786962E-6</v>
      </c>
      <c r="AK9">
        <f>IF('2019'!AK9=0,0,(AME_2030!AK9/'2019'!AK9)^(1/7)-1)</f>
        <v>0</v>
      </c>
      <c r="AL9">
        <f>IF('2019'!AL9=0,0,(AME_2030!AL9/'2019'!AL9)^(1/7)-1)</f>
        <v>8.8322543234808926E-4</v>
      </c>
      <c r="AM9">
        <f>IF('2019'!AM9=0,0,(AME_2030!AM9/'2019'!AM9)^(1/7)-1)</f>
        <v>2.5764289672158824E-5</v>
      </c>
      <c r="AN9">
        <f>IF('2019'!AN9=0,0,(AME_2030!AN9/'2019'!AN9)^(1/7)-1)</f>
        <v>0</v>
      </c>
      <c r="AO9">
        <f>IF('2019'!AO9=0,0,(AME_2030!AO9/'2019'!AO9)^(1/7)-1)</f>
        <v>-1.2328211023356905E-3</v>
      </c>
      <c r="AP9">
        <f>IF('2019'!AP9=0,0,(AME_2030!AP9/'2019'!AP9)^(1/7)-1)</f>
        <v>0</v>
      </c>
      <c r="AQ9">
        <f>IF('2019'!AQ9=0,0,(AME_2030!AQ9/'2019'!AQ9)^(1/7)-1)</f>
        <v>0</v>
      </c>
      <c r="AR9">
        <f>IF('2019'!AR9=0,0,(AME_2030!AR9/'2019'!AR9)^(1/7)-1)</f>
        <v>0</v>
      </c>
      <c r="AS9">
        <f>IF('2019'!AS9=0,0,(AME_2030!AS9/'2019'!AS9)^(1/7)-1)</f>
        <v>0</v>
      </c>
      <c r="AT9">
        <f>IF('2019'!AT9=0,0,(AME_2030!AT9/'2019'!AT9)^(1/7)-1)</f>
        <v>4.4568269695477447E-3</v>
      </c>
      <c r="AU9">
        <f>IF('2019'!AU9=0,0,(AME_2030!AU9/'2019'!AU9)^(1/7)-1)</f>
        <v>0</v>
      </c>
    </row>
    <row r="10" spans="1:47" x14ac:dyDescent="0.25">
      <c r="A10" s="146"/>
      <c r="B10" s="1" t="s">
        <v>8</v>
      </c>
      <c r="C10" s="1" t="s">
        <v>8</v>
      </c>
      <c r="D10" s="4" t="s">
        <v>45</v>
      </c>
      <c r="E10">
        <f>IF('2019'!E10=0,0,(AME_2030!E10/'2019'!E10)^(1/7)-1)</f>
        <v>6.2781037659365158E-3</v>
      </c>
      <c r="F10">
        <f>IF('2019'!F10=0,0,(AME_2030!F10/'2019'!F10)^(1/7)-1)</f>
        <v>6.84103546448811E-3</v>
      </c>
      <c r="G10">
        <f>IF('2019'!G10=0,0,(AME_2030!G10/'2019'!G10)^(1/7)-1)</f>
        <v>-2.3353149414262475E-9</v>
      </c>
      <c r="H10">
        <f>IF('2019'!H10=0,0,(AME_2030!H10/'2019'!H10)^(1/7)-1)</f>
        <v>1.0172025375052574E-2</v>
      </c>
      <c r="I10">
        <f>IF('2019'!I10=0,0,(AME_2030!I10/'2019'!I10)^(1/7)-1)</f>
        <v>-5.1864438387805301E-4</v>
      </c>
      <c r="J10">
        <f>IF('2019'!J10=0,0,(AME_2030!J10/'2019'!J10)^(1/7)-1)</f>
        <v>-2.9435214703510404E-4</v>
      </c>
      <c r="K10" s="64">
        <f>IF('2019 (Z)'!AW10=0,0,('AME_2030 (Z)'!AW10/'2019 (Z)'!AW10)^(1/7)-1)</f>
        <v>8.9183260126197705E-3</v>
      </c>
      <c r="L10" s="64">
        <f t="shared" si="0"/>
        <v>8.9183260126197705E-3</v>
      </c>
      <c r="M10">
        <f>IF('2019'!M10=0,0,(AME_2030!M10/'2019'!M10)^(1/7)-1)</f>
        <v>-2.1075675716771936E-2</v>
      </c>
      <c r="N10">
        <f>IF('2019'!N10=0,0,(AME_2030!N10/'2019'!N10)^(1/7)-1)</f>
        <v>3.5065051511680156E-3</v>
      </c>
      <c r="O10">
        <f>IF('2019'!O10=0,0,(AME_2030!O10/'2019'!O10)^(1/7)-1)</f>
        <v>-7.6565263744243772E-4</v>
      </c>
      <c r="P10">
        <f>IF('2019'!P10=0,0,(AME_2030!P10/'2019'!P10)^(1/7)-1)</f>
        <v>4.7663681572549521E-3</v>
      </c>
      <c r="Q10">
        <f>IF('2019'!Q10=0,0,(AME_2030!Q10/'2019'!Q10)^(1/7)-1)</f>
        <v>1.4928569980199313E-7</v>
      </c>
      <c r="R10">
        <f>IF('2019'!R10=0,0,(AME_2030!R10/'2019'!R10)^(1/7)-1)</f>
        <v>-6.9626285836843493E-7</v>
      </c>
      <c r="S10" s="64">
        <f t="shared" si="1"/>
        <v>1.2561521897089811E-3</v>
      </c>
      <c r="T10" s="64">
        <f>IF('2019'!T10=0,0,(AME_2030!T10/'2019'!T10)^(1/7)-1)</f>
        <v>1.2561521897089811E-3</v>
      </c>
      <c r="U10">
        <f>IF('2019'!U10=0,0,(AME_2030!U10/'2019'!U10)^(1/7)-1)</f>
        <v>-4.6270328700193097E-5</v>
      </c>
      <c r="V10">
        <f>IF('2019'!V10=0,0,(AME_2030!V10/'2019'!V10)^(1/7)-1)</f>
        <v>-2.6346634207641273E-8</v>
      </c>
      <c r="W10">
        <f>IF('2019'!W10=0,0,(AME_2030!W10/'2019'!W10)^(1/7)-1)</f>
        <v>6.6178255495332738E-3</v>
      </c>
      <c r="X10">
        <f>IF('2019'!X10=0,0,(AME_2030!X10/'2019'!X10)^(1/7)-1)</f>
        <v>7.1120197850815803E-3</v>
      </c>
      <c r="Y10">
        <f>IF('2019'!Y10=0,0,(AME_2030!Y10/'2019'!Y10)^(1/7)-1)</f>
        <v>2.7175098380045615E-3</v>
      </c>
      <c r="Z10">
        <f>IF('2019'!Z10=0,0,(AME_2030!Z10/'2019'!Z10)^(1/7)-1)</f>
        <v>-1.9560458889030796E-3</v>
      </c>
      <c r="AA10">
        <f>IF('2019'!AA10=0,0,(AME_2030!AA10/'2019'!AA10)^(1/7)-1)</f>
        <v>1.2614831583748209E-3</v>
      </c>
      <c r="AB10">
        <f>IF('2019'!AB10=0,0,(AME_2030!AB10/'2019'!AB10)^(1/7)-1)</f>
        <v>-3.2210563351786625E-5</v>
      </c>
      <c r="AC10">
        <f>IF('2019'!AC10=0,0,(AME_2030!AC10/'2019'!AC10)^(1/7)-1)</f>
        <v>-2.2028981698118955E-4</v>
      </c>
      <c r="AD10">
        <f>IF('2019'!AD10=0,0,(AME_2030!AD10/'2019'!AD10)^(1/7)-1)</f>
        <v>1.8000716107668957E-4</v>
      </c>
      <c r="AE10">
        <f>IF('2019'!AE10=0,0,(AME_2030!AE10/'2019'!AE10)^(1/7)-1)</f>
        <v>-3.1974988146177274E-4</v>
      </c>
      <c r="AF10">
        <f>IF('2019'!AF10=0,0,(AME_2030!AF10/'2019'!AF10)^(1/7)-1)</f>
        <v>-1.907494418181388E-3</v>
      </c>
      <c r="AG10">
        <f>IF('2019'!AG10=0,0,(AME_2030!AG10/'2019'!AG10)^(1/7)-1)</f>
        <v>-5.3550505342435661E-3</v>
      </c>
      <c r="AH10">
        <f>IF('2019'!AH10=0,0,(AME_2030!AH10/'2019'!AH10)^(1/7)-1)</f>
        <v>5.1555163824046346E-5</v>
      </c>
      <c r="AI10">
        <f>IF('2019'!AI10=0,0,(AME_2030!AI10/'2019'!AI10)^(1/7)-1)</f>
        <v>-3.4099667219489316E-4</v>
      </c>
      <c r="AJ10">
        <f>IF('2019'!AJ10=0,0,(AME_2030!AJ10/'2019'!AJ10)^(1/7)-1)</f>
        <v>-1.1017570715754488E-6</v>
      </c>
      <c r="AK10">
        <f>IF('2019'!AK10=0,0,(AME_2030!AK10/'2019'!AK10)^(1/7)-1)</f>
        <v>0</v>
      </c>
      <c r="AL10">
        <f>IF('2019'!AL10=0,0,(AME_2030!AL10/'2019'!AL10)^(1/7)-1)</f>
        <v>8.8322543234808926E-4</v>
      </c>
      <c r="AM10">
        <f>IF('2019'!AM10=0,0,(AME_2030!AM10/'2019'!AM10)^(1/7)-1)</f>
        <v>7.1220117730468324E-3</v>
      </c>
      <c r="AN10">
        <f>IF('2019'!AN10=0,0,(AME_2030!AN10/'2019'!AN10)^(1/7)-1)</f>
        <v>0</v>
      </c>
      <c r="AO10">
        <f>IF('2019'!AO10=0,0,(AME_2030!AO10/'2019'!AO10)^(1/7)-1)</f>
        <v>-1.2328156143556201E-3</v>
      </c>
      <c r="AP10">
        <f>IF('2019'!AP10=0,0,(AME_2030!AP10/'2019'!AP10)^(1/7)-1)</f>
        <v>7.1089714266547865E-3</v>
      </c>
      <c r="AQ10">
        <f>IF('2019'!AQ10=0,0,(AME_2030!AQ10/'2019'!AQ10)^(1/7)-1)</f>
        <v>0</v>
      </c>
      <c r="AR10">
        <f>IF('2019'!AR10=0,0,(AME_2030!AR10/'2019'!AR10)^(1/7)-1)</f>
        <v>0</v>
      </c>
      <c r="AS10">
        <f>IF('2019'!AS10=0,0,(AME_2030!AS10/'2019'!AS10)^(1/7)-1)</f>
        <v>0</v>
      </c>
      <c r="AT10">
        <f>IF('2019'!AT10=0,0,(AME_2030!AT10/'2019'!AT10)^(1/7)-1)</f>
        <v>2.7336314193413536E-3</v>
      </c>
      <c r="AU10">
        <f>IF('2019'!AU10=0,0,(AME_2030!AU10/'2019'!AU10)^(1/7)-1)</f>
        <v>0</v>
      </c>
    </row>
    <row r="11" spans="1:47" x14ac:dyDescent="0.25">
      <c r="A11" s="146"/>
      <c r="B11" s="77" t="s">
        <v>9</v>
      </c>
      <c r="C11" s="77" t="s">
        <v>9</v>
      </c>
      <c r="D11" s="78" t="s">
        <v>46</v>
      </c>
      <c r="E11" s="79">
        <f>IF('2019 (Z)'!E127=0,0,('AME_2030 (Z)'!E127/'2019 (Z)'!E127)^(1/7)-1)</f>
        <v>-1.2232706923951175E-2</v>
      </c>
      <c r="F11" s="79">
        <f>IF('2019 (Z)'!F127=0,0,('AME_2030 (Z)'!F127/'2019 (Z)'!F127)^(1/7)-1)</f>
        <v>-1.4048726087673491E-2</v>
      </c>
      <c r="G11" s="79">
        <f>IF('2019 (Z)'!G127=0,0,('AME_2030 (Z)'!G127/'2019 (Z)'!G127)^(1/7)-1)</f>
        <v>-1.4938796859312764E-2</v>
      </c>
      <c r="H11" s="79">
        <f>IF('2019 (Z)'!H127=0,0,('AME_2030 (Z)'!H127/'2019 (Z)'!H127)^(1/7)-1)</f>
        <v>-5.0049616227660909E-3</v>
      </c>
      <c r="I11" s="79">
        <f>IF('2019 (Z)'!I127=0,0,('AME_2030 (Z)'!I127/'2019 (Z)'!I127)^(1/7)-1)</f>
        <v>-1.549931554719608E-2</v>
      </c>
      <c r="J11" s="79">
        <f>IF('2019 (Z)'!J127=0,0,('AME_2030 (Z)'!J127/'2019 (Z)'!J127)^(1/7)-1)</f>
        <v>-1.4491783903497368E-2</v>
      </c>
      <c r="K11" s="79">
        <f>IF('2019 (Z)'!K127=0,0,('AME_2030 (Z)'!K127/'2019 (Z)'!K127)^(1/7)-1)</f>
        <v>-1.266610168953497E-2</v>
      </c>
      <c r="L11" s="79">
        <f>IF('2019 (Z)'!L127=0,0,('AME_2030 (Z)'!L127/'2019 (Z)'!L127)^(1/7)-1)</f>
        <v>-1.266610168953497E-2</v>
      </c>
      <c r="M11" s="79">
        <f>IF('2019 (Z)'!M127=0,0,('AME_2030 (Z)'!M127/'2019 (Z)'!M127)^(1/7)-1)</f>
        <v>-1.9502039891589051E-2</v>
      </c>
      <c r="N11" s="79">
        <f>IF('2019 (Z)'!N127=0,0,('AME_2030 (Z)'!N127/'2019 (Z)'!N127)^(1/7)-1)</f>
        <v>-1.5555856102269727E-2</v>
      </c>
      <c r="O11" s="79">
        <f>IF('2019 (Z)'!O127=0,0,('AME_2030 (Z)'!O127/'2019 (Z)'!O127)^(1/7)-1)</f>
        <v>-5.0494073767597403E-3</v>
      </c>
      <c r="P11" s="79">
        <f>IF('2019 (Z)'!P127=0,0,('AME_2030 (Z)'!P127/'2019 (Z)'!P127)^(1/7)-1)</f>
        <v>-1.4243907938777611E-2</v>
      </c>
      <c r="Q11" s="79">
        <f>IF('2019 (Z)'!Q127=0,0,('AME_2030 (Z)'!Q127/'2019 (Z)'!Q127)^(1/7)-1)</f>
        <v>-1.4911889907707088E-2</v>
      </c>
      <c r="R11" s="79">
        <f>IF('2019 (Z)'!R127=0,0,('AME_2030 (Z)'!R127/'2019 (Z)'!R127)^(1/7)-1)</f>
        <v>-1.493803655706627E-2</v>
      </c>
      <c r="S11" s="79">
        <f t="shared" si="1"/>
        <v>-1.4142684019145091E-2</v>
      </c>
      <c r="T11" s="79">
        <f>IF('2019 (Z)'!T127=0,0,('AME_2030 (Z)'!T127/'2019 (Z)'!T127)^(1/7)-1)</f>
        <v>-1.4142684019145091E-2</v>
      </c>
      <c r="U11" s="79">
        <f>IF('2019 (Z)'!U127=0,0,('AME_2030 (Z)'!U127/'2019 (Z)'!U127)^(1/7)-1)</f>
        <v>-1.4950777497128809E-2</v>
      </c>
      <c r="V11" s="79">
        <f>IF('2019 (Z)'!V127=0,0,('AME_2030 (Z)'!V127/'2019 (Z)'!V127)^(1/7)-1)</f>
        <v>-1.4938820511931739E-2</v>
      </c>
      <c r="W11" s="79">
        <f>IF('2019 (Z)'!W127=0,0,('AME_2030 (Z)'!W127/'2019 (Z)'!W127)^(1/7)-1)</f>
        <v>-1.6532777168847268E-2</v>
      </c>
      <c r="X11" s="79">
        <f>IF('2019 (Z)'!X127=0,0,('AME_2030 (Z)'!X127/'2019 (Z)'!X127)^(1/7)-1)</f>
        <v>-1.4919871244645222E-2</v>
      </c>
      <c r="Y11" s="79">
        <f>IF('2019 (Z)'!Y127=0,0,('AME_2030 (Z)'!Y127/'2019 (Z)'!Y127)^(1/7)-1)</f>
        <v>-1.257411798216479E-2</v>
      </c>
      <c r="Z11" s="79">
        <f>IF('2019 (Z)'!Z127=0,0,('AME_2030 (Z)'!Z127/'2019 (Z)'!Z127)^(1/7)-1)</f>
        <v>-1.5107417428647074E-2</v>
      </c>
      <c r="AA11" s="79">
        <f>IF('2019 (Z)'!AA127=0,0,('AME_2030 (Z)'!AA127/'2019 (Z)'!AA127)^(1/7)-1)</f>
        <v>-1.3608540437203387E-2</v>
      </c>
      <c r="AB11" s="79">
        <f>IF('2019 (Z)'!AB127=0,0,('AME_2030 (Z)'!AB127/'2019 (Z)'!AB127)^(1/7)-1)</f>
        <v>-1.4611774668750077E-2</v>
      </c>
      <c r="AC11" s="79">
        <f>IF('2019 (Z)'!AC127=0,0,('AME_2030 (Z)'!AC127/'2019 (Z)'!AC127)^(1/7)-1)</f>
        <v>-1.4946424862743335E-2</v>
      </c>
      <c r="AD11" s="79">
        <f>IF('2019 (Z)'!AD127=0,0,('AME_2030 (Z)'!AD127/'2019 (Z)'!AD127)^(1/7)-1)</f>
        <v>-1.4571672190146323E-2</v>
      </c>
      <c r="AE11" s="79">
        <f>IF('2019 (Z)'!AE127=0,0,('AME_2030 (Z)'!AE127/'2019 (Z)'!AE127)^(1/7)-1)</f>
        <v>-1.4502446403530933E-2</v>
      </c>
      <c r="AF11" s="79">
        <f>IF('2019 (Z)'!AF127=0,0,('AME_2030 (Z)'!AF127/'2019 (Z)'!AF127)^(1/7)-1)</f>
        <v>-1.3628647005802241E-2</v>
      </c>
      <c r="AG11" s="79">
        <f>IF('2019 (Z)'!AG127=0,0,('AME_2030 (Z)'!AG127/'2019 (Z)'!AG127)^(1/7)-1)</f>
        <v>-2.0213847093344617E-2</v>
      </c>
      <c r="AH11" s="79">
        <f>IF('2019 (Z)'!AH127=0,0,('AME_2030 (Z)'!AH127/'2019 (Z)'!AH127)^(1/7)-1)</f>
        <v>-1.3478809993337393E-2</v>
      </c>
      <c r="AI11" s="79">
        <f>IF('2019 (Z)'!AI127=0,0,('AME_2030 (Z)'!AI127/'2019 (Z)'!AI127)^(1/7)-1)</f>
        <v>-1.483592783335197E-2</v>
      </c>
      <c r="AJ11" s="79">
        <f>IF('2019 (Z)'!AJ127=0,0,('AME_2030 (Z)'!AJ127/'2019 (Z)'!AJ127)^(1/7)-1)</f>
        <v>-1.4939827174565989E-2</v>
      </c>
      <c r="AK11" s="79">
        <f>IF('2019 (Z)'!AK127=0,0,('AME_2030 (Z)'!AK127/'2019 (Z)'!AK127)^(1/7)-1)</f>
        <v>0</v>
      </c>
      <c r="AL11" s="79">
        <f>IF('2019 (Z)'!AL127=0,0,('AME_2030 (Z)'!AL127/'2019 (Z)'!AL127)^(1/7)-1)</f>
        <v>-1.4068763449819333E-2</v>
      </c>
      <c r="AM11" s="79">
        <f>IF('2019 (Z)'!AM127=0,0,('AME_2030 (Z)'!AM127/'2019 (Z)'!AM127)^(1/7)-1)</f>
        <v>-1.4911080898162954E-2</v>
      </c>
      <c r="AN11" s="79">
        <f>IF('2019 (Z)'!AN127=0,0,('AME_2030 (Z)'!AN127/'2019 (Z)'!AN127)^(1/7)-1)</f>
        <v>0</v>
      </c>
      <c r="AO11" s="79">
        <f>IF('2019 (Z)'!AO127=0,0,('AME_2030 (Z)'!AO127/'2019 (Z)'!AO127)^(1/7)-1)</f>
        <v>-1.5940111003048707E-2</v>
      </c>
      <c r="AP11" s="79">
        <f>IF('2019 (Z)'!AP127=0,0,('AME_2030 (Z)'!AP127/'2019 (Z)'!AP127)^(1/7)-1)</f>
        <v>-1.4901645546040343E-2</v>
      </c>
      <c r="AQ11" s="79">
        <f>IF('2019 (Z)'!AQ127=0,0,('AME_2030 (Z)'!AQ127/'2019 (Z)'!AQ127)^(1/7)-1)</f>
        <v>-1.469960481974264E-2</v>
      </c>
      <c r="AR11" s="79">
        <f>IF('2019 (Z)'!AR127=0,0,('AME_2030 (Z)'!AR127/'2019 (Z)'!AR127)^(1/7)-1)</f>
        <v>0</v>
      </c>
      <c r="AS11" s="79">
        <f>IF('2019 (Z)'!AS127=0,0,('AME_2030 (Z)'!AS127/'2019 (Z)'!AS127)^(1/7)-1)</f>
        <v>0</v>
      </c>
      <c r="AT11" s="79">
        <f>IF('2019 (Z)'!AT127=0,0,('AME_2030 (Z)'!AT127/'2019 (Z)'!AT127)^(1/7)-1)</f>
        <v>-3.1358625320982991E-3</v>
      </c>
      <c r="AU11" s="79">
        <f>IF('2019 (Z)'!AU127=0,0,('AME_2030 (Z)'!AU127/'2019 (Z)'!AU127)^(1/7)-1)</f>
        <v>0</v>
      </c>
    </row>
    <row r="12" spans="1:47" x14ac:dyDescent="0.25">
      <c r="A12" s="146"/>
      <c r="B12" s="77" t="s">
        <v>10</v>
      </c>
      <c r="C12" s="77" t="s">
        <v>10</v>
      </c>
      <c r="D12" s="78" t="s">
        <v>47</v>
      </c>
      <c r="E12" s="79">
        <f>E11</f>
        <v>-1.2232706923951175E-2</v>
      </c>
      <c r="F12" s="79">
        <f t="shared" ref="F12:AO12" si="2">F11</f>
        <v>-1.4048726087673491E-2</v>
      </c>
      <c r="G12" s="79">
        <f t="shared" si="2"/>
        <v>-1.4938796859312764E-2</v>
      </c>
      <c r="H12" s="79">
        <f t="shared" si="2"/>
        <v>-5.0049616227660909E-3</v>
      </c>
      <c r="I12" s="79">
        <f t="shared" si="2"/>
        <v>-1.549931554719608E-2</v>
      </c>
      <c r="J12" s="79">
        <f t="shared" si="2"/>
        <v>-1.4491783903497368E-2</v>
      </c>
      <c r="K12" s="79">
        <f t="shared" si="2"/>
        <v>-1.266610168953497E-2</v>
      </c>
      <c r="L12" s="79">
        <f t="shared" si="2"/>
        <v>-1.266610168953497E-2</v>
      </c>
      <c r="M12" s="79">
        <f t="shared" si="2"/>
        <v>-1.9502039891589051E-2</v>
      </c>
      <c r="N12" s="79">
        <f t="shared" si="2"/>
        <v>-1.5555856102269727E-2</v>
      </c>
      <c r="O12" s="79">
        <f t="shared" si="2"/>
        <v>-5.0494073767597403E-3</v>
      </c>
      <c r="P12" s="79">
        <f t="shared" si="2"/>
        <v>-1.4243907938777611E-2</v>
      </c>
      <c r="Q12" s="79">
        <f t="shared" si="2"/>
        <v>-1.4911889907707088E-2</v>
      </c>
      <c r="R12" s="79">
        <f t="shared" si="2"/>
        <v>-1.493803655706627E-2</v>
      </c>
      <c r="S12" s="79">
        <f t="shared" si="1"/>
        <v>-1.4142684019145091E-2</v>
      </c>
      <c r="T12" s="79">
        <f t="shared" si="2"/>
        <v>-1.4142684019145091E-2</v>
      </c>
      <c r="U12" s="79">
        <f t="shared" si="2"/>
        <v>-1.4950777497128809E-2</v>
      </c>
      <c r="V12" s="79">
        <f t="shared" si="2"/>
        <v>-1.4938820511931739E-2</v>
      </c>
      <c r="W12" s="79">
        <f t="shared" si="2"/>
        <v>-1.6532777168847268E-2</v>
      </c>
      <c r="X12" s="79">
        <f t="shared" si="2"/>
        <v>-1.4919871244645222E-2</v>
      </c>
      <c r="Y12" s="79">
        <f t="shared" si="2"/>
        <v>-1.257411798216479E-2</v>
      </c>
      <c r="Z12" s="79">
        <f t="shared" si="2"/>
        <v>-1.5107417428647074E-2</v>
      </c>
      <c r="AA12" s="79">
        <f t="shared" si="2"/>
        <v>-1.3608540437203387E-2</v>
      </c>
      <c r="AB12" s="79">
        <f t="shared" si="2"/>
        <v>-1.4611774668750077E-2</v>
      </c>
      <c r="AC12" s="79">
        <f t="shared" si="2"/>
        <v>-1.4946424862743335E-2</v>
      </c>
      <c r="AD12" s="79">
        <f t="shared" si="2"/>
        <v>-1.4571672190146323E-2</v>
      </c>
      <c r="AE12" s="79">
        <f t="shared" si="2"/>
        <v>-1.4502446403530933E-2</v>
      </c>
      <c r="AF12" s="79">
        <f t="shared" si="2"/>
        <v>-1.3628647005802241E-2</v>
      </c>
      <c r="AG12" s="79">
        <f t="shared" si="2"/>
        <v>-2.0213847093344617E-2</v>
      </c>
      <c r="AH12" s="79">
        <f t="shared" si="2"/>
        <v>-1.3478809993337393E-2</v>
      </c>
      <c r="AI12" s="79">
        <f t="shared" si="2"/>
        <v>-1.483592783335197E-2</v>
      </c>
      <c r="AJ12" s="79">
        <f t="shared" si="2"/>
        <v>-1.4939827174565989E-2</v>
      </c>
      <c r="AK12" s="79">
        <f t="shared" si="2"/>
        <v>0</v>
      </c>
      <c r="AL12" s="79">
        <f t="shared" si="2"/>
        <v>-1.4068763449819333E-2</v>
      </c>
      <c r="AM12" s="79">
        <f t="shared" si="2"/>
        <v>-1.4911080898162954E-2</v>
      </c>
      <c r="AN12" s="79">
        <f t="shared" si="2"/>
        <v>0</v>
      </c>
      <c r="AO12" s="79">
        <f t="shared" si="2"/>
        <v>-1.5940111003048707E-2</v>
      </c>
      <c r="AP12" s="79">
        <f t="shared" ref="AP12" si="3">AP11</f>
        <v>-1.4901645546040343E-2</v>
      </c>
      <c r="AQ12" s="79">
        <f t="shared" ref="AQ12" si="4">AQ11</f>
        <v>-1.469960481974264E-2</v>
      </c>
      <c r="AR12" s="79">
        <f t="shared" ref="AR12" si="5">AR11</f>
        <v>0</v>
      </c>
      <c r="AS12" s="79">
        <f t="shared" ref="AS12" si="6">AS11</f>
        <v>0</v>
      </c>
      <c r="AT12" s="79">
        <f t="shared" ref="AT12" si="7">AT11</f>
        <v>-3.1358625320982991E-3</v>
      </c>
      <c r="AU12" s="79">
        <f t="shared" ref="AU12" si="8">AU11</f>
        <v>0</v>
      </c>
    </row>
    <row r="13" spans="1:47" x14ac:dyDescent="0.25">
      <c r="A13" s="146"/>
      <c r="B13" s="1" t="s">
        <v>11</v>
      </c>
      <c r="C13" s="1" t="s">
        <v>11</v>
      </c>
      <c r="D13" s="4" t="s">
        <v>48</v>
      </c>
      <c r="E13">
        <f>IF('2019'!E13=0,0,(AME_2030!E13/'2019'!E13)^(1/7)-1)</f>
        <v>-2.3041319068710764E-2</v>
      </c>
      <c r="F13">
        <f>IF('2019'!F13=0,0,(AME_2030!F13/'2019'!F13)^(1/7)-1)</f>
        <v>-2.2615797610253452E-2</v>
      </c>
      <c r="G13">
        <f>IF('2019'!G13=0,0,(AME_2030!G13/'2019'!G13)^(1/7)-1)</f>
        <v>0.1137589904681604</v>
      </c>
      <c r="H13">
        <f>IF('2019'!H13=0,0,(AME_2030!H13/'2019'!H13)^(1/7)-1)</f>
        <v>5.9118054386604335E-3</v>
      </c>
      <c r="I13">
        <f>IF('2019'!I13=0,0,(AME_2030!I13/'2019'!I13)^(1/7)-1)</f>
        <v>-3.4247168785628279E-4</v>
      </c>
      <c r="J13">
        <f>IF('2019'!J13=0,0,(AME_2030!J13/'2019'!J13)^(1/7)-1)</f>
        <v>-5.6445795465931425E-5</v>
      </c>
      <c r="K13" s="64">
        <f>IF('2019 (Z)'!AW13=0,0,('AME_2030 (Z)'!AW13/'2019 (Z)'!AW13)^(1/7)-1)</f>
        <v>-1.8506549197327304E-2</v>
      </c>
      <c r="L13" s="64">
        <f t="shared" ref="L13:L47" si="9">K13</f>
        <v>-1.8506549197327304E-2</v>
      </c>
      <c r="M13">
        <f>IF('2019'!M13=0,0,(AME_2030!M13/'2019'!M13)^(1/7)-1)</f>
        <v>9.2019939641385662E-4</v>
      </c>
      <c r="N13">
        <f>IF('2019'!N13=0,0,(AME_2030!N13/'2019'!N13)^(1/7)-1)</f>
        <v>5.350251652765925E-3</v>
      </c>
      <c r="O13">
        <f>IF('2019'!O13=0,0,(AME_2030!O13/'2019'!O13)^(1/7)-1)</f>
        <v>2.3815501455968224E-3</v>
      </c>
      <c r="P13">
        <f>IF('2019'!P13=0,0,(AME_2030!P13/'2019'!P13)^(1/7)-1)</f>
        <v>-1.6447838857184038E-2</v>
      </c>
      <c r="Q13">
        <f>IF('2019'!Q13=0,0,(AME_2030!Q13/'2019'!Q13)^(1/7)-1)</f>
        <v>1.6232408461824832E-7</v>
      </c>
      <c r="R13">
        <f>IF('2019'!R13=0,0,(AME_2030!R13/'2019'!R13)^(1/7)-1)</f>
        <v>-3.322055075472008E-8</v>
      </c>
      <c r="S13" s="64">
        <f t="shared" si="1"/>
        <v>-9.3499140529917923E-7</v>
      </c>
      <c r="T13" s="64">
        <f>IF('2019'!T13=0,0,(AME_2030!T13/'2019'!T13)^(1/7)-1)</f>
        <v>-9.3499140529917923E-7</v>
      </c>
      <c r="U13">
        <f>IF('2019'!U13=0,0,(AME_2030!U13/'2019'!U13)^(1/7)-1)</f>
        <v>-3.1512674415368203E-5</v>
      </c>
      <c r="V13">
        <f>IF('2019'!V13=0,0,(AME_2030!V13/'2019'!V13)^(1/7)-1)</f>
        <v>0</v>
      </c>
      <c r="W13">
        <f>IF('2019'!W13=0,0,(AME_2030!W13/'2019'!W13)^(1/7)-1)</f>
        <v>-2.3033302589079652E-2</v>
      </c>
      <c r="X13">
        <f>IF('2019'!X13=0,0,(AME_2030!X13/'2019'!X13)^(1/7)-1)</f>
        <v>-1.8014983529878736E-2</v>
      </c>
      <c r="Y13">
        <f>IF('2019'!Y13=0,0,(AME_2030!Y13/'2019'!Y13)^(1/7)-1)</f>
        <v>2.1813867768116779E-3</v>
      </c>
      <c r="Z13">
        <f>IF('2019'!Z13=0,0,(AME_2030!Z13/'2019'!Z13)^(1/7)-1)</f>
        <v>-1.1023493139966645E-3</v>
      </c>
      <c r="AA13">
        <f>IF('2019'!AA13=0,0,(AME_2030!AA13/'2019'!AA13)^(1/7)-1)</f>
        <v>1.0697180658687522E-3</v>
      </c>
      <c r="AB13">
        <f>IF('2019'!AB13=0,0,(AME_2030!AB13/'2019'!AB13)^(1/7)-1)</f>
        <v>-2.4155488798471847E-4</v>
      </c>
      <c r="AC13">
        <f>IF('2019'!AC13=0,0,(AME_2030!AC13/'2019'!AC13)^(1/7)-1)</f>
        <v>-2.2028981698118955E-4</v>
      </c>
      <c r="AD13">
        <f>IF('2019'!AD13=0,0,(AME_2030!AD13/'2019'!AD13)^(1/7)-1)</f>
        <v>1.7978494261261524E-4</v>
      </c>
      <c r="AE13">
        <f>IF('2019'!AE13=0,0,(AME_2030!AE13/'2019'!AE13)^(1/7)-1)</f>
        <v>-3.197633508129627E-4</v>
      </c>
      <c r="AF13">
        <f>IF('2019'!AF13=0,0,(AME_2030!AF13/'2019'!AF13)^(1/7)-1)</f>
        <v>-1.907494418181499E-3</v>
      </c>
      <c r="AG13">
        <f>IF('2019'!AG13=0,0,(AME_2030!AG13/'2019'!AG13)^(1/7)-1)</f>
        <v>0</v>
      </c>
      <c r="AH13">
        <f>IF('2019'!AH13=0,0,(AME_2030!AH13/'2019'!AH13)^(1/7)-1)</f>
        <v>5.0970353082879782E-5</v>
      </c>
      <c r="AI13">
        <f>IF('2019'!AI13=0,0,(AME_2030!AI13/'2019'!AI13)^(1/7)-1)</f>
        <v>-3.4060396342483479E-4</v>
      </c>
      <c r="AJ13">
        <f>IF('2019'!AJ13=0,0,(AME_2030!AJ13/'2019'!AJ13)^(1/7)-1)</f>
        <v>-1.0499941309749516E-6</v>
      </c>
      <c r="AK13">
        <f>IF('2019'!AK13=0,0,(AME_2030!AK13/'2019'!AK13)^(1/7)-1)</f>
        <v>0</v>
      </c>
      <c r="AL13">
        <f>IF('2019'!AL13=0,0,(AME_2030!AL13/'2019'!AL13)^(1/7)-1)</f>
        <v>8.8322543234808926E-4</v>
      </c>
      <c r="AM13">
        <f>IF('2019'!AM13=0,0,(AME_2030!AM13/'2019'!AM13)^(1/7)-1)</f>
        <v>-2.2602200549626139E-2</v>
      </c>
      <c r="AN13">
        <f>IF('2019'!AN13=0,0,(AME_2030!AN13/'2019'!AN13)^(1/7)-1)</f>
        <v>0</v>
      </c>
      <c r="AO13">
        <f>IF('2019'!AO13=0,0,(AME_2030!AO13/'2019'!AO13)^(1/7)-1)</f>
        <v>-1.2328211023356905E-3</v>
      </c>
      <c r="AP13">
        <f>IF('2019'!AP13=0,0,(AME_2030!AP13/'2019'!AP13)^(1/7)-1)</f>
        <v>-2.2630722225283062E-2</v>
      </c>
      <c r="AQ13">
        <f>IF('2019'!AQ13=0,0,(AME_2030!AQ13/'2019'!AQ13)^(1/7)-1)</f>
        <v>6.4061265134207623E-4</v>
      </c>
      <c r="AR13">
        <f>IF('2019'!AR13=0,0,(AME_2030!AR13/'2019'!AR13)^(1/7)-1)</f>
        <v>0</v>
      </c>
      <c r="AS13">
        <f>IF('2019'!AS13=0,0,(AME_2030!AS13/'2019'!AS13)^(1/7)-1)</f>
        <v>0</v>
      </c>
      <c r="AT13">
        <f>IF('2019'!AT13=0,0,(AME_2030!AT13/'2019'!AT13)^(1/7)-1)</f>
        <v>5.4846978844691474E-3</v>
      </c>
      <c r="AU13">
        <f>IF('2019'!AU13=0,0,(AME_2030!AU13/'2019'!AU13)^(1/7)-1)</f>
        <v>0</v>
      </c>
    </row>
    <row r="14" spans="1:47" x14ac:dyDescent="0.25">
      <c r="A14" s="146"/>
      <c r="B14" s="1" t="s">
        <v>12</v>
      </c>
      <c r="C14" s="1">
        <v>10</v>
      </c>
      <c r="D14" s="4" t="s">
        <v>49</v>
      </c>
      <c r="E14">
        <f>IF('2019'!E14=0,0,(AME_2030!E14/'2019'!E14)^(1/7)-1)</f>
        <v>5.0285924636650492E-3</v>
      </c>
      <c r="F14">
        <f>IF('2019'!F14=0,0,(AME_2030!F14/'2019'!F14)^(1/7)-1)</f>
        <v>-2.3069457910220859E-3</v>
      </c>
      <c r="G14">
        <f>IF('2019'!G14=0,0,(AME_2030!G14/'2019'!G14)^(1/7)-1)</f>
        <v>-1.2053244603109414E-2</v>
      </c>
      <c r="H14">
        <f>IF('2019'!H14=0,0,(AME_2030!H14/'2019'!H14)^(1/7)-1)</f>
        <v>0</v>
      </c>
      <c r="I14">
        <f>IF('2019'!I14=0,0,(AME_2030!I14/'2019'!I14)^(1/7)-1)</f>
        <v>-1.9348887200143494E-3</v>
      </c>
      <c r="J14">
        <f>IF('2019'!J14=0,0,(AME_2030!J14/'2019'!J14)^(1/7)-1)</f>
        <v>-2.1898077586115505E-3</v>
      </c>
      <c r="K14" s="64">
        <f>IF('2019 (Z)'!AW14=0,0,('AME_2030 (Z)'!AW14/'2019 (Z)'!AW14)^(1/7)-1)</f>
        <v>-1.0507522666813873E-4</v>
      </c>
      <c r="L14" s="64">
        <f t="shared" si="9"/>
        <v>-1.0507522666813873E-4</v>
      </c>
      <c r="M14">
        <f>IF('2019'!M14=0,0,(AME_2030!M14/'2019'!M14)^(1/7)-1)</f>
        <v>-2.2680890135327036E-3</v>
      </c>
      <c r="N14">
        <f>IF('2019'!N14=0,0,(AME_2030!N14/'2019'!N14)^(1/7)-1)</f>
        <v>-3.7918094785519552E-3</v>
      </c>
      <c r="O14">
        <f>IF('2019'!O14=0,0,(AME_2030!O14/'2019'!O14)^(1/7)-1)</f>
        <v>-3.1344206484338333E-3</v>
      </c>
      <c r="P14">
        <f>IF('2019'!P14=0,0,(AME_2030!P14/'2019'!P14)^(1/7)-1)</f>
        <v>-1.9326150958287602E-3</v>
      </c>
      <c r="Q14">
        <f>IF('2019'!Q14=0,0,(AME_2030!Q14/'2019'!Q14)^(1/7)-1)</f>
        <v>-2.5180905997493896E-3</v>
      </c>
      <c r="R14">
        <f>IF('2019'!R14=0,0,(AME_2030!R14/'2019'!R14)^(1/7)-1)</f>
        <v>-2.3932256666904239E-3</v>
      </c>
      <c r="S14" s="64">
        <f t="shared" si="1"/>
        <v>-2.3611918573568369E-3</v>
      </c>
      <c r="T14" s="64">
        <f>IF('2019'!T14=0,0,(AME_2030!T14/'2019'!T14)^(1/7)-1)</f>
        <v>-2.3611918573568369E-3</v>
      </c>
      <c r="U14">
        <f>IF('2019'!U14=0,0,(AME_2030!U14/'2019'!U14)^(1/7)-1)</f>
        <v>-1.9414390783050184E-3</v>
      </c>
      <c r="V14">
        <f>IF('2019'!V14=0,0,(AME_2030!V14/'2019'!V14)^(1/7)-1)</f>
        <v>-2.1169928374785707E-3</v>
      </c>
      <c r="W14">
        <f>IF('2019'!W14=0,0,(AME_2030!W14/'2019'!W14)^(1/7)-1)</f>
        <v>-1.7053511365027196E-3</v>
      </c>
      <c r="X14">
        <f>IF('2019'!X14=0,0,(AME_2030!X14/'2019'!X14)^(1/7)-1)</f>
        <v>1.7720291946237143E-3</v>
      </c>
      <c r="Y14">
        <f>IF('2019'!Y14=0,0,(AME_2030!Y14/'2019'!Y14)^(1/7)-1)</f>
        <v>1.5081308415432204E-6</v>
      </c>
      <c r="Z14">
        <f>IF('2019'!Z14=0,0,(AME_2030!Z14/'2019'!Z14)^(1/7)-1)</f>
        <v>-3.5080331002576015E-3</v>
      </c>
      <c r="AA14">
        <f>IF('2019'!AA14=0,0,(AME_2030!AA14/'2019'!AA14)^(1/7)-1)</f>
        <v>-1.0524893453907058E-3</v>
      </c>
      <c r="AB14">
        <f>IF('2019'!AB14=0,0,(AME_2030!AB14/'2019'!AB14)^(1/7)-1)</f>
        <v>-2.6702573448428302E-3</v>
      </c>
      <c r="AC14">
        <f>IF('2019'!AC14=0,0,(AME_2030!AC14/'2019'!AC14)^(1/7)-1)</f>
        <v>-2.6130446941757812E-3</v>
      </c>
      <c r="AD14">
        <f>IF('2019'!AD14=0,0,(AME_2030!AD14/'2019'!AD14)^(1/7)-1)</f>
        <v>-2.2139287814906261E-3</v>
      </c>
      <c r="AE14">
        <f>IF('2019'!AE14=0,0,(AME_2030!AE14/'2019'!AE14)^(1/7)-1)</f>
        <v>-2.7122782261289613E-3</v>
      </c>
      <c r="AF14">
        <f>IF('2019'!AF14=0,0,(AME_2030!AF14/'2019'!AF14)^(1/7)-1)</f>
        <v>-4.2943387127931665E-3</v>
      </c>
      <c r="AG14">
        <f>IF('2019'!AG14=0,0,(AME_2030!AG14/'2019'!AG14)^(1/7)-1)</f>
        <v>0</v>
      </c>
      <c r="AH14">
        <f>IF('2019'!AH14=0,0,(AME_2030!AH14/'2019'!AH14)^(1/7)-1)</f>
        <v>-2.3410277124771284E-3</v>
      </c>
      <c r="AI14">
        <f>IF('2019'!AI14=0,0,(AME_2030!AI14/'2019'!AI14)^(1/7)-1)</f>
        <v>-2.7333278602057476E-3</v>
      </c>
      <c r="AJ14">
        <f>IF('2019'!AJ14=0,0,(AME_2030!AJ14/'2019'!AJ14)^(1/7)-1)</f>
        <v>-2.3943293066339688E-3</v>
      </c>
      <c r="AK14">
        <f>IF('2019'!AK14=0,0,(AME_2030!AK14/'2019'!AK14)^(1/7)-1)</f>
        <v>0</v>
      </c>
      <c r="AL14">
        <f>IF('2019'!AL14=0,0,(AME_2030!AL14/'2019'!AL14)^(1/7)-1)</f>
        <v>-1.5121704672118597E-3</v>
      </c>
      <c r="AM14">
        <f>IF('2019'!AM14=0,0,(AME_2030!AM14/'2019'!AM14)^(1/7)-1)</f>
        <v>-2.2323366421301838E-3</v>
      </c>
      <c r="AN14">
        <f>IF('2019'!AN14=0,0,(AME_2030!AN14/'2019'!AN14)^(1/7)-1)</f>
        <v>0</v>
      </c>
      <c r="AO14">
        <f>IF('2019'!AO14=0,0,(AME_2030!AO14/'2019'!AO14)^(1/7)-1)</f>
        <v>-3.6231546022199579E-3</v>
      </c>
      <c r="AP14">
        <f>IF('2019'!AP14=0,0,(AME_2030!AP14/'2019'!AP14)^(1/7)-1)</f>
        <v>6.9536868988524514E-3</v>
      </c>
      <c r="AQ14">
        <f>IF('2019'!AQ14=0,0,(AME_2030!AQ14/'2019'!AQ14)^(1/7)-1)</f>
        <v>0</v>
      </c>
      <c r="AR14">
        <f>IF('2019'!AR14=0,0,(AME_2030!AR14/'2019'!AR14)^(1/7)-1)</f>
        <v>6.9536868988524514E-3</v>
      </c>
      <c r="AS14">
        <f>IF('2019'!AS14=0,0,(AME_2030!AS14/'2019'!AS14)^(1/7)-1)</f>
        <v>0</v>
      </c>
      <c r="AT14">
        <f>IF('2019'!AT14=0,0,(AME_2030!AT14/'2019'!AT14)^(1/7)-1)</f>
        <v>-8.6952699295317348E-4</v>
      </c>
      <c r="AU14">
        <f>IF('2019'!AU14=0,0,(AME_2030!AU14/'2019'!AU14)^(1/7)-1)</f>
        <v>0</v>
      </c>
    </row>
    <row r="15" spans="1:47" x14ac:dyDescent="0.25">
      <c r="A15" s="146"/>
      <c r="B15" s="1" t="s">
        <v>13</v>
      </c>
      <c r="C15" s="1">
        <v>11</v>
      </c>
      <c r="D15" s="4" t="s">
        <v>50</v>
      </c>
      <c r="E15">
        <f>IF('2019'!E15=0,0,(AME_2030!E15/'2019'!E15)^(1/7)-1)</f>
        <v>7.322927716270522E-3</v>
      </c>
      <c r="F15">
        <f>IF('2019'!F15=0,0,(AME_2030!F15/'2019'!F15)^(1/7)-1)</f>
        <v>1.3368051025608452E-3</v>
      </c>
      <c r="G15">
        <f>IF('2019'!G15=0,0,(AME_2030!G15/'2019'!G15)^(1/7)-1)</f>
        <v>0.13511798965644539</v>
      </c>
      <c r="H15">
        <f>IF('2019'!H15=0,0,(AME_2030!H15/'2019'!H15)^(1/7)-1)</f>
        <v>1.0228447032198718E-2</v>
      </c>
      <c r="I15">
        <f>IF('2019'!I15=0,0,(AME_2030!I15/'2019'!I15)^(1/7)-1)</f>
        <v>-1.0597020985821937E-3</v>
      </c>
      <c r="J15">
        <f>IF('2019'!J15=0,0,(AME_2030!J15/'2019'!J15)^(1/7)-1)</f>
        <v>1.16373739784148E-3</v>
      </c>
      <c r="K15" s="64">
        <f>IF('2019 (Z)'!AW15=0,0,('AME_2030 (Z)'!AW15/'2019 (Z)'!AW15)^(1/7)-1)</f>
        <v>4.4523074199485091E-3</v>
      </c>
      <c r="L15" s="64">
        <f t="shared" si="9"/>
        <v>4.4523074199485091E-3</v>
      </c>
      <c r="M15">
        <f>IF('2019'!M15=0,0,(AME_2030!M15/'2019'!M15)^(1/7)-1)</f>
        <v>8.2998512626741849E-3</v>
      </c>
      <c r="N15">
        <f>IF('2019'!N15=0,0,(AME_2030!N15/'2019'!N15)^(1/7)-1)</f>
        <v>1.1354835147692866E-2</v>
      </c>
      <c r="O15">
        <f>IF('2019'!O15=0,0,(AME_2030!O15/'2019'!O15)^(1/7)-1)</f>
        <v>-2.2906053102325075E-3</v>
      </c>
      <c r="P15">
        <f>IF('2019'!P15=0,0,(AME_2030!P15/'2019'!P15)^(1/7)-1)</f>
        <v>7.3617879022958022E-4</v>
      </c>
      <c r="Q15">
        <f>IF('2019'!Q15=0,0,(AME_2030!Q15/'2019'!Q15)^(1/7)-1)</f>
        <v>1.227654282147661E-4</v>
      </c>
      <c r="R15">
        <f>IF('2019'!R15=0,0,(AME_2030!R15/'2019'!R15)^(1/7)-1)</f>
        <v>6.3015049854220351E-4</v>
      </c>
      <c r="S15" s="64">
        <f t="shared" si="1"/>
        <v>-2.8029165868470596E-4</v>
      </c>
      <c r="T15" s="64">
        <f>IF('2019'!T15=0,0,(AME_2030!T15/'2019'!T15)^(1/7)-1)</f>
        <v>-2.8029165868470596E-4</v>
      </c>
      <c r="U15">
        <f>IF('2019'!U15=0,0,(AME_2030!U15/'2019'!U15)^(1/7)-1)</f>
        <v>6.666401937138744E-7</v>
      </c>
      <c r="V15">
        <f>IF('2019'!V15=0,0,(AME_2030!V15/'2019'!V15)^(1/7)-1)</f>
        <v>-1.5883152656348543E-4</v>
      </c>
      <c r="W15">
        <f>IF('2019'!W15=0,0,(AME_2030!W15/'2019'!W15)^(1/7)-1)</f>
        <v>7.5635298714371579E-4</v>
      </c>
      <c r="X15">
        <f>IF('2019'!X15=0,0,(AME_2030!X15/'2019'!X15)^(1/7)-1)</f>
        <v>4.9973743564568629E-4</v>
      </c>
      <c r="Y15">
        <f>IF('2019'!Y15=0,0,(AME_2030!Y15/'2019'!Y15)^(1/7)-1)</f>
        <v>2.3470849190172505E-3</v>
      </c>
      <c r="Z15">
        <f>IF('2019'!Z15=0,0,(AME_2030!Z15/'2019'!Z15)^(1/7)-1)</f>
        <v>2.5729491319279596E-3</v>
      </c>
      <c r="AA15">
        <f>IF('2019'!AA15=0,0,(AME_2030!AA15/'2019'!AA15)^(1/7)-1)</f>
        <v>3.5005856055418949E-3</v>
      </c>
      <c r="AB15">
        <f>IF('2019'!AB15=0,0,(AME_2030!AB15/'2019'!AB15)^(1/7)-1)</f>
        <v>-1.3471359106109748E-4</v>
      </c>
      <c r="AC15">
        <f>IF('2019'!AC15=0,0,(AME_2030!AC15/'2019'!AC15)^(1/7)-1)</f>
        <v>-2.2028981698118955E-4</v>
      </c>
      <c r="AD15">
        <f>IF('2019'!AD15=0,0,(AME_2030!AD15/'2019'!AD15)^(1/7)-1)</f>
        <v>1.7978494261261524E-4</v>
      </c>
      <c r="AE15">
        <f>IF('2019'!AE15=0,0,(AME_2030!AE15/'2019'!AE15)^(1/7)-1)</f>
        <v>-3.1976129184529967E-4</v>
      </c>
      <c r="AF15">
        <f>IF('2019'!AF15=0,0,(AME_2030!AF15/'2019'!AF15)^(1/7)-1)</f>
        <v>-1.907494418181499E-3</v>
      </c>
      <c r="AG15">
        <f>IF('2019'!AG15=0,0,(AME_2030!AG15/'2019'!AG15)^(1/7)-1)</f>
        <v>-5.3550505342436772E-3</v>
      </c>
      <c r="AH15">
        <f>IF('2019'!AH15=0,0,(AME_2030!AH15/'2019'!AH15)^(1/7)-1)</f>
        <v>5.1565959996446864E-5</v>
      </c>
      <c r="AI15">
        <f>IF('2019'!AI15=0,0,(AME_2030!AI15/'2019'!AI15)^(1/7)-1)</f>
        <v>-3.409047788995867E-4</v>
      </c>
      <c r="AJ15">
        <f>IF('2019'!AJ15=0,0,(AME_2030!AJ15/'2019'!AJ15)^(1/7)-1)</f>
        <v>-6.8344352809668329E-5</v>
      </c>
      <c r="AK15">
        <f>IF('2019'!AK15=0,0,(AME_2030!AK15/'2019'!AK15)^(1/7)-1)</f>
        <v>0</v>
      </c>
      <c r="AL15">
        <f>IF('2019'!AL15=0,0,(AME_2030!AL15/'2019'!AL15)^(1/7)-1)</f>
        <v>-2.1180704566581277E-5</v>
      </c>
      <c r="AM15">
        <f>IF('2019'!AM15=0,0,(AME_2030!AM15/'2019'!AM15)^(1/7)-1)</f>
        <v>-2.1404368636324111E-4</v>
      </c>
      <c r="AN15">
        <f>IF('2019'!AN15=0,0,(AME_2030!AN15/'2019'!AN15)^(1/7)-1)</f>
        <v>0</v>
      </c>
      <c r="AO15">
        <f>IF('2019'!AO15=0,0,(AME_2030!AO15/'2019'!AO15)^(1/7)-1)</f>
        <v>-1.2412716475408425E-3</v>
      </c>
      <c r="AP15">
        <f>IF('2019'!AP15=0,0,(AME_2030!AP15/'2019'!AP15)^(1/7)-1)</f>
        <v>-6.5039748610162817E-5</v>
      </c>
      <c r="AQ15">
        <f>IF('2019'!AQ15=0,0,(AME_2030!AQ15/'2019'!AQ15)^(1/7)-1)</f>
        <v>0</v>
      </c>
      <c r="AR15">
        <f>IF('2019'!AR15=0,0,(AME_2030!AR15/'2019'!AR15)^(1/7)-1)</f>
        <v>1.0261730272611569E-3</v>
      </c>
      <c r="AS15">
        <f>IF('2019'!AS15=0,0,(AME_2030!AS15/'2019'!AS15)^(1/7)-1)</f>
        <v>0</v>
      </c>
      <c r="AT15">
        <f>IF('2019'!AT15=0,0,(AME_2030!AT15/'2019'!AT15)^(1/7)-1)</f>
        <v>5.7049678213028088E-3</v>
      </c>
      <c r="AU15">
        <f>IF('2019'!AU15=0,0,(AME_2030!AU15/'2019'!AU15)^(1/7)-1)</f>
        <v>0</v>
      </c>
    </row>
    <row r="16" spans="1:47" x14ac:dyDescent="0.25">
      <c r="A16" s="146"/>
      <c r="B16" s="1" t="s">
        <v>14</v>
      </c>
      <c r="C16" s="1">
        <v>12</v>
      </c>
      <c r="D16" s="4" t="s">
        <v>51</v>
      </c>
      <c r="E16">
        <f>IF('2019'!E16=0,0,(AME_2030!E16/'2019'!E16)^(1/7)-1)</f>
        <v>1.5422655425867404E-4</v>
      </c>
      <c r="F16">
        <f>IF('2019'!F16=0,0,(AME_2030!F16/'2019'!F16)^(1/7)-1)</f>
        <v>5.7738325624390185E-5</v>
      </c>
      <c r="G16">
        <f>IF('2019'!G16=0,0,(AME_2030!G16/'2019'!G16)^(1/7)-1)</f>
        <v>4.8994580048589143E-5</v>
      </c>
      <c r="H16">
        <f>IF('2019'!H16=0,0,(AME_2030!H16/'2019'!H16)^(1/7)-1)</f>
        <v>-3.2419922441118354E-2</v>
      </c>
      <c r="I16">
        <f>IF('2019'!I16=0,0,(AME_2030!I16/'2019'!I16)^(1/7)-1)</f>
        <v>-9.6930830914110366E-5</v>
      </c>
      <c r="J16">
        <f>IF('2019'!J16=0,0,(AME_2030!J16/'2019'!J16)^(1/7)-1)</f>
        <v>-1.6014157601864643E-3</v>
      </c>
      <c r="K16" s="64">
        <f>IF('2019 (Z)'!AW16=0,0,('AME_2030 (Z)'!AW16/'2019 (Z)'!AW16)^(1/7)-1)</f>
        <v>2.2992686327512057E-3</v>
      </c>
      <c r="L16" s="64">
        <f t="shared" si="9"/>
        <v>2.2992686327512057E-3</v>
      </c>
      <c r="M16">
        <f>IF('2019'!M16=0,0,(AME_2030!M16/'2019'!M16)^(1/7)-1)</f>
        <v>6.5322225120225674E-3</v>
      </c>
      <c r="N16">
        <f>IF('2019'!N16=0,0,(AME_2030!N16/'2019'!N16)^(1/7)-1)</f>
        <v>-9.0129464996269171E-4</v>
      </c>
      <c r="O16">
        <f>IF('2019'!O16=0,0,(AME_2030!O16/'2019'!O16)^(1/7)-1)</f>
        <v>3.1666931328029335E-3</v>
      </c>
      <c r="P16">
        <f>IF('2019'!P16=0,0,(AME_2030!P16/'2019'!P16)^(1/7)-1)</f>
        <v>2.9623938114342607E-5</v>
      </c>
      <c r="Q16">
        <f>IF('2019'!Q16=0,0,(AME_2030!Q16/'2019'!Q16)^(1/7)-1)</f>
        <v>3.0159972040435523E-3</v>
      </c>
      <c r="R16">
        <f>IF('2019'!R16=0,0,(AME_2030!R16/'2019'!R16)^(1/7)-1)</f>
        <v>-2.0238260622917892E-8</v>
      </c>
      <c r="S16" s="64">
        <f t="shared" si="1"/>
        <v>2.5881669610816616E-5</v>
      </c>
      <c r="T16" s="64">
        <f>IF('2019'!T16=0,0,(AME_2030!T16/'2019'!T16)^(1/7)-1)</f>
        <v>2.5881669610816616E-5</v>
      </c>
      <c r="U16">
        <f>IF('2019'!U16=0,0,(AME_2030!U16/'2019'!U16)^(1/7)-1)</f>
        <v>-3.2228986556970263E-5</v>
      </c>
      <c r="V16">
        <f>IF('2019'!V16=0,0,(AME_2030!V16/'2019'!V16)^(1/7)-1)</f>
        <v>-2.634663409661897E-8</v>
      </c>
      <c r="W16">
        <f>IF('2019'!W16=0,0,(AME_2030!W16/'2019'!W16)^(1/7)-1)</f>
        <v>-4.2156541961302363E-4</v>
      </c>
      <c r="X16">
        <f>IF('2019'!X16=0,0,(AME_2030!X16/'2019'!X16)^(1/7)-1)</f>
        <v>-1.6294351883994196E-5</v>
      </c>
      <c r="Y16">
        <f>IF('2019'!Y16=0,0,(AME_2030!Y16/'2019'!Y16)^(1/7)-1)</f>
        <v>2.4005377164963981E-3</v>
      </c>
      <c r="Z16">
        <f>IF('2019'!Z16=0,0,(AME_2030!Z16/'2019'!Z16)^(1/7)-1)</f>
        <v>-1.1357484191854006E-3</v>
      </c>
      <c r="AA16">
        <f>IF('2019'!AA16=0,0,(AME_2030!AA16/'2019'!AA16)^(1/7)-1)</f>
        <v>1.3440061668532621E-3</v>
      </c>
      <c r="AB16">
        <f>IF('2019'!AB16=0,0,(AME_2030!AB16/'2019'!AB16)^(1/7)-1)</f>
        <v>-1.1830919488120539E-4</v>
      </c>
      <c r="AC16">
        <f>IF('2019'!AC16=0,0,(AME_2030!AC16/'2019'!AC16)^(1/7)-1)</f>
        <v>-2.2028981698118955E-4</v>
      </c>
      <c r="AD16">
        <f>IF('2019'!AD16=0,0,(AME_2030!AD16/'2019'!AD16)^(1/7)-1)</f>
        <v>1.7978494261261524E-4</v>
      </c>
      <c r="AE16">
        <f>IF('2019'!AE16=0,0,(AME_2030!AE16/'2019'!AE16)^(1/7)-1)</f>
        <v>-3.1976129184518864E-4</v>
      </c>
      <c r="AF16">
        <f>IF('2019'!AF16=0,0,(AME_2030!AF16/'2019'!AF16)^(1/7)-1)</f>
        <v>-1.907494418181499E-3</v>
      </c>
      <c r="AG16">
        <f>IF('2019'!AG16=0,0,(AME_2030!AG16/'2019'!AG16)^(1/7)-1)</f>
        <v>-5.3550505342435661E-3</v>
      </c>
      <c r="AH16">
        <f>IF('2019'!AH16=0,0,(AME_2030!AH16/'2019'!AH16)^(1/7)-1)</f>
        <v>5.1565959996446864E-5</v>
      </c>
      <c r="AI16">
        <f>IF('2019'!AI16=0,0,(AME_2030!AI16/'2019'!AI16)^(1/7)-1)</f>
        <v>-3.4067979049468011E-4</v>
      </c>
      <c r="AJ16">
        <f>IF('2019'!AJ16=0,0,(AME_2030!AJ16/'2019'!AJ16)^(1/7)-1)</f>
        <v>-1.0488087812676739E-6</v>
      </c>
      <c r="AK16">
        <f>IF('2019'!AK16=0,0,(AME_2030!AK16/'2019'!AK16)^(1/7)-1)</f>
        <v>0</v>
      </c>
      <c r="AL16">
        <f>IF('2019'!AL16=0,0,(AME_2030!AL16/'2019'!AL16)^(1/7)-1)</f>
        <v>8.8322543234808926E-4</v>
      </c>
      <c r="AM16">
        <f>IF('2019'!AM16=0,0,(AME_2030!AM16/'2019'!AM16)^(1/7)-1)</f>
        <v>2.0879440113308334E-5</v>
      </c>
      <c r="AN16">
        <f>IF('2019'!AN16=0,0,(AME_2030!AN16/'2019'!AN16)^(1/7)-1)</f>
        <v>0</v>
      </c>
      <c r="AO16">
        <f>IF('2019'!AO16=0,0,(AME_2030!AO16/'2019'!AO16)^(1/7)-1)</f>
        <v>-1.2328211023358016E-3</v>
      </c>
      <c r="AP16">
        <f>IF('2019'!AP16=0,0,(AME_2030!AP16/'2019'!AP16)^(1/7)-1)</f>
        <v>-1.7485195123758679E-3</v>
      </c>
      <c r="AQ16">
        <f>IF('2019'!AQ16=0,0,(AME_2030!AQ16/'2019'!AQ16)^(1/7)-1)</f>
        <v>0</v>
      </c>
      <c r="AR16">
        <f>IF('2019'!AR16=0,0,(AME_2030!AR16/'2019'!AR16)^(1/7)-1)</f>
        <v>0</v>
      </c>
      <c r="AS16">
        <f>IF('2019'!AS16=0,0,(AME_2030!AS16/'2019'!AS16)^(1/7)-1)</f>
        <v>0</v>
      </c>
      <c r="AT16">
        <f>IF('2019'!AT16=0,0,(AME_2030!AT16/'2019'!AT16)^(1/7)-1)</f>
        <v>9.9523116791777611E-4</v>
      </c>
      <c r="AU16">
        <f>IF('2019'!AU16=0,0,(AME_2030!AU16/'2019'!AU16)^(1/7)-1)</f>
        <v>0</v>
      </c>
    </row>
    <row r="17" spans="1:47" x14ac:dyDescent="0.25">
      <c r="A17" s="146"/>
      <c r="B17" s="1" t="s">
        <v>15</v>
      </c>
      <c r="C17" s="1">
        <v>13</v>
      </c>
      <c r="D17" s="4" t="s">
        <v>52</v>
      </c>
      <c r="E17">
        <f>IF('2019'!E17=0,0,(AME_2030!E17/'2019'!E17)^(1/7)-1)</f>
        <v>1.2955289246272539E-3</v>
      </c>
      <c r="F17">
        <f>IF('2019'!F17=0,0,(AME_2030!F17/'2019'!F17)^(1/7)-1)</f>
        <v>2.8725347856850547E-4</v>
      </c>
      <c r="G17">
        <f>IF('2019'!G17=0,0,(AME_2030!G17/'2019'!G17)^(1/7)-1)</f>
        <v>-2.33531505244855E-9</v>
      </c>
      <c r="H17">
        <f>IF('2019'!H17=0,0,(AME_2030!H17/'2019'!H17)^(1/7)-1)</f>
        <v>1.4345032013189263E-2</v>
      </c>
      <c r="I17">
        <f>IF('2019'!I17=0,0,(AME_2030!I17/'2019'!I17)^(1/7)-1)</f>
        <v>1.1444341602295793E-4</v>
      </c>
      <c r="J17">
        <f>IF('2019'!J17=0,0,(AME_2030!J17/'2019'!J17)^(1/7)-1)</f>
        <v>2.3322459757069147E-4</v>
      </c>
      <c r="K17" s="64">
        <f>IF('2019 (Z)'!AW17=0,0,('AME_2030 (Z)'!AW17/'2019 (Z)'!AW17)^(1/7)-1)</f>
        <v>2.3042646719226845E-3</v>
      </c>
      <c r="L17" s="64">
        <f t="shared" si="9"/>
        <v>2.3042646719226845E-3</v>
      </c>
      <c r="M17">
        <f>IF('2019'!M17=0,0,(AME_2030!M17/'2019'!M17)^(1/7)-1)</f>
        <v>9.7190253931156434E-3</v>
      </c>
      <c r="N17">
        <f>IF('2019'!N17=0,0,(AME_2030!N17/'2019'!N17)^(1/7)-1)</f>
        <v>-5.7882024666777721E-4</v>
      </c>
      <c r="O17">
        <f>IF('2019'!O17=0,0,(AME_2030!O17/'2019'!O17)^(1/7)-1)</f>
        <v>5.5832409353171464E-3</v>
      </c>
      <c r="P17">
        <f>IF('2019'!P17=0,0,(AME_2030!P17/'2019'!P17)^(1/7)-1)</f>
        <v>-2.6971344812243281E-4</v>
      </c>
      <c r="Q17">
        <f>IF('2019'!Q17=0,0,(AME_2030!Q17/'2019'!Q17)^(1/7)-1)</f>
        <v>1.6442184547216243E-7</v>
      </c>
      <c r="R17">
        <f>IF('2019'!R17=0,0,(AME_2030!R17/'2019'!R17)^(1/7)-1)</f>
        <v>-2.0238260622917892E-8</v>
      </c>
      <c r="S17" s="64">
        <f t="shared" si="1"/>
        <v>1.8950995632982526E-5</v>
      </c>
      <c r="T17" s="64">
        <f>IF('2019'!T17=0,0,(AME_2030!T17/'2019'!T17)^(1/7)-1)</f>
        <v>1.8950995632982526E-5</v>
      </c>
      <c r="U17">
        <f>IF('2019'!U17=0,0,(AME_2030!U17/'2019'!U17)^(1/7)-1)</f>
        <v>-1.4453741597808545E-5</v>
      </c>
      <c r="V17">
        <f>IF('2019'!V17=0,0,(AME_2030!V17/'2019'!V17)^(1/7)-1)</f>
        <v>-2.634663409661897E-8</v>
      </c>
      <c r="W17">
        <f>IF('2019'!W17=0,0,(AME_2030!W17/'2019'!W17)^(1/7)-1)</f>
        <v>-6.334648177442892E-4</v>
      </c>
      <c r="X17">
        <f>IF('2019'!X17=0,0,(AME_2030!X17/'2019'!X17)^(1/7)-1)</f>
        <v>1.8122132257047951E-6</v>
      </c>
      <c r="Y17">
        <f>IF('2019'!Y17=0,0,(AME_2030!Y17/'2019'!Y17)^(1/7)-1)</f>
        <v>2.4005377164952879E-3</v>
      </c>
      <c r="Z17">
        <f>IF('2019'!Z17=0,0,(AME_2030!Z17/'2019'!Z17)^(1/7)-1)</f>
        <v>-1.1430571972690373E-3</v>
      </c>
      <c r="AA17">
        <f>IF('2019'!AA17=0,0,(AME_2030!AA17/'2019'!AA17)^(1/7)-1)</f>
        <v>1.3439953038121288E-3</v>
      </c>
      <c r="AB17">
        <f>IF('2019'!AB17=0,0,(AME_2030!AB17/'2019'!AB17)^(1/7)-1)</f>
        <v>-1.1161974313511625E-4</v>
      </c>
      <c r="AC17">
        <f>IF('2019'!AC17=0,0,(AME_2030!AC17/'2019'!AC17)^(1/7)-1)</f>
        <v>-2.2028981698118955E-4</v>
      </c>
      <c r="AD17">
        <f>IF('2019'!AD17=0,0,(AME_2030!AD17/'2019'!AD17)^(1/7)-1)</f>
        <v>1.7978494261261524E-4</v>
      </c>
      <c r="AE17">
        <f>IF('2019'!AE17=0,0,(AME_2030!AE17/'2019'!AE17)^(1/7)-1)</f>
        <v>-3.1976129184518864E-4</v>
      </c>
      <c r="AF17">
        <f>IF('2019'!AF17=0,0,(AME_2030!AF17/'2019'!AF17)^(1/7)-1)</f>
        <v>-1.907494418181499E-3</v>
      </c>
      <c r="AG17">
        <f>IF('2019'!AG17=0,0,(AME_2030!AG17/'2019'!AG17)^(1/7)-1)</f>
        <v>-5.3550505342435661E-3</v>
      </c>
      <c r="AH17">
        <f>IF('2019'!AH17=0,0,(AME_2030!AH17/'2019'!AH17)^(1/7)-1)</f>
        <v>5.1565959996446864E-5</v>
      </c>
      <c r="AI17">
        <f>IF('2019'!AI17=0,0,(AME_2030!AI17/'2019'!AI17)^(1/7)-1)</f>
        <v>-3.3916850304949175E-4</v>
      </c>
      <c r="AJ17">
        <f>IF('2019'!AJ17=0,0,(AME_2030!AJ17/'2019'!AJ17)^(1/7)-1)</f>
        <v>3.9531414329552206E-5</v>
      </c>
      <c r="AK17">
        <f>IF('2019'!AK17=0,0,(AME_2030!AK17/'2019'!AK17)^(1/7)-1)</f>
        <v>0</v>
      </c>
      <c r="AL17">
        <f>IF('2019'!AL17=0,0,(AME_2030!AL17/'2019'!AL17)^(1/7)-1)</f>
        <v>8.8322543234808926E-4</v>
      </c>
      <c r="AM17">
        <f>IF('2019'!AM17=0,0,(AME_2030!AM17/'2019'!AM17)^(1/7)-1)</f>
        <v>1.33915406939078E-5</v>
      </c>
      <c r="AN17">
        <f>IF('2019'!AN17=0,0,(AME_2030!AN17/'2019'!AN17)^(1/7)-1)</f>
        <v>0</v>
      </c>
      <c r="AO17">
        <f>IF('2019'!AO17=0,0,(AME_2030!AO17/'2019'!AO17)^(1/7)-1)</f>
        <v>-1.2328211023356905E-3</v>
      </c>
      <c r="AP17">
        <f>IF('2019'!AP17=0,0,(AME_2030!AP17/'2019'!AP17)^(1/7)-1)</f>
        <v>0</v>
      </c>
      <c r="AQ17">
        <f>IF('2019'!AQ17=0,0,(AME_2030!AQ17/'2019'!AQ17)^(1/7)-1)</f>
        <v>0</v>
      </c>
      <c r="AR17">
        <f>IF('2019'!AR17=0,0,(AME_2030!AR17/'2019'!AR17)^(1/7)-1)</f>
        <v>8.1583150882265087E-3</v>
      </c>
      <c r="AS17">
        <f>IF('2019'!AS17=0,0,(AME_2030!AS17/'2019'!AS17)^(1/7)-1)</f>
        <v>0</v>
      </c>
      <c r="AT17">
        <f>IF('2019'!AT17=0,0,(AME_2030!AT17/'2019'!AT17)^(1/7)-1)</f>
        <v>7.2827250907654406E-3</v>
      </c>
      <c r="AU17">
        <f>IF('2019'!AU17=0,0,(AME_2030!AU17/'2019'!AU17)^(1/7)-1)</f>
        <v>0</v>
      </c>
    </row>
    <row r="18" spans="1:47" x14ac:dyDescent="0.25">
      <c r="A18" s="146"/>
      <c r="B18" s="1" t="s">
        <v>16</v>
      </c>
      <c r="C18" s="1">
        <v>14</v>
      </c>
      <c r="D18" s="4" t="s">
        <v>53</v>
      </c>
      <c r="E18">
        <f>IF('2019'!E18=0,0,(AME_2030!E18/'2019'!E18)^(1/7)-1)</f>
        <v>-3.8948296072305322E-4</v>
      </c>
      <c r="F18">
        <f>IF('2019'!F18=0,0,(AME_2030!F18/'2019'!F18)^(1/7)-1)</f>
        <v>1.1100963975430034E-4</v>
      </c>
      <c r="G18">
        <f>IF('2019'!G18=0,0,(AME_2030!G18/'2019'!G18)^(1/7)-1)</f>
        <v>-2.3353149414262475E-9</v>
      </c>
      <c r="H18">
        <f>IF('2019'!H18=0,0,(AME_2030!H18/'2019'!H18)^(1/7)-1)</f>
        <v>1.3548732395421759E-2</v>
      </c>
      <c r="I18">
        <f>IF('2019'!I18=0,0,(AME_2030!I18/'2019'!I18)^(1/7)-1)</f>
        <v>6.2856168401292933E-6</v>
      </c>
      <c r="J18">
        <f>IF('2019'!J18=0,0,(AME_2030!J18/'2019'!J18)^(1/7)-1)</f>
        <v>-1.9709509443387452E-3</v>
      </c>
      <c r="K18" s="64">
        <f>IF('2019 (Z)'!AW18=0,0,('AME_2030 (Z)'!AW18/'2019 (Z)'!AW18)^(1/7)-1)</f>
        <v>2.3245322783571609E-3</v>
      </c>
      <c r="L18" s="64">
        <f t="shared" si="9"/>
        <v>2.3245322783571609E-3</v>
      </c>
      <c r="M18">
        <f>IF('2019'!M18=0,0,(AME_2030!M18/'2019'!M18)^(1/7)-1)</f>
        <v>1.634113859963171E-2</v>
      </c>
      <c r="N18">
        <f>IF('2019'!N18=0,0,(AME_2030!N18/'2019'!N18)^(1/7)-1)</f>
        <v>-1.3796480028508751E-2</v>
      </c>
      <c r="O18">
        <f>IF('2019'!O18=0,0,(AME_2030!O18/'2019'!O18)^(1/7)-1)</f>
        <v>2.0462944764436664E-3</v>
      </c>
      <c r="P18">
        <f>IF('2019'!P18=0,0,(AME_2030!P18/'2019'!P18)^(1/7)-1)</f>
        <v>1.1699906399420534E-4</v>
      </c>
      <c r="Q18">
        <f>IF('2019'!Q18=0,0,(AME_2030!Q18/'2019'!Q18)^(1/7)-1)</f>
        <v>1.6442184547216243E-7</v>
      </c>
      <c r="R18">
        <f>IF('2019'!R18=0,0,(AME_2030!R18/'2019'!R18)^(1/7)-1)</f>
        <v>-2.0238260622917892E-8</v>
      </c>
      <c r="S18" s="64">
        <f t="shared" si="1"/>
        <v>-6.8356768789801237E-7</v>
      </c>
      <c r="T18" s="64">
        <f>IF('2019'!T18=0,0,(AME_2030!T18/'2019'!T18)^(1/7)-1)</f>
        <v>-6.8356768789801237E-7</v>
      </c>
      <c r="U18">
        <f>IF('2019'!U18=0,0,(AME_2030!U18/'2019'!U18)^(1/7)-1)</f>
        <v>-2.9816358642631435E-5</v>
      </c>
      <c r="V18">
        <f>IF('2019'!V18=0,0,(AME_2030!V18/'2019'!V18)^(1/7)-1)</f>
        <v>-2.634663409661897E-8</v>
      </c>
      <c r="W18">
        <f>IF('2019'!W18=0,0,(AME_2030!W18/'2019'!W18)^(1/7)-1)</f>
        <v>-1.801596934222216E-4</v>
      </c>
      <c r="X18">
        <f>IF('2019'!X18=0,0,(AME_2030!X18/'2019'!X18)^(1/7)-1)</f>
        <v>1.5750694106309027E-5</v>
      </c>
      <c r="Y18">
        <f>IF('2019'!Y18=0,0,(AME_2030!Y18/'2019'!Y18)^(1/7)-1)</f>
        <v>2.400537716500839E-3</v>
      </c>
      <c r="Z18">
        <f>IF('2019'!Z18=0,0,(AME_2030!Z18/'2019'!Z18)^(1/7)-1)</f>
        <v>-1.1472953356856941E-3</v>
      </c>
      <c r="AA18">
        <f>IF('2019'!AA18=0,0,(AME_2030!AA18/'2019'!AA18)^(1/7)-1)</f>
        <v>1.3439994153456869E-3</v>
      </c>
      <c r="AB18">
        <f>IF('2019'!AB18=0,0,(AME_2030!AB18/'2019'!AB18)^(1/7)-1)</f>
        <v>-1.1737169597181296E-4</v>
      </c>
      <c r="AC18">
        <f>IF('2019'!AC18=0,0,(AME_2030!AC18/'2019'!AC18)^(1/7)-1)</f>
        <v>-2.2028981698130057E-4</v>
      </c>
      <c r="AD18">
        <f>IF('2019'!AD18=0,0,(AME_2030!AD18/'2019'!AD18)^(1/7)-1)</f>
        <v>1.7978494261261524E-4</v>
      </c>
      <c r="AE18">
        <f>IF('2019'!AE18=0,0,(AME_2030!AE18/'2019'!AE18)^(1/7)-1)</f>
        <v>-3.1976129184518864E-4</v>
      </c>
      <c r="AF18">
        <f>IF('2019'!AF18=0,0,(AME_2030!AF18/'2019'!AF18)^(1/7)-1)</f>
        <v>-1.907494418181499E-3</v>
      </c>
      <c r="AG18">
        <f>IF('2019'!AG18=0,0,(AME_2030!AG18/'2019'!AG18)^(1/7)-1)</f>
        <v>-5.3550505342435661E-3</v>
      </c>
      <c r="AH18">
        <f>IF('2019'!AH18=0,0,(AME_2030!AH18/'2019'!AH18)^(1/7)-1)</f>
        <v>5.1565959996446864E-5</v>
      </c>
      <c r="AI18">
        <f>IF('2019'!AI18=0,0,(AME_2030!AI18/'2019'!AI18)^(1/7)-1)</f>
        <v>-3.3453924491788634E-4</v>
      </c>
      <c r="AJ18">
        <f>IF('2019'!AJ18=0,0,(AME_2030!AJ18/'2019'!AJ18)^(1/7)-1)</f>
        <v>-8.563363288471848E-7</v>
      </c>
      <c r="AK18">
        <f>IF('2019'!AK18=0,0,(AME_2030!AK18/'2019'!AK18)^(1/7)-1)</f>
        <v>0</v>
      </c>
      <c r="AL18">
        <f>IF('2019'!AL18=0,0,(AME_2030!AL18/'2019'!AL18)^(1/7)-1)</f>
        <v>8.8322543234808926E-4</v>
      </c>
      <c r="AM18">
        <f>IF('2019'!AM18=0,0,(AME_2030!AM18/'2019'!AM18)^(1/7)-1)</f>
        <v>1.293513643196853E-5</v>
      </c>
      <c r="AN18">
        <f>IF('2019'!AN18=0,0,(AME_2030!AN18/'2019'!AN18)^(1/7)-1)</f>
        <v>0</v>
      </c>
      <c r="AO18">
        <f>IF('2019'!AO18=0,0,(AME_2030!AO18/'2019'!AO18)^(1/7)-1)</f>
        <v>-1.2328211023356905E-3</v>
      </c>
      <c r="AP18">
        <f>IF('2019'!AP18=0,0,(AME_2030!AP18/'2019'!AP18)^(1/7)-1)</f>
        <v>0</v>
      </c>
      <c r="AQ18">
        <f>IF('2019'!AQ18=0,0,(AME_2030!AQ18/'2019'!AQ18)^(1/7)-1)</f>
        <v>0</v>
      </c>
      <c r="AR18">
        <f>IF('2019'!AR18=0,0,(AME_2030!AR18/'2019'!AR18)^(1/7)-1)</f>
        <v>0</v>
      </c>
      <c r="AS18">
        <f>IF('2019'!AS18=0,0,(AME_2030!AS18/'2019'!AS18)^(1/7)-1)</f>
        <v>0</v>
      </c>
      <c r="AT18">
        <f>IF('2019'!AT18=0,0,(AME_2030!AT18/'2019'!AT18)^(1/7)-1)</f>
        <v>5.6182239095781128E-4</v>
      </c>
      <c r="AU18">
        <f>IF('2019'!AU18=0,0,(AME_2030!AU18/'2019'!AU18)^(1/7)-1)</f>
        <v>0</v>
      </c>
    </row>
    <row r="19" spans="1:47" x14ac:dyDescent="0.25">
      <c r="A19" s="146"/>
      <c r="B19" s="77" t="s">
        <v>17</v>
      </c>
      <c r="C19" s="77">
        <v>15</v>
      </c>
      <c r="D19" s="78" t="s">
        <v>54</v>
      </c>
      <c r="E19" s="79">
        <f>E20</f>
        <v>-3.7330181644834592E-4</v>
      </c>
      <c r="F19" s="79">
        <f t="shared" ref="F19:AU19" si="10">F20</f>
        <v>2.1106379389457253E-4</v>
      </c>
      <c r="G19" s="79">
        <f t="shared" si="10"/>
        <v>-2.3353149414262475E-9</v>
      </c>
      <c r="H19" s="79">
        <f t="shared" si="10"/>
        <v>1.3591861367968416E-2</v>
      </c>
      <c r="I19" s="79">
        <f t="shared" si="10"/>
        <v>2.1342568022530983E-4</v>
      </c>
      <c r="J19" s="79">
        <f t="shared" si="10"/>
        <v>-9.3420613166406152E-4</v>
      </c>
      <c r="K19" s="79">
        <f t="shared" ref="K19" si="11">K20</f>
        <v>2.3314040493467303E-3</v>
      </c>
      <c r="L19" s="79">
        <f t="shared" ref="L19" si="12">L20</f>
        <v>2.3314040493467303E-3</v>
      </c>
      <c r="M19" s="79">
        <f t="shared" si="10"/>
        <v>3.2518991168678291E-2</v>
      </c>
      <c r="N19" s="79">
        <f t="shared" si="10"/>
        <v>1.2240107218501883E-3</v>
      </c>
      <c r="O19" s="79">
        <f t="shared" si="10"/>
        <v>1.2463825314308341E-3</v>
      </c>
      <c r="P19" s="79">
        <f t="shared" si="10"/>
        <v>1.9809474147591821E-4</v>
      </c>
      <c r="Q19" s="79">
        <f t="shared" si="10"/>
        <v>1.6442184547216243E-7</v>
      </c>
      <c r="R19" s="79">
        <f t="shared" si="10"/>
        <v>-2.0238260622917892E-8</v>
      </c>
      <c r="S19" s="79">
        <f t="shared" si="1"/>
        <v>2.2204130120107024E-5</v>
      </c>
      <c r="T19" s="79">
        <f t="shared" si="10"/>
        <v>2.2204130120107024E-5</v>
      </c>
      <c r="U19" s="79">
        <f t="shared" si="10"/>
        <v>-2.9484692803283252E-5</v>
      </c>
      <c r="V19" s="79">
        <f t="shared" si="10"/>
        <v>-2.6346634207641273E-8</v>
      </c>
      <c r="W19" s="79">
        <f t="shared" si="10"/>
        <v>5.2784111319814642E-4</v>
      </c>
      <c r="X19" s="79">
        <f t="shared" si="10"/>
        <v>4.2754040923131953E-6</v>
      </c>
      <c r="Y19" s="79">
        <f t="shared" si="10"/>
        <v>2.4005377164968422E-3</v>
      </c>
      <c r="Z19" s="79">
        <f t="shared" si="10"/>
        <v>-1.1542043185376327E-3</v>
      </c>
      <c r="AA19" s="79">
        <f t="shared" si="10"/>
        <v>1.3439654680120761E-3</v>
      </c>
      <c r="AB19" s="79">
        <f t="shared" si="10"/>
        <v>-9.6167792254298057E-5</v>
      </c>
      <c r="AC19" s="79">
        <f t="shared" si="10"/>
        <v>-2.2028981698118955E-4</v>
      </c>
      <c r="AD19" s="79">
        <f t="shared" si="10"/>
        <v>1.7978494261261524E-4</v>
      </c>
      <c r="AE19" s="79">
        <f t="shared" si="10"/>
        <v>-3.1976129184518864E-4</v>
      </c>
      <c r="AF19" s="79">
        <f t="shared" si="10"/>
        <v>-1.907494418181499E-3</v>
      </c>
      <c r="AG19" s="79">
        <f t="shared" si="10"/>
        <v>-5.3550505342436772E-3</v>
      </c>
      <c r="AH19" s="79">
        <f t="shared" si="10"/>
        <v>5.1565959996446864E-5</v>
      </c>
      <c r="AI19" s="79">
        <f t="shared" si="10"/>
        <v>-3.3454069329086344E-4</v>
      </c>
      <c r="AJ19" s="79">
        <f t="shared" si="10"/>
        <v>-8.9549661419496829E-7</v>
      </c>
      <c r="AK19" s="79">
        <f t="shared" si="10"/>
        <v>0</v>
      </c>
      <c r="AL19" s="79">
        <f t="shared" si="10"/>
        <v>8.8322543234808926E-4</v>
      </c>
      <c r="AM19" s="79">
        <f t="shared" si="10"/>
        <v>1.4552508516674223E-5</v>
      </c>
      <c r="AN19" s="79">
        <f t="shared" si="10"/>
        <v>0</v>
      </c>
      <c r="AO19" s="79">
        <f t="shared" si="10"/>
        <v>-1.2328211023356905E-3</v>
      </c>
      <c r="AP19" s="79">
        <f t="shared" si="10"/>
        <v>0</v>
      </c>
      <c r="AQ19" s="79">
        <f t="shared" si="10"/>
        <v>0</v>
      </c>
      <c r="AR19" s="79">
        <f t="shared" si="10"/>
        <v>0</v>
      </c>
      <c r="AS19" s="79">
        <f t="shared" si="10"/>
        <v>0</v>
      </c>
      <c r="AT19" s="79">
        <f t="shared" si="10"/>
        <v>8.9494413533364181E-4</v>
      </c>
      <c r="AU19" s="79">
        <f t="shared" si="10"/>
        <v>0</v>
      </c>
    </row>
    <row r="20" spans="1:47" x14ac:dyDescent="0.25">
      <c r="A20" s="146"/>
      <c r="B20" s="63" t="s">
        <v>18</v>
      </c>
      <c r="C20" s="63">
        <v>16</v>
      </c>
      <c r="D20" s="71" t="s">
        <v>55</v>
      </c>
      <c r="E20" s="64">
        <f>IF('2019'!E20=0,0,(AME_2030!E20/'2019'!E20)^(1/7)-1)</f>
        <v>-3.7330181644834592E-4</v>
      </c>
      <c r="F20" s="64">
        <f>IF('2019'!F20=0,0,(AME_2030!F20/'2019'!F20)^(1/7)-1)</f>
        <v>2.1106379389457253E-4</v>
      </c>
      <c r="G20" s="64">
        <f>IF('2019'!G20=0,0,(AME_2030!G20/'2019'!G20)^(1/7)-1)</f>
        <v>-2.3353149414262475E-9</v>
      </c>
      <c r="H20" s="64">
        <f>IF('2019'!H20=0,0,(AME_2030!H20/'2019'!H20)^(1/7)-1)</f>
        <v>1.3591861367968416E-2</v>
      </c>
      <c r="I20" s="64">
        <f>IF('2019'!I20=0,0,(AME_2030!I20/'2019'!I20)^(1/7)-1)</f>
        <v>2.1342568022530983E-4</v>
      </c>
      <c r="J20" s="64">
        <f>IF('2019'!J20=0,0,(AME_2030!J20/'2019'!J20)^(1/7)-1)</f>
        <v>-9.3420613166406152E-4</v>
      </c>
      <c r="K20" s="64">
        <f>IF('2019 (Z)'!AW20=0,0,('AME_2030 (Z)'!AW20/'2019 (Z)'!AW20)^(1/7)-1)</f>
        <v>2.3314040493467303E-3</v>
      </c>
      <c r="L20" s="64">
        <f t="shared" si="9"/>
        <v>2.3314040493467303E-3</v>
      </c>
      <c r="M20" s="64">
        <f>IF('2019'!M20=0,0,(AME_2030!M20/'2019'!M20)^(1/7)-1)</f>
        <v>3.2518991168678291E-2</v>
      </c>
      <c r="N20" s="64">
        <f>IF('2019'!N20=0,0,(AME_2030!N20/'2019'!N20)^(1/7)-1)</f>
        <v>1.2240107218501883E-3</v>
      </c>
      <c r="O20" s="64">
        <f>IF('2019'!O20=0,0,(AME_2030!O20/'2019'!O20)^(1/7)-1)</f>
        <v>1.2463825314308341E-3</v>
      </c>
      <c r="P20" s="64">
        <f>IF('2019'!P20=0,0,(AME_2030!P20/'2019'!P20)^(1/7)-1)</f>
        <v>1.9809474147591821E-4</v>
      </c>
      <c r="Q20" s="64">
        <f>IF('2019'!Q20=0,0,(AME_2030!Q20/'2019'!Q20)^(1/7)-1)</f>
        <v>1.6442184547216243E-7</v>
      </c>
      <c r="R20" s="64">
        <f>IF('2019'!R20=0,0,(AME_2030!R20/'2019'!R20)^(1/7)-1)</f>
        <v>-2.0238260622917892E-8</v>
      </c>
      <c r="S20" s="64">
        <f t="shared" si="1"/>
        <v>2.2204130120107024E-5</v>
      </c>
      <c r="T20" s="64">
        <f>IF('2019'!T20=0,0,(AME_2030!T20/'2019'!T20)^(1/7)-1)</f>
        <v>2.2204130120107024E-5</v>
      </c>
      <c r="U20" s="64">
        <f>IF('2019'!U20=0,0,(AME_2030!U20/'2019'!U20)^(1/7)-1)</f>
        <v>-2.9484692803283252E-5</v>
      </c>
      <c r="V20" s="64">
        <f>IF('2019'!V20=0,0,(AME_2030!V20/'2019'!V20)^(1/7)-1)</f>
        <v>-2.6346634207641273E-8</v>
      </c>
      <c r="W20" s="64">
        <f>IF('2019'!W20=0,0,(AME_2030!W20/'2019'!W20)^(1/7)-1)</f>
        <v>5.2784111319814642E-4</v>
      </c>
      <c r="X20" s="64">
        <f>IF('2019'!X20=0,0,(AME_2030!X20/'2019'!X20)^(1/7)-1)</f>
        <v>4.2754040923131953E-6</v>
      </c>
      <c r="Y20" s="64">
        <f>IF('2019'!Y20=0,0,(AME_2030!Y20/'2019'!Y20)^(1/7)-1)</f>
        <v>2.4005377164968422E-3</v>
      </c>
      <c r="Z20" s="64">
        <f>IF('2019'!Z20=0,0,(AME_2030!Z20/'2019'!Z20)^(1/7)-1)</f>
        <v>-1.1542043185376327E-3</v>
      </c>
      <c r="AA20" s="64">
        <f>IF('2019'!AA20=0,0,(AME_2030!AA20/'2019'!AA20)^(1/7)-1)</f>
        <v>1.3439654680120761E-3</v>
      </c>
      <c r="AB20" s="64">
        <f>IF('2019'!AB20=0,0,(AME_2030!AB20/'2019'!AB20)^(1/7)-1)</f>
        <v>-9.6167792254298057E-5</v>
      </c>
      <c r="AC20" s="64">
        <f>IF('2019'!AC20=0,0,(AME_2030!AC20/'2019'!AC20)^(1/7)-1)</f>
        <v>-2.2028981698118955E-4</v>
      </c>
      <c r="AD20" s="64">
        <f>IF('2019'!AD20=0,0,(AME_2030!AD20/'2019'!AD20)^(1/7)-1)</f>
        <v>1.7978494261261524E-4</v>
      </c>
      <c r="AE20" s="64">
        <f>IF('2019'!AE20=0,0,(AME_2030!AE20/'2019'!AE20)^(1/7)-1)</f>
        <v>-3.1976129184518864E-4</v>
      </c>
      <c r="AF20" s="64">
        <f>IF('2019'!AF20=0,0,(AME_2030!AF20/'2019'!AF20)^(1/7)-1)</f>
        <v>-1.907494418181499E-3</v>
      </c>
      <c r="AG20" s="64">
        <f>IF('2019'!AG20=0,0,(AME_2030!AG20/'2019'!AG20)^(1/7)-1)</f>
        <v>-5.3550505342436772E-3</v>
      </c>
      <c r="AH20" s="64">
        <f>IF('2019'!AH20=0,0,(AME_2030!AH20/'2019'!AH20)^(1/7)-1)</f>
        <v>5.1565959996446864E-5</v>
      </c>
      <c r="AI20" s="64">
        <f>IF('2019'!AI20=0,0,(AME_2030!AI20/'2019'!AI20)^(1/7)-1)</f>
        <v>-3.3454069329086344E-4</v>
      </c>
      <c r="AJ20" s="64">
        <f>IF('2019'!AJ20=0,0,(AME_2030!AJ20/'2019'!AJ20)^(1/7)-1)</f>
        <v>-8.9549661419496829E-7</v>
      </c>
      <c r="AK20" s="64">
        <f>IF('2019'!AK20=0,0,(AME_2030!AK20/'2019'!AK20)^(1/7)-1)</f>
        <v>0</v>
      </c>
      <c r="AL20" s="64">
        <f>IF('2019'!AL20=0,0,(AME_2030!AL20/'2019'!AL20)^(1/7)-1)</f>
        <v>8.8322543234808926E-4</v>
      </c>
      <c r="AM20" s="64">
        <f>IF('2019'!AM20=0,0,(AME_2030!AM20/'2019'!AM20)^(1/7)-1)</f>
        <v>1.4552508516674223E-5</v>
      </c>
      <c r="AN20" s="64">
        <f>IF('2019'!AN20=0,0,(AME_2030!AN20/'2019'!AN20)^(1/7)-1)</f>
        <v>0</v>
      </c>
      <c r="AO20" s="64">
        <f>IF('2019'!AO20=0,0,(AME_2030!AO20/'2019'!AO20)^(1/7)-1)</f>
        <v>-1.2328211023356905E-3</v>
      </c>
      <c r="AP20" s="64">
        <f>IF('2019'!AP20=0,0,(AME_2030!AP20/'2019'!AP20)^(1/7)-1)</f>
        <v>0</v>
      </c>
      <c r="AQ20" s="64">
        <f>IF('2019'!AQ20=0,0,(AME_2030!AQ20/'2019'!AQ20)^(1/7)-1)</f>
        <v>0</v>
      </c>
      <c r="AR20" s="64">
        <f>IF('2019'!AR20=0,0,(AME_2030!AR20/'2019'!AR20)^(1/7)-1)</f>
        <v>0</v>
      </c>
      <c r="AS20" s="64">
        <f>IF('2019'!AS20=0,0,(AME_2030!AS20/'2019'!AS20)^(1/7)-1)</f>
        <v>0</v>
      </c>
      <c r="AT20" s="64">
        <f>IF('2019'!AT20=0,0,(AME_2030!AT20/'2019'!AT20)^(1/7)-1)</f>
        <v>8.9494413533364181E-4</v>
      </c>
      <c r="AU20" s="64">
        <f>IF('2019'!AU20=0,0,(AME_2030!AU20/'2019'!AU20)^(1/7)-1)</f>
        <v>0</v>
      </c>
    </row>
    <row r="21" spans="1:47" x14ac:dyDescent="0.25">
      <c r="A21" s="146"/>
      <c r="B21" s="1" t="s">
        <v>19</v>
      </c>
      <c r="C21" s="1">
        <v>17</v>
      </c>
      <c r="D21" s="4" t="s">
        <v>56</v>
      </c>
      <c r="E21">
        <f>IF('2019'!E21=0,0,(AME_2030!E21/'2019'!E21)^(1/7)-1)</f>
        <v>-5.5841202279971469E-4</v>
      </c>
      <c r="F21">
        <f>IF('2019'!F21=0,0,(AME_2030!F21/'2019'!F21)^(1/7)-1)</f>
        <v>1.2750022636098812E-4</v>
      </c>
      <c r="G21">
        <f>IF('2019'!G21=0,0,(AME_2030!G21/'2019'!G21)^(1/7)-1)</f>
        <v>-2.3353149414262475E-9</v>
      </c>
      <c r="H21">
        <f>IF('2019'!H21=0,0,(AME_2030!H21/'2019'!H21)^(1/7)-1)</f>
        <v>1.3548732395407548E-2</v>
      </c>
      <c r="I21">
        <f>IF('2019'!I21=0,0,(AME_2030!I21/'2019'!I21)^(1/7)-1)</f>
        <v>-2.1974684612469098E-4</v>
      </c>
      <c r="J21">
        <f>IF('2019'!J21=0,0,(AME_2030!J21/'2019'!J21)^(1/7)-1)</f>
        <v>-3.2097825803676372E-3</v>
      </c>
      <c r="K21" s="64">
        <f>IF('2019 (Z)'!AW21=0,0,('AME_2030 (Z)'!AW21/'2019 (Z)'!AW21)^(1/7)-1)</f>
        <v>2.4052062486019654E-3</v>
      </c>
      <c r="L21" s="64">
        <f t="shared" si="9"/>
        <v>2.4052062486019654E-3</v>
      </c>
      <c r="M21">
        <f>IF('2019'!M21=0,0,(AME_2030!M21/'2019'!M21)^(1/7)-1)</f>
        <v>4.7841231304938114E-2</v>
      </c>
      <c r="N21">
        <f>IF('2019'!N21=0,0,(AME_2030!N21/'2019'!N21)^(1/7)-1)</f>
        <v>1.8555417651793249E-3</v>
      </c>
      <c r="O21">
        <f>IF('2019'!O21=0,0,(AME_2030!O21/'2019'!O21)^(1/7)-1)</f>
        <v>2.0405095176165844E-3</v>
      </c>
      <c r="P21">
        <f>IF('2019'!P21=0,0,(AME_2030!P21/'2019'!P21)^(1/7)-1)</f>
        <v>5.761202853655778E-4</v>
      </c>
      <c r="Q21">
        <f>IF('2019'!Q21=0,0,(AME_2030!Q21/'2019'!Q21)^(1/7)-1)</f>
        <v>1.6442184547216243E-7</v>
      </c>
      <c r="R21">
        <f>IF('2019'!R21=0,0,(AME_2030!R21/'2019'!R21)^(1/7)-1)</f>
        <v>-2.0238260622917892E-8</v>
      </c>
      <c r="S21" s="64">
        <f t="shared" si="1"/>
        <v>1.0622255195880115E-5</v>
      </c>
      <c r="T21" s="64">
        <f>IF('2019'!T21=0,0,(AME_2030!T21/'2019'!T21)^(1/7)-1)</f>
        <v>1.0622255195880115E-5</v>
      </c>
      <c r="U21">
        <f>IF('2019'!U21=0,0,(AME_2030!U21/'2019'!U21)^(1/7)-1)</f>
        <v>7.5672153012629195E-6</v>
      </c>
      <c r="V21">
        <f>IF('2019'!V21=0,0,(AME_2030!V21/'2019'!V21)^(1/7)-1)</f>
        <v>-2.6346634207641273E-8</v>
      </c>
      <c r="W21">
        <f>IF('2019'!W21=0,0,(AME_2030!W21/'2019'!W21)^(1/7)-1)</f>
        <v>-8.8842061696148278E-4</v>
      </c>
      <c r="X21">
        <f>IF('2019'!X21=0,0,(AME_2030!X21/'2019'!X21)^(1/7)-1)</f>
        <v>1.9605698793334625E-6</v>
      </c>
      <c r="Y21">
        <f>IF('2019'!Y21=0,0,(AME_2030!Y21/'2019'!Y21)^(1/7)-1)</f>
        <v>2.4005377164935116E-3</v>
      </c>
      <c r="Z21">
        <f>IF('2019'!Z21=0,0,(AME_2030!Z21/'2019'!Z21)^(1/7)-1)</f>
        <v>-1.1257781671570877E-3</v>
      </c>
      <c r="AA21">
        <f>IF('2019'!AA21=0,0,(AME_2030!AA21/'2019'!AA21)^(1/7)-1)</f>
        <v>1.3440023959394587E-3</v>
      </c>
      <c r="AB21">
        <f>IF('2019'!AB21=0,0,(AME_2030!AB21/'2019'!AB21)^(1/7)-1)</f>
        <v>-1.1632816819850955E-4</v>
      </c>
      <c r="AC21">
        <f>IF('2019'!AC21=0,0,(AME_2030!AC21/'2019'!AC21)^(1/7)-1)</f>
        <v>-2.2028981698118955E-4</v>
      </c>
      <c r="AD21">
        <f>IF('2019'!AD21=0,0,(AME_2030!AD21/'2019'!AD21)^(1/7)-1)</f>
        <v>1.7978494261283728E-4</v>
      </c>
      <c r="AE21">
        <f>IF('2019'!AE21=0,0,(AME_2030!AE21/'2019'!AE21)^(1/7)-1)</f>
        <v>-3.1976129184518864E-4</v>
      </c>
      <c r="AF21">
        <f>IF('2019'!AF21=0,0,(AME_2030!AF21/'2019'!AF21)^(1/7)-1)</f>
        <v>-1.907494418181499E-3</v>
      </c>
      <c r="AG21">
        <f>IF('2019'!AG21=0,0,(AME_2030!AG21/'2019'!AG21)^(1/7)-1)</f>
        <v>-5.3550505342436772E-3</v>
      </c>
      <c r="AH21">
        <f>IF('2019'!AH21=0,0,(AME_2030!AH21/'2019'!AH21)^(1/7)-1)</f>
        <v>5.1565959996446864E-5</v>
      </c>
      <c r="AI21">
        <f>IF('2019'!AI21=0,0,(AME_2030!AI21/'2019'!AI21)^(1/7)-1)</f>
        <v>-3.3452640764619623E-4</v>
      </c>
      <c r="AJ21">
        <f>IF('2019'!AJ21=0,0,(AME_2030!AJ21/'2019'!AJ21)^(1/7)-1)</f>
        <v>-5.9995040768701102E-7</v>
      </c>
      <c r="AK21">
        <f>IF('2019'!AK21=0,0,(AME_2030!AK21/'2019'!AK21)^(1/7)-1)</f>
        <v>0</v>
      </c>
      <c r="AL21">
        <f>IF('2019'!AL21=0,0,(AME_2030!AL21/'2019'!AL21)^(1/7)-1)</f>
        <v>8.8322543234808926E-4</v>
      </c>
      <c r="AM21">
        <f>IF('2019'!AM21=0,0,(AME_2030!AM21/'2019'!AM21)^(1/7)-1)</f>
        <v>9.9519814062976053E-6</v>
      </c>
      <c r="AN21">
        <f>IF('2019'!AN21=0,0,(AME_2030!AN21/'2019'!AN21)^(1/7)-1)</f>
        <v>0</v>
      </c>
      <c r="AO21">
        <f>IF('2019'!AO21=0,0,(AME_2030!AO21/'2019'!AO21)^(1/7)-1)</f>
        <v>-1.2328211023356905E-3</v>
      </c>
      <c r="AP21">
        <f>IF('2019'!AP21=0,0,(AME_2030!AP21/'2019'!AP21)^(1/7)-1)</f>
        <v>0</v>
      </c>
      <c r="AQ21">
        <f>IF('2019'!AQ21=0,0,(AME_2030!AQ21/'2019'!AQ21)^(1/7)-1)</f>
        <v>0</v>
      </c>
      <c r="AR21">
        <f>IF('2019'!AR21=0,0,(AME_2030!AR21/'2019'!AR21)^(1/7)-1)</f>
        <v>0</v>
      </c>
      <c r="AS21">
        <f>IF('2019'!AS21=0,0,(AME_2030!AS21/'2019'!AS21)^(1/7)-1)</f>
        <v>0</v>
      </c>
      <c r="AT21">
        <f>IF('2019'!AT21=0,0,(AME_2030!AT21/'2019'!AT21)^(1/7)-1)</f>
        <v>1.6279859190215795E-4</v>
      </c>
      <c r="AU21">
        <f>IF('2019'!AU21=0,0,(AME_2030!AU21/'2019'!AU21)^(1/7)-1)</f>
        <v>0</v>
      </c>
    </row>
    <row r="22" spans="1:47" x14ac:dyDescent="0.25">
      <c r="A22" s="146"/>
      <c r="B22" s="1" t="s">
        <v>20</v>
      </c>
      <c r="C22" s="1">
        <v>18</v>
      </c>
      <c r="D22" s="4" t="s">
        <v>57</v>
      </c>
      <c r="E22">
        <f>IF('2019'!E22=0,0,(AME_2030!E22/'2019'!E22)^(1/7)-1)</f>
        <v>-7.5039921970865286E-4</v>
      </c>
      <c r="F22">
        <f>IF('2019'!F22=0,0,(AME_2030!F22/'2019'!F22)^(1/7)-1)</f>
        <v>9.7511660284821389E-5</v>
      </c>
      <c r="G22">
        <f>IF('2019'!G22=0,0,(AME_2030!G22/'2019'!G22)^(1/7)-1)</f>
        <v>-2.3353149414262475E-9</v>
      </c>
      <c r="H22">
        <f>IF('2019'!H22=0,0,(AME_2030!H22/'2019'!H22)^(1/7)-1)</f>
        <v>1.4202558644424101E-2</v>
      </c>
      <c r="I22">
        <f>IF('2019'!I22=0,0,(AME_2030!I22/'2019'!I22)^(1/7)-1)</f>
        <v>-2.4334839835860045E-4</v>
      </c>
      <c r="J22">
        <f>IF('2019'!J22=0,0,(AME_2030!J22/'2019'!J22)^(1/7)-1)</f>
        <v>-2.9526048623840229E-4</v>
      </c>
      <c r="K22" s="64">
        <f>IF('2019 (Z)'!AW22=0,0,('AME_2030 (Z)'!AW22/'2019 (Z)'!AW22)^(1/7)-1)</f>
        <v>2.2977828995429661E-3</v>
      </c>
      <c r="L22" s="64">
        <f t="shared" si="9"/>
        <v>2.2977828995429661E-3</v>
      </c>
      <c r="M22">
        <f>IF('2019'!M22=0,0,(AME_2030!M22/'2019'!M22)^(1/7)-1)</f>
        <v>-1.1478600243143733E-2</v>
      </c>
      <c r="N22">
        <f>IF('2019'!N22=0,0,(AME_2030!N22/'2019'!N22)^(1/7)-1)</f>
        <v>-1.5944821822486355E-2</v>
      </c>
      <c r="O22">
        <f>IF('2019'!O22=0,0,(AME_2030!O22/'2019'!O22)^(1/7)-1)</f>
        <v>2.1432553176923275E-3</v>
      </c>
      <c r="P22">
        <f>IF('2019'!P22=0,0,(AME_2030!P22/'2019'!P22)^(1/7)-1)</f>
        <v>2.3977015994391948E-4</v>
      </c>
      <c r="Q22">
        <f>IF('2019'!Q22=0,0,(AME_2030!Q22/'2019'!Q22)^(1/7)-1)</f>
        <v>1.6442184547216243E-7</v>
      </c>
      <c r="R22">
        <f>IF('2019'!R22=0,0,(AME_2030!R22/'2019'!R22)^(1/7)-1)</f>
        <v>-2.0238260622917892E-8</v>
      </c>
      <c r="S22" s="64">
        <f t="shared" si="1"/>
        <v>3.866204874247714E-6</v>
      </c>
      <c r="T22" s="64">
        <f>IF('2019'!T22=0,0,(AME_2030!T22/'2019'!T22)^(1/7)-1)</f>
        <v>3.866204874247714E-6</v>
      </c>
      <c r="U22">
        <f>IF('2019'!U22=0,0,(AME_2030!U22/'2019'!U22)^(1/7)-1)</f>
        <v>-1.2235463464405072E-5</v>
      </c>
      <c r="V22">
        <f>IF('2019'!V22=0,0,(AME_2030!V22/'2019'!V22)^(1/7)-1)</f>
        <v>-2.6346634207641273E-8</v>
      </c>
      <c r="W22">
        <f>IF('2019'!W22=0,0,(AME_2030!W22/'2019'!W22)^(1/7)-1)</f>
        <v>2.8336674848050691E-4</v>
      </c>
      <c r="X22">
        <f>IF('2019'!X22=0,0,(AME_2030!X22/'2019'!X22)^(1/7)-1)</f>
        <v>1.0581962320399541E-5</v>
      </c>
      <c r="Y22">
        <f>IF('2019'!Y22=0,0,(AME_2030!Y22/'2019'!Y22)^(1/7)-1)</f>
        <v>2.400537716500839E-3</v>
      </c>
      <c r="Z22">
        <f>IF('2019'!Z22=0,0,(AME_2030!Z22/'2019'!Z22)^(1/7)-1)</f>
        <v>-1.1566978699592001E-3</v>
      </c>
      <c r="AA22">
        <f>IF('2019'!AA22=0,0,(AME_2030!AA22/'2019'!AA22)^(1/7)-1)</f>
        <v>1.3439980990568312E-3</v>
      </c>
      <c r="AB22">
        <f>IF('2019'!AB22=0,0,(AME_2030!AB22/'2019'!AB22)^(1/7)-1)</f>
        <v>-1.2888252924292409E-4</v>
      </c>
      <c r="AC22">
        <f>IF('2019'!AC22=0,0,(AME_2030!AC22/'2019'!AC22)^(1/7)-1)</f>
        <v>-2.2028981698118955E-4</v>
      </c>
      <c r="AD22">
        <f>IF('2019'!AD22=0,0,(AME_2030!AD22/'2019'!AD22)^(1/7)-1)</f>
        <v>1.7978494261261524E-4</v>
      </c>
      <c r="AE22">
        <f>IF('2019'!AE22=0,0,(AME_2030!AE22/'2019'!AE22)^(1/7)-1)</f>
        <v>-3.1976129184518864E-4</v>
      </c>
      <c r="AF22">
        <f>IF('2019'!AF22=0,0,(AME_2030!AF22/'2019'!AF22)^(1/7)-1)</f>
        <v>-1.907494418181499E-3</v>
      </c>
      <c r="AG22">
        <f>IF('2019'!AG22=0,0,(AME_2030!AG22/'2019'!AG22)^(1/7)-1)</f>
        <v>-5.3550505342435661E-3</v>
      </c>
      <c r="AH22">
        <f>IF('2019'!AH22=0,0,(AME_2030!AH22/'2019'!AH22)^(1/7)-1)</f>
        <v>5.1565959996446864E-5</v>
      </c>
      <c r="AI22">
        <f>IF('2019'!AI22=0,0,(AME_2030!AI22/'2019'!AI22)^(1/7)-1)</f>
        <v>-3.3452850653092892E-4</v>
      </c>
      <c r="AJ22">
        <f>IF('2019'!AJ22=0,0,(AME_2030!AJ22/'2019'!AJ22)^(1/7)-1)</f>
        <v>-7.7144438637155588E-7</v>
      </c>
      <c r="AK22">
        <f>IF('2019'!AK22=0,0,(AME_2030!AK22/'2019'!AK22)^(1/7)-1)</f>
        <v>0</v>
      </c>
      <c r="AL22">
        <f>IF('2019'!AL22=0,0,(AME_2030!AL22/'2019'!AL22)^(1/7)-1)</f>
        <v>8.8322543234808926E-4</v>
      </c>
      <c r="AM22">
        <f>IF('2019'!AM22=0,0,(AME_2030!AM22/'2019'!AM22)^(1/7)-1)</f>
        <v>1.3794330509853125E-5</v>
      </c>
      <c r="AN22">
        <f>IF('2019'!AN22=0,0,(AME_2030!AN22/'2019'!AN22)^(1/7)-1)</f>
        <v>0</v>
      </c>
      <c r="AO22">
        <f>IF('2019'!AO22=0,0,(AME_2030!AO22/'2019'!AO22)^(1/7)-1)</f>
        <v>-1.2328211023356905E-3</v>
      </c>
      <c r="AP22">
        <f>IF('2019'!AP22=0,0,(AME_2030!AP22/'2019'!AP22)^(1/7)-1)</f>
        <v>0</v>
      </c>
      <c r="AQ22">
        <f>IF('2019'!AQ22=0,0,(AME_2030!AQ22/'2019'!AQ22)^(1/7)-1)</f>
        <v>0</v>
      </c>
      <c r="AR22">
        <f>IF('2019'!AR22=0,0,(AME_2030!AR22/'2019'!AR22)^(1/7)-1)</f>
        <v>0</v>
      </c>
      <c r="AS22">
        <f>IF('2019'!AS22=0,0,(AME_2030!AS22/'2019'!AS22)^(1/7)-1)</f>
        <v>0</v>
      </c>
      <c r="AT22">
        <f>IF('2019'!AT22=0,0,(AME_2030!AT22/'2019'!AT22)^(1/7)-1)</f>
        <v>1.2490670613973798E-4</v>
      </c>
      <c r="AU22">
        <f>IF('2019'!AU22=0,0,(AME_2030!AU22/'2019'!AU22)^(1/7)-1)</f>
        <v>0</v>
      </c>
    </row>
    <row r="23" spans="1:47" x14ac:dyDescent="0.25">
      <c r="A23" s="146"/>
      <c r="B23" s="1" t="s">
        <v>21</v>
      </c>
      <c r="C23" s="1">
        <v>19</v>
      </c>
      <c r="D23" s="4" t="s">
        <v>58</v>
      </c>
      <c r="E23">
        <f>IF('2019'!E23=0,0,(AME_2030!E23/'2019'!E23)^(1/7)-1)</f>
        <v>-3.9237830416893882E-4</v>
      </c>
      <c r="F23">
        <f>IF('2019'!F23=0,0,(AME_2030!F23/'2019'!F23)^(1/7)-1)</f>
        <v>-2.1321895261861012E-4</v>
      </c>
      <c r="G23">
        <f>IF('2019'!G23=0,0,(AME_2030!G23/'2019'!G23)^(1/7)-1)</f>
        <v>-3.3349650276315312E-4</v>
      </c>
      <c r="H23">
        <f>IF('2019'!H23=0,0,(AME_2030!H23/'2019'!H23)^(1/7)-1)</f>
        <v>2.9960266803004121E-3</v>
      </c>
      <c r="I23">
        <f>IF('2019'!I23=0,0,(AME_2030!I23/'2019'!I23)^(1/7)-1)</f>
        <v>-8.5004436527125193E-4</v>
      </c>
      <c r="J23">
        <f>IF('2019'!J23=0,0,(AME_2030!J23/'2019'!J23)^(1/7)-1)</f>
        <v>-2.9399540938412905E-4</v>
      </c>
      <c r="K23" s="64">
        <f>IF('2019 (Z)'!AW23=0,0,('AME_2030 (Z)'!AW23/'2019 (Z)'!AW23)^(1/7)-1)</f>
        <v>2.2735431558278396E-3</v>
      </c>
      <c r="L23" s="64">
        <f t="shared" si="9"/>
        <v>2.2735431558278396E-3</v>
      </c>
      <c r="M23">
        <f>IF('2019'!M23=0,0,(AME_2030!M23/'2019'!M23)^(1/7)-1)</f>
        <v>9.065188509726374E-3</v>
      </c>
      <c r="N23">
        <f>IF('2019'!N23=0,0,(AME_2030!N23/'2019'!N23)^(1/7)-1)</f>
        <v>-6.7348089501882979E-3</v>
      </c>
      <c r="O23">
        <f>IF('2019'!O23=0,0,(AME_2030!O23/'2019'!O23)^(1/7)-1)</f>
        <v>9.6610984467870864E-4</v>
      </c>
      <c r="P23">
        <f>IF('2019'!P23=0,0,(AME_2030!P23/'2019'!P23)^(1/7)-1)</f>
        <v>-4.0248312599711067E-4</v>
      </c>
      <c r="Q23">
        <f>IF('2019'!Q23=0,0,(AME_2030!Q23/'2019'!Q23)^(1/7)-1)</f>
        <v>-2.2802669464405678E-4</v>
      </c>
      <c r="R23">
        <f>IF('2019'!R23=0,0,(AME_2030!R23/'2019'!R23)^(1/7)-1)</f>
        <v>-1.1227599903684826E-4</v>
      </c>
      <c r="S23" s="64">
        <f t="shared" si="1"/>
        <v>-2.1216305565174842E-5</v>
      </c>
      <c r="T23" s="64">
        <f>IF('2019'!T23=0,0,(AME_2030!T23/'2019'!T23)^(1/7)-1)</f>
        <v>-2.1216305565174842E-5</v>
      </c>
      <c r="U23">
        <f>IF('2019'!U23=0,0,(AME_2030!U23/'2019'!U23)^(1/7)-1)</f>
        <v>-1.9648458667931301E-4</v>
      </c>
      <c r="V23">
        <f>IF('2019'!V23=0,0,(AME_2030!V23/'2019'!V23)^(1/7)-1)</f>
        <v>-1.5338063245495803E-4</v>
      </c>
      <c r="W23">
        <f>IF('2019'!W23=0,0,(AME_2030!W23/'2019'!W23)^(1/7)-1)</f>
        <v>-9.0643037484183786E-5</v>
      </c>
      <c r="X23">
        <f>IF('2019'!X23=0,0,(AME_2030!X23/'2019'!X23)^(1/7)-1)</f>
        <v>-4.5293763220533023E-4</v>
      </c>
      <c r="Y23">
        <f>IF('2019'!Y23=0,0,(AME_2030!Y23/'2019'!Y23)^(1/7)-1)</f>
        <v>2.1769946596217338E-3</v>
      </c>
      <c r="Z23">
        <f>IF('2019'!Z23=0,0,(AME_2030!Z23/'2019'!Z23)^(1/7)-1)</f>
        <v>-2.1494606396998961E-3</v>
      </c>
      <c r="AA23">
        <f>IF('2019'!AA23=0,0,(AME_2030!AA23/'2019'!AA23)^(1/7)-1)</f>
        <v>1.3104112628685716E-3</v>
      </c>
      <c r="AB23">
        <f>IF('2019'!AB23=0,0,(AME_2030!AB23/'2019'!AB23)^(1/7)-1)</f>
        <v>-6.9280738562782496E-4</v>
      </c>
      <c r="AC23">
        <f>IF('2019'!AC23=0,0,(AME_2030!AC23/'2019'!AC23)^(1/7)-1)</f>
        <v>-2.5609951387117746E-4</v>
      </c>
      <c r="AD23">
        <f>IF('2019'!AD23=0,0,(AME_2030!AD23/'2019'!AD23)^(1/7)-1)</f>
        <v>1.2449580999307486E-4</v>
      </c>
      <c r="AE23">
        <f>IF('2019'!AE23=0,0,(AME_2030!AE23/'2019'!AE23)^(1/7)-1)</f>
        <v>-4.0290791389951952E-4</v>
      </c>
      <c r="AF23">
        <f>IF('2019'!AF23=0,0,(AME_2030!AF23/'2019'!AF23)^(1/7)-1)</f>
        <v>-2.2134439509042814E-3</v>
      </c>
      <c r="AG23">
        <f>IF('2019'!AG23=0,0,(AME_2030!AG23/'2019'!AG23)^(1/7)-1)</f>
        <v>-5.3555027774063735E-3</v>
      </c>
      <c r="AH23">
        <f>IF('2019'!AH23=0,0,(AME_2030!AH23/'2019'!AH23)^(1/7)-1)</f>
        <v>-2.563795740047059E-4</v>
      </c>
      <c r="AI23">
        <f>IF('2019'!AI23=0,0,(AME_2030!AI23/'2019'!AI23)^(1/7)-1)</f>
        <v>-3.7800856049063913E-4</v>
      </c>
      <c r="AJ23">
        <f>IF('2019'!AJ23=0,0,(AME_2030!AJ23/'2019'!AJ23)^(1/7)-1)</f>
        <v>-2.3873251637585025E-4</v>
      </c>
      <c r="AK23">
        <f>IF('2019'!AK23=0,0,(AME_2030!AK23/'2019'!AK23)^(1/7)-1)</f>
        <v>0</v>
      </c>
      <c r="AL23">
        <f>IF('2019'!AL23=0,0,(AME_2030!AL23/'2019'!AL23)^(1/7)-1)</f>
        <v>6.5579658862091605E-4</v>
      </c>
      <c r="AM23">
        <f>IF('2019'!AM23=0,0,(AME_2030!AM23/'2019'!AM23)^(1/7)-1)</f>
        <v>-3.3165804366612761E-3</v>
      </c>
      <c r="AN23">
        <f>IF('2019'!AN23=0,0,(AME_2030!AN23/'2019'!AN23)^(1/7)-1)</f>
        <v>0</v>
      </c>
      <c r="AO23">
        <f>IF('2019'!AO23=0,0,(AME_2030!AO23/'2019'!AO23)^(1/7)-1)</f>
        <v>-1.2676992649472973E-3</v>
      </c>
      <c r="AP23">
        <f>IF('2019'!AP23=0,0,(AME_2030!AP23/'2019'!AP23)^(1/7)-1)</f>
        <v>-1.9451946291437761E-4</v>
      </c>
      <c r="AQ23">
        <f>IF('2019'!AQ23=0,0,(AME_2030!AQ23/'2019'!AQ23)^(1/7)-1)</f>
        <v>0</v>
      </c>
      <c r="AR23">
        <f>IF('2019'!AR23=0,0,(AME_2030!AR23/'2019'!AR23)^(1/7)-1)</f>
        <v>-7.1885563776907802E-5</v>
      </c>
      <c r="AS23">
        <f>IF('2019'!AS23=0,0,(AME_2030!AS23/'2019'!AS23)^(1/7)-1)</f>
        <v>-3.9236048173352245E-5</v>
      </c>
      <c r="AT23">
        <f>IF('2019'!AT23=0,0,(AME_2030!AT23/'2019'!AT23)^(1/7)-1)</f>
        <v>5.9529950210368554E-4</v>
      </c>
      <c r="AU23">
        <f>IF('2019'!AU23=0,0,(AME_2030!AU23/'2019'!AU23)^(1/7)-1)</f>
        <v>0</v>
      </c>
    </row>
    <row r="24" spans="1:47" x14ac:dyDescent="0.25">
      <c r="A24" s="146"/>
      <c r="B24" s="1" t="s">
        <v>22</v>
      </c>
      <c r="C24" s="1">
        <v>20</v>
      </c>
      <c r="D24" s="4" t="s">
        <v>59</v>
      </c>
      <c r="E24">
        <f>IF('2019'!E24=0,0,(AME_2030!E24/'2019'!E24)^(1/7)-1)</f>
        <v>5.9221996065117466E-4</v>
      </c>
      <c r="F24">
        <f>IF('2019'!F24=0,0,(AME_2030!F24/'2019'!F24)^(1/7)-1)</f>
        <v>5.9725089155859834E-5</v>
      </c>
      <c r="G24">
        <f>IF('2019'!G24=0,0,(AME_2030!G24/'2019'!G24)^(1/7)-1)</f>
        <v>-2.33531505244855E-9</v>
      </c>
      <c r="H24">
        <f>IF('2019'!H24=0,0,(AME_2030!H24/'2019'!H24)^(1/7)-1)</f>
        <v>3.3808393869499964E-2</v>
      </c>
      <c r="I24">
        <f>IF('2019'!I24=0,0,(AME_2030!I24/'2019'!I24)^(1/7)-1)</f>
        <v>-2.5619223347639331E-4</v>
      </c>
      <c r="J24">
        <f>IF('2019'!J24=0,0,(AME_2030!J24/'2019'!J24)^(1/7)-1)</f>
        <v>-7.29482812381399E-3</v>
      </c>
      <c r="K24" s="64">
        <f>IF('2019 (Z)'!AW24=0,0,('AME_2030 (Z)'!AW24/'2019 (Z)'!AW24)^(1/7)-1)</f>
        <v>2.2955051233657375E-3</v>
      </c>
      <c r="L24" s="64">
        <f t="shared" si="9"/>
        <v>2.2955051233657375E-3</v>
      </c>
      <c r="M24">
        <f>IF('2019'!M24=0,0,(AME_2030!M24/'2019'!M24)^(1/7)-1)</f>
        <v>3.5629826483500882E-3</v>
      </c>
      <c r="N24">
        <f>IF('2019'!N24=0,0,(AME_2030!N24/'2019'!N24)^(1/7)-1)</f>
        <v>1.6156424760517929E-2</v>
      </c>
      <c r="O24">
        <f>IF('2019'!O24=0,0,(AME_2030!O24/'2019'!O24)^(1/7)-1)</f>
        <v>2.8134881176373749E-3</v>
      </c>
      <c r="P24">
        <f>IF('2019'!P24=0,0,(AME_2030!P24/'2019'!P24)^(1/7)-1)</f>
        <v>-1.6399945956413475E-4</v>
      </c>
      <c r="Q24">
        <f>IF('2019'!Q24=0,0,(AME_2030!Q24/'2019'!Q24)^(1/7)-1)</f>
        <v>1.6442184547216243E-7</v>
      </c>
      <c r="R24">
        <f>IF('2019'!R24=0,0,(AME_2030!R24/'2019'!R24)^(1/7)-1)</f>
        <v>-2.0238260622917892E-8</v>
      </c>
      <c r="S24" s="64">
        <f t="shared" si="1"/>
        <v>2.1301746502278007E-6</v>
      </c>
      <c r="T24" s="64">
        <f>IF('2019'!T24=0,0,(AME_2030!T24/'2019'!T24)^(1/7)-1)</f>
        <v>2.1301746502278007E-6</v>
      </c>
      <c r="U24">
        <f>IF('2019'!U24=0,0,(AME_2030!U24/'2019'!U24)^(1/7)-1)</f>
        <v>-4.0218942701009119E-5</v>
      </c>
      <c r="V24">
        <f>IF('2019'!V24=0,0,(AME_2030!V24/'2019'!V24)^(1/7)-1)</f>
        <v>-2.6346634207641273E-8</v>
      </c>
      <c r="W24">
        <f>IF('2019'!W24=0,0,(AME_2030!W24/'2019'!W24)^(1/7)-1)</f>
        <v>-3.0544359334705451E-4</v>
      </c>
      <c r="X24">
        <f>IF('2019'!X24=0,0,(AME_2030!X24/'2019'!X24)^(1/7)-1)</f>
        <v>-7.4898272955925549E-6</v>
      </c>
      <c r="Y24">
        <f>IF('2019'!Y24=0,0,(AME_2030!Y24/'2019'!Y24)^(1/7)-1)</f>
        <v>2.4005377164999508E-3</v>
      </c>
      <c r="Z24">
        <f>IF('2019'!Z24=0,0,(AME_2030!Z24/'2019'!Z24)^(1/7)-1)</f>
        <v>-1.1439707615721328E-3</v>
      </c>
      <c r="AA24">
        <f>IF('2019'!AA24=0,0,(AME_2030!AA24/'2019'!AA24)^(1/7)-1)</f>
        <v>1.3438777252707812E-3</v>
      </c>
      <c r="AB24">
        <f>IF('2019'!AB24=0,0,(AME_2030!AB24/'2019'!AB24)^(1/7)-1)</f>
        <v>-1.1708883917371793E-4</v>
      </c>
      <c r="AC24">
        <f>IF('2019'!AC24=0,0,(AME_2030!AC24/'2019'!AC24)^(1/7)-1)</f>
        <v>-2.2028981698118955E-4</v>
      </c>
      <c r="AD24">
        <f>IF('2019'!AD24=0,0,(AME_2030!AD24/'2019'!AD24)^(1/7)-1)</f>
        <v>1.7978494261261524E-4</v>
      </c>
      <c r="AE24">
        <f>IF('2019'!AE24=0,0,(AME_2030!AE24/'2019'!AE24)^(1/7)-1)</f>
        <v>-3.1976129184518864E-4</v>
      </c>
      <c r="AF24">
        <f>IF('2019'!AF24=0,0,(AME_2030!AF24/'2019'!AF24)^(1/7)-1)</f>
        <v>-1.907494418181499E-3</v>
      </c>
      <c r="AG24">
        <f>IF('2019'!AG24=0,0,(AME_2030!AG24/'2019'!AG24)^(1/7)-1)</f>
        <v>-5.3550505342435661E-3</v>
      </c>
      <c r="AH24">
        <f>IF('2019'!AH24=0,0,(AME_2030!AH24/'2019'!AH24)^(1/7)-1)</f>
        <v>5.1565959996668909E-5</v>
      </c>
      <c r="AI24">
        <f>IF('2019'!AI24=0,0,(AME_2030!AI24/'2019'!AI24)^(1/7)-1)</f>
        <v>-3.3958356885355201E-4</v>
      </c>
      <c r="AJ24">
        <f>IF('2019'!AJ24=0,0,(AME_2030!AJ24/'2019'!AJ24)^(1/7)-1)</f>
        <v>5.628711681193721E-7</v>
      </c>
      <c r="AK24">
        <f>IF('2019'!AK24=0,0,(AME_2030!AK24/'2019'!AK24)^(1/7)-1)</f>
        <v>0</v>
      </c>
      <c r="AL24">
        <f>IF('2019'!AL24=0,0,(AME_2030!AL24/'2019'!AL24)^(1/7)-1)</f>
        <v>8.8322543234808926E-4</v>
      </c>
      <c r="AM24">
        <f>IF('2019'!AM24=0,0,(AME_2030!AM24/'2019'!AM24)^(1/7)-1)</f>
        <v>1.2731264124932196E-5</v>
      </c>
      <c r="AN24">
        <f>IF('2019'!AN24=0,0,(AME_2030!AN24/'2019'!AN24)^(1/7)-1)</f>
        <v>0</v>
      </c>
      <c r="AO24">
        <f>IF('2019'!AO24=0,0,(AME_2030!AO24/'2019'!AO24)^(1/7)-1)</f>
        <v>-1.2328211023358016E-3</v>
      </c>
      <c r="AP24">
        <f>IF('2019'!AP24=0,0,(AME_2030!AP24/'2019'!AP24)^(1/7)-1)</f>
        <v>0</v>
      </c>
      <c r="AQ24">
        <f>IF('2019'!AQ24=0,0,(AME_2030!AQ24/'2019'!AQ24)^(1/7)-1)</f>
        <v>0</v>
      </c>
      <c r="AR24">
        <f>IF('2019'!AR24=0,0,(AME_2030!AR24/'2019'!AR24)^(1/7)-1)</f>
        <v>0</v>
      </c>
      <c r="AS24">
        <f>IF('2019'!AS24=0,0,(AME_2030!AS24/'2019'!AS24)^(1/7)-1)</f>
        <v>0</v>
      </c>
      <c r="AT24">
        <f>IF('2019'!AT24=0,0,(AME_2030!AT24/'2019'!AT24)^(1/7)-1)</f>
        <v>2.1435573825945298E-5</v>
      </c>
      <c r="AU24">
        <f>IF('2019'!AU24=0,0,(AME_2030!AU24/'2019'!AU24)^(1/7)-1)</f>
        <v>0</v>
      </c>
    </row>
    <row r="25" spans="1:47" x14ac:dyDescent="0.25">
      <c r="A25" s="146"/>
      <c r="B25" s="1" t="s">
        <v>23</v>
      </c>
      <c r="C25" s="1">
        <v>21</v>
      </c>
      <c r="D25" s="4" t="s">
        <v>60</v>
      </c>
      <c r="E25">
        <f>IF('2019'!E25=0,0,(AME_2030!E25/'2019'!E25)^(1/7)-1)</f>
        <v>0</v>
      </c>
      <c r="F25">
        <f>IF('2019'!F25=0,0,(AME_2030!F25/'2019'!F25)^(1/7)-1)</f>
        <v>-1.1650399353413388E-4</v>
      </c>
      <c r="G25">
        <f>IF('2019'!G25=0,0,(AME_2030!G25/'2019'!G25)^(1/7)-1)</f>
        <v>-2.3353149414262475E-9</v>
      </c>
      <c r="H25">
        <f>IF('2019'!H25=0,0,(AME_2030!H25/'2019'!H25)^(1/7)-1)</f>
        <v>-8.0107714534406571E-2</v>
      </c>
      <c r="I25">
        <f>IF('2019'!I25=0,0,(AME_2030!I25/'2019'!I25)^(1/7)-1)</f>
        <v>-4.0471177964507277E-4</v>
      </c>
      <c r="J25">
        <f>IF('2019'!J25=0,0,(AME_2030!J25/'2019'!J25)^(1/7)-1)</f>
        <v>0</v>
      </c>
      <c r="K25" s="64">
        <f>IF('2019 (Z)'!AW25=0,0,('AME_2030 (Z)'!AW25/'2019 (Z)'!AW25)^(1/7)-1)</f>
        <v>2.329922643689919E-3</v>
      </c>
      <c r="L25" s="64">
        <f t="shared" si="9"/>
        <v>2.329922643689919E-3</v>
      </c>
      <c r="M25">
        <f>IF('2019'!M25=0,0,(AME_2030!M25/'2019'!M25)^(1/7)-1)</f>
        <v>-4.3752192722261052E-2</v>
      </c>
      <c r="N25">
        <f>IF('2019'!N25=0,0,(AME_2030!N25/'2019'!N25)^(1/7)-1)</f>
        <v>6.8221987580001864E-2</v>
      </c>
      <c r="O25">
        <f>IF('2019'!O25=0,0,(AME_2030!O25/'2019'!O25)^(1/7)-1)</f>
        <v>-1.0777999510167779E-2</v>
      </c>
      <c r="P25">
        <f>IF('2019'!P25=0,0,(AME_2030!P25/'2019'!P25)^(1/7)-1)</f>
        <v>5.1101567578037965E-4</v>
      </c>
      <c r="Q25">
        <f>IF('2019'!Q25=0,0,(AME_2030!Q25/'2019'!Q25)^(1/7)-1)</f>
        <v>1.6442184547216243E-7</v>
      </c>
      <c r="R25">
        <f>IF('2019'!R25=0,0,(AME_2030!R25/'2019'!R25)^(1/7)-1)</f>
        <v>0</v>
      </c>
      <c r="S25" s="64">
        <f t="shared" si="1"/>
        <v>0</v>
      </c>
      <c r="T25" s="64">
        <f>IF('2019'!T25=0,0,(AME_2030!T25/'2019'!T25)^(1/7)-1)</f>
        <v>0</v>
      </c>
      <c r="U25">
        <f>IF('2019'!U25=0,0,(AME_2030!U25/'2019'!U25)^(1/7)-1)</f>
        <v>0</v>
      </c>
      <c r="V25">
        <f>IF('2019'!V25=0,0,(AME_2030!V25/'2019'!V25)^(1/7)-1)</f>
        <v>0</v>
      </c>
      <c r="W25">
        <f>IF('2019'!W25=0,0,(AME_2030!W25/'2019'!W25)^(1/7)-1)</f>
        <v>0</v>
      </c>
      <c r="X25">
        <f>IF('2019'!X25=0,0,(AME_2030!X25/'2019'!X25)^(1/7)-1)</f>
        <v>0</v>
      </c>
      <c r="Y25">
        <f>IF('2019'!Y25=0,0,(AME_2030!Y25/'2019'!Y25)^(1/7)-1)</f>
        <v>0</v>
      </c>
      <c r="Z25">
        <f>IF('2019'!Z25=0,0,(AME_2030!Z25/'2019'!Z25)^(1/7)-1)</f>
        <v>-9.4348628634344234E-4</v>
      </c>
      <c r="AA25">
        <f>IF('2019'!AA25=0,0,(AME_2030!AA25/'2019'!AA25)^(1/7)-1)</f>
        <v>1.3440116729552809E-3</v>
      </c>
      <c r="AB25">
        <f>IF('2019'!AB25=0,0,(AME_2030!AB25/'2019'!AB25)^(1/7)-1)</f>
        <v>0</v>
      </c>
      <c r="AC25">
        <f>IF('2019'!AC25=0,0,(AME_2030!AC25/'2019'!AC25)^(1/7)-1)</f>
        <v>0</v>
      </c>
      <c r="AD25">
        <f>IF('2019'!AD25=0,0,(AME_2030!AD25/'2019'!AD25)^(1/7)-1)</f>
        <v>0</v>
      </c>
      <c r="AE25">
        <f>IF('2019'!AE25=0,0,(AME_2030!AE25/'2019'!AE25)^(1/7)-1)</f>
        <v>0</v>
      </c>
      <c r="AF25">
        <f>IF('2019'!AF25=0,0,(AME_2030!AF25/'2019'!AF25)^(1/7)-1)</f>
        <v>0</v>
      </c>
      <c r="AG25">
        <f>IF('2019'!AG25=0,0,(AME_2030!AG25/'2019'!AG25)^(1/7)-1)</f>
        <v>0</v>
      </c>
      <c r="AH25">
        <f>IF('2019'!AH25=0,0,(AME_2030!AH25/'2019'!AH25)^(1/7)-1)</f>
        <v>0</v>
      </c>
      <c r="AI25">
        <f>IF('2019'!AI25=0,0,(AME_2030!AI25/'2019'!AI25)^(1/7)-1)</f>
        <v>0</v>
      </c>
      <c r="AJ25">
        <f>IF('2019'!AJ25=0,0,(AME_2030!AJ25/'2019'!AJ25)^(1/7)-1)</f>
        <v>0</v>
      </c>
      <c r="AK25">
        <f>IF('2019'!AK25=0,0,(AME_2030!AK25/'2019'!AK25)^(1/7)-1)</f>
        <v>0</v>
      </c>
      <c r="AL25">
        <f>IF('2019'!AL25=0,0,(AME_2030!AL25/'2019'!AL25)^(1/7)-1)</f>
        <v>0</v>
      </c>
      <c r="AM25">
        <f>IF('2019'!AM25=0,0,(AME_2030!AM25/'2019'!AM25)^(1/7)-1)</f>
        <v>0</v>
      </c>
      <c r="AN25">
        <f>IF('2019'!AN25=0,0,(AME_2030!AN25/'2019'!AN25)^(1/7)-1)</f>
        <v>0</v>
      </c>
      <c r="AO25">
        <f>IF('2019'!AO25=0,0,(AME_2030!AO25/'2019'!AO25)^(1/7)-1)</f>
        <v>0</v>
      </c>
      <c r="AP25">
        <f>IF('2019'!AP25=0,0,(AME_2030!AP25/'2019'!AP25)^(1/7)-1)</f>
        <v>0</v>
      </c>
      <c r="AQ25">
        <f>IF('2019'!AQ25=0,0,(AME_2030!AQ25/'2019'!AQ25)^(1/7)-1)</f>
        <v>0</v>
      </c>
      <c r="AR25">
        <f>IF('2019'!AR25=0,0,(AME_2030!AR25/'2019'!AR25)^(1/7)-1)</f>
        <v>0</v>
      </c>
      <c r="AS25">
        <f>IF('2019'!AS25=0,0,(AME_2030!AS25/'2019'!AS25)^(1/7)-1)</f>
        <v>0</v>
      </c>
      <c r="AT25">
        <f>IF('2019'!AT25=0,0,(AME_2030!AT25/'2019'!AT25)^(1/7)-1)</f>
        <v>2.5646343441627639E-3</v>
      </c>
      <c r="AU25">
        <f>IF('2019'!AU25=0,0,(AME_2030!AU25/'2019'!AU25)^(1/7)-1)</f>
        <v>0</v>
      </c>
    </row>
    <row r="26" spans="1:47" x14ac:dyDescent="0.25">
      <c r="A26" s="146"/>
      <c r="B26" s="1" t="s">
        <v>24</v>
      </c>
      <c r="C26" s="1">
        <v>22</v>
      </c>
      <c r="D26" s="4" t="s">
        <v>61</v>
      </c>
      <c r="E26">
        <f>IF('2019'!E26=0,0,(AME_2030!E26/'2019'!E26)^(1/7)-1)</f>
        <v>-1.8706081153396781E-4</v>
      </c>
      <c r="F26">
        <f>IF('2019'!F26=0,0,(AME_2030!F26/'2019'!F26)^(1/7)-1)</f>
        <v>3.8140391467633705E-4</v>
      </c>
      <c r="G26">
        <f>IF('2019'!G26=0,0,(AME_2030!G26/'2019'!G26)^(1/7)-1)</f>
        <v>-2.3353149414262475E-9</v>
      </c>
      <c r="H26">
        <f>IF('2019'!H26=0,0,(AME_2030!H26/'2019'!H26)^(1/7)-1)</f>
        <v>-5.7649092728372375E-2</v>
      </c>
      <c r="I26">
        <f>IF('2019'!I26=0,0,(AME_2030!I26/'2019'!I26)^(1/7)-1)</f>
        <v>-7.4861531756509336E-4</v>
      </c>
      <c r="J26">
        <f>IF('2019'!J26=0,0,(AME_2030!J26/'2019'!J26)^(1/7)-1)</f>
        <v>-3.1385328121666944E-3</v>
      </c>
      <c r="K26" s="64">
        <f>IF('2019 (Z)'!AW26=0,0,('AME_2030 (Z)'!AW26/'2019 (Z)'!AW26)^(1/7)-1)</f>
        <v>2.3451415187016877E-3</v>
      </c>
      <c r="L26" s="64">
        <f t="shared" si="9"/>
        <v>2.3451415187016877E-3</v>
      </c>
      <c r="M26">
        <f>IF('2019'!M26=0,0,(AME_2030!M26/'2019'!M26)^(1/7)-1)</f>
        <v>5.1330029248803921E-3</v>
      </c>
      <c r="N26">
        <f>IF('2019'!N26=0,0,(AME_2030!N26/'2019'!N26)^(1/7)-1)</f>
        <v>-3.8887702727224083E-2</v>
      </c>
      <c r="O26">
        <f>IF('2019'!O26=0,0,(AME_2030!O26/'2019'!O26)^(1/7)-1)</f>
        <v>-1.0259006704130269E-2</v>
      </c>
      <c r="P26">
        <f>IF('2019'!P26=0,0,(AME_2030!P26/'2019'!P26)^(1/7)-1)</f>
        <v>1.2818787195352233E-3</v>
      </c>
      <c r="Q26">
        <f>IF('2019'!Q26=0,0,(AME_2030!Q26/'2019'!Q26)^(1/7)-1)</f>
        <v>1.6442184547216243E-7</v>
      </c>
      <c r="R26">
        <f>IF('2019'!R26=0,0,(AME_2030!R26/'2019'!R26)^(1/7)-1)</f>
        <v>-2.0238260733940194E-8</v>
      </c>
      <c r="S26" s="64">
        <f t="shared" si="1"/>
        <v>-2.5547003403847413E-6</v>
      </c>
      <c r="T26" s="64">
        <f>IF('2019'!T26=0,0,(AME_2030!T26/'2019'!T26)^(1/7)-1)</f>
        <v>-2.5547003403847413E-6</v>
      </c>
      <c r="U26">
        <f>IF('2019'!U26=0,0,(AME_2030!U26/'2019'!U26)^(1/7)-1)</f>
        <v>-3.8892925733002848E-5</v>
      </c>
      <c r="V26">
        <f>IF('2019'!V26=0,0,(AME_2030!V26/'2019'!V26)^(1/7)-1)</f>
        <v>-2.634663409661897E-8</v>
      </c>
      <c r="W26">
        <f>IF('2019'!W26=0,0,(AME_2030!W26/'2019'!W26)^(1/7)-1)</f>
        <v>2.1101727673888959E-5</v>
      </c>
      <c r="X26">
        <f>IF('2019'!X26=0,0,(AME_2030!X26/'2019'!X26)^(1/7)-1)</f>
        <v>-3.4166159937898399E-6</v>
      </c>
      <c r="Y26">
        <f>IF('2019'!Y26=0,0,(AME_2030!Y26/'2019'!Y26)^(1/7)-1)</f>
        <v>2.4005377164968422E-3</v>
      </c>
      <c r="Z26">
        <f>IF('2019'!Z26=0,0,(AME_2030!Z26/'2019'!Z26)^(1/7)-1)</f>
        <v>-1.1564822388363538E-3</v>
      </c>
      <c r="AA26">
        <f>IF('2019'!AA26=0,0,(AME_2030!AA26/'2019'!AA26)^(1/7)-1)</f>
        <v>1.3438091489381687E-3</v>
      </c>
      <c r="AB26">
        <f>IF('2019'!AB26=0,0,(AME_2030!AB26/'2019'!AB26)^(1/7)-1)</f>
        <v>-9.1820916522822316E-5</v>
      </c>
      <c r="AC26">
        <f>IF('2019'!AC26=0,0,(AME_2030!AC26/'2019'!AC26)^(1/7)-1)</f>
        <v>-2.2028981698130057E-4</v>
      </c>
      <c r="AD26">
        <f>IF('2019'!AD26=0,0,(AME_2030!AD26/'2019'!AD26)^(1/7)-1)</f>
        <v>1.7978494261261524E-4</v>
      </c>
      <c r="AE26">
        <f>IF('2019'!AE26=0,0,(AME_2030!AE26/'2019'!AE26)^(1/7)-1)</f>
        <v>-3.1976129184518864E-4</v>
      </c>
      <c r="AF26">
        <f>IF('2019'!AF26=0,0,(AME_2030!AF26/'2019'!AF26)^(1/7)-1)</f>
        <v>-1.907494418181499E-3</v>
      </c>
      <c r="AG26">
        <f>IF('2019'!AG26=0,0,(AME_2030!AG26/'2019'!AG26)^(1/7)-1)</f>
        <v>-5.3550505342435661E-3</v>
      </c>
      <c r="AH26">
        <f>IF('2019'!AH26=0,0,(AME_2030!AH26/'2019'!AH26)^(1/7)-1)</f>
        <v>5.1565959996446864E-5</v>
      </c>
      <c r="AI26">
        <f>IF('2019'!AI26=0,0,(AME_2030!AI26/'2019'!AI26)^(1/7)-1)</f>
        <v>-3.4039257116991184E-4</v>
      </c>
      <c r="AJ26">
        <f>IF('2019'!AJ26=0,0,(AME_2030!AJ26/'2019'!AJ26)^(1/7)-1)</f>
        <v>-9.3125403255456263E-7</v>
      </c>
      <c r="AK26">
        <f>IF('2019'!AK26=0,0,(AME_2030!AK26/'2019'!AK26)^(1/7)-1)</f>
        <v>0</v>
      </c>
      <c r="AL26">
        <f>IF('2019'!AL26=0,0,(AME_2030!AL26/'2019'!AL26)^(1/7)-1)</f>
        <v>8.8322543234808926E-4</v>
      </c>
      <c r="AM26">
        <f>IF('2019'!AM26=0,0,(AME_2030!AM26/'2019'!AM26)^(1/7)-1)</f>
        <v>2.4124659296465012E-5</v>
      </c>
      <c r="AN26">
        <f>IF('2019'!AN26=0,0,(AME_2030!AN26/'2019'!AN26)^(1/7)-1)</f>
        <v>0</v>
      </c>
      <c r="AO26">
        <f>IF('2019'!AO26=0,0,(AME_2030!AO26/'2019'!AO26)^(1/7)-1)</f>
        <v>-1.2328211023358016E-3</v>
      </c>
      <c r="AP26">
        <f>IF('2019'!AP26=0,0,(AME_2030!AP26/'2019'!AP26)^(1/7)-1)</f>
        <v>0</v>
      </c>
      <c r="AQ26">
        <f>IF('2019'!AQ26=0,0,(AME_2030!AQ26/'2019'!AQ26)^(1/7)-1)</f>
        <v>0</v>
      </c>
      <c r="AR26">
        <f>IF('2019'!AR26=0,0,(AME_2030!AR26/'2019'!AR26)^(1/7)-1)</f>
        <v>0</v>
      </c>
      <c r="AS26">
        <f>IF('2019'!AS26=0,0,(AME_2030!AS26/'2019'!AS26)^(1/7)-1)</f>
        <v>0</v>
      </c>
      <c r="AT26">
        <f>IF('2019'!AT26=0,0,(AME_2030!AT26/'2019'!AT26)^(1/7)-1)</f>
        <v>5.1975960301930968E-4</v>
      </c>
      <c r="AU26">
        <f>IF('2019'!AU26=0,0,(AME_2030!AU26/'2019'!AU26)^(1/7)-1)</f>
        <v>0</v>
      </c>
    </row>
    <row r="27" spans="1:47" x14ac:dyDescent="0.25">
      <c r="A27" s="146"/>
      <c r="B27" s="1" t="s">
        <v>25</v>
      </c>
      <c r="C27" s="1">
        <v>23</v>
      </c>
      <c r="D27" s="4" t="s">
        <v>62</v>
      </c>
      <c r="E27">
        <f>IF('2019'!E27=0,0,(AME_2030!E27/'2019'!E27)^(1/7)-1)</f>
        <v>1.5631919009284623E-4</v>
      </c>
      <c r="F27">
        <f>IF('2019'!F27=0,0,(AME_2030!F27/'2019'!F27)^(1/7)-1)</f>
        <v>8.1507840547700994E-4</v>
      </c>
      <c r="G27">
        <f>IF('2019'!G27=0,0,(AME_2030!G27/'2019'!G27)^(1/7)-1)</f>
        <v>-2.33531505244855E-9</v>
      </c>
      <c r="H27">
        <f>IF('2019'!H27=0,0,(AME_2030!H27/'2019'!H27)^(1/7)-1)</f>
        <v>0.11976938826075756</v>
      </c>
      <c r="I27">
        <f>IF('2019'!I27=0,0,(AME_2030!I27/'2019'!I27)^(1/7)-1)</f>
        <v>-3.7575256740540741E-4</v>
      </c>
      <c r="J27">
        <f>IF('2019'!J27=0,0,(AME_2030!J27/'2019'!J27)^(1/7)-1)</f>
        <v>0</v>
      </c>
      <c r="K27" s="64">
        <f>IF('2019 (Z)'!AW27=0,0,('AME_2030 (Z)'!AW27/'2019 (Z)'!AW27)^(1/7)-1)</f>
        <v>2.2936900554129114E-3</v>
      </c>
      <c r="L27" s="64">
        <f t="shared" si="9"/>
        <v>2.2936900554129114E-3</v>
      </c>
      <c r="M27">
        <f>IF('2019'!M27=0,0,(AME_2030!M27/'2019'!M27)^(1/7)-1)</f>
        <v>-1.0244030264557891E-3</v>
      </c>
      <c r="N27">
        <f>IF('2019'!N27=0,0,(AME_2030!N27/'2019'!N27)^(1/7)-1)</f>
        <v>-1.3528264070685747E-3</v>
      </c>
      <c r="O27">
        <f>IF('2019'!O27=0,0,(AME_2030!O27/'2019'!O27)^(1/7)-1)</f>
        <v>-2.0719812931245585E-2</v>
      </c>
      <c r="P27">
        <f>IF('2019'!P27=0,0,(AME_2030!P27/'2019'!P27)^(1/7)-1)</f>
        <v>2.6511379939186952E-4</v>
      </c>
      <c r="Q27">
        <f>IF('2019'!Q27=0,0,(AME_2030!Q27/'2019'!Q27)^(1/7)-1)</f>
        <v>1.6442184547216243E-7</v>
      </c>
      <c r="R27">
        <f>IF('2019'!R27=0,0,(AME_2030!R27/'2019'!R27)^(1/7)-1)</f>
        <v>0</v>
      </c>
      <c r="S27" s="64">
        <f t="shared" si="1"/>
        <v>0</v>
      </c>
      <c r="T27" s="64">
        <f>IF('2019'!T27=0,0,(AME_2030!T27/'2019'!T27)^(1/7)-1)</f>
        <v>0</v>
      </c>
      <c r="U27">
        <f>IF('2019'!U27=0,0,(AME_2030!U27/'2019'!U27)^(1/7)-1)</f>
        <v>7.6186279140966207E-6</v>
      </c>
      <c r="V27">
        <f>IF('2019'!V27=0,0,(AME_2030!V27/'2019'!V27)^(1/7)-1)</f>
        <v>0</v>
      </c>
      <c r="W27">
        <f>IF('2019'!W27=0,0,(AME_2030!W27/'2019'!W27)^(1/7)-1)</f>
        <v>0</v>
      </c>
      <c r="X27">
        <f>IF('2019'!X27=0,0,(AME_2030!X27/'2019'!X27)^(1/7)-1)</f>
        <v>0</v>
      </c>
      <c r="Y27">
        <f>IF('2019'!Y27=0,0,(AME_2030!Y27/'2019'!Y27)^(1/7)-1)</f>
        <v>2.4005377164988406E-3</v>
      </c>
      <c r="Z27">
        <f>IF('2019'!Z27=0,0,(AME_2030!Z27/'2019'!Z27)^(1/7)-1)</f>
        <v>2.8114156653891165E-4</v>
      </c>
      <c r="AA27">
        <f>IF('2019'!AA27=0,0,(AME_2030!AA27/'2019'!AA27)^(1/7)-1)</f>
        <v>1.3438003652110897E-3</v>
      </c>
      <c r="AB27">
        <f>IF('2019'!AB27=0,0,(AME_2030!AB27/'2019'!AB27)^(1/7)-1)</f>
        <v>-6.2226796744835333E-5</v>
      </c>
      <c r="AC27">
        <f>IF('2019'!AC27=0,0,(AME_2030!AC27/'2019'!AC27)^(1/7)-1)</f>
        <v>-2.2028981698118955E-4</v>
      </c>
      <c r="AD27">
        <f>IF('2019'!AD27=0,0,(AME_2030!AD27/'2019'!AD27)^(1/7)-1)</f>
        <v>0</v>
      </c>
      <c r="AE27">
        <f>IF('2019'!AE27=0,0,(AME_2030!AE27/'2019'!AE27)^(1/7)-1)</f>
        <v>-3.1976129184507762E-4</v>
      </c>
      <c r="AF27">
        <f>IF('2019'!AF27=0,0,(AME_2030!AF27/'2019'!AF27)^(1/7)-1)</f>
        <v>-1.907494418181499E-3</v>
      </c>
      <c r="AG27">
        <f>IF('2019'!AG27=0,0,(AME_2030!AG27/'2019'!AG27)^(1/7)-1)</f>
        <v>0</v>
      </c>
      <c r="AH27">
        <f>IF('2019'!AH27=0,0,(AME_2030!AH27/'2019'!AH27)^(1/7)-1)</f>
        <v>5.1565959996446864E-5</v>
      </c>
      <c r="AI27">
        <f>IF('2019'!AI27=0,0,(AME_2030!AI27/'2019'!AI27)^(1/7)-1)</f>
        <v>-3.4135932397361124E-4</v>
      </c>
      <c r="AJ27">
        <f>IF('2019'!AJ27=0,0,(AME_2030!AJ27/'2019'!AJ27)^(1/7)-1)</f>
        <v>-1.0488087812676739E-6</v>
      </c>
      <c r="AK27">
        <f>IF('2019'!AK27=0,0,(AME_2030!AK27/'2019'!AK27)^(1/7)-1)</f>
        <v>0</v>
      </c>
      <c r="AL27">
        <f>IF('2019'!AL27=0,0,(AME_2030!AL27/'2019'!AL27)^(1/7)-1)</f>
        <v>8.8322543234808926E-4</v>
      </c>
      <c r="AM27">
        <f>IF('2019'!AM27=0,0,(AME_2030!AM27/'2019'!AM27)^(1/7)-1)</f>
        <v>0</v>
      </c>
      <c r="AN27">
        <f>IF('2019'!AN27=0,0,(AME_2030!AN27/'2019'!AN27)^(1/7)-1)</f>
        <v>0</v>
      </c>
      <c r="AO27">
        <f>IF('2019'!AO27=0,0,(AME_2030!AO27/'2019'!AO27)^(1/7)-1)</f>
        <v>-1.2328211023358016E-3</v>
      </c>
      <c r="AP27">
        <f>IF('2019'!AP27=0,0,(AME_2030!AP27/'2019'!AP27)^(1/7)-1)</f>
        <v>0</v>
      </c>
      <c r="AQ27">
        <f>IF('2019'!AQ27=0,0,(AME_2030!AQ27/'2019'!AQ27)^(1/7)-1)</f>
        <v>0</v>
      </c>
      <c r="AR27">
        <f>IF('2019'!AR27=0,0,(AME_2030!AR27/'2019'!AR27)^(1/7)-1)</f>
        <v>0</v>
      </c>
      <c r="AS27">
        <f>IF('2019'!AS27=0,0,(AME_2030!AS27/'2019'!AS27)^(1/7)-1)</f>
        <v>0</v>
      </c>
      <c r="AT27">
        <f>IF('2019'!AT27=0,0,(AME_2030!AT27/'2019'!AT27)^(1/7)-1)</f>
        <v>2.1746175743648788E-3</v>
      </c>
      <c r="AU27">
        <f>IF('2019'!AU27=0,0,(AME_2030!AU27/'2019'!AU27)^(1/7)-1)</f>
        <v>0</v>
      </c>
    </row>
    <row r="28" spans="1:47" x14ac:dyDescent="0.25">
      <c r="A28" s="146"/>
      <c r="B28" s="1" t="s">
        <v>26</v>
      </c>
      <c r="C28" s="1">
        <v>24</v>
      </c>
      <c r="D28" s="4" t="s">
        <v>63</v>
      </c>
      <c r="E28">
        <f>IF('2019'!E28=0,0,(AME_2030!E28/'2019'!E28)^(1/7)-1)</f>
        <v>-1.0709151011678575E-4</v>
      </c>
      <c r="F28">
        <f>IF('2019'!F28=0,0,(AME_2030!F28/'2019'!F28)^(1/7)-1)</f>
        <v>-1.9086805615908808E-5</v>
      </c>
      <c r="G28">
        <f>IF('2019'!G28=0,0,(AME_2030!G28/'2019'!G28)^(1/7)-1)</f>
        <v>-2.33531505244855E-9</v>
      </c>
      <c r="H28">
        <f>IF('2019'!H28=0,0,(AME_2030!H28/'2019'!H28)^(1/7)-1)</f>
        <v>2.4072716801791572E-2</v>
      </c>
      <c r="I28">
        <f>IF('2019'!I28=0,0,(AME_2030!I28/'2019'!I28)^(1/7)-1)</f>
        <v>9.0622935144946126E-5</v>
      </c>
      <c r="J28">
        <f>IF('2019'!J28=0,0,(AME_2030!J28/'2019'!J28)^(1/7)-1)</f>
        <v>-1.1161848018186427E-2</v>
      </c>
      <c r="K28" s="64">
        <f>IF('2019 (Z)'!AW28=0,0,('AME_2030 (Z)'!AW28/'2019 (Z)'!AW28)^(1/7)-1)</f>
        <v>2.2982978649150887E-3</v>
      </c>
      <c r="L28" s="64">
        <f t="shared" si="9"/>
        <v>2.2982978649150887E-3</v>
      </c>
      <c r="M28">
        <f>IF('2019'!M28=0,0,(AME_2030!M28/'2019'!M28)^(1/7)-1)</f>
        <v>-9.7233183188584205E-3</v>
      </c>
      <c r="N28">
        <f>IF('2019'!N28=0,0,(AME_2030!N28/'2019'!N28)^(1/7)-1)</f>
        <v>3.5415321524874477E-2</v>
      </c>
      <c r="O28">
        <f>IF('2019'!O28=0,0,(AME_2030!O28/'2019'!O28)^(1/7)-1)</f>
        <v>-3.9170238465056295E-2</v>
      </c>
      <c r="P28">
        <f>IF('2019'!P28=0,0,(AME_2030!P28/'2019'!P28)^(1/7)-1)</f>
        <v>-4.6226708890872992E-5</v>
      </c>
      <c r="Q28">
        <f>IF('2019'!Q28=0,0,(AME_2030!Q28/'2019'!Q28)^(1/7)-1)</f>
        <v>1.6442184547216243E-7</v>
      </c>
      <c r="R28">
        <f>IF('2019'!R28=0,0,(AME_2030!R28/'2019'!R28)^(1/7)-1)</f>
        <v>-2.0238260622917892E-8</v>
      </c>
      <c r="S28" s="64">
        <f t="shared" si="1"/>
        <v>6.4570596736146513E-7</v>
      </c>
      <c r="T28" s="64">
        <f>IF('2019'!T28=0,0,(AME_2030!T28/'2019'!T28)^(1/7)-1)</f>
        <v>6.4570596736146513E-7</v>
      </c>
      <c r="U28">
        <f>IF('2019'!U28=0,0,(AME_2030!U28/'2019'!U28)^(1/7)-1)</f>
        <v>0</v>
      </c>
      <c r="V28">
        <f>IF('2019'!V28=0,0,(AME_2030!V28/'2019'!V28)^(1/7)-1)</f>
        <v>-2.6346634207641273E-8</v>
      </c>
      <c r="W28">
        <f>IF('2019'!W28=0,0,(AME_2030!W28/'2019'!W28)^(1/7)-1)</f>
        <v>-5.1907286689689691E-5</v>
      </c>
      <c r="X28">
        <f>IF('2019'!X28=0,0,(AME_2030!X28/'2019'!X28)^(1/7)-1)</f>
        <v>5.6582395004944885E-6</v>
      </c>
      <c r="Y28">
        <f>IF('2019'!Y28=0,0,(AME_2030!Y28/'2019'!Y28)^(1/7)-1)</f>
        <v>2.4005377164972863E-3</v>
      </c>
      <c r="Z28">
        <f>IF('2019'!Z28=0,0,(AME_2030!Z28/'2019'!Z28)^(1/7)-1)</f>
        <v>-1.1572408140965162E-3</v>
      </c>
      <c r="AA28">
        <f>IF('2019'!AA28=0,0,(AME_2030!AA28/'2019'!AA28)^(1/7)-1)</f>
        <v>1.3440072429165006E-3</v>
      </c>
      <c r="AB28">
        <f>IF('2019'!AB28=0,0,(AME_2030!AB28/'2019'!AB28)^(1/7)-1)</f>
        <v>-7.7566553279950767E-5</v>
      </c>
      <c r="AC28">
        <f>IF('2019'!AC28=0,0,(AME_2030!AC28/'2019'!AC28)^(1/7)-1)</f>
        <v>-2.2028981698118955E-4</v>
      </c>
      <c r="AD28">
        <f>IF('2019'!AD28=0,0,(AME_2030!AD28/'2019'!AD28)^(1/7)-1)</f>
        <v>1.7978494261261524E-4</v>
      </c>
      <c r="AE28">
        <f>IF('2019'!AE28=0,0,(AME_2030!AE28/'2019'!AE28)^(1/7)-1)</f>
        <v>-3.1976129184518864E-4</v>
      </c>
      <c r="AF28">
        <f>IF('2019'!AF28=0,0,(AME_2030!AF28/'2019'!AF28)^(1/7)-1)</f>
        <v>-1.907494418181388E-3</v>
      </c>
      <c r="AG28">
        <f>IF('2019'!AG28=0,0,(AME_2030!AG28/'2019'!AG28)^(1/7)-1)</f>
        <v>-5.3550505342435661E-3</v>
      </c>
      <c r="AH28">
        <f>IF('2019'!AH28=0,0,(AME_2030!AH28/'2019'!AH28)^(1/7)-1)</f>
        <v>5.1565959996668909E-5</v>
      </c>
      <c r="AI28">
        <f>IF('2019'!AI28=0,0,(AME_2030!AI28/'2019'!AI28)^(1/7)-1)</f>
        <v>-3.4068029134926014E-4</v>
      </c>
      <c r="AJ28">
        <f>IF('2019'!AJ28=0,0,(AME_2030!AJ28/'2019'!AJ28)^(1/7)-1)</f>
        <v>3.5412199348217044E-5</v>
      </c>
      <c r="AK28">
        <f>IF('2019'!AK28=0,0,(AME_2030!AK28/'2019'!AK28)^(1/7)-1)</f>
        <v>0</v>
      </c>
      <c r="AL28">
        <f>IF('2019'!AL28=0,0,(AME_2030!AL28/'2019'!AL28)^(1/7)-1)</f>
        <v>8.8322543234808926E-4</v>
      </c>
      <c r="AM28">
        <f>IF('2019'!AM28=0,0,(AME_2030!AM28/'2019'!AM28)^(1/7)-1)</f>
        <v>1.8747415818420876E-5</v>
      </c>
      <c r="AN28">
        <f>IF('2019'!AN28=0,0,(AME_2030!AN28/'2019'!AN28)^(1/7)-1)</f>
        <v>0</v>
      </c>
      <c r="AO28">
        <f>IF('2019'!AO28=0,0,(AME_2030!AO28/'2019'!AO28)^(1/7)-1)</f>
        <v>-1.2328211023358016E-3</v>
      </c>
      <c r="AP28">
        <f>IF('2019'!AP28=0,0,(AME_2030!AP28/'2019'!AP28)^(1/7)-1)</f>
        <v>0</v>
      </c>
      <c r="AQ28">
        <f>IF('2019'!AQ28=0,0,(AME_2030!AQ28/'2019'!AQ28)^(1/7)-1)</f>
        <v>0</v>
      </c>
      <c r="AR28">
        <f>IF('2019'!AR28=0,0,(AME_2030!AR28/'2019'!AR28)^(1/7)-1)</f>
        <v>0</v>
      </c>
      <c r="AS28">
        <f>IF('2019'!AS28=0,0,(AME_2030!AS28/'2019'!AS28)^(1/7)-1)</f>
        <v>0</v>
      </c>
      <c r="AT28">
        <f>IF('2019'!AT28=0,0,(AME_2030!AT28/'2019'!AT28)^(1/7)-1)</f>
        <v>5.457558765860071E-4</v>
      </c>
      <c r="AU28">
        <f>IF('2019'!AU28=0,0,(AME_2030!AU28/'2019'!AU28)^(1/7)-1)</f>
        <v>0</v>
      </c>
    </row>
    <row r="29" spans="1:47" x14ac:dyDescent="0.25">
      <c r="A29" s="146"/>
      <c r="B29" s="1" t="s">
        <v>27</v>
      </c>
      <c r="C29" s="1">
        <v>25</v>
      </c>
      <c r="D29" s="4" t="s">
        <v>64</v>
      </c>
      <c r="E29">
        <f>IF('2019'!E29=0,0,(AME_2030!E29/'2019'!E29)^(1/7)-1)</f>
        <v>2.8618510694977672E-4</v>
      </c>
      <c r="F29">
        <f>IF('2019'!F29=0,0,(AME_2030!F29/'2019'!F29)^(1/7)-1)</f>
        <v>7.7730447497259547E-5</v>
      </c>
      <c r="G29">
        <f>IF('2019'!G29=0,0,(AME_2030!G29/'2019'!G29)^(1/7)-1)</f>
        <v>-2.3353149414262475E-9</v>
      </c>
      <c r="H29">
        <f>IF('2019'!H29=0,0,(AME_2030!H29/'2019'!H29)^(1/7)-1)</f>
        <v>2.3963904681550741E-2</v>
      </c>
      <c r="I29">
        <f>IF('2019'!I29=0,0,(AME_2030!I29/'2019'!I29)^(1/7)-1)</f>
        <v>4.4246249099266777E-5</v>
      </c>
      <c r="J29">
        <f>IF('2019'!J29=0,0,(AME_2030!J29/'2019'!J29)^(1/7)-1)</f>
        <v>-1.6824633497306563E-2</v>
      </c>
      <c r="K29" s="64">
        <f>IF('2019 (Z)'!AW29=0,0,('AME_2030 (Z)'!AW29/'2019 (Z)'!AW29)^(1/7)-1)</f>
        <v>2.3015954286862428E-3</v>
      </c>
      <c r="L29" s="64">
        <f t="shared" si="9"/>
        <v>2.3015954286862428E-3</v>
      </c>
      <c r="M29">
        <f>IF('2019'!M29=0,0,(AME_2030!M29/'2019'!M29)^(1/7)-1)</f>
        <v>-7.7400526842619222E-3</v>
      </c>
      <c r="N29">
        <f>IF('2019'!N29=0,0,(AME_2030!N29/'2019'!N29)^(1/7)-1)</f>
        <v>3.59938855591031E-2</v>
      </c>
      <c r="O29">
        <f>IF('2019'!O29=0,0,(AME_2030!O29/'2019'!O29)^(1/7)-1)</f>
        <v>-3.5001999116180627E-2</v>
      </c>
      <c r="P29">
        <f>IF('2019'!P29=0,0,(AME_2030!P29/'2019'!P29)^(1/7)-1)</f>
        <v>1.0724485471680367E-5</v>
      </c>
      <c r="Q29">
        <f>IF('2019'!Q29=0,0,(AME_2030!Q29/'2019'!Q29)^(1/7)-1)</f>
        <v>1.6442184547216243E-7</v>
      </c>
      <c r="R29">
        <f>IF('2019'!R29=0,0,(AME_2030!R29/'2019'!R29)^(1/7)-1)</f>
        <v>-2.0238260733940194E-8</v>
      </c>
      <c r="S29" s="64">
        <f t="shared" si="1"/>
        <v>6.1823798147564446E-7</v>
      </c>
      <c r="T29" s="64">
        <f>IF('2019'!T29=0,0,(AME_2030!T29/'2019'!T29)^(1/7)-1)</f>
        <v>6.1823798147564446E-7</v>
      </c>
      <c r="U29">
        <f>IF('2019'!U29=0,0,(AME_2030!U29/'2019'!U29)^(1/7)-1)</f>
        <v>0</v>
      </c>
      <c r="V29">
        <f>IF('2019'!V29=0,0,(AME_2030!V29/'2019'!V29)^(1/7)-1)</f>
        <v>0</v>
      </c>
      <c r="W29">
        <f>IF('2019'!W29=0,0,(AME_2030!W29/'2019'!W29)^(1/7)-1)</f>
        <v>1.0503940020223368E-4</v>
      </c>
      <c r="X29">
        <f>IF('2019'!X29=0,0,(AME_2030!X29/'2019'!X29)^(1/7)-1)</f>
        <v>4.952265895585839E-6</v>
      </c>
      <c r="Y29">
        <f>IF('2019'!Y29=0,0,(AME_2030!Y29/'2019'!Y29)^(1/7)-1)</f>
        <v>0</v>
      </c>
      <c r="Z29">
        <f>IF('2019'!Z29=0,0,(AME_2030!Z29/'2019'!Z29)^(1/7)-1)</f>
        <v>-1.1567086542654259E-3</v>
      </c>
      <c r="AA29">
        <f>IF('2019'!AA29=0,0,(AME_2030!AA29/'2019'!AA29)^(1/7)-1)</f>
        <v>1.3440083100022537E-3</v>
      </c>
      <c r="AB29">
        <f>IF('2019'!AB29=0,0,(AME_2030!AB29/'2019'!AB29)^(1/7)-1)</f>
        <v>-5.9543295558683873E-5</v>
      </c>
      <c r="AC29">
        <f>IF('2019'!AC29=0,0,(AME_2030!AC29/'2019'!AC29)^(1/7)-1)</f>
        <v>-2.2028981698118955E-4</v>
      </c>
      <c r="AD29">
        <f>IF('2019'!AD29=0,0,(AME_2030!AD29/'2019'!AD29)^(1/7)-1)</f>
        <v>1.7978494261261524E-4</v>
      </c>
      <c r="AE29">
        <f>IF('2019'!AE29=0,0,(AME_2030!AE29/'2019'!AE29)^(1/7)-1)</f>
        <v>-3.1976129184518864E-4</v>
      </c>
      <c r="AF29">
        <f>IF('2019'!AF29=0,0,(AME_2030!AF29/'2019'!AF29)^(1/7)-1)</f>
        <v>-1.907494418181499E-3</v>
      </c>
      <c r="AG29">
        <f>IF('2019'!AG29=0,0,(AME_2030!AG29/'2019'!AG29)^(1/7)-1)</f>
        <v>0</v>
      </c>
      <c r="AH29">
        <f>IF('2019'!AH29=0,0,(AME_2030!AH29/'2019'!AH29)^(1/7)-1)</f>
        <v>5.1565959996446864E-5</v>
      </c>
      <c r="AI29">
        <f>IF('2019'!AI29=0,0,(AME_2030!AI29/'2019'!AI29)^(1/7)-1)</f>
        <v>-3.4135932397361124E-4</v>
      </c>
      <c r="AJ29">
        <f>IF('2019'!AJ29=0,0,(AME_2030!AJ29/'2019'!AJ29)^(1/7)-1)</f>
        <v>1.1741014295685304E-5</v>
      </c>
      <c r="AK29">
        <f>IF('2019'!AK29=0,0,(AME_2030!AK29/'2019'!AK29)^(1/7)-1)</f>
        <v>0</v>
      </c>
      <c r="AL29">
        <f>IF('2019'!AL29=0,0,(AME_2030!AL29/'2019'!AL29)^(1/7)-1)</f>
        <v>8.8322543234808926E-4</v>
      </c>
      <c r="AM29">
        <f>IF('2019'!AM29=0,0,(AME_2030!AM29/'2019'!AM29)^(1/7)-1)</f>
        <v>1.8851144413911669E-5</v>
      </c>
      <c r="AN29">
        <f>IF('2019'!AN29=0,0,(AME_2030!AN29/'2019'!AN29)^(1/7)-1)</f>
        <v>0</v>
      </c>
      <c r="AO29">
        <f>IF('2019'!AO29=0,0,(AME_2030!AO29/'2019'!AO29)^(1/7)-1)</f>
        <v>-1.2328211023358016E-3</v>
      </c>
      <c r="AP29">
        <f>IF('2019'!AP29=0,0,(AME_2030!AP29/'2019'!AP29)^(1/7)-1)</f>
        <v>0</v>
      </c>
      <c r="AQ29">
        <f>IF('2019'!AQ29=0,0,(AME_2030!AQ29/'2019'!AQ29)^(1/7)-1)</f>
        <v>0</v>
      </c>
      <c r="AR29">
        <f>IF('2019'!AR29=0,0,(AME_2030!AR29/'2019'!AR29)^(1/7)-1)</f>
        <v>0</v>
      </c>
      <c r="AS29">
        <f>IF('2019'!AS29=0,0,(AME_2030!AS29/'2019'!AS29)^(1/7)-1)</f>
        <v>0</v>
      </c>
      <c r="AT29">
        <f>IF('2019'!AT29=0,0,(AME_2030!AT29/'2019'!AT29)^(1/7)-1)</f>
        <v>4.1626855056531298E-4</v>
      </c>
      <c r="AU29">
        <f>IF('2019'!AU29=0,0,(AME_2030!AU29/'2019'!AU29)^(1/7)-1)</f>
        <v>0</v>
      </c>
    </row>
    <row r="30" spans="1:47" x14ac:dyDescent="0.25">
      <c r="A30" s="146"/>
      <c r="B30" s="1" t="s">
        <v>28</v>
      </c>
      <c r="C30" s="1">
        <v>26</v>
      </c>
      <c r="D30" s="4" t="s">
        <v>65</v>
      </c>
      <c r="E30">
        <f>IF('2019'!E30=0,0,(AME_2030!E30/'2019'!E30)^(1/7)-1)</f>
        <v>-3.4769383578758806E-4</v>
      </c>
      <c r="F30">
        <f>IF('2019'!F30=0,0,(AME_2030!F30/'2019'!F30)^(1/7)-1)</f>
        <v>-4.9613883474131093E-5</v>
      </c>
      <c r="G30">
        <f>IF('2019'!G30=0,0,(AME_2030!G30/'2019'!G30)^(1/7)-1)</f>
        <v>-2.3353149414262475E-9</v>
      </c>
      <c r="H30">
        <f>IF('2019'!H30=0,0,(AME_2030!H30/'2019'!H30)^(1/7)-1)</f>
        <v>2.4043467376187788E-2</v>
      </c>
      <c r="I30">
        <f>IF('2019'!I30=0,0,(AME_2030!I30/'2019'!I30)^(1/7)-1)</f>
        <v>4.3750641684381364E-5</v>
      </c>
      <c r="J30">
        <f>IF('2019'!J30=0,0,(AME_2030!J30/'2019'!J30)^(1/7)-1)</f>
        <v>-1.6675543283139249E-2</v>
      </c>
      <c r="K30" s="64">
        <f>IF('2019 (Z)'!AW30=0,0,('AME_2030 (Z)'!AW30/'2019 (Z)'!AW30)^(1/7)-1)</f>
        <v>2.2969912295547346E-3</v>
      </c>
      <c r="L30" s="64">
        <f t="shared" si="9"/>
        <v>2.2969912295547346E-3</v>
      </c>
      <c r="M30">
        <f>IF('2019'!M30=0,0,(AME_2030!M30/'2019'!M30)^(1/7)-1)</f>
        <v>-1.7517297200734583E-2</v>
      </c>
      <c r="N30">
        <f>IF('2019'!N30=0,0,(AME_2030!N30/'2019'!N30)^(1/7)-1)</f>
        <v>3.6012664472253153E-2</v>
      </c>
      <c r="O30">
        <f>IF('2019'!O30=0,0,(AME_2030!O30/'2019'!O30)^(1/7)-1)</f>
        <v>-3.4848707055676331E-2</v>
      </c>
      <c r="P30">
        <f>IF('2019'!P30=0,0,(AME_2030!P30/'2019'!P30)^(1/7)-1)</f>
        <v>1.0539390923769432E-5</v>
      </c>
      <c r="Q30">
        <f>IF('2019'!Q30=0,0,(AME_2030!Q30/'2019'!Q30)^(1/7)-1)</f>
        <v>1.6442184547216243E-7</v>
      </c>
      <c r="R30">
        <f>IF('2019'!R30=0,0,(AME_2030!R30/'2019'!R30)^(1/7)-1)</f>
        <v>-2.0238260733940194E-8</v>
      </c>
      <c r="S30" s="64">
        <f t="shared" si="1"/>
        <v>6.1887671853888548E-7</v>
      </c>
      <c r="T30" s="64">
        <f>IF('2019'!T30=0,0,(AME_2030!T30/'2019'!T30)^(1/7)-1)</f>
        <v>6.1887671853888548E-7</v>
      </c>
      <c r="U30">
        <f>IF('2019'!U30=0,0,(AME_2030!U30/'2019'!U30)^(1/7)-1)</f>
        <v>0</v>
      </c>
      <c r="V30">
        <f>IF('2019'!V30=0,0,(AME_2030!V30/'2019'!V30)^(1/7)-1)</f>
        <v>0</v>
      </c>
      <c r="W30">
        <f>IF('2019'!W30=0,0,(AME_2030!W30/'2019'!W30)^(1/7)-1)</f>
        <v>-1.4457011101320916E-4</v>
      </c>
      <c r="X30">
        <f>IF('2019'!X30=0,0,(AME_2030!X30/'2019'!X30)^(1/7)-1)</f>
        <v>7.5031978199469052E-6</v>
      </c>
      <c r="Y30">
        <f>IF('2019'!Y30=0,0,(AME_2030!Y30/'2019'!Y30)^(1/7)-1)</f>
        <v>0</v>
      </c>
      <c r="Z30">
        <f>IF('2019'!Z30=0,0,(AME_2030!Z30/'2019'!Z30)^(1/7)-1)</f>
        <v>-1.1548757557595657E-3</v>
      </c>
      <c r="AA30">
        <f>IF('2019'!AA30=0,0,(AME_2030!AA30/'2019'!AA30)^(1/7)-1)</f>
        <v>1.3440103808823878E-3</v>
      </c>
      <c r="AB30">
        <f>IF('2019'!AB30=0,0,(AME_2030!AB30/'2019'!AB30)^(1/7)-1)</f>
        <v>-7.7903149609981348E-5</v>
      </c>
      <c r="AC30">
        <f>IF('2019'!AC30=0,0,(AME_2030!AC30/'2019'!AC30)^(1/7)-1)</f>
        <v>-2.2028981698118955E-4</v>
      </c>
      <c r="AD30">
        <f>IF('2019'!AD30=0,0,(AME_2030!AD30/'2019'!AD30)^(1/7)-1)</f>
        <v>1.7978494261261524E-4</v>
      </c>
      <c r="AE30">
        <f>IF('2019'!AE30=0,0,(AME_2030!AE30/'2019'!AE30)^(1/7)-1)</f>
        <v>-3.1976129184518864E-4</v>
      </c>
      <c r="AF30">
        <f>IF('2019'!AF30=0,0,(AME_2030!AF30/'2019'!AF30)^(1/7)-1)</f>
        <v>-1.907494418181499E-3</v>
      </c>
      <c r="AG30">
        <f>IF('2019'!AG30=0,0,(AME_2030!AG30/'2019'!AG30)^(1/7)-1)</f>
        <v>0</v>
      </c>
      <c r="AH30">
        <f>IF('2019'!AH30=0,0,(AME_2030!AH30/'2019'!AH30)^(1/7)-1)</f>
        <v>5.1565959996446864E-5</v>
      </c>
      <c r="AI30">
        <f>IF('2019'!AI30=0,0,(AME_2030!AI30/'2019'!AI30)^(1/7)-1)</f>
        <v>-3.4068090403072127E-4</v>
      </c>
      <c r="AJ30">
        <f>IF('2019'!AJ30=0,0,(AME_2030!AJ30/'2019'!AJ30)^(1/7)-1)</f>
        <v>2.8105749321882811E-5</v>
      </c>
      <c r="AK30">
        <f>IF('2019'!AK30=0,0,(AME_2030!AK30/'2019'!AK30)^(1/7)-1)</f>
        <v>0</v>
      </c>
      <c r="AL30">
        <f>IF('2019'!AL30=0,0,(AME_2030!AL30/'2019'!AL30)^(1/7)-1)</f>
        <v>8.8322543234808926E-4</v>
      </c>
      <c r="AM30">
        <f>IF('2019'!AM30=0,0,(AME_2030!AM30/'2019'!AM30)^(1/7)-1)</f>
        <v>1.875619101188164E-5</v>
      </c>
      <c r="AN30">
        <f>IF('2019'!AN30=0,0,(AME_2030!AN30/'2019'!AN30)^(1/7)-1)</f>
        <v>0</v>
      </c>
      <c r="AO30">
        <f>IF('2019'!AO30=0,0,(AME_2030!AO30/'2019'!AO30)^(1/7)-1)</f>
        <v>-1.2328211023356905E-3</v>
      </c>
      <c r="AP30">
        <f>IF('2019'!AP30=0,0,(AME_2030!AP30/'2019'!AP30)^(1/7)-1)</f>
        <v>0</v>
      </c>
      <c r="AQ30">
        <f>IF('2019'!AQ30=0,0,(AME_2030!AQ30/'2019'!AQ30)^(1/7)-1)</f>
        <v>0</v>
      </c>
      <c r="AR30">
        <f>IF('2019'!AR30=0,0,(AME_2030!AR30/'2019'!AR30)^(1/7)-1)</f>
        <v>0</v>
      </c>
      <c r="AS30">
        <f>IF('2019'!AS30=0,0,(AME_2030!AS30/'2019'!AS30)^(1/7)-1)</f>
        <v>0</v>
      </c>
      <c r="AT30">
        <f>IF('2019'!AT30=0,0,(AME_2030!AT30/'2019'!AT30)^(1/7)-1)</f>
        <v>2.2258165470456781E-4</v>
      </c>
      <c r="AU30">
        <f>IF('2019'!AU30=0,0,(AME_2030!AU30/'2019'!AU30)^(1/7)-1)</f>
        <v>0</v>
      </c>
    </row>
    <row r="31" spans="1:47" x14ac:dyDescent="0.25">
      <c r="A31" s="146"/>
      <c r="B31" s="1" t="s">
        <v>29</v>
      </c>
      <c r="C31" s="1">
        <v>27</v>
      </c>
      <c r="D31" s="4" t="s">
        <v>66</v>
      </c>
      <c r="E31">
        <f>IF('2019'!E31=0,0,(AME_2030!E31/'2019'!E31)^(1/7)-1)</f>
        <v>-3.5105713932837013E-4</v>
      </c>
      <c r="F31">
        <f>IF('2019'!F31=0,0,(AME_2030!F31/'2019'!F31)^(1/7)-1)</f>
        <v>-4.9633277644289819E-5</v>
      </c>
      <c r="G31">
        <f>IF('2019'!G31=0,0,(AME_2030!G31/'2019'!G31)^(1/7)-1)</f>
        <v>-2.3353149414262475E-9</v>
      </c>
      <c r="H31">
        <f>IF('2019'!H31=0,0,(AME_2030!H31/'2019'!H31)^(1/7)-1)</f>
        <v>2.3945085485980622E-2</v>
      </c>
      <c r="I31">
        <f>IF('2019'!I31=0,0,(AME_2030!I31/'2019'!I31)^(1/7)-1)</f>
        <v>4.4363113497869477E-5</v>
      </c>
      <c r="J31">
        <f>IF('2019'!J31=0,0,(AME_2030!J31/'2019'!J31)^(1/7)-1)</f>
        <v>-1.6785347462078826E-2</v>
      </c>
      <c r="K31" s="64">
        <f>IF('2019 (Z)'!AW31=0,0,('AME_2030 (Z)'!AW31/'2019 (Z)'!AW31)^(1/7)-1)</f>
        <v>2.3015777607475751E-3</v>
      </c>
      <c r="L31" s="64">
        <f t="shared" si="9"/>
        <v>2.3015777607475751E-3</v>
      </c>
      <c r="M31">
        <f>IF('2019'!M31=0,0,(AME_2030!M31/'2019'!M31)^(1/7)-1)</f>
        <v>-7.7535752951741754E-3</v>
      </c>
      <c r="N31">
        <f>IF('2019'!N31=0,0,(AME_2030!N31/'2019'!N31)^(1/7)-1)</f>
        <v>3.598945567307088E-2</v>
      </c>
      <c r="O31">
        <f>IF('2019'!O31=0,0,(AME_2030!O31/'2019'!O31)^(1/7)-1)</f>
        <v>-3.4875294265150569E-2</v>
      </c>
      <c r="P31">
        <f>IF('2019'!P31=0,0,(AME_2030!P31/'2019'!P31)^(1/7)-1)</f>
        <v>1.1197481835312217E-5</v>
      </c>
      <c r="Q31">
        <f>IF('2019'!Q31=0,0,(AME_2030!Q31/'2019'!Q31)^(1/7)-1)</f>
        <v>1.6442184547216243E-7</v>
      </c>
      <c r="R31">
        <f>IF('2019'!R31=0,0,(AME_2030!R31/'2019'!R31)^(1/7)-1)</f>
        <v>-2.0238260622917892E-8</v>
      </c>
      <c r="S31" s="64">
        <f t="shared" si="1"/>
        <v>6.1748930435534533E-7</v>
      </c>
      <c r="T31" s="64">
        <f>IF('2019'!T31=0,0,(AME_2030!T31/'2019'!T31)^(1/7)-1)</f>
        <v>6.1748930435534533E-7</v>
      </c>
      <c r="U31">
        <f>IF('2019'!U31=0,0,(AME_2030!U31/'2019'!U31)^(1/7)-1)</f>
        <v>0</v>
      </c>
      <c r="V31">
        <f>IF('2019'!V31=0,0,(AME_2030!V31/'2019'!V31)^(1/7)-1)</f>
        <v>0</v>
      </c>
      <c r="W31">
        <f>IF('2019'!W31=0,0,(AME_2030!W31/'2019'!W31)^(1/7)-1)</f>
        <v>-1.5945868253020024E-4</v>
      </c>
      <c r="X31">
        <f>IF('2019'!X31=0,0,(AME_2030!X31/'2019'!X31)^(1/7)-1)</f>
        <v>4.972039580275478E-6</v>
      </c>
      <c r="Y31">
        <f>IF('2019'!Y31=0,0,(AME_2030!Y31/'2019'!Y31)^(1/7)-1)</f>
        <v>0</v>
      </c>
      <c r="Z31">
        <f>IF('2019'!Z31=0,0,(AME_2030!Z31/'2019'!Z31)^(1/7)-1)</f>
        <v>-1.1567048006039249E-3</v>
      </c>
      <c r="AA31">
        <f>IF('2019'!AA31=0,0,(AME_2030!AA31/'2019'!AA31)^(1/7)-1)</f>
        <v>1.3440083096958322E-3</v>
      </c>
      <c r="AB31">
        <f>IF('2019'!AB31=0,0,(AME_2030!AB31/'2019'!AB31)^(1/7)-1)</f>
        <v>-7.7958396125232809E-5</v>
      </c>
      <c r="AC31">
        <f>IF('2019'!AC31=0,0,(AME_2030!AC31/'2019'!AC31)^(1/7)-1)</f>
        <v>-2.2028981698118955E-4</v>
      </c>
      <c r="AD31">
        <f>IF('2019'!AD31=0,0,(AME_2030!AD31/'2019'!AD31)^(1/7)-1)</f>
        <v>1.7978494261261524E-4</v>
      </c>
      <c r="AE31">
        <f>IF('2019'!AE31=0,0,(AME_2030!AE31/'2019'!AE31)^(1/7)-1)</f>
        <v>-3.1976129184518864E-4</v>
      </c>
      <c r="AF31">
        <f>IF('2019'!AF31=0,0,(AME_2030!AF31/'2019'!AF31)^(1/7)-1)</f>
        <v>-1.907494418181499E-3</v>
      </c>
      <c r="AG31">
        <f>IF('2019'!AG31=0,0,(AME_2030!AG31/'2019'!AG31)^(1/7)-1)</f>
        <v>0</v>
      </c>
      <c r="AH31">
        <f>IF('2019'!AH31=0,0,(AME_2030!AH31/'2019'!AH31)^(1/7)-1)</f>
        <v>5.1565959996668909E-5</v>
      </c>
      <c r="AI31">
        <f>IF('2019'!AI31=0,0,(AME_2030!AI31/'2019'!AI31)^(1/7)-1)</f>
        <v>-3.4135932397361124E-4</v>
      </c>
      <c r="AJ31">
        <f>IF('2019'!AJ31=0,0,(AME_2030!AJ31/'2019'!AJ31)^(1/7)-1)</f>
        <v>1.2558060016987227E-4</v>
      </c>
      <c r="AK31">
        <f>IF('2019'!AK31=0,0,(AME_2030!AK31/'2019'!AK31)^(1/7)-1)</f>
        <v>0</v>
      </c>
      <c r="AL31">
        <f>IF('2019'!AL31=0,0,(AME_2030!AL31/'2019'!AL31)^(1/7)-1)</f>
        <v>8.8322543234808926E-4</v>
      </c>
      <c r="AM31">
        <f>IF('2019'!AM31=0,0,(AME_2030!AM31/'2019'!AM31)^(1/7)-1)</f>
        <v>1.8859267898463372E-5</v>
      </c>
      <c r="AN31">
        <f>IF('2019'!AN31=0,0,(AME_2030!AN31/'2019'!AN31)^(1/7)-1)</f>
        <v>0</v>
      </c>
      <c r="AO31">
        <f>IF('2019'!AO31=0,0,(AME_2030!AO31/'2019'!AO31)^(1/7)-1)</f>
        <v>-1.2328211023356905E-3</v>
      </c>
      <c r="AP31">
        <f>IF('2019'!AP31=0,0,(AME_2030!AP31/'2019'!AP31)^(1/7)-1)</f>
        <v>0</v>
      </c>
      <c r="AQ31">
        <f>IF('2019'!AQ31=0,0,(AME_2030!AQ31/'2019'!AQ31)^(1/7)-1)</f>
        <v>0</v>
      </c>
      <c r="AR31">
        <f>IF('2019'!AR31=0,0,(AME_2030!AR31/'2019'!AR31)^(1/7)-1)</f>
        <v>0</v>
      </c>
      <c r="AS31">
        <f>IF('2019'!AS31=0,0,(AME_2030!AS31/'2019'!AS31)^(1/7)-1)</f>
        <v>0</v>
      </c>
      <c r="AT31">
        <f>IF('2019'!AT31=0,0,(AME_2030!AT31/'2019'!AT31)^(1/7)-1)</f>
        <v>5.5668676384934557E-4</v>
      </c>
      <c r="AU31">
        <f>IF('2019'!AU31=0,0,(AME_2030!AU31/'2019'!AU31)^(1/7)-1)</f>
        <v>0</v>
      </c>
    </row>
    <row r="32" spans="1:47" x14ac:dyDescent="0.25">
      <c r="A32" s="146"/>
      <c r="B32" s="1" t="s">
        <v>30</v>
      </c>
      <c r="C32" s="1">
        <v>28</v>
      </c>
      <c r="D32" s="4" t="s">
        <v>67</v>
      </c>
      <c r="E32">
        <f>IF('2019'!E32=0,0,(AME_2030!E32/'2019'!E32)^(1/7)-1)</f>
        <v>-3.5495665833251699E-4</v>
      </c>
      <c r="F32">
        <f>IF('2019'!F32=0,0,(AME_2030!F32/'2019'!F32)^(1/7)-1)</f>
        <v>-4.9471698509773177E-5</v>
      </c>
      <c r="G32">
        <f>IF('2019'!G32=0,0,(AME_2030!G32/'2019'!G32)^(1/7)-1)</f>
        <v>-2.3353149414262475E-9</v>
      </c>
      <c r="H32">
        <f>IF('2019'!H32=0,0,(AME_2030!H32/'2019'!H32)^(1/7)-1)</f>
        <v>2.4441501599577586E-2</v>
      </c>
      <c r="I32">
        <f>IF('2019'!I32=0,0,(AME_2030!I32/'2019'!I32)^(1/7)-1)</f>
        <v>4.1258890527640091E-5</v>
      </c>
      <c r="J32">
        <f>IF('2019'!J32=0,0,(AME_2030!J32/'2019'!J32)^(1/7)-1)</f>
        <v>-1.6881772526221583E-2</v>
      </c>
      <c r="K32" s="64">
        <f>IF('2019 (Z)'!AW32=0,0,('AME_2030 (Z)'!AW32/'2019 (Z)'!AW32)^(1/7)-1)</f>
        <v>2.3027403784714462E-3</v>
      </c>
      <c r="L32" s="64">
        <f t="shared" si="9"/>
        <v>2.3027403784714462E-3</v>
      </c>
      <c r="M32">
        <f>IF('2019'!M32=0,0,(AME_2030!M32/'2019'!M32)^(1/7)-1)</f>
        <v>1.9421540054592956E-2</v>
      </c>
      <c r="N32">
        <f>IF('2019'!N32=0,0,(AME_2030!N32/'2019'!N32)^(1/7)-1)</f>
        <v>3.610691795310772E-2</v>
      </c>
      <c r="O32">
        <f>IF('2019'!O32=0,0,(AME_2030!O32/'2019'!O32)^(1/7)-1)</f>
        <v>-3.4852842059255651E-2</v>
      </c>
      <c r="P32">
        <f>IF('2019'!P32=0,0,(AME_2030!P32/'2019'!P32)^(1/7)-1)</f>
        <v>1.0317939201254234E-5</v>
      </c>
      <c r="Q32">
        <f>IF('2019'!Q32=0,0,(AME_2030!Q32/'2019'!Q32)^(1/7)-1)</f>
        <v>1.6442184547216243E-7</v>
      </c>
      <c r="R32">
        <f>IF('2019'!R32=0,0,(AME_2030!R32/'2019'!R32)^(1/7)-1)</f>
        <v>-2.0238260622917892E-8</v>
      </c>
      <c r="S32" s="64">
        <f t="shared" si="1"/>
        <v>6.3747205625297454E-7</v>
      </c>
      <c r="T32" s="64">
        <f>IF('2019'!T32=0,0,(AME_2030!T32/'2019'!T32)^(1/7)-1)</f>
        <v>6.3747205625297454E-7</v>
      </c>
      <c r="U32">
        <f>IF('2019'!U32=0,0,(AME_2030!U32/'2019'!U32)^(1/7)-1)</f>
        <v>0</v>
      </c>
      <c r="V32">
        <f>IF('2019'!V32=0,0,(AME_2030!V32/'2019'!V32)^(1/7)-1)</f>
        <v>0</v>
      </c>
      <c r="W32">
        <f>IF('2019'!W32=0,0,(AME_2030!W32/'2019'!W32)^(1/7)-1)</f>
        <v>-1.0097808186726454E-5</v>
      </c>
      <c r="X32">
        <f>IF('2019'!X32=0,0,(AME_2030!X32/'2019'!X32)^(1/7)-1)</f>
        <v>4.9851237058362585E-6</v>
      </c>
      <c r="Y32">
        <f>IF('2019'!Y32=0,0,(AME_2030!Y32/'2019'!Y32)^(1/7)-1)</f>
        <v>0</v>
      </c>
      <c r="Z32">
        <f>IF('2019'!Z32=0,0,(AME_2030!Z32/'2019'!Z32)^(1/7)-1)</f>
        <v>-1.156653268104213E-3</v>
      </c>
      <c r="AA32">
        <f>IF('2019'!AA32=0,0,(AME_2030!AA32/'2019'!AA32)^(1/7)-1)</f>
        <v>1.3440083133349212E-3</v>
      </c>
      <c r="AB32">
        <f>IF('2019'!AB32=0,0,(AME_2030!AB32/'2019'!AB32)^(1/7)-1)</f>
        <v>-8.2319558738719323E-5</v>
      </c>
      <c r="AC32">
        <f>IF('2019'!AC32=0,0,(AME_2030!AC32/'2019'!AC32)^(1/7)-1)</f>
        <v>-2.2028981698118955E-4</v>
      </c>
      <c r="AD32">
        <f>IF('2019'!AD32=0,0,(AME_2030!AD32/'2019'!AD32)^(1/7)-1)</f>
        <v>1.7978494261261524E-4</v>
      </c>
      <c r="AE32">
        <f>IF('2019'!AE32=0,0,(AME_2030!AE32/'2019'!AE32)^(1/7)-1)</f>
        <v>-3.1976129184518864E-4</v>
      </c>
      <c r="AF32">
        <f>IF('2019'!AF32=0,0,(AME_2030!AF32/'2019'!AF32)^(1/7)-1)</f>
        <v>-1.907494418181499E-3</v>
      </c>
      <c r="AG32">
        <f>IF('2019'!AG32=0,0,(AME_2030!AG32/'2019'!AG32)^(1/7)-1)</f>
        <v>0</v>
      </c>
      <c r="AH32">
        <f>IF('2019'!AH32=0,0,(AME_2030!AH32/'2019'!AH32)^(1/7)-1)</f>
        <v>5.1565959996446864E-5</v>
      </c>
      <c r="AI32">
        <f>IF('2019'!AI32=0,0,(AME_2030!AI32/'2019'!AI32)^(1/7)-1)</f>
        <v>-3.4135932397361124E-4</v>
      </c>
      <c r="AJ32">
        <f>IF('2019'!AJ32=0,0,(AME_2030!AJ32/'2019'!AJ32)^(1/7)-1)</f>
        <v>1.1057926454660638E-4</v>
      </c>
      <c r="AK32">
        <f>IF('2019'!AK32=0,0,(AME_2030!AK32/'2019'!AK32)^(1/7)-1)</f>
        <v>0</v>
      </c>
      <c r="AL32">
        <f>IF('2019'!AL32=0,0,(AME_2030!AL32/'2019'!AL32)^(1/7)-1)</f>
        <v>8.8322543234808926E-4</v>
      </c>
      <c r="AM32">
        <f>IF('2019'!AM32=0,0,(AME_2030!AM32/'2019'!AM32)^(1/7)-1)</f>
        <v>1.8536649003975114E-5</v>
      </c>
      <c r="AN32">
        <f>IF('2019'!AN32=0,0,(AME_2030!AN32/'2019'!AN32)^(1/7)-1)</f>
        <v>0</v>
      </c>
      <c r="AO32">
        <f>IF('2019'!AO32=0,0,(AME_2030!AO32/'2019'!AO32)^(1/7)-1)</f>
        <v>-1.2328211023356905E-3</v>
      </c>
      <c r="AP32">
        <f>IF('2019'!AP32=0,0,(AME_2030!AP32/'2019'!AP32)^(1/7)-1)</f>
        <v>0</v>
      </c>
      <c r="AQ32">
        <f>IF('2019'!AQ32=0,0,(AME_2030!AQ32/'2019'!AQ32)^(1/7)-1)</f>
        <v>0</v>
      </c>
      <c r="AR32">
        <f>IF('2019'!AR32=0,0,(AME_2030!AR32/'2019'!AR32)^(1/7)-1)</f>
        <v>0</v>
      </c>
      <c r="AS32">
        <f>IF('2019'!AS32=0,0,(AME_2030!AS32/'2019'!AS32)^(1/7)-1)</f>
        <v>0</v>
      </c>
      <c r="AT32">
        <f>IF('2019'!AT32=0,0,(AME_2030!AT32/'2019'!AT32)^(1/7)-1)</f>
        <v>1.9981519789591395E-3</v>
      </c>
      <c r="AU32">
        <f>IF('2019'!AU32=0,0,(AME_2030!AU32/'2019'!AU32)^(1/7)-1)</f>
        <v>0</v>
      </c>
    </row>
    <row r="33" spans="1:47" x14ac:dyDescent="0.25">
      <c r="A33" s="146"/>
      <c r="B33" s="1" t="s">
        <v>31</v>
      </c>
      <c r="C33" s="1">
        <v>29</v>
      </c>
      <c r="D33" s="4" t="s">
        <v>68</v>
      </c>
      <c r="E33">
        <f>IF('2019'!E33=0,0,(AME_2030!E33/'2019'!E33)^(1/7)-1)</f>
        <v>-3.5984303761049663E-4</v>
      </c>
      <c r="F33">
        <f>IF('2019'!F33=0,0,(AME_2030!F33/'2019'!F33)^(1/7)-1)</f>
        <v>-3.016517624618853E-4</v>
      </c>
      <c r="G33">
        <f>IF('2019'!G33=0,0,(AME_2030!G33/'2019'!G33)^(1/7)-1)</f>
        <v>-2.33531505244855E-9</v>
      </c>
      <c r="H33">
        <f>IF('2019'!H33=0,0,(AME_2030!H33/'2019'!H33)^(1/7)-1)</f>
        <v>2.4640168280383845E-2</v>
      </c>
      <c r="I33">
        <f>IF('2019'!I33=0,0,(AME_2030!I33/'2019'!I33)^(1/7)-1)</f>
        <v>4.0035380378666829E-5</v>
      </c>
      <c r="J33">
        <f>IF('2019'!J33=0,0,(AME_2030!J33/'2019'!J33)^(1/7)-1)</f>
        <v>-1.7059805309050269E-2</v>
      </c>
      <c r="K33" s="64">
        <f>IF('2019 (Z)'!AW33=0,0,('AME_2030 (Z)'!AW33/'2019 (Z)'!AW33)^(1/7)-1)</f>
        <v>3.6447931575349646E-3</v>
      </c>
      <c r="L33" s="64">
        <f t="shared" si="9"/>
        <v>3.6447931575349646E-3</v>
      </c>
      <c r="M33">
        <f>IF('2019'!M33=0,0,(AME_2030!M33/'2019'!M33)^(1/7)-1)</f>
        <v>7.1928318106861955E-2</v>
      </c>
      <c r="N33">
        <f>IF('2019'!N33=0,0,(AME_2030!N33/'2019'!N33)^(1/7)-1)</f>
        <v>3.615417481492722E-2</v>
      </c>
      <c r="O33">
        <f>IF('2019'!O33=0,0,(AME_2030!O33/'2019'!O33)^(1/7)-1)</f>
        <v>-3.4841888884298844E-2</v>
      </c>
      <c r="P33">
        <f>IF('2019'!P33=0,0,(AME_2030!P33/'2019'!P33)^(1/7)-1)</f>
        <v>1.0335693404694979E-5</v>
      </c>
      <c r="Q33">
        <f>IF('2019'!Q33=0,0,(AME_2030!Q33/'2019'!Q33)^(1/7)-1)</f>
        <v>1.6442184547216243E-7</v>
      </c>
      <c r="R33">
        <f>IF('2019'!R33=0,0,(AME_2030!R33/'2019'!R33)^(1/7)-1)</f>
        <v>-2.0238260733940194E-8</v>
      </c>
      <c r="S33" s="64">
        <f t="shared" si="1"/>
        <v>6.4800391141872637E-7</v>
      </c>
      <c r="T33" s="64">
        <f>IF('2019'!T33=0,0,(AME_2030!T33/'2019'!T33)^(1/7)-1)</f>
        <v>6.4800391141872637E-7</v>
      </c>
      <c r="U33">
        <f>IF('2019'!U33=0,0,(AME_2030!U33/'2019'!U33)^(1/7)-1)</f>
        <v>0</v>
      </c>
      <c r="V33">
        <f>IF('2019'!V33=0,0,(AME_2030!V33/'2019'!V33)^(1/7)-1)</f>
        <v>0</v>
      </c>
      <c r="W33">
        <f>IF('2019'!W33=0,0,(AME_2030!W33/'2019'!W33)^(1/7)-1)</f>
        <v>6.2119592894815945E-4</v>
      </c>
      <c r="X33">
        <f>IF('2019'!X33=0,0,(AME_2030!X33/'2019'!X33)^(1/7)-1)</f>
        <v>-1.03780445455115E-5</v>
      </c>
      <c r="Y33">
        <f>IF('2019'!Y33=0,0,(AME_2030!Y33/'2019'!Y33)^(1/7)-1)</f>
        <v>0</v>
      </c>
      <c r="Z33">
        <f>IF('2019'!Z33=0,0,(AME_2030!Z33/'2019'!Z33)^(1/7)-1)</f>
        <v>-1.1577513620639746E-3</v>
      </c>
      <c r="AA33">
        <f>IF('2019'!AA33=0,0,(AME_2030!AA33/'2019'!AA33)^(1/7)-1)</f>
        <v>2.1312531342796426E-3</v>
      </c>
      <c r="AB33">
        <f>IF('2019'!AB33=0,0,(AME_2030!AB33/'2019'!AB33)^(1/7)-1)</f>
        <v>0</v>
      </c>
      <c r="AC33">
        <f>IF('2019'!AC33=0,0,(AME_2030!AC33/'2019'!AC33)^(1/7)-1)</f>
        <v>0</v>
      </c>
      <c r="AD33">
        <f>IF('2019'!AD33=0,0,(AME_2030!AD33/'2019'!AD33)^(1/7)-1)</f>
        <v>0</v>
      </c>
      <c r="AE33">
        <f>IF('2019'!AE33=0,0,(AME_2030!AE33/'2019'!AE33)^(1/7)-1)</f>
        <v>0</v>
      </c>
      <c r="AF33">
        <f>IF('2019'!AF33=0,0,(AME_2030!AF33/'2019'!AF33)^(1/7)-1)</f>
        <v>0</v>
      </c>
      <c r="AG33">
        <f>IF('2019'!AG33=0,0,(AME_2030!AG33/'2019'!AG33)^(1/7)-1)</f>
        <v>0</v>
      </c>
      <c r="AH33">
        <f>IF('2019'!AH33=0,0,(AME_2030!AH33/'2019'!AH33)^(1/7)-1)</f>
        <v>0</v>
      </c>
      <c r="AI33">
        <f>IF('2019'!AI33=0,0,(AME_2030!AI33/'2019'!AI33)^(1/7)-1)</f>
        <v>0</v>
      </c>
      <c r="AJ33">
        <f>IF('2019'!AJ33=0,0,(AME_2030!AJ33/'2019'!AJ33)^(1/7)-1)</f>
        <v>1.4431116208712957E-4</v>
      </c>
      <c r="AK33">
        <f>IF('2019'!AK33=0,0,(AME_2030!AK33/'2019'!AK33)^(1/7)-1)</f>
        <v>0</v>
      </c>
      <c r="AL33">
        <f>IF('2019'!AL33=0,0,(AME_2030!AL33/'2019'!AL33)^(1/7)-1)</f>
        <v>0</v>
      </c>
      <c r="AM33">
        <f>IF('2019'!AM33=0,0,(AME_2030!AM33/'2019'!AM33)^(1/7)-1)</f>
        <v>1.8404429849239179E-5</v>
      </c>
      <c r="AN33">
        <f>IF('2019'!AN33=0,0,(AME_2030!AN33/'2019'!AN33)^(1/7)-1)</f>
        <v>0</v>
      </c>
      <c r="AO33">
        <f>IF('2019'!AO33=0,0,(AME_2030!AO33/'2019'!AO33)^(1/7)-1)</f>
        <v>0</v>
      </c>
      <c r="AP33">
        <f>IF('2019'!AP33=0,0,(AME_2030!AP33/'2019'!AP33)^(1/7)-1)</f>
        <v>0</v>
      </c>
      <c r="AQ33">
        <f>IF('2019'!AQ33=0,0,(AME_2030!AQ33/'2019'!AQ33)^(1/7)-1)</f>
        <v>0</v>
      </c>
      <c r="AR33">
        <f>IF('2019'!AR33=0,0,(AME_2030!AR33/'2019'!AR33)^(1/7)-1)</f>
        <v>0</v>
      </c>
      <c r="AS33">
        <f>IF('2019'!AS33=0,0,(AME_2030!AS33/'2019'!AS33)^(1/7)-1)</f>
        <v>0</v>
      </c>
      <c r="AT33">
        <f>IF('2019'!AT33=0,0,(AME_2030!AT33/'2019'!AT33)^(1/7)-1)</f>
        <v>5.4059370349563984E-3</v>
      </c>
      <c r="AU33">
        <f>IF('2019'!AU33=0,0,(AME_2030!AU33/'2019'!AU33)^(1/7)-1)</f>
        <v>0</v>
      </c>
    </row>
    <row r="34" spans="1:47" x14ac:dyDescent="0.25">
      <c r="A34" s="146"/>
      <c r="B34" s="1" t="s">
        <v>32</v>
      </c>
      <c r="C34" s="1">
        <v>30</v>
      </c>
      <c r="D34" s="4" t="s">
        <v>69</v>
      </c>
      <c r="E34">
        <f>IF('2019'!E34=0,0,(AME_2030!E34/'2019'!E34)^(1/7)-1)</f>
        <v>-3.4934102706130066E-4</v>
      </c>
      <c r="F34">
        <f>IF('2019'!F34=0,0,(AME_2030!F34/'2019'!F34)^(1/7)-1)</f>
        <v>3.5124392461893805E-5</v>
      </c>
      <c r="G34">
        <f>IF('2019'!G34=0,0,(AME_2030!G34/'2019'!G34)^(1/7)-1)</f>
        <v>-2.3353149414262475E-9</v>
      </c>
      <c r="H34">
        <f>IF('2019'!H34=0,0,(AME_2030!H34/'2019'!H34)^(1/7)-1)</f>
        <v>2.4036710508417158E-2</v>
      </c>
      <c r="I34">
        <f>IF('2019'!I34=0,0,(AME_2030!I34/'2019'!I34)^(1/7)-1)</f>
        <v>4.3792623970695388E-5</v>
      </c>
      <c r="J34">
        <f>IF('2019'!J34=0,0,(AME_2030!J34/'2019'!J34)^(1/7)-1)</f>
        <v>-1.6706060151615132E-2</v>
      </c>
      <c r="K34" s="64">
        <f>IF('2019 (Z)'!AW34=0,0,('AME_2030 (Z)'!AW34/'2019 (Z)'!AW34)^(1/7)-1)</f>
        <v>2.2974512504232436E-3</v>
      </c>
      <c r="L34" s="64">
        <f t="shared" si="9"/>
        <v>2.2974512504232436E-3</v>
      </c>
      <c r="M34">
        <f>IF('2019'!M34=0,0,(AME_2030!M34/'2019'!M34)^(1/7)-1)</f>
        <v>-1.4549855350933449E-2</v>
      </c>
      <c r="N34">
        <f>IF('2019'!N34=0,0,(AME_2030!N34/'2019'!N34)^(1/7)-1)</f>
        <v>3.6011075380139035E-2</v>
      </c>
      <c r="O34">
        <f>IF('2019'!O34=0,0,(AME_2030!O34/'2019'!O34)^(1/7)-1)</f>
        <v>-3.4849045237779763E-2</v>
      </c>
      <c r="P34">
        <f>IF('2019'!P34=0,0,(AME_2030!P34/'2019'!P34)^(1/7)-1)</f>
        <v>1.0614039670286957E-5</v>
      </c>
      <c r="Q34">
        <f>IF('2019'!Q34=0,0,(AME_2030!Q34/'2019'!Q34)^(1/7)-1)</f>
        <v>1.6442184547216243E-7</v>
      </c>
      <c r="R34">
        <f>IF('2019'!R34=0,0,(AME_2030!R34/'2019'!R34)^(1/7)-1)</f>
        <v>-2.0238260622917892E-8</v>
      </c>
      <c r="S34" s="64">
        <f t="shared" si="1"/>
        <v>6.192245582958833E-7</v>
      </c>
      <c r="T34" s="64">
        <f>IF('2019'!T34=0,0,(AME_2030!T34/'2019'!T34)^(1/7)-1)</f>
        <v>6.192245582958833E-7</v>
      </c>
      <c r="U34">
        <f>IF('2019'!U34=0,0,(AME_2030!U34/'2019'!U34)^(1/7)-1)</f>
        <v>0</v>
      </c>
      <c r="V34">
        <f>IF('2019'!V34=0,0,(AME_2030!V34/'2019'!V34)^(1/7)-1)</f>
        <v>0</v>
      </c>
      <c r="W34">
        <f>IF('2019'!W34=0,0,(AME_2030!W34/'2019'!W34)^(1/7)-1)</f>
        <v>-8.2725186334786649E-5</v>
      </c>
      <c r="X34">
        <f>IF('2019'!X34=0,0,(AME_2030!X34/'2019'!X34)^(1/7)-1)</f>
        <v>4.2977060954463298E-6</v>
      </c>
      <c r="Y34">
        <f>IF('2019'!Y34=0,0,(AME_2030!Y34/'2019'!Y34)^(1/7)-1)</f>
        <v>2.4005377165010611E-3</v>
      </c>
      <c r="Z34">
        <f>IF('2019'!Z34=0,0,(AME_2030!Z34/'2019'!Z34)^(1/7)-1)</f>
        <v>-1.1572411606664001E-3</v>
      </c>
      <c r="AA34">
        <f>IF('2019'!AA34=0,0,(AME_2030!AA34/'2019'!AA34)^(1/7)-1)</f>
        <v>1.3440087384659627E-3</v>
      </c>
      <c r="AB34">
        <f>IF('2019'!AB34=0,0,(AME_2030!AB34/'2019'!AB34)^(1/7)-1)</f>
        <v>-7.7934227565523706E-5</v>
      </c>
      <c r="AC34">
        <f>IF('2019'!AC34=0,0,(AME_2030!AC34/'2019'!AC34)^(1/7)-1)</f>
        <v>-2.2028981698130057E-4</v>
      </c>
      <c r="AD34">
        <f>IF('2019'!AD34=0,0,(AME_2030!AD34/'2019'!AD34)^(1/7)-1)</f>
        <v>1.7978494261261524E-4</v>
      </c>
      <c r="AE34">
        <f>IF('2019'!AE34=0,0,(AME_2030!AE34/'2019'!AE34)^(1/7)-1)</f>
        <v>-3.1976129184518864E-4</v>
      </c>
      <c r="AF34">
        <f>IF('2019'!AF34=0,0,(AME_2030!AF34/'2019'!AF34)^(1/7)-1)</f>
        <v>-1.907494418181499E-3</v>
      </c>
      <c r="AG34">
        <f>IF('2019'!AG34=0,0,(AME_2030!AG34/'2019'!AG34)^(1/7)-1)</f>
        <v>0</v>
      </c>
      <c r="AH34">
        <f>IF('2019'!AH34=0,0,(AME_2030!AH34/'2019'!AH34)^(1/7)-1)</f>
        <v>5.1565959996446864E-5</v>
      </c>
      <c r="AI34">
        <f>IF('2019'!AI34=0,0,(AME_2030!AI34/'2019'!AI34)^(1/7)-1)</f>
        <v>-3.4068023281996762E-4</v>
      </c>
      <c r="AJ34">
        <f>IF('2019'!AJ34=0,0,(AME_2030!AJ34/'2019'!AJ34)^(1/7)-1)</f>
        <v>3.6131512153980694E-5</v>
      </c>
      <c r="AK34">
        <f>IF('2019'!AK34=0,0,(AME_2030!AK34/'2019'!AK34)^(1/7)-1)</f>
        <v>0</v>
      </c>
      <c r="AL34">
        <f>IF('2019'!AL34=0,0,(AME_2030!AL34/'2019'!AL34)^(1/7)-1)</f>
        <v>8.8322543234808926E-4</v>
      </c>
      <c r="AM34">
        <f>IF('2019'!AM34=0,0,(AME_2030!AM34/'2019'!AM34)^(1/7)-1)</f>
        <v>1.8769948903596401E-5</v>
      </c>
      <c r="AN34">
        <f>IF('2019'!AN34=0,0,(AME_2030!AN34/'2019'!AN34)^(1/7)-1)</f>
        <v>0</v>
      </c>
      <c r="AO34">
        <f>IF('2019'!AO34=0,0,(AME_2030!AO34/'2019'!AO34)^(1/7)-1)</f>
        <v>-1.2328211023356905E-3</v>
      </c>
      <c r="AP34">
        <f>IF('2019'!AP34=0,0,(AME_2030!AP34/'2019'!AP34)^(1/7)-1)</f>
        <v>0</v>
      </c>
      <c r="AQ34">
        <f>IF('2019'!AQ34=0,0,(AME_2030!AQ34/'2019'!AQ34)^(1/7)-1)</f>
        <v>0</v>
      </c>
      <c r="AR34">
        <f>IF('2019'!AR34=0,0,(AME_2030!AR34/'2019'!AR34)^(1/7)-1)</f>
        <v>0</v>
      </c>
      <c r="AS34">
        <f>IF('2019'!AS34=0,0,(AME_2030!AS34/'2019'!AS34)^(1/7)-1)</f>
        <v>0</v>
      </c>
      <c r="AT34">
        <f>IF('2019'!AT34=0,0,(AME_2030!AT34/'2019'!AT34)^(1/7)-1)</f>
        <v>3.6456379541083272E-4</v>
      </c>
      <c r="AU34">
        <f>IF('2019'!AU34=0,0,(AME_2030!AU34/'2019'!AU34)^(1/7)-1)</f>
        <v>0</v>
      </c>
    </row>
    <row r="35" spans="1:47" x14ac:dyDescent="0.25">
      <c r="A35" s="146"/>
      <c r="B35" s="1" t="s">
        <v>33</v>
      </c>
      <c r="C35" s="1">
        <v>31</v>
      </c>
      <c r="D35" s="4" t="s">
        <v>70</v>
      </c>
      <c r="E35">
        <f>IF('2019'!E35=0,0,(AME_2030!E35/'2019'!E35)^(1/7)-1)</f>
        <v>-3.5375713838858847E-4</v>
      </c>
      <c r="F35">
        <f>IF('2019'!F35=0,0,(AME_2030!F35/'2019'!F35)^(1/7)-1)</f>
        <v>-4.9339634183409586E-5</v>
      </c>
      <c r="G35">
        <f>IF('2019'!G35=0,0,(AME_2030!G35/'2019'!G35)^(1/7)-1)</f>
        <v>-2.3353149414262475E-9</v>
      </c>
      <c r="H35">
        <f>IF('2019'!H35=0,0,(AME_2030!H35/'2019'!H35)^(1/7)-1)</f>
        <v>2.4047864569905375E-2</v>
      </c>
      <c r="I35">
        <f>IF('2019'!I35=0,0,(AME_2030!I35/'2019'!I35)^(1/7)-1)</f>
        <v>4.3723193962952323E-5</v>
      </c>
      <c r="J35">
        <f>IF('2019'!J35=0,0,(AME_2030!J35/'2019'!J35)^(1/7)-1)</f>
        <v>-1.6824755765154187E-2</v>
      </c>
      <c r="K35" s="64">
        <f>IF('2019 (Z)'!AW35=0,0,('AME_2030 (Z)'!AW35/'2019 (Z)'!AW35)^(1/7)-1)</f>
        <v>2.3011497456000285E-3</v>
      </c>
      <c r="L35" s="64">
        <f t="shared" si="9"/>
        <v>2.3011497456000285E-3</v>
      </c>
      <c r="M35">
        <f>IF('2019'!M35=0,0,(AME_2030!M35/'2019'!M35)^(1/7)-1)</f>
        <v>-7.7057142095707798E-3</v>
      </c>
      <c r="N35">
        <f>IF('2019'!N35=0,0,(AME_2030!N35/'2019'!N35)^(1/7)-1)</f>
        <v>3.6013704649177525E-2</v>
      </c>
      <c r="O35">
        <f>IF('2019'!O35=0,0,(AME_2030!O35/'2019'!O35)^(1/7)-1)</f>
        <v>-3.3443678144994382E-2</v>
      </c>
      <c r="P35">
        <f>IF('2019'!P35=0,0,(AME_2030!P35/'2019'!P35)^(1/7)-1)</f>
        <v>1.0542202495411601E-5</v>
      </c>
      <c r="Q35">
        <f>IF('2019'!Q35=0,0,(AME_2030!Q35/'2019'!Q35)^(1/7)-1)</f>
        <v>1.6442184547216243E-7</v>
      </c>
      <c r="R35">
        <f>IF('2019'!R35=0,0,(AME_2030!R35/'2019'!R35)^(1/7)-1)</f>
        <v>-2.0238260622917892E-8</v>
      </c>
      <c r="S35" s="64">
        <f t="shared" si="1"/>
        <v>6.2159828395635941E-7</v>
      </c>
      <c r="T35" s="64">
        <f>IF('2019'!T35=0,0,(AME_2030!T35/'2019'!T35)^(1/7)-1)</f>
        <v>6.2159828395635941E-7</v>
      </c>
      <c r="U35">
        <f>IF('2019'!U35=0,0,(AME_2030!U35/'2019'!U35)^(1/7)-1)</f>
        <v>0</v>
      </c>
      <c r="V35">
        <f>IF('2019'!V35=0,0,(AME_2030!V35/'2019'!V35)^(1/7)-1)</f>
        <v>0</v>
      </c>
      <c r="W35">
        <f>IF('2019'!W35=0,0,(AME_2030!W35/'2019'!W35)^(1/7)-1)</f>
        <v>-2.1782212158427683E-6</v>
      </c>
      <c r="X35">
        <f>IF('2019'!X35=0,0,(AME_2030!X35/'2019'!X35)^(1/7)-1)</f>
        <v>4.9632818497347131E-6</v>
      </c>
      <c r="Y35">
        <f>IF('2019'!Y35=0,0,(AME_2030!Y35/'2019'!Y35)^(1/7)-1)</f>
        <v>0</v>
      </c>
      <c r="Z35">
        <f>IF('2019'!Z35=0,0,(AME_2030!Z35/'2019'!Z35)^(1/7)-1)</f>
        <v>-1.1567020090728075E-3</v>
      </c>
      <c r="AA35">
        <f>IF('2019'!AA35=0,0,(AME_2030!AA35/'2019'!AA35)^(1/7)-1)</f>
        <v>1.3440083105418221E-3</v>
      </c>
      <c r="AB35">
        <f>IF('2019'!AB35=0,0,(AME_2030!AB35/'2019'!AB35)^(1/7)-1)</f>
        <v>-7.3795652018815439E-5</v>
      </c>
      <c r="AC35">
        <f>IF('2019'!AC35=0,0,(AME_2030!AC35/'2019'!AC35)^(1/7)-1)</f>
        <v>-2.2028981698130057E-4</v>
      </c>
      <c r="AD35">
        <f>IF('2019'!AD35=0,0,(AME_2030!AD35/'2019'!AD35)^(1/7)-1)</f>
        <v>1.7978494261261524E-4</v>
      </c>
      <c r="AE35">
        <f>IF('2019'!AE35=0,0,(AME_2030!AE35/'2019'!AE35)^(1/7)-1)</f>
        <v>-3.1976129184507762E-4</v>
      </c>
      <c r="AF35">
        <f>IF('2019'!AF35=0,0,(AME_2030!AF35/'2019'!AF35)^(1/7)-1)</f>
        <v>-1.907494418181499E-3</v>
      </c>
      <c r="AG35">
        <f>IF('2019'!AG35=0,0,(AME_2030!AG35/'2019'!AG35)^(1/7)-1)</f>
        <v>0</v>
      </c>
      <c r="AH35">
        <f>IF('2019'!AH35=0,0,(AME_2030!AH35/'2019'!AH35)^(1/7)-1)</f>
        <v>5.1565959996446864E-5</v>
      </c>
      <c r="AI35">
        <f>IF('2019'!AI35=0,0,(AME_2030!AI35/'2019'!AI35)^(1/7)-1)</f>
        <v>-3.4135932397361124E-4</v>
      </c>
      <c r="AJ35">
        <f>IF('2019'!AJ35=0,0,(AME_2030!AJ35/'2019'!AJ35)^(1/7)-1)</f>
        <v>4.8723690311280876E-5</v>
      </c>
      <c r="AK35">
        <f>IF('2019'!AK35=0,0,(AME_2030!AK35/'2019'!AK35)^(1/7)-1)</f>
        <v>0</v>
      </c>
      <c r="AL35">
        <f>IF('2019'!AL35=0,0,(AME_2030!AL35/'2019'!AL35)^(1/7)-1)</f>
        <v>8.8322543234808926E-4</v>
      </c>
      <c r="AM35">
        <f>IF('2019'!AM35=0,0,(AME_2030!AM35/'2019'!AM35)^(1/7)-1)</f>
        <v>1.8795748117694799E-5</v>
      </c>
      <c r="AN35">
        <f>IF('2019'!AN35=0,0,(AME_2030!AN35/'2019'!AN35)^(1/7)-1)</f>
        <v>0</v>
      </c>
      <c r="AO35">
        <f>IF('2019'!AO35=0,0,(AME_2030!AO35/'2019'!AO35)^(1/7)-1)</f>
        <v>-1.2328211023356905E-3</v>
      </c>
      <c r="AP35">
        <f>IF('2019'!AP35=0,0,(AME_2030!AP35/'2019'!AP35)^(1/7)-1)</f>
        <v>0</v>
      </c>
      <c r="AQ35">
        <f>IF('2019'!AQ35=0,0,(AME_2030!AQ35/'2019'!AQ35)^(1/7)-1)</f>
        <v>0</v>
      </c>
      <c r="AR35">
        <f>IF('2019'!AR35=0,0,(AME_2030!AR35/'2019'!AR35)^(1/7)-1)</f>
        <v>0</v>
      </c>
      <c r="AS35">
        <f>IF('2019'!AS35=0,0,(AME_2030!AS35/'2019'!AS35)^(1/7)-1)</f>
        <v>0</v>
      </c>
      <c r="AT35">
        <f>IF('2019'!AT35=0,0,(AME_2030!AT35/'2019'!AT35)^(1/7)-1)</f>
        <v>5.7030957462766985E-4</v>
      </c>
      <c r="AU35">
        <f>IF('2019'!AU35=0,0,(AME_2030!AU35/'2019'!AU35)^(1/7)-1)</f>
        <v>0</v>
      </c>
    </row>
    <row r="36" spans="1:47" x14ac:dyDescent="0.25">
      <c r="A36" s="146"/>
      <c r="B36" s="1" t="s">
        <v>34</v>
      </c>
      <c r="C36" s="1">
        <v>32</v>
      </c>
      <c r="D36" s="4" t="s">
        <v>71</v>
      </c>
      <c r="E36">
        <f>IF('2019'!E36=0,0,(AME_2030!E36/'2019'!E36)^(1/7)-1)</f>
        <v>-3.5908512794002867E-4</v>
      </c>
      <c r="F36">
        <f>IF('2019'!F36=0,0,(AME_2030!F36/'2019'!F36)^(1/7)-1)</f>
        <v>-6.1762589834923887E-5</v>
      </c>
      <c r="G36">
        <f>IF('2019'!G36=0,0,(AME_2030!G36/'2019'!G36)^(1/7)-1)</f>
        <v>-2.3353149414262475E-9</v>
      </c>
      <c r="H36">
        <f>IF('2019'!H36=0,0,(AME_2030!H36/'2019'!H36)^(1/7)-1)</f>
        <v>2.4491476356498287E-2</v>
      </c>
      <c r="I36">
        <f>IF('2019'!I36=0,0,(AME_2030!I36/'2019'!I36)^(1/7)-1)</f>
        <v>-4.2753235983905569E-5</v>
      </c>
      <c r="J36">
        <f>IF('2019'!J36=0,0,(AME_2030!J36/'2019'!J36)^(1/7)-1)</f>
        <v>-1.0648784982996595E-2</v>
      </c>
      <c r="K36" s="64">
        <f>IF('2019 (Z)'!AW36=0,0,('AME_2030 (Z)'!AW36/'2019 (Z)'!AW36)^(1/7)-1)</f>
        <v>2.3027721436639226E-3</v>
      </c>
      <c r="L36" s="64">
        <f t="shared" si="9"/>
        <v>2.3027721436639226E-3</v>
      </c>
      <c r="M36">
        <f>IF('2019'!M36=0,0,(AME_2030!M36/'2019'!M36)^(1/7)-1)</f>
        <v>-5.5877016969513305E-3</v>
      </c>
      <c r="N36">
        <f>IF('2019'!N36=0,0,(AME_2030!N36/'2019'!N36)^(1/7)-1)</f>
        <v>3.5280010214099544E-2</v>
      </c>
      <c r="O36">
        <f>IF('2019'!O36=0,0,(AME_2030!O36/'2019'!O36)^(1/7)-1)</f>
        <v>-3.2898819335321128E-2</v>
      </c>
      <c r="P36">
        <f>IF('2019'!P36=0,0,(AME_2030!P36/'2019'!P36)^(1/7)-1)</f>
        <v>2.288158196765977E-3</v>
      </c>
      <c r="Q36">
        <f>IF('2019'!Q36=0,0,(AME_2030!Q36/'2019'!Q36)^(1/7)-1)</f>
        <v>1.6442184547216243E-7</v>
      </c>
      <c r="R36">
        <f>IF('2019'!R36=0,0,(AME_2030!R36/'2019'!R36)^(1/7)-1)</f>
        <v>-2.0238260622917892E-8</v>
      </c>
      <c r="S36" s="64">
        <f t="shared" si="1"/>
        <v>5.7982477346119055E-6</v>
      </c>
      <c r="T36" s="64">
        <f>IF('2019'!T36=0,0,(AME_2030!T36/'2019'!T36)^(1/7)-1)</f>
        <v>5.7982477346119055E-6</v>
      </c>
      <c r="U36">
        <f>IF('2019'!U36=0,0,(AME_2030!U36/'2019'!U36)^(1/7)-1)</f>
        <v>0</v>
      </c>
      <c r="V36">
        <f>IF('2019'!V36=0,0,(AME_2030!V36/'2019'!V36)^(1/7)-1)</f>
        <v>-2.6346634207641273E-8</v>
      </c>
      <c r="W36">
        <f>IF('2019'!W36=0,0,(AME_2030!W36/'2019'!W36)^(1/7)-1)</f>
        <v>5.9079718645715928E-5</v>
      </c>
      <c r="X36">
        <f>IF('2019'!X36=0,0,(AME_2030!X36/'2019'!X36)^(1/7)-1)</f>
        <v>5.8452784328366647E-6</v>
      </c>
      <c r="Y36">
        <f>IF('2019'!Y36=0,0,(AME_2030!Y36/'2019'!Y36)^(1/7)-1)</f>
        <v>2.4005377165015052E-3</v>
      </c>
      <c r="Z36">
        <f>IF('2019'!Z36=0,0,(AME_2030!Z36/'2019'!Z36)^(1/7)-1)</f>
        <v>-1.1573748618565194E-3</v>
      </c>
      <c r="AA36">
        <f>IF('2019'!AA36=0,0,(AME_2030!AA36/'2019'!AA36)^(1/7)-1)</f>
        <v>1.3440082046520807E-3</v>
      </c>
      <c r="AB36">
        <f>IF('2019'!AB36=0,0,(AME_2030!AB36/'2019'!AB36)^(1/7)-1)</f>
        <v>-1.2452173370069985E-4</v>
      </c>
      <c r="AC36">
        <f>IF('2019'!AC36=0,0,(AME_2030!AC36/'2019'!AC36)^(1/7)-1)</f>
        <v>-2.2028981698118955E-4</v>
      </c>
      <c r="AD36">
        <f>IF('2019'!AD36=0,0,(AME_2030!AD36/'2019'!AD36)^(1/7)-1)</f>
        <v>1.7978494261261524E-4</v>
      </c>
      <c r="AE36">
        <f>IF('2019'!AE36=0,0,(AME_2030!AE36/'2019'!AE36)^(1/7)-1)</f>
        <v>-3.1976129184518864E-4</v>
      </c>
      <c r="AF36">
        <f>IF('2019'!AF36=0,0,(AME_2030!AF36/'2019'!AF36)^(1/7)-1)</f>
        <v>-1.907494418181499E-3</v>
      </c>
      <c r="AG36">
        <f>IF('2019'!AG36=0,0,(AME_2030!AG36/'2019'!AG36)^(1/7)-1)</f>
        <v>-5.3550505342435661E-3</v>
      </c>
      <c r="AH36">
        <f>IF('2019'!AH36=0,0,(AME_2030!AH36/'2019'!AH36)^(1/7)-1)</f>
        <v>5.1565959996446864E-5</v>
      </c>
      <c r="AI36">
        <f>IF('2019'!AI36=0,0,(AME_2030!AI36/'2019'!AI36)^(1/7)-1)</f>
        <v>-3.4008164682042263E-4</v>
      </c>
      <c r="AJ36">
        <f>IF('2019'!AJ36=0,0,(AME_2030!AJ36/'2019'!AJ36)^(1/7)-1)</f>
        <v>1.2247568384782248E-4</v>
      </c>
      <c r="AK36">
        <f>IF('2019'!AK36=0,0,(AME_2030!AK36/'2019'!AK36)^(1/7)-1)</f>
        <v>0</v>
      </c>
      <c r="AL36">
        <f>IF('2019'!AL36=0,0,(AME_2030!AL36/'2019'!AL36)^(1/7)-1)</f>
        <v>8.8322543234808926E-4</v>
      </c>
      <c r="AM36">
        <f>IF('2019'!AM36=0,0,(AME_2030!AM36/'2019'!AM36)^(1/7)-1)</f>
        <v>1.8512352172317392E-5</v>
      </c>
      <c r="AN36">
        <f>IF('2019'!AN36=0,0,(AME_2030!AN36/'2019'!AN36)^(1/7)-1)</f>
        <v>0</v>
      </c>
      <c r="AO36">
        <f>IF('2019'!AO36=0,0,(AME_2030!AO36/'2019'!AO36)^(1/7)-1)</f>
        <v>-1.2328211023358016E-3</v>
      </c>
      <c r="AP36">
        <f>IF('2019'!AP36=0,0,(AME_2030!AP36/'2019'!AP36)^(1/7)-1)</f>
        <v>0</v>
      </c>
      <c r="AQ36">
        <f>IF('2019'!AQ36=0,0,(AME_2030!AQ36/'2019'!AQ36)^(1/7)-1)</f>
        <v>0</v>
      </c>
      <c r="AR36">
        <f>IF('2019'!AR36=0,0,(AME_2030!AR36/'2019'!AR36)^(1/7)-1)</f>
        <v>0</v>
      </c>
      <c r="AS36">
        <f>IF('2019'!AS36=0,0,(AME_2030!AS36/'2019'!AS36)^(1/7)-1)</f>
        <v>0</v>
      </c>
      <c r="AT36">
        <f>IF('2019'!AT36=0,0,(AME_2030!AT36/'2019'!AT36)^(1/7)-1)</f>
        <v>4.9386005101559327E-4</v>
      </c>
      <c r="AU36">
        <f>IF('2019'!AU36=0,0,(AME_2030!AU36/'2019'!AU36)^(1/7)-1)</f>
        <v>0</v>
      </c>
    </row>
    <row r="37" spans="1:47" x14ac:dyDescent="0.25">
      <c r="A37" s="146"/>
      <c r="B37" s="1" t="s">
        <v>35</v>
      </c>
      <c r="C37" s="1">
        <v>33</v>
      </c>
      <c r="D37" s="4" t="s">
        <v>72</v>
      </c>
      <c r="E37">
        <f>IF('2019'!E37=0,0,(AME_2030!E37/'2019'!E37)^(1/7)-1)</f>
        <v>0</v>
      </c>
      <c r="F37">
        <f>IF('2019'!F37=0,0,(AME_2030!F37/'2019'!F37)^(1/7)-1)</f>
        <v>0</v>
      </c>
      <c r="G37">
        <f>IF('2019'!G37=0,0,(AME_2030!G37/'2019'!G37)^(1/7)-1)</f>
        <v>0</v>
      </c>
      <c r="H37">
        <f>IF('2019'!H37=0,0,(AME_2030!H37/'2019'!H37)^(1/7)-1)</f>
        <v>0</v>
      </c>
      <c r="I37">
        <f>IF('2019'!I37=0,0,(AME_2030!I37/'2019'!I37)^(1/7)-1)</f>
        <v>0</v>
      </c>
      <c r="J37">
        <f>IF('2019'!J37=0,0,(AME_2030!J37/'2019'!J37)^(1/7)-1)</f>
        <v>0</v>
      </c>
      <c r="K37" s="64">
        <f>IF('2019 (Z)'!AW37=0,0,('AME_2030 (Z)'!AW37/'2019 (Z)'!AW37)^(1/7)-1)</f>
        <v>0</v>
      </c>
      <c r="L37" s="64">
        <f t="shared" si="9"/>
        <v>0</v>
      </c>
      <c r="M37">
        <f>IF('2019'!M37=0,0,(AME_2030!M37/'2019'!M37)^(1/7)-1)</f>
        <v>0</v>
      </c>
      <c r="N37">
        <f>IF('2019'!N37=0,0,(AME_2030!N37/'2019'!N37)^(1/7)-1)</f>
        <v>0</v>
      </c>
      <c r="O37">
        <f>IF('2019'!O37=0,0,(AME_2030!O37/'2019'!O37)^(1/7)-1)</f>
        <v>0</v>
      </c>
      <c r="P37">
        <f>IF('2019'!P37=0,0,(AME_2030!P37/'2019'!P37)^(1/7)-1)</f>
        <v>0</v>
      </c>
      <c r="Q37">
        <f>IF('2019'!Q37=0,0,(AME_2030!Q37/'2019'!Q37)^(1/7)-1)</f>
        <v>0</v>
      </c>
      <c r="R37">
        <f>IF('2019'!R37=0,0,(AME_2030!R37/'2019'!R37)^(1/7)-1)</f>
        <v>0</v>
      </c>
      <c r="S37" s="64">
        <f t="shared" si="1"/>
        <v>0</v>
      </c>
      <c r="T37" s="64">
        <f>IF('2019'!T37=0,0,(AME_2030!T37/'2019'!T37)^(1/7)-1)</f>
        <v>0</v>
      </c>
      <c r="U37">
        <f>IF('2019'!U37=0,0,(AME_2030!U37/'2019'!U37)^(1/7)-1)</f>
        <v>0</v>
      </c>
      <c r="V37">
        <f>IF('2019'!V37=0,0,(AME_2030!V37/'2019'!V37)^(1/7)-1)</f>
        <v>0</v>
      </c>
      <c r="W37">
        <f>IF('2019'!W37=0,0,(AME_2030!W37/'2019'!W37)^(1/7)-1)</f>
        <v>0</v>
      </c>
      <c r="X37">
        <f>IF('2019'!X37=0,0,(AME_2030!X37/'2019'!X37)^(1/7)-1)</f>
        <v>0</v>
      </c>
      <c r="Y37">
        <f>IF('2019'!Y37=0,0,(AME_2030!Y37/'2019'!Y37)^(1/7)-1)</f>
        <v>0</v>
      </c>
      <c r="Z37">
        <f>IF('2019'!Z37=0,0,(AME_2030!Z37/'2019'!Z37)^(1/7)-1)</f>
        <v>0</v>
      </c>
      <c r="AA37">
        <f>IF('2019'!AA37=0,0,(AME_2030!AA37/'2019'!AA37)^(1/7)-1)</f>
        <v>0</v>
      </c>
      <c r="AB37">
        <f>IF('2019'!AB37=0,0,(AME_2030!AB37/'2019'!AB37)^(1/7)-1)</f>
        <v>0</v>
      </c>
      <c r="AC37">
        <f>IF('2019'!AC37=0,0,(AME_2030!AC37/'2019'!AC37)^(1/7)-1)</f>
        <v>0</v>
      </c>
      <c r="AD37">
        <f>IF('2019'!AD37=0,0,(AME_2030!AD37/'2019'!AD37)^(1/7)-1)</f>
        <v>0</v>
      </c>
      <c r="AE37">
        <f>IF('2019'!AE37=0,0,(AME_2030!AE37/'2019'!AE37)^(1/7)-1)</f>
        <v>0</v>
      </c>
      <c r="AF37">
        <f>IF('2019'!AF37=0,0,(AME_2030!AF37/'2019'!AF37)^(1/7)-1)</f>
        <v>0</v>
      </c>
      <c r="AG37">
        <f>IF('2019'!AG37=0,0,(AME_2030!AG37/'2019'!AG37)^(1/7)-1)</f>
        <v>0</v>
      </c>
      <c r="AH37">
        <f>IF('2019'!AH37=0,0,(AME_2030!AH37/'2019'!AH37)^(1/7)-1)</f>
        <v>0</v>
      </c>
      <c r="AI37">
        <f>IF('2019'!AI37=0,0,(AME_2030!AI37/'2019'!AI37)^(1/7)-1)</f>
        <v>0</v>
      </c>
      <c r="AJ37">
        <f>IF('2019'!AJ37=0,0,(AME_2030!AJ37/'2019'!AJ37)^(1/7)-1)</f>
        <v>0</v>
      </c>
      <c r="AK37">
        <f>IF('2019'!AK37=0,0,(AME_2030!AK37/'2019'!AK37)^(1/7)-1)</f>
        <v>0</v>
      </c>
      <c r="AL37">
        <f>IF('2019'!AL37=0,0,(AME_2030!AL37/'2019'!AL37)^(1/7)-1)</f>
        <v>0</v>
      </c>
      <c r="AM37">
        <f>IF('2019'!AM37=0,0,(AME_2030!AM37/'2019'!AM37)^(1/7)-1)</f>
        <v>0</v>
      </c>
      <c r="AN37">
        <f>IF('2019'!AN37=0,0,(AME_2030!AN37/'2019'!AN37)^(1/7)-1)</f>
        <v>0</v>
      </c>
      <c r="AO37">
        <f>IF('2019'!AO37=0,0,(AME_2030!AO37/'2019'!AO37)^(1/7)-1)</f>
        <v>0</v>
      </c>
      <c r="AP37">
        <f>IF('2019'!AP37=0,0,(AME_2030!AP37/'2019'!AP37)^(1/7)-1)</f>
        <v>0</v>
      </c>
      <c r="AQ37">
        <f>IF('2019'!AQ37=0,0,(AME_2030!AQ37/'2019'!AQ37)^(1/7)-1)</f>
        <v>0</v>
      </c>
      <c r="AR37">
        <f>IF('2019'!AR37=0,0,(AME_2030!AR37/'2019'!AR37)^(1/7)-1)</f>
        <v>0</v>
      </c>
      <c r="AS37">
        <f>IF('2019'!AS37=0,0,(AME_2030!AS37/'2019'!AS37)^(1/7)-1)</f>
        <v>0</v>
      </c>
      <c r="AT37">
        <f>IF('2019'!AT37=0,0,(AME_2030!AT37/'2019'!AT37)^(1/7)-1)</f>
        <v>0</v>
      </c>
      <c r="AU37">
        <f>IF('2019'!AU37=0,0,(AME_2030!AU37/'2019'!AU37)^(1/7)-1)</f>
        <v>0</v>
      </c>
    </row>
    <row r="38" spans="1:47" x14ac:dyDescent="0.25">
      <c r="A38" s="146"/>
      <c r="B38" s="1" t="s">
        <v>36</v>
      </c>
      <c r="C38" s="1">
        <v>34</v>
      </c>
      <c r="D38" s="4" t="s">
        <v>73</v>
      </c>
      <c r="E38">
        <f>IF('2019'!E38=0,0,(AME_2030!E38/'2019'!E38)^(1/7)-1)</f>
        <v>6.2049627972626809E-5</v>
      </c>
      <c r="F38">
        <f>IF('2019'!F38=0,0,(AME_2030!F38/'2019'!F38)^(1/7)-1)</f>
        <v>3.9816794655811449E-5</v>
      </c>
      <c r="G38">
        <f>IF('2019'!G38=0,0,(AME_2030!G38/'2019'!G38)^(1/7)-1)</f>
        <v>0</v>
      </c>
      <c r="H38">
        <f>IF('2019'!H38=0,0,(AME_2030!H38/'2019'!H38)^(1/7)-1)</f>
        <v>0</v>
      </c>
      <c r="I38">
        <f>IF('2019'!I38=0,0,(AME_2030!I38/'2019'!I38)^(1/7)-1)</f>
        <v>0</v>
      </c>
      <c r="J38">
        <f>IF('2019'!J38=0,0,(AME_2030!J38/'2019'!J38)^(1/7)-1)</f>
        <v>8.3496360698376293E-4</v>
      </c>
      <c r="K38" s="64">
        <f>IF('2019 (Z)'!AW38=0,0,('AME_2030 (Z)'!AW38/'2019 (Z)'!AW38)^(1/7)-1)</f>
        <v>2.2936900554129114E-3</v>
      </c>
      <c r="L38" s="64">
        <f t="shared" si="9"/>
        <v>2.2936900554129114E-3</v>
      </c>
      <c r="M38">
        <f>IF('2019'!M38=0,0,(AME_2030!M38/'2019'!M38)^(1/7)-1)</f>
        <v>-4.4195543040917551E-2</v>
      </c>
      <c r="N38">
        <f>IF('2019'!N38=0,0,(AME_2030!N38/'2019'!N38)^(1/7)-1)</f>
        <v>0</v>
      </c>
      <c r="O38">
        <f>IF('2019'!O38=0,0,(AME_2030!O38/'2019'!O38)^(1/7)-1)</f>
        <v>0</v>
      </c>
      <c r="P38">
        <f>IF('2019'!P38=0,0,(AME_2030!P38/'2019'!P38)^(1/7)-1)</f>
        <v>-2.8232238569647627E-4</v>
      </c>
      <c r="Q38">
        <f>IF('2019'!Q38=0,0,(AME_2030!Q38/'2019'!Q38)^(1/7)-1)</f>
        <v>1.6442184547216243E-7</v>
      </c>
      <c r="R38">
        <f>IF('2019'!R38=0,0,(AME_2030!R38/'2019'!R38)^(1/7)-1)</f>
        <v>0</v>
      </c>
      <c r="S38" s="64">
        <f t="shared" si="1"/>
        <v>-2.5547003403847413E-6</v>
      </c>
      <c r="T38" s="64">
        <f>IF('2019'!T38=0,0,(AME_2030!T38/'2019'!T38)^(1/7)-1)</f>
        <v>-2.5547003403847413E-6</v>
      </c>
      <c r="U38">
        <f>IF('2019'!U38=0,0,(AME_2030!U38/'2019'!U38)^(1/7)-1)</f>
        <v>0</v>
      </c>
      <c r="V38">
        <f>IF('2019'!V38=0,0,(AME_2030!V38/'2019'!V38)^(1/7)-1)</f>
        <v>0</v>
      </c>
      <c r="W38">
        <f>IF('2019'!W38=0,0,(AME_2030!W38/'2019'!W38)^(1/7)-1)</f>
        <v>-5.2156251408308485E-5</v>
      </c>
      <c r="X38">
        <f>IF('2019'!X38=0,0,(AME_2030!X38/'2019'!X38)^(1/7)-1)</f>
        <v>4.9530693830845962E-6</v>
      </c>
      <c r="Y38">
        <f>IF('2019'!Y38=0,0,(AME_2030!Y38/'2019'!Y38)^(1/7)-1)</f>
        <v>0</v>
      </c>
      <c r="Z38">
        <f>IF('2019'!Z38=0,0,(AME_2030!Z38/'2019'!Z38)^(1/7)-1)</f>
        <v>2.8732014571430931E-4</v>
      </c>
      <c r="AA38">
        <f>IF('2019'!AA38=0,0,(AME_2030!AA38/'2019'!AA38)^(1/7)-1)</f>
        <v>0</v>
      </c>
      <c r="AB38">
        <f>IF('2019'!AB38=0,0,(AME_2030!AB38/'2019'!AB38)^(1/7)-1)</f>
        <v>-8.2425454769219364E-5</v>
      </c>
      <c r="AC38">
        <f>IF('2019'!AC38=0,0,(AME_2030!AC38/'2019'!AC38)^(1/7)-1)</f>
        <v>0</v>
      </c>
      <c r="AD38">
        <f>IF('2019'!AD38=0,0,(AME_2030!AD38/'2019'!AD38)^(1/7)-1)</f>
        <v>1.7978494261261524E-4</v>
      </c>
      <c r="AE38">
        <f>IF('2019'!AE38=0,0,(AME_2030!AE38/'2019'!AE38)^(1/7)-1)</f>
        <v>-3.1976129184518864E-4</v>
      </c>
      <c r="AF38">
        <f>IF('2019'!AF38=0,0,(AME_2030!AF38/'2019'!AF38)^(1/7)-1)</f>
        <v>-1.907494418181499E-3</v>
      </c>
      <c r="AG38">
        <f>IF('2019'!AG38=0,0,(AME_2030!AG38/'2019'!AG38)^(1/7)-1)</f>
        <v>0</v>
      </c>
      <c r="AH38">
        <f>IF('2019'!AH38=0,0,(AME_2030!AH38/'2019'!AH38)^(1/7)-1)</f>
        <v>5.1565959996668909E-5</v>
      </c>
      <c r="AI38">
        <f>IF('2019'!AI38=0,0,(AME_2030!AI38/'2019'!AI38)^(1/7)-1)</f>
        <v>-3.4135932397361124E-4</v>
      </c>
      <c r="AJ38">
        <f>IF('2019'!AJ38=0,0,(AME_2030!AJ38/'2019'!AJ38)^(1/7)-1)</f>
        <v>-1.0488087812676739E-6</v>
      </c>
      <c r="AK38">
        <f>IF('2019'!AK38=0,0,(AME_2030!AK38/'2019'!AK38)^(1/7)-1)</f>
        <v>0</v>
      </c>
      <c r="AL38">
        <f>IF('2019'!AL38=0,0,(AME_2030!AL38/'2019'!AL38)^(1/7)-1)</f>
        <v>8.8322543234808926E-4</v>
      </c>
      <c r="AM38">
        <f>IF('2019'!AM38=0,0,(AME_2030!AM38/'2019'!AM38)^(1/7)-1)</f>
        <v>1.8831221769710638E-5</v>
      </c>
      <c r="AN38">
        <f>IF('2019'!AN38=0,0,(AME_2030!AN38/'2019'!AN38)^(1/7)-1)</f>
        <v>0</v>
      </c>
      <c r="AO38">
        <f>IF('2019'!AO38=0,0,(AME_2030!AO38/'2019'!AO38)^(1/7)-1)</f>
        <v>-1.2328211023356905E-3</v>
      </c>
      <c r="AP38">
        <f>IF('2019'!AP38=0,0,(AME_2030!AP38/'2019'!AP38)^(1/7)-1)</f>
        <v>0</v>
      </c>
      <c r="AQ38">
        <f>IF('2019'!AQ38=0,0,(AME_2030!AQ38/'2019'!AQ38)^(1/7)-1)</f>
        <v>0</v>
      </c>
      <c r="AR38">
        <f>IF('2019'!AR38=0,0,(AME_2030!AR38/'2019'!AR38)^(1/7)-1)</f>
        <v>0</v>
      </c>
      <c r="AS38">
        <f>IF('2019'!AS38=0,0,(AME_2030!AS38/'2019'!AS38)^(1/7)-1)</f>
        <v>0</v>
      </c>
      <c r="AT38">
        <f>IF('2019'!AT38=0,0,(AME_2030!AT38/'2019'!AT38)^(1/7)-1)</f>
        <v>-3.2036904315668746E-4</v>
      </c>
      <c r="AU38">
        <f>IF('2019'!AU38=0,0,(AME_2030!AU38/'2019'!AU38)^(1/7)-1)</f>
        <v>0</v>
      </c>
    </row>
    <row r="39" spans="1:47" x14ac:dyDescent="0.25">
      <c r="A39" s="146"/>
      <c r="B39" s="1" t="s">
        <v>37</v>
      </c>
      <c r="C39" s="1">
        <v>35</v>
      </c>
      <c r="D39" s="4" t="s">
        <v>74</v>
      </c>
      <c r="E39">
        <f>IF('2019'!E39=0,0,(AME_2030!E39/'2019'!E39)^(1/7)-1)</f>
        <v>2.19190738997459E-2</v>
      </c>
      <c r="F39">
        <f>IF('2019'!F39=0,0,(AME_2030!F39/'2019'!F39)^(1/7)-1)</f>
        <v>2.2603586002311271E-2</v>
      </c>
      <c r="G39">
        <f>IF('2019'!G39=0,0,(AME_2030!G39/'2019'!G39)^(1/7)-1)</f>
        <v>2.2616895630195977E-2</v>
      </c>
      <c r="H39">
        <f>IF('2019'!H39=0,0,(AME_2030!H39/'2019'!H39)^(1/7)-1)</f>
        <v>3.7286370149123949E-2</v>
      </c>
      <c r="I39">
        <f>IF('2019'!I39=0,0,(AME_2030!I39/'2019'!I39)^(1/7)-1)</f>
        <v>2.2671794800663392E-2</v>
      </c>
      <c r="J39">
        <f>IF('2019'!J39=0,0,(AME_2030!J39/'2019'!J39)^(1/7)-1)</f>
        <v>2.1551990837628487E-2</v>
      </c>
      <c r="K39" s="64">
        <f>IF('2019 (Z)'!AW39=0,0,('AME_2030 (Z)'!AW39/'2019 (Z)'!AW39)^(1/7)-1)</f>
        <v>2.5035484671149577E-2</v>
      </c>
      <c r="L39" s="64">
        <f t="shared" si="9"/>
        <v>2.5035484671149577E-2</v>
      </c>
      <c r="M39">
        <f>IF('2019'!M39=0,0,(AME_2030!M39/'2019'!M39)^(1/7)-1)</f>
        <v>2.9483406695967052E-2</v>
      </c>
      <c r="N39">
        <f>IF('2019'!N39=0,0,(AME_2030!N39/'2019'!N39)^(1/7)-1)</f>
        <v>2.2102030424242081E-2</v>
      </c>
      <c r="O39">
        <f>IF('2019'!O39=0,0,(AME_2030!O39/'2019'!O39)^(1/7)-1)</f>
        <v>2.0080492903669089E-2</v>
      </c>
      <c r="P39">
        <f>IF('2019'!P39=0,0,(AME_2030!P39/'2019'!P39)^(1/7)-1)</f>
        <v>2.3810466070625314E-2</v>
      </c>
      <c r="Q39">
        <f>IF('2019'!Q39=0,0,(AME_2030!Q39/'2019'!Q39)^(1/7)-1)</f>
        <v>2.2638381092349613E-2</v>
      </c>
      <c r="R39">
        <f>IF('2019'!R39=0,0,(AME_2030!R39/'2019'!R39)^(1/7)-1)</f>
        <v>2.2617019261398807E-2</v>
      </c>
      <c r="S39" s="64">
        <f t="shared" si="1"/>
        <v>2.261558386794249E-2</v>
      </c>
      <c r="T39" s="64">
        <f>IF('2019'!T39=0,0,(AME_2030!T39/'2019'!T39)^(1/7)-1)</f>
        <v>2.261558386794249E-2</v>
      </c>
      <c r="U39">
        <f>IF('2019'!U39=0,0,(AME_2030!U39/'2019'!U39)^(1/7)-1)</f>
        <v>2.2613802424156892E-2</v>
      </c>
      <c r="V39">
        <f>IF('2019'!V39=0,0,(AME_2030!V39/'2019'!V39)^(1/7)-1)</f>
        <v>2.2616871096062807E-2</v>
      </c>
      <c r="W39">
        <f>IF('2019'!W39=0,0,(AME_2030!W39/'2019'!W39)^(1/7)-1)</f>
        <v>1.7169707317875593E-2</v>
      </c>
      <c r="X39">
        <f>IF('2019'!X39=0,0,(AME_2030!X39/'2019'!X39)^(1/7)-1)</f>
        <v>2.2607208864666273E-2</v>
      </c>
      <c r="Y39">
        <f>IF('2019'!Y39=0,0,(AME_2030!Y39/'2019'!Y39)^(1/7)-1)</f>
        <v>2.5071728434401752E-2</v>
      </c>
      <c r="Z39">
        <f>IF('2019'!Z39=0,0,(AME_2030!Z39/'2019'!Z39)^(1/7)-1)</f>
        <v>2.152426719415379E-2</v>
      </c>
      <c r="AA39">
        <f>IF('2019'!AA39=0,0,(AME_2030!AA39/'2019'!AA39)^(1/7)-1)</f>
        <v>2.3991302390061087E-2</v>
      </c>
      <c r="AB39">
        <f>IF('2019'!AB39=0,0,(AME_2030!AB39/'2019'!AB39)^(1/7)-1)</f>
        <v>2.2488729572426314E-2</v>
      </c>
      <c r="AC39">
        <f>IF('2019'!AC39=0,0,(AME_2030!AC39/'2019'!AC39)^(1/7)-1)</f>
        <v>2.2391722035634221E-2</v>
      </c>
      <c r="AD39">
        <f>IF('2019'!AD39=0,0,(AME_2030!AD39/'2019'!AD39)^(1/7)-1)</f>
        <v>2.2800799488223777E-2</v>
      </c>
      <c r="AE39">
        <f>IF('2019'!AE39=0,0,(AME_2030!AE39/'2019'!AE39)^(1/7)-1)</f>
        <v>2.2289938753110361E-2</v>
      </c>
      <c r="AF39">
        <f>IF('2019'!AF39=0,0,(AME_2030!AF39/'2019'!AF39)^(1/7)-1)</f>
        <v>2.0666307551559404E-2</v>
      </c>
      <c r="AG39">
        <f>IF('2019'!AG39=0,0,(AME_2030!AG39/'2019'!AG39)^(1/7)-1)</f>
        <v>1.7142834723813616E-2</v>
      </c>
      <c r="AH39">
        <f>IF('2019'!AH39=0,0,(AME_2030!AH39/'2019'!AH39)^(1/7)-1)</f>
        <v>2.2669678104018542E-2</v>
      </c>
      <c r="AI39">
        <f>IF('2019'!AI39=0,0,(AME_2030!AI39/'2019'!AI39)^(1/7)-1)</f>
        <v>2.2269388440441462E-2</v>
      </c>
      <c r="AJ39">
        <f>IF('2019'!AJ39=0,0,(AME_2030!AJ39/'2019'!AJ39)^(1/7)-1)</f>
        <v>2.2627452957400429E-2</v>
      </c>
      <c r="AK39">
        <f>IF('2019'!AK39=0,0,(AME_2030!AK39/'2019'!AK39)^(1/7)-1)</f>
        <v>0</v>
      </c>
      <c r="AL39">
        <f>IF('2019'!AL39=0,0,(AME_2030!AL39/'2019'!AL39)^(1/7)-1)</f>
        <v>2.3520127782306721E-2</v>
      </c>
      <c r="AM39">
        <f>IF('2019'!AM39=0,0,(AME_2030!AM39/'2019'!AM39)^(1/7)-1)</f>
        <v>2.2636118008400929E-2</v>
      </c>
      <c r="AN39">
        <f>IF('2019'!AN39=0,0,(AME_2030!AN39/'2019'!AN39)^(1/7)-1)</f>
        <v>0</v>
      </c>
      <c r="AO39">
        <f>IF('2019'!AO39=0,0,(AME_2030!AO39/'2019'!AO39)^(1/7)-1)</f>
        <v>2.1356216244252213E-2</v>
      </c>
      <c r="AP39">
        <f>IF('2019'!AP39=0,0,(AME_2030!AP39/'2019'!AP39)^(1/7)-1)</f>
        <v>2.2652713019216009E-2</v>
      </c>
      <c r="AQ39">
        <f>IF('2019'!AQ39=0,0,(AME_2030!AQ39/'2019'!AQ39)^(1/7)-1)</f>
        <v>0</v>
      </c>
      <c r="AR39">
        <f>IF('2019'!AR39=0,0,(AME_2030!AR39/'2019'!AR39)^(1/7)-1)</f>
        <v>2.2644456106885702E-2</v>
      </c>
      <c r="AS39">
        <f>IF('2019'!AS39=0,0,(AME_2030!AS39/'2019'!AS39)^(1/7)-1)</f>
        <v>2.2768814962434991E-2</v>
      </c>
      <c r="AT39">
        <f>IF('2019'!AT39=0,0,(AME_2030!AT39/'2019'!AT39)^(1/7)-1)</f>
        <v>2.362078782543553E-2</v>
      </c>
      <c r="AU39">
        <f>IF('2019'!AU39=0,0,(AME_2030!AU39/'2019'!AU39)^(1/7)-1)</f>
        <v>0</v>
      </c>
    </row>
    <row r="40" spans="1:47" x14ac:dyDescent="0.25">
      <c r="A40" s="146"/>
      <c r="B40" s="1" t="s">
        <v>38</v>
      </c>
      <c r="C40" s="1">
        <v>36</v>
      </c>
      <c r="D40" s="4" t="s">
        <v>75</v>
      </c>
      <c r="E40">
        <f>IF('2019'!E40=0,0,(AME_2030!E40/'2019'!E40)^(1/7)-1)</f>
        <v>0</v>
      </c>
      <c r="F40">
        <f>IF('2019'!F40=0,0,(AME_2030!F40/'2019'!F40)^(1/7)-1)</f>
        <v>0</v>
      </c>
      <c r="G40">
        <f>IF('2019'!G40=0,0,(AME_2030!G40/'2019'!G40)^(1/7)-1)</f>
        <v>0</v>
      </c>
      <c r="H40">
        <f>IF('2019'!H40=0,0,(AME_2030!H40/'2019'!H40)^(1/7)-1)</f>
        <v>0</v>
      </c>
      <c r="I40">
        <f>IF('2019'!I40=0,0,(AME_2030!I40/'2019'!I40)^(1/7)-1)</f>
        <v>0</v>
      </c>
      <c r="J40">
        <f>IF('2019'!J40=0,0,(AME_2030!J40/'2019'!J40)^(1/7)-1)</f>
        <v>0</v>
      </c>
      <c r="K40" s="64">
        <f>IF('2019 (Z)'!AW40=0,0,('AME_2030 (Z)'!AW40/'2019 (Z)'!AW40)^(1/7)-1)</f>
        <v>0</v>
      </c>
      <c r="L40" s="64">
        <f t="shared" si="9"/>
        <v>0</v>
      </c>
      <c r="M40">
        <f>IF('2019'!M40=0,0,(AME_2030!M40/'2019'!M40)^(1/7)-1)</f>
        <v>0</v>
      </c>
      <c r="N40">
        <f>IF('2019'!N40=0,0,(AME_2030!N40/'2019'!N40)^(1/7)-1)</f>
        <v>0</v>
      </c>
      <c r="O40">
        <f>IF('2019'!O40=0,0,(AME_2030!O40/'2019'!O40)^(1/7)-1)</f>
        <v>0</v>
      </c>
      <c r="P40">
        <f>IF('2019'!P40=0,0,(AME_2030!P40/'2019'!P40)^(1/7)-1)</f>
        <v>0</v>
      </c>
      <c r="Q40">
        <f>IF('2019'!Q40=0,0,(AME_2030!Q40/'2019'!Q40)^(1/7)-1)</f>
        <v>0</v>
      </c>
      <c r="R40">
        <f>IF('2019'!R40=0,0,(AME_2030!R40/'2019'!R40)^(1/7)-1)</f>
        <v>0</v>
      </c>
      <c r="S40" s="64">
        <f t="shared" si="1"/>
        <v>0</v>
      </c>
      <c r="T40" s="64">
        <f>IF('2019'!T40=0,0,(AME_2030!T40/'2019'!T40)^(1/7)-1)</f>
        <v>0</v>
      </c>
      <c r="U40">
        <f>IF('2019'!U40=0,0,(AME_2030!U40/'2019'!U40)^(1/7)-1)</f>
        <v>0</v>
      </c>
      <c r="V40">
        <f>IF('2019'!V40=0,0,(AME_2030!V40/'2019'!V40)^(1/7)-1)</f>
        <v>0</v>
      </c>
      <c r="W40">
        <f>IF('2019'!W40=0,0,(AME_2030!W40/'2019'!W40)^(1/7)-1)</f>
        <v>0</v>
      </c>
      <c r="X40">
        <f>IF('2019'!X40=0,0,(AME_2030!X40/'2019'!X40)^(1/7)-1)</f>
        <v>0</v>
      </c>
      <c r="Y40">
        <f>IF('2019'!Y40=0,0,(AME_2030!Y40/'2019'!Y40)^(1/7)-1)</f>
        <v>0</v>
      </c>
      <c r="Z40">
        <f>IF('2019'!Z40=0,0,(AME_2030!Z40/'2019'!Z40)^(1/7)-1)</f>
        <v>0</v>
      </c>
      <c r="AA40">
        <f>IF('2019'!AA40=0,0,(AME_2030!AA40/'2019'!AA40)^(1/7)-1)</f>
        <v>0</v>
      </c>
      <c r="AB40">
        <f>IF('2019'!AB40=0,0,(AME_2030!AB40/'2019'!AB40)^(1/7)-1)</f>
        <v>0</v>
      </c>
      <c r="AC40">
        <f>IF('2019'!AC40=0,0,(AME_2030!AC40/'2019'!AC40)^(1/7)-1)</f>
        <v>0</v>
      </c>
      <c r="AD40">
        <f>IF('2019'!AD40=0,0,(AME_2030!AD40/'2019'!AD40)^(1/7)-1)</f>
        <v>0</v>
      </c>
      <c r="AE40">
        <f>IF('2019'!AE40=0,0,(AME_2030!AE40/'2019'!AE40)^(1/7)-1)</f>
        <v>0</v>
      </c>
      <c r="AF40">
        <f>IF('2019'!AF40=0,0,(AME_2030!AF40/'2019'!AF40)^(1/7)-1)</f>
        <v>0</v>
      </c>
      <c r="AG40">
        <f>IF('2019'!AG40=0,0,(AME_2030!AG40/'2019'!AG40)^(1/7)-1)</f>
        <v>0</v>
      </c>
      <c r="AH40">
        <f>IF('2019'!AH40=0,0,(AME_2030!AH40/'2019'!AH40)^(1/7)-1)</f>
        <v>0</v>
      </c>
      <c r="AI40">
        <f>IF('2019'!AI40=0,0,(AME_2030!AI40/'2019'!AI40)^(1/7)-1)</f>
        <v>0</v>
      </c>
      <c r="AJ40">
        <f>IF('2019'!AJ40=0,0,(AME_2030!AJ40/'2019'!AJ40)^(1/7)-1)</f>
        <v>0</v>
      </c>
      <c r="AK40">
        <f>IF('2019'!AK40=0,0,(AME_2030!AK40/'2019'!AK40)^(1/7)-1)</f>
        <v>0</v>
      </c>
      <c r="AL40">
        <f>IF('2019'!AL40=0,0,(AME_2030!AL40/'2019'!AL40)^(1/7)-1)</f>
        <v>0</v>
      </c>
      <c r="AM40">
        <f>IF('2019'!AM40=0,0,(AME_2030!AM40/'2019'!AM40)^(1/7)-1)</f>
        <v>0</v>
      </c>
      <c r="AN40">
        <f>IF('2019'!AN40=0,0,(AME_2030!AN40/'2019'!AN40)^(1/7)-1)</f>
        <v>0</v>
      </c>
      <c r="AO40">
        <f>IF('2019'!AO40=0,0,(AME_2030!AO40/'2019'!AO40)^(1/7)-1)</f>
        <v>0</v>
      </c>
      <c r="AP40">
        <f>IF('2019'!AP40=0,0,(AME_2030!AP40/'2019'!AP40)^(1/7)-1)</f>
        <v>0</v>
      </c>
      <c r="AQ40">
        <f>IF('2019'!AQ40=0,0,(AME_2030!AQ40/'2019'!AQ40)^(1/7)-1)</f>
        <v>0</v>
      </c>
      <c r="AR40">
        <f>IF('2019'!AR40=0,0,(AME_2030!AR40/'2019'!AR40)^(1/7)-1)</f>
        <v>0</v>
      </c>
      <c r="AS40">
        <f>IF('2019'!AS40=0,0,(AME_2030!AS40/'2019'!AS40)^(1/7)-1)</f>
        <v>0</v>
      </c>
      <c r="AT40">
        <f>IF('2019'!AT40=0,0,(AME_2030!AT40/'2019'!AT40)^(1/7)-1)</f>
        <v>0</v>
      </c>
      <c r="AU40">
        <f>IF('2019'!AU40=0,0,(AME_2030!AU40/'2019'!AU40)^(1/7)-1)</f>
        <v>0</v>
      </c>
    </row>
    <row r="41" spans="1:47" x14ac:dyDescent="0.25">
      <c r="A41" s="146"/>
      <c r="B41" s="1" t="s">
        <v>39</v>
      </c>
      <c r="C41" s="1">
        <v>37</v>
      </c>
      <c r="D41" s="4" t="s">
        <v>76</v>
      </c>
      <c r="E41">
        <f>IF('2019'!E41=0,0,(AME_2030!E41/'2019'!E41)^(1/7)-1)</f>
        <v>5.8175230728929606E-3</v>
      </c>
      <c r="F41">
        <f>IF('2019'!F41=0,0,(AME_2030!F41/'2019'!F41)^(1/7)-1)</f>
        <v>0</v>
      </c>
      <c r="G41">
        <f>IF('2019'!G41=0,0,(AME_2030!G41/'2019'!G41)^(1/7)-1)</f>
        <v>0</v>
      </c>
      <c r="H41">
        <f>IF('2019'!H41=0,0,(AME_2030!H41/'2019'!H41)^(1/7)-1)</f>
        <v>0</v>
      </c>
      <c r="I41">
        <f>IF('2019'!I41=0,0,(AME_2030!I41/'2019'!I41)^(1/7)-1)</f>
        <v>0</v>
      </c>
      <c r="J41">
        <f>IF('2019'!J41=0,0,(AME_2030!J41/'2019'!J41)^(1/7)-1)</f>
        <v>8.3496360698376293E-4</v>
      </c>
      <c r="K41" s="64">
        <f>IF('2019 (Z)'!AW41=0,0,('AME_2030 (Z)'!AW41/'2019 (Z)'!AW41)^(1/7)-1)</f>
        <v>2.2944319667674851E-3</v>
      </c>
      <c r="L41" s="64">
        <f t="shared" si="9"/>
        <v>2.2944319667674851E-3</v>
      </c>
      <c r="M41">
        <f>IF('2019'!M41=0,0,(AME_2030!M41/'2019'!M41)^(1/7)-1)</f>
        <v>-4.4195543040917551E-2</v>
      </c>
      <c r="N41">
        <f>IF('2019'!N41=0,0,(AME_2030!N41/'2019'!N41)^(1/7)-1)</f>
        <v>0</v>
      </c>
      <c r="O41">
        <f>IF('2019'!O41=0,0,(AME_2030!O41/'2019'!O41)^(1/7)-1)</f>
        <v>0</v>
      </c>
      <c r="P41">
        <f>IF('2019'!P41=0,0,(AME_2030!P41/'2019'!P41)^(1/7)-1)</f>
        <v>-2.6056812879338143E-4</v>
      </c>
      <c r="Q41">
        <f>IF('2019'!Q41=0,0,(AME_2030!Q41/'2019'!Q41)^(1/7)-1)</f>
        <v>1.6442184547216243E-7</v>
      </c>
      <c r="R41">
        <f>IF('2019'!R41=0,0,(AME_2030!R41/'2019'!R41)^(1/7)-1)</f>
        <v>0</v>
      </c>
      <c r="S41" s="64">
        <f t="shared" si="1"/>
        <v>-2.5547003403847413E-6</v>
      </c>
      <c r="T41" s="64">
        <f>IF('2019'!T41=0,0,(AME_2030!T41/'2019'!T41)^(1/7)-1)</f>
        <v>-2.5547003403847413E-6</v>
      </c>
      <c r="U41">
        <f>IF('2019'!U41=0,0,(AME_2030!U41/'2019'!U41)^(1/7)-1)</f>
        <v>0</v>
      </c>
      <c r="V41">
        <f>IF('2019'!V41=0,0,(AME_2030!V41/'2019'!V41)^(1/7)-1)</f>
        <v>0</v>
      </c>
      <c r="W41">
        <f>IF('2019'!W41=0,0,(AME_2030!W41/'2019'!W41)^(1/7)-1)</f>
        <v>-1.1502747104352729E-4</v>
      </c>
      <c r="X41">
        <f>IF('2019'!X41=0,0,(AME_2030!X41/'2019'!X41)^(1/7)-1)</f>
        <v>5.8154675868227201E-6</v>
      </c>
      <c r="Y41">
        <f>IF('2019'!Y41=0,0,(AME_2030!Y41/'2019'!Y41)^(1/7)-1)</f>
        <v>0</v>
      </c>
      <c r="Z41">
        <f>IF('2019'!Z41=0,0,(AME_2030!Z41/'2019'!Z41)^(1/7)-1)</f>
        <v>2.1145238576747438E-4</v>
      </c>
      <c r="AA41">
        <f>IF('2019'!AA41=0,0,(AME_2030!AA41/'2019'!AA41)^(1/7)-1)</f>
        <v>1.2866363845769335E-3</v>
      </c>
      <c r="AB41">
        <f>IF('2019'!AB41=0,0,(AME_2030!AB41/'2019'!AB41)^(1/7)-1)</f>
        <v>-7.787847045681584E-5</v>
      </c>
      <c r="AC41">
        <f>IF('2019'!AC41=0,0,(AME_2030!AC41/'2019'!AC41)^(1/7)-1)</f>
        <v>-2.2028981698118955E-4</v>
      </c>
      <c r="AD41">
        <f>IF('2019'!AD41=0,0,(AME_2030!AD41/'2019'!AD41)^(1/7)-1)</f>
        <v>1.7978494261261524E-4</v>
      </c>
      <c r="AE41">
        <f>IF('2019'!AE41=0,0,(AME_2030!AE41/'2019'!AE41)^(1/7)-1)</f>
        <v>-3.1976129184518864E-4</v>
      </c>
      <c r="AF41">
        <f>IF('2019'!AF41=0,0,(AME_2030!AF41/'2019'!AF41)^(1/7)-1)</f>
        <v>-1.907494418181499E-3</v>
      </c>
      <c r="AG41">
        <f>IF('2019'!AG41=0,0,(AME_2030!AG41/'2019'!AG41)^(1/7)-1)</f>
        <v>-5.3550505342436772E-3</v>
      </c>
      <c r="AH41">
        <f>IF('2019'!AH41=0,0,(AME_2030!AH41/'2019'!AH41)^(1/7)-1)</f>
        <v>5.1565959996446864E-5</v>
      </c>
      <c r="AI41">
        <f>IF('2019'!AI41=0,0,(AME_2030!AI41/'2019'!AI41)^(1/7)-1)</f>
        <v>-3.4068043811585902E-4</v>
      </c>
      <c r="AJ41">
        <f>IF('2019'!AJ41=0,0,(AME_2030!AJ41/'2019'!AJ41)^(1/7)-1)</f>
        <v>-1.0488087812676739E-6</v>
      </c>
      <c r="AK41">
        <f>IF('2019'!AK41=0,0,(AME_2030!AK41/'2019'!AK41)^(1/7)-1)</f>
        <v>0</v>
      </c>
      <c r="AL41">
        <f>IF('2019'!AL41=0,0,(AME_2030!AL41/'2019'!AL41)^(1/7)-1)</f>
        <v>8.8322543234808926E-4</v>
      </c>
      <c r="AM41">
        <f>IF('2019'!AM41=0,0,(AME_2030!AM41/'2019'!AM41)^(1/7)-1)</f>
        <v>1.8764023434592048E-5</v>
      </c>
      <c r="AN41">
        <f>IF('2019'!AN41=0,0,(AME_2030!AN41/'2019'!AN41)^(1/7)-1)</f>
        <v>0</v>
      </c>
      <c r="AO41">
        <f>IF('2019'!AO41=0,0,(AME_2030!AO41/'2019'!AO41)^(1/7)-1)</f>
        <v>-1.2328211023358016E-3</v>
      </c>
      <c r="AP41">
        <f>IF('2019'!AP41=0,0,(AME_2030!AP41/'2019'!AP41)^(1/7)-1)</f>
        <v>0</v>
      </c>
      <c r="AQ41">
        <f>IF('2019'!AQ41=0,0,(AME_2030!AQ41/'2019'!AQ41)^(1/7)-1)</f>
        <v>0</v>
      </c>
      <c r="AR41">
        <f>IF('2019'!AR41=0,0,(AME_2030!AR41/'2019'!AR41)^(1/7)-1)</f>
        <v>0</v>
      </c>
      <c r="AS41">
        <f>IF('2019'!AS41=0,0,(AME_2030!AS41/'2019'!AS41)^(1/7)-1)</f>
        <v>0</v>
      </c>
      <c r="AT41">
        <f>IF('2019'!AT41=0,0,(AME_2030!AT41/'2019'!AT41)^(1/7)-1)</f>
        <v>7.1424735687886098E-4</v>
      </c>
      <c r="AU41">
        <f>IF('2019'!AU41=0,0,(AME_2030!AU41/'2019'!AU41)^(1/7)-1)</f>
        <v>0</v>
      </c>
    </row>
    <row r="42" spans="1:47" x14ac:dyDescent="0.25">
      <c r="A42" s="146" t="s">
        <v>79</v>
      </c>
      <c r="B42" s="1" t="s">
        <v>3</v>
      </c>
      <c r="C42" s="1" t="s">
        <v>3</v>
      </c>
      <c r="D42" s="4" t="s">
        <v>40</v>
      </c>
      <c r="E42">
        <f>IF('2019'!E42=0,0,(AME_2030!E42/'2019'!E42)^(1/7)-1)</f>
        <v>-8.7722448915483753E-4</v>
      </c>
      <c r="F42">
        <f>IF('2019'!F42=0,0,(AME_2030!F42/'2019'!F42)^(1/7)-1)</f>
        <v>8.5916155970844343E-4</v>
      </c>
      <c r="G42">
        <f>IF('2019'!G42=0,0,(AME_2030!G42/'2019'!G42)^(1/7)-1)</f>
        <v>-2.3353149414262475E-9</v>
      </c>
      <c r="H42">
        <f>IF('2019'!H42=0,0,(AME_2030!H42/'2019'!H42)^(1/7)-1)</f>
        <v>-0.10118690059047442</v>
      </c>
      <c r="I42">
        <f>IF('2019'!I42=0,0,(AME_2030!I42/'2019'!I42)^(1/7)-1)</f>
        <v>-2.2953161036448622E-3</v>
      </c>
      <c r="J42">
        <f>IF('2019'!J42=0,0,(AME_2030!J42/'2019'!J42)^(1/7)-1)</f>
        <v>-3.5012060634349695E-2</v>
      </c>
      <c r="K42" s="64">
        <f>IF('2019 (Z)'!AW42=0,0,('AME_2030 (Z)'!AW42/'2019 (Z)'!AW42)^(1/7)-1)</f>
        <v>2.2948925614953986E-3</v>
      </c>
      <c r="L42" s="64">
        <f t="shared" si="9"/>
        <v>2.2948925614953986E-3</v>
      </c>
      <c r="M42">
        <f>IF('2019'!M42=0,0,(AME_2030!M42/'2019'!M42)^(1/7)-1)</f>
        <v>-6.7675095553342279E-3</v>
      </c>
      <c r="N42">
        <f>IF('2019'!N42=0,0,(AME_2030!N42/'2019'!N42)^(1/7)-1)</f>
        <v>-1.2995894380543382E-2</v>
      </c>
      <c r="O42">
        <f>IF('2019'!O42=0,0,(AME_2030!O42/'2019'!O42)^(1/7)-1)</f>
        <v>-1.2727415337529746E-2</v>
      </c>
      <c r="P42">
        <f>IF('2019'!P42=0,0,(AME_2030!P42/'2019'!P42)^(1/7)-1)</f>
        <v>7.4647473112632312E-3</v>
      </c>
      <c r="Q42">
        <f>IF('2019'!Q42=0,0,(AME_2030!Q42/'2019'!Q42)^(1/7)-1)</f>
        <v>5.7577430288040521E-3</v>
      </c>
      <c r="R42">
        <f>IF('2019'!R42=0,0,(AME_2030!R42/'2019'!R42)^(1/7)-1)</f>
        <v>-2.0238260289850984E-8</v>
      </c>
      <c r="S42" s="64">
        <f t="shared" si="1"/>
        <v>-1.5638508884530111E-6</v>
      </c>
      <c r="T42" s="64">
        <f>IF('2019'!T42=0,0,(AME_2030!T42/'2019'!T42)^(1/7)-1)</f>
        <v>-1.5638508884530111E-6</v>
      </c>
      <c r="U42">
        <f>IF('2019'!U42=0,0,(AME_2030!U42/'2019'!U42)^(1/7)-1)</f>
        <v>2.9174226754413723E-6</v>
      </c>
      <c r="V42">
        <f>IF('2019'!V42=0,0,(AME_2030!V42/'2019'!V42)^(1/7)-1)</f>
        <v>-2.6346634207641273E-8</v>
      </c>
      <c r="W42">
        <f>IF('2019'!W42=0,0,(AME_2030!W42/'2019'!W42)^(1/7)-1)</f>
        <v>8.0720040114479197E-4</v>
      </c>
      <c r="X42">
        <f>IF('2019'!X42=0,0,(AME_2030!X42/'2019'!X42)^(1/7)-1)</f>
        <v>5.9004234857673588E-4</v>
      </c>
      <c r="Y42">
        <f>IF('2019'!Y42=0,0,(AME_2030!Y42/'2019'!Y42)^(1/7)-1)</f>
        <v>0</v>
      </c>
      <c r="Z42">
        <f>IF('2019'!Z42=0,0,(AME_2030!Z42/'2019'!Z42)^(1/7)-1)</f>
        <v>-9.2876849441358988E-4</v>
      </c>
      <c r="AA42">
        <f>IF('2019'!AA42=0,0,(AME_2030!AA42/'2019'!AA42)^(1/7)-1)</f>
        <v>1.3441504589410957E-3</v>
      </c>
      <c r="AB42">
        <f>IF('2019'!AB42=0,0,(AME_2030!AB42/'2019'!AB42)^(1/7)-1)</f>
        <v>-1.1090406508451611E-4</v>
      </c>
      <c r="AC42">
        <f>IF('2019'!AC42=0,0,(AME_2030!AC42/'2019'!AC42)^(1/7)-1)</f>
        <v>0</v>
      </c>
      <c r="AD42">
        <f>IF('2019'!AD42=0,0,(AME_2030!AD42/'2019'!AD42)^(1/7)-1)</f>
        <v>1.7978494261261524E-4</v>
      </c>
      <c r="AE42">
        <f>IF('2019'!AE42=0,0,(AME_2030!AE42/'2019'!AE42)^(1/7)-1)</f>
        <v>-3.1976129184552171E-4</v>
      </c>
      <c r="AF42">
        <f>IF('2019'!AF42=0,0,(AME_2030!AF42/'2019'!AF42)^(1/7)-1)</f>
        <v>-1.907494418181499E-3</v>
      </c>
      <c r="AG42">
        <f>IF('2019'!AG42=0,0,(AME_2030!AG42/'2019'!AG42)^(1/7)-1)</f>
        <v>0</v>
      </c>
      <c r="AH42">
        <f>IF('2019'!AH42=0,0,(AME_2030!AH42/'2019'!AH42)^(1/7)-1)</f>
        <v>5.1565959996668909E-5</v>
      </c>
      <c r="AI42">
        <f>IF('2019'!AI42=0,0,(AME_2030!AI42/'2019'!AI42)^(1/7)-1)</f>
        <v>-3.4135932397361124E-4</v>
      </c>
      <c r="AJ42">
        <f>IF('2019'!AJ42=0,0,(AME_2030!AJ42/'2019'!AJ42)^(1/7)-1)</f>
        <v>-1.0488087818227854E-6</v>
      </c>
      <c r="AK42">
        <f>IF('2019'!AK42=0,0,(AME_2030!AK42/'2019'!AK42)^(1/7)-1)</f>
        <v>0</v>
      </c>
      <c r="AL42">
        <f>IF('2019'!AL42=0,0,(AME_2030!AL42/'2019'!AL42)^(1/7)-1)</f>
        <v>8.832254323483113E-4</v>
      </c>
      <c r="AM42">
        <f>IF('2019'!AM42=0,0,(AME_2030!AM42/'2019'!AM42)^(1/7)-1)</f>
        <v>1.8241375133065674E-5</v>
      </c>
      <c r="AN42">
        <f>IF('2019'!AN42=0,0,(AME_2030!AN42/'2019'!AN42)^(1/7)-1)</f>
        <v>0</v>
      </c>
      <c r="AO42">
        <f>IF('2019'!AO42=0,0,(AME_2030!AO42/'2019'!AO42)^(1/7)-1)</f>
        <v>-1.2328211023356905E-3</v>
      </c>
      <c r="AP42">
        <f>IF('2019'!AP42=0,0,(AME_2030!AP42/'2019'!AP42)^(1/7)-1)</f>
        <v>3.5089409910995517E-3</v>
      </c>
      <c r="AQ42">
        <f>IF('2019'!AQ42=0,0,(AME_2030!AQ42/'2019'!AQ42)^(1/7)-1)</f>
        <v>0</v>
      </c>
      <c r="AR42">
        <f>IF('2019'!AR42=0,0,(AME_2030!AR42/'2019'!AR42)^(1/7)-1)</f>
        <v>1.0162155658410832E-4</v>
      </c>
      <c r="AS42">
        <f>IF('2019'!AS42=0,0,(AME_2030!AS42/'2019'!AS42)^(1/7)-1)</f>
        <v>0</v>
      </c>
      <c r="AT42">
        <f>IF('2019'!AT42=0,0,(AME_2030!AT42/'2019'!AT42)^(1/7)-1)</f>
        <v>0</v>
      </c>
      <c r="AU42">
        <f>IF('2019'!AU42=0,0,(AME_2030!AU42/'2019'!AU42)^(1/7)-1)</f>
        <v>2.9089932628543202E-3</v>
      </c>
    </row>
    <row r="43" spans="1:47" x14ac:dyDescent="0.25">
      <c r="A43" s="146"/>
      <c r="B43" s="1" t="s">
        <v>4</v>
      </c>
      <c r="C43" s="1" t="s">
        <v>4</v>
      </c>
      <c r="D43" s="4" t="s">
        <v>41</v>
      </c>
      <c r="E43">
        <f>IF('2019'!E43=0,0,(AME_2030!E43/'2019'!E43)^(1/7)-1)</f>
        <v>-1.8317718178046949E-3</v>
      </c>
      <c r="F43">
        <f>IF('2019'!F43=0,0,(AME_2030!F43/'2019'!F43)^(1/7)-1)</f>
        <v>1.1287430211250893E-3</v>
      </c>
      <c r="G43">
        <f>IF('2019'!G43=0,0,(AME_2030!G43/'2019'!G43)^(1/7)-1)</f>
        <v>-2.3353149414262475E-9</v>
      </c>
      <c r="H43">
        <f>IF('2019'!H43=0,0,(AME_2030!H43/'2019'!H43)^(1/7)-1)</f>
        <v>1.0774424142068195E-3</v>
      </c>
      <c r="I43">
        <f>IF('2019'!I43=0,0,(AME_2030!I43/'2019'!I43)^(1/7)-1)</f>
        <v>-1.1081930220901981E-3</v>
      </c>
      <c r="J43">
        <f>IF('2019'!J43=0,0,(AME_2030!J43/'2019'!J43)^(1/7)-1)</f>
        <v>3.5074739262008769E-4</v>
      </c>
      <c r="K43" s="64">
        <f>IF('2019 (Z)'!AW43=0,0,('AME_2030 (Z)'!AW43/'2019 (Z)'!AW43)^(1/7)-1)</f>
        <v>2.2937387773520612E-3</v>
      </c>
      <c r="L43" s="64">
        <f t="shared" si="9"/>
        <v>2.2937387773520612E-3</v>
      </c>
      <c r="M43">
        <f>IF('2019'!M43=0,0,(AME_2030!M43/'2019'!M43)^(1/7)-1)</f>
        <v>5.8485172061955026E-3</v>
      </c>
      <c r="N43">
        <f>IF('2019'!N43=0,0,(AME_2030!N43/'2019'!N43)^(1/7)-1)</f>
        <v>1.6287863407517644E-2</v>
      </c>
      <c r="O43">
        <f>IF('2019'!O43=0,0,(AME_2030!O43/'2019'!O43)^(1/7)-1)</f>
        <v>-1.9237709176400664E-4</v>
      </c>
      <c r="P43">
        <f>IF('2019'!P43=0,0,(AME_2030!P43/'2019'!P43)^(1/7)-1)</f>
        <v>4.0386208302334303E-4</v>
      </c>
      <c r="Q43">
        <f>IF('2019'!Q43=0,0,(AME_2030!Q43/'2019'!Q43)^(1/7)-1)</f>
        <v>1.6442184547216243E-7</v>
      </c>
      <c r="R43">
        <f>IF('2019'!R43=0,0,(AME_2030!R43/'2019'!R43)^(1/7)-1)</f>
        <v>-2.0238260622917892E-8</v>
      </c>
      <c r="S43" s="64">
        <f t="shared" si="1"/>
        <v>-2.674414640857492E-7</v>
      </c>
      <c r="T43" s="64">
        <f>IF('2019'!T43=0,0,(AME_2030!T43/'2019'!T43)^(1/7)-1)</f>
        <v>-2.674414640857492E-7</v>
      </c>
      <c r="U43">
        <f>IF('2019'!U43=0,0,(AME_2030!U43/'2019'!U43)^(1/7)-1)</f>
        <v>4.5250004250263487E-6</v>
      </c>
      <c r="V43">
        <f>IF('2019'!V43=0,0,(AME_2030!V43/'2019'!V43)^(1/7)-1)</f>
        <v>-2.6346634207641273E-8</v>
      </c>
      <c r="W43">
        <f>IF('2019'!W43=0,0,(AME_2030!W43/'2019'!W43)^(1/7)-1)</f>
        <v>3.2791246503505178E-4</v>
      </c>
      <c r="X43">
        <f>IF('2019'!X43=0,0,(AME_2030!X43/'2019'!X43)^(1/7)-1)</f>
        <v>7.2924186027201188E-4</v>
      </c>
      <c r="Y43">
        <f>IF('2019'!Y43=0,0,(AME_2030!Y43/'2019'!Y43)^(1/7)-1)</f>
        <v>2.4005377164979524E-3</v>
      </c>
      <c r="Z43">
        <f>IF('2019'!Z43=0,0,(AME_2030!Z43/'2019'!Z43)^(1/7)-1)</f>
        <v>-1.1468739659913352E-3</v>
      </c>
      <c r="AA43">
        <f>IF('2019'!AA43=0,0,(AME_2030!AA43/'2019'!AA43)^(1/7)-1)</f>
        <v>1.3440011700880383E-3</v>
      </c>
      <c r="AB43">
        <f>IF('2019'!AB43=0,0,(AME_2030!AB43/'2019'!AB43)^(1/7)-1)</f>
        <v>-1.3151175196202125E-4</v>
      </c>
      <c r="AC43">
        <f>IF('2019'!AC43=0,0,(AME_2030!AC43/'2019'!AC43)^(1/7)-1)</f>
        <v>-2.2028981698118955E-4</v>
      </c>
      <c r="AD43">
        <f>IF('2019'!AD43=0,0,(AME_2030!AD43/'2019'!AD43)^(1/7)-1)</f>
        <v>1.7978494261261524E-4</v>
      </c>
      <c r="AE43">
        <f>IF('2019'!AE43=0,0,(AME_2030!AE43/'2019'!AE43)^(1/7)-1)</f>
        <v>-3.1976129184518864E-4</v>
      </c>
      <c r="AF43">
        <f>IF('2019'!AF43=0,0,(AME_2030!AF43/'2019'!AF43)^(1/7)-1)</f>
        <v>-1.907494418181499E-3</v>
      </c>
      <c r="AG43">
        <f>IF('2019'!AG43=0,0,(AME_2030!AG43/'2019'!AG43)^(1/7)-1)</f>
        <v>0</v>
      </c>
      <c r="AH43">
        <f>IF('2019'!AH43=0,0,(AME_2030!AH43/'2019'!AH43)^(1/7)-1)</f>
        <v>5.1565959996446864E-5</v>
      </c>
      <c r="AI43">
        <f>IF('2019'!AI43=0,0,(AME_2030!AI43/'2019'!AI43)^(1/7)-1)</f>
        <v>-3.4061302238541646E-4</v>
      </c>
      <c r="AJ43">
        <f>IF('2019'!AJ43=0,0,(AME_2030!AJ43/'2019'!AJ43)^(1/7)-1)</f>
        <v>-1.0488087813786962E-6</v>
      </c>
      <c r="AK43">
        <f>IF('2019'!AK43=0,0,(AME_2030!AK43/'2019'!AK43)^(1/7)-1)</f>
        <v>0</v>
      </c>
      <c r="AL43">
        <f>IF('2019'!AL43=0,0,(AME_2030!AL43/'2019'!AL43)^(1/7)-1)</f>
        <v>8.8322543234808926E-4</v>
      </c>
      <c r="AM43">
        <f>IF('2019'!AM43=0,0,(AME_2030!AM43/'2019'!AM43)^(1/7)-1)</f>
        <v>1.9874103690753486E-5</v>
      </c>
      <c r="AN43">
        <f>IF('2019'!AN43=0,0,(AME_2030!AN43/'2019'!AN43)^(1/7)-1)</f>
        <v>0</v>
      </c>
      <c r="AO43">
        <f>IF('2019'!AO43=0,0,(AME_2030!AO43/'2019'!AO43)^(1/7)-1)</f>
        <v>-1.2328211023358016E-3</v>
      </c>
      <c r="AP43">
        <f>IF('2019'!AP43=0,0,(AME_2030!AP43/'2019'!AP43)^(1/7)-1)</f>
        <v>5.4332932273526424E-4</v>
      </c>
      <c r="AQ43">
        <f>IF('2019'!AQ43=0,0,(AME_2030!AQ43/'2019'!AQ43)^(1/7)-1)</f>
        <v>0</v>
      </c>
      <c r="AR43">
        <f>IF('2019'!AR43=0,0,(AME_2030!AR43/'2019'!AR43)^(1/7)-1)</f>
        <v>0</v>
      </c>
      <c r="AS43">
        <f>IF('2019'!AS43=0,0,(AME_2030!AS43/'2019'!AS43)^(1/7)-1)</f>
        <v>0</v>
      </c>
      <c r="AT43">
        <f>IF('2019'!AT43=0,0,(AME_2030!AT43/'2019'!AT43)^(1/7)-1)</f>
        <v>0</v>
      </c>
      <c r="AU43">
        <f>IF('2019'!AU43=0,0,(AME_2030!AU43/'2019'!AU43)^(1/7)-1)</f>
        <v>1.0130538042487647E-3</v>
      </c>
    </row>
    <row r="44" spans="1:47" x14ac:dyDescent="0.25">
      <c r="A44" s="146"/>
      <c r="B44" s="1" t="s">
        <v>5</v>
      </c>
      <c r="C44" s="1" t="s">
        <v>5</v>
      </c>
      <c r="D44" s="4" t="s">
        <v>42</v>
      </c>
      <c r="E44">
        <f>IF('2019'!E44=0,0,(AME_2030!E44/'2019'!E44)^(1/7)-1)</f>
        <v>-2.1603344957710213E-5</v>
      </c>
      <c r="F44">
        <f>IF('2019'!F44=0,0,(AME_2030!F44/'2019'!F44)^(1/7)-1)</f>
        <v>2.1537227604895293E-4</v>
      </c>
      <c r="G44">
        <f>IF('2019'!G44=0,0,(AME_2030!G44/'2019'!G44)^(1/7)-1)</f>
        <v>-2.3353149414262475E-9</v>
      </c>
      <c r="H44">
        <f>IF('2019'!H44=0,0,(AME_2030!H44/'2019'!H44)^(1/7)-1)</f>
        <v>3.9422070736319093E-3</v>
      </c>
      <c r="I44">
        <f>IF('2019'!I44=0,0,(AME_2030!I44/'2019'!I44)^(1/7)-1)</f>
        <v>5.7751562567465164E-4</v>
      </c>
      <c r="J44">
        <f>IF('2019'!J44=0,0,(AME_2030!J44/'2019'!J44)^(1/7)-1)</f>
        <v>5.2886236580618196E-4</v>
      </c>
      <c r="K44" s="64">
        <f>IF('2019 (Z)'!AW44=0,0,('AME_2030 (Z)'!AW44/'2019 (Z)'!AW44)^(1/7)-1)</f>
        <v>2.2946133963928084E-3</v>
      </c>
      <c r="L44" s="64">
        <f t="shared" si="9"/>
        <v>2.2946133963928084E-3</v>
      </c>
      <c r="M44">
        <f>IF('2019'!M44=0,0,(AME_2030!M44/'2019'!M44)^(1/7)-1)</f>
        <v>-6.1169470833372097E-3</v>
      </c>
      <c r="N44">
        <f>IF('2019'!N44=0,0,(AME_2030!N44/'2019'!N44)^(1/7)-1)</f>
        <v>-3.3981669376718093E-3</v>
      </c>
      <c r="O44">
        <f>IF('2019'!O44=0,0,(AME_2030!O44/'2019'!O44)^(1/7)-1)</f>
        <v>1.1073389356390795E-3</v>
      </c>
      <c r="P44">
        <f>IF('2019'!P44=0,0,(AME_2030!P44/'2019'!P44)^(1/7)-1)</f>
        <v>-6.386786754924989E-4</v>
      </c>
      <c r="Q44">
        <f>IF('2019'!Q44=0,0,(AME_2030!Q44/'2019'!Q44)^(1/7)-1)</f>
        <v>1.6442184547216243E-7</v>
      </c>
      <c r="R44">
        <f>IF('2019'!R44=0,0,(AME_2030!R44/'2019'!R44)^(1/7)-1)</f>
        <v>-2.0238260622917892E-8</v>
      </c>
      <c r="S44" s="64">
        <f t="shared" si="1"/>
        <v>-2.5391862404910981E-6</v>
      </c>
      <c r="T44" s="64">
        <f>IF('2019'!T44=0,0,(AME_2030!T44/'2019'!T44)^(1/7)-1)</f>
        <v>-2.5391862404910981E-6</v>
      </c>
      <c r="U44">
        <f>IF('2019'!U44=0,0,(AME_2030!U44/'2019'!U44)^(1/7)-1)</f>
        <v>-1.3747556324439358E-6</v>
      </c>
      <c r="V44">
        <f>IF('2019'!V44=0,0,(AME_2030!V44/'2019'!V44)^(1/7)-1)</f>
        <v>-2.6346634207641273E-8</v>
      </c>
      <c r="W44">
        <f>IF('2019'!W44=0,0,(AME_2030!W44/'2019'!W44)^(1/7)-1)</f>
        <v>-4.2671023061435776E-5</v>
      </c>
      <c r="X44">
        <f>IF('2019'!X44=0,0,(AME_2030!X44/'2019'!X44)^(1/7)-1)</f>
        <v>-1.5381912606748926E-5</v>
      </c>
      <c r="Y44">
        <f>IF('2019'!Y44=0,0,(AME_2030!Y44/'2019'!Y44)^(1/7)-1)</f>
        <v>2.4005377164979524E-3</v>
      </c>
      <c r="Z44">
        <f>IF('2019'!Z44=0,0,(AME_2030!Z44/'2019'!Z44)^(1/7)-1)</f>
        <v>-1.1001394783795027E-3</v>
      </c>
      <c r="AA44">
        <f>IF('2019'!AA44=0,0,(AME_2030!AA44/'2019'!AA44)^(1/7)-1)</f>
        <v>1.3438951965325519E-3</v>
      </c>
      <c r="AB44">
        <f>IF('2019'!AB44=0,0,(AME_2030!AB44/'2019'!AB44)^(1/7)-1)</f>
        <v>-1.2427992069841132E-4</v>
      </c>
      <c r="AC44">
        <f>IF('2019'!AC44=0,0,(AME_2030!AC44/'2019'!AC44)^(1/7)-1)</f>
        <v>-2.2028981698118955E-4</v>
      </c>
      <c r="AD44">
        <f>IF('2019'!AD44=0,0,(AME_2030!AD44/'2019'!AD44)^(1/7)-1)</f>
        <v>1.7978494261261524E-4</v>
      </c>
      <c r="AE44">
        <f>IF('2019'!AE44=0,0,(AME_2030!AE44/'2019'!AE44)^(1/7)-1)</f>
        <v>-3.1976129184507762E-4</v>
      </c>
      <c r="AF44">
        <f>IF('2019'!AF44=0,0,(AME_2030!AF44/'2019'!AF44)^(1/7)-1)</f>
        <v>-1.907494418181499E-3</v>
      </c>
      <c r="AG44">
        <f>IF('2019'!AG44=0,0,(AME_2030!AG44/'2019'!AG44)^(1/7)-1)</f>
        <v>-5.3550505342436772E-3</v>
      </c>
      <c r="AH44">
        <f>IF('2019'!AH44=0,0,(AME_2030!AH44/'2019'!AH44)^(1/7)-1)</f>
        <v>5.1565959996446864E-5</v>
      </c>
      <c r="AI44">
        <f>IF('2019'!AI44=0,0,(AME_2030!AI44/'2019'!AI44)^(1/7)-1)</f>
        <v>-3.4038869949537531E-4</v>
      </c>
      <c r="AJ44">
        <f>IF('2019'!AJ44=0,0,(AME_2030!AJ44/'2019'!AJ44)^(1/7)-1)</f>
        <v>-1.0488087813786962E-6</v>
      </c>
      <c r="AK44">
        <f>IF('2019'!AK44=0,0,(AME_2030!AK44/'2019'!AK44)^(1/7)-1)</f>
        <v>0</v>
      </c>
      <c r="AL44">
        <f>IF('2019'!AL44=0,0,(AME_2030!AL44/'2019'!AL44)^(1/7)-1)</f>
        <v>8.8322543234808926E-4</v>
      </c>
      <c r="AM44">
        <f>IF('2019'!AM44=0,0,(AME_2030!AM44/'2019'!AM44)^(1/7)-1)</f>
        <v>2.1409424161067392E-5</v>
      </c>
      <c r="AN44">
        <f>IF('2019'!AN44=0,0,(AME_2030!AN44/'2019'!AN44)^(1/7)-1)</f>
        <v>0</v>
      </c>
      <c r="AO44">
        <f>IF('2019'!AO44=0,0,(AME_2030!AO44/'2019'!AO44)^(1/7)-1)</f>
        <v>-1.2328211023356905E-3</v>
      </c>
      <c r="AP44">
        <f>IF('2019'!AP44=0,0,(AME_2030!AP44/'2019'!AP44)^(1/7)-1)</f>
        <v>0</v>
      </c>
      <c r="AQ44">
        <f>IF('2019'!AQ44=0,0,(AME_2030!AQ44/'2019'!AQ44)^(1/7)-1)</f>
        <v>0</v>
      </c>
      <c r="AR44">
        <f>IF('2019'!AR44=0,0,(AME_2030!AR44/'2019'!AR44)^(1/7)-1)</f>
        <v>0</v>
      </c>
      <c r="AS44">
        <f>IF('2019'!AS44=0,0,(AME_2030!AS44/'2019'!AS44)^(1/7)-1)</f>
        <v>0</v>
      </c>
      <c r="AT44">
        <f>IF('2019'!AT44=0,0,(AME_2030!AT44/'2019'!AT44)^(1/7)-1)</f>
        <v>0</v>
      </c>
      <c r="AU44">
        <f>IF('2019'!AU44=0,0,(AME_2030!AU44/'2019'!AU44)^(1/7)-1)</f>
        <v>4.0217545349330308E-5</v>
      </c>
    </row>
    <row r="45" spans="1:47" x14ac:dyDescent="0.25">
      <c r="A45" s="146"/>
      <c r="B45" s="1" t="s">
        <v>6</v>
      </c>
      <c r="C45" s="1" t="s">
        <v>6</v>
      </c>
      <c r="D45" s="4" t="s">
        <v>43</v>
      </c>
      <c r="E45">
        <f>IF('2019'!E45=0,0,(AME_2030!E45/'2019'!E45)^(1/7)-1)</f>
        <v>-2.9522875758450362E-2</v>
      </c>
      <c r="F45">
        <f>IF('2019'!F45=0,0,(AME_2030!F45/'2019'!F45)^(1/7)-1)</f>
        <v>-8.2970029456973182E-2</v>
      </c>
      <c r="G45">
        <f>IF('2019'!G45=0,0,(AME_2030!G45/'2019'!G45)^(1/7)-1)</f>
        <v>-7.2443684927590457E-2</v>
      </c>
      <c r="H45">
        <f>IF('2019'!H45=0,0,(AME_2030!H45/'2019'!H45)^(1/7)-1)</f>
        <v>-0.10625079821740757</v>
      </c>
      <c r="I45">
        <f>IF('2019'!I45=0,0,(AME_2030!I45/'2019'!I45)^(1/7)-1)</f>
        <v>-3.3842838581026324E-3</v>
      </c>
      <c r="J45">
        <f>IF('2019'!J45=0,0,(AME_2030!J45/'2019'!J45)^(1/7)-1)</f>
        <v>-5.6959648659871132E-2</v>
      </c>
      <c r="K45" s="64">
        <f>IF('2019 (Z)'!AW45=0,0,('AME_2030 (Z)'!AW45/'2019 (Z)'!AW45)^(1/7)-1)</f>
        <v>-8.1044005454940837E-2</v>
      </c>
      <c r="L45" s="64">
        <f t="shared" si="9"/>
        <v>-8.1044005454940837E-2</v>
      </c>
      <c r="M45">
        <f>IF('2019'!M45=0,0,(AME_2030!M45/'2019'!M45)^(1/7)-1)</f>
        <v>-1.6458398440215349E-2</v>
      </c>
      <c r="N45">
        <f>IF('2019'!N45=0,0,(AME_2030!N45/'2019'!N45)^(1/7)-1)</f>
        <v>-1.1467982909541208E-2</v>
      </c>
      <c r="O45">
        <f>IF('2019'!O45=0,0,(AME_2030!O45/'2019'!O45)^(1/7)-1)</f>
        <v>-1.2660495137383765E-2</v>
      </c>
      <c r="P45">
        <f>IF('2019'!P45=0,0,(AME_2030!P45/'2019'!P45)^(1/7)-1)</f>
        <v>8.0957041595302037E-3</v>
      </c>
      <c r="Q45">
        <f>IF('2019'!Q45=0,0,(AME_2030!Q45/'2019'!Q45)^(1/7)-1)</f>
        <v>-2.132052700277054E-3</v>
      </c>
      <c r="R45">
        <f>IF('2019'!R45=0,0,(AME_2030!R45/'2019'!R45)^(1/7)-1)</f>
        <v>-3.262093757224338E-2</v>
      </c>
      <c r="S45" s="64">
        <f t="shared" si="1"/>
        <v>-2.0560690909501633E-2</v>
      </c>
      <c r="T45" s="64">
        <f>IF('2019'!T45=0,0,(AME_2030!T45/'2019'!T45)^(1/7)-1)</f>
        <v>-2.0560690909501633E-2</v>
      </c>
      <c r="U45">
        <f>IF('2019'!U45=0,0,(AME_2030!U45/'2019'!U45)^(1/7)-1)</f>
        <v>-3.1616485028667762E-2</v>
      </c>
      <c r="V45">
        <f>IF('2019'!V45=0,0,(AME_2030!V45/'2019'!V45)^(1/7)-1)</f>
        <v>-3.1096359641293647E-2</v>
      </c>
      <c r="W45">
        <f>IF('2019'!W45=0,0,(AME_2030!W45/'2019'!W45)^(1/7)-1)</f>
        <v>-1.7884852057257872E-2</v>
      </c>
      <c r="X45">
        <f>IF('2019'!X45=0,0,(AME_2030!X45/'2019'!X45)^(1/7)-1)</f>
        <v>-1.1078175508992483E-2</v>
      </c>
      <c r="Y45">
        <f>IF('2019'!Y45=0,0,(AME_2030!Y45/'2019'!Y45)^(1/7)-1)</f>
        <v>6.3899591772977882E-3</v>
      </c>
      <c r="Z45">
        <f>IF('2019'!Z45=0,0,(AME_2030!Z45/'2019'!Z45)^(1/7)-1)</f>
        <v>1.0044516129296133E-2</v>
      </c>
      <c r="AA45">
        <f>IF('2019'!AA45=0,0,(AME_2030!AA45/'2019'!AA45)^(1/7)-1)</f>
        <v>-2.0088911030468171E-2</v>
      </c>
      <c r="AB45">
        <f>IF('2019'!AB45=0,0,(AME_2030!AB45/'2019'!AB45)^(1/7)-1)</f>
        <v>-2.7513442510323505E-2</v>
      </c>
      <c r="AC45">
        <f>IF('2019'!AC45=0,0,(AME_2030!AC45/'2019'!AC45)^(1/7)-1)</f>
        <v>4.3937915136582628E-3</v>
      </c>
      <c r="AD45">
        <f>IF('2019'!AD45=0,0,(AME_2030!AD45/'2019'!AD45)^(1/7)-1)</f>
        <v>4.8423420548195928E-3</v>
      </c>
      <c r="AE45">
        <f>IF('2019'!AE45=0,0,(AME_2030!AE45/'2019'!AE45)^(1/7)-1)</f>
        <v>4.3046800731443291E-3</v>
      </c>
      <c r="AF45">
        <f>IF('2019'!AF45=0,0,(AME_2030!AF45/'2019'!AF45)^(1/7)-1)</f>
        <v>2.6752023963909632E-3</v>
      </c>
      <c r="AG45">
        <f>IF('2019'!AG45=0,0,(AME_2030!AG45/'2019'!AG45)^(1/7)-1)</f>
        <v>0</v>
      </c>
      <c r="AH45">
        <f>IF('2019'!AH45=0,0,(AME_2030!AH45/'2019'!AH45)^(1/7)-1)</f>
        <v>-2.9571486413388692E-2</v>
      </c>
      <c r="AI45">
        <f>IF('2019'!AI45=0,0,(AME_2030!AI45/'2019'!AI45)^(1/7)-1)</f>
        <v>4.1219472488343012E-3</v>
      </c>
      <c r="AJ45">
        <f>IF('2019'!AJ45=0,0,(AME_2030!AJ45/'2019'!AJ45)^(1/7)-1)</f>
        <v>-3.231337607382867E-2</v>
      </c>
      <c r="AK45">
        <f>IF('2019'!AK45=0,0,(AME_2030!AK45/'2019'!AK45)^(1/7)-1)</f>
        <v>0</v>
      </c>
      <c r="AL45">
        <f>IF('2019'!AL45=0,0,(AME_2030!AL45/'2019'!AL45)^(1/7)-1)</f>
        <v>-3.1707139013562369E-2</v>
      </c>
      <c r="AM45">
        <f>IF('2019'!AM45=0,0,(AME_2030!AM45/'2019'!AM45)^(1/7)-1)</f>
        <v>2.3416243129315006E-3</v>
      </c>
      <c r="AN45">
        <f>IF('2019'!AN45=0,0,(AME_2030!AN45/'2019'!AN45)^(1/7)-1)</f>
        <v>0</v>
      </c>
      <c r="AO45">
        <f>IF('2019'!AO45=0,0,(AME_2030!AO45/'2019'!AO45)^(1/7)-1)</f>
        <v>-1.0506435371303136E-2</v>
      </c>
      <c r="AP45">
        <f>IF('2019'!AP45=0,0,(AME_2030!AP45/'2019'!AP45)^(1/7)-1)</f>
        <v>0</v>
      </c>
      <c r="AQ45">
        <f>IF('2019'!AQ45=0,0,(AME_2030!AQ45/'2019'!AQ45)^(1/7)-1)</f>
        <v>0</v>
      </c>
      <c r="AR45">
        <f>IF('2019'!AR45=0,0,(AME_2030!AR45/'2019'!AR45)^(1/7)-1)</f>
        <v>-0.54704261560148537</v>
      </c>
      <c r="AS45">
        <f>IF('2019'!AS45=0,0,(AME_2030!AS45/'2019'!AS45)^(1/7)-1)</f>
        <v>0</v>
      </c>
      <c r="AT45">
        <f>IF('2019'!AT45=0,0,(AME_2030!AT45/'2019'!AT45)^(1/7)-1)</f>
        <v>0</v>
      </c>
      <c r="AU45">
        <f>IF('2019'!AU45=0,0,(AME_2030!AU45/'2019'!AU45)^(1/7)-1)</f>
        <v>-2.8925170454373372E-2</v>
      </c>
    </row>
    <row r="46" spans="1:47" x14ac:dyDescent="0.25">
      <c r="A46" s="146"/>
      <c r="B46" s="1" t="s">
        <v>7</v>
      </c>
      <c r="C46" s="1" t="s">
        <v>7</v>
      </c>
      <c r="D46" s="4" t="s">
        <v>44</v>
      </c>
      <c r="E46">
        <f>IF('2019'!E46=0,0,(AME_2030!E46/'2019'!E46)^(1/7)-1)</f>
        <v>-9.7377050482461147E-4</v>
      </c>
      <c r="F46">
        <f>IF('2019'!F46=0,0,(AME_2030!F46/'2019'!F46)^(1/7)-1)</f>
        <v>-4.514314998715907E-5</v>
      </c>
      <c r="G46">
        <f>IF('2019'!G46=0,0,(AME_2030!G46/'2019'!G46)^(1/7)-1)</f>
        <v>-2.3353149414262475E-9</v>
      </c>
      <c r="H46">
        <f>IF('2019'!H46=0,0,(AME_2030!H46/'2019'!H46)^(1/7)-1)</f>
        <v>8.97811692225714E-3</v>
      </c>
      <c r="I46">
        <f>IF('2019'!I46=0,0,(AME_2030!I46/'2019'!I46)^(1/7)-1)</f>
        <v>3.4503333131929992E-4</v>
      </c>
      <c r="J46">
        <f>IF('2019'!J46=0,0,(AME_2030!J46/'2019'!J46)^(1/7)-1)</f>
        <v>2.2900383385815459E-5</v>
      </c>
      <c r="K46" s="64">
        <f>IF('2019 (Z)'!AW46=0,0,('AME_2030 (Z)'!AW46/'2019 (Z)'!AW46)^(1/7)-1)</f>
        <v>2.2979601481156742E-3</v>
      </c>
      <c r="L46" s="64">
        <f t="shared" si="9"/>
        <v>2.2979601481156742E-3</v>
      </c>
      <c r="M46">
        <f>IF('2019'!M46=0,0,(AME_2030!M46/'2019'!M46)^(1/7)-1)</f>
        <v>-3.3816474635514071E-3</v>
      </c>
      <c r="N46">
        <f>IF('2019'!N46=0,0,(AME_2030!N46/'2019'!N46)^(1/7)-1)</f>
        <v>-1.1035450924566925E-3</v>
      </c>
      <c r="O46">
        <f>IF('2019'!O46=0,0,(AME_2030!O46/'2019'!O46)^(1/7)-1)</f>
        <v>2.0162160356795855E-3</v>
      </c>
      <c r="P46">
        <f>IF('2019'!P46=0,0,(AME_2030!P46/'2019'!P46)^(1/7)-1)</f>
        <v>-3.5811734599311418E-4</v>
      </c>
      <c r="Q46">
        <f>IF('2019'!Q46=0,0,(AME_2030!Q46/'2019'!Q46)^(1/7)-1)</f>
        <v>-1.1181760388175865E-3</v>
      </c>
      <c r="R46">
        <f>IF('2019'!R46=0,0,(AME_2030!R46/'2019'!R46)^(1/7)-1)</f>
        <v>-2.0238260622917892E-8</v>
      </c>
      <c r="S46" s="64">
        <f t="shared" si="1"/>
        <v>2.4583866380378794E-6</v>
      </c>
      <c r="T46" s="64">
        <f>IF('2019'!T46=0,0,(AME_2030!T46/'2019'!T46)^(1/7)-1)</f>
        <v>2.4583866380378794E-6</v>
      </c>
      <c r="U46">
        <f>IF('2019'!U46=0,0,(AME_2030!U46/'2019'!U46)^(1/7)-1)</f>
        <v>8.0361730381284247E-8</v>
      </c>
      <c r="V46">
        <f>IF('2019'!V46=0,0,(AME_2030!V46/'2019'!V46)^(1/7)-1)</f>
        <v>-2.6346634207641273E-8</v>
      </c>
      <c r="W46">
        <f>IF('2019'!W46=0,0,(AME_2030!W46/'2019'!W46)^(1/7)-1)</f>
        <v>-3.3476896885734631E-3</v>
      </c>
      <c r="X46">
        <f>IF('2019'!X46=0,0,(AME_2030!X46/'2019'!X46)^(1/7)-1)</f>
        <v>-1.5341006651681255E-6</v>
      </c>
      <c r="Y46">
        <f>IF('2019'!Y46=0,0,(AME_2030!Y46/'2019'!Y46)^(1/7)-1)</f>
        <v>2.4013583617730205E-3</v>
      </c>
      <c r="Z46">
        <f>IF('2019'!Z46=0,0,(AME_2030!Z46/'2019'!Z46)^(1/7)-1)</f>
        <v>-1.0150441961849221E-3</v>
      </c>
      <c r="AA46">
        <f>IF('2019'!AA46=0,0,(AME_2030!AA46/'2019'!AA46)^(1/7)-1)</f>
        <v>1.3439506508681198E-3</v>
      </c>
      <c r="AB46">
        <f>IF('2019'!AB46=0,0,(AME_2030!AB46/'2019'!AB46)^(1/7)-1)</f>
        <v>-8.2950757905431161E-5</v>
      </c>
      <c r="AC46">
        <f>IF('2019'!AC46=0,0,(AME_2030!AC46/'2019'!AC46)^(1/7)-1)</f>
        <v>-2.2028981698130057E-4</v>
      </c>
      <c r="AD46">
        <f>IF('2019'!AD46=0,0,(AME_2030!AD46/'2019'!AD46)^(1/7)-1)</f>
        <v>1.7978494261261524E-4</v>
      </c>
      <c r="AE46">
        <f>IF('2019'!AE46=0,0,(AME_2030!AE46/'2019'!AE46)^(1/7)-1)</f>
        <v>-3.1976129184518864E-4</v>
      </c>
      <c r="AF46">
        <f>IF('2019'!AF46=0,0,(AME_2030!AF46/'2019'!AF46)^(1/7)-1)</f>
        <v>-1.907494418181388E-3</v>
      </c>
      <c r="AG46">
        <f>IF('2019'!AG46=0,0,(AME_2030!AG46/'2019'!AG46)^(1/7)-1)</f>
        <v>-5.3550505342435661E-3</v>
      </c>
      <c r="AH46">
        <f>IF('2019'!AH46=0,0,(AME_2030!AH46/'2019'!AH46)^(1/7)-1)</f>
        <v>5.1565959996446864E-5</v>
      </c>
      <c r="AI46">
        <f>IF('2019'!AI46=0,0,(AME_2030!AI46/'2019'!AI46)^(1/7)-1)</f>
        <v>-3.4048438333500464E-4</v>
      </c>
      <c r="AJ46">
        <f>IF('2019'!AJ46=0,0,(AME_2030!AJ46/'2019'!AJ46)^(1/7)-1)</f>
        <v>-1.0488087812676739E-6</v>
      </c>
      <c r="AK46">
        <f>IF('2019'!AK46=0,0,(AME_2030!AK46/'2019'!AK46)^(1/7)-1)</f>
        <v>0</v>
      </c>
      <c r="AL46">
        <f>IF('2019'!AL46=0,0,(AME_2030!AL46/'2019'!AL46)^(1/7)-1)</f>
        <v>8.832254323483113E-4</v>
      </c>
      <c r="AM46">
        <f>IF('2019'!AM46=0,0,(AME_2030!AM46/'2019'!AM46)^(1/7)-1)</f>
        <v>2.4196948983146171E-5</v>
      </c>
      <c r="AN46">
        <f>IF('2019'!AN46=0,0,(AME_2030!AN46/'2019'!AN46)^(1/7)-1)</f>
        <v>0</v>
      </c>
      <c r="AO46">
        <f>IF('2019'!AO46=0,0,(AME_2030!AO46/'2019'!AO46)^(1/7)-1)</f>
        <v>-1.2328211023356905E-3</v>
      </c>
      <c r="AP46">
        <f>IF('2019'!AP46=0,0,(AME_2030!AP46/'2019'!AP46)^(1/7)-1)</f>
        <v>0</v>
      </c>
      <c r="AQ46">
        <f>IF('2019'!AQ46=0,0,(AME_2030!AQ46/'2019'!AQ46)^(1/7)-1)</f>
        <v>0</v>
      </c>
      <c r="AR46">
        <f>IF('2019'!AR46=0,0,(AME_2030!AR46/'2019'!AR46)^(1/7)-1)</f>
        <v>0</v>
      </c>
      <c r="AS46">
        <f>IF('2019'!AS46=0,0,(AME_2030!AS46/'2019'!AS46)^(1/7)-1)</f>
        <v>0</v>
      </c>
      <c r="AT46">
        <f>IF('2019'!AT46=0,0,(AME_2030!AT46/'2019'!AT46)^(1/7)-1)</f>
        <v>0</v>
      </c>
      <c r="AU46">
        <f>IF('2019'!AU46=0,0,(AME_2030!AU46/'2019'!AU46)^(1/7)-1)</f>
        <v>2.8982495924492202E-3</v>
      </c>
    </row>
    <row r="47" spans="1:47" x14ac:dyDescent="0.25">
      <c r="A47" s="146"/>
      <c r="B47" s="1" t="s">
        <v>8</v>
      </c>
      <c r="C47" s="1" t="s">
        <v>8</v>
      </c>
      <c r="D47" s="4" t="s">
        <v>45</v>
      </c>
      <c r="E47">
        <f>IF('2019'!E47=0,0,(AME_2030!E47/'2019'!E47)^(1/7)-1)</f>
        <v>6.3255172880969379E-3</v>
      </c>
      <c r="F47">
        <f>IF('2019'!F47=0,0,(AME_2030!F47/'2019'!F47)^(1/7)-1)</f>
        <v>6.7291597760319455E-3</v>
      </c>
      <c r="G47">
        <f>IF('2019'!G47=0,0,(AME_2030!G47/'2019'!G47)^(1/7)-1)</f>
        <v>-2.3353149414262475E-9</v>
      </c>
      <c r="H47">
        <f>IF('2019'!H47=0,0,(AME_2030!H47/'2019'!H47)^(1/7)-1)</f>
        <v>1.0091756292832876E-2</v>
      </c>
      <c r="I47">
        <f>IF('2019'!I47=0,0,(AME_2030!I47/'2019'!I47)^(1/7)-1)</f>
        <v>-7.9182049113069031E-4</v>
      </c>
      <c r="J47">
        <f>IF('2019'!J47=0,0,(AME_2030!J47/'2019'!J47)^(1/7)-1)</f>
        <v>-8.9750462857318691E-4</v>
      </c>
      <c r="K47" s="64">
        <f>IF('2019 (Z)'!AW47=0,0,('AME_2030 (Z)'!AW47/'2019 (Z)'!AW47)^(1/7)-1)</f>
        <v>8.4408108765530176E-3</v>
      </c>
      <c r="L47" s="64">
        <f t="shared" si="9"/>
        <v>8.4408108765530176E-3</v>
      </c>
      <c r="M47">
        <f>IF('2019'!M47=0,0,(AME_2030!M47/'2019'!M47)^(1/7)-1)</f>
        <v>5.2459547220029545E-3</v>
      </c>
      <c r="N47">
        <f>IF('2019'!N47=0,0,(AME_2030!N47/'2019'!N47)^(1/7)-1)</f>
        <v>-8.6883295448547671E-4</v>
      </c>
      <c r="O47">
        <f>IF('2019'!O47=0,0,(AME_2030!O47/'2019'!O47)^(1/7)-1)</f>
        <v>-3.446081367862841E-3</v>
      </c>
      <c r="P47">
        <f>IF('2019'!P47=0,0,(AME_2030!P47/'2019'!P47)^(1/7)-1)</f>
        <v>5.9551678703755329E-3</v>
      </c>
      <c r="Q47">
        <f>IF('2019'!Q47=0,0,(AME_2030!Q47/'2019'!Q47)^(1/7)-1)</f>
        <v>1.015534540904639E-7</v>
      </c>
      <c r="R47">
        <f>IF('2019'!R47=0,0,(AME_2030!R47/'2019'!R47)^(1/7)-1)</f>
        <v>-1.8629279771031904E-6</v>
      </c>
      <c r="S47" s="64">
        <f t="shared" si="1"/>
        <v>2.6061443635594372E-5</v>
      </c>
      <c r="T47" s="64">
        <f>IF('2019'!T47=0,0,(AME_2030!T47/'2019'!T47)^(1/7)-1)</f>
        <v>2.6061443635594372E-5</v>
      </c>
      <c r="U47">
        <f>IF('2019'!U47=0,0,(AME_2030!U47/'2019'!U47)^(1/7)-1)</f>
        <v>-2.7311266637575216E-5</v>
      </c>
      <c r="V47">
        <f>IF('2019'!V47=0,0,(AME_2030!V47/'2019'!V47)^(1/7)-1)</f>
        <v>-2.634663409661897E-8</v>
      </c>
      <c r="W47">
        <f>IF('2019'!W47=0,0,(AME_2030!W47/'2019'!W47)^(1/7)-1)</f>
        <v>7.1480387806337475E-3</v>
      </c>
      <c r="X47">
        <f>IF('2019'!X47=0,0,(AME_2030!X47/'2019'!X47)^(1/7)-1)</f>
        <v>7.0931377723284506E-3</v>
      </c>
      <c r="Y47">
        <f>IF('2019'!Y47=0,0,(AME_2030!Y47/'2019'!Y47)^(1/7)-1)</f>
        <v>2.4086751657195205E-3</v>
      </c>
      <c r="Z47">
        <f>IF('2019'!Z47=0,0,(AME_2030!Z47/'2019'!Z47)^(1/7)-1)</f>
        <v>-4.6000337335998509E-3</v>
      </c>
      <c r="AA47">
        <f>IF('2019'!AA47=0,0,(AME_2030!AA47/'2019'!AA47)^(1/7)-1)</f>
        <v>7.0479177351989719E-4</v>
      </c>
      <c r="AB47">
        <f>IF('2019'!AB47=0,0,(AME_2030!AB47/'2019'!AB47)^(1/7)-1)</f>
        <v>-1.1579745830181398E-4</v>
      </c>
      <c r="AC47">
        <f>IF('2019'!AC47=0,0,(AME_2030!AC47/'2019'!AC47)^(1/7)-1)</f>
        <v>-2.2028981698118955E-4</v>
      </c>
      <c r="AD47">
        <f>IF('2019'!AD47=0,0,(AME_2030!AD47/'2019'!AD47)^(1/7)-1)</f>
        <v>1.7978494261261524E-4</v>
      </c>
      <c r="AE47">
        <f>IF('2019'!AE47=0,0,(AME_2030!AE47/'2019'!AE47)^(1/7)-1)</f>
        <v>-3.1976129184507762E-4</v>
      </c>
      <c r="AF47">
        <f>IF('2019'!AF47=0,0,(AME_2030!AF47/'2019'!AF47)^(1/7)-1)</f>
        <v>-1.907494418181499E-3</v>
      </c>
      <c r="AG47">
        <f>IF('2019'!AG47=0,0,(AME_2030!AG47/'2019'!AG47)^(1/7)-1)</f>
        <v>-5.3550505342436772E-3</v>
      </c>
      <c r="AH47">
        <f>IF('2019'!AH47=0,0,(AME_2030!AH47/'2019'!AH47)^(1/7)-1)</f>
        <v>5.1436037796115386E-5</v>
      </c>
      <c r="AI47">
        <f>IF('2019'!AI47=0,0,(AME_2030!AI47/'2019'!AI47)^(1/7)-1)</f>
        <v>-3.4096189704058144E-4</v>
      </c>
      <c r="AJ47">
        <f>IF('2019'!AJ47=0,0,(AME_2030!AJ47/'2019'!AJ47)^(1/7)-1)</f>
        <v>-1.129927527210306E-6</v>
      </c>
      <c r="AK47">
        <f>IF('2019'!AK47=0,0,(AME_2030!AK47/'2019'!AK47)^(1/7)-1)</f>
        <v>0</v>
      </c>
      <c r="AL47">
        <f>IF('2019'!AL47=0,0,(AME_2030!AL47/'2019'!AL47)^(1/7)-1)</f>
        <v>8.8322543234808926E-4</v>
      </c>
      <c r="AM47">
        <f>IF('2019'!AM47=0,0,(AME_2030!AM47/'2019'!AM47)^(1/7)-1)</f>
        <v>7.1041243864988779E-3</v>
      </c>
      <c r="AN47">
        <f>IF('2019'!AN47=0,0,(AME_2030!AN47/'2019'!AN47)^(1/7)-1)</f>
        <v>0</v>
      </c>
      <c r="AO47">
        <f>IF('2019'!AO47=0,0,(AME_2030!AO47/'2019'!AO47)^(1/7)-1)</f>
        <v>-1.2328211023356905E-3</v>
      </c>
      <c r="AP47">
        <f>IF('2019'!AP47=0,0,(AME_2030!AP47/'2019'!AP47)^(1/7)-1)</f>
        <v>7.1089714266547865E-3</v>
      </c>
      <c r="AQ47">
        <f>IF('2019'!AQ47=0,0,(AME_2030!AQ47/'2019'!AQ47)^(1/7)-1)</f>
        <v>0</v>
      </c>
      <c r="AR47">
        <f>IF('2019'!AR47=0,0,(AME_2030!AR47/'2019'!AR47)^(1/7)-1)</f>
        <v>0</v>
      </c>
      <c r="AS47">
        <f>IF('2019'!AS47=0,0,(AME_2030!AS47/'2019'!AS47)^(1/7)-1)</f>
        <v>0</v>
      </c>
      <c r="AT47">
        <f>IF('2019'!AT47=0,0,(AME_2030!AT47/'2019'!AT47)^(1/7)-1)</f>
        <v>0</v>
      </c>
      <c r="AU47">
        <f>IF('2019'!AU47=0,0,(AME_2030!AU47/'2019'!AU47)^(1/7)-1)</f>
        <v>6.2593708423219763E-3</v>
      </c>
    </row>
    <row r="48" spans="1:47" x14ac:dyDescent="0.25">
      <c r="A48" s="146"/>
      <c r="B48" s="77" t="s">
        <v>9</v>
      </c>
      <c r="C48" s="77" t="s">
        <v>9</v>
      </c>
      <c r="D48" s="78" t="s">
        <v>46</v>
      </c>
      <c r="E48" s="79">
        <f>IF('2019 (Z)'!E128=0,0,('AME_2030 (Z)'!E128/'2019 (Z)'!E128)^(1/7)-1)</f>
        <v>-1.1731307938150026E-2</v>
      </c>
      <c r="F48" s="79">
        <f>IF('2019 (Z)'!F128=0,0,('AME_2030 (Z)'!F128/'2019 (Z)'!F128)^(1/7)-1)</f>
        <v>-1.3999783345176819E-2</v>
      </c>
      <c r="G48" s="79">
        <f>IF('2019 (Z)'!G128=0,0,('AME_2030 (Z)'!G128/'2019 (Z)'!G128)^(1/7)-1)</f>
        <v>-1.4938796859312764E-2</v>
      </c>
      <c r="H48" s="79">
        <f>IF('2019 (Z)'!H128=0,0,('AME_2030 (Z)'!H128/'2019 (Z)'!H128)^(1/7)-1)</f>
        <v>4.6868736087852136E-2</v>
      </c>
      <c r="I48" s="79">
        <f>IF('2019 (Z)'!I128=0,0,('AME_2030 (Z)'!I128/'2019 (Z)'!I128)^(1/7)-1)</f>
        <v>-1.6093478112830684E-2</v>
      </c>
      <c r="J48" s="79">
        <f>IF('2019 (Z)'!J128=0,0,('AME_2030 (Z)'!J128/'2019 (Z)'!J128)^(1/7)-1)</f>
        <v>-1.418263080378146E-2</v>
      </c>
      <c r="K48" s="79">
        <f>IF('2019 (Z)'!K128=0,0,('AME_2030 (Z)'!K128/'2019 (Z)'!K128)^(1/7)-1)</f>
        <v>-1.263623034757444E-2</v>
      </c>
      <c r="L48" s="79">
        <f>IF('2019 (Z)'!L128=0,0,('AME_2030 (Z)'!L128/'2019 (Z)'!L128)^(1/7)-1)</f>
        <v>-1.263623034757444E-2</v>
      </c>
      <c r="M48" s="79">
        <f>IF('2019 (Z)'!M128=0,0,('AME_2030 (Z)'!M128/'2019 (Z)'!M128)^(1/7)-1)</f>
        <v>-1.8196689196256832E-2</v>
      </c>
      <c r="N48" s="79">
        <f>IF('2019 (Z)'!N128=0,0,('AME_2030 (Z)'!N128/'2019 (Z)'!N128)^(1/7)-1)</f>
        <v>-1.6482821003875658E-2</v>
      </c>
      <c r="O48" s="79">
        <f>IF('2019 (Z)'!O128=0,0,('AME_2030 (Z)'!O128/'2019 (Z)'!O128)^(1/7)-1)</f>
        <v>4.8988504828909152E-2</v>
      </c>
      <c r="P48" s="79">
        <f>IF('2019 (Z)'!P128=0,0,('AME_2030 (Z)'!P128/'2019 (Z)'!P128)^(1/7)-1)</f>
        <v>-1.5195806150900437E-2</v>
      </c>
      <c r="Q48" s="79">
        <f>IF('2019 (Z)'!Q128=0,0,('AME_2030 (Z)'!Q128/'2019 (Z)'!Q128)^(1/7)-1)</f>
        <v>-1.4845833597889713E-2</v>
      </c>
      <c r="R48" s="79">
        <f>IF('2019 (Z)'!R128=0,0,('AME_2030 (Z)'!R128/'2019 (Z)'!R128)^(1/7)-1)</f>
        <v>-1.4938774821135703E-2</v>
      </c>
      <c r="S48" s="79">
        <f t="shared" si="1"/>
        <v>-1.4605514589172697E-2</v>
      </c>
      <c r="T48" s="79">
        <f>IF('2019 (Z)'!T128=0,0,('AME_2030 (Z)'!T128/'2019 (Z)'!T128)^(1/7)-1)</f>
        <v>-1.4605514589172697E-2</v>
      </c>
      <c r="U48" s="79">
        <f>IF('2019 (Z)'!U128=0,0,('AME_2030 (Z)'!U128/'2019 (Z)'!U128)^(1/7)-1)</f>
        <v>-1.4966428557249056E-2</v>
      </c>
      <c r="V48" s="79">
        <f>IF('2019 (Z)'!V128=0,0,('AME_2030 (Z)'!V128/'2019 (Z)'!V128)^(1/7)-1)</f>
        <v>-1.4938820511931739E-2</v>
      </c>
      <c r="W48" s="79">
        <f>IF('2019 (Z)'!W128=0,0,('AME_2030 (Z)'!W128/'2019 (Z)'!W128)^(1/7)-1)</f>
        <v>-1.5876401448898569E-2</v>
      </c>
      <c r="X48" s="79">
        <f>IF('2019 (Z)'!X128=0,0,('AME_2030 (Z)'!X128/'2019 (Z)'!X128)^(1/7)-1)</f>
        <v>-1.4939972198263707E-2</v>
      </c>
      <c r="Y48" s="79">
        <f>IF('2019 (Z)'!Y128=0,0,('AME_2030 (Z)'!Y128/'2019 (Z)'!Y128)^(1/7)-1)</f>
        <v>-1.2552782811804275E-2</v>
      </c>
      <c r="Z48" s="79">
        <f>IF('2019 (Z)'!Z128=0,0,('AME_2030 (Z)'!Z128/'2019 (Z)'!Z128)^(1/7)-1)</f>
        <v>-1.5578932259596834E-2</v>
      </c>
      <c r="AA48" s="79">
        <f>IF('2019 (Z)'!AA128=0,0,('AME_2030 (Z)'!AA128/'2019 (Z)'!AA128)^(1/7)-1)</f>
        <v>-1.358130585278694E-2</v>
      </c>
      <c r="AB48" s="79">
        <f>IF('2019 (Z)'!AB128=0,0,('AME_2030 (Z)'!AB128/'2019 (Z)'!AB128)^(1/7)-1)</f>
        <v>-1.4618411599417236E-2</v>
      </c>
      <c r="AC48" s="79">
        <f>IF('2019 (Z)'!AC128=0,0,('AME_2030 (Z)'!AC128/'2019 (Z)'!AC128)^(1/7)-1)</f>
        <v>-1.5110678472947559E-2</v>
      </c>
      <c r="AD48" s="79">
        <f>IF('2019 (Z)'!AD128=0,0,('AME_2030 (Z)'!AD128/'2019 (Z)'!AD128)^(1/7)-1)</f>
        <v>-1.4570056228012551E-2</v>
      </c>
      <c r="AE48" s="79">
        <f>IF('2019 (Z)'!AE128=0,0,('AME_2030 (Z)'!AE128/'2019 (Z)'!AE128)^(1/7)-1)</f>
        <v>-5.6319465815465319E-3</v>
      </c>
      <c r="AF48" s="79">
        <f>IF('2019 (Z)'!AF128=0,0,('AME_2030 (Z)'!AF128/'2019 (Z)'!AF128)^(1/7)-1)</f>
        <v>-1.6072806158737851E-2</v>
      </c>
      <c r="AG48" s="79">
        <f>IF('2019 (Z)'!AG128=0,0,('AME_2030 (Z)'!AG128/'2019 (Z)'!AG128)^(1/7)-1)</f>
        <v>-2.0213847093344617E-2</v>
      </c>
      <c r="AH48" s="79">
        <f>IF('2019 (Z)'!AH128=0,0,('AME_2030 (Z)'!AH128/'2019 (Z)'!AH128)^(1/7)-1)</f>
        <v>-1.437610930812816E-2</v>
      </c>
      <c r="AI48" s="79">
        <f>IF('2019 (Z)'!AI128=0,0,('AME_2030 (Z)'!AI128/'2019 (Z)'!AI128)^(1/7)-1)</f>
        <v>-1.518270793876686E-2</v>
      </c>
      <c r="AJ48" s="79">
        <f>IF('2019 (Z)'!AJ128=0,0,('AME_2030 (Z)'!AJ128/'2019 (Z)'!AJ128)^(1/7)-1)</f>
        <v>-1.493982767852442E-2</v>
      </c>
      <c r="AK48" s="79">
        <f>IF('2019 (Z)'!AK128=0,0,('AME_2030 (Z)'!AK128/'2019 (Z)'!AK128)^(1/7)-1)</f>
        <v>0</v>
      </c>
      <c r="AL48" s="79">
        <f>IF('2019 (Z)'!AL128=0,0,('AME_2030 (Z)'!AL128/'2019 (Z)'!AL128)^(1/7)-1)</f>
        <v>-1.4068763449819333E-2</v>
      </c>
      <c r="AM48" s="79">
        <f>IF('2019 (Z)'!AM128=0,0,('AME_2030 (Z)'!AM128/'2019 (Z)'!AM128)^(1/7)-1)</f>
        <v>-1.4921529830993929E-2</v>
      </c>
      <c r="AN48" s="79">
        <f>IF('2019 (Z)'!AN128=0,0,('AME_2030 (Z)'!AN128/'2019 (Z)'!AN128)^(1/7)-1)</f>
        <v>0</v>
      </c>
      <c r="AO48" s="79">
        <f>IF('2019 (Z)'!AO128=0,0,('AME_2030 (Z)'!AO128/'2019 (Z)'!AO128)^(1/7)-1)</f>
        <v>-1.6068549253142383E-2</v>
      </c>
      <c r="AP48" s="79">
        <f>IF('2019 (Z)'!AP128=0,0,('AME_2030 (Z)'!AP128/'2019 (Z)'!AP128)^(1/7)-1)</f>
        <v>-1.4919158910630559E-2</v>
      </c>
      <c r="AQ48" s="79">
        <f>IF('2019 (Z)'!AQ128=0,0,('AME_2030 (Z)'!AQ128/'2019 (Z)'!AQ128)^(1/7)-1)</f>
        <v>-1.4794139254665772E-2</v>
      </c>
      <c r="AR48" s="79">
        <f>IF('2019 (Z)'!AR128=0,0,('AME_2030 (Z)'!AR128/'2019 (Z)'!AR128)^(1/7)-1)</f>
        <v>0</v>
      </c>
      <c r="AS48" s="79">
        <f>IF('2019 (Z)'!AS128=0,0,('AME_2030 (Z)'!AS128/'2019 (Z)'!AS128)^(1/7)-1)</f>
        <v>0</v>
      </c>
      <c r="AT48" s="79">
        <f>IF('2019 (Z)'!AT128=0,0,('AME_2030 (Z)'!AT128/'2019 (Z)'!AT128)^(1/7)-1)</f>
        <v>0</v>
      </c>
      <c r="AU48" s="79">
        <f>IF('2019 (Z)'!AU128=0,0,('AME_2030 (Z)'!AU128/'2019 (Z)'!AU128)^(1/7)-1)</f>
        <v>-2.1774218948582558E-3</v>
      </c>
    </row>
    <row r="49" spans="1:47" x14ac:dyDescent="0.25">
      <c r="A49" s="146"/>
      <c r="B49" s="77" t="s">
        <v>10</v>
      </c>
      <c r="C49" s="77" t="s">
        <v>10</v>
      </c>
      <c r="D49" s="78" t="s">
        <v>47</v>
      </c>
      <c r="E49" s="79">
        <f t="shared" ref="E49:K49" si="13">E48</f>
        <v>-1.1731307938150026E-2</v>
      </c>
      <c r="F49" s="79">
        <f t="shared" si="13"/>
        <v>-1.3999783345176819E-2</v>
      </c>
      <c r="G49" s="79">
        <f t="shared" si="13"/>
        <v>-1.4938796859312764E-2</v>
      </c>
      <c r="H49" s="79">
        <f t="shared" si="13"/>
        <v>4.6868736087852136E-2</v>
      </c>
      <c r="I49" s="79">
        <f t="shared" si="13"/>
        <v>-1.6093478112830684E-2</v>
      </c>
      <c r="J49" s="79">
        <f t="shared" si="13"/>
        <v>-1.418263080378146E-2</v>
      </c>
      <c r="K49" s="79">
        <f t="shared" si="13"/>
        <v>-1.263623034757444E-2</v>
      </c>
      <c r="L49" s="79">
        <f t="shared" ref="L49:AA49" si="14">L48</f>
        <v>-1.263623034757444E-2</v>
      </c>
      <c r="M49" s="79">
        <f t="shared" si="14"/>
        <v>-1.8196689196256832E-2</v>
      </c>
      <c r="N49" s="79">
        <f t="shared" si="14"/>
        <v>-1.6482821003875658E-2</v>
      </c>
      <c r="O49" s="79">
        <f t="shared" si="14"/>
        <v>4.8988504828909152E-2</v>
      </c>
      <c r="P49" s="79">
        <f t="shared" si="14"/>
        <v>-1.5195806150900437E-2</v>
      </c>
      <c r="Q49" s="79">
        <f t="shared" si="14"/>
        <v>-1.4845833597889713E-2</v>
      </c>
      <c r="R49" s="79">
        <f t="shared" si="14"/>
        <v>-1.4938774821135703E-2</v>
      </c>
      <c r="S49" s="79">
        <f t="shared" si="1"/>
        <v>-1.4605514589172697E-2</v>
      </c>
      <c r="T49" s="79">
        <f t="shared" si="14"/>
        <v>-1.4605514589172697E-2</v>
      </c>
      <c r="U49" s="79">
        <f t="shared" si="14"/>
        <v>-1.4966428557249056E-2</v>
      </c>
      <c r="V49" s="79">
        <f t="shared" si="14"/>
        <v>-1.4938820511931739E-2</v>
      </c>
      <c r="W49" s="79">
        <f t="shared" si="14"/>
        <v>-1.5876401448898569E-2</v>
      </c>
      <c r="X49" s="79">
        <f t="shared" si="14"/>
        <v>-1.4939972198263707E-2</v>
      </c>
      <c r="Y49" s="79">
        <f t="shared" si="14"/>
        <v>-1.2552782811804275E-2</v>
      </c>
      <c r="Z49" s="79">
        <f t="shared" si="14"/>
        <v>-1.5578932259596834E-2</v>
      </c>
      <c r="AA49" s="79">
        <f t="shared" si="14"/>
        <v>-1.358130585278694E-2</v>
      </c>
      <c r="AB49" s="79">
        <f t="shared" ref="AB49:AH49" si="15">AB48</f>
        <v>-1.4618411599417236E-2</v>
      </c>
      <c r="AC49" s="79">
        <f t="shared" si="15"/>
        <v>-1.5110678472947559E-2</v>
      </c>
      <c r="AD49" s="79">
        <f t="shared" si="15"/>
        <v>-1.4570056228012551E-2</v>
      </c>
      <c r="AE49" s="79">
        <f t="shared" si="15"/>
        <v>-5.6319465815465319E-3</v>
      </c>
      <c r="AF49" s="79">
        <f t="shared" si="15"/>
        <v>-1.6072806158737851E-2</v>
      </c>
      <c r="AG49" s="79">
        <f t="shared" si="15"/>
        <v>-2.0213847093344617E-2</v>
      </c>
      <c r="AH49" s="79">
        <f t="shared" si="15"/>
        <v>-1.437610930812816E-2</v>
      </c>
      <c r="AI49" s="79">
        <f t="shared" ref="AI49" si="16">AI48</f>
        <v>-1.518270793876686E-2</v>
      </c>
      <c r="AJ49" s="79">
        <f t="shared" ref="AJ49" si="17">AJ48</f>
        <v>-1.493982767852442E-2</v>
      </c>
      <c r="AK49" s="79">
        <f t="shared" ref="AK49" si="18">AK48</f>
        <v>0</v>
      </c>
      <c r="AL49" s="79">
        <f t="shared" ref="AL49" si="19">AL48</f>
        <v>-1.4068763449819333E-2</v>
      </c>
      <c r="AM49" s="79">
        <f t="shared" ref="AM49" si="20">AM48</f>
        <v>-1.4921529830993929E-2</v>
      </c>
      <c r="AN49" s="79">
        <f t="shared" ref="AN49" si="21">AN48</f>
        <v>0</v>
      </c>
      <c r="AO49" s="79">
        <f t="shared" ref="AO49" si="22">AO48</f>
        <v>-1.6068549253142383E-2</v>
      </c>
      <c r="AP49" s="79">
        <f t="shared" ref="AP49" si="23">AP48</f>
        <v>-1.4919158910630559E-2</v>
      </c>
      <c r="AQ49" s="79">
        <f t="shared" ref="AQ49" si="24">AQ48</f>
        <v>-1.4794139254665772E-2</v>
      </c>
      <c r="AR49" s="79">
        <f t="shared" ref="AR49" si="25">AR48</f>
        <v>0</v>
      </c>
      <c r="AS49" s="79">
        <f t="shared" ref="AS49" si="26">AS48</f>
        <v>0</v>
      </c>
      <c r="AT49" s="79">
        <f t="shared" ref="AT49" si="27">AT48</f>
        <v>0</v>
      </c>
      <c r="AU49" s="79">
        <f t="shared" ref="AU49" si="28">AU48</f>
        <v>-2.1774218948582558E-3</v>
      </c>
    </row>
    <row r="50" spans="1:47" x14ac:dyDescent="0.25">
      <c r="A50" s="146"/>
      <c r="B50" s="1" t="s">
        <v>11</v>
      </c>
      <c r="C50" s="1" t="s">
        <v>11</v>
      </c>
      <c r="D50" s="4" t="s">
        <v>48</v>
      </c>
      <c r="E50">
        <f>IF('2019'!E50=0,0,(AME_2030!E50/'2019'!E50)^(1/7)-1)</f>
        <v>-2.2615432317663497E-2</v>
      </c>
      <c r="F50">
        <f>IF('2019'!F50=0,0,(AME_2030!F50/'2019'!F50)^(1/7)-1)</f>
        <v>-2.2665533406955096E-2</v>
      </c>
      <c r="G50">
        <f>IF('2019'!G50=0,0,(AME_2030!G50/'2019'!G50)^(1/7)-1)</f>
        <v>0.11375894275540133</v>
      </c>
      <c r="H50">
        <f>IF('2019'!H50=0,0,(AME_2030!H50/'2019'!H50)^(1/7)-1)</f>
        <v>6.114309818963104E-3</v>
      </c>
      <c r="I50">
        <f>IF('2019'!I50=0,0,(AME_2030!I50/'2019'!I50)^(1/7)-1)</f>
        <v>-2.6623045407170309E-4</v>
      </c>
      <c r="J50">
        <f>IF('2019'!J50=0,0,(AME_2030!J50/'2019'!J50)^(1/7)-1)</f>
        <v>3.8334537619943987E-4</v>
      </c>
      <c r="K50" s="64">
        <f>IF('2019 (Z)'!AW50=0,0,('AME_2030 (Z)'!AW50/'2019 (Z)'!AW50)^(1/7)-1)</f>
        <v>-2.0373608140367705E-2</v>
      </c>
      <c r="L50" s="64">
        <f t="shared" ref="L50:L84" si="29">K50</f>
        <v>-2.0373608140367705E-2</v>
      </c>
      <c r="M50">
        <f>IF('2019'!M50=0,0,(AME_2030!M50/'2019'!M50)^(1/7)-1)</f>
        <v>-1.4313367664899879E-3</v>
      </c>
      <c r="N50">
        <f>IF('2019'!N50=0,0,(AME_2030!N50/'2019'!N50)^(1/7)-1)</f>
        <v>-1.5736626507878437E-3</v>
      </c>
      <c r="O50">
        <f>IF('2019'!O50=0,0,(AME_2030!O50/'2019'!O50)^(1/7)-1)</f>
        <v>2.3815501456057042E-3</v>
      </c>
      <c r="P50">
        <f>IF('2019'!P50=0,0,(AME_2030!P50/'2019'!P50)^(1/7)-1)</f>
        <v>-1.9915049782400773E-2</v>
      </c>
      <c r="Q50">
        <f>IF('2019'!Q50=0,0,(AME_2030!Q50/'2019'!Q50)^(1/7)-1)</f>
        <v>1.644255005484041E-7</v>
      </c>
      <c r="R50">
        <f>IF('2019'!R50=0,0,(AME_2030!R50/'2019'!R50)^(1/7)-1)</f>
        <v>-2.0238260622917892E-8</v>
      </c>
      <c r="S50" s="64">
        <f t="shared" si="1"/>
        <v>2.6895533991044829E-6</v>
      </c>
      <c r="T50" s="64">
        <f>IF('2019'!T50=0,0,(AME_2030!T50/'2019'!T50)^(1/7)-1)</f>
        <v>2.6895533991044829E-6</v>
      </c>
      <c r="U50">
        <f>IF('2019'!U50=0,0,(AME_2030!U50/'2019'!U50)^(1/7)-1)</f>
        <v>-1.7223079934458596E-5</v>
      </c>
      <c r="V50">
        <f>IF('2019'!V50=0,0,(AME_2030!V50/'2019'!V50)^(1/7)-1)</f>
        <v>-2.6346634207641273E-8</v>
      </c>
      <c r="W50">
        <f>IF('2019'!W50=0,0,(AME_2030!W50/'2019'!W50)^(1/7)-1)</f>
        <v>-2.2716518620636172E-2</v>
      </c>
      <c r="X50">
        <f>IF('2019'!X50=0,0,(AME_2030!X50/'2019'!X50)^(1/7)-1)</f>
        <v>-2.2637298698028219E-2</v>
      </c>
      <c r="Y50">
        <f>IF('2019'!Y50=0,0,(AME_2030!Y50/'2019'!Y50)^(1/7)-1)</f>
        <v>2.4014444118090061E-3</v>
      </c>
      <c r="Z50">
        <f>IF('2019'!Z50=0,0,(AME_2030!Z50/'2019'!Z50)^(1/7)-1)</f>
        <v>-1.1023534460585793E-3</v>
      </c>
      <c r="AA50">
        <f>IF('2019'!AA50=0,0,(AME_2030!AA50/'2019'!AA50)^(1/7)-1)</f>
        <v>1.3440991481494802E-3</v>
      </c>
      <c r="AB50">
        <f>IF('2019'!AB50=0,0,(AME_2030!AB50/'2019'!AB50)^(1/7)-1)</f>
        <v>-1.3054217942942703E-4</v>
      </c>
      <c r="AC50">
        <f>IF('2019'!AC50=0,0,(AME_2030!AC50/'2019'!AC50)^(1/7)-1)</f>
        <v>-2.2028981698107852E-4</v>
      </c>
      <c r="AD50">
        <f>IF('2019'!AD50=0,0,(AME_2030!AD50/'2019'!AD50)^(1/7)-1)</f>
        <v>1.7978494261261524E-4</v>
      </c>
      <c r="AE50">
        <f>IF('2019'!AE50=0,0,(AME_2030!AE50/'2019'!AE50)^(1/7)-1)</f>
        <v>-3.1976129184518864E-4</v>
      </c>
      <c r="AF50">
        <f>IF('2019'!AF50=0,0,(AME_2030!AF50/'2019'!AF50)^(1/7)-1)</f>
        <v>-1.907494418181499E-3</v>
      </c>
      <c r="AG50">
        <f>IF('2019'!AG50=0,0,(AME_2030!AG50/'2019'!AG50)^(1/7)-1)</f>
        <v>0</v>
      </c>
      <c r="AH50">
        <f>IF('2019'!AH50=0,0,(AME_2030!AH50/'2019'!AH50)^(1/7)-1)</f>
        <v>5.1565959996446864E-5</v>
      </c>
      <c r="AI50">
        <f>IF('2019'!AI50=0,0,(AME_2030!AI50/'2019'!AI50)^(1/7)-1)</f>
        <v>-3.4060396441815133E-4</v>
      </c>
      <c r="AJ50">
        <f>IF('2019'!AJ50=0,0,(AME_2030!AJ50/'2019'!AJ50)^(1/7)-1)</f>
        <v>-1.0488087812676739E-6</v>
      </c>
      <c r="AK50">
        <f>IF('2019'!AK50=0,0,(AME_2030!AK50/'2019'!AK50)^(1/7)-1)</f>
        <v>0</v>
      </c>
      <c r="AL50">
        <f>IF('2019'!AL50=0,0,(AME_2030!AL50/'2019'!AL50)^(1/7)-1)</f>
        <v>8.8322543234808926E-4</v>
      </c>
      <c r="AM50">
        <f>IF('2019'!AM50=0,0,(AME_2030!AM50/'2019'!AM50)^(1/7)-1)</f>
        <v>-2.2605433214637705E-2</v>
      </c>
      <c r="AN50">
        <f>IF('2019'!AN50=0,0,(AME_2030!AN50/'2019'!AN50)^(1/7)-1)</f>
        <v>0</v>
      </c>
      <c r="AO50">
        <f>IF('2019'!AO50=0,0,(AME_2030!AO50/'2019'!AO50)^(1/7)-1)</f>
        <v>-1.2328211023356905E-3</v>
      </c>
      <c r="AP50">
        <f>IF('2019'!AP50=0,0,(AME_2030!AP50/'2019'!AP50)^(1/7)-1)</f>
        <v>-2.2630722225283062E-2</v>
      </c>
      <c r="AQ50">
        <f>IF('2019'!AQ50=0,0,(AME_2030!AQ50/'2019'!AQ50)^(1/7)-1)</f>
        <v>-1.0104054286030895E-4</v>
      </c>
      <c r="AR50">
        <f>IF('2019'!AR50=0,0,(AME_2030!AR50/'2019'!AR50)^(1/7)-1)</f>
        <v>0</v>
      </c>
      <c r="AS50">
        <f>IF('2019'!AS50=0,0,(AME_2030!AS50/'2019'!AS50)^(1/7)-1)</f>
        <v>0</v>
      </c>
      <c r="AT50">
        <f>IF('2019'!AT50=0,0,(AME_2030!AT50/'2019'!AT50)^(1/7)-1)</f>
        <v>0</v>
      </c>
      <c r="AU50">
        <f>IF('2019'!AU50=0,0,(AME_2030!AU50/'2019'!AU50)^(1/7)-1)</f>
        <v>8.5889666449963098E-3</v>
      </c>
    </row>
    <row r="51" spans="1:47" x14ac:dyDescent="0.25">
      <c r="A51" s="146"/>
      <c r="B51" s="1" t="s">
        <v>12</v>
      </c>
      <c r="C51" s="1">
        <v>10</v>
      </c>
      <c r="D51" s="4" t="s">
        <v>49</v>
      </c>
      <c r="E51">
        <f>IF('2019'!E51=0,0,(AME_2030!E51/'2019'!E51)^(1/7)-1)</f>
        <v>-6.3972086682417828E-4</v>
      </c>
      <c r="F51">
        <f>IF('2019'!F51=0,0,(AME_2030!F51/'2019'!F51)^(1/7)-1)</f>
        <v>-7.9339065061223568E-3</v>
      </c>
      <c r="G51">
        <f>IF('2019'!G51=0,0,(AME_2030!G51/'2019'!G51)^(1/7)-1)</f>
        <v>-5.9648215104075364E-2</v>
      </c>
      <c r="H51">
        <f>IF('2019'!H51=0,0,(AME_2030!H51/'2019'!H51)^(1/7)-1)</f>
        <v>0</v>
      </c>
      <c r="I51">
        <f>IF('2019'!I51=0,0,(AME_2030!I51/'2019'!I51)^(1/7)-1)</f>
        <v>-7.6974962613679532E-3</v>
      </c>
      <c r="J51">
        <f>IF('2019'!J51=0,0,(AME_2030!J51/'2019'!J51)^(1/7)-1)</f>
        <v>-7.8166680589958348E-3</v>
      </c>
      <c r="K51" s="64">
        <f>IF('2019 (Z)'!AW51=0,0,('AME_2030 (Z)'!AW51/'2019 (Z)'!AW51)^(1/7)-1)</f>
        <v>-5.7444273708879834E-3</v>
      </c>
      <c r="L51" s="64">
        <f t="shared" si="29"/>
        <v>-5.7444273708879834E-3</v>
      </c>
      <c r="M51">
        <f>IF('2019'!M51=0,0,(AME_2030!M51/'2019'!M51)^(1/7)-1)</f>
        <v>-8.7538937076622192E-3</v>
      </c>
      <c r="N51">
        <f>IF('2019'!N51=0,0,(AME_2030!N51/'2019'!N51)^(1/7)-1)</f>
        <v>-9.9434126366043651E-3</v>
      </c>
      <c r="O51">
        <f>IF('2019'!O51=0,0,(AME_2030!O51/'2019'!O51)^(1/7)-1)</f>
        <v>-8.7567144286759824E-3</v>
      </c>
      <c r="P51">
        <f>IF('2019'!P51=0,0,(AME_2030!P51/'2019'!P51)^(1/7)-1)</f>
        <v>-7.9333245863977275E-3</v>
      </c>
      <c r="Q51">
        <f>IF('2019'!Q51=0,0,(AME_2030!Q51/'2019'!Q51)^(1/7)-1)</f>
        <v>-9.1877781710367756E-3</v>
      </c>
      <c r="R51">
        <f>IF('2019'!R51=0,0,(AME_2030!R51/'2019'!R51)^(1/7)-1)</f>
        <v>-8.0192339710718485E-3</v>
      </c>
      <c r="S51" s="64">
        <f t="shared" si="1"/>
        <v>-7.8110571510568994E-3</v>
      </c>
      <c r="T51" s="64">
        <f>IF('2019'!T51=0,0,(AME_2030!T51/'2019'!T51)^(1/7)-1)</f>
        <v>-7.8110571510568994E-3</v>
      </c>
      <c r="U51">
        <f>IF('2019'!U51=0,0,(AME_2030!U51/'2019'!U51)^(1/7)-1)</f>
        <v>-5.7651213174259031E-3</v>
      </c>
      <c r="V51">
        <f>IF('2019'!V51=0,0,(AME_2030!V51/'2019'!V51)^(1/7)-1)</f>
        <v>-6.527889182733837E-3</v>
      </c>
      <c r="W51">
        <f>IF('2019'!W51=0,0,(AME_2030!W51/'2019'!W51)^(1/7)-1)</f>
        <v>-8.2120392003726117E-3</v>
      </c>
      <c r="X51">
        <f>IF('2019'!X51=0,0,(AME_2030!X51/'2019'!X51)^(1/7)-1)</f>
        <v>2.7628050428063489E-3</v>
      </c>
      <c r="Y51">
        <f>IF('2019'!Y51=0,0,(AME_2030!Y51/'2019'!Y51)^(1/7)-1)</f>
        <v>-5.6384721993363307E-3</v>
      </c>
      <c r="Z51">
        <f>IF('2019'!Z51=0,0,(AME_2030!Z51/'2019'!Z51)^(1/7)-1)</f>
        <v>-9.1282192553707731E-3</v>
      </c>
      <c r="AA51">
        <f>IF('2019'!AA51=0,0,(AME_2030!AA51/'2019'!AA51)^(1/7)-1)</f>
        <v>-6.6865251595100705E-3</v>
      </c>
      <c r="AB51">
        <f>IF('2019'!AB51=0,0,(AME_2030!AB51/'2019'!AB51)^(1/7)-1)</f>
        <v>-9.6970916774019589E-3</v>
      </c>
      <c r="AC51">
        <f>IF('2019'!AC51=0,0,(AME_2030!AC51/'2019'!AC51)^(1/7)-1)</f>
        <v>-8.2382653124387639E-3</v>
      </c>
      <c r="AD51">
        <f>IF('2019'!AD51=0,0,(AME_2030!AD51/'2019'!AD51)^(1/7)-1)</f>
        <v>-7.8414083940686607E-3</v>
      </c>
      <c r="AE51">
        <f>IF('2019'!AE51=0,0,(AME_2030!AE51/'2019'!AE51)^(1/7)-1)</f>
        <v>-8.3369398818928797E-3</v>
      </c>
      <c r="AF51">
        <f>IF('2019'!AF51=0,0,(AME_2030!AF51/'2019'!AF51)^(1/7)-1)</f>
        <v>-9.8990599269775936E-3</v>
      </c>
      <c r="AG51">
        <f>IF('2019'!AG51=0,0,(AME_2030!AG51/'2019'!AG51)^(1/7)-1)</f>
        <v>0</v>
      </c>
      <c r="AH51">
        <f>IF('2019'!AH51=0,0,(AME_2030!AH51/'2019'!AH51)^(1/7)-1)</f>
        <v>-7.9629979763417014E-3</v>
      </c>
      <c r="AI51">
        <f>IF('2019'!AI51=0,0,(AME_2030!AI51/'2019'!AI51)^(1/7)-1)</f>
        <v>-8.3578760258571361E-3</v>
      </c>
      <c r="AJ51">
        <f>IF('2019'!AJ51=0,0,(AME_2030!AJ51/'2019'!AJ51)^(1/7)-1)</f>
        <v>-8.0207888707654051E-3</v>
      </c>
      <c r="AK51">
        <f>IF('2019'!AK51=0,0,(AME_2030!AK51/'2019'!AK51)^(1/7)-1)</f>
        <v>0</v>
      </c>
      <c r="AL51">
        <f>IF('2019'!AL51=0,0,(AME_2030!AL51/'2019'!AL51)^(1/7)-1)</f>
        <v>-7.14359996453795E-3</v>
      </c>
      <c r="AM51">
        <f>IF('2019'!AM51=0,0,(AME_2030!AM51/'2019'!AM51)^(1/7)-1)</f>
        <v>-7.1579237006434981E-3</v>
      </c>
      <c r="AN51">
        <f>IF('2019'!AN51=0,0,(AME_2030!AN51/'2019'!AN51)^(1/7)-1)</f>
        <v>0</v>
      </c>
      <c r="AO51">
        <f>IF('2019'!AO51=0,0,(AME_2030!AO51/'2019'!AO51)^(1/7)-1)</f>
        <v>-9.2426894301566032E-3</v>
      </c>
      <c r="AP51">
        <f>IF('2019'!AP51=0,0,(AME_2030!AP51/'2019'!AP51)^(1/7)-1)</f>
        <v>0</v>
      </c>
      <c r="AQ51">
        <f>IF('2019'!AQ51=0,0,(AME_2030!AQ51/'2019'!AQ51)^(1/7)-1)</f>
        <v>0</v>
      </c>
      <c r="AR51">
        <f>IF('2019'!AR51=0,0,(AME_2030!AR51/'2019'!AR51)^(1/7)-1)</f>
        <v>0</v>
      </c>
      <c r="AS51">
        <f>IF('2019'!AS51=0,0,(AME_2030!AS51/'2019'!AS51)^(1/7)-1)</f>
        <v>0</v>
      </c>
      <c r="AT51">
        <f>IF('2019'!AT51=0,0,(AME_2030!AT51/'2019'!AT51)^(1/7)-1)</f>
        <v>0</v>
      </c>
      <c r="AU51">
        <f>IF('2019'!AU51=0,0,(AME_2030!AU51/'2019'!AU51)^(1/7)-1)</f>
        <v>-1.1638370809949339E-2</v>
      </c>
    </row>
    <row r="52" spans="1:47" x14ac:dyDescent="0.25">
      <c r="A52" s="146"/>
      <c r="B52" s="1" t="s">
        <v>13</v>
      </c>
      <c r="C52" s="1">
        <v>11</v>
      </c>
      <c r="D52" s="4" t="s">
        <v>50</v>
      </c>
      <c r="E52">
        <f>IF('2019'!E52=0,0,(AME_2030!E52/'2019'!E52)^(1/7)-1)</f>
        <v>6.7345017909017368E-3</v>
      </c>
      <c r="F52">
        <f>IF('2019'!F52=0,0,(AME_2030!F52/'2019'!F52)^(1/7)-1)</f>
        <v>-9.5039449613394389E-3</v>
      </c>
      <c r="G52">
        <f>IF('2019'!G52=0,0,(AME_2030!G52/'2019'!G52)^(1/7)-1)</f>
        <v>4.1531586213176874E-2</v>
      </c>
      <c r="H52">
        <f>IF('2019'!H52=0,0,(AME_2030!H52/'2019'!H52)^(1/7)-1)</f>
        <v>4.8414352503503011E-3</v>
      </c>
      <c r="I52">
        <f>IF('2019'!I52=0,0,(AME_2030!I52/'2019'!I52)^(1/7)-1)</f>
        <v>-4.1048804447610943E-3</v>
      </c>
      <c r="J52">
        <f>IF('2019'!J52=0,0,(AME_2030!J52/'2019'!J52)^(1/7)-1)</f>
        <v>-7.6605081713974066E-3</v>
      </c>
      <c r="K52" s="64">
        <f>IF('2019 (Z)'!AW52=0,0,('AME_2030 (Z)'!AW52/'2019 (Z)'!AW52)^(1/7)-1)</f>
        <v>-3.9710316411706303E-3</v>
      </c>
      <c r="L52" s="64">
        <f t="shared" si="29"/>
        <v>-3.9710316411706303E-3</v>
      </c>
      <c r="M52">
        <f>IF('2019'!M52=0,0,(AME_2030!M52/'2019'!M52)^(1/7)-1)</f>
        <v>-7.7560972405136264E-3</v>
      </c>
      <c r="N52">
        <f>IF('2019'!N52=0,0,(AME_2030!N52/'2019'!N52)^(1/7)-1)</f>
        <v>-4.3013412446690769E-4</v>
      </c>
      <c r="O52">
        <f>IF('2019'!O52=0,0,(AME_2030!O52/'2019'!O52)^(1/7)-1)</f>
        <v>-8.6985508002046519E-4</v>
      </c>
      <c r="P52">
        <f>IF('2019'!P52=0,0,(AME_2030!P52/'2019'!P52)^(1/7)-1)</f>
        <v>-5.3882586562743473E-3</v>
      </c>
      <c r="Q52">
        <f>IF('2019'!Q52=0,0,(AME_2030!Q52/'2019'!Q52)^(1/7)-1)</f>
        <v>-1.5283022781679145E-3</v>
      </c>
      <c r="R52">
        <f>IF('2019'!R52=0,0,(AME_2030!R52/'2019'!R52)^(1/7)-1)</f>
        <v>2.1367662472620008E-3</v>
      </c>
      <c r="S52" s="64">
        <f t="shared" si="1"/>
        <v>-2.464957435057924E-3</v>
      </c>
      <c r="T52" s="64">
        <f>IF('2019'!T52=0,0,(AME_2030!T52/'2019'!T52)^(1/7)-1)</f>
        <v>-2.464957435057924E-3</v>
      </c>
      <c r="U52">
        <f>IF('2019'!U52=0,0,(AME_2030!U52/'2019'!U52)^(1/7)-1)</f>
        <v>-1.7000601049366182E-5</v>
      </c>
      <c r="V52">
        <f>IF('2019'!V52=0,0,(AME_2030!V52/'2019'!V52)^(1/7)-1)</f>
        <v>-7.5812041090150828E-4</v>
      </c>
      <c r="W52">
        <f>IF('2019'!W52=0,0,(AME_2030!W52/'2019'!W52)^(1/7)-1)</f>
        <v>-4.8337463768912681E-3</v>
      </c>
      <c r="X52">
        <f>IF('2019'!X52=0,0,(AME_2030!X52/'2019'!X52)^(1/7)-1)</f>
        <v>4.0921787944081522E-4</v>
      </c>
      <c r="Y52">
        <f>IF('2019'!Y52=0,0,(AME_2030!Y52/'2019'!Y52)^(1/7)-1)</f>
        <v>-3.1584028982556411E-4</v>
      </c>
      <c r="Z52">
        <f>IF('2019'!Z52=0,0,(AME_2030!Z52/'2019'!Z52)^(1/7)-1)</f>
        <v>-1.0051881342237445E-2</v>
      </c>
      <c r="AA52">
        <f>IF('2019'!AA52=0,0,(AME_2030!AA52/'2019'!AA52)^(1/7)-1)</f>
        <v>-4.9147748949917025E-3</v>
      </c>
      <c r="AB52">
        <f>IF('2019'!AB52=0,0,(AME_2030!AB52/'2019'!AB52)^(1/7)-1)</f>
        <v>-2.1323741052359235E-4</v>
      </c>
      <c r="AC52">
        <f>IF('2019'!AC52=0,0,(AME_2030!AC52/'2019'!AC52)^(1/7)-1)</f>
        <v>-2.2028981698118955E-4</v>
      </c>
      <c r="AD52">
        <f>IF('2019'!AD52=0,0,(AME_2030!AD52/'2019'!AD52)^(1/7)-1)</f>
        <v>1.7978494261261524E-4</v>
      </c>
      <c r="AE52">
        <f>IF('2019'!AE52=0,0,(AME_2030!AE52/'2019'!AE52)^(1/7)-1)</f>
        <v>-3.1976129184518864E-4</v>
      </c>
      <c r="AF52">
        <f>IF('2019'!AF52=0,0,(AME_2030!AF52/'2019'!AF52)^(1/7)-1)</f>
        <v>-1.907494418181499E-3</v>
      </c>
      <c r="AG52">
        <f>IF('2019'!AG52=0,0,(AME_2030!AG52/'2019'!AG52)^(1/7)-1)</f>
        <v>-5.3550505342435661E-3</v>
      </c>
      <c r="AH52">
        <f>IF('2019'!AH52=0,0,(AME_2030!AH52/'2019'!AH52)^(1/7)-1)</f>
        <v>5.1565959996446864E-5</v>
      </c>
      <c r="AI52">
        <f>IF('2019'!AI52=0,0,(AME_2030!AI52/'2019'!AI52)^(1/7)-1)</f>
        <v>-3.4069768235733822E-4</v>
      </c>
      <c r="AJ52">
        <f>IF('2019'!AJ52=0,0,(AME_2030!AJ52/'2019'!AJ52)^(1/7)-1)</f>
        <v>-5.9935286185608394E-4</v>
      </c>
      <c r="AK52">
        <f>IF('2019'!AK52=0,0,(AME_2030!AK52/'2019'!AK52)^(1/7)-1)</f>
        <v>0</v>
      </c>
      <c r="AL52">
        <f>IF('2019'!AL52=0,0,(AME_2030!AL52/'2019'!AL52)^(1/7)-1)</f>
        <v>2.4078123455884004E-4</v>
      </c>
      <c r="AM52">
        <f>IF('2019'!AM52=0,0,(AME_2030!AM52/'2019'!AM52)^(1/7)-1)</f>
        <v>-2.5257936611395859E-3</v>
      </c>
      <c r="AN52">
        <f>IF('2019'!AN52=0,0,(AME_2030!AN52/'2019'!AN52)^(1/7)-1)</f>
        <v>0</v>
      </c>
      <c r="AO52">
        <f>IF('2019'!AO52=0,0,(AME_2030!AO52/'2019'!AO52)^(1/7)-1)</f>
        <v>-1.2937978831872865E-3</v>
      </c>
      <c r="AP52">
        <f>IF('2019'!AP52=0,0,(AME_2030!AP52/'2019'!AP52)^(1/7)-1)</f>
        <v>-7.154143850300887E-4</v>
      </c>
      <c r="AQ52">
        <f>IF('2019'!AQ52=0,0,(AME_2030!AQ52/'2019'!AQ52)^(1/7)-1)</f>
        <v>0</v>
      </c>
      <c r="AR52">
        <f>IF('2019'!AR52=0,0,(AME_2030!AR52/'2019'!AR52)^(1/7)-1)</f>
        <v>0</v>
      </c>
      <c r="AS52">
        <f>IF('2019'!AS52=0,0,(AME_2030!AS52/'2019'!AS52)^(1/7)-1)</f>
        <v>0</v>
      </c>
      <c r="AT52">
        <f>IF('2019'!AT52=0,0,(AME_2030!AT52/'2019'!AT52)^(1/7)-1)</f>
        <v>0</v>
      </c>
      <c r="AU52">
        <f>IF('2019'!AU52=0,0,(AME_2030!AU52/'2019'!AU52)^(1/7)-1)</f>
        <v>7.1102061836736397E-4</v>
      </c>
    </row>
    <row r="53" spans="1:47" x14ac:dyDescent="0.25">
      <c r="A53" s="146"/>
      <c r="B53" s="1" t="s">
        <v>14</v>
      </c>
      <c r="C53" s="1">
        <v>12</v>
      </c>
      <c r="D53" s="4" t="s">
        <v>51</v>
      </c>
      <c r="E53">
        <f>IF('2019'!E53=0,0,(AME_2030!E53/'2019'!E53)^(1/7)-1)</f>
        <v>7.1894379944392739E-4</v>
      </c>
      <c r="F53">
        <f>IF('2019'!F53=0,0,(AME_2030!F53/'2019'!F53)^(1/7)-1)</f>
        <v>2.6217583479248852E-4</v>
      </c>
      <c r="G53">
        <f>IF('2019'!G53=0,0,(AME_2030!G53/'2019'!G53)^(1/7)-1)</f>
        <v>-2.33531505244855E-9</v>
      </c>
      <c r="H53">
        <f>IF('2019'!H53=0,0,(AME_2030!H53/'2019'!H53)^(1/7)-1)</f>
        <v>1.012898761078973E-2</v>
      </c>
      <c r="I53">
        <f>IF('2019'!I53=0,0,(AME_2030!I53/'2019'!I53)^(1/7)-1)</f>
        <v>-5.7463251478850896E-4</v>
      </c>
      <c r="J53">
        <f>IF('2019'!J53=0,0,(AME_2030!J53/'2019'!J53)^(1/7)-1)</f>
        <v>-6.288571988892766E-4</v>
      </c>
      <c r="K53" s="64">
        <f>IF('2019 (Z)'!AW53=0,0,('AME_2030 (Z)'!AW53/'2019 (Z)'!AW53)^(1/7)-1)</f>
        <v>2.2965788234357021E-3</v>
      </c>
      <c r="L53" s="64">
        <f t="shared" si="29"/>
        <v>2.2965788234357021E-3</v>
      </c>
      <c r="M53">
        <f>IF('2019'!M53=0,0,(AME_2030!M53/'2019'!M53)^(1/7)-1)</f>
        <v>-2.5308397632223256E-3</v>
      </c>
      <c r="N53">
        <f>IF('2019'!N53=0,0,(AME_2030!N53/'2019'!N53)^(1/7)-1)</f>
        <v>-1.4393917904835907E-2</v>
      </c>
      <c r="O53">
        <f>IF('2019'!O53=0,0,(AME_2030!O53/'2019'!O53)^(1/7)-1)</f>
        <v>-3.7982093488918567E-3</v>
      </c>
      <c r="P53">
        <f>IF('2019'!P53=0,0,(AME_2030!P53/'2019'!P53)^(1/7)-1)</f>
        <v>-4.3035707285932201E-4</v>
      </c>
      <c r="Q53">
        <f>IF('2019'!Q53=0,0,(AME_2030!Q53/'2019'!Q53)^(1/7)-1)</f>
        <v>2.3035609248807098E-3</v>
      </c>
      <c r="R53">
        <f>IF('2019'!R53=0,0,(AME_2030!R53/'2019'!R53)^(1/7)-1)</f>
        <v>-2.0238260622917892E-8</v>
      </c>
      <c r="S53" s="64">
        <f t="shared" si="1"/>
        <v>3.1026920821908277E-5</v>
      </c>
      <c r="T53" s="64">
        <f>IF('2019'!T53=0,0,(AME_2030!T53/'2019'!T53)^(1/7)-1)</f>
        <v>3.1026920821908277E-5</v>
      </c>
      <c r="U53">
        <f>IF('2019'!U53=0,0,(AME_2030!U53/'2019'!U53)^(1/7)-1)</f>
        <v>-1.1270133927210324E-5</v>
      </c>
      <c r="V53">
        <f>IF('2019'!V53=0,0,(AME_2030!V53/'2019'!V53)^(1/7)-1)</f>
        <v>-2.6346634207641273E-8</v>
      </c>
      <c r="W53">
        <f>IF('2019'!W53=0,0,(AME_2030!W53/'2019'!W53)^(1/7)-1)</f>
        <v>-2.8060882956193467E-4</v>
      </c>
      <c r="X53">
        <f>IF('2019'!X53=0,0,(AME_2030!X53/'2019'!X53)^(1/7)-1)</f>
        <v>-1.7266731333620555E-5</v>
      </c>
      <c r="Y53">
        <f>IF('2019'!Y53=0,0,(AME_2030!Y53/'2019'!Y53)^(1/7)-1)</f>
        <v>2.4005377164970643E-3</v>
      </c>
      <c r="Z53">
        <f>IF('2019'!Z53=0,0,(AME_2030!Z53/'2019'!Z53)^(1/7)-1)</f>
        <v>-1.1360147045589297E-3</v>
      </c>
      <c r="AA53">
        <f>IF('2019'!AA53=0,0,(AME_2030!AA53/'2019'!AA53)^(1/7)-1)</f>
        <v>1.3439981166649684E-3</v>
      </c>
      <c r="AB53">
        <f>IF('2019'!AB53=0,0,(AME_2030!AB53/'2019'!AB53)^(1/7)-1)</f>
        <v>-1.1945451992845246E-4</v>
      </c>
      <c r="AC53">
        <f>IF('2019'!AC53=0,0,(AME_2030!AC53/'2019'!AC53)^(1/7)-1)</f>
        <v>-2.2028981698118955E-4</v>
      </c>
      <c r="AD53">
        <f>IF('2019'!AD53=0,0,(AME_2030!AD53/'2019'!AD53)^(1/7)-1)</f>
        <v>1.7978494261261524E-4</v>
      </c>
      <c r="AE53">
        <f>IF('2019'!AE53=0,0,(AME_2030!AE53/'2019'!AE53)^(1/7)-1)</f>
        <v>-3.1976129184518864E-4</v>
      </c>
      <c r="AF53">
        <f>IF('2019'!AF53=0,0,(AME_2030!AF53/'2019'!AF53)^(1/7)-1)</f>
        <v>-1.907494418181499E-3</v>
      </c>
      <c r="AG53">
        <f>IF('2019'!AG53=0,0,(AME_2030!AG53/'2019'!AG53)^(1/7)-1)</f>
        <v>-5.3550505342436772E-3</v>
      </c>
      <c r="AH53">
        <f>IF('2019'!AH53=0,0,(AME_2030!AH53/'2019'!AH53)^(1/7)-1)</f>
        <v>5.1565959996446864E-5</v>
      </c>
      <c r="AI53">
        <f>IF('2019'!AI53=0,0,(AME_2030!AI53/'2019'!AI53)^(1/7)-1)</f>
        <v>-3.4064181552828643E-4</v>
      </c>
      <c r="AJ53">
        <f>IF('2019'!AJ53=0,0,(AME_2030!AJ53/'2019'!AJ53)^(1/7)-1)</f>
        <v>-1.0488087813786962E-6</v>
      </c>
      <c r="AK53">
        <f>IF('2019'!AK53=0,0,(AME_2030!AK53/'2019'!AK53)^(1/7)-1)</f>
        <v>0</v>
      </c>
      <c r="AL53">
        <f>IF('2019'!AL53=0,0,(AME_2030!AL53/'2019'!AL53)^(1/7)-1)</f>
        <v>8.8322543234808926E-4</v>
      </c>
      <c r="AM53">
        <f>IF('2019'!AM53=0,0,(AME_2030!AM53/'2019'!AM53)^(1/7)-1)</f>
        <v>2.2275635870760979E-5</v>
      </c>
      <c r="AN53">
        <f>IF('2019'!AN53=0,0,(AME_2030!AN53/'2019'!AN53)^(1/7)-1)</f>
        <v>0</v>
      </c>
      <c r="AO53">
        <f>IF('2019'!AO53=0,0,(AME_2030!AO53/'2019'!AO53)^(1/7)-1)</f>
        <v>-1.2328211023356905E-3</v>
      </c>
      <c r="AP53">
        <f>IF('2019'!AP53=0,0,(AME_2030!AP53/'2019'!AP53)^(1/7)-1)</f>
        <v>-3.344066313185956E-3</v>
      </c>
      <c r="AQ53">
        <f>IF('2019'!AQ53=0,0,(AME_2030!AQ53/'2019'!AQ53)^(1/7)-1)</f>
        <v>0</v>
      </c>
      <c r="AR53">
        <f>IF('2019'!AR53=0,0,(AME_2030!AR53/'2019'!AR53)^(1/7)-1)</f>
        <v>0</v>
      </c>
      <c r="AS53">
        <f>IF('2019'!AS53=0,0,(AME_2030!AS53/'2019'!AS53)^(1/7)-1)</f>
        <v>0</v>
      </c>
      <c r="AT53">
        <f>IF('2019'!AT53=0,0,(AME_2030!AT53/'2019'!AT53)^(1/7)-1)</f>
        <v>0</v>
      </c>
      <c r="AU53">
        <f>IF('2019'!AU53=0,0,(AME_2030!AU53/'2019'!AU53)^(1/7)-1)</f>
        <v>2.8064139988326353E-4</v>
      </c>
    </row>
    <row r="54" spans="1:47" x14ac:dyDescent="0.25">
      <c r="A54" s="146"/>
      <c r="B54" s="1" t="s">
        <v>15</v>
      </c>
      <c r="C54" s="1">
        <v>13</v>
      </c>
      <c r="D54" s="4" t="s">
        <v>52</v>
      </c>
      <c r="E54">
        <f>IF('2019'!E54=0,0,(AME_2030!E54/'2019'!E54)^(1/7)-1)</f>
        <v>6.9114145880622146E-5</v>
      </c>
      <c r="F54">
        <f>IF('2019'!F54=0,0,(AME_2030!F54/'2019'!F54)^(1/7)-1)</f>
        <v>3.5058695451262167E-4</v>
      </c>
      <c r="G54">
        <f>IF('2019'!G54=0,0,(AME_2030!G54/'2019'!G54)^(1/7)-1)</f>
        <v>-2.3353148304039451E-9</v>
      </c>
      <c r="H54">
        <f>IF('2019'!H54=0,0,(AME_2030!H54/'2019'!H54)^(1/7)-1)</f>
        <v>-5.6172338014741086E-2</v>
      </c>
      <c r="I54">
        <f>IF('2019'!I54=0,0,(AME_2030!I54/'2019'!I54)^(1/7)-1)</f>
        <v>-6.5892374829912281E-4</v>
      </c>
      <c r="J54">
        <f>IF('2019'!J54=0,0,(AME_2030!J54/'2019'!J54)^(1/7)-1)</f>
        <v>-2.0628613165186716E-3</v>
      </c>
      <c r="K54" s="64">
        <f>IF('2019 (Z)'!AW54=0,0,('AME_2030 (Z)'!AW54/'2019 (Z)'!AW54)^(1/7)-1)</f>
        <v>2.4068937149586134E-3</v>
      </c>
      <c r="L54" s="64">
        <f t="shared" si="29"/>
        <v>2.4068937149586134E-3</v>
      </c>
      <c r="M54">
        <f>IF('2019'!M54=0,0,(AME_2030!M54/'2019'!M54)^(1/7)-1)</f>
        <v>-9.0744131574305165E-4</v>
      </c>
      <c r="N54">
        <f>IF('2019'!N54=0,0,(AME_2030!N54/'2019'!N54)^(1/7)-1)</f>
        <v>-1.613546402331989E-2</v>
      </c>
      <c r="O54">
        <f>IF('2019'!O54=0,0,(AME_2030!O54/'2019'!O54)^(1/7)-1)</f>
        <v>-1.4629407298905606E-2</v>
      </c>
      <c r="P54">
        <f>IF('2019'!P54=0,0,(AME_2030!P54/'2019'!P54)^(1/7)-1)</f>
        <v>3.484378972939961E-4</v>
      </c>
      <c r="Q54">
        <f>IF('2019'!Q54=0,0,(AME_2030!Q54/'2019'!Q54)^(1/7)-1)</f>
        <v>1.6442184547216243E-7</v>
      </c>
      <c r="R54">
        <f>IF('2019'!R54=0,0,(AME_2030!R54/'2019'!R54)^(1/7)-1)</f>
        <v>-2.0238260622917892E-8</v>
      </c>
      <c r="S54" s="64">
        <f t="shared" si="1"/>
        <v>1.4264148331388782E-5</v>
      </c>
      <c r="T54" s="64">
        <f>IF('2019'!T54=0,0,(AME_2030!T54/'2019'!T54)^(1/7)-1)</f>
        <v>1.4264148331388782E-5</v>
      </c>
      <c r="U54">
        <f>IF('2019'!U54=0,0,(AME_2030!U54/'2019'!U54)^(1/7)-1)</f>
        <v>-1.7663714538818098E-6</v>
      </c>
      <c r="V54">
        <f>IF('2019'!V54=0,0,(AME_2030!V54/'2019'!V54)^(1/7)-1)</f>
        <v>-2.634663409661897E-8</v>
      </c>
      <c r="W54">
        <f>IF('2019'!W54=0,0,(AME_2030!W54/'2019'!W54)^(1/7)-1)</f>
        <v>-9.7204680913010044E-4</v>
      </c>
      <c r="X54">
        <f>IF('2019'!X54=0,0,(AME_2030!X54/'2019'!X54)^(1/7)-1)</f>
        <v>-7.3687959992740915E-6</v>
      </c>
      <c r="Y54">
        <f>IF('2019'!Y54=0,0,(AME_2030!Y54/'2019'!Y54)^(1/7)-1)</f>
        <v>2.4005377164979524E-3</v>
      </c>
      <c r="Z54">
        <f>IF('2019'!Z54=0,0,(AME_2030!Z54/'2019'!Z54)^(1/7)-1)</f>
        <v>-1.1282121083071583E-3</v>
      </c>
      <c r="AA54">
        <f>IF('2019'!AA54=0,0,(AME_2030!AA54/'2019'!AA54)^(1/7)-1)</f>
        <v>1.3439803761894353E-3</v>
      </c>
      <c r="AB54">
        <f>IF('2019'!AB54=0,0,(AME_2030!AB54/'2019'!AB54)^(1/7)-1)</f>
        <v>-9.4552031667416436E-5</v>
      </c>
      <c r="AC54">
        <f>IF('2019'!AC54=0,0,(AME_2030!AC54/'2019'!AC54)^(1/7)-1)</f>
        <v>-2.2028981698118955E-4</v>
      </c>
      <c r="AD54">
        <f>IF('2019'!AD54=0,0,(AME_2030!AD54/'2019'!AD54)^(1/7)-1)</f>
        <v>1.7978494261261524E-4</v>
      </c>
      <c r="AE54">
        <f>IF('2019'!AE54=0,0,(AME_2030!AE54/'2019'!AE54)^(1/7)-1)</f>
        <v>-3.1976129184518864E-4</v>
      </c>
      <c r="AF54">
        <f>IF('2019'!AF54=0,0,(AME_2030!AF54/'2019'!AF54)^(1/7)-1)</f>
        <v>-1.90749441818161E-3</v>
      </c>
      <c r="AG54">
        <f>IF('2019'!AG54=0,0,(AME_2030!AG54/'2019'!AG54)^(1/7)-1)</f>
        <v>-5.3550505342435661E-3</v>
      </c>
      <c r="AH54">
        <f>IF('2019'!AH54=0,0,(AME_2030!AH54/'2019'!AH54)^(1/7)-1)</f>
        <v>5.1565959996668909E-5</v>
      </c>
      <c r="AI54">
        <f>IF('2019'!AI54=0,0,(AME_2030!AI54/'2019'!AI54)^(1/7)-1)</f>
        <v>-3.4130465512804964E-4</v>
      </c>
      <c r="AJ54">
        <f>IF('2019'!AJ54=0,0,(AME_2030!AJ54/'2019'!AJ54)^(1/7)-1)</f>
        <v>8.0039489190886215E-5</v>
      </c>
      <c r="AK54">
        <f>IF('2019'!AK54=0,0,(AME_2030!AK54/'2019'!AK54)^(1/7)-1)</f>
        <v>0</v>
      </c>
      <c r="AL54">
        <f>IF('2019'!AL54=0,0,(AME_2030!AL54/'2019'!AL54)^(1/7)-1)</f>
        <v>8.8322543234808926E-4</v>
      </c>
      <c r="AM54">
        <f>IF('2019'!AM54=0,0,(AME_2030!AM54/'2019'!AM54)^(1/7)-1)</f>
        <v>1.2567958747045083E-5</v>
      </c>
      <c r="AN54">
        <f>IF('2019'!AN54=0,0,(AME_2030!AN54/'2019'!AN54)^(1/7)-1)</f>
        <v>0</v>
      </c>
      <c r="AO54">
        <f>IF('2019'!AO54=0,0,(AME_2030!AO54/'2019'!AO54)^(1/7)-1)</f>
        <v>-1.2328211023358016E-3</v>
      </c>
      <c r="AP54">
        <f>IF('2019'!AP54=0,0,(AME_2030!AP54/'2019'!AP54)^(1/7)-1)</f>
        <v>0</v>
      </c>
      <c r="AQ54">
        <f>IF('2019'!AQ54=0,0,(AME_2030!AQ54/'2019'!AQ54)^(1/7)-1)</f>
        <v>0</v>
      </c>
      <c r="AR54">
        <f>IF('2019'!AR54=0,0,(AME_2030!AR54/'2019'!AR54)^(1/7)-1)</f>
        <v>0</v>
      </c>
      <c r="AS54">
        <f>IF('2019'!AS54=0,0,(AME_2030!AS54/'2019'!AS54)^(1/7)-1)</f>
        <v>0</v>
      </c>
      <c r="AT54">
        <f>IF('2019'!AT54=0,0,(AME_2030!AT54/'2019'!AT54)^(1/7)-1)</f>
        <v>0</v>
      </c>
      <c r="AU54">
        <f>IF('2019'!AU54=0,0,(AME_2030!AU54/'2019'!AU54)^(1/7)-1)</f>
        <v>3.4993925771389378E-3</v>
      </c>
    </row>
    <row r="55" spans="1:47" x14ac:dyDescent="0.25">
      <c r="A55" s="146"/>
      <c r="B55" s="1" t="s">
        <v>16</v>
      </c>
      <c r="C55" s="1">
        <v>14</v>
      </c>
      <c r="D55" s="4" t="s">
        <v>53</v>
      </c>
      <c r="E55">
        <f>IF('2019'!E55=0,0,(AME_2030!E55/'2019'!E55)^(1/7)-1)</f>
        <v>-5.1524015505288734E-4</v>
      </c>
      <c r="F55">
        <f>IF('2019'!F55=0,0,(AME_2030!F55/'2019'!F55)^(1/7)-1)</f>
        <v>1.2686026369723713E-4</v>
      </c>
      <c r="G55">
        <f>IF('2019'!G55=0,0,(AME_2030!G55/'2019'!G55)^(1/7)-1)</f>
        <v>-2.33531505244855E-9</v>
      </c>
      <c r="H55">
        <f>IF('2019'!H55=0,0,(AME_2030!H55/'2019'!H55)^(1/7)-1)</f>
        <v>1.3548732395421981E-2</v>
      </c>
      <c r="I55">
        <f>IF('2019'!I55=0,0,(AME_2030!I55/'2019'!I55)^(1/7)-1)</f>
        <v>-2.3028447936612739E-4</v>
      </c>
      <c r="J55">
        <f>IF('2019'!J55=0,0,(AME_2030!J55/'2019'!J55)^(1/7)-1)</f>
        <v>-2.6457160584610895E-3</v>
      </c>
      <c r="K55" s="64">
        <f>IF('2019 (Z)'!AW55=0,0,('AME_2030 (Z)'!AW55/'2019 (Z)'!AW55)^(1/7)-1)</f>
        <v>2.3806608560852371E-3</v>
      </c>
      <c r="L55" s="64">
        <f t="shared" si="29"/>
        <v>2.3806608560852371E-3</v>
      </c>
      <c r="M55">
        <f>IF('2019'!M55=0,0,(AME_2030!M55/'2019'!M55)^(1/7)-1)</f>
        <v>4.0548028595168484E-2</v>
      </c>
      <c r="N55">
        <f>IF('2019'!N55=0,0,(AME_2030!N55/'2019'!N55)^(1/7)-1)</f>
        <v>1.6562292989932281E-3</v>
      </c>
      <c r="O55">
        <f>IF('2019'!O55=0,0,(AME_2030!O55/'2019'!O55)^(1/7)-1)</f>
        <v>2.0462944764487734E-3</v>
      </c>
      <c r="P55">
        <f>IF('2019'!P55=0,0,(AME_2030!P55/'2019'!P55)^(1/7)-1)</f>
        <v>5.6339215253964348E-4</v>
      </c>
      <c r="Q55">
        <f>IF('2019'!Q55=0,0,(AME_2030!Q55/'2019'!Q55)^(1/7)-1)</f>
        <v>1.6442184547216243E-7</v>
      </c>
      <c r="R55">
        <f>IF('2019'!R55=0,0,(AME_2030!R55/'2019'!R55)^(1/7)-1)</f>
        <v>-2.0238260622917892E-8</v>
      </c>
      <c r="S55" s="64">
        <f t="shared" si="1"/>
        <v>-4.5426887784749681E-7</v>
      </c>
      <c r="T55" s="64">
        <f>IF('2019'!T55=0,0,(AME_2030!T55/'2019'!T55)^(1/7)-1)</f>
        <v>-4.5426887784749681E-7</v>
      </c>
      <c r="U55">
        <f>IF('2019'!U55=0,0,(AME_2030!U55/'2019'!U55)^(1/7)-1)</f>
        <v>-9.0244092810776166E-6</v>
      </c>
      <c r="V55">
        <f>IF('2019'!V55=0,0,(AME_2030!V55/'2019'!V55)^(1/7)-1)</f>
        <v>-2.6346634207641273E-8</v>
      </c>
      <c r="W55">
        <f>IF('2019'!W55=0,0,(AME_2030!W55/'2019'!W55)^(1/7)-1)</f>
        <v>4.013533871234376E-4</v>
      </c>
      <c r="X55">
        <f>IF('2019'!X55=0,0,(AME_2030!X55/'2019'!X55)^(1/7)-1)</f>
        <v>1.5389754313366311E-5</v>
      </c>
      <c r="Y55">
        <f>IF('2019'!Y55=0,0,(AME_2030!Y55/'2019'!Y55)^(1/7)-1)</f>
        <v>2.4005377164990627E-3</v>
      </c>
      <c r="Z55">
        <f>IF('2019'!Z55=0,0,(AME_2030!Z55/'2019'!Z55)^(1/7)-1)</f>
        <v>-1.1328167542064005E-3</v>
      </c>
      <c r="AA55">
        <f>IF('2019'!AA55=0,0,(AME_2030!AA55/'2019'!AA55)^(1/7)-1)</f>
        <v>1.343998463761098E-3</v>
      </c>
      <c r="AB55">
        <f>IF('2019'!AB55=0,0,(AME_2030!AB55/'2019'!AB55)^(1/7)-1)</f>
        <v>-1.1736125316141877E-4</v>
      </c>
      <c r="AC55">
        <f>IF('2019'!AC55=0,0,(AME_2030!AC55/'2019'!AC55)^(1/7)-1)</f>
        <v>-2.2028981698118955E-4</v>
      </c>
      <c r="AD55">
        <f>IF('2019'!AD55=0,0,(AME_2030!AD55/'2019'!AD55)^(1/7)-1)</f>
        <v>1.7978494261261524E-4</v>
      </c>
      <c r="AE55">
        <f>IF('2019'!AE55=0,0,(AME_2030!AE55/'2019'!AE55)^(1/7)-1)</f>
        <v>-3.1976129184541069E-4</v>
      </c>
      <c r="AF55">
        <f>IF('2019'!AF55=0,0,(AME_2030!AF55/'2019'!AF55)^(1/7)-1)</f>
        <v>-1.907494418181499E-3</v>
      </c>
      <c r="AG55">
        <f>IF('2019'!AG55=0,0,(AME_2030!AG55/'2019'!AG55)^(1/7)-1)</f>
        <v>-5.3550505342435661E-3</v>
      </c>
      <c r="AH55">
        <f>IF('2019'!AH55=0,0,(AME_2030!AH55/'2019'!AH55)^(1/7)-1)</f>
        <v>5.1565959996668909E-5</v>
      </c>
      <c r="AI55">
        <f>IF('2019'!AI55=0,0,(AME_2030!AI55/'2019'!AI55)^(1/7)-1)</f>
        <v>-3.345429771645092E-4</v>
      </c>
      <c r="AJ55">
        <f>IF('2019'!AJ55=0,0,(AME_2030!AJ55/'2019'!AJ55)^(1/7)-1)</f>
        <v>-6.014092279738037E-7</v>
      </c>
      <c r="AK55">
        <f>IF('2019'!AK55=0,0,(AME_2030!AK55/'2019'!AK55)^(1/7)-1)</f>
        <v>0</v>
      </c>
      <c r="AL55">
        <f>IF('2019'!AL55=0,0,(AME_2030!AL55/'2019'!AL55)^(1/7)-1)</f>
        <v>8.8322543234853335E-4</v>
      </c>
      <c r="AM55">
        <f>IF('2019'!AM55=0,0,(AME_2030!AM55/'2019'!AM55)^(1/7)-1)</f>
        <v>1.4219631713885406E-5</v>
      </c>
      <c r="AN55">
        <f>IF('2019'!AN55=0,0,(AME_2030!AN55/'2019'!AN55)^(1/7)-1)</f>
        <v>0</v>
      </c>
      <c r="AO55">
        <f>IF('2019'!AO55=0,0,(AME_2030!AO55/'2019'!AO55)^(1/7)-1)</f>
        <v>-1.2328211023356905E-3</v>
      </c>
      <c r="AP55">
        <f>IF('2019'!AP55=0,0,(AME_2030!AP55/'2019'!AP55)^(1/7)-1)</f>
        <v>0</v>
      </c>
      <c r="AQ55">
        <f>IF('2019'!AQ55=0,0,(AME_2030!AQ55/'2019'!AQ55)^(1/7)-1)</f>
        <v>2.2204460492503131E-16</v>
      </c>
      <c r="AR55">
        <f>IF('2019'!AR55=0,0,(AME_2030!AR55/'2019'!AR55)^(1/7)-1)</f>
        <v>0</v>
      </c>
      <c r="AS55">
        <f>IF('2019'!AS55=0,0,(AME_2030!AS55/'2019'!AS55)^(1/7)-1)</f>
        <v>0</v>
      </c>
      <c r="AT55">
        <f>IF('2019'!AT55=0,0,(AME_2030!AT55/'2019'!AT55)^(1/7)-1)</f>
        <v>0</v>
      </c>
      <c r="AU55">
        <f>IF('2019'!AU55=0,0,(AME_2030!AU55/'2019'!AU55)^(1/7)-1)</f>
        <v>7.5553118431592736E-4</v>
      </c>
    </row>
    <row r="56" spans="1:47" x14ac:dyDescent="0.25">
      <c r="A56" s="146"/>
      <c r="B56" s="77" t="s">
        <v>17</v>
      </c>
      <c r="C56" s="77">
        <v>15</v>
      </c>
      <c r="D56" s="78" t="s">
        <v>54</v>
      </c>
      <c r="E56" s="79">
        <f>E57</f>
        <v>-1.0771240703905116E-3</v>
      </c>
      <c r="F56" s="79">
        <f t="shared" ref="F56:AU56" si="30">F57</f>
        <v>2.1374091943404672E-4</v>
      </c>
      <c r="G56" s="79">
        <f t="shared" si="30"/>
        <v>-2.3353149414262475E-9</v>
      </c>
      <c r="H56" s="79">
        <f t="shared" si="30"/>
        <v>1.3592674415271011E-2</v>
      </c>
      <c r="I56" s="79">
        <f t="shared" si="30"/>
        <v>5.2112792576752831E-4</v>
      </c>
      <c r="J56" s="79">
        <f t="shared" si="30"/>
        <v>7.0087855434053381E-5</v>
      </c>
      <c r="K56" s="79">
        <f t="shared" ref="K56" si="31">K57</f>
        <v>2.3040995230105832E-3</v>
      </c>
      <c r="L56" s="79">
        <f t="shared" ref="L56" si="32">L57</f>
        <v>2.3040995230105832E-3</v>
      </c>
      <c r="M56" s="79">
        <f t="shared" si="30"/>
        <v>-1.1379303251975892E-2</v>
      </c>
      <c r="N56" s="79">
        <f t="shared" si="30"/>
        <v>1.7187004402756667E-3</v>
      </c>
      <c r="O56" s="79">
        <f t="shared" si="30"/>
        <v>1.6157640250828997E-3</v>
      </c>
      <c r="P56" s="79">
        <f t="shared" si="30"/>
        <v>-4.5453044058507697E-4</v>
      </c>
      <c r="Q56" s="79">
        <f t="shared" si="30"/>
        <v>1.6442184547216243E-7</v>
      </c>
      <c r="R56" s="79">
        <f t="shared" si="30"/>
        <v>-2.0238260622917892E-8</v>
      </c>
      <c r="S56" s="79">
        <f t="shared" si="1"/>
        <v>1.5259157512659272E-5</v>
      </c>
      <c r="T56" s="79">
        <f t="shared" si="30"/>
        <v>1.5259157512659272E-5</v>
      </c>
      <c r="U56" s="79">
        <f t="shared" si="30"/>
        <v>-8.9461904665411041E-6</v>
      </c>
      <c r="V56" s="79">
        <f t="shared" si="30"/>
        <v>-2.6346634207641273E-8</v>
      </c>
      <c r="W56" s="79">
        <f t="shared" si="30"/>
        <v>7.553854603665755E-4</v>
      </c>
      <c r="X56" s="79">
        <f t="shared" si="30"/>
        <v>3.8579450272191451E-6</v>
      </c>
      <c r="Y56" s="79">
        <f t="shared" si="30"/>
        <v>2.4005377164977304E-3</v>
      </c>
      <c r="Z56" s="79">
        <f t="shared" si="30"/>
        <v>-1.1523828391708513E-3</v>
      </c>
      <c r="AA56" s="79">
        <f t="shared" si="30"/>
        <v>1.3439671136901143E-3</v>
      </c>
      <c r="AB56" s="79">
        <f t="shared" si="30"/>
        <v>-1.1727234842440204E-4</v>
      </c>
      <c r="AC56" s="79">
        <f t="shared" si="30"/>
        <v>-2.2028981698130057E-4</v>
      </c>
      <c r="AD56" s="79">
        <f t="shared" si="30"/>
        <v>1.7978494261261524E-4</v>
      </c>
      <c r="AE56" s="79">
        <f t="shared" si="30"/>
        <v>-3.1976129184529967E-4</v>
      </c>
      <c r="AF56" s="79">
        <f t="shared" si="30"/>
        <v>-1.90749441818161E-3</v>
      </c>
      <c r="AG56" s="79">
        <f t="shared" si="30"/>
        <v>-5.3550505342435661E-3</v>
      </c>
      <c r="AH56" s="79">
        <f t="shared" si="30"/>
        <v>5.1565959996446864E-5</v>
      </c>
      <c r="AI56" s="79">
        <f t="shared" si="30"/>
        <v>-3.345533242100629E-4</v>
      </c>
      <c r="AJ56" s="79">
        <f t="shared" si="30"/>
        <v>-1.0073232264984355E-6</v>
      </c>
      <c r="AK56" s="79">
        <f t="shared" si="30"/>
        <v>0</v>
      </c>
      <c r="AL56" s="79">
        <f t="shared" si="30"/>
        <v>8.8322543234808926E-4</v>
      </c>
      <c r="AM56" s="79">
        <f t="shared" si="30"/>
        <v>1.6580230127516415E-5</v>
      </c>
      <c r="AN56" s="79">
        <f t="shared" si="30"/>
        <v>0</v>
      </c>
      <c r="AO56" s="79">
        <f t="shared" si="30"/>
        <v>-1.2328211023358016E-3</v>
      </c>
      <c r="AP56" s="79">
        <f t="shared" si="30"/>
        <v>0</v>
      </c>
      <c r="AQ56" s="79">
        <f t="shared" si="30"/>
        <v>-1.1102230246251565E-16</v>
      </c>
      <c r="AR56" s="79">
        <f t="shared" si="30"/>
        <v>0</v>
      </c>
      <c r="AS56" s="79">
        <f t="shared" si="30"/>
        <v>0</v>
      </c>
      <c r="AT56" s="79">
        <f t="shared" si="30"/>
        <v>0</v>
      </c>
      <c r="AU56" s="79">
        <f t="shared" si="30"/>
        <v>7.3259673686631999E-4</v>
      </c>
    </row>
    <row r="57" spans="1:47" x14ac:dyDescent="0.25">
      <c r="A57" s="146"/>
      <c r="B57" s="63" t="s">
        <v>18</v>
      </c>
      <c r="C57" s="63">
        <v>16</v>
      </c>
      <c r="D57" s="71" t="s">
        <v>55</v>
      </c>
      <c r="E57" s="64">
        <f>IF('2019'!E57=0,0,(AME_2030!E57/'2019'!E57)^(1/7)-1)</f>
        <v>-1.0771240703905116E-3</v>
      </c>
      <c r="F57" s="64">
        <f>IF('2019'!F57=0,0,(AME_2030!F57/'2019'!F57)^(1/7)-1)</f>
        <v>2.1374091943404672E-4</v>
      </c>
      <c r="G57" s="64">
        <f>IF('2019'!G57=0,0,(AME_2030!G57/'2019'!G57)^(1/7)-1)</f>
        <v>-2.3353149414262475E-9</v>
      </c>
      <c r="H57" s="64">
        <f>IF('2019'!H57=0,0,(AME_2030!H57/'2019'!H57)^(1/7)-1)</f>
        <v>1.3592674415271011E-2</v>
      </c>
      <c r="I57" s="64">
        <f>IF('2019'!I57=0,0,(AME_2030!I57/'2019'!I57)^(1/7)-1)</f>
        <v>5.2112792576752831E-4</v>
      </c>
      <c r="J57" s="64">
        <f>IF('2019'!J57=0,0,(AME_2030!J57/'2019'!J57)^(1/7)-1)</f>
        <v>7.0087855434053381E-5</v>
      </c>
      <c r="K57" s="64">
        <f>IF('2019 (Z)'!AW57=0,0,('AME_2030 (Z)'!AW57/'2019 (Z)'!AW57)^(1/7)-1)</f>
        <v>2.3040995230105832E-3</v>
      </c>
      <c r="L57" s="64">
        <f t="shared" si="29"/>
        <v>2.3040995230105832E-3</v>
      </c>
      <c r="M57" s="64">
        <f>IF('2019'!M57=0,0,(AME_2030!M57/'2019'!M57)^(1/7)-1)</f>
        <v>-1.1379303251975892E-2</v>
      </c>
      <c r="N57" s="64">
        <f>IF('2019'!N57=0,0,(AME_2030!N57/'2019'!N57)^(1/7)-1)</f>
        <v>1.7187004402756667E-3</v>
      </c>
      <c r="O57" s="64">
        <f>IF('2019'!O57=0,0,(AME_2030!O57/'2019'!O57)^(1/7)-1)</f>
        <v>1.6157640250828997E-3</v>
      </c>
      <c r="P57" s="64">
        <f>IF('2019'!P57=0,0,(AME_2030!P57/'2019'!P57)^(1/7)-1)</f>
        <v>-4.5453044058507697E-4</v>
      </c>
      <c r="Q57" s="64">
        <f>IF('2019'!Q57=0,0,(AME_2030!Q57/'2019'!Q57)^(1/7)-1)</f>
        <v>1.6442184547216243E-7</v>
      </c>
      <c r="R57" s="64">
        <f>IF('2019'!R57=0,0,(AME_2030!R57/'2019'!R57)^(1/7)-1)</f>
        <v>-2.0238260622917892E-8</v>
      </c>
      <c r="S57" s="64">
        <f t="shared" si="1"/>
        <v>1.5259157512659272E-5</v>
      </c>
      <c r="T57" s="64">
        <f>IF('2019'!T57=0,0,(AME_2030!T57/'2019'!T57)^(1/7)-1)</f>
        <v>1.5259157512659272E-5</v>
      </c>
      <c r="U57" s="64">
        <f>IF('2019'!U57=0,0,(AME_2030!U57/'2019'!U57)^(1/7)-1)</f>
        <v>-8.9461904665411041E-6</v>
      </c>
      <c r="V57" s="64">
        <f>IF('2019'!V57=0,0,(AME_2030!V57/'2019'!V57)^(1/7)-1)</f>
        <v>-2.6346634207641273E-8</v>
      </c>
      <c r="W57" s="64">
        <f>IF('2019'!W57=0,0,(AME_2030!W57/'2019'!W57)^(1/7)-1)</f>
        <v>7.553854603665755E-4</v>
      </c>
      <c r="X57" s="64">
        <f>IF('2019'!X57=0,0,(AME_2030!X57/'2019'!X57)^(1/7)-1)</f>
        <v>3.8579450272191451E-6</v>
      </c>
      <c r="Y57" s="64">
        <f>IF('2019'!Y57=0,0,(AME_2030!Y57/'2019'!Y57)^(1/7)-1)</f>
        <v>2.4005377164977304E-3</v>
      </c>
      <c r="Z57" s="64">
        <f>IF('2019'!Z57=0,0,(AME_2030!Z57/'2019'!Z57)^(1/7)-1)</f>
        <v>-1.1523828391708513E-3</v>
      </c>
      <c r="AA57" s="64">
        <f>IF('2019'!AA57=0,0,(AME_2030!AA57/'2019'!AA57)^(1/7)-1)</f>
        <v>1.3439671136901143E-3</v>
      </c>
      <c r="AB57" s="64">
        <f>IF('2019'!AB57=0,0,(AME_2030!AB57/'2019'!AB57)^(1/7)-1)</f>
        <v>-1.1727234842440204E-4</v>
      </c>
      <c r="AC57" s="64">
        <f>IF('2019'!AC57=0,0,(AME_2030!AC57/'2019'!AC57)^(1/7)-1)</f>
        <v>-2.2028981698130057E-4</v>
      </c>
      <c r="AD57" s="64">
        <f>IF('2019'!AD57=0,0,(AME_2030!AD57/'2019'!AD57)^(1/7)-1)</f>
        <v>1.7978494261261524E-4</v>
      </c>
      <c r="AE57" s="64">
        <f>IF('2019'!AE57=0,0,(AME_2030!AE57/'2019'!AE57)^(1/7)-1)</f>
        <v>-3.1976129184529967E-4</v>
      </c>
      <c r="AF57" s="64">
        <f>IF('2019'!AF57=0,0,(AME_2030!AF57/'2019'!AF57)^(1/7)-1)</f>
        <v>-1.90749441818161E-3</v>
      </c>
      <c r="AG57" s="64">
        <f>IF('2019'!AG57=0,0,(AME_2030!AG57/'2019'!AG57)^(1/7)-1)</f>
        <v>-5.3550505342435661E-3</v>
      </c>
      <c r="AH57" s="64">
        <f>IF('2019'!AH57=0,0,(AME_2030!AH57/'2019'!AH57)^(1/7)-1)</f>
        <v>5.1565959996446864E-5</v>
      </c>
      <c r="AI57" s="64">
        <f>IF('2019'!AI57=0,0,(AME_2030!AI57/'2019'!AI57)^(1/7)-1)</f>
        <v>-3.345533242100629E-4</v>
      </c>
      <c r="AJ57" s="64">
        <f>IF('2019'!AJ57=0,0,(AME_2030!AJ57/'2019'!AJ57)^(1/7)-1)</f>
        <v>-1.0073232264984355E-6</v>
      </c>
      <c r="AK57" s="64">
        <f>IF('2019'!AK57=0,0,(AME_2030!AK57/'2019'!AK57)^(1/7)-1)</f>
        <v>0</v>
      </c>
      <c r="AL57" s="64">
        <f>IF('2019'!AL57=0,0,(AME_2030!AL57/'2019'!AL57)^(1/7)-1)</f>
        <v>8.8322543234808926E-4</v>
      </c>
      <c r="AM57" s="64">
        <f>IF('2019'!AM57=0,0,(AME_2030!AM57/'2019'!AM57)^(1/7)-1)</f>
        <v>1.6580230127516415E-5</v>
      </c>
      <c r="AN57" s="64">
        <f>IF('2019'!AN57=0,0,(AME_2030!AN57/'2019'!AN57)^(1/7)-1)</f>
        <v>0</v>
      </c>
      <c r="AO57" s="64">
        <f>IF('2019'!AO57=0,0,(AME_2030!AO57/'2019'!AO57)^(1/7)-1)</f>
        <v>-1.2328211023358016E-3</v>
      </c>
      <c r="AP57" s="64">
        <f>IF('2019'!AP57=0,0,(AME_2030!AP57/'2019'!AP57)^(1/7)-1)</f>
        <v>0</v>
      </c>
      <c r="AQ57" s="64">
        <f>IF('2019'!AQ57=0,0,(AME_2030!AQ57/'2019'!AQ57)^(1/7)-1)</f>
        <v>-1.1102230246251565E-16</v>
      </c>
      <c r="AR57" s="64">
        <f>IF('2019'!AR57=0,0,(AME_2030!AR57/'2019'!AR57)^(1/7)-1)</f>
        <v>0</v>
      </c>
      <c r="AS57" s="64">
        <f>IF('2019'!AS57=0,0,(AME_2030!AS57/'2019'!AS57)^(1/7)-1)</f>
        <v>0</v>
      </c>
      <c r="AT57" s="64">
        <f>IF('2019'!AT57=0,0,(AME_2030!AT57/'2019'!AT57)^(1/7)-1)</f>
        <v>0</v>
      </c>
      <c r="AU57" s="64">
        <f>IF('2019'!AU57=0,0,(AME_2030!AU57/'2019'!AU57)^(1/7)-1)</f>
        <v>7.3259673686631999E-4</v>
      </c>
    </row>
    <row r="58" spans="1:47" x14ac:dyDescent="0.25">
      <c r="A58" s="146"/>
      <c r="B58" s="1" t="s">
        <v>19</v>
      </c>
      <c r="C58" s="1">
        <v>17</v>
      </c>
      <c r="D58" s="4" t="s">
        <v>56</v>
      </c>
      <c r="E58">
        <f>IF('2019'!E58=0,0,(AME_2030!E58/'2019'!E58)^(1/7)-1)</f>
        <v>-5.4163457576072993E-4</v>
      </c>
      <c r="F58">
        <f>IF('2019'!F58=0,0,(AME_2030!F58/'2019'!F58)^(1/7)-1)</f>
        <v>1.190257163810049E-4</v>
      </c>
      <c r="G58">
        <f>IF('2019'!G58=0,0,(AME_2030!G58/'2019'!G58)^(1/7)-1)</f>
        <v>-2.3353148304039451E-9</v>
      </c>
      <c r="H58">
        <f>IF('2019'!H58=0,0,(AME_2030!H58/'2019'!H58)^(1/7)-1)</f>
        <v>1.3548732395421981E-2</v>
      </c>
      <c r="I58">
        <f>IF('2019'!I58=0,0,(AME_2030!I58/'2019'!I58)^(1/7)-1)</f>
        <v>-1.5678842614375021E-4</v>
      </c>
      <c r="J58">
        <f>IF('2019'!J58=0,0,(AME_2030!J58/'2019'!J58)^(1/7)-1)</f>
        <v>-2.7229689244833155E-3</v>
      </c>
      <c r="K58" s="64">
        <f>IF('2019 (Z)'!AW58=0,0,('AME_2030 (Z)'!AW58/'2019 (Z)'!AW58)^(1/7)-1)</f>
        <v>3.6858865730899915E-3</v>
      </c>
      <c r="L58" s="64">
        <f t="shared" si="29"/>
        <v>3.6858865730899915E-3</v>
      </c>
      <c r="M58">
        <f>IF('2019'!M58=0,0,(AME_2030!M58/'2019'!M58)^(1/7)-1)</f>
        <v>3.9629326099448248E-2</v>
      </c>
      <c r="N58">
        <f>IF('2019'!N58=0,0,(AME_2030!N58/'2019'!N58)^(1/7)-1)</f>
        <v>-2.5640180888311104E-3</v>
      </c>
      <c r="O58">
        <f>IF('2019'!O58=0,0,(AME_2030!O58/'2019'!O58)^(1/7)-1)</f>
        <v>2.0405098018763113E-3</v>
      </c>
      <c r="P58">
        <f>IF('2019'!P58=0,0,(AME_2030!P58/'2019'!P58)^(1/7)-1)</f>
        <v>4.5695588301253309E-4</v>
      </c>
      <c r="Q58">
        <f>IF('2019'!Q58=0,0,(AME_2030!Q58/'2019'!Q58)^(1/7)-1)</f>
        <v>1.6442184525011783E-7</v>
      </c>
      <c r="R58">
        <f>IF('2019'!R58=0,0,(AME_2030!R58/'2019'!R58)^(1/7)-1)</f>
        <v>-2.0238260622917892E-8</v>
      </c>
      <c r="S58" s="64">
        <f t="shared" si="1"/>
        <v>7.9613318044735593E-6</v>
      </c>
      <c r="T58" s="64">
        <f>IF('2019'!T58=0,0,(AME_2030!T58/'2019'!T58)^(1/7)-1)</f>
        <v>7.9613318044735593E-6</v>
      </c>
      <c r="U58">
        <f>IF('2019'!U58=0,0,(AME_2030!U58/'2019'!U58)^(1/7)-1)</f>
        <v>7.6166751463713211E-6</v>
      </c>
      <c r="V58">
        <f>IF('2019'!V58=0,0,(AME_2030!V58/'2019'!V58)^(1/7)-1)</f>
        <v>-2.6346634207641273E-8</v>
      </c>
      <c r="W58">
        <f>IF('2019'!W58=0,0,(AME_2030!W58/'2019'!W58)^(1/7)-1)</f>
        <v>1.9321565237628846E-3</v>
      </c>
      <c r="X58">
        <f>IF('2019'!X58=0,0,(AME_2030!X58/'2019'!X58)^(1/7)-1)</f>
        <v>-4.8513034101027586E-7</v>
      </c>
      <c r="Y58">
        <f>IF('2019'!Y58=0,0,(AME_2030!Y58/'2019'!Y58)^(1/7)-1)</f>
        <v>2.4005377164983965E-3</v>
      </c>
      <c r="Z58">
        <f>IF('2019'!Z58=0,0,(AME_2030!Z58/'2019'!Z58)^(1/7)-1)</f>
        <v>-2.6825762593452041E-4</v>
      </c>
      <c r="AA58">
        <f>IF('2019'!AA58=0,0,(AME_2030!AA58/'2019'!AA58)^(1/7)-1)</f>
        <v>1.3440027201032656E-3</v>
      </c>
      <c r="AB58">
        <f>IF('2019'!AB58=0,0,(AME_2030!AB58/'2019'!AB58)^(1/7)-1)</f>
        <v>-1.1632763271940405E-4</v>
      </c>
      <c r="AC58">
        <f>IF('2019'!AC58=0,0,(AME_2030!AC58/'2019'!AC58)^(1/7)-1)</f>
        <v>-2.2028981698118955E-4</v>
      </c>
      <c r="AD58">
        <f>IF('2019'!AD58=0,0,(AME_2030!AD58/'2019'!AD58)^(1/7)-1)</f>
        <v>1.7978494261261524E-4</v>
      </c>
      <c r="AE58">
        <f>IF('2019'!AE58=0,0,(AME_2030!AE58/'2019'!AE58)^(1/7)-1)</f>
        <v>-3.197612918449666E-4</v>
      </c>
      <c r="AF58">
        <f>IF('2019'!AF58=0,0,(AME_2030!AF58/'2019'!AF58)^(1/7)-1)</f>
        <v>-1.907494418181499E-3</v>
      </c>
      <c r="AG58">
        <f>IF('2019'!AG58=0,0,(AME_2030!AG58/'2019'!AG58)^(1/7)-1)</f>
        <v>-5.3550505342435661E-3</v>
      </c>
      <c r="AH58">
        <f>IF('2019'!AH58=0,0,(AME_2030!AH58/'2019'!AH58)^(1/7)-1)</f>
        <v>5.1565959996446864E-5</v>
      </c>
      <c r="AI58">
        <f>IF('2019'!AI58=0,0,(AME_2030!AI58/'2019'!AI58)^(1/7)-1)</f>
        <v>-3.345264056812125E-4</v>
      </c>
      <c r="AJ58">
        <f>IF('2019'!AJ58=0,0,(AME_2030!AJ58/'2019'!AJ58)^(1/7)-1)</f>
        <v>-6.8469737934950814E-7</v>
      </c>
      <c r="AK58">
        <f>IF('2019'!AK58=0,0,(AME_2030!AK58/'2019'!AK58)^(1/7)-1)</f>
        <v>0</v>
      </c>
      <c r="AL58">
        <f>IF('2019'!AL58=0,0,(AME_2030!AL58/'2019'!AL58)^(1/7)-1)</f>
        <v>8.832254323483113E-4</v>
      </c>
      <c r="AM58">
        <f>IF('2019'!AM58=0,0,(AME_2030!AM58/'2019'!AM58)^(1/7)-1)</f>
        <v>1.0122284218150313E-5</v>
      </c>
      <c r="AN58">
        <f>IF('2019'!AN58=0,0,(AME_2030!AN58/'2019'!AN58)^(1/7)-1)</f>
        <v>0</v>
      </c>
      <c r="AO58">
        <f>IF('2019'!AO58=0,0,(AME_2030!AO58/'2019'!AO58)^(1/7)-1)</f>
        <v>-1.2328211023356905E-3</v>
      </c>
      <c r="AP58">
        <f>IF('2019'!AP58=0,0,(AME_2030!AP58/'2019'!AP58)^(1/7)-1)</f>
        <v>0</v>
      </c>
      <c r="AQ58">
        <f>IF('2019'!AQ58=0,0,(AME_2030!AQ58/'2019'!AQ58)^(1/7)-1)</f>
        <v>4.4408920985006262E-16</v>
      </c>
      <c r="AR58">
        <f>IF('2019'!AR58=0,0,(AME_2030!AR58/'2019'!AR58)^(1/7)-1)</f>
        <v>-2.2204460492503131E-16</v>
      </c>
      <c r="AS58">
        <f>IF('2019'!AS58=0,0,(AME_2030!AS58/'2019'!AS58)^(1/7)-1)</f>
        <v>0</v>
      </c>
      <c r="AT58">
        <f>IF('2019'!AT58=0,0,(AME_2030!AT58/'2019'!AT58)^(1/7)-1)</f>
        <v>0</v>
      </c>
      <c r="AU58">
        <f>IF('2019'!AU58=0,0,(AME_2030!AU58/'2019'!AU58)^(1/7)-1)</f>
        <v>1.1519662211356696E-4</v>
      </c>
    </row>
    <row r="59" spans="1:47" x14ac:dyDescent="0.25">
      <c r="A59" s="146"/>
      <c r="B59" s="1" t="s">
        <v>20</v>
      </c>
      <c r="C59" s="1">
        <v>18</v>
      </c>
      <c r="D59" s="4" t="s">
        <v>57</v>
      </c>
      <c r="E59">
        <f>IF('2019'!E59=0,0,(AME_2030!E59/'2019'!E59)^(1/7)-1)</f>
        <v>-7.5011278104242241E-4</v>
      </c>
      <c r="F59">
        <f>IF('2019'!F59=0,0,(AME_2030!F59/'2019'!F59)^(1/7)-1)</f>
        <v>9.7511660286375701E-5</v>
      </c>
      <c r="G59">
        <f>IF('2019'!G59=0,0,(AME_2030!G59/'2019'!G59)^(1/7)-1)</f>
        <v>-2.33531505244855E-9</v>
      </c>
      <c r="H59">
        <f>IF('2019'!H59=0,0,(AME_2030!H59/'2019'!H59)^(1/7)-1)</f>
        <v>1.4202558644527352E-2</v>
      </c>
      <c r="I59">
        <f>IF('2019'!I59=0,0,(AME_2030!I59/'2019'!I59)^(1/7)-1)</f>
        <v>-2.309119309505947E-4</v>
      </c>
      <c r="J59">
        <f>IF('2019'!J59=0,0,(AME_2030!J59/'2019'!J59)^(1/7)-1)</f>
        <v>-2.4229523554408772E-4</v>
      </c>
      <c r="K59" s="64">
        <f>IF('2019 (Z)'!AW59=0,0,('AME_2030 (Z)'!AW59/'2019 (Z)'!AW59)^(1/7)-1)</f>
        <v>2.3066376461946536E-3</v>
      </c>
      <c r="L59" s="64">
        <f t="shared" si="29"/>
        <v>2.3066376461946536E-3</v>
      </c>
      <c r="M59">
        <f>IF('2019'!M59=0,0,(AME_2030!M59/'2019'!M59)^(1/7)-1)</f>
        <v>6.6546862173564314E-3</v>
      </c>
      <c r="N59">
        <f>IF('2019'!N59=0,0,(AME_2030!N59/'2019'!N59)^(1/7)-1)</f>
        <v>7.6628901943753824E-4</v>
      </c>
      <c r="O59">
        <f>IF('2019'!O59=0,0,(AME_2030!O59/'2019'!O59)^(1/7)-1)</f>
        <v>2.1432553176790048E-3</v>
      </c>
      <c r="P59">
        <f>IF('2019'!P59=0,0,(AME_2030!P59/'2019'!P59)^(1/7)-1)</f>
        <v>2.3549949344681131E-4</v>
      </c>
      <c r="Q59">
        <f>IF('2019'!Q59=0,0,(AME_2030!Q59/'2019'!Q59)^(1/7)-1)</f>
        <v>1.6442184547216243E-7</v>
      </c>
      <c r="R59">
        <f>IF('2019'!R59=0,0,(AME_2030!R59/'2019'!R59)^(1/7)-1)</f>
        <v>-2.0238260622917892E-8</v>
      </c>
      <c r="S59" s="64">
        <f t="shared" si="1"/>
        <v>3.866204874247714E-6</v>
      </c>
      <c r="T59" s="64">
        <f>IF('2019'!T59=0,0,(AME_2030!T59/'2019'!T59)^(1/7)-1)</f>
        <v>3.866204874247714E-6</v>
      </c>
      <c r="U59">
        <f>IF('2019'!U59=0,0,(AME_2030!U59/'2019'!U59)^(1/7)-1)</f>
        <v>-9.5471429335525215E-6</v>
      </c>
      <c r="V59">
        <f>IF('2019'!V59=0,0,(AME_2030!V59/'2019'!V59)^(1/7)-1)</f>
        <v>-2.6346634207641273E-8</v>
      </c>
      <c r="W59">
        <f>IF('2019'!W59=0,0,(AME_2030!W59/'2019'!W59)^(1/7)-1)</f>
        <v>2.8405047362944913E-4</v>
      </c>
      <c r="X59">
        <f>IF('2019'!X59=0,0,(AME_2030!X59/'2019'!X59)^(1/7)-1)</f>
        <v>-6.2711259426473376E-6</v>
      </c>
      <c r="Y59">
        <f>IF('2019'!Y59=0,0,(AME_2030!Y59/'2019'!Y59)^(1/7)-1)</f>
        <v>2.4005377164972863E-3</v>
      </c>
      <c r="Z59">
        <f>IF('2019'!Z59=0,0,(AME_2030!Z59/'2019'!Z59)^(1/7)-1)</f>
        <v>-1.1527727107267793E-3</v>
      </c>
      <c r="AA59">
        <f>IF('2019'!AA59=0,0,(AME_2030!AA59/'2019'!AA59)^(1/7)-1)</f>
        <v>1.343961613623712E-3</v>
      </c>
      <c r="AB59">
        <f>IF('2019'!AB59=0,0,(AME_2030!AB59/'2019'!AB59)^(1/7)-1)</f>
        <v>-1.2888252924281307E-4</v>
      </c>
      <c r="AC59">
        <f>IF('2019'!AC59=0,0,(AME_2030!AC59/'2019'!AC59)^(1/7)-1)</f>
        <v>-2.2028981698130057E-4</v>
      </c>
      <c r="AD59">
        <f>IF('2019'!AD59=0,0,(AME_2030!AD59/'2019'!AD59)^(1/7)-1)</f>
        <v>1.7978494261261524E-4</v>
      </c>
      <c r="AE59">
        <f>IF('2019'!AE59=0,0,(AME_2030!AE59/'2019'!AE59)^(1/7)-1)</f>
        <v>-3.1976129184518864E-4</v>
      </c>
      <c r="AF59">
        <f>IF('2019'!AF59=0,0,(AME_2030!AF59/'2019'!AF59)^(1/7)-1)</f>
        <v>-1.907494418181499E-3</v>
      </c>
      <c r="AG59">
        <f>IF('2019'!AG59=0,0,(AME_2030!AG59/'2019'!AG59)^(1/7)-1)</f>
        <v>-5.3550505342435661E-3</v>
      </c>
      <c r="AH59">
        <f>IF('2019'!AH59=0,0,(AME_2030!AH59/'2019'!AH59)^(1/7)-1)</f>
        <v>5.1565959996446864E-5</v>
      </c>
      <c r="AI59">
        <f>IF('2019'!AI59=0,0,(AME_2030!AI59/'2019'!AI59)^(1/7)-1)</f>
        <v>-3.3452850653092892E-4</v>
      </c>
      <c r="AJ59">
        <f>IF('2019'!AJ59=0,0,(AME_2030!AJ59/'2019'!AJ59)^(1/7)-1)</f>
        <v>-7.7144438626053358E-7</v>
      </c>
      <c r="AK59">
        <f>IF('2019'!AK59=0,0,(AME_2030!AK59/'2019'!AK59)^(1/7)-1)</f>
        <v>0</v>
      </c>
      <c r="AL59">
        <f>IF('2019'!AL59=0,0,(AME_2030!AL59/'2019'!AL59)^(1/7)-1)</f>
        <v>8.8322543234808926E-4</v>
      </c>
      <c r="AM59">
        <f>IF('2019'!AM59=0,0,(AME_2030!AM59/'2019'!AM59)^(1/7)-1)</f>
        <v>1.3879461636001622E-5</v>
      </c>
      <c r="AN59">
        <f>IF('2019'!AN59=0,0,(AME_2030!AN59/'2019'!AN59)^(1/7)-1)</f>
        <v>0</v>
      </c>
      <c r="AO59">
        <f>IF('2019'!AO59=0,0,(AME_2030!AO59/'2019'!AO59)^(1/7)-1)</f>
        <v>-1.2328211023358016E-3</v>
      </c>
      <c r="AP59">
        <f>IF('2019'!AP59=0,0,(AME_2030!AP59/'2019'!AP59)^(1/7)-1)</f>
        <v>0</v>
      </c>
      <c r="AQ59">
        <f>IF('2019'!AQ59=0,0,(AME_2030!AQ59/'2019'!AQ59)^(1/7)-1)</f>
        <v>0</v>
      </c>
      <c r="AR59">
        <f>IF('2019'!AR59=0,0,(AME_2030!AR59/'2019'!AR59)^(1/7)-1)</f>
        <v>0</v>
      </c>
      <c r="AS59">
        <f>IF('2019'!AS59=0,0,(AME_2030!AS59/'2019'!AS59)^(1/7)-1)</f>
        <v>0</v>
      </c>
      <c r="AT59">
        <f>IF('2019'!AT59=0,0,(AME_2030!AT59/'2019'!AT59)^(1/7)-1)</f>
        <v>0</v>
      </c>
      <c r="AU59">
        <f>IF('2019'!AU59=0,0,(AME_2030!AU59/'2019'!AU59)^(1/7)-1)</f>
        <v>2.5859472657185911E-4</v>
      </c>
    </row>
    <row r="60" spans="1:47" x14ac:dyDescent="0.25">
      <c r="A60" s="146"/>
      <c r="B60" s="1" t="s">
        <v>21</v>
      </c>
      <c r="C60" s="1">
        <v>19</v>
      </c>
      <c r="D60" s="4" t="s">
        <v>58</v>
      </c>
      <c r="E60">
        <f>IF('2019'!E60=0,0,(AME_2030!E60/'2019'!E60)^(1/7)-1)</f>
        <v>-4.0504788720563401E-4</v>
      </c>
      <c r="F60">
        <f>IF('2019'!F60=0,0,(AME_2030!F60/'2019'!F60)^(1/7)-1)</f>
        <v>1.1741278964838564E-4</v>
      </c>
      <c r="G60">
        <f>IF('2019'!G60=0,0,(AME_2030!G60/'2019'!G60)^(1/7)-1)</f>
        <v>-5.9205502618842054E-5</v>
      </c>
      <c r="H60">
        <f>IF('2019'!H60=0,0,(AME_2030!H60/'2019'!H60)^(1/7)-1)</f>
        <v>-3.9563172322893081E-2</v>
      </c>
      <c r="I60">
        <f>IF('2019'!I60=0,0,(AME_2030!I60/'2019'!I60)^(1/7)-1)</f>
        <v>-5.9421712271434668E-4</v>
      </c>
      <c r="J60">
        <f>IF('2019'!J60=0,0,(AME_2030!J60/'2019'!J60)^(1/7)-1)</f>
        <v>-2.3768869384510616E-4</v>
      </c>
      <c r="K60" s="64">
        <f>IF('2019 (Z)'!AW60=0,0,('AME_2030 (Z)'!AW60/'2019 (Z)'!AW60)^(1/7)-1)</f>
        <v>2.3005186007230005E-3</v>
      </c>
      <c r="L60" s="64">
        <f t="shared" si="29"/>
        <v>2.3005186007230005E-3</v>
      </c>
      <c r="M60">
        <f>IF('2019'!M60=0,0,(AME_2030!M60/'2019'!M60)^(1/7)-1)</f>
        <v>-5.1599305105106685E-3</v>
      </c>
      <c r="N60">
        <f>IF('2019'!N60=0,0,(AME_2030!N60/'2019'!N60)^(1/7)-1)</f>
        <v>-1.3009447292145704E-2</v>
      </c>
      <c r="O60">
        <f>IF('2019'!O60=0,0,(AME_2030!O60/'2019'!O60)^(1/7)-1)</f>
        <v>-7.6808382362333338E-3</v>
      </c>
      <c r="P60">
        <f>IF('2019'!P60=0,0,(AME_2030!P60/'2019'!P60)^(1/7)-1)</f>
        <v>-2.5582473170493447E-4</v>
      </c>
      <c r="Q60">
        <f>IF('2019'!Q60=0,0,(AME_2030!Q60/'2019'!Q60)^(1/7)-1)</f>
        <v>-3.8642731015947618E-5</v>
      </c>
      <c r="R60">
        <f>IF('2019'!R60=0,0,(AME_2030!R60/'2019'!R60)^(1/7)-1)</f>
        <v>-4.9697454346464554E-5</v>
      </c>
      <c r="S60" s="64">
        <f t="shared" si="1"/>
        <v>-5.6687067104821409E-6</v>
      </c>
      <c r="T60" s="64">
        <f>IF('2019'!T60=0,0,(AME_2030!T60/'2019'!T60)^(1/7)-1)</f>
        <v>-5.6687067104821409E-6</v>
      </c>
      <c r="U60">
        <f>IF('2019'!U60=0,0,(AME_2030!U60/'2019'!U60)^(1/7)-1)</f>
        <v>-6.9118553148173056E-5</v>
      </c>
      <c r="V60">
        <f>IF('2019'!V60=0,0,(AME_2030!V60/'2019'!V60)^(1/7)-1)</f>
        <v>-2.1137093698664344E-5</v>
      </c>
      <c r="W60">
        <f>IF('2019'!W60=0,0,(AME_2030!W60/'2019'!W60)^(1/7)-1)</f>
        <v>-3.1546802905846327E-5</v>
      </c>
      <c r="X60">
        <f>IF('2019'!X60=0,0,(AME_2030!X60/'2019'!X60)^(1/7)-1)</f>
        <v>-4.1943940946032043E-5</v>
      </c>
      <c r="Y60">
        <f>IF('2019'!Y60=0,0,(AME_2030!Y60/'2019'!Y60)^(1/7)-1)</f>
        <v>2.3719627477858385E-3</v>
      </c>
      <c r="Z60">
        <f>IF('2019'!Z60=0,0,(AME_2030!Z60/'2019'!Z60)^(1/7)-1)</f>
        <v>-1.2022347543275691E-3</v>
      </c>
      <c r="AA60">
        <f>IF('2019'!AA60=0,0,(AME_2030!AA60/'2019'!AA60)^(1/7)-1)</f>
        <v>1.3389485919821364E-3</v>
      </c>
      <c r="AB60">
        <f>IF('2019'!AB60=0,0,(AME_2030!AB60/'2019'!AB60)^(1/7)-1)</f>
        <v>-1.7429580739858341E-4</v>
      </c>
      <c r="AC60">
        <f>IF('2019'!AC60=0,0,(AME_2030!AC60/'2019'!AC60)^(1/7)-1)</f>
        <v>-2.2427862519880382E-4</v>
      </c>
      <c r="AD60">
        <f>IF('2019'!AD60=0,0,(AME_2030!AD60/'2019'!AD60)^(1/7)-1)</f>
        <v>1.7349663602916898E-4</v>
      </c>
      <c r="AE60">
        <f>IF('2019'!AE60=0,0,(AME_2030!AE60/'2019'!AE60)^(1/7)-1)</f>
        <v>-3.3054214820915639E-4</v>
      </c>
      <c r="AF60">
        <f>IF('2019'!AF60=0,0,(AME_2030!AF60/'2019'!AF60)^(1/7)-1)</f>
        <v>-1.9504523915638838E-3</v>
      </c>
      <c r="AG60">
        <f>IF('2019'!AG60=0,0,(AME_2030!AG60/'2019'!AG60)^(1/7)-1)</f>
        <v>-5.3553164569423162E-3</v>
      </c>
      <c r="AH60">
        <f>IF('2019'!AH60=0,0,(AME_2030!AH60/'2019'!AH60)^(1/7)-1)</f>
        <v>-1.251849492189816E-5</v>
      </c>
      <c r="AI60">
        <f>IF('2019'!AI60=0,0,(AME_2030!AI60/'2019'!AI60)^(1/7)-1)</f>
        <v>-3.4717411772111628E-4</v>
      </c>
      <c r="AJ60">
        <f>IF('2019'!AJ60=0,0,(AME_2030!AJ60/'2019'!AJ60)^(1/7)-1)</f>
        <v>-3.5815505109004775E-5</v>
      </c>
      <c r="AK60">
        <f>IF('2019'!AK60=0,0,(AME_2030!AK60/'2019'!AK60)^(1/7)-1)</f>
        <v>0</v>
      </c>
      <c r="AL60">
        <f>IF('2019'!AL60=0,0,(AME_2030!AL60/'2019'!AL60)^(1/7)-1)</f>
        <v>8.0279143518136031E-4</v>
      </c>
      <c r="AM60">
        <f>IF('2019'!AM60=0,0,(AME_2030!AM60/'2019'!AM60)^(1/7)-1)</f>
        <v>-9.5663379573318608E-4</v>
      </c>
      <c r="AN60">
        <f>IF('2019'!AN60=0,0,(AME_2030!AN60/'2019'!AN60)^(1/7)-1)</f>
        <v>0</v>
      </c>
      <c r="AO60">
        <f>IF('2019'!AO60=0,0,(AME_2030!AO60/'2019'!AO60)^(1/7)-1)</f>
        <v>-1.2415328672583659E-3</v>
      </c>
      <c r="AP60">
        <f>IF('2019'!AP60=0,0,(AME_2030!AP60/'2019'!AP60)^(1/7)-1)</f>
        <v>-1.3540338399820051E-4</v>
      </c>
      <c r="AQ60">
        <f>IF('2019'!AQ60=0,0,(AME_2030!AQ60/'2019'!AQ60)^(1/7)-1)</f>
        <v>-1.1102230246251565E-16</v>
      </c>
      <c r="AR60">
        <f>IF('2019'!AR60=0,0,(AME_2030!AR60/'2019'!AR60)^(1/7)-1)</f>
        <v>-1.2718046563775509E-5</v>
      </c>
      <c r="AS60">
        <f>IF('2019'!AS60=0,0,(AME_2030!AS60/'2019'!AS60)^(1/7)-1)</f>
        <v>0</v>
      </c>
      <c r="AT60">
        <f>IF('2019'!AT60=0,0,(AME_2030!AT60/'2019'!AT60)^(1/7)-1)</f>
        <v>0</v>
      </c>
      <c r="AU60">
        <f>IF('2019'!AU60=0,0,(AME_2030!AU60/'2019'!AU60)^(1/7)-1)</f>
        <v>6.7731753981914444E-4</v>
      </c>
    </row>
    <row r="61" spans="1:47" x14ac:dyDescent="0.25">
      <c r="A61" s="146"/>
      <c r="B61" s="1" t="s">
        <v>22</v>
      </c>
      <c r="C61" s="1">
        <v>20</v>
      </c>
      <c r="D61" s="4" t="s">
        <v>59</v>
      </c>
      <c r="E61">
        <f>IF('2019'!E61=0,0,(AME_2030!E61/'2019'!E61)^(1/7)-1)</f>
        <v>1.0727371868541891E-3</v>
      </c>
      <c r="F61">
        <f>IF('2019'!F61=0,0,(AME_2030!F61/'2019'!F61)^(1/7)-1)</f>
        <v>3.1221499974920519E-5</v>
      </c>
      <c r="G61">
        <f>IF('2019'!G61=0,0,(AME_2030!G61/'2019'!G61)^(1/7)-1)</f>
        <v>-2.3353157185823648E-9</v>
      </c>
      <c r="H61">
        <f>IF('2019'!H61=0,0,(AME_2030!H61/'2019'!H61)^(1/7)-1)</f>
        <v>1.4345032013189485E-2</v>
      </c>
      <c r="I61">
        <f>IF('2019'!I61=0,0,(AME_2030!I61/'2019'!I61)^(1/7)-1)</f>
        <v>-3.9804721420955147E-4</v>
      </c>
      <c r="J61">
        <f>IF('2019'!J61=0,0,(AME_2030!J61/'2019'!J61)^(1/7)-1)</f>
        <v>-8.2373706414284875E-5</v>
      </c>
      <c r="K61" s="64">
        <f>IF('2019 (Z)'!AW61=0,0,('AME_2030 (Z)'!AW61/'2019 (Z)'!AW61)^(1/7)-1)</f>
        <v>2.2940012754735228E-3</v>
      </c>
      <c r="L61" s="64">
        <f t="shared" si="29"/>
        <v>2.2940012754735228E-3</v>
      </c>
      <c r="M61">
        <f>IF('2019'!M61=0,0,(AME_2030!M61/'2019'!M61)^(1/7)-1)</f>
        <v>9.0317341811196883E-5</v>
      </c>
      <c r="N61">
        <f>IF('2019'!N61=0,0,(AME_2030!N61/'2019'!N61)^(1/7)-1)</f>
        <v>4.0942413071465289E-4</v>
      </c>
      <c r="O61">
        <f>IF('2019'!O61=0,0,(AME_2030!O61/'2019'!O61)^(1/7)-1)</f>
        <v>2.1642438632056837E-3</v>
      </c>
      <c r="P61">
        <f>IF('2019'!P61=0,0,(AME_2030!P61/'2019'!P61)^(1/7)-1)</f>
        <v>-1.579630537213994E-4</v>
      </c>
      <c r="Q61">
        <f>IF('2019'!Q61=0,0,(AME_2030!Q61/'2019'!Q61)^(1/7)-1)</f>
        <v>1.6442184591625164E-7</v>
      </c>
      <c r="R61">
        <f>IF('2019'!R61=0,0,(AME_2030!R61/'2019'!R61)^(1/7)-1)</f>
        <v>-2.0238260289850984E-8</v>
      </c>
      <c r="S61" s="64">
        <f t="shared" si="1"/>
        <v>7.5953730833688837E-6</v>
      </c>
      <c r="T61" s="64">
        <f>IF('2019'!T61=0,0,(AME_2030!T61/'2019'!T61)^(1/7)-1)</f>
        <v>7.5953730833688837E-6</v>
      </c>
      <c r="U61">
        <f>IF('2019'!U61=0,0,(AME_2030!U61/'2019'!U61)^(1/7)-1)</f>
        <v>6.4584204284567903E-6</v>
      </c>
      <c r="V61">
        <f>IF('2019'!V61=0,0,(AME_2030!V61/'2019'!V61)^(1/7)-1)</f>
        <v>-2.6346634873775088E-8</v>
      </c>
      <c r="W61">
        <f>IF('2019'!W61=0,0,(AME_2030!W61/'2019'!W61)^(1/7)-1)</f>
        <v>-3.7751692068321852E-5</v>
      </c>
      <c r="X61">
        <f>IF('2019'!X61=0,0,(AME_2030!X61/'2019'!X61)^(1/7)-1)</f>
        <v>-2.0862488283590608E-6</v>
      </c>
      <c r="Y61">
        <f>IF('2019'!Y61=0,0,(AME_2030!Y61/'2019'!Y61)^(1/7)-1)</f>
        <v>2.4005377164995068E-3</v>
      </c>
      <c r="Z61">
        <f>IF('2019'!Z61=0,0,(AME_2030!Z61/'2019'!Z61)^(1/7)-1)</f>
        <v>-1.0984168876951861E-3</v>
      </c>
      <c r="AA61">
        <f>IF('2019'!AA61=0,0,(AME_2030!AA61/'2019'!AA61)^(1/7)-1)</f>
        <v>1.3439214069528305E-3</v>
      </c>
      <c r="AB61">
        <f>IF('2019'!AB61=0,0,(AME_2030!AB61/'2019'!AB61)^(1/7)-1)</f>
        <v>-1.2381785029746961E-4</v>
      </c>
      <c r="AC61">
        <f>IF('2019'!AC61=0,0,(AME_2030!AC61/'2019'!AC61)^(1/7)-1)</f>
        <v>-2.2028981698052341E-4</v>
      </c>
      <c r="AD61">
        <f>IF('2019'!AD61=0,0,(AME_2030!AD61/'2019'!AD61)^(1/7)-1)</f>
        <v>1.7978494261305933E-4</v>
      </c>
      <c r="AE61">
        <f>IF('2019'!AE61=0,0,(AME_2030!AE61/'2019'!AE61)^(1/7)-1)</f>
        <v>-3.1976129184529967E-4</v>
      </c>
      <c r="AF61">
        <f>IF('2019'!AF61=0,0,(AME_2030!AF61/'2019'!AF61)^(1/7)-1)</f>
        <v>-1.907494418181388E-3</v>
      </c>
      <c r="AG61">
        <f>IF('2019'!AG61=0,0,(AME_2030!AG61/'2019'!AG61)^(1/7)-1)</f>
        <v>-5.355050534242678E-3</v>
      </c>
      <c r="AH61">
        <f>IF('2019'!AH61=0,0,(AME_2030!AH61/'2019'!AH61)^(1/7)-1)</f>
        <v>5.1565959996446864E-5</v>
      </c>
      <c r="AI61">
        <f>IF('2019'!AI61=0,0,(AME_2030!AI61/'2019'!AI61)^(1/7)-1)</f>
        <v>-3.3959385308157675E-4</v>
      </c>
      <c r="AJ61">
        <f>IF('2019'!AJ61=0,0,(AME_2030!AJ61/'2019'!AJ61)^(1/7)-1)</f>
        <v>2.9354225561384339E-7</v>
      </c>
      <c r="AK61">
        <f>IF('2019'!AK61=0,0,(AME_2030!AK61/'2019'!AK61)^(1/7)-1)</f>
        <v>0</v>
      </c>
      <c r="AL61">
        <f>IF('2019'!AL61=0,0,(AME_2030!AL61/'2019'!AL61)^(1/7)-1)</f>
        <v>8.8322543234786721E-4</v>
      </c>
      <c r="AM61">
        <f>IF('2019'!AM61=0,0,(AME_2030!AM61/'2019'!AM61)^(1/7)-1)</f>
        <v>1.9445298292231072E-5</v>
      </c>
      <c r="AN61">
        <f>IF('2019'!AN61=0,0,(AME_2030!AN61/'2019'!AN61)^(1/7)-1)</f>
        <v>0</v>
      </c>
      <c r="AO61">
        <f>IF('2019'!AO61=0,0,(AME_2030!AO61/'2019'!AO61)^(1/7)-1)</f>
        <v>-1.2328211023352464E-3</v>
      </c>
      <c r="AP61">
        <f>IF('2019'!AP61=0,0,(AME_2030!AP61/'2019'!AP61)^(1/7)-1)</f>
        <v>2.2204460492503131E-16</v>
      </c>
      <c r="AQ61">
        <f>IF('2019'!AQ61=0,0,(AME_2030!AQ61/'2019'!AQ61)^(1/7)-1)</f>
        <v>-5.5511151231257827E-16</v>
      </c>
      <c r="AR61">
        <f>IF('2019'!AR61=0,0,(AME_2030!AR61/'2019'!AR61)^(1/7)-1)</f>
        <v>0</v>
      </c>
      <c r="AS61">
        <f>IF('2019'!AS61=0,0,(AME_2030!AS61/'2019'!AS61)^(1/7)-1)</f>
        <v>0</v>
      </c>
      <c r="AT61">
        <f>IF('2019'!AT61=0,0,(AME_2030!AT61/'2019'!AT61)^(1/7)-1)</f>
        <v>0</v>
      </c>
      <c r="AU61">
        <f>IF('2019'!AU61=0,0,(AME_2030!AU61/'2019'!AU61)^(1/7)-1)</f>
        <v>3.0381064126894231E-5</v>
      </c>
    </row>
    <row r="62" spans="1:47" x14ac:dyDescent="0.25">
      <c r="A62" s="146"/>
      <c r="B62" s="1" t="s">
        <v>23</v>
      </c>
      <c r="C62" s="1">
        <v>21</v>
      </c>
      <c r="D62" s="4" t="s">
        <v>60</v>
      </c>
      <c r="E62">
        <f>IF('2019'!E62=0,0,(AME_2030!E62/'2019'!E62)^(1/7)-1)</f>
        <v>-1.3028214744474909E-3</v>
      </c>
      <c r="F62">
        <f>IF('2019'!F62=0,0,(AME_2030!F62/'2019'!F62)^(1/7)-1)</f>
        <v>-8.4619530686613764E-5</v>
      </c>
      <c r="G62">
        <f>IF('2019'!G62=0,0,(AME_2030!G62/'2019'!G62)^(1/7)-1)</f>
        <v>-2.3353149414262475E-9</v>
      </c>
      <c r="H62">
        <f>IF('2019'!H62=0,0,(AME_2030!H62/'2019'!H62)^(1/7)-1)</f>
        <v>-7.9640518535661675E-2</v>
      </c>
      <c r="I62">
        <f>IF('2019'!I62=0,0,(AME_2030!I62/'2019'!I62)^(1/7)-1)</f>
        <v>-2.9045930028226419E-4</v>
      </c>
      <c r="J62">
        <f>IF('2019'!J62=0,0,(AME_2030!J62/'2019'!J62)^(1/7)-1)</f>
        <v>-1.0087980419932197E-2</v>
      </c>
      <c r="K62" s="64">
        <f>IF('2019 (Z)'!AW62=0,0,('AME_2030 (Z)'!AW62/'2019 (Z)'!AW62)^(1/7)-1)</f>
        <v>2.3848722679453704E-3</v>
      </c>
      <c r="L62" s="64">
        <f t="shared" si="29"/>
        <v>2.3848722679453704E-3</v>
      </c>
      <c r="M62">
        <f>IF('2019'!M62=0,0,(AME_2030!M62/'2019'!M62)^(1/7)-1)</f>
        <v>-4.2925258955509027E-2</v>
      </c>
      <c r="N62">
        <f>IF('2019'!N62=0,0,(AME_2030!N62/'2019'!N62)^(1/7)-1)</f>
        <v>-3.6709555031717578E-2</v>
      </c>
      <c r="O62">
        <f>IF('2019'!O62=0,0,(AME_2030!O62/'2019'!O62)^(1/7)-1)</f>
        <v>-5.3084685911410912E-3</v>
      </c>
      <c r="P62">
        <f>IF('2019'!P62=0,0,(AME_2030!P62/'2019'!P62)^(1/7)-1)</f>
        <v>5.9187627027079692E-4</v>
      </c>
      <c r="Q62">
        <f>IF('2019'!Q62=0,0,(AME_2030!Q62/'2019'!Q62)^(1/7)-1)</f>
        <v>1.6442184547216243E-7</v>
      </c>
      <c r="R62">
        <f>IF('2019'!R62=0,0,(AME_2030!R62/'2019'!R62)^(1/7)-1)</f>
        <v>0</v>
      </c>
      <c r="S62" s="64">
        <f t="shared" si="1"/>
        <v>-2.5547003404957636E-6</v>
      </c>
      <c r="T62" s="64">
        <f>IF('2019'!T62=0,0,(AME_2030!T62/'2019'!T62)^(1/7)-1)</f>
        <v>-2.5547003404957636E-6</v>
      </c>
      <c r="U62">
        <f>IF('2019'!U62=0,0,(AME_2030!U62/'2019'!U62)^(1/7)-1)</f>
        <v>0</v>
      </c>
      <c r="V62">
        <f>IF('2019'!V62=0,0,(AME_2030!V62/'2019'!V62)^(1/7)-1)</f>
        <v>0</v>
      </c>
      <c r="W62">
        <f>IF('2019'!W62=0,0,(AME_2030!W62/'2019'!W62)^(1/7)-1)</f>
        <v>-4.4573576734353582E-3</v>
      </c>
      <c r="X62">
        <f>IF('2019'!X62=0,0,(AME_2030!X62/'2019'!X62)^(1/7)-1)</f>
        <v>-1.6339562082356984E-5</v>
      </c>
      <c r="Y62">
        <f>IF('2019'!Y62=0,0,(AME_2030!Y62/'2019'!Y62)^(1/7)-1)</f>
        <v>2.4005377164977304E-3</v>
      </c>
      <c r="Z62">
        <f>IF('2019'!Z62=0,0,(AME_2030!Z62/'2019'!Z62)^(1/7)-1)</f>
        <v>2.7632047602543786E-4</v>
      </c>
      <c r="AA62">
        <f>IF('2019'!AA62=0,0,(AME_2030!AA62/'2019'!AA62)^(1/7)-1)</f>
        <v>1.3440112062941267E-3</v>
      </c>
      <c r="AB62">
        <f>IF('2019'!AB62=0,0,(AME_2030!AB62/'2019'!AB62)^(1/7)-1)</f>
        <v>-1.3359242406341121E-4</v>
      </c>
      <c r="AC62">
        <f>IF('2019'!AC62=0,0,(AME_2030!AC62/'2019'!AC62)^(1/7)-1)</f>
        <v>-2.2028981698118955E-4</v>
      </c>
      <c r="AD62">
        <f>IF('2019'!AD62=0,0,(AME_2030!AD62/'2019'!AD62)^(1/7)-1)</f>
        <v>1.7978494261261524E-4</v>
      </c>
      <c r="AE62">
        <f>IF('2019'!AE62=0,0,(AME_2030!AE62/'2019'!AE62)^(1/7)-1)</f>
        <v>-3.1976129184518864E-4</v>
      </c>
      <c r="AF62">
        <f>IF('2019'!AF62=0,0,(AME_2030!AF62/'2019'!AF62)^(1/7)-1)</f>
        <v>-1.907494418181499E-3</v>
      </c>
      <c r="AG62">
        <f>IF('2019'!AG62=0,0,(AME_2030!AG62/'2019'!AG62)^(1/7)-1)</f>
        <v>0</v>
      </c>
      <c r="AH62">
        <f>IF('2019'!AH62=0,0,(AME_2030!AH62/'2019'!AH62)^(1/7)-1)</f>
        <v>5.1565959996668909E-5</v>
      </c>
      <c r="AI62">
        <f>IF('2019'!AI62=0,0,(AME_2030!AI62/'2019'!AI62)^(1/7)-1)</f>
        <v>-3.4135932397361124E-4</v>
      </c>
      <c r="AJ62">
        <f>IF('2019'!AJ62=0,0,(AME_2030!AJ62/'2019'!AJ62)^(1/7)-1)</f>
        <v>-1.0488087813786962E-6</v>
      </c>
      <c r="AK62">
        <f>IF('2019'!AK62=0,0,(AME_2030!AK62/'2019'!AK62)^(1/7)-1)</f>
        <v>0</v>
      </c>
      <c r="AL62">
        <f>IF('2019'!AL62=0,0,(AME_2030!AL62/'2019'!AL62)^(1/7)-1)</f>
        <v>8.8322543234808926E-4</v>
      </c>
      <c r="AM62">
        <f>IF('2019'!AM62=0,0,(AME_2030!AM62/'2019'!AM62)^(1/7)-1)</f>
        <v>1.8156353057685592E-5</v>
      </c>
      <c r="AN62">
        <f>IF('2019'!AN62=0,0,(AME_2030!AN62/'2019'!AN62)^(1/7)-1)</f>
        <v>0</v>
      </c>
      <c r="AO62">
        <f>IF('2019'!AO62=0,0,(AME_2030!AO62/'2019'!AO62)^(1/7)-1)</f>
        <v>-1.2328211023358016E-3</v>
      </c>
      <c r="AP62">
        <f>IF('2019'!AP62=0,0,(AME_2030!AP62/'2019'!AP62)^(1/7)-1)</f>
        <v>0</v>
      </c>
      <c r="AQ62">
        <f>IF('2019'!AQ62=0,0,(AME_2030!AQ62/'2019'!AQ62)^(1/7)-1)</f>
        <v>0</v>
      </c>
      <c r="AR62">
        <f>IF('2019'!AR62=0,0,(AME_2030!AR62/'2019'!AR62)^(1/7)-1)</f>
        <v>0</v>
      </c>
      <c r="AS62">
        <f>IF('2019'!AS62=0,0,(AME_2030!AS62/'2019'!AS62)^(1/7)-1)</f>
        <v>0</v>
      </c>
      <c r="AT62">
        <f>IF('2019'!AT62=0,0,(AME_2030!AT62/'2019'!AT62)^(1/7)-1)</f>
        <v>0</v>
      </c>
      <c r="AU62">
        <f>IF('2019'!AU62=0,0,(AME_2030!AU62/'2019'!AU62)^(1/7)-1)</f>
        <v>-1.1016650232843039E-2</v>
      </c>
    </row>
    <row r="63" spans="1:47" x14ac:dyDescent="0.25">
      <c r="A63" s="146"/>
      <c r="B63" s="1" t="s">
        <v>24</v>
      </c>
      <c r="C63" s="1">
        <v>22</v>
      </c>
      <c r="D63" s="4" t="s">
        <v>61</v>
      </c>
      <c r="E63">
        <f>IF('2019'!E63=0,0,(AME_2030!E63/'2019'!E63)^(1/7)-1)</f>
        <v>-2.3439323199125894E-4</v>
      </c>
      <c r="F63">
        <f>IF('2019'!F63=0,0,(AME_2030!F63/'2019'!F63)^(1/7)-1)</f>
        <v>-6.4128386861650455E-5</v>
      </c>
      <c r="G63">
        <f>IF('2019'!G63=0,0,(AME_2030!G63/'2019'!G63)^(1/7)-1)</f>
        <v>-2.33531505244855E-9</v>
      </c>
      <c r="H63">
        <f>IF('2019'!H63=0,0,(AME_2030!H63/'2019'!H63)^(1/7)-1)</f>
        <v>-5.9217333741351186E-2</v>
      </c>
      <c r="I63">
        <f>IF('2019'!I63=0,0,(AME_2030!I63/'2019'!I63)^(1/7)-1)</f>
        <v>-5.205726554927681E-4</v>
      </c>
      <c r="J63">
        <f>IF('2019'!J63=0,0,(AME_2030!J63/'2019'!J63)^(1/7)-1)</f>
        <v>-2.4800517099610175E-4</v>
      </c>
      <c r="K63" s="64">
        <f>IF('2019 (Z)'!AW63=0,0,('AME_2030 (Z)'!AW63/'2019 (Z)'!AW63)^(1/7)-1)</f>
        <v>2.4041918234369852E-3</v>
      </c>
      <c r="L63" s="64">
        <f t="shared" si="29"/>
        <v>2.4041918234369852E-3</v>
      </c>
      <c r="M63">
        <f>IF('2019'!M63=0,0,(AME_2030!M63/'2019'!M63)^(1/7)-1)</f>
        <v>-4.3277778097379427E-2</v>
      </c>
      <c r="N63">
        <f>IF('2019'!N63=0,0,(AME_2030!N63/'2019'!N63)^(1/7)-1)</f>
        <v>-3.7028988952335418E-2</v>
      </c>
      <c r="O63">
        <f>IF('2019'!O63=0,0,(AME_2030!O63/'2019'!O63)^(1/7)-1)</f>
        <v>-7.5149660523553541E-3</v>
      </c>
      <c r="P63">
        <f>IF('2019'!P63=0,0,(AME_2030!P63/'2019'!P63)^(1/7)-1)</f>
        <v>7.2477054523045759E-4</v>
      </c>
      <c r="Q63">
        <f>IF('2019'!Q63=0,0,(AME_2030!Q63/'2019'!Q63)^(1/7)-1)</f>
        <v>1.6442184547216243E-7</v>
      </c>
      <c r="R63">
        <f>IF('2019'!R63=0,0,(AME_2030!R63/'2019'!R63)^(1/7)-1)</f>
        <v>-2.0238260622917892E-8</v>
      </c>
      <c r="S63" s="64">
        <f t="shared" si="1"/>
        <v>-2.5547003403847413E-6</v>
      </c>
      <c r="T63" s="64">
        <f>IF('2019'!T63=0,0,(AME_2030!T63/'2019'!T63)^(1/7)-1)</f>
        <v>-2.5547003403847413E-6</v>
      </c>
      <c r="U63">
        <f>IF('2019'!U63=0,0,(AME_2030!U63/'2019'!U63)^(1/7)-1)</f>
        <v>1.2776592581698054E-6</v>
      </c>
      <c r="V63">
        <f>IF('2019'!V63=0,0,(AME_2030!V63/'2019'!V63)^(1/7)-1)</f>
        <v>-2.634663409661897E-8</v>
      </c>
      <c r="W63">
        <f>IF('2019'!W63=0,0,(AME_2030!W63/'2019'!W63)^(1/7)-1)</f>
        <v>3.2593641483402713E-4</v>
      </c>
      <c r="X63">
        <f>IF('2019'!X63=0,0,(AME_2030!X63/'2019'!X63)^(1/7)-1)</f>
        <v>-1.2338390897981277E-5</v>
      </c>
      <c r="Y63">
        <f>IF('2019'!Y63=0,0,(AME_2030!Y63/'2019'!Y63)^(1/7)-1)</f>
        <v>2.4005377164972863E-3</v>
      </c>
      <c r="Z63">
        <f>IF('2019'!Z63=0,0,(AME_2030!Z63/'2019'!Z63)^(1/7)-1)</f>
        <v>-1.1576016874800255E-3</v>
      </c>
      <c r="AA63">
        <f>IF('2019'!AA63=0,0,(AME_2030!AA63/'2019'!AA63)^(1/7)-1)</f>
        <v>1.3438730295167733E-3</v>
      </c>
      <c r="AB63">
        <f>IF('2019'!AB63=0,0,(AME_2030!AB63/'2019'!AB63)^(1/7)-1)</f>
        <v>-9.4015910083733445E-5</v>
      </c>
      <c r="AC63">
        <f>IF('2019'!AC63=0,0,(AME_2030!AC63/'2019'!AC63)^(1/7)-1)</f>
        <v>-2.2028981698130057E-4</v>
      </c>
      <c r="AD63">
        <f>IF('2019'!AD63=0,0,(AME_2030!AD63/'2019'!AD63)^(1/7)-1)</f>
        <v>1.7978494261261524E-4</v>
      </c>
      <c r="AE63">
        <f>IF('2019'!AE63=0,0,(AME_2030!AE63/'2019'!AE63)^(1/7)-1)</f>
        <v>-3.1976129184518864E-4</v>
      </c>
      <c r="AF63">
        <f>IF('2019'!AF63=0,0,(AME_2030!AF63/'2019'!AF63)^(1/7)-1)</f>
        <v>-1.907494418181499E-3</v>
      </c>
      <c r="AG63">
        <f>IF('2019'!AG63=0,0,(AME_2030!AG63/'2019'!AG63)^(1/7)-1)</f>
        <v>-5.3550505342435661E-3</v>
      </c>
      <c r="AH63">
        <f>IF('2019'!AH63=0,0,(AME_2030!AH63/'2019'!AH63)^(1/7)-1)</f>
        <v>5.1565959996446864E-5</v>
      </c>
      <c r="AI63">
        <f>IF('2019'!AI63=0,0,(AME_2030!AI63/'2019'!AI63)^(1/7)-1)</f>
        <v>-3.4032917379378524E-4</v>
      </c>
      <c r="AJ63">
        <f>IF('2019'!AJ63=0,0,(AME_2030!AJ63/'2019'!AJ63)^(1/7)-1)</f>
        <v>-1.0433428497824693E-6</v>
      </c>
      <c r="AK63">
        <f>IF('2019'!AK63=0,0,(AME_2030!AK63/'2019'!AK63)^(1/7)-1)</f>
        <v>0</v>
      </c>
      <c r="AL63">
        <f>IF('2019'!AL63=0,0,(AME_2030!AL63/'2019'!AL63)^(1/7)-1)</f>
        <v>8.8322543234808926E-4</v>
      </c>
      <c r="AM63">
        <f>IF('2019'!AM63=0,0,(AME_2030!AM63/'2019'!AM63)^(1/7)-1)</f>
        <v>2.0958312562102677E-5</v>
      </c>
      <c r="AN63">
        <f>IF('2019'!AN63=0,0,(AME_2030!AN63/'2019'!AN63)^(1/7)-1)</f>
        <v>0</v>
      </c>
      <c r="AO63">
        <f>IF('2019'!AO63=0,0,(AME_2030!AO63/'2019'!AO63)^(1/7)-1)</f>
        <v>-1.2328211023358016E-3</v>
      </c>
      <c r="AP63">
        <f>IF('2019'!AP63=0,0,(AME_2030!AP63/'2019'!AP63)^(1/7)-1)</f>
        <v>0</v>
      </c>
      <c r="AQ63">
        <f>IF('2019'!AQ63=0,0,(AME_2030!AQ63/'2019'!AQ63)^(1/7)-1)</f>
        <v>0</v>
      </c>
      <c r="AR63">
        <f>IF('2019'!AR63=0,0,(AME_2030!AR63/'2019'!AR63)^(1/7)-1)</f>
        <v>0</v>
      </c>
      <c r="AS63">
        <f>IF('2019'!AS63=0,0,(AME_2030!AS63/'2019'!AS63)^(1/7)-1)</f>
        <v>0</v>
      </c>
      <c r="AT63">
        <f>IF('2019'!AT63=0,0,(AME_2030!AT63/'2019'!AT63)^(1/7)-1)</f>
        <v>0</v>
      </c>
      <c r="AU63">
        <f>IF('2019'!AU63=0,0,(AME_2030!AU63/'2019'!AU63)^(1/7)-1)</f>
        <v>-1.1976278899112902E-3</v>
      </c>
    </row>
    <row r="64" spans="1:47" x14ac:dyDescent="0.25">
      <c r="A64" s="146"/>
      <c r="B64" s="1" t="s">
        <v>25</v>
      </c>
      <c r="C64" s="1">
        <v>23</v>
      </c>
      <c r="D64" s="4" t="s">
        <v>62</v>
      </c>
      <c r="E64">
        <f>IF('2019'!E64=0,0,(AME_2030!E64/'2019'!E64)^(1/7)-1)</f>
        <v>0</v>
      </c>
      <c r="F64">
        <f>IF('2019'!F64=0,0,(AME_2030!F64/'2019'!F64)^(1/7)-1)</f>
        <v>0</v>
      </c>
      <c r="G64">
        <f>IF('2019'!G64=0,0,(AME_2030!G64/'2019'!G64)^(1/7)-1)</f>
        <v>0</v>
      </c>
      <c r="H64">
        <f>IF('2019'!H64=0,0,(AME_2030!H64/'2019'!H64)^(1/7)-1)</f>
        <v>0</v>
      </c>
      <c r="I64">
        <f>IF('2019'!I64=0,0,(AME_2030!I64/'2019'!I64)^(1/7)-1)</f>
        <v>0</v>
      </c>
      <c r="J64">
        <f>IF('2019'!J64=0,0,(AME_2030!J64/'2019'!J64)^(1/7)-1)</f>
        <v>0</v>
      </c>
      <c r="K64" s="64">
        <f>IF('2019 (Z)'!AW64=0,0,('AME_2030 (Z)'!AW64/'2019 (Z)'!AW64)^(1/7)-1)</f>
        <v>0</v>
      </c>
      <c r="L64" s="64">
        <f t="shared" si="29"/>
        <v>0</v>
      </c>
      <c r="M64">
        <f>IF('2019'!M64=0,0,(AME_2030!M64/'2019'!M64)^(1/7)-1)</f>
        <v>0</v>
      </c>
      <c r="N64">
        <f>IF('2019'!N64=0,0,(AME_2030!N64/'2019'!N64)^(1/7)-1)</f>
        <v>0</v>
      </c>
      <c r="O64">
        <f>IF('2019'!O64=0,0,(AME_2030!O64/'2019'!O64)^(1/7)-1)</f>
        <v>0</v>
      </c>
      <c r="P64">
        <f>IF('2019'!P64=0,0,(AME_2030!P64/'2019'!P64)^(1/7)-1)</f>
        <v>0</v>
      </c>
      <c r="Q64">
        <f>IF('2019'!Q64=0,0,(AME_2030!Q64/'2019'!Q64)^(1/7)-1)</f>
        <v>0</v>
      </c>
      <c r="R64">
        <f>IF('2019'!R64=0,0,(AME_2030!R64/'2019'!R64)^(1/7)-1)</f>
        <v>0</v>
      </c>
      <c r="S64" s="64">
        <f t="shared" si="1"/>
        <v>0</v>
      </c>
      <c r="T64" s="64">
        <f>IF('2019'!T64=0,0,(AME_2030!T64/'2019'!T64)^(1/7)-1)</f>
        <v>0</v>
      </c>
      <c r="U64">
        <f>IF('2019'!U64=0,0,(AME_2030!U64/'2019'!U64)^(1/7)-1)</f>
        <v>0</v>
      </c>
      <c r="V64">
        <f>IF('2019'!V64=0,0,(AME_2030!V64/'2019'!V64)^(1/7)-1)</f>
        <v>0</v>
      </c>
      <c r="W64">
        <f>IF('2019'!W64=0,0,(AME_2030!W64/'2019'!W64)^(1/7)-1)</f>
        <v>0</v>
      </c>
      <c r="X64">
        <f>IF('2019'!X64=0,0,(AME_2030!X64/'2019'!X64)^(1/7)-1)</f>
        <v>0</v>
      </c>
      <c r="Y64">
        <f>IF('2019'!Y64=0,0,(AME_2030!Y64/'2019'!Y64)^(1/7)-1)</f>
        <v>0</v>
      </c>
      <c r="Z64">
        <f>IF('2019'!Z64=0,0,(AME_2030!Z64/'2019'!Z64)^(1/7)-1)</f>
        <v>0</v>
      </c>
      <c r="AA64">
        <f>IF('2019'!AA64=0,0,(AME_2030!AA64/'2019'!AA64)^(1/7)-1)</f>
        <v>0</v>
      </c>
      <c r="AB64">
        <f>IF('2019'!AB64=0,0,(AME_2030!AB64/'2019'!AB64)^(1/7)-1)</f>
        <v>0</v>
      </c>
      <c r="AC64">
        <f>IF('2019'!AC64=0,0,(AME_2030!AC64/'2019'!AC64)^(1/7)-1)</f>
        <v>0</v>
      </c>
      <c r="AD64">
        <f>IF('2019'!AD64=0,0,(AME_2030!AD64/'2019'!AD64)^(1/7)-1)</f>
        <v>0</v>
      </c>
      <c r="AE64">
        <f>IF('2019'!AE64=0,0,(AME_2030!AE64/'2019'!AE64)^(1/7)-1)</f>
        <v>0</v>
      </c>
      <c r="AF64">
        <f>IF('2019'!AF64=0,0,(AME_2030!AF64/'2019'!AF64)^(1/7)-1)</f>
        <v>0</v>
      </c>
      <c r="AG64">
        <f>IF('2019'!AG64=0,0,(AME_2030!AG64/'2019'!AG64)^(1/7)-1)</f>
        <v>0</v>
      </c>
      <c r="AH64">
        <f>IF('2019'!AH64=0,0,(AME_2030!AH64/'2019'!AH64)^(1/7)-1)</f>
        <v>0</v>
      </c>
      <c r="AI64">
        <f>IF('2019'!AI64=0,0,(AME_2030!AI64/'2019'!AI64)^(1/7)-1)</f>
        <v>0</v>
      </c>
      <c r="AJ64">
        <f>IF('2019'!AJ64=0,0,(AME_2030!AJ64/'2019'!AJ64)^(1/7)-1)</f>
        <v>0</v>
      </c>
      <c r="AK64">
        <f>IF('2019'!AK64=0,0,(AME_2030!AK64/'2019'!AK64)^(1/7)-1)</f>
        <v>0</v>
      </c>
      <c r="AL64">
        <f>IF('2019'!AL64=0,0,(AME_2030!AL64/'2019'!AL64)^(1/7)-1)</f>
        <v>0</v>
      </c>
      <c r="AM64">
        <f>IF('2019'!AM64=0,0,(AME_2030!AM64/'2019'!AM64)^(1/7)-1)</f>
        <v>0</v>
      </c>
      <c r="AN64">
        <f>IF('2019'!AN64=0,0,(AME_2030!AN64/'2019'!AN64)^(1/7)-1)</f>
        <v>0</v>
      </c>
      <c r="AO64">
        <f>IF('2019'!AO64=0,0,(AME_2030!AO64/'2019'!AO64)^(1/7)-1)</f>
        <v>0</v>
      </c>
      <c r="AP64">
        <f>IF('2019'!AP64=0,0,(AME_2030!AP64/'2019'!AP64)^(1/7)-1)</f>
        <v>0</v>
      </c>
      <c r="AQ64">
        <f>IF('2019'!AQ64=0,0,(AME_2030!AQ64/'2019'!AQ64)^(1/7)-1)</f>
        <v>0</v>
      </c>
      <c r="AR64">
        <f>IF('2019'!AR64=0,0,(AME_2030!AR64/'2019'!AR64)^(1/7)-1)</f>
        <v>0</v>
      </c>
      <c r="AS64">
        <f>IF('2019'!AS64=0,0,(AME_2030!AS64/'2019'!AS64)^(1/7)-1)</f>
        <v>0</v>
      </c>
      <c r="AT64">
        <f>IF('2019'!AT64=0,0,(AME_2030!AT64/'2019'!AT64)^(1/7)-1)</f>
        <v>0</v>
      </c>
      <c r="AU64">
        <f>IF('2019'!AU64=0,0,(AME_2030!AU64/'2019'!AU64)^(1/7)-1)</f>
        <v>0</v>
      </c>
    </row>
    <row r="65" spans="1:47" x14ac:dyDescent="0.25">
      <c r="A65" s="146"/>
      <c r="B65" s="1" t="s">
        <v>26</v>
      </c>
      <c r="C65" s="1">
        <v>24</v>
      </c>
      <c r="D65" s="4" t="s">
        <v>63</v>
      </c>
      <c r="E65">
        <f>IF('2019'!E65=0,0,(AME_2030!E65/'2019'!E65)^(1/7)-1)</f>
        <v>-3.1342099315756489E-4</v>
      </c>
      <c r="F65">
        <f>IF('2019'!F65=0,0,(AME_2030!F65/'2019'!F65)^(1/7)-1)</f>
        <v>-1.206562706013159E-5</v>
      </c>
      <c r="G65">
        <f>IF('2019'!G65=0,0,(AME_2030!G65/'2019'!G65)^(1/7)-1)</f>
        <v>-2.3353122768909884E-9</v>
      </c>
      <c r="H65">
        <f>IF('2019'!H65=0,0,(AME_2030!H65/'2019'!H65)^(1/7)-1)</f>
        <v>2.4059787491007789E-2</v>
      </c>
      <c r="I65">
        <f>IF('2019'!I65=0,0,(AME_2030!I65/'2019'!I65)^(1/7)-1)</f>
        <v>4.3648771465898406E-5</v>
      </c>
      <c r="J65">
        <f>IF('2019'!J65=0,0,(AME_2030!J65/'2019'!J65)^(1/7)-1)</f>
        <v>-1.6048299992921344E-2</v>
      </c>
      <c r="K65" s="64">
        <f>IF('2019 (Z)'!AW65=0,0,('AME_2030 (Z)'!AW65/'2019 (Z)'!AW65)^(1/7)-1)</f>
        <v>2.3022626548261371E-3</v>
      </c>
      <c r="L65" s="64">
        <f t="shared" si="29"/>
        <v>2.3022626548261371E-3</v>
      </c>
      <c r="M65">
        <f>IF('2019'!M65=0,0,(AME_2030!M65/'2019'!M65)^(1/7)-1)</f>
        <v>-6.5036381779550734E-3</v>
      </c>
      <c r="N65">
        <f>IF('2019'!N65=0,0,(AME_2030!N65/'2019'!N65)^(1/7)-1)</f>
        <v>3.6016647482250752E-2</v>
      </c>
      <c r="O65">
        <f>IF('2019'!O65=0,0,(AME_2030!O65/'2019'!O65)^(1/7)-1)</f>
        <v>-3.4847934978915029E-2</v>
      </c>
      <c r="P65">
        <f>IF('2019'!P65=0,0,(AME_2030!P65/'2019'!P65)^(1/7)-1)</f>
        <v>-1.6337377948150156E-5</v>
      </c>
      <c r="Q65">
        <f>IF('2019'!Q65=0,0,(AME_2030!Q65/'2019'!Q65)^(1/7)-1)</f>
        <v>1.6442184724851927E-7</v>
      </c>
      <c r="R65">
        <f>IF('2019'!R65=0,0,(AME_2030!R65/'2019'!R65)^(1/7)-1)</f>
        <v>-2.0238258957583355E-8</v>
      </c>
      <c r="S65" s="64">
        <f t="shared" si="1"/>
        <v>6.2189185512373513E-7</v>
      </c>
      <c r="T65" s="64">
        <f>IF('2019'!T65=0,0,(AME_2030!T65/'2019'!T65)^(1/7)-1)</f>
        <v>6.2189185512373513E-7</v>
      </c>
      <c r="U65">
        <f>IF('2019'!U65=0,0,(AME_2030!U65/'2019'!U65)^(1/7)-1)</f>
        <v>0</v>
      </c>
      <c r="V65">
        <f>IF('2019'!V65=0,0,(AME_2030!V65/'2019'!V65)^(1/7)-1)</f>
        <v>0</v>
      </c>
      <c r="W65">
        <f>IF('2019'!W65=0,0,(AME_2030!W65/'2019'!W65)^(1/7)-1)</f>
        <v>1.088449431272398E-4</v>
      </c>
      <c r="X65">
        <f>IF('2019'!X65=0,0,(AME_2030!X65/'2019'!X65)^(1/7)-1)</f>
        <v>2.9453411725111067E-6</v>
      </c>
      <c r="Y65">
        <f>IF('2019'!Y65=0,0,(AME_2030!Y65/'2019'!Y65)^(1/7)-1)</f>
        <v>0</v>
      </c>
      <c r="Z65">
        <f>IF('2019'!Z65=0,0,(AME_2030!Z65/'2019'!Z65)^(1/7)-1)</f>
        <v>-1.1573595842401252E-3</v>
      </c>
      <c r="AA65">
        <f>IF('2019'!AA65=0,0,(AME_2030!AA65/'2019'!AA65)^(1/7)-1)</f>
        <v>1.3440083550131376E-3</v>
      </c>
      <c r="AB65">
        <f>IF('2019'!AB65=0,0,(AME_2030!AB65/'2019'!AB65)^(1/7)-1)</f>
        <v>-8.2449185233146594E-5</v>
      </c>
      <c r="AC65">
        <f>IF('2019'!AC65=0,0,(AME_2030!AC65/'2019'!AC65)^(1/7)-1)</f>
        <v>0</v>
      </c>
      <c r="AD65">
        <f>IF('2019'!AD65=0,0,(AME_2030!AD65/'2019'!AD65)^(1/7)-1)</f>
        <v>0</v>
      </c>
      <c r="AE65">
        <f>IF('2019'!AE65=0,0,(AME_2030!AE65/'2019'!AE65)^(1/7)-1)</f>
        <v>0</v>
      </c>
      <c r="AF65">
        <f>IF('2019'!AF65=0,0,(AME_2030!AF65/'2019'!AF65)^(1/7)-1)</f>
        <v>0</v>
      </c>
      <c r="AG65">
        <f>IF('2019'!AG65=0,0,(AME_2030!AG65/'2019'!AG65)^(1/7)-1)</f>
        <v>0</v>
      </c>
      <c r="AH65">
        <f>IF('2019'!AH65=0,0,(AME_2030!AH65/'2019'!AH65)^(1/7)-1)</f>
        <v>5.1565959993782329E-5</v>
      </c>
      <c r="AI65">
        <f>IF('2019'!AI65=0,0,(AME_2030!AI65/'2019'!AI65)^(1/7)-1)</f>
        <v>0</v>
      </c>
      <c r="AJ65">
        <f>IF('2019'!AJ65=0,0,(AME_2030!AJ65/'2019'!AJ65)^(1/7)-1)</f>
        <v>8.8473985318193726E-5</v>
      </c>
      <c r="AK65">
        <f>IF('2019'!AK65=0,0,(AME_2030!AK65/'2019'!AK65)^(1/7)-1)</f>
        <v>0</v>
      </c>
      <c r="AL65">
        <f>IF('2019'!AL65=0,0,(AME_2030!AL65/'2019'!AL65)^(1/7)-1)</f>
        <v>0</v>
      </c>
      <c r="AM65">
        <f>IF('2019'!AM65=0,0,(AME_2030!AM65/'2019'!AM65)^(1/7)-1)</f>
        <v>1.8784676592664695E-5</v>
      </c>
      <c r="AN65">
        <f>IF('2019'!AN65=0,0,(AME_2030!AN65/'2019'!AN65)^(1/7)-1)</f>
        <v>0</v>
      </c>
      <c r="AO65">
        <f>IF('2019'!AO65=0,0,(AME_2030!AO65/'2019'!AO65)^(1/7)-1)</f>
        <v>0</v>
      </c>
      <c r="AP65">
        <f>IF('2019'!AP65=0,0,(AME_2030!AP65/'2019'!AP65)^(1/7)-1)</f>
        <v>6.6613381477509392E-16</v>
      </c>
      <c r="AQ65">
        <f>IF('2019'!AQ65=0,0,(AME_2030!AQ65/'2019'!AQ65)^(1/7)-1)</f>
        <v>0</v>
      </c>
      <c r="AR65">
        <f>IF('2019'!AR65=0,0,(AME_2030!AR65/'2019'!AR65)^(1/7)-1)</f>
        <v>0</v>
      </c>
      <c r="AS65">
        <f>IF('2019'!AS65=0,0,(AME_2030!AS65/'2019'!AS65)^(1/7)-1)</f>
        <v>0</v>
      </c>
      <c r="AT65">
        <f>IF('2019'!AT65=0,0,(AME_2030!AT65/'2019'!AT65)^(1/7)-1)</f>
        <v>0</v>
      </c>
      <c r="AU65">
        <f>IF('2019'!AU65=0,0,(AME_2030!AU65/'2019'!AU65)^(1/7)-1)</f>
        <v>8.9723285591025714E-4</v>
      </c>
    </row>
    <row r="66" spans="1:47" x14ac:dyDescent="0.25">
      <c r="A66" s="146"/>
      <c r="B66" s="1" t="s">
        <v>27</v>
      </c>
      <c r="C66" s="1">
        <v>25</v>
      </c>
      <c r="D66" s="4" t="s">
        <v>64</v>
      </c>
      <c r="E66">
        <f>IF('2019'!E66=0,0,(AME_2030!E66/'2019'!E66)^(1/7)-1)</f>
        <v>-3.1122067030131539E-4</v>
      </c>
      <c r="F66">
        <f>IF('2019'!F66=0,0,(AME_2030!F66/'2019'!F66)^(1/7)-1)</f>
        <v>-1.2304156473019745E-5</v>
      </c>
      <c r="G66">
        <f>IF('2019'!G66=0,0,(AME_2030!G66/'2019'!G66)^(1/7)-1)</f>
        <v>-2.3353149414262475E-9</v>
      </c>
      <c r="H66">
        <f>IF('2019'!H66=0,0,(AME_2030!H66/'2019'!H66)^(1/7)-1)</f>
        <v>2.3963904681550963E-2</v>
      </c>
      <c r="I66">
        <f>IF('2019'!I66=0,0,(AME_2030!I66/'2019'!I66)^(1/7)-1)</f>
        <v>4.4246249098378598E-5</v>
      </c>
      <c r="J66">
        <f>IF('2019'!J66=0,0,(AME_2030!J66/'2019'!J66)^(1/7)-1)</f>
        <v>-1.6037020822384451E-2</v>
      </c>
      <c r="K66" s="64">
        <f>IF('2019 (Z)'!AW66=0,0,('AME_2030 (Z)'!AW66/'2019 (Z)'!AW66)^(1/7)-1)</f>
        <v>2.301591490280197E-3</v>
      </c>
      <c r="L66" s="64">
        <f t="shared" si="29"/>
        <v>2.301591490280197E-3</v>
      </c>
      <c r="M66">
        <f>IF('2019'!M66=0,0,(AME_2030!M66/'2019'!M66)^(1/7)-1)</f>
        <v>-6.5384520774574018E-3</v>
      </c>
      <c r="N66">
        <f>IF('2019'!N66=0,0,(AME_2030!N66/'2019'!N66)^(1/7)-1)</f>
        <v>3.6006416087920989E-2</v>
      </c>
      <c r="O66">
        <f>IF('2019'!O66=0,0,(AME_2030!O66/'2019'!O66)^(1/7)-1)</f>
        <v>-5.09470506049301E-2</v>
      </c>
      <c r="P66">
        <f>IF('2019'!P66=0,0,(AME_2030!P66/'2019'!P66)^(1/7)-1)</f>
        <v>-9.3164347352292509E-6</v>
      </c>
      <c r="Q66">
        <f>IF('2019'!Q66=0,0,(AME_2030!Q66/'2019'!Q66)^(1/7)-1)</f>
        <v>1.6442184547216243E-7</v>
      </c>
      <c r="R66">
        <f>IF('2019'!R66=0,0,(AME_2030!R66/'2019'!R66)^(1/7)-1)</f>
        <v>-2.0238260622917892E-8</v>
      </c>
      <c r="S66" s="64">
        <f t="shared" si="1"/>
        <v>6.1805370865641862E-7</v>
      </c>
      <c r="T66" s="64">
        <f>IF('2019'!T66=0,0,(AME_2030!T66/'2019'!T66)^(1/7)-1)</f>
        <v>6.1805370865641862E-7</v>
      </c>
      <c r="U66">
        <f>IF('2019'!U66=0,0,(AME_2030!U66/'2019'!U66)^(1/7)-1)</f>
        <v>0</v>
      </c>
      <c r="V66">
        <f>IF('2019'!V66=0,0,(AME_2030!V66/'2019'!V66)^(1/7)-1)</f>
        <v>0</v>
      </c>
      <c r="W66">
        <f>IF('2019'!W66=0,0,(AME_2030!W66/'2019'!W66)^(1/7)-1)</f>
        <v>2.4425622165380467E-4</v>
      </c>
      <c r="X66">
        <f>IF('2019'!X66=0,0,(AME_2030!X66/'2019'!X66)^(1/7)-1)</f>
        <v>5.951600524789491E-5</v>
      </c>
      <c r="Y66">
        <f>IF('2019'!Y66=0,0,(AME_2030!Y66/'2019'!Y66)^(1/7)-1)</f>
        <v>0</v>
      </c>
      <c r="Z66">
        <f>IF('2019'!Z66=0,0,(AME_2030!Z66/'2019'!Z66)^(1/7)-1)</f>
        <v>-1.1578662885747271E-3</v>
      </c>
      <c r="AA66">
        <f>IF('2019'!AA66=0,0,(AME_2030!AA66/'2019'!AA66)^(1/7)-1)</f>
        <v>1.3440083543507786E-3</v>
      </c>
      <c r="AB66">
        <f>IF('2019'!AB66=0,0,(AME_2030!AB66/'2019'!AB66)^(1/7)-1)</f>
        <v>-8.241362493432991E-5</v>
      </c>
      <c r="AC66">
        <f>IF('2019'!AC66=0,0,(AME_2030!AC66/'2019'!AC66)^(1/7)-1)</f>
        <v>0</v>
      </c>
      <c r="AD66">
        <f>IF('2019'!AD66=0,0,(AME_2030!AD66/'2019'!AD66)^(1/7)-1)</f>
        <v>0</v>
      </c>
      <c r="AE66">
        <f>IF('2019'!AE66=0,0,(AME_2030!AE66/'2019'!AE66)^(1/7)-1)</f>
        <v>0</v>
      </c>
      <c r="AF66">
        <f>IF('2019'!AF66=0,0,(AME_2030!AF66/'2019'!AF66)^(1/7)-1)</f>
        <v>0</v>
      </c>
      <c r="AG66">
        <f>IF('2019'!AG66=0,0,(AME_2030!AG66/'2019'!AG66)^(1/7)-1)</f>
        <v>0</v>
      </c>
      <c r="AH66">
        <f>IF('2019'!AH66=0,0,(AME_2030!AH66/'2019'!AH66)^(1/7)-1)</f>
        <v>0</v>
      </c>
      <c r="AI66">
        <f>IF('2019'!AI66=0,0,(AME_2030!AI66/'2019'!AI66)^(1/7)-1)</f>
        <v>0</v>
      </c>
      <c r="AJ66">
        <f>IF('2019'!AJ66=0,0,(AME_2030!AJ66/'2019'!AJ66)^(1/7)-1)</f>
        <v>0</v>
      </c>
      <c r="AK66">
        <f>IF('2019'!AK66=0,0,(AME_2030!AK66/'2019'!AK66)^(1/7)-1)</f>
        <v>0</v>
      </c>
      <c r="AL66">
        <f>IF('2019'!AL66=0,0,(AME_2030!AL66/'2019'!AL66)^(1/7)-1)</f>
        <v>0</v>
      </c>
      <c r="AM66">
        <f>IF('2019'!AM66=0,0,(AME_2030!AM66/'2019'!AM66)^(1/7)-1)</f>
        <v>1.8847423336909586E-5</v>
      </c>
      <c r="AN66">
        <f>IF('2019'!AN66=0,0,(AME_2030!AN66/'2019'!AN66)^(1/7)-1)</f>
        <v>0</v>
      </c>
      <c r="AO66">
        <f>IF('2019'!AO66=0,0,(AME_2030!AO66/'2019'!AO66)^(1/7)-1)</f>
        <v>0</v>
      </c>
      <c r="AP66">
        <f>IF('2019'!AP66=0,0,(AME_2030!AP66/'2019'!AP66)^(1/7)-1)</f>
        <v>0</v>
      </c>
      <c r="AQ66">
        <f>IF('2019'!AQ66=0,0,(AME_2030!AQ66/'2019'!AQ66)^(1/7)-1)</f>
        <v>0</v>
      </c>
      <c r="AR66">
        <f>IF('2019'!AR66=0,0,(AME_2030!AR66/'2019'!AR66)^(1/7)-1)</f>
        <v>0</v>
      </c>
      <c r="AS66">
        <f>IF('2019'!AS66=0,0,(AME_2030!AS66/'2019'!AS66)^(1/7)-1)</f>
        <v>0</v>
      </c>
      <c r="AT66">
        <f>IF('2019'!AT66=0,0,(AME_2030!AT66/'2019'!AT66)^(1/7)-1)</f>
        <v>0</v>
      </c>
      <c r="AU66">
        <f>IF('2019'!AU66=0,0,(AME_2030!AU66/'2019'!AU66)^(1/7)-1)</f>
        <v>-1.708124977481118E-2</v>
      </c>
    </row>
    <row r="67" spans="1:47" x14ac:dyDescent="0.25">
      <c r="A67" s="146"/>
      <c r="B67" s="1" t="s">
        <v>28</v>
      </c>
      <c r="C67" s="1">
        <v>26</v>
      </c>
      <c r="D67" s="4" t="s">
        <v>65</v>
      </c>
      <c r="E67">
        <f>IF('2019'!E67=0,0,(AME_2030!E67/'2019'!E67)^(1/7)-1)</f>
        <v>-3.1342639906317693E-4</v>
      </c>
      <c r="F67">
        <f>IF('2019'!F67=0,0,(AME_2030!F67/'2019'!F67)^(1/7)-1)</f>
        <v>-1.2054198941124916E-5</v>
      </c>
      <c r="G67">
        <f>IF('2019'!G67=0,0,(AME_2030!G67/'2019'!G67)^(1/7)-1)</f>
        <v>-2.3353149414262475E-9</v>
      </c>
      <c r="H67">
        <f>IF('2019'!H67=0,0,(AME_2030!H67/'2019'!H67)^(1/7)-1)</f>
        <v>2.4043467376187788E-2</v>
      </c>
      <c r="I67">
        <f>IF('2019'!I67=0,0,(AME_2030!I67/'2019'!I67)^(1/7)-1)</f>
        <v>4.3750641684159319E-5</v>
      </c>
      <c r="J67">
        <f>IF('2019'!J67=0,0,(AME_2030!J67/'2019'!J67)^(1/7)-1)</f>
        <v>-1.6046377168805748E-2</v>
      </c>
      <c r="K67" s="64">
        <f>IF('2019 (Z)'!AW67=0,0,('AME_2030 (Z)'!AW67/'2019 (Z)'!AW67)^(1/7)-1)</f>
        <v>2.3016664024340105E-3</v>
      </c>
      <c r="L67" s="64">
        <f t="shared" si="29"/>
        <v>2.3016664024340105E-3</v>
      </c>
      <c r="M67">
        <f>IF('2019'!M67=0,0,(AME_2030!M67/'2019'!M67)^(1/7)-1)</f>
        <v>-6.5095779289952027E-3</v>
      </c>
      <c r="N67">
        <f>IF('2019'!N67=0,0,(AME_2030!N67/'2019'!N67)^(1/7)-1)</f>
        <v>3.6012787979576633E-2</v>
      </c>
      <c r="O67">
        <f>IF('2019'!O67=0,0,(AME_2030!O67/'2019'!O67)^(1/7)-1)</f>
        <v>1.8817143753839805E-3</v>
      </c>
      <c r="P67">
        <f>IF('2019'!P67=0,0,(AME_2030!P67/'2019'!P67)^(1/7)-1)</f>
        <v>-9.1675968652005224E-6</v>
      </c>
      <c r="Q67">
        <f>IF('2019'!Q67=0,0,(AME_2030!Q67/'2019'!Q67)^(1/7)-1)</f>
        <v>1.6442184547216243E-7</v>
      </c>
      <c r="R67">
        <f>IF('2019'!R67=0,0,(AME_2030!R67/'2019'!R67)^(1/7)-1)</f>
        <v>-2.0238260511895589E-8</v>
      </c>
      <c r="S67" s="64">
        <f t="shared" si="1"/>
        <v>6.2123709243522285E-7</v>
      </c>
      <c r="T67" s="64">
        <f>IF('2019'!T67=0,0,(AME_2030!T67/'2019'!T67)^(1/7)-1)</f>
        <v>6.2123709243522285E-7</v>
      </c>
      <c r="U67">
        <f>IF('2019'!U67=0,0,(AME_2030!U67/'2019'!U67)^(1/7)-1)</f>
        <v>0</v>
      </c>
      <c r="V67">
        <f>IF('2019'!V67=0,0,(AME_2030!V67/'2019'!V67)^(1/7)-1)</f>
        <v>0</v>
      </c>
      <c r="W67">
        <f>IF('2019'!W67=0,0,(AME_2030!W67/'2019'!W67)^(1/7)-1)</f>
        <v>1.0833177714797415E-4</v>
      </c>
      <c r="X67">
        <f>IF('2019'!X67=0,0,(AME_2030!X67/'2019'!X67)^(1/7)-1)</f>
        <v>2.9442930216116991E-6</v>
      </c>
      <c r="Y67">
        <f>IF('2019'!Y67=0,0,(AME_2030!Y67/'2019'!Y67)^(1/7)-1)</f>
        <v>0</v>
      </c>
      <c r="Z67">
        <f>IF('2019'!Z67=0,0,(AME_2030!Z67/'2019'!Z67)^(1/7)-1)</f>
        <v>-1.1573633278221251E-3</v>
      </c>
      <c r="AA67">
        <f>IF('2019'!AA67=0,0,(AME_2030!AA67/'2019'!AA67)^(1/7)-1)</f>
        <v>1.3440083548992288E-3</v>
      </c>
      <c r="AB67">
        <f>IF('2019'!AB67=0,0,(AME_2030!AB67/'2019'!AB67)^(1/7)-1)</f>
        <v>-8.244315556638071E-5</v>
      </c>
      <c r="AC67">
        <f>IF('2019'!AC67=0,0,(AME_2030!AC67/'2019'!AC67)^(1/7)-1)</f>
        <v>0</v>
      </c>
      <c r="AD67">
        <f>IF('2019'!AD67=0,0,(AME_2030!AD67/'2019'!AD67)^(1/7)-1)</f>
        <v>0</v>
      </c>
      <c r="AE67">
        <f>IF('2019'!AE67=0,0,(AME_2030!AE67/'2019'!AE67)^(1/7)-1)</f>
        <v>0</v>
      </c>
      <c r="AF67">
        <f>IF('2019'!AF67=0,0,(AME_2030!AF67/'2019'!AF67)^(1/7)-1)</f>
        <v>0</v>
      </c>
      <c r="AG67">
        <f>IF('2019'!AG67=0,0,(AME_2030!AG67/'2019'!AG67)^(1/7)-1)</f>
        <v>0</v>
      </c>
      <c r="AH67">
        <f>IF('2019'!AH67=0,0,(AME_2030!AH67/'2019'!AH67)^(1/7)-1)</f>
        <v>5.1565959996446864E-5</v>
      </c>
      <c r="AI67">
        <f>IF('2019'!AI67=0,0,(AME_2030!AI67/'2019'!AI67)^(1/7)-1)</f>
        <v>0</v>
      </c>
      <c r="AJ67">
        <f>IF('2019'!AJ67=0,0,(AME_2030!AJ67/'2019'!AJ67)^(1/7)-1)</f>
        <v>7.2831355679259246E-5</v>
      </c>
      <c r="AK67">
        <f>IF('2019'!AK67=0,0,(AME_2030!AK67/'2019'!AK67)^(1/7)-1)</f>
        <v>0</v>
      </c>
      <c r="AL67">
        <f>IF('2019'!AL67=0,0,(AME_2030!AL67/'2019'!AL67)^(1/7)-1)</f>
        <v>0</v>
      </c>
      <c r="AM67">
        <f>IF('2019'!AM67=0,0,(AME_2030!AM67/'2019'!AM67)^(1/7)-1)</f>
        <v>1.8795338746935286E-5</v>
      </c>
      <c r="AN67">
        <f>IF('2019'!AN67=0,0,(AME_2030!AN67/'2019'!AN67)^(1/7)-1)</f>
        <v>0</v>
      </c>
      <c r="AO67">
        <f>IF('2019'!AO67=0,0,(AME_2030!AO67/'2019'!AO67)^(1/7)-1)</f>
        <v>0</v>
      </c>
      <c r="AP67">
        <f>IF('2019'!AP67=0,0,(AME_2030!AP67/'2019'!AP67)^(1/7)-1)</f>
        <v>0</v>
      </c>
      <c r="AQ67">
        <f>IF('2019'!AQ67=0,0,(AME_2030!AQ67/'2019'!AQ67)^(1/7)-1)</f>
        <v>0</v>
      </c>
      <c r="AR67">
        <f>IF('2019'!AR67=0,0,(AME_2030!AR67/'2019'!AR67)^(1/7)-1)</f>
        <v>0</v>
      </c>
      <c r="AS67">
        <f>IF('2019'!AS67=0,0,(AME_2030!AS67/'2019'!AS67)^(1/7)-1)</f>
        <v>0</v>
      </c>
      <c r="AT67">
        <f>IF('2019'!AT67=0,0,(AME_2030!AT67/'2019'!AT67)^(1/7)-1)</f>
        <v>0</v>
      </c>
      <c r="AU67">
        <f>IF('2019'!AU67=0,0,(AME_2030!AU67/'2019'!AU67)^(1/7)-1)</f>
        <v>1.5445291380489223E-4</v>
      </c>
    </row>
    <row r="68" spans="1:47" x14ac:dyDescent="0.25">
      <c r="A68" s="146"/>
      <c r="B68" s="1" t="s">
        <v>29</v>
      </c>
      <c r="C68" s="1">
        <v>27</v>
      </c>
      <c r="D68" s="4" t="s">
        <v>66</v>
      </c>
      <c r="E68">
        <f>IF('2019'!E68=0,0,(AME_2030!E68/'2019'!E68)^(1/7)-1)</f>
        <v>-3.1345882495459332E-4</v>
      </c>
      <c r="F68">
        <f>IF('2019'!F68=0,0,(AME_2030!F68/'2019'!F68)^(1/7)-1)</f>
        <v>-1.2049716361151042E-5</v>
      </c>
      <c r="G68">
        <f>IF('2019'!G68=0,0,(AME_2030!G68/'2019'!G68)^(1/7)-1)</f>
        <v>-2.3353149414262475E-9</v>
      </c>
      <c r="H68">
        <f>IF('2019'!H68=0,0,(AME_2030!H68/'2019'!H68)^(1/7)-1)</f>
        <v>2.3945085485980622E-2</v>
      </c>
      <c r="I68">
        <f>IF('2019'!I68=0,0,(AME_2030!I68/'2019'!I68)^(1/7)-1)</f>
        <v>4.4363113496981299E-5</v>
      </c>
      <c r="J68">
        <f>IF('2019'!J68=0,0,(AME_2030!J68/'2019'!J68)^(1/7)-1)</f>
        <v>-1.60348140564609E-2</v>
      </c>
      <c r="K68" s="64">
        <f>IF('2019 (Z)'!AW68=0,0,('AME_2030 (Z)'!AW68/'2019 (Z)'!AW68)^(1/7)-1)</f>
        <v>2.3015738155904852E-3</v>
      </c>
      <c r="L68" s="64">
        <f t="shared" si="29"/>
        <v>2.3015738155904852E-3</v>
      </c>
      <c r="M68">
        <f>IF('2019'!M68=0,0,(AME_2030!M68/'2019'!M68)^(1/7)-1)</f>
        <v>-6.5452545235906712E-3</v>
      </c>
      <c r="N68">
        <f>IF('2019'!N68=0,0,(AME_2030!N68/'2019'!N68)^(1/7)-1)</f>
        <v>3.5989576719716254E-2</v>
      </c>
      <c r="O68">
        <f>IF('2019'!O68=0,0,(AME_2030!O68/'2019'!O68)^(1/7)-1)</f>
        <v>-5.0880779073607441E-2</v>
      </c>
      <c r="P68">
        <f>IF('2019'!P68=0,0,(AME_2030!P68/'2019'!P68)^(1/7)-1)</f>
        <v>-9.0505570675691871E-6</v>
      </c>
      <c r="Q68">
        <f>IF('2019'!Q68=0,0,(AME_2030!Q68/'2019'!Q68)^(1/7)-1)</f>
        <v>1.6442184547216243E-7</v>
      </c>
      <c r="R68">
        <f>IF('2019'!R68=0,0,(AME_2030!R68/'2019'!R68)^(1/7)-1)</f>
        <v>-2.0238260622917892E-8</v>
      </c>
      <c r="S68" s="64">
        <f t="shared" si="1"/>
        <v>6.173037154777461E-7</v>
      </c>
      <c r="T68" s="64">
        <f>IF('2019'!T68=0,0,(AME_2030!T68/'2019'!T68)^(1/7)-1)</f>
        <v>6.173037154777461E-7</v>
      </c>
      <c r="U68">
        <f>IF('2019'!U68=0,0,(AME_2030!U68/'2019'!U68)^(1/7)-1)</f>
        <v>0</v>
      </c>
      <c r="V68">
        <f>IF('2019'!V68=0,0,(AME_2030!V68/'2019'!V68)^(1/7)-1)</f>
        <v>0</v>
      </c>
      <c r="W68">
        <f>IF('2019'!W68=0,0,(AME_2030!W68/'2019'!W68)^(1/7)-1)</f>
        <v>1.0737506970337485E-4</v>
      </c>
      <c r="X68">
        <f>IF('2019'!X68=0,0,(AME_2030!X68/'2019'!X68)^(1/7)-1)</f>
        <v>2.9379966119957857E-6</v>
      </c>
      <c r="Y68">
        <f>IF('2019'!Y68=0,0,(AME_2030!Y68/'2019'!Y68)^(1/7)-1)</f>
        <v>0</v>
      </c>
      <c r="Z68">
        <f>IF('2019'!Z68=0,0,(AME_2030!Z68/'2019'!Z68)^(1/7)-1)</f>
        <v>-1.1573725226103893E-3</v>
      </c>
      <c r="AA68">
        <f>IF('2019'!AA68=0,0,(AME_2030!AA68/'2019'!AA68)^(1/7)-1)</f>
        <v>1.3440083542215486E-3</v>
      </c>
      <c r="AB68">
        <f>IF('2019'!AB68=0,0,(AME_2030!AB68/'2019'!AB68)^(1/7)-1)</f>
        <v>-8.2407333041656372E-5</v>
      </c>
      <c r="AC68">
        <f>IF('2019'!AC68=0,0,(AME_2030!AC68/'2019'!AC68)^(1/7)-1)</f>
        <v>0</v>
      </c>
      <c r="AD68">
        <f>IF('2019'!AD68=0,0,(AME_2030!AD68/'2019'!AD68)^(1/7)-1)</f>
        <v>0</v>
      </c>
      <c r="AE68">
        <f>IF('2019'!AE68=0,0,(AME_2030!AE68/'2019'!AE68)^(1/7)-1)</f>
        <v>0</v>
      </c>
      <c r="AF68">
        <f>IF('2019'!AF68=0,0,(AME_2030!AF68/'2019'!AF68)^(1/7)-1)</f>
        <v>0</v>
      </c>
      <c r="AG68">
        <f>IF('2019'!AG68=0,0,(AME_2030!AG68/'2019'!AG68)^(1/7)-1)</f>
        <v>0</v>
      </c>
      <c r="AH68">
        <f>IF('2019'!AH68=0,0,(AME_2030!AH68/'2019'!AH68)^(1/7)-1)</f>
        <v>5.1565959996446864E-5</v>
      </c>
      <c r="AI68">
        <f>IF('2019'!AI68=0,0,(AME_2030!AI68/'2019'!AI68)^(1/7)-1)</f>
        <v>0</v>
      </c>
      <c r="AJ68">
        <f>IF('2019'!AJ68=0,0,(AME_2030!AJ68/'2019'!AJ68)^(1/7)-1)</f>
        <v>1.2878636751634254E-4</v>
      </c>
      <c r="AK68">
        <f>IF('2019'!AK68=0,0,(AME_2030!AK68/'2019'!AK68)^(1/7)-1)</f>
        <v>0</v>
      </c>
      <c r="AL68">
        <f>IF('2019'!AL68=0,0,(AME_2030!AL68/'2019'!AL68)^(1/7)-1)</f>
        <v>0</v>
      </c>
      <c r="AM68">
        <f>IF('2019'!AM68=0,0,(AME_2030!AM68/'2019'!AM68)^(1/7)-1)</f>
        <v>1.8859791750092114E-5</v>
      </c>
      <c r="AN68">
        <f>IF('2019'!AN68=0,0,(AME_2030!AN68/'2019'!AN68)^(1/7)-1)</f>
        <v>0</v>
      </c>
      <c r="AO68">
        <f>IF('2019'!AO68=0,0,(AME_2030!AO68/'2019'!AO68)^(1/7)-1)</f>
        <v>0</v>
      </c>
      <c r="AP68">
        <f>IF('2019'!AP68=0,0,(AME_2030!AP68/'2019'!AP68)^(1/7)-1)</f>
        <v>0</v>
      </c>
      <c r="AQ68">
        <f>IF('2019'!AQ68=0,0,(AME_2030!AQ68/'2019'!AQ68)^(1/7)-1)</f>
        <v>0</v>
      </c>
      <c r="AR68">
        <f>IF('2019'!AR68=0,0,(AME_2030!AR68/'2019'!AR68)^(1/7)-1)</f>
        <v>0</v>
      </c>
      <c r="AS68">
        <f>IF('2019'!AS68=0,0,(AME_2030!AS68/'2019'!AS68)^(1/7)-1)</f>
        <v>0</v>
      </c>
      <c r="AT68">
        <f>IF('2019'!AT68=0,0,(AME_2030!AT68/'2019'!AT68)^(1/7)-1)</f>
        <v>0</v>
      </c>
      <c r="AU68">
        <f>IF('2019'!AU68=0,0,(AME_2030!AU68/'2019'!AU68)^(1/7)-1)</f>
        <v>-3.1687288817193515E-2</v>
      </c>
    </row>
    <row r="69" spans="1:47" x14ac:dyDescent="0.25">
      <c r="A69" s="146"/>
      <c r="B69" s="1" t="s">
        <v>30</v>
      </c>
      <c r="C69" s="1">
        <v>28</v>
      </c>
      <c r="D69" s="4" t="s">
        <v>67</v>
      </c>
      <c r="E69">
        <f>IF('2019'!E69=0,0,(AME_2030!E69/'2019'!E69)^(1/7)-1)</f>
        <v>-3.1329539491564695E-4</v>
      </c>
      <c r="F69">
        <f>IF('2019'!F69=0,0,(AME_2030!F69/'2019'!F69)^(1/7)-1)</f>
        <v>-1.2170840145930839E-5</v>
      </c>
      <c r="G69">
        <f>IF('2019'!G69=0,0,(AME_2030!G69/'2019'!G69)^(1/7)-1)</f>
        <v>-2.3353144973370377E-9</v>
      </c>
      <c r="H69">
        <f>IF('2019'!H69=0,0,(AME_2030!H69/'2019'!H69)^(1/7)-1)</f>
        <v>2.4441501599577586E-2</v>
      </c>
      <c r="I69">
        <f>IF('2019'!I69=0,0,(AME_2030!I69/'2019'!I69)^(1/7)-1)</f>
        <v>4.1258890527196002E-5</v>
      </c>
      <c r="J69">
        <f>IF('2019'!J69=0,0,(AME_2030!J69/'2019'!J69)^(1/7)-1)</f>
        <v>-1.6093390562414212E-2</v>
      </c>
      <c r="K69" s="64">
        <f>IF('2019 (Z)'!AW69=0,0,('AME_2030 (Z)'!AW69/'2019 (Z)'!AW69)^(1/7)-1)</f>
        <v>2.3027358723126667E-3</v>
      </c>
      <c r="L69" s="64">
        <f t="shared" si="29"/>
        <v>2.3027358723126667E-3</v>
      </c>
      <c r="M69">
        <f>IF('2019'!M69=0,0,(AME_2030!M69/'2019'!M69)^(1/7)-1)</f>
        <v>-6.3638671947090497E-3</v>
      </c>
      <c r="N69">
        <f>IF('2019'!N69=0,0,(AME_2030!N69/'2019'!N69)^(1/7)-1)</f>
        <v>3.6107051421233827E-2</v>
      </c>
      <c r="O69">
        <f>IF('2019'!O69=0,0,(AME_2030!O69/'2019'!O69)^(1/7)-1)</f>
        <v>-3.4852888130737614E-2</v>
      </c>
      <c r="P69">
        <f>IF('2019'!P69=0,0,(AME_2030!P69/'2019'!P69)^(1/7)-1)</f>
        <v>-9.8968373991592529E-6</v>
      </c>
      <c r="Q69">
        <f>IF('2019'!Q69=0,0,(AME_2030!Q69/'2019'!Q69)^(1/7)-1)</f>
        <v>1.6442184591625164E-7</v>
      </c>
      <c r="R69">
        <f>IF('2019'!R69=0,0,(AME_2030!R69/'2019'!R69)^(1/7)-1)</f>
        <v>-2.0238260511895589E-8</v>
      </c>
      <c r="S69" s="64">
        <f t="shared" si="1"/>
        <v>6.3728656929384897E-7</v>
      </c>
      <c r="T69" s="64">
        <f>IF('2019'!T69=0,0,(AME_2030!T69/'2019'!T69)^(1/7)-1)</f>
        <v>6.3728656929384897E-7</v>
      </c>
      <c r="U69">
        <f>IF('2019'!U69=0,0,(AME_2030!U69/'2019'!U69)^(1/7)-1)</f>
        <v>0</v>
      </c>
      <c r="V69">
        <f>IF('2019'!V69=0,0,(AME_2030!V69/'2019'!V69)^(1/7)-1)</f>
        <v>0</v>
      </c>
      <c r="W69">
        <f>IF('2019'!W69=0,0,(AME_2030!W69/'2019'!W69)^(1/7)-1)</f>
        <v>1.1253034035596521E-4</v>
      </c>
      <c r="X69">
        <f>IF('2019'!X69=0,0,(AME_2030!X69/'2019'!X69)^(1/7)-1)</f>
        <v>2.9699735653032633E-6</v>
      </c>
      <c r="Y69">
        <f>IF('2019'!Y69=0,0,(AME_2030!Y69/'2019'!Y69)^(1/7)-1)</f>
        <v>0</v>
      </c>
      <c r="Z69">
        <f>IF('2019'!Z69=0,0,(AME_2030!Z69/'2019'!Z69)^(1/7)-1)</f>
        <v>-1.1573144227801091E-3</v>
      </c>
      <c r="AA69">
        <f>IF('2019'!AA69=0,0,(AME_2030!AA69/'2019'!AA69)^(1/7)-1)</f>
        <v>1.3440083576605755E-3</v>
      </c>
      <c r="AB69">
        <f>IF('2019'!AB69=0,0,(AME_2030!AB69/'2019'!AB69)^(1/7)-1)</f>
        <v>-8.2588775758507538E-5</v>
      </c>
      <c r="AC69">
        <f>IF('2019'!AC69=0,0,(AME_2030!AC69/'2019'!AC69)^(1/7)-1)</f>
        <v>0</v>
      </c>
      <c r="AD69">
        <f>IF('2019'!AD69=0,0,(AME_2030!AD69/'2019'!AD69)^(1/7)-1)</f>
        <v>0</v>
      </c>
      <c r="AE69">
        <f>IF('2019'!AE69=0,0,(AME_2030!AE69/'2019'!AE69)^(1/7)-1)</f>
        <v>0</v>
      </c>
      <c r="AF69">
        <f>IF('2019'!AF69=0,0,(AME_2030!AF69/'2019'!AF69)^(1/7)-1)</f>
        <v>0</v>
      </c>
      <c r="AG69">
        <f>IF('2019'!AG69=0,0,(AME_2030!AG69/'2019'!AG69)^(1/7)-1)</f>
        <v>0</v>
      </c>
      <c r="AH69">
        <f>IF('2019'!AH69=0,0,(AME_2030!AH69/'2019'!AH69)^(1/7)-1)</f>
        <v>0</v>
      </c>
      <c r="AI69">
        <f>IF('2019'!AI69=0,0,(AME_2030!AI69/'2019'!AI69)^(1/7)-1)</f>
        <v>0</v>
      </c>
      <c r="AJ69">
        <f>IF('2019'!AJ69=0,0,(AME_2030!AJ69/'2019'!AJ69)^(1/7)-1)</f>
        <v>1.5337134482296122E-4</v>
      </c>
      <c r="AK69">
        <f>IF('2019'!AK69=0,0,(AME_2030!AK69/'2019'!AK69)^(1/7)-1)</f>
        <v>0</v>
      </c>
      <c r="AL69">
        <f>IF('2019'!AL69=0,0,(AME_2030!AL69/'2019'!AL69)^(1/7)-1)</f>
        <v>0</v>
      </c>
      <c r="AM69">
        <f>IF('2019'!AM69=0,0,(AME_2030!AM69/'2019'!AM69)^(1/7)-1)</f>
        <v>1.8534772559197776E-5</v>
      </c>
      <c r="AN69">
        <f>IF('2019'!AN69=0,0,(AME_2030!AN69/'2019'!AN69)^(1/7)-1)</f>
        <v>0</v>
      </c>
      <c r="AO69">
        <f>IF('2019'!AO69=0,0,(AME_2030!AO69/'2019'!AO69)^(1/7)-1)</f>
        <v>0</v>
      </c>
      <c r="AP69">
        <f>IF('2019'!AP69=0,0,(AME_2030!AP69/'2019'!AP69)^(1/7)-1)</f>
        <v>-5.5511151231257827E-16</v>
      </c>
      <c r="AQ69">
        <f>IF('2019'!AQ69=0,0,(AME_2030!AQ69/'2019'!AQ69)^(1/7)-1)</f>
        <v>0</v>
      </c>
      <c r="AR69">
        <f>IF('2019'!AR69=0,0,(AME_2030!AR69/'2019'!AR69)^(1/7)-1)</f>
        <v>0</v>
      </c>
      <c r="AS69">
        <f>IF('2019'!AS69=0,0,(AME_2030!AS69/'2019'!AS69)^(1/7)-1)</f>
        <v>0</v>
      </c>
      <c r="AT69">
        <f>IF('2019'!AT69=0,0,(AME_2030!AT69/'2019'!AT69)^(1/7)-1)</f>
        <v>0</v>
      </c>
      <c r="AU69">
        <f>IF('2019'!AU69=0,0,(AME_2030!AU69/'2019'!AU69)^(1/7)-1)</f>
        <v>9.0631926804474183E-4</v>
      </c>
    </row>
    <row r="70" spans="1:47" x14ac:dyDescent="0.25">
      <c r="A70" s="146"/>
      <c r="B70" s="1" t="s">
        <v>31</v>
      </c>
      <c r="C70" s="1">
        <v>29</v>
      </c>
      <c r="D70" s="4" t="s">
        <v>68</v>
      </c>
      <c r="E70">
        <f>IF('2019'!E70=0,0,(AME_2030!E70/'2019'!E70)^(1/7)-1)</f>
        <v>-3.0942471917816405E-4</v>
      </c>
      <c r="F70">
        <f>IF('2019'!F70=0,0,(AME_2030!F70/'2019'!F70)^(1/7)-1)</f>
        <v>-1.8411807223062127E-5</v>
      </c>
      <c r="G70">
        <f>IF('2019'!G70=0,0,(AME_2030!G70/'2019'!G70)^(1/7)-1)</f>
        <v>-2.3353151634708524E-9</v>
      </c>
      <c r="H70">
        <f>IF('2019'!H70=0,0,(AME_2030!H70/'2019'!H70)^(1/7)-1)</f>
        <v>2.4640171700477609E-2</v>
      </c>
      <c r="I70">
        <f>IF('2019'!I70=0,0,(AME_2030!I70/'2019'!I70)^(1/7)-1)</f>
        <v>-6.5261415616024721E-6</v>
      </c>
      <c r="J70">
        <f>IF('2019'!J70=0,0,(AME_2030!J70/'2019'!J70)^(1/7)-1)</f>
        <v>-1.6116994066775359E-2</v>
      </c>
      <c r="K70" s="64">
        <f>IF('2019 (Z)'!AW70=0,0,('AME_2030 (Z)'!AW70/'2019 (Z)'!AW70)^(1/7)-1)</f>
        <v>2.2936900554126893E-3</v>
      </c>
      <c r="L70" s="64">
        <f t="shared" si="29"/>
        <v>2.2936900554126893E-3</v>
      </c>
      <c r="M70">
        <f>IF('2019'!M70=0,0,(AME_2030!M70/'2019'!M70)^(1/7)-1)</f>
        <v>-6.2902848336545691E-3</v>
      </c>
      <c r="N70">
        <f>IF('2019'!N70=0,0,(AME_2030!N70/'2019'!N70)^(1/7)-1)</f>
        <v>3.6168582271905336E-2</v>
      </c>
      <c r="O70">
        <f>IF('2019'!O70=0,0,(AME_2030!O70/'2019'!O70)^(1/7)-1)</f>
        <v>-3.7848384439097216E-2</v>
      </c>
      <c r="P70">
        <f>IF('2019'!P70=0,0,(AME_2030!P70/'2019'!P70)^(1/7)-1)</f>
        <v>-1.6581408323723679E-5</v>
      </c>
      <c r="Q70">
        <f>IF('2019'!Q70=0,0,(AME_2030!Q70/'2019'!Q70)^(1/7)-1)</f>
        <v>1.6442184525011783E-7</v>
      </c>
      <c r="R70">
        <f>IF('2019'!R70=0,0,(AME_2030!R70/'2019'!R70)^(1/7)-1)</f>
        <v>-2.023826006780638E-8</v>
      </c>
      <c r="S70" s="64">
        <f t="shared" ref="S70:S115" si="33">T70</f>
        <v>6.4538163657701375E-7</v>
      </c>
      <c r="T70" s="64">
        <f>IF('2019'!T70=0,0,(AME_2030!T70/'2019'!T70)^(1/7)-1)</f>
        <v>6.4538163657701375E-7</v>
      </c>
      <c r="U70">
        <f>IF('2019'!U70=0,0,(AME_2030!U70/'2019'!U70)^(1/7)-1)</f>
        <v>0</v>
      </c>
      <c r="V70">
        <f>IF('2019'!V70=0,0,(AME_2030!V70/'2019'!V70)^(1/7)-1)</f>
        <v>0</v>
      </c>
      <c r="W70">
        <f>IF('2019'!W70=0,0,(AME_2030!W70/'2019'!W70)^(1/7)-1)</f>
        <v>2.6393298322902048E-4</v>
      </c>
      <c r="X70">
        <f>IF('2019'!X70=0,0,(AME_2030!X70/'2019'!X70)^(1/7)-1)</f>
        <v>2.9829163501471356E-6</v>
      </c>
      <c r="Y70">
        <f>IF('2019'!Y70=0,0,(AME_2030!Y70/'2019'!Y70)^(1/7)-1)</f>
        <v>0</v>
      </c>
      <c r="Z70">
        <f>IF('2019'!Z70=0,0,(AME_2030!Z70/'2019'!Z70)^(1/7)-1)</f>
        <v>-1.0896403564323309E-3</v>
      </c>
      <c r="AA70">
        <f>IF('2019'!AA70=0,0,(AME_2030!AA70/'2019'!AA70)^(1/7)-1)</f>
        <v>2.1312531342798646E-3</v>
      </c>
      <c r="AB70">
        <f>IF('2019'!AB70=0,0,(AME_2030!AB70/'2019'!AB70)^(1/7)-1)</f>
        <v>-8.2661343916101693E-5</v>
      </c>
      <c r="AC70">
        <f>IF('2019'!AC70=0,0,(AME_2030!AC70/'2019'!AC70)^(1/7)-1)</f>
        <v>0</v>
      </c>
      <c r="AD70">
        <f>IF('2019'!AD70=0,0,(AME_2030!AD70/'2019'!AD70)^(1/7)-1)</f>
        <v>0</v>
      </c>
      <c r="AE70">
        <f>IF('2019'!AE70=0,0,(AME_2030!AE70/'2019'!AE70)^(1/7)-1)</f>
        <v>0</v>
      </c>
      <c r="AF70">
        <f>IF('2019'!AF70=0,0,(AME_2030!AF70/'2019'!AF70)^(1/7)-1)</f>
        <v>0</v>
      </c>
      <c r="AG70">
        <f>IF('2019'!AG70=0,0,(AME_2030!AG70/'2019'!AG70)^(1/7)-1)</f>
        <v>0</v>
      </c>
      <c r="AH70">
        <f>IF('2019'!AH70=0,0,(AME_2030!AH70/'2019'!AH70)^(1/7)-1)</f>
        <v>0</v>
      </c>
      <c r="AI70">
        <f>IF('2019'!AI70=0,0,(AME_2030!AI70/'2019'!AI70)^(1/7)-1)</f>
        <v>0</v>
      </c>
      <c r="AJ70">
        <f>IF('2019'!AJ70=0,0,(AME_2030!AJ70/'2019'!AJ70)^(1/7)-1)</f>
        <v>0</v>
      </c>
      <c r="AK70">
        <f>IF('2019'!AK70=0,0,(AME_2030!AK70/'2019'!AK70)^(1/7)-1)</f>
        <v>0</v>
      </c>
      <c r="AL70">
        <f>IF('2019'!AL70=0,0,(AME_2030!AL70/'2019'!AL70)^(1/7)-1)</f>
        <v>0</v>
      </c>
      <c r="AM70">
        <f>IF('2019'!AM70=0,0,(AME_2030!AM70/'2019'!AM70)^(1/7)-1)</f>
        <v>3.9953733117048529E-5</v>
      </c>
      <c r="AN70">
        <f>IF('2019'!AN70=0,0,(AME_2030!AN70/'2019'!AN70)^(1/7)-1)</f>
        <v>0</v>
      </c>
      <c r="AO70">
        <f>IF('2019'!AO70=0,0,(AME_2030!AO70/'2019'!AO70)^(1/7)-1)</f>
        <v>0</v>
      </c>
      <c r="AP70">
        <f>IF('2019'!AP70=0,0,(AME_2030!AP70/'2019'!AP70)^(1/7)-1)</f>
        <v>2.2204460492503131E-16</v>
      </c>
      <c r="AQ70">
        <f>IF('2019'!AQ70=0,0,(AME_2030!AQ70/'2019'!AQ70)^(1/7)-1)</f>
        <v>0</v>
      </c>
      <c r="AR70">
        <f>IF('2019'!AR70=0,0,(AME_2030!AR70/'2019'!AR70)^(1/7)-1)</f>
        <v>0</v>
      </c>
      <c r="AS70">
        <f>IF('2019'!AS70=0,0,(AME_2030!AS70/'2019'!AS70)^(1/7)-1)</f>
        <v>0</v>
      </c>
      <c r="AT70">
        <f>IF('2019'!AT70=0,0,(AME_2030!AT70/'2019'!AT70)^(1/7)-1)</f>
        <v>0</v>
      </c>
      <c r="AU70">
        <f>IF('2019'!AU70=0,0,(AME_2030!AU70/'2019'!AU70)^(1/7)-1)</f>
        <v>8.8649571619359158E-4</v>
      </c>
    </row>
    <row r="71" spans="1:47" x14ac:dyDescent="0.25">
      <c r="A71" s="146"/>
      <c r="B71" s="1" t="s">
        <v>32</v>
      </c>
      <c r="C71" s="1">
        <v>30</v>
      </c>
      <c r="D71" s="4" t="s">
        <v>69</v>
      </c>
      <c r="E71">
        <f>IF('2019'!E71=0,0,(AME_2030!E71/'2019'!E71)^(1/7)-1)</f>
        <v>-1.0605126437287504E-3</v>
      </c>
      <c r="F71">
        <f>IF('2019'!F71=0,0,(AME_2030!F71/'2019'!F71)^(1/7)-1)</f>
        <v>3.630443353177526E-4</v>
      </c>
      <c r="G71">
        <f>IF('2019'!G71=0,0,(AME_2030!G71/'2019'!G71)^(1/7)-1)</f>
        <v>-2.3353148304039451E-9</v>
      </c>
      <c r="H71">
        <f>IF('2019'!H71=0,0,(AME_2030!H71/'2019'!H71)^(1/7)-1)</f>
        <v>-6.491221857435947E-2</v>
      </c>
      <c r="I71">
        <f>IF('2019'!I71=0,0,(AME_2030!I71/'2019'!I71)^(1/7)-1)</f>
        <v>-9.5057037399903788E-4</v>
      </c>
      <c r="J71">
        <f>IF('2019'!J71=0,0,(AME_2030!J71/'2019'!J71)^(1/7)-1)</f>
        <v>-1.5499810808967784E-2</v>
      </c>
      <c r="K71" s="64">
        <f>IF('2019 (Z)'!AW71=0,0,('AME_2030 (Z)'!AW71/'2019 (Z)'!AW71)^(1/7)-1)</f>
        <v>2.3758007136727155E-3</v>
      </c>
      <c r="L71" s="64">
        <f t="shared" si="29"/>
        <v>2.3758007136727155E-3</v>
      </c>
      <c r="M71">
        <f>IF('2019'!M71=0,0,(AME_2030!M71/'2019'!M71)^(1/7)-1)</f>
        <v>-4.2614055165614007E-3</v>
      </c>
      <c r="N71">
        <f>IF('2019'!N71=0,0,(AME_2030!N71/'2019'!N71)^(1/7)-1)</f>
        <v>2.5892653201397664E-2</v>
      </c>
      <c r="O71">
        <f>IF('2019'!O71=0,0,(AME_2030!O71/'2019'!O71)^(1/7)-1)</f>
        <v>-3.8823970315999046E-2</v>
      </c>
      <c r="P71">
        <f>IF('2019'!P71=0,0,(AME_2030!P71/'2019'!P71)^(1/7)-1)</f>
        <v>4.0747696111265164E-4</v>
      </c>
      <c r="Q71">
        <f>IF('2019'!Q71=0,0,(AME_2030!Q71/'2019'!Q71)^(1/7)-1)</f>
        <v>1.6442184525011783E-7</v>
      </c>
      <c r="R71">
        <f>IF('2019'!R71=0,0,(AME_2030!R71/'2019'!R71)^(1/7)-1)</f>
        <v>-2.0238260400873287E-8</v>
      </c>
      <c r="S71" s="64">
        <f t="shared" si="33"/>
        <v>4.4817876214686692E-6</v>
      </c>
      <c r="T71" s="64">
        <f>IF('2019'!T71=0,0,(AME_2030!T71/'2019'!T71)^(1/7)-1)</f>
        <v>4.4817876214686692E-6</v>
      </c>
      <c r="U71">
        <f>IF('2019'!U71=0,0,(AME_2030!U71/'2019'!U71)^(1/7)-1)</f>
        <v>0</v>
      </c>
      <c r="V71">
        <f>IF('2019'!V71=0,0,(AME_2030!V71/'2019'!V71)^(1/7)-1)</f>
        <v>0</v>
      </c>
      <c r="W71">
        <f>IF('2019'!W71=0,0,(AME_2030!W71/'2019'!W71)^(1/7)-1)</f>
        <v>-3.278805424014708E-3</v>
      </c>
      <c r="X71">
        <f>IF('2019'!X71=0,0,(AME_2030!X71/'2019'!X71)^(1/7)-1)</f>
        <v>4.8991864896041903E-6</v>
      </c>
      <c r="Y71">
        <f>IF('2019'!Y71=0,0,(AME_2030!Y71/'2019'!Y71)^(1/7)-1)</f>
        <v>2.4005377164977304E-3</v>
      </c>
      <c r="Z71">
        <f>IF('2019'!Z71=0,0,(AME_2030!Z71/'2019'!Z71)^(1/7)-1)</f>
        <v>-1.1259763470647943E-3</v>
      </c>
      <c r="AA71">
        <f>IF('2019'!AA71=0,0,(AME_2030!AA71/'2019'!AA71)^(1/7)-1)</f>
        <v>1.344009438985605E-3</v>
      </c>
      <c r="AB71">
        <f>IF('2019'!AB71=0,0,(AME_2030!AB71/'2019'!AB71)^(1/7)-1)</f>
        <v>-8.2804337777631076E-5</v>
      </c>
      <c r="AC71">
        <f>IF('2019'!AC71=0,0,(AME_2030!AC71/'2019'!AC71)^(1/7)-1)</f>
        <v>-2.2028981698130057E-4</v>
      </c>
      <c r="AD71">
        <f>IF('2019'!AD71=0,0,(AME_2030!AD71/'2019'!AD71)^(1/7)-1)</f>
        <v>1.7978494261239319E-4</v>
      </c>
      <c r="AE71">
        <f>IF('2019'!AE71=0,0,(AME_2030!AE71/'2019'!AE71)^(1/7)-1)</f>
        <v>-3.1976129184507762E-4</v>
      </c>
      <c r="AF71">
        <f>IF('2019'!AF71=0,0,(AME_2030!AF71/'2019'!AF71)^(1/7)-1)</f>
        <v>-1.9074944181817211E-3</v>
      </c>
      <c r="AG71">
        <f>IF('2019'!AG71=0,0,(AME_2030!AG71/'2019'!AG71)^(1/7)-1)</f>
        <v>0</v>
      </c>
      <c r="AH71">
        <f>IF('2019'!AH71=0,0,(AME_2030!AH71/'2019'!AH71)^(1/7)-1)</f>
        <v>5.1565959996446864E-5</v>
      </c>
      <c r="AI71">
        <f>IF('2019'!AI71=0,0,(AME_2030!AI71/'2019'!AI71)^(1/7)-1)</f>
        <v>-3.4135932397383328E-4</v>
      </c>
      <c r="AJ71">
        <f>IF('2019'!AJ71=0,0,(AME_2030!AJ71/'2019'!AJ71)^(1/7)-1)</f>
        <v>5.041119561455254E-5</v>
      </c>
      <c r="AK71">
        <f>IF('2019'!AK71=0,0,(AME_2030!AK71/'2019'!AK71)^(1/7)-1)</f>
        <v>0</v>
      </c>
      <c r="AL71">
        <f>IF('2019'!AL71=0,0,(AME_2030!AL71/'2019'!AL71)^(1/7)-1)</f>
        <v>8.8322543234808926E-4</v>
      </c>
      <c r="AM71">
        <f>IF('2019'!AM71=0,0,(AME_2030!AM71/'2019'!AM71)^(1/7)-1)</f>
        <v>1.2584346003041702E-5</v>
      </c>
      <c r="AN71">
        <f>IF('2019'!AN71=0,0,(AME_2030!AN71/'2019'!AN71)^(1/7)-1)</f>
        <v>0</v>
      </c>
      <c r="AO71">
        <f>IF('2019'!AO71=0,0,(AME_2030!AO71/'2019'!AO71)^(1/7)-1)</f>
        <v>-1.2328211023356905E-3</v>
      </c>
      <c r="AP71">
        <f>IF('2019'!AP71=0,0,(AME_2030!AP71/'2019'!AP71)^(1/7)-1)</f>
        <v>0</v>
      </c>
      <c r="AQ71">
        <f>IF('2019'!AQ71=0,0,(AME_2030!AQ71/'2019'!AQ71)^(1/7)-1)</f>
        <v>0</v>
      </c>
      <c r="AR71">
        <f>IF('2019'!AR71=0,0,(AME_2030!AR71/'2019'!AR71)^(1/7)-1)</f>
        <v>0</v>
      </c>
      <c r="AS71">
        <f>IF('2019'!AS71=0,0,(AME_2030!AS71/'2019'!AS71)^(1/7)-1)</f>
        <v>0</v>
      </c>
      <c r="AT71">
        <f>IF('2019'!AT71=0,0,(AME_2030!AT71/'2019'!AT71)^(1/7)-1)</f>
        <v>0</v>
      </c>
      <c r="AU71">
        <f>IF('2019'!AU71=0,0,(AME_2030!AU71/'2019'!AU71)^(1/7)-1)</f>
        <v>-7.2920271132959069E-4</v>
      </c>
    </row>
    <row r="72" spans="1:47" x14ac:dyDescent="0.25">
      <c r="A72" s="146"/>
      <c r="B72" s="1" t="s">
        <v>33</v>
      </c>
      <c r="C72" s="1">
        <v>31</v>
      </c>
      <c r="D72" s="4" t="s">
        <v>70</v>
      </c>
      <c r="E72">
        <f>IF('2019'!E72=0,0,(AME_2030!E72/'2019'!E72)^(1/7)-1)</f>
        <v>-3.1342458567629183E-4</v>
      </c>
      <c r="F72">
        <f>IF('2019'!F72=0,0,(AME_2030!F72/'2019'!F72)^(1/7)-1)</f>
        <v>-1.2114103053795233E-5</v>
      </c>
      <c r="G72">
        <f>IF('2019'!G72=0,0,(AME_2030!G72/'2019'!G72)^(1/7)-1)</f>
        <v>-2.3353152744931549E-9</v>
      </c>
      <c r="H72">
        <f>IF('2019'!H72=0,0,(AME_2030!H72/'2019'!H72)^(1/7)-1)</f>
        <v>2.4048942238201976E-2</v>
      </c>
      <c r="I72">
        <f>IF('2019'!I72=0,0,(AME_2030!I72/'2019'!I72)^(1/7)-1)</f>
        <v>4.3716471158194992E-5</v>
      </c>
      <c r="J72">
        <f>IF('2019'!J72=0,0,(AME_2030!J72/'2019'!J72)^(1/7)-1)</f>
        <v>-1.6047022154948909E-2</v>
      </c>
      <c r="K72" s="64">
        <f>IF('2019 (Z)'!AW72=0,0,('AME_2030 (Z)'!AW72/'2019 (Z)'!AW72)^(1/7)-1)</f>
        <v>2.3016715715691305E-3</v>
      </c>
      <c r="L72" s="64">
        <f t="shared" si="29"/>
        <v>2.3016715715691305E-3</v>
      </c>
      <c r="M72">
        <f>IF('2019'!M72=0,0,(AME_2030!M72/'2019'!M72)^(1/7)-1)</f>
        <v>-6.507585677465344E-3</v>
      </c>
      <c r="N72">
        <f>IF('2019'!N72=0,0,(AME_2030!N72/'2019'!N72)^(1/7)-1)</f>
        <v>3.6014082626363075E-2</v>
      </c>
      <c r="O72">
        <f>IF('2019'!O72=0,0,(AME_2030!O72/'2019'!O72)^(1/7)-1)</f>
        <v>-5.0661132739659331E-2</v>
      </c>
      <c r="P72">
        <f>IF('2019'!P72=0,0,(AME_2030!P72/'2019'!P72)^(1/7)-1)</f>
        <v>-9.174130061739838E-6</v>
      </c>
      <c r="Q72">
        <f>IF('2019'!Q72=0,0,(AME_2030!Q72/'2019'!Q72)^(1/7)-1)</f>
        <v>1.6442184502807322E-7</v>
      </c>
      <c r="R72">
        <f>IF('2019'!R72=0,0,(AME_2030!R72/'2019'!R72)^(1/7)-1)</f>
        <v>-2.0238260733940194E-8</v>
      </c>
      <c r="S72" s="64">
        <f t="shared" si="33"/>
        <v>6.214567167539542E-7</v>
      </c>
      <c r="T72" s="64">
        <f>IF('2019'!T72=0,0,(AME_2030!T72/'2019'!T72)^(1/7)-1)</f>
        <v>6.214567167539542E-7</v>
      </c>
      <c r="U72">
        <f>IF('2019'!U72=0,0,(AME_2030!U72/'2019'!U72)^(1/7)-1)</f>
        <v>0</v>
      </c>
      <c r="V72">
        <f>IF('2019'!V72=0,0,(AME_2030!V72/'2019'!V72)^(1/7)-1)</f>
        <v>0</v>
      </c>
      <c r="W72">
        <f>IF('2019'!W72=0,0,(AME_2030!W72/'2019'!W72)^(1/7)-1)</f>
        <v>1.0863660806381681E-4</v>
      </c>
      <c r="X72">
        <f>IF('2019'!X72=0,0,(AME_2030!X72/'2019'!X72)^(1/7)-1)</f>
        <v>2.9446445968250856E-6</v>
      </c>
      <c r="Y72">
        <f>IF('2019'!Y72=0,0,(AME_2030!Y72/'2019'!Y72)^(1/7)-1)</f>
        <v>0</v>
      </c>
      <c r="Z72">
        <f>IF('2019'!Z72=0,0,(AME_2030!Z72/'2019'!Z72)^(1/7)-1)</f>
        <v>-1.157376862524262E-3</v>
      </c>
      <c r="AA72">
        <f>IF('2019'!AA72=0,0,(AME_2030!AA72/'2019'!AA72)^(1/7)-1)</f>
        <v>1.3440083549376425E-3</v>
      </c>
      <c r="AB72">
        <f>IF('2019'!AB72=0,0,(AME_2030!AB72/'2019'!AB72)^(1/7)-1)</f>
        <v>-8.2445156129540287E-5</v>
      </c>
      <c r="AC72">
        <f>IF('2019'!AC72=0,0,(AME_2030!AC72/'2019'!AC72)^(1/7)-1)</f>
        <v>0</v>
      </c>
      <c r="AD72">
        <f>IF('2019'!AD72=0,0,(AME_2030!AD72/'2019'!AD72)^(1/7)-1)</f>
        <v>0</v>
      </c>
      <c r="AE72">
        <f>IF('2019'!AE72=0,0,(AME_2030!AE72/'2019'!AE72)^(1/7)-1)</f>
        <v>0</v>
      </c>
      <c r="AF72">
        <f>IF('2019'!AF72=0,0,(AME_2030!AF72/'2019'!AF72)^(1/7)-1)</f>
        <v>0</v>
      </c>
      <c r="AG72">
        <f>IF('2019'!AG72=0,0,(AME_2030!AG72/'2019'!AG72)^(1/7)-1)</f>
        <v>0</v>
      </c>
      <c r="AH72">
        <f>IF('2019'!AH72=0,0,(AME_2030!AH72/'2019'!AH72)^(1/7)-1)</f>
        <v>0</v>
      </c>
      <c r="AI72">
        <f>IF('2019'!AI72=0,0,(AME_2030!AI72/'2019'!AI72)^(1/7)-1)</f>
        <v>0</v>
      </c>
      <c r="AJ72">
        <f>IF('2019'!AJ72=0,0,(AME_2030!AJ72/'2019'!AJ72)^(1/7)-1)</f>
        <v>7.6242259530401313E-5</v>
      </c>
      <c r="AK72">
        <f>IF('2019'!AK72=0,0,(AME_2030!AK72/'2019'!AK72)^(1/7)-1)</f>
        <v>0</v>
      </c>
      <c r="AL72">
        <f>IF('2019'!AL72=0,0,(AME_2030!AL72/'2019'!AL72)^(1/7)-1)</f>
        <v>0</v>
      </c>
      <c r="AM72">
        <f>IF('2019'!AM72=0,0,(AME_2030!AM72/'2019'!AM72)^(1/7)-1)</f>
        <v>1.8791761996483913E-5</v>
      </c>
      <c r="AN72">
        <f>IF('2019'!AN72=0,0,(AME_2030!AN72/'2019'!AN72)^(1/7)-1)</f>
        <v>0</v>
      </c>
      <c r="AO72">
        <f>IF('2019'!AO72=0,0,(AME_2030!AO72/'2019'!AO72)^(1/7)-1)</f>
        <v>0</v>
      </c>
      <c r="AP72">
        <f>IF('2019'!AP72=0,0,(AME_2030!AP72/'2019'!AP72)^(1/7)-1)</f>
        <v>2.2204460492503131E-16</v>
      </c>
      <c r="AQ72">
        <f>IF('2019'!AQ72=0,0,(AME_2030!AQ72/'2019'!AQ72)^(1/7)-1)</f>
        <v>0</v>
      </c>
      <c r="AR72">
        <f>IF('2019'!AR72=0,0,(AME_2030!AR72/'2019'!AR72)^(1/7)-1)</f>
        <v>0</v>
      </c>
      <c r="AS72">
        <f>IF('2019'!AS72=0,0,(AME_2030!AS72/'2019'!AS72)^(1/7)-1)</f>
        <v>0</v>
      </c>
      <c r="AT72">
        <f>IF('2019'!AT72=0,0,(AME_2030!AT72/'2019'!AT72)^(1/7)-1)</f>
        <v>0</v>
      </c>
      <c r="AU72">
        <f>IF('2019'!AU72=0,0,(AME_2030!AU72/'2019'!AU72)^(1/7)-1)</f>
        <v>-1.6090698254313418E-2</v>
      </c>
    </row>
    <row r="73" spans="1:47" x14ac:dyDescent="0.25">
      <c r="A73" s="146"/>
      <c r="B73" s="1" t="s">
        <v>34</v>
      </c>
      <c r="C73" s="1">
        <v>32</v>
      </c>
      <c r="D73" s="4" t="s">
        <v>71</v>
      </c>
      <c r="E73">
        <f>IF('2019'!E73=0,0,(AME_2030!E73/'2019'!E73)^(1/7)-1)</f>
        <v>-1.5553229951035252E-3</v>
      </c>
      <c r="F73">
        <f>IF('2019'!F73=0,0,(AME_2030!F73/'2019'!F73)^(1/7)-1)</f>
        <v>2.3799872817709122E-4</v>
      </c>
      <c r="G73">
        <f>IF('2019'!G73=0,0,(AME_2030!G73/'2019'!G73)^(1/7)-1)</f>
        <v>-2.3353149414262475E-9</v>
      </c>
      <c r="H73">
        <f>IF('2019'!H73=0,0,(AME_2030!H73/'2019'!H73)^(1/7)-1)</f>
        <v>-7.1799219404972137E-2</v>
      </c>
      <c r="I73">
        <f>IF('2019'!I73=0,0,(AME_2030!I73/'2019'!I73)^(1/7)-1)</f>
        <v>-1.208671654473914E-3</v>
      </c>
      <c r="J73">
        <f>IF('2019'!J73=0,0,(AME_2030!J73/'2019'!J73)^(1/7)-1)</f>
        <v>-1.8826369743559335E-2</v>
      </c>
      <c r="K73" s="64">
        <f>IF('2019 (Z)'!AW73=0,0,('AME_2030 (Z)'!AW73/'2019 (Z)'!AW73)^(1/7)-1)</f>
        <v>2.538020996926571E-3</v>
      </c>
      <c r="L73" s="64">
        <f t="shared" si="29"/>
        <v>2.538020996926571E-3</v>
      </c>
      <c r="M73">
        <f>IF('2019'!M73=0,0,(AME_2030!M73/'2019'!M73)^(1/7)-1)</f>
        <v>-4.1654221479502929E-2</v>
      </c>
      <c r="N73">
        <f>IF('2019'!N73=0,0,(AME_2030!N73/'2019'!N73)^(1/7)-1)</f>
        <v>-3.2765841871542634E-2</v>
      </c>
      <c r="O73">
        <f>IF('2019'!O73=0,0,(AME_2030!O73/'2019'!O73)^(1/7)-1)</f>
        <v>-2.6481664931338522E-2</v>
      </c>
      <c r="P73">
        <f>IF('2019'!P73=0,0,(AME_2030!P73/'2019'!P73)^(1/7)-1)</f>
        <v>4.6522427962369939E-4</v>
      </c>
      <c r="Q73">
        <f>IF('2019'!Q73=0,0,(AME_2030!Q73/'2019'!Q73)^(1/7)-1)</f>
        <v>1.6442184547216243E-7</v>
      </c>
      <c r="R73">
        <f>IF('2019'!R73=0,0,(AME_2030!R73/'2019'!R73)^(1/7)-1)</f>
        <v>0</v>
      </c>
      <c r="S73" s="64">
        <f t="shared" si="33"/>
        <v>1.0585432372200998E-5</v>
      </c>
      <c r="T73" s="64">
        <f>IF('2019'!T73=0,0,(AME_2030!T73/'2019'!T73)^(1/7)-1)</f>
        <v>1.0585432372200998E-5</v>
      </c>
      <c r="U73">
        <f>IF('2019'!U73=0,0,(AME_2030!U73/'2019'!U73)^(1/7)-1)</f>
        <v>2.1280724127326067E-6</v>
      </c>
      <c r="V73">
        <f>IF('2019'!V73=0,0,(AME_2030!V73/'2019'!V73)^(1/7)-1)</f>
        <v>-2.6346634207641273E-8</v>
      </c>
      <c r="W73">
        <f>IF('2019'!W73=0,0,(AME_2030!W73/'2019'!W73)^(1/7)-1)</f>
        <v>-5.4642086581113691E-4</v>
      </c>
      <c r="X73">
        <f>IF('2019'!X73=0,0,(AME_2030!X73/'2019'!X73)^(1/7)-1)</f>
        <v>-8.2135775087976981E-6</v>
      </c>
      <c r="Y73">
        <f>IF('2019'!Y73=0,0,(AME_2030!Y73/'2019'!Y73)^(1/7)-1)</f>
        <v>2.4005377164986186E-3</v>
      </c>
      <c r="Z73">
        <f>IF('2019'!Z73=0,0,(AME_2030!Z73/'2019'!Z73)^(1/7)-1)</f>
        <v>-1.1397759946868424E-3</v>
      </c>
      <c r="AA73">
        <f>IF('2019'!AA73=0,0,(AME_2030!AA73/'2019'!AA73)^(1/7)-1)</f>
        <v>1.3440114106511025E-3</v>
      </c>
      <c r="AB73">
        <f>IF('2019'!AB73=0,0,(AME_2030!AB73/'2019'!AB73)^(1/7)-1)</f>
        <v>-7.9519069906441864E-5</v>
      </c>
      <c r="AC73">
        <f>IF('2019'!AC73=0,0,(AME_2030!AC73/'2019'!AC73)^(1/7)-1)</f>
        <v>-2.2028981698118955E-4</v>
      </c>
      <c r="AD73">
        <f>IF('2019'!AD73=0,0,(AME_2030!AD73/'2019'!AD73)^(1/7)-1)</f>
        <v>1.7978494261261524E-4</v>
      </c>
      <c r="AE73">
        <f>IF('2019'!AE73=0,0,(AME_2030!AE73/'2019'!AE73)^(1/7)-1)</f>
        <v>-3.1976129184518864E-4</v>
      </c>
      <c r="AF73">
        <f>IF('2019'!AF73=0,0,(AME_2030!AF73/'2019'!AF73)^(1/7)-1)</f>
        <v>-1.907494418181499E-3</v>
      </c>
      <c r="AG73">
        <f>IF('2019'!AG73=0,0,(AME_2030!AG73/'2019'!AG73)^(1/7)-1)</f>
        <v>-5.3550505342435661E-3</v>
      </c>
      <c r="AH73">
        <f>IF('2019'!AH73=0,0,(AME_2030!AH73/'2019'!AH73)^(1/7)-1)</f>
        <v>5.1565959996446864E-5</v>
      </c>
      <c r="AI73">
        <f>IF('2019'!AI73=0,0,(AME_2030!AI73/'2019'!AI73)^(1/7)-1)</f>
        <v>-3.299920807298129E-4</v>
      </c>
      <c r="AJ73">
        <f>IF('2019'!AJ73=0,0,(AME_2030!AJ73/'2019'!AJ73)^(1/7)-1)</f>
        <v>5.5882940468432452E-6</v>
      </c>
      <c r="AK73">
        <f>IF('2019'!AK73=0,0,(AME_2030!AK73/'2019'!AK73)^(1/7)-1)</f>
        <v>0</v>
      </c>
      <c r="AL73">
        <f>IF('2019'!AL73=0,0,(AME_2030!AL73/'2019'!AL73)^(1/7)-1)</f>
        <v>8.8322543234808926E-4</v>
      </c>
      <c r="AM73">
        <f>IF('2019'!AM73=0,0,(AME_2030!AM73/'2019'!AM73)^(1/7)-1)</f>
        <v>1.8518041098536386E-5</v>
      </c>
      <c r="AN73">
        <f>IF('2019'!AN73=0,0,(AME_2030!AN73/'2019'!AN73)^(1/7)-1)</f>
        <v>0</v>
      </c>
      <c r="AO73">
        <f>IF('2019'!AO73=0,0,(AME_2030!AO73/'2019'!AO73)^(1/7)-1)</f>
        <v>-1.2328211023356905E-3</v>
      </c>
      <c r="AP73">
        <f>IF('2019'!AP73=0,0,(AME_2030!AP73/'2019'!AP73)^(1/7)-1)</f>
        <v>0</v>
      </c>
      <c r="AQ73">
        <f>IF('2019'!AQ73=0,0,(AME_2030!AQ73/'2019'!AQ73)^(1/7)-1)</f>
        <v>0</v>
      </c>
      <c r="AR73">
        <f>IF('2019'!AR73=0,0,(AME_2030!AR73/'2019'!AR73)^(1/7)-1)</f>
        <v>0</v>
      </c>
      <c r="AS73">
        <f>IF('2019'!AS73=0,0,(AME_2030!AS73/'2019'!AS73)^(1/7)-1)</f>
        <v>0</v>
      </c>
      <c r="AT73">
        <f>IF('2019'!AT73=0,0,(AME_2030!AT73/'2019'!AT73)^(1/7)-1)</f>
        <v>0</v>
      </c>
      <c r="AU73">
        <f>IF('2019'!AU73=0,0,(AME_2030!AU73/'2019'!AU73)^(1/7)-1)</f>
        <v>-2.2462408111120213E-3</v>
      </c>
    </row>
    <row r="74" spans="1:47" x14ac:dyDescent="0.25">
      <c r="A74" s="146"/>
      <c r="B74" s="1" t="s">
        <v>35</v>
      </c>
      <c r="C74" s="1">
        <v>33</v>
      </c>
      <c r="D74" s="4" t="s">
        <v>72</v>
      </c>
      <c r="E74">
        <f>IF('2019'!E74=0,0,(AME_2030!E74/'2019'!E74)^(1/7)-1)</f>
        <v>0</v>
      </c>
      <c r="F74">
        <f>IF('2019'!F74=0,0,(AME_2030!F74/'2019'!F74)^(1/7)-1)</f>
        <v>0</v>
      </c>
      <c r="G74">
        <f>IF('2019'!G74=0,0,(AME_2030!G74/'2019'!G74)^(1/7)-1)</f>
        <v>0</v>
      </c>
      <c r="H74">
        <f>IF('2019'!H74=0,0,(AME_2030!H74/'2019'!H74)^(1/7)-1)</f>
        <v>0</v>
      </c>
      <c r="I74">
        <f>IF('2019'!I74=0,0,(AME_2030!I74/'2019'!I74)^(1/7)-1)</f>
        <v>0</v>
      </c>
      <c r="J74">
        <f>IF('2019'!J74=0,0,(AME_2030!J74/'2019'!J74)^(1/7)-1)</f>
        <v>0</v>
      </c>
      <c r="K74" s="64">
        <f>IF('2019 (Z)'!AW74=0,0,('AME_2030 (Z)'!AW74/'2019 (Z)'!AW74)^(1/7)-1)</f>
        <v>0</v>
      </c>
      <c r="L74" s="64">
        <f t="shared" si="29"/>
        <v>0</v>
      </c>
      <c r="M74">
        <f>IF('2019'!M74=0,0,(AME_2030!M74/'2019'!M74)^(1/7)-1)</f>
        <v>0</v>
      </c>
      <c r="N74">
        <f>IF('2019'!N74=0,0,(AME_2030!N74/'2019'!N74)^(1/7)-1)</f>
        <v>0</v>
      </c>
      <c r="O74">
        <f>IF('2019'!O74=0,0,(AME_2030!O74/'2019'!O74)^(1/7)-1)</f>
        <v>0</v>
      </c>
      <c r="P74">
        <f>IF('2019'!P74=0,0,(AME_2030!P74/'2019'!P74)^(1/7)-1)</f>
        <v>0</v>
      </c>
      <c r="Q74">
        <f>IF('2019'!Q74=0,0,(AME_2030!Q74/'2019'!Q74)^(1/7)-1)</f>
        <v>0</v>
      </c>
      <c r="R74">
        <f>IF('2019'!R74=0,0,(AME_2030!R74/'2019'!R74)^(1/7)-1)</f>
        <v>0</v>
      </c>
      <c r="S74" s="64">
        <f t="shared" si="33"/>
        <v>0</v>
      </c>
      <c r="T74" s="64">
        <f>IF('2019'!T74=0,0,(AME_2030!T74/'2019'!T74)^(1/7)-1)</f>
        <v>0</v>
      </c>
      <c r="U74">
        <f>IF('2019'!U74=0,0,(AME_2030!U74/'2019'!U74)^(1/7)-1)</f>
        <v>0</v>
      </c>
      <c r="V74">
        <f>IF('2019'!V74=0,0,(AME_2030!V74/'2019'!V74)^(1/7)-1)</f>
        <v>0</v>
      </c>
      <c r="W74">
        <f>IF('2019'!W74=0,0,(AME_2030!W74/'2019'!W74)^(1/7)-1)</f>
        <v>0</v>
      </c>
      <c r="X74">
        <f>IF('2019'!X74=0,0,(AME_2030!X74/'2019'!X74)^(1/7)-1)</f>
        <v>0</v>
      </c>
      <c r="Y74">
        <f>IF('2019'!Y74=0,0,(AME_2030!Y74/'2019'!Y74)^(1/7)-1)</f>
        <v>0</v>
      </c>
      <c r="Z74">
        <f>IF('2019'!Z74=0,0,(AME_2030!Z74/'2019'!Z74)^(1/7)-1)</f>
        <v>0</v>
      </c>
      <c r="AA74">
        <f>IF('2019'!AA74=0,0,(AME_2030!AA74/'2019'!AA74)^(1/7)-1)</f>
        <v>0</v>
      </c>
      <c r="AB74">
        <f>IF('2019'!AB74=0,0,(AME_2030!AB74/'2019'!AB74)^(1/7)-1)</f>
        <v>0</v>
      </c>
      <c r="AC74">
        <f>IF('2019'!AC74=0,0,(AME_2030!AC74/'2019'!AC74)^(1/7)-1)</f>
        <v>0</v>
      </c>
      <c r="AD74">
        <f>IF('2019'!AD74=0,0,(AME_2030!AD74/'2019'!AD74)^(1/7)-1)</f>
        <v>0</v>
      </c>
      <c r="AE74">
        <f>IF('2019'!AE74=0,0,(AME_2030!AE74/'2019'!AE74)^(1/7)-1)</f>
        <v>0</v>
      </c>
      <c r="AF74">
        <f>IF('2019'!AF74=0,0,(AME_2030!AF74/'2019'!AF74)^(1/7)-1)</f>
        <v>0</v>
      </c>
      <c r="AG74">
        <f>IF('2019'!AG74=0,0,(AME_2030!AG74/'2019'!AG74)^(1/7)-1)</f>
        <v>0</v>
      </c>
      <c r="AH74">
        <f>IF('2019'!AH74=0,0,(AME_2030!AH74/'2019'!AH74)^(1/7)-1)</f>
        <v>0</v>
      </c>
      <c r="AI74">
        <f>IF('2019'!AI74=0,0,(AME_2030!AI74/'2019'!AI74)^(1/7)-1)</f>
        <v>0</v>
      </c>
      <c r="AJ74">
        <f>IF('2019'!AJ74=0,0,(AME_2030!AJ74/'2019'!AJ74)^(1/7)-1)</f>
        <v>0</v>
      </c>
      <c r="AK74">
        <f>IF('2019'!AK74=0,0,(AME_2030!AK74/'2019'!AK74)^(1/7)-1)</f>
        <v>0</v>
      </c>
      <c r="AL74">
        <f>IF('2019'!AL74=0,0,(AME_2030!AL74/'2019'!AL74)^(1/7)-1)</f>
        <v>0</v>
      </c>
      <c r="AM74">
        <f>IF('2019'!AM74=0,0,(AME_2030!AM74/'2019'!AM74)^(1/7)-1)</f>
        <v>0</v>
      </c>
      <c r="AN74">
        <f>IF('2019'!AN74=0,0,(AME_2030!AN74/'2019'!AN74)^(1/7)-1)</f>
        <v>0</v>
      </c>
      <c r="AO74">
        <f>IF('2019'!AO74=0,0,(AME_2030!AO74/'2019'!AO74)^(1/7)-1)</f>
        <v>0</v>
      </c>
      <c r="AP74">
        <f>IF('2019'!AP74=0,0,(AME_2030!AP74/'2019'!AP74)^(1/7)-1)</f>
        <v>0</v>
      </c>
      <c r="AQ74">
        <f>IF('2019'!AQ74=0,0,(AME_2030!AQ74/'2019'!AQ74)^(1/7)-1)</f>
        <v>0</v>
      </c>
      <c r="AR74">
        <f>IF('2019'!AR74=0,0,(AME_2030!AR74/'2019'!AR74)^(1/7)-1)</f>
        <v>0</v>
      </c>
      <c r="AS74">
        <f>IF('2019'!AS74=0,0,(AME_2030!AS74/'2019'!AS74)^(1/7)-1)</f>
        <v>0</v>
      </c>
      <c r="AT74">
        <f>IF('2019'!AT74=0,0,(AME_2030!AT74/'2019'!AT74)^(1/7)-1)</f>
        <v>0</v>
      </c>
      <c r="AU74">
        <f>IF('2019'!AU74=0,0,(AME_2030!AU74/'2019'!AU74)^(1/7)-1)</f>
        <v>0</v>
      </c>
    </row>
    <row r="75" spans="1:47" x14ac:dyDescent="0.25">
      <c r="A75" s="146"/>
      <c r="B75" s="1" t="s">
        <v>36</v>
      </c>
      <c r="C75" s="1">
        <v>34</v>
      </c>
      <c r="D75" s="4" t="s">
        <v>73</v>
      </c>
      <c r="E75">
        <f>IF('2019'!E75=0,0,(AME_2030!E75/'2019'!E75)^(1/7)-1)</f>
        <v>0</v>
      </c>
      <c r="F75">
        <f>IF('2019'!F75=0,0,(AME_2030!F75/'2019'!F75)^(1/7)-1)</f>
        <v>0</v>
      </c>
      <c r="G75">
        <f>IF('2019'!G75=0,0,(AME_2030!G75/'2019'!G75)^(1/7)-1)</f>
        <v>0</v>
      </c>
      <c r="H75">
        <f>IF('2019'!H75=0,0,(AME_2030!H75/'2019'!H75)^(1/7)-1)</f>
        <v>0</v>
      </c>
      <c r="I75">
        <f>IF('2019'!I75=0,0,(AME_2030!I75/'2019'!I75)^(1/7)-1)</f>
        <v>0</v>
      </c>
      <c r="J75">
        <f>IF('2019'!J75=0,0,(AME_2030!J75/'2019'!J75)^(1/7)-1)</f>
        <v>0</v>
      </c>
      <c r="K75" s="64">
        <f>IF('2019 (Z)'!AW75=0,0,('AME_2030 (Z)'!AW75/'2019 (Z)'!AW75)^(1/7)-1)</f>
        <v>0</v>
      </c>
      <c r="L75" s="64">
        <f t="shared" si="29"/>
        <v>0</v>
      </c>
      <c r="M75">
        <f>IF('2019'!M75=0,0,(AME_2030!M75/'2019'!M75)^(1/7)-1)</f>
        <v>0</v>
      </c>
      <c r="N75">
        <f>IF('2019'!N75=0,0,(AME_2030!N75/'2019'!N75)^(1/7)-1)</f>
        <v>0</v>
      </c>
      <c r="O75">
        <f>IF('2019'!O75=0,0,(AME_2030!O75/'2019'!O75)^(1/7)-1)</f>
        <v>0</v>
      </c>
      <c r="P75">
        <f>IF('2019'!P75=0,0,(AME_2030!P75/'2019'!P75)^(1/7)-1)</f>
        <v>0</v>
      </c>
      <c r="Q75">
        <f>IF('2019'!Q75=0,0,(AME_2030!Q75/'2019'!Q75)^(1/7)-1)</f>
        <v>0</v>
      </c>
      <c r="R75">
        <f>IF('2019'!R75=0,0,(AME_2030!R75/'2019'!R75)^(1/7)-1)</f>
        <v>0</v>
      </c>
      <c r="S75" s="64">
        <f t="shared" si="33"/>
        <v>0</v>
      </c>
      <c r="T75" s="64">
        <f>IF('2019'!T75=0,0,(AME_2030!T75/'2019'!T75)^(1/7)-1)</f>
        <v>0</v>
      </c>
      <c r="U75">
        <f>IF('2019'!U75=0,0,(AME_2030!U75/'2019'!U75)^(1/7)-1)</f>
        <v>0</v>
      </c>
      <c r="V75">
        <f>IF('2019'!V75=0,0,(AME_2030!V75/'2019'!V75)^(1/7)-1)</f>
        <v>0</v>
      </c>
      <c r="W75">
        <f>IF('2019'!W75=0,0,(AME_2030!W75/'2019'!W75)^(1/7)-1)</f>
        <v>0</v>
      </c>
      <c r="X75">
        <f>IF('2019'!X75=0,0,(AME_2030!X75/'2019'!X75)^(1/7)-1)</f>
        <v>0</v>
      </c>
      <c r="Y75">
        <f>IF('2019'!Y75=0,0,(AME_2030!Y75/'2019'!Y75)^(1/7)-1)</f>
        <v>0</v>
      </c>
      <c r="Z75">
        <f>IF('2019'!Z75=0,0,(AME_2030!Z75/'2019'!Z75)^(1/7)-1)</f>
        <v>0</v>
      </c>
      <c r="AA75">
        <f>IF('2019'!AA75=0,0,(AME_2030!AA75/'2019'!AA75)^(1/7)-1)</f>
        <v>0</v>
      </c>
      <c r="AB75">
        <f>IF('2019'!AB75=0,0,(AME_2030!AB75/'2019'!AB75)^(1/7)-1)</f>
        <v>0</v>
      </c>
      <c r="AC75">
        <f>IF('2019'!AC75=0,0,(AME_2030!AC75/'2019'!AC75)^(1/7)-1)</f>
        <v>0</v>
      </c>
      <c r="AD75">
        <f>IF('2019'!AD75=0,0,(AME_2030!AD75/'2019'!AD75)^(1/7)-1)</f>
        <v>0</v>
      </c>
      <c r="AE75">
        <f>IF('2019'!AE75=0,0,(AME_2030!AE75/'2019'!AE75)^(1/7)-1)</f>
        <v>0</v>
      </c>
      <c r="AF75">
        <f>IF('2019'!AF75=0,0,(AME_2030!AF75/'2019'!AF75)^(1/7)-1)</f>
        <v>0</v>
      </c>
      <c r="AG75">
        <f>IF('2019'!AG75=0,0,(AME_2030!AG75/'2019'!AG75)^(1/7)-1)</f>
        <v>0</v>
      </c>
      <c r="AH75">
        <f>IF('2019'!AH75=0,0,(AME_2030!AH75/'2019'!AH75)^(1/7)-1)</f>
        <v>0</v>
      </c>
      <c r="AI75">
        <f>IF('2019'!AI75=0,0,(AME_2030!AI75/'2019'!AI75)^(1/7)-1)</f>
        <v>0</v>
      </c>
      <c r="AJ75">
        <f>IF('2019'!AJ75=0,0,(AME_2030!AJ75/'2019'!AJ75)^(1/7)-1)</f>
        <v>0</v>
      </c>
      <c r="AK75">
        <f>IF('2019'!AK75=0,0,(AME_2030!AK75/'2019'!AK75)^(1/7)-1)</f>
        <v>0</v>
      </c>
      <c r="AL75">
        <f>IF('2019'!AL75=0,0,(AME_2030!AL75/'2019'!AL75)^(1/7)-1)</f>
        <v>0</v>
      </c>
      <c r="AM75">
        <f>IF('2019'!AM75=0,0,(AME_2030!AM75/'2019'!AM75)^(1/7)-1)</f>
        <v>0</v>
      </c>
      <c r="AN75">
        <f>IF('2019'!AN75=0,0,(AME_2030!AN75/'2019'!AN75)^(1/7)-1)</f>
        <v>0</v>
      </c>
      <c r="AO75">
        <f>IF('2019'!AO75=0,0,(AME_2030!AO75/'2019'!AO75)^(1/7)-1)</f>
        <v>0</v>
      </c>
      <c r="AP75">
        <f>IF('2019'!AP75=0,0,(AME_2030!AP75/'2019'!AP75)^(1/7)-1)</f>
        <v>0</v>
      </c>
      <c r="AQ75">
        <f>IF('2019'!AQ75=0,0,(AME_2030!AQ75/'2019'!AQ75)^(1/7)-1)</f>
        <v>0</v>
      </c>
      <c r="AR75">
        <f>IF('2019'!AR75=0,0,(AME_2030!AR75/'2019'!AR75)^(1/7)-1)</f>
        <v>0</v>
      </c>
      <c r="AS75">
        <f>IF('2019'!AS75=0,0,(AME_2030!AS75/'2019'!AS75)^(1/7)-1)</f>
        <v>0</v>
      </c>
      <c r="AT75">
        <f>IF('2019'!AT75=0,0,(AME_2030!AT75/'2019'!AT75)^(1/7)-1)</f>
        <v>0</v>
      </c>
      <c r="AU75">
        <f>IF('2019'!AU75=0,0,(AME_2030!AU75/'2019'!AU75)^(1/7)-1)</f>
        <v>0</v>
      </c>
    </row>
    <row r="76" spans="1:47" x14ac:dyDescent="0.25">
      <c r="A76" s="146"/>
      <c r="B76" s="1" t="s">
        <v>37</v>
      </c>
      <c r="C76" s="1">
        <v>35</v>
      </c>
      <c r="D76" s="4" t="s">
        <v>74</v>
      </c>
      <c r="E76">
        <f>IF('2019'!E76=0,0,(AME_2030!E76/'2019'!E76)^(1/7)-1)</f>
        <v>3.0871845919941743E-2</v>
      </c>
      <c r="F76">
        <f>IF('2019'!F76=0,0,(AME_2030!F76/'2019'!F76)^(1/7)-1)</f>
        <v>3.1562770283816599E-2</v>
      </c>
      <c r="G76">
        <f>IF('2019'!G76=0,0,(AME_2030!G76/'2019'!G76)^(1/7)-1)</f>
        <v>3.1576196518946054E-2</v>
      </c>
      <c r="H76">
        <f>IF('2019'!H76=0,0,(AME_2030!H76/'2019'!H76)^(1/7)-1)</f>
        <v>4.6374192515569179E-2</v>
      </c>
      <c r="I76">
        <f>IF('2019'!I76=0,0,(AME_2030!I76/'2019'!I76)^(1/7)-1)</f>
        <v>3.1631576667831451E-2</v>
      </c>
      <c r="J76">
        <f>IF('2019'!J76=0,0,(AME_2030!J76/'2019'!J76)^(1/7)-1)</f>
        <v>3.1223223795847188E-2</v>
      </c>
      <c r="K76" s="64">
        <f>IF('2019 (Z)'!AW76=0,0,('AME_2030 (Z)'!AW76/'2019 (Z)'!AW76)^(1/7)-1)</f>
        <v>3.4016088128775435E-2</v>
      </c>
      <c r="L76" s="64">
        <f t="shared" si="29"/>
        <v>3.4016088128775435E-2</v>
      </c>
      <c r="M76">
        <f>IF('2019'!M76=0,0,(AME_2030!M76/'2019'!M76)^(1/7)-1)</f>
        <v>3.1327331160337479E-2</v>
      </c>
      <c r="N76">
        <f>IF('2019'!N76=0,0,(AME_2030!N76/'2019'!N76)^(1/7)-1)</f>
        <v>3.3776233979283532E-2</v>
      </c>
      <c r="O76">
        <f>IF('2019'!O76=0,0,(AME_2030!O76/'2019'!O76)^(1/7)-1)</f>
        <v>2.8690381706485191E-2</v>
      </c>
      <c r="P76">
        <f>IF('2019'!P76=0,0,(AME_2030!P76/'2019'!P76)^(1/7)-1)</f>
        <v>3.2814424187700864E-2</v>
      </c>
      <c r="Q76">
        <f>IF('2019'!Q76=0,0,(AME_2030!Q76/'2019'!Q76)^(1/7)-1)</f>
        <v>3.1597079442093889E-2</v>
      </c>
      <c r="R76">
        <f>IF('2019'!R76=0,0,(AME_2030!R76/'2019'!R76)^(1/7)-1)</f>
        <v>3.1576319918686702E-2</v>
      </c>
      <c r="S76" s="64">
        <f t="shared" si="33"/>
        <v>3.1574860176031505E-2</v>
      </c>
      <c r="T76" s="64">
        <f>IF('2019'!T76=0,0,(AME_2030!T76/'2019'!T76)^(1/7)-1)</f>
        <v>3.1574860176031505E-2</v>
      </c>
      <c r="U76">
        <f>IF('2019'!U76=0,0,(AME_2030!U76/'2019'!U76)^(1/7)-1)</f>
        <v>3.1573076224649554E-2</v>
      </c>
      <c r="V76">
        <f>IF('2019'!V76=0,0,(AME_2030!V76/'2019'!V76)^(1/7)-1)</f>
        <v>3.1576171773479267E-2</v>
      </c>
      <c r="W76">
        <f>IF('2019'!W76=0,0,(AME_2030!W76/'2019'!W76)^(1/7)-1)</f>
        <v>2.249941420765289E-2</v>
      </c>
      <c r="X76">
        <f>IF('2019'!X76=0,0,(AME_2030!X76/'2019'!X76)^(1/7)-1)</f>
        <v>3.1566224742240356E-2</v>
      </c>
      <c r="Y76">
        <f>IF('2019'!Y76=0,0,(AME_2030!Y76/'2019'!Y76)^(1/7)-1)</f>
        <v>3.4052536480609907E-2</v>
      </c>
      <c r="Z76">
        <f>IF('2019'!Z76=0,0,(AME_2030!Z76/'2019'!Z76)^(1/7)-1)</f>
        <v>3.0474355581945556E-2</v>
      </c>
      <c r="AA76">
        <f>IF('2019'!AA76=0,0,(AME_2030!AA76/'2019'!AA76)^(1/7)-1)</f>
        <v>3.2962644664311869E-2</v>
      </c>
      <c r="AB76">
        <f>IF('2019'!AB76=0,0,(AME_2030!AB76/'2019'!AB76)^(1/7)-1)</f>
        <v>3.1446904820155108E-2</v>
      </c>
      <c r="AC76">
        <f>IF('2019'!AC76=0,0,(AME_2030!AC76/'2019'!AC76)^(1/7)-1)</f>
        <v>3.1349049270319451E-2</v>
      </c>
      <c r="AD76">
        <f>IF('2019'!AD76=0,0,(AME_2030!AD76/'2019'!AD76)^(1/7)-1)</f>
        <v>3.1761711130773751E-2</v>
      </c>
      <c r="AE76">
        <f>IF('2019'!AE76=0,0,(AME_2030!AE76/'2019'!AE76)^(1/7)-1)</f>
        <v>3.1246374815500744E-2</v>
      </c>
      <c r="AF76">
        <f>IF('2019'!AF76=0,0,(AME_2030!AF76/'2019'!AF76)^(1/7)-1)</f>
        <v>2.9608518631753178E-2</v>
      </c>
      <c r="AG76">
        <f>IF('2019'!AG76=0,0,(AME_2030!AG76/'2019'!AG76)^(1/7)-1)</f>
        <v>2.6053824932830816E-2</v>
      </c>
      <c r="AH76">
        <f>IF('2019'!AH76=0,0,(AME_2030!AH76/'2019'!AH76)^(1/7)-1)</f>
        <v>3.1629440994890512E-2</v>
      </c>
      <c r="AI76">
        <f>IF('2019'!AI76=0,0,(AME_2030!AI76/'2019'!AI76)^(1/7)-1)</f>
        <v>3.1225643403665737E-2</v>
      </c>
      <c r="AJ76">
        <f>IF('2019'!AJ76=0,0,(AME_2030!AJ76/'2019'!AJ76)^(1/7)-1)</f>
        <v>3.1586847444765809E-2</v>
      </c>
      <c r="AK76">
        <f>IF('2019'!AK76=0,0,(AME_2030!AK76/'2019'!AK76)^(1/7)-1)</f>
        <v>0</v>
      </c>
      <c r="AL76">
        <f>IF('2019'!AL76=0,0,(AME_2030!AL76/'2019'!AL76)^(1/7)-1)</f>
        <v>3.2487341766236355E-2</v>
      </c>
      <c r="AM76">
        <f>IF('2019'!AM76=0,0,(AME_2030!AM76/'2019'!AM76)^(1/7)-1)</f>
        <v>3.1595584249221043E-2</v>
      </c>
      <c r="AN76">
        <f>IF('2019'!AN76=0,0,(AME_2030!AN76/'2019'!AN76)^(1/7)-1)</f>
        <v>0</v>
      </c>
      <c r="AO76">
        <f>IF('2019'!AO76=0,0,(AME_2030!AO76/'2019'!AO76)^(1/7)-1)</f>
        <v>3.0304471932194321E-2</v>
      </c>
      <c r="AP76">
        <f>IF('2019'!AP76=0,0,(AME_2030!AP76/'2019'!AP76)^(1/7)-1)</f>
        <v>3.161049624242751E-2</v>
      </c>
      <c r="AQ76">
        <f>IF('2019'!AQ76=0,0,(AME_2030!AQ76/'2019'!AQ76)^(1/7)-1)</f>
        <v>0</v>
      </c>
      <c r="AR76">
        <f>IF('2019'!AR76=0,0,(AME_2030!AR76/'2019'!AR76)^(1/7)-1)</f>
        <v>3.1604796016432957E-2</v>
      </c>
      <c r="AS76">
        <f>IF('2019'!AS76=0,0,(AME_2030!AS76/'2019'!AS76)^(1/7)-1)</f>
        <v>0</v>
      </c>
      <c r="AT76">
        <f>IF('2019'!AT76=0,0,(AME_2030!AT76/'2019'!AT76)^(1/7)-1)</f>
        <v>0</v>
      </c>
      <c r="AU76">
        <f>IF('2019'!AU76=0,0,(AME_2030!AU76/'2019'!AU76)^(1/7)-1)</f>
        <v>3.1762170215100305E-2</v>
      </c>
    </row>
    <row r="77" spans="1:47" x14ac:dyDescent="0.25">
      <c r="A77" s="146"/>
      <c r="B77" s="1" t="s">
        <v>38</v>
      </c>
      <c r="C77" s="1">
        <v>36</v>
      </c>
      <c r="D77" s="4" t="s">
        <v>75</v>
      </c>
      <c r="E77">
        <f>IF('2019'!E77=0,0,(AME_2030!E77/'2019'!E77)^(1/7)-1)</f>
        <v>0</v>
      </c>
      <c r="F77">
        <f>IF('2019'!F77=0,0,(AME_2030!F77/'2019'!F77)^(1/7)-1)</f>
        <v>0</v>
      </c>
      <c r="G77">
        <f>IF('2019'!G77=0,0,(AME_2030!G77/'2019'!G77)^(1/7)-1)</f>
        <v>0</v>
      </c>
      <c r="H77">
        <f>IF('2019'!H77=0,0,(AME_2030!H77/'2019'!H77)^(1/7)-1)</f>
        <v>0</v>
      </c>
      <c r="I77">
        <f>IF('2019'!I77=0,0,(AME_2030!I77/'2019'!I77)^(1/7)-1)</f>
        <v>0</v>
      </c>
      <c r="J77">
        <f>IF('2019'!J77=0,0,(AME_2030!J77/'2019'!J77)^(1/7)-1)</f>
        <v>0</v>
      </c>
      <c r="K77" s="64">
        <f>IF('2019 (Z)'!AW77=0,0,('AME_2030 (Z)'!AW77/'2019 (Z)'!AW77)^(1/7)-1)</f>
        <v>0</v>
      </c>
      <c r="L77" s="64">
        <f t="shared" si="29"/>
        <v>0</v>
      </c>
      <c r="M77">
        <f>IF('2019'!M77=0,0,(AME_2030!M77/'2019'!M77)^(1/7)-1)</f>
        <v>0</v>
      </c>
      <c r="N77">
        <f>IF('2019'!N77=0,0,(AME_2030!N77/'2019'!N77)^(1/7)-1)</f>
        <v>0</v>
      </c>
      <c r="O77">
        <f>IF('2019'!O77=0,0,(AME_2030!O77/'2019'!O77)^(1/7)-1)</f>
        <v>0</v>
      </c>
      <c r="P77">
        <f>IF('2019'!P77=0,0,(AME_2030!P77/'2019'!P77)^(1/7)-1)</f>
        <v>0</v>
      </c>
      <c r="Q77">
        <f>IF('2019'!Q77=0,0,(AME_2030!Q77/'2019'!Q77)^(1/7)-1)</f>
        <v>0</v>
      </c>
      <c r="R77">
        <f>IF('2019'!R77=0,0,(AME_2030!R77/'2019'!R77)^(1/7)-1)</f>
        <v>0</v>
      </c>
      <c r="S77" s="64">
        <f t="shared" si="33"/>
        <v>0</v>
      </c>
      <c r="T77" s="64">
        <f>IF('2019'!T77=0,0,(AME_2030!T77/'2019'!T77)^(1/7)-1)</f>
        <v>0</v>
      </c>
      <c r="U77">
        <f>IF('2019'!U77=0,0,(AME_2030!U77/'2019'!U77)^(1/7)-1)</f>
        <v>0</v>
      </c>
      <c r="V77">
        <f>IF('2019'!V77=0,0,(AME_2030!V77/'2019'!V77)^(1/7)-1)</f>
        <v>0</v>
      </c>
      <c r="W77">
        <f>IF('2019'!W77=0,0,(AME_2030!W77/'2019'!W77)^(1/7)-1)</f>
        <v>0</v>
      </c>
      <c r="X77">
        <f>IF('2019'!X77=0,0,(AME_2030!X77/'2019'!X77)^(1/7)-1)</f>
        <v>0</v>
      </c>
      <c r="Y77">
        <f>IF('2019'!Y77=0,0,(AME_2030!Y77/'2019'!Y77)^(1/7)-1)</f>
        <v>0</v>
      </c>
      <c r="Z77">
        <f>IF('2019'!Z77=0,0,(AME_2030!Z77/'2019'!Z77)^(1/7)-1)</f>
        <v>0</v>
      </c>
      <c r="AA77">
        <f>IF('2019'!AA77=0,0,(AME_2030!AA77/'2019'!AA77)^(1/7)-1)</f>
        <v>0</v>
      </c>
      <c r="AB77">
        <f>IF('2019'!AB77=0,0,(AME_2030!AB77/'2019'!AB77)^(1/7)-1)</f>
        <v>0</v>
      </c>
      <c r="AC77">
        <f>IF('2019'!AC77=0,0,(AME_2030!AC77/'2019'!AC77)^(1/7)-1)</f>
        <v>0</v>
      </c>
      <c r="AD77">
        <f>IF('2019'!AD77=0,0,(AME_2030!AD77/'2019'!AD77)^(1/7)-1)</f>
        <v>0</v>
      </c>
      <c r="AE77">
        <f>IF('2019'!AE77=0,0,(AME_2030!AE77/'2019'!AE77)^(1/7)-1)</f>
        <v>0</v>
      </c>
      <c r="AF77">
        <f>IF('2019'!AF77=0,0,(AME_2030!AF77/'2019'!AF77)^(1/7)-1)</f>
        <v>0</v>
      </c>
      <c r="AG77">
        <f>IF('2019'!AG77=0,0,(AME_2030!AG77/'2019'!AG77)^(1/7)-1)</f>
        <v>0</v>
      </c>
      <c r="AH77">
        <f>IF('2019'!AH77=0,0,(AME_2030!AH77/'2019'!AH77)^(1/7)-1)</f>
        <v>0</v>
      </c>
      <c r="AI77">
        <f>IF('2019'!AI77=0,0,(AME_2030!AI77/'2019'!AI77)^(1/7)-1)</f>
        <v>0</v>
      </c>
      <c r="AJ77">
        <f>IF('2019'!AJ77=0,0,(AME_2030!AJ77/'2019'!AJ77)^(1/7)-1)</f>
        <v>0</v>
      </c>
      <c r="AK77">
        <f>IF('2019'!AK77=0,0,(AME_2030!AK77/'2019'!AK77)^(1/7)-1)</f>
        <v>0</v>
      </c>
      <c r="AL77">
        <f>IF('2019'!AL77=0,0,(AME_2030!AL77/'2019'!AL77)^(1/7)-1)</f>
        <v>0</v>
      </c>
      <c r="AM77">
        <f>IF('2019'!AM77=0,0,(AME_2030!AM77/'2019'!AM77)^(1/7)-1)</f>
        <v>0</v>
      </c>
      <c r="AN77">
        <f>IF('2019'!AN77=0,0,(AME_2030!AN77/'2019'!AN77)^(1/7)-1)</f>
        <v>0</v>
      </c>
      <c r="AO77">
        <f>IF('2019'!AO77=0,0,(AME_2030!AO77/'2019'!AO77)^(1/7)-1)</f>
        <v>0</v>
      </c>
      <c r="AP77">
        <f>IF('2019'!AP77=0,0,(AME_2030!AP77/'2019'!AP77)^(1/7)-1)</f>
        <v>0</v>
      </c>
      <c r="AQ77">
        <f>IF('2019'!AQ77=0,0,(AME_2030!AQ77/'2019'!AQ77)^(1/7)-1)</f>
        <v>0</v>
      </c>
      <c r="AR77">
        <f>IF('2019'!AR77=0,0,(AME_2030!AR77/'2019'!AR77)^(1/7)-1)</f>
        <v>0</v>
      </c>
      <c r="AS77">
        <f>IF('2019'!AS77=0,0,(AME_2030!AS77/'2019'!AS77)^(1/7)-1)</f>
        <v>0</v>
      </c>
      <c r="AT77">
        <f>IF('2019'!AT77=0,0,(AME_2030!AT77/'2019'!AT77)^(1/7)-1)</f>
        <v>0</v>
      </c>
      <c r="AU77">
        <f>IF('2019'!AU77=0,0,(AME_2030!AU77/'2019'!AU77)^(1/7)-1)</f>
        <v>0</v>
      </c>
    </row>
    <row r="78" spans="1:47" x14ac:dyDescent="0.25">
      <c r="A78" s="146"/>
      <c r="B78" s="1" t="s">
        <v>39</v>
      </c>
      <c r="C78" s="1">
        <v>37</v>
      </c>
      <c r="D78" s="4" t="s">
        <v>76</v>
      </c>
      <c r="E78">
        <f>IF('2019'!E78=0,0,(AME_2030!E78/'2019'!E78)^(1/7)-1)</f>
        <v>0</v>
      </c>
      <c r="F78">
        <f>IF('2019'!F78=0,0,(AME_2030!F78/'2019'!F78)^(1/7)-1)</f>
        <v>0</v>
      </c>
      <c r="G78">
        <f>IF('2019'!G78=0,0,(AME_2030!G78/'2019'!G78)^(1/7)-1)</f>
        <v>0</v>
      </c>
      <c r="H78">
        <f>IF('2019'!H78=0,0,(AME_2030!H78/'2019'!H78)^(1/7)-1)</f>
        <v>0</v>
      </c>
      <c r="I78">
        <f>IF('2019'!I78=0,0,(AME_2030!I78/'2019'!I78)^(1/7)-1)</f>
        <v>0</v>
      </c>
      <c r="J78">
        <f>IF('2019'!J78=0,0,(AME_2030!J78/'2019'!J78)^(1/7)-1)</f>
        <v>0</v>
      </c>
      <c r="K78" s="64">
        <f>IF('2019 (Z)'!AW78=0,0,('AME_2030 (Z)'!AW78/'2019 (Z)'!AW78)^(1/7)-1)</f>
        <v>0</v>
      </c>
      <c r="L78" s="64">
        <f t="shared" si="29"/>
        <v>0</v>
      </c>
      <c r="M78">
        <f>IF('2019'!M78=0,0,(AME_2030!M78/'2019'!M78)^(1/7)-1)</f>
        <v>0</v>
      </c>
      <c r="N78">
        <f>IF('2019'!N78=0,0,(AME_2030!N78/'2019'!N78)^(1/7)-1)</f>
        <v>0</v>
      </c>
      <c r="O78">
        <f>IF('2019'!O78=0,0,(AME_2030!O78/'2019'!O78)^(1/7)-1)</f>
        <v>0</v>
      </c>
      <c r="P78">
        <f>IF('2019'!P78=0,0,(AME_2030!P78/'2019'!P78)^(1/7)-1)</f>
        <v>0</v>
      </c>
      <c r="Q78">
        <f>IF('2019'!Q78=0,0,(AME_2030!Q78/'2019'!Q78)^(1/7)-1)</f>
        <v>0</v>
      </c>
      <c r="R78">
        <f>IF('2019'!R78=0,0,(AME_2030!R78/'2019'!R78)^(1/7)-1)</f>
        <v>0</v>
      </c>
      <c r="S78" s="64">
        <f t="shared" si="33"/>
        <v>0</v>
      </c>
      <c r="T78" s="64">
        <f>IF('2019'!T78=0,0,(AME_2030!T78/'2019'!T78)^(1/7)-1)</f>
        <v>0</v>
      </c>
      <c r="U78">
        <f>IF('2019'!U78=0,0,(AME_2030!U78/'2019'!U78)^(1/7)-1)</f>
        <v>0</v>
      </c>
      <c r="V78">
        <f>IF('2019'!V78=0,0,(AME_2030!V78/'2019'!V78)^(1/7)-1)</f>
        <v>0</v>
      </c>
      <c r="W78">
        <f>IF('2019'!W78=0,0,(AME_2030!W78/'2019'!W78)^(1/7)-1)</f>
        <v>0</v>
      </c>
      <c r="X78">
        <f>IF('2019'!X78=0,0,(AME_2030!X78/'2019'!X78)^(1/7)-1)</f>
        <v>0</v>
      </c>
      <c r="Y78">
        <f>IF('2019'!Y78=0,0,(AME_2030!Y78/'2019'!Y78)^(1/7)-1)</f>
        <v>0</v>
      </c>
      <c r="Z78">
        <f>IF('2019'!Z78=0,0,(AME_2030!Z78/'2019'!Z78)^(1/7)-1)</f>
        <v>0</v>
      </c>
      <c r="AA78">
        <f>IF('2019'!AA78=0,0,(AME_2030!AA78/'2019'!AA78)^(1/7)-1)</f>
        <v>0</v>
      </c>
      <c r="AB78">
        <f>IF('2019'!AB78=0,0,(AME_2030!AB78/'2019'!AB78)^(1/7)-1)</f>
        <v>0</v>
      </c>
      <c r="AC78">
        <f>IF('2019'!AC78=0,0,(AME_2030!AC78/'2019'!AC78)^(1/7)-1)</f>
        <v>0</v>
      </c>
      <c r="AD78">
        <f>IF('2019'!AD78=0,0,(AME_2030!AD78/'2019'!AD78)^(1/7)-1)</f>
        <v>0</v>
      </c>
      <c r="AE78">
        <f>IF('2019'!AE78=0,0,(AME_2030!AE78/'2019'!AE78)^(1/7)-1)</f>
        <v>0</v>
      </c>
      <c r="AF78">
        <f>IF('2019'!AF78=0,0,(AME_2030!AF78/'2019'!AF78)^(1/7)-1)</f>
        <v>0</v>
      </c>
      <c r="AG78">
        <f>IF('2019'!AG78=0,0,(AME_2030!AG78/'2019'!AG78)^(1/7)-1)</f>
        <v>0</v>
      </c>
      <c r="AH78">
        <f>IF('2019'!AH78=0,0,(AME_2030!AH78/'2019'!AH78)^(1/7)-1)</f>
        <v>0</v>
      </c>
      <c r="AI78">
        <f>IF('2019'!AI78=0,0,(AME_2030!AI78/'2019'!AI78)^(1/7)-1)</f>
        <v>0</v>
      </c>
      <c r="AJ78">
        <f>IF('2019'!AJ78=0,0,(AME_2030!AJ78/'2019'!AJ78)^(1/7)-1)</f>
        <v>0</v>
      </c>
      <c r="AK78">
        <f>IF('2019'!AK78=0,0,(AME_2030!AK78/'2019'!AK78)^(1/7)-1)</f>
        <v>0</v>
      </c>
      <c r="AL78">
        <f>IF('2019'!AL78=0,0,(AME_2030!AL78/'2019'!AL78)^(1/7)-1)</f>
        <v>0</v>
      </c>
      <c r="AM78">
        <f>IF('2019'!AM78=0,0,(AME_2030!AM78/'2019'!AM78)^(1/7)-1)</f>
        <v>0</v>
      </c>
      <c r="AN78">
        <f>IF('2019'!AN78=0,0,(AME_2030!AN78/'2019'!AN78)^(1/7)-1)</f>
        <v>0</v>
      </c>
      <c r="AO78">
        <f>IF('2019'!AO78=0,0,(AME_2030!AO78/'2019'!AO78)^(1/7)-1)</f>
        <v>0</v>
      </c>
      <c r="AP78">
        <f>IF('2019'!AP78=0,0,(AME_2030!AP78/'2019'!AP78)^(1/7)-1)</f>
        <v>0</v>
      </c>
      <c r="AQ78">
        <f>IF('2019'!AQ78=0,0,(AME_2030!AQ78/'2019'!AQ78)^(1/7)-1)</f>
        <v>0</v>
      </c>
      <c r="AR78">
        <f>IF('2019'!AR78=0,0,(AME_2030!AR78/'2019'!AR78)^(1/7)-1)</f>
        <v>0</v>
      </c>
      <c r="AS78">
        <f>IF('2019'!AS78=0,0,(AME_2030!AS78/'2019'!AS78)^(1/7)-1)</f>
        <v>0</v>
      </c>
      <c r="AT78">
        <f>IF('2019'!AT78=0,0,(AME_2030!AT78/'2019'!AT78)^(1/7)-1)</f>
        <v>0</v>
      </c>
      <c r="AU78">
        <f>IF('2019'!AU78=0,0,(AME_2030!AU78/'2019'!AU78)^(1/7)-1)</f>
        <v>0</v>
      </c>
    </row>
    <row r="79" spans="1:47" x14ac:dyDescent="0.25">
      <c r="A79" s="146" t="s">
        <v>93</v>
      </c>
      <c r="B79" s="1" t="s">
        <v>3</v>
      </c>
      <c r="C79" s="1" t="s">
        <v>3</v>
      </c>
      <c r="D79" s="4" t="s">
        <v>40</v>
      </c>
      <c r="E79">
        <f>IF('2019'!E79=0,0,(AME_2030!E79/'2019'!E79)^(1/7)-1)</f>
        <v>8.7470774573406018E-4</v>
      </c>
      <c r="F79">
        <f>IF('2019'!F79=0,0,(AME_2030!F79/'2019'!F79)^(1/7)-1)</f>
        <v>-4.0817059783315734E-5</v>
      </c>
      <c r="G79">
        <f>IF('2019'!G79=0,0,(AME_2030!G79/'2019'!G79)^(1/7)-1)</f>
        <v>-2.3353149414262475E-9</v>
      </c>
      <c r="H79">
        <f>IF('2019'!H79=0,0,(AME_2030!H79/'2019'!H79)^(1/7)-1)</f>
        <v>-0.10118690059047442</v>
      </c>
      <c r="I79">
        <f>IF('2019'!I79=0,0,(AME_2030!I79/'2019'!I79)^(1/7)-1)</f>
        <v>-2.2953161036448622E-3</v>
      </c>
      <c r="J79">
        <f>IF('2019'!J79=0,0,(AME_2030!J79/'2019'!J79)^(1/7)-1)</f>
        <v>-1.2713899963762598E-2</v>
      </c>
      <c r="K79" s="64">
        <f>IF('2019 (Z)'!AW79=0,0,('AME_2030 (Z)'!AW79/'2019 (Z)'!AW79)^(1/7)-1)</f>
        <v>2.2948868801186961E-3</v>
      </c>
      <c r="L79" s="64">
        <f t="shared" si="29"/>
        <v>2.2948868801186961E-3</v>
      </c>
      <c r="M79">
        <f>IF('2019'!M79=0,0,(AME_2030!M79/'2019'!M79)^(1/7)-1)</f>
        <v>-4.7245689823439685E-3</v>
      </c>
      <c r="N79">
        <f>IF('2019'!N79=0,0,(AME_2030!N79/'2019'!N79)^(1/7)-1)</f>
        <v>-1.2995894380543382E-2</v>
      </c>
      <c r="O79">
        <f>IF('2019'!O79=0,0,(AME_2030!O79/'2019'!O79)^(1/7)-1)</f>
        <v>-1.2727415337529746E-2</v>
      </c>
      <c r="P79">
        <f>IF('2019'!P79=0,0,(AME_2030!P79/'2019'!P79)^(1/7)-1)</f>
        <v>9.1877122322936433E-3</v>
      </c>
      <c r="Q79">
        <f>IF('2019'!Q79=0,0,(AME_2030!Q79/'2019'!Q79)^(1/7)-1)</f>
        <v>1.7203844718221228E-2</v>
      </c>
      <c r="R79">
        <f>IF('2019'!R79=0,0,(AME_2030!R79/'2019'!R79)^(1/7)-1)</f>
        <v>-2.0238260622917892E-8</v>
      </c>
      <c r="S79" s="64">
        <f t="shared" si="33"/>
        <v>-1.531396933596163E-6</v>
      </c>
      <c r="T79" s="64">
        <f>IF('2019'!T79=0,0,(AME_2030!T79/'2019'!T79)^(1/7)-1)</f>
        <v>-1.531396933596163E-6</v>
      </c>
      <c r="U79">
        <f>IF('2019'!U79=0,0,(AME_2030!U79/'2019'!U79)^(1/7)-1)</f>
        <v>2.9174226754413723E-6</v>
      </c>
      <c r="V79">
        <f>IF('2019'!V79=0,0,(AME_2030!V79/'2019'!V79)^(1/7)-1)</f>
        <v>-2.6346634207641273E-8</v>
      </c>
      <c r="W79">
        <f>IF('2019'!W79=0,0,(AME_2030!W79/'2019'!W79)^(1/7)-1)</f>
        <v>1.5249348394597018E-3</v>
      </c>
      <c r="X79">
        <f>IF('2019'!X79=0,0,(AME_2030!X79/'2019'!X79)^(1/7)-1)</f>
        <v>1.2749903573918697E-3</v>
      </c>
      <c r="Y79">
        <f>IF('2019'!Y79=0,0,(AME_2030!Y79/'2019'!Y79)^(1/7)-1)</f>
        <v>0</v>
      </c>
      <c r="Z79">
        <f>IF('2019'!Z79=0,0,(AME_2030!Z79/'2019'!Z79)^(1/7)-1)</f>
        <v>1.4922228106528657E-4</v>
      </c>
      <c r="AA79">
        <f>IF('2019'!AA79=0,0,(AME_2030!AA79/'2019'!AA79)^(1/7)-1)</f>
        <v>1.3440295661892865E-3</v>
      </c>
      <c r="AB79">
        <f>IF('2019'!AB79=0,0,(AME_2030!AB79/'2019'!AB79)^(1/7)-1)</f>
        <v>-1.1737914688625395E-4</v>
      </c>
      <c r="AC79">
        <f>IF('2019'!AC79=0,0,(AME_2030!AC79/'2019'!AC79)^(1/7)-1)</f>
        <v>-2.2028981698118955E-4</v>
      </c>
      <c r="AD79">
        <f>IF('2019'!AD79=0,0,(AME_2030!AD79/'2019'!AD79)^(1/7)-1)</f>
        <v>1.7978494261261524E-4</v>
      </c>
      <c r="AE79">
        <f>IF('2019'!AE79=0,0,(AME_2030!AE79/'2019'!AE79)^(1/7)-1)</f>
        <v>-3.1976129184518864E-4</v>
      </c>
      <c r="AF79">
        <f>IF('2019'!AF79=0,0,(AME_2030!AF79/'2019'!AF79)^(1/7)-1)</f>
        <v>-1.907494418181499E-3</v>
      </c>
      <c r="AG79">
        <f>IF('2019'!AG79=0,0,(AME_2030!AG79/'2019'!AG79)^(1/7)-1)</f>
        <v>0</v>
      </c>
      <c r="AH79">
        <f>IF('2019'!AH79=0,0,(AME_2030!AH79/'2019'!AH79)^(1/7)-1)</f>
        <v>5.1565959996446864E-5</v>
      </c>
      <c r="AI79">
        <f>IF('2019'!AI79=0,0,(AME_2030!AI79/'2019'!AI79)^(1/7)-1)</f>
        <v>-3.4135927721146153E-4</v>
      </c>
      <c r="AJ79">
        <f>IF('2019'!AJ79=0,0,(AME_2030!AJ79/'2019'!AJ79)^(1/7)-1)</f>
        <v>-1.0488087813786962E-6</v>
      </c>
      <c r="AK79">
        <f>IF('2019'!AK79=0,0,(AME_2030!AK79/'2019'!AK79)^(1/7)-1)</f>
        <v>0</v>
      </c>
      <c r="AL79">
        <f>IF('2019'!AL79=0,0,(AME_2030!AL79/'2019'!AL79)^(1/7)-1)</f>
        <v>8.8322543234808926E-4</v>
      </c>
      <c r="AM79">
        <f>IF('2019'!AM79=0,0,(AME_2030!AM79/'2019'!AM79)^(1/7)-1)</f>
        <v>2.8492835235871539E-5</v>
      </c>
      <c r="AN79">
        <f>IF('2019'!AN79=0,0,(AME_2030!AN79/'2019'!AN79)^(1/7)-1)</f>
        <v>0</v>
      </c>
      <c r="AO79">
        <f>IF('2019'!AO79=0,0,(AME_2030!AO79/'2019'!AO79)^(1/7)-1)</f>
        <v>-1.2328211023356905E-3</v>
      </c>
      <c r="AP79">
        <f>IF('2019'!AP79=0,0,(AME_2030!AP79/'2019'!AP79)^(1/7)-1)</f>
        <v>3.815963700180669E-3</v>
      </c>
      <c r="AQ79">
        <f>IF('2019'!AQ79=0,0,(AME_2030!AQ79/'2019'!AQ79)^(1/7)-1)</f>
        <v>0</v>
      </c>
      <c r="AR79">
        <f>IF('2019'!AR79=0,0,(AME_2030!AR79/'2019'!AR79)^(1/7)-1)</f>
        <v>1.0139635472339315E-4</v>
      </c>
      <c r="AS79">
        <f>IF('2019'!AS79=0,0,(AME_2030!AS79/'2019'!AS79)^(1/7)-1)</f>
        <v>2.2672084392847403E-3</v>
      </c>
      <c r="AT79">
        <f>IF('2019'!AT79=0,0,(AME_2030!AT79/'2019'!AT79)^(1/7)-1)</f>
        <v>2.6618572991472522E-3</v>
      </c>
      <c r="AU79">
        <f>IF('2019'!AU79=0,0,(AME_2030!AU79/'2019'!AU79)^(1/7)-1)</f>
        <v>2.9089932628543202E-3</v>
      </c>
    </row>
    <row r="80" spans="1:47" x14ac:dyDescent="0.25">
      <c r="A80" s="146"/>
      <c r="B80" s="1" t="s">
        <v>4</v>
      </c>
      <c r="C80" s="1" t="s">
        <v>4</v>
      </c>
      <c r="D80" s="4" t="s">
        <v>41</v>
      </c>
      <c r="E80">
        <f>IF('2019'!E80=0,0,(AME_2030!E80/'2019'!E80)^(1/7)-1)</f>
        <v>-1.8020315908169326E-3</v>
      </c>
      <c r="F80">
        <f>IF('2019'!F80=0,0,(AME_2030!F80/'2019'!F80)^(1/7)-1)</f>
        <v>7.3163865797720717E-4</v>
      </c>
      <c r="G80">
        <f>IF('2019'!G80=0,0,(AME_2030!G80/'2019'!G80)^(1/7)-1)</f>
        <v>-2.3353149414262475E-9</v>
      </c>
      <c r="H80">
        <f>IF('2019'!H80=0,0,(AME_2030!H80/'2019'!H80)^(1/7)-1)</f>
        <v>4.4506679731972643E-3</v>
      </c>
      <c r="I80">
        <f>IF('2019'!I80=0,0,(AME_2030!I80/'2019'!I80)^(1/7)-1)</f>
        <v>-1.091999958105494E-3</v>
      </c>
      <c r="J80">
        <f>IF('2019'!J80=0,0,(AME_2030!J80/'2019'!J80)^(1/7)-1)</f>
        <v>2.5194000455908139E-4</v>
      </c>
      <c r="K80" s="64">
        <f>IF('2019 (Z)'!AW80=0,0,('AME_2030 (Z)'!AW80/'2019 (Z)'!AW80)^(1/7)-1)</f>
        <v>2.2937665619546799E-3</v>
      </c>
      <c r="L80" s="64">
        <f t="shared" si="29"/>
        <v>2.2937665619546799E-3</v>
      </c>
      <c r="M80">
        <f>IF('2019'!M80=0,0,(AME_2030!M80/'2019'!M80)^(1/7)-1)</f>
        <v>2.5107166537168268E-3</v>
      </c>
      <c r="N80">
        <f>IF('2019'!N80=0,0,(AME_2030!N80/'2019'!N80)^(1/7)-1)</f>
        <v>3.3552643095966506E-3</v>
      </c>
      <c r="O80">
        <f>IF('2019'!O80=0,0,(AME_2030!O80/'2019'!O80)^(1/7)-1)</f>
        <v>-3.1411059259467411E-4</v>
      </c>
      <c r="P80">
        <f>IF('2019'!P80=0,0,(AME_2030!P80/'2019'!P80)^(1/7)-1)</f>
        <v>1.2075102965214413E-4</v>
      </c>
      <c r="Q80">
        <f>IF('2019'!Q80=0,0,(AME_2030!Q80/'2019'!Q80)^(1/7)-1)</f>
        <v>1.6442184547216243E-7</v>
      </c>
      <c r="R80">
        <f>IF('2019'!R80=0,0,(AME_2030!R80/'2019'!R80)^(1/7)-1)</f>
        <v>-2.0238260622917892E-8</v>
      </c>
      <c r="S80" s="64">
        <f t="shared" si="33"/>
        <v>-1.9849599430799003E-7</v>
      </c>
      <c r="T80" s="64">
        <f>IF('2019'!T80=0,0,(AME_2030!T80/'2019'!T80)^(1/7)-1)</f>
        <v>-1.9849599430799003E-7</v>
      </c>
      <c r="U80">
        <f>IF('2019'!U80=0,0,(AME_2030!U80/'2019'!U80)^(1/7)-1)</f>
        <v>-3.4825263295346076E-7</v>
      </c>
      <c r="V80">
        <f>IF('2019'!V80=0,0,(AME_2030!V80/'2019'!V80)^(1/7)-1)</f>
        <v>-2.6346634207641273E-8</v>
      </c>
      <c r="W80">
        <f>IF('2019'!W80=0,0,(AME_2030!W80/'2019'!W80)^(1/7)-1)</f>
        <v>2.1664232482487833E-4</v>
      </c>
      <c r="X80">
        <f>IF('2019'!X80=0,0,(AME_2030!X80/'2019'!X80)^(1/7)-1)</f>
        <v>5.6408255750706182E-4</v>
      </c>
      <c r="Y80">
        <f>IF('2019'!Y80=0,0,(AME_2030!Y80/'2019'!Y80)^(1/7)-1)</f>
        <v>2.4005377164943997E-3</v>
      </c>
      <c r="Z80">
        <f>IF('2019'!Z80=0,0,(AME_2030!Z80/'2019'!Z80)^(1/7)-1)</f>
        <v>-1.1515346619822564E-3</v>
      </c>
      <c r="AA80">
        <f>IF('2019'!AA80=0,0,(AME_2030!AA80/'2019'!AA80)^(1/7)-1)</f>
        <v>1.3439987452745772E-3</v>
      </c>
      <c r="AB80">
        <f>IF('2019'!AB80=0,0,(AME_2030!AB80/'2019'!AB80)^(1/7)-1)</f>
        <v>-1.315397548651287E-4</v>
      </c>
      <c r="AC80">
        <f>IF('2019'!AC80=0,0,(AME_2030!AC80/'2019'!AC80)^(1/7)-1)</f>
        <v>-2.2028981698130057E-4</v>
      </c>
      <c r="AD80">
        <f>IF('2019'!AD80=0,0,(AME_2030!AD80/'2019'!AD80)^(1/7)-1)</f>
        <v>1.7978494261261524E-4</v>
      </c>
      <c r="AE80">
        <f>IF('2019'!AE80=0,0,(AME_2030!AE80/'2019'!AE80)^(1/7)-1)</f>
        <v>-3.1976129184518864E-4</v>
      </c>
      <c r="AF80">
        <f>IF('2019'!AF80=0,0,(AME_2030!AF80/'2019'!AF80)^(1/7)-1)</f>
        <v>-1.907494418181499E-3</v>
      </c>
      <c r="AG80">
        <f>IF('2019'!AG80=0,0,(AME_2030!AG80/'2019'!AG80)^(1/7)-1)</f>
        <v>0</v>
      </c>
      <c r="AH80">
        <f>IF('2019'!AH80=0,0,(AME_2030!AH80/'2019'!AH80)^(1/7)-1)</f>
        <v>5.1565959996668909E-5</v>
      </c>
      <c r="AI80">
        <f>IF('2019'!AI80=0,0,(AME_2030!AI80/'2019'!AI80)^(1/7)-1)</f>
        <v>-3.4073525395328375E-4</v>
      </c>
      <c r="AJ80">
        <f>IF('2019'!AJ80=0,0,(AME_2030!AJ80/'2019'!AJ80)^(1/7)-1)</f>
        <v>-1.0488087813786962E-6</v>
      </c>
      <c r="AK80">
        <f>IF('2019'!AK80=0,0,(AME_2030!AK80/'2019'!AK80)^(1/7)-1)</f>
        <v>0</v>
      </c>
      <c r="AL80">
        <f>IF('2019'!AL80=0,0,(AME_2030!AL80/'2019'!AL80)^(1/7)-1)</f>
        <v>8.8322543234808926E-4</v>
      </c>
      <c r="AM80">
        <f>IF('2019'!AM80=0,0,(AME_2030!AM80/'2019'!AM80)^(1/7)-1)</f>
        <v>2.0065002165114976E-5</v>
      </c>
      <c r="AN80">
        <f>IF('2019'!AN80=0,0,(AME_2030!AN80/'2019'!AN80)^(1/7)-1)</f>
        <v>0</v>
      </c>
      <c r="AO80">
        <f>IF('2019'!AO80=0,0,(AME_2030!AO80/'2019'!AO80)^(1/7)-1)</f>
        <v>-1.2328211023358016E-3</v>
      </c>
      <c r="AP80">
        <f>IF('2019'!AP80=0,0,(AME_2030!AP80/'2019'!AP80)^(1/7)-1)</f>
        <v>7.2384094929378584E-4</v>
      </c>
      <c r="AQ80">
        <f>IF('2019'!AQ80=0,0,(AME_2030!AQ80/'2019'!AQ80)^(1/7)-1)</f>
        <v>2.0843077979937341E-4</v>
      </c>
      <c r="AR80">
        <f>IF('2019'!AR80=0,0,(AME_2030!AR80/'2019'!AR80)^(1/7)-1)</f>
        <v>0</v>
      </c>
      <c r="AS80">
        <f>IF('2019'!AS80=0,0,(AME_2030!AS80/'2019'!AS80)^(1/7)-1)</f>
        <v>8.5667451787418969E-4</v>
      </c>
      <c r="AT80">
        <f>IF('2019'!AT80=0,0,(AME_2030!AT80/'2019'!AT80)^(1/7)-1)</f>
        <v>8.9224950620181431E-4</v>
      </c>
      <c r="AU80">
        <f>IF('2019'!AU80=0,0,(AME_2030!AU80/'2019'!AU80)^(1/7)-1)</f>
        <v>1.0130538042487647E-3</v>
      </c>
    </row>
    <row r="81" spans="1:47" x14ac:dyDescent="0.25">
      <c r="A81" s="146"/>
      <c r="B81" s="1" t="s">
        <v>5</v>
      </c>
      <c r="C81" s="1" t="s">
        <v>5</v>
      </c>
      <c r="D81" s="4" t="s">
        <v>42</v>
      </c>
      <c r="E81">
        <f>IF('2019'!E81=0,0,(AME_2030!E81/'2019'!E81)^(1/7)-1)</f>
        <v>-1.0558600759691394E-4</v>
      </c>
      <c r="F81">
        <f>IF('2019'!F81=0,0,(AME_2030!F81/'2019'!F81)^(1/7)-1)</f>
        <v>2.2623441966640456E-4</v>
      </c>
      <c r="G81">
        <f>IF('2019'!G81=0,0,(AME_2030!G81/'2019'!G81)^(1/7)-1)</f>
        <v>-2.3353149414262475E-9</v>
      </c>
      <c r="H81">
        <f>IF('2019'!H81=0,0,(AME_2030!H81/'2019'!H81)^(1/7)-1)</f>
        <v>3.9422070736319093E-3</v>
      </c>
      <c r="I81">
        <f>IF('2019'!I81=0,0,(AME_2030!I81/'2019'!I81)^(1/7)-1)</f>
        <v>5.7751562567465164E-4</v>
      </c>
      <c r="J81">
        <f>IF('2019'!J81=0,0,(AME_2030!J81/'2019'!J81)^(1/7)-1)</f>
        <v>5.0938046874593468E-4</v>
      </c>
      <c r="K81" s="64">
        <f>IF('2019 (Z)'!AW81=0,0,('AME_2030 (Z)'!AW81/'2019 (Z)'!AW81)^(1/7)-1)</f>
        <v>2.2946114773103599E-3</v>
      </c>
      <c r="L81" s="64">
        <f t="shared" si="29"/>
        <v>2.2946114773103599E-3</v>
      </c>
      <c r="M81">
        <f>IF('2019'!M81=0,0,(AME_2030!M81/'2019'!M81)^(1/7)-1)</f>
        <v>-6.1159655482710962E-3</v>
      </c>
      <c r="N81">
        <f>IF('2019'!N81=0,0,(AME_2030!N81/'2019'!N81)^(1/7)-1)</f>
        <v>-3.552584888422694E-3</v>
      </c>
      <c r="O81">
        <f>IF('2019'!O81=0,0,(AME_2030!O81/'2019'!O81)^(1/7)-1)</f>
        <v>1.0783138073611198E-3</v>
      </c>
      <c r="P81">
        <f>IF('2019'!P81=0,0,(AME_2030!P81/'2019'!P81)^(1/7)-1)</f>
        <v>-6.3352194636712156E-4</v>
      </c>
      <c r="Q81">
        <f>IF('2019'!Q81=0,0,(AME_2030!Q81/'2019'!Q81)^(1/7)-1)</f>
        <v>1.6442184547216243E-7</v>
      </c>
      <c r="R81">
        <f>IF('2019'!R81=0,0,(AME_2030!R81/'2019'!R81)^(1/7)-1)</f>
        <v>-2.0238260622917892E-8</v>
      </c>
      <c r="S81" s="64">
        <f t="shared" si="33"/>
        <v>-2.5349082841685799E-6</v>
      </c>
      <c r="T81" s="64">
        <f>IF('2019'!T81=0,0,(AME_2030!T81/'2019'!T81)^(1/7)-1)</f>
        <v>-2.5349082841685799E-6</v>
      </c>
      <c r="U81">
        <f>IF('2019'!U81=0,0,(AME_2030!U81/'2019'!U81)^(1/7)-1)</f>
        <v>-3.9294539416756535E-6</v>
      </c>
      <c r="V81">
        <f>IF('2019'!V81=0,0,(AME_2030!V81/'2019'!V81)^(1/7)-1)</f>
        <v>-2.6346634207641273E-8</v>
      </c>
      <c r="W81">
        <f>IF('2019'!W81=0,0,(AME_2030!W81/'2019'!W81)^(1/7)-1)</f>
        <v>-5.800420949353402E-5</v>
      </c>
      <c r="X81">
        <f>IF('2019'!X81=0,0,(AME_2030!X81/'2019'!X81)^(1/7)-1)</f>
        <v>-1.2606774753121108E-5</v>
      </c>
      <c r="Y81">
        <f>IF('2019'!Y81=0,0,(AME_2030!Y81/'2019'!Y81)^(1/7)-1)</f>
        <v>2.4005377164977304E-3</v>
      </c>
      <c r="Z81">
        <f>IF('2019'!Z81=0,0,(AME_2030!Z81/'2019'!Z81)^(1/7)-1)</f>
        <v>-1.0874570050896093E-3</v>
      </c>
      <c r="AA81">
        <f>IF('2019'!AA81=0,0,(AME_2030!AA81/'2019'!AA81)^(1/7)-1)</f>
        <v>1.343919162491769E-3</v>
      </c>
      <c r="AB81">
        <f>IF('2019'!AB81=0,0,(AME_2030!AB81/'2019'!AB81)^(1/7)-1)</f>
        <v>-1.2540570708130527E-4</v>
      </c>
      <c r="AC81">
        <f>IF('2019'!AC81=0,0,(AME_2030!AC81/'2019'!AC81)^(1/7)-1)</f>
        <v>-2.2028981698118955E-4</v>
      </c>
      <c r="AD81">
        <f>IF('2019'!AD81=0,0,(AME_2030!AD81/'2019'!AD81)^(1/7)-1)</f>
        <v>1.7978494261261524E-4</v>
      </c>
      <c r="AE81">
        <f>IF('2019'!AE81=0,0,(AME_2030!AE81/'2019'!AE81)^(1/7)-1)</f>
        <v>-3.1976129184518864E-4</v>
      </c>
      <c r="AF81">
        <f>IF('2019'!AF81=0,0,(AME_2030!AF81/'2019'!AF81)^(1/7)-1)</f>
        <v>-1.907494418181499E-3</v>
      </c>
      <c r="AG81">
        <f>IF('2019'!AG81=0,0,(AME_2030!AG81/'2019'!AG81)^(1/7)-1)</f>
        <v>-5.3550505342436772E-3</v>
      </c>
      <c r="AH81">
        <f>IF('2019'!AH81=0,0,(AME_2030!AH81/'2019'!AH81)^(1/7)-1)</f>
        <v>5.1565959996446864E-5</v>
      </c>
      <c r="AI81">
        <f>IF('2019'!AI81=0,0,(AME_2030!AI81/'2019'!AI81)^(1/7)-1)</f>
        <v>-3.404749401763052E-4</v>
      </c>
      <c r="AJ81">
        <f>IF('2019'!AJ81=0,0,(AME_2030!AJ81/'2019'!AJ81)^(1/7)-1)</f>
        <v>-1.0488087813786962E-6</v>
      </c>
      <c r="AK81">
        <f>IF('2019'!AK81=0,0,(AME_2030!AK81/'2019'!AK81)^(1/7)-1)</f>
        <v>0</v>
      </c>
      <c r="AL81">
        <f>IF('2019'!AL81=0,0,(AME_2030!AL81/'2019'!AL81)^(1/7)-1)</f>
        <v>8.8322543234808926E-4</v>
      </c>
      <c r="AM81">
        <f>IF('2019'!AM81=0,0,(AME_2030!AM81/'2019'!AM81)^(1/7)-1)</f>
        <v>2.1888915847423362E-5</v>
      </c>
      <c r="AN81">
        <f>IF('2019'!AN81=0,0,(AME_2030!AN81/'2019'!AN81)^(1/7)-1)</f>
        <v>0</v>
      </c>
      <c r="AO81">
        <f>IF('2019'!AO81=0,0,(AME_2030!AO81/'2019'!AO81)^(1/7)-1)</f>
        <v>-1.2328211023356905E-3</v>
      </c>
      <c r="AP81">
        <f>IF('2019'!AP81=0,0,(AME_2030!AP81/'2019'!AP81)^(1/7)-1)</f>
        <v>0</v>
      </c>
      <c r="AQ81">
        <f>IF('2019'!AQ81=0,0,(AME_2030!AQ81/'2019'!AQ81)^(1/7)-1)</f>
        <v>0</v>
      </c>
      <c r="AR81">
        <f>IF('2019'!AR81=0,0,(AME_2030!AR81/'2019'!AR81)^(1/7)-1)</f>
        <v>0</v>
      </c>
      <c r="AS81">
        <f>IF('2019'!AS81=0,0,(AME_2030!AS81/'2019'!AS81)^(1/7)-1)</f>
        <v>0</v>
      </c>
      <c r="AT81">
        <f>IF('2019'!AT81=0,0,(AME_2030!AT81/'2019'!AT81)^(1/7)-1)</f>
        <v>1.8684633252608052E-5</v>
      </c>
      <c r="AU81">
        <f>IF('2019'!AU81=0,0,(AME_2030!AU81/'2019'!AU81)^(1/7)-1)</f>
        <v>4.0217545349330308E-5</v>
      </c>
    </row>
    <row r="82" spans="1:47" x14ac:dyDescent="0.25">
      <c r="A82" s="146"/>
      <c r="B82" s="1" t="s">
        <v>6</v>
      </c>
      <c r="C82" s="1" t="s">
        <v>6</v>
      </c>
      <c r="D82" s="4" t="s">
        <v>43</v>
      </c>
      <c r="E82">
        <f>IF('2019'!E82=0,0,(AME_2030!E82/'2019'!E82)^(1/7)-1)</f>
        <v>-1.96684210374789E-2</v>
      </c>
      <c r="F82">
        <f>IF('2019'!F82=0,0,(AME_2030!F82/'2019'!F82)^(1/7)-1)</f>
        <v>4.0748975165723067E-3</v>
      </c>
      <c r="G82">
        <f>IF('2019'!G82=0,0,(AME_2030!G82/'2019'!G82)^(1/7)-1)</f>
        <v>1.6719314563279575E-2</v>
      </c>
      <c r="H82">
        <f>IF('2019'!H82=0,0,(AME_2030!H82/'2019'!H82)^(1/7)-1)</f>
        <v>-0.10430252119983874</v>
      </c>
      <c r="I82">
        <f>IF('2019'!I82=0,0,(AME_2030!I82/'2019'!I82)^(1/7)-1)</f>
        <v>-2.4711648062557545E-3</v>
      </c>
      <c r="J82">
        <f>IF('2019'!J82=0,0,(AME_2030!J82/'2019'!J82)^(1/7)-1)</f>
        <v>-4.3874760029205873E-2</v>
      </c>
      <c r="K82" s="64">
        <f>IF('2019 (Z)'!AW82=0,0,('AME_2030 (Z)'!AW82/'2019 (Z)'!AW82)^(1/7)-1)</f>
        <v>6.4267545670626536E-3</v>
      </c>
      <c r="L82" s="64">
        <f t="shared" si="29"/>
        <v>6.4267545670626536E-3</v>
      </c>
      <c r="M82">
        <f>IF('2019'!M82=0,0,(AME_2030!M82/'2019'!M82)^(1/7)-1)</f>
        <v>-1.0340551625662497E-2</v>
      </c>
      <c r="N82">
        <f>IF('2019'!N82=0,0,(AME_2030!N82/'2019'!N82)^(1/7)-1)</f>
        <v>-8.0648081146242889E-3</v>
      </c>
      <c r="O82">
        <f>IF('2019'!O82=0,0,(AME_2030!O82/'2019'!O82)^(1/7)-1)</f>
        <v>-2.1625588306071197E-3</v>
      </c>
      <c r="P82">
        <f>IF('2019'!P82=0,0,(AME_2030!P82/'2019'!P82)^(1/7)-1)</f>
        <v>-1.905081086786331E-3</v>
      </c>
      <c r="Q82">
        <f>IF('2019'!Q82=0,0,(AME_2030!Q82/'2019'!Q82)^(1/7)-1)</f>
        <v>-1.2641169396491181E-3</v>
      </c>
      <c r="R82">
        <f>IF('2019'!R82=0,0,(AME_2030!R82/'2019'!R82)^(1/7)-1)</f>
        <v>-3.1173677702413194E-2</v>
      </c>
      <c r="S82" s="64">
        <f t="shared" si="33"/>
        <v>-1.5103527813117856E-2</v>
      </c>
      <c r="T82" s="64">
        <f>IF('2019'!T82=0,0,(AME_2030!T82/'2019'!T82)^(1/7)-1)</f>
        <v>-1.5103527813117856E-2</v>
      </c>
      <c r="U82">
        <f>IF('2019'!U82=0,0,(AME_2030!U82/'2019'!U82)^(1/7)-1)</f>
        <v>-2.8583196060897431E-2</v>
      </c>
      <c r="V82">
        <f>IF('2019'!V82=0,0,(AME_2030!V82/'2019'!V82)^(1/7)-1)</f>
        <v>-2.7137173951408022E-2</v>
      </c>
      <c r="W82">
        <f>IF('2019'!W82=0,0,(AME_2030!W82/'2019'!W82)^(1/7)-1)</f>
        <v>-1.1535226150743538E-2</v>
      </c>
      <c r="X82">
        <f>IF('2019'!X82=0,0,(AME_2030!X82/'2019'!X82)^(1/7)-1)</f>
        <v>-6.3697052616102923E-3</v>
      </c>
      <c r="Y82">
        <f>IF('2019'!Y82=0,0,(AME_2030!Y82/'2019'!Y82)^(1/7)-1)</f>
        <v>4.6252874938839117E-3</v>
      </c>
      <c r="Z82">
        <f>IF('2019'!Z82=0,0,(AME_2030!Z82/'2019'!Z82)^(1/7)-1)</f>
        <v>4.9334096275961414E-3</v>
      </c>
      <c r="AA82">
        <f>IF('2019'!AA82=0,0,(AME_2030!AA82/'2019'!AA82)^(1/7)-1)</f>
        <v>-1.4578985669981726E-2</v>
      </c>
      <c r="AB82">
        <f>IF('2019'!AB82=0,0,(AME_2030!AB82/'2019'!AB82)^(1/7)-1)</f>
        <v>-2.2504993688878039E-2</v>
      </c>
      <c r="AC82">
        <f>IF('2019'!AC82=0,0,(AME_2030!AC82/'2019'!AC82)^(1/7)-1)</f>
        <v>2.336994450018004E-3</v>
      </c>
      <c r="AD82">
        <f>IF('2019'!AD82=0,0,(AME_2030!AD82/'2019'!AD82)^(1/7)-1)</f>
        <v>2.7627709857465099E-3</v>
      </c>
      <c r="AE82">
        <f>IF('2019'!AE82=0,0,(AME_2030!AE82/'2019'!AE82)^(1/7)-1)</f>
        <v>2.2429964995822615E-3</v>
      </c>
      <c r="AF82">
        <f>IF('2019'!AF82=0,0,(AME_2030!AF82/'2019'!AF82)^(1/7)-1)</f>
        <v>6.3297663387595904E-4</v>
      </c>
      <c r="AG82">
        <f>IF('2019'!AG82=0,0,(AME_2030!AG82/'2019'!AG82)^(1/7)-1)</f>
        <v>0</v>
      </c>
      <c r="AH82">
        <f>IF('2019'!AH82=0,0,(AME_2030!AH82/'2019'!AH82)^(1/7)-1)</f>
        <v>-2.49675587670104E-2</v>
      </c>
      <c r="AI82">
        <f>IF('2019'!AI82=0,0,(AME_2030!AI82/'2019'!AI82)^(1/7)-1)</f>
        <v>2.1364518963016277E-3</v>
      </c>
      <c r="AJ82">
        <f>IF('2019'!AJ82=0,0,(AME_2030!AJ82/'2019'!AJ82)^(1/7)-1)</f>
        <v>-3.1878985690213413E-2</v>
      </c>
      <c r="AK82">
        <f>IF('2019'!AK82=0,0,(AME_2030!AK82/'2019'!AK82)^(1/7)-1)</f>
        <v>0</v>
      </c>
      <c r="AL82">
        <f>IF('2019'!AL82=0,0,(AME_2030!AL82/'2019'!AL82)^(1/7)-1)</f>
        <v>-3.0559567386251096E-2</v>
      </c>
      <c r="AM82">
        <f>IF('2019'!AM82=0,0,(AME_2030!AM82/'2019'!AM82)^(1/7)-1)</f>
        <v>1.3394809988780398E-3</v>
      </c>
      <c r="AN82">
        <f>IF('2019'!AN82=0,0,(AME_2030!AN82/'2019'!AN82)^(1/7)-1)</f>
        <v>0</v>
      </c>
      <c r="AO82">
        <f>IF('2019'!AO82=0,0,(AME_2030!AO82/'2019'!AO82)^(1/7)-1)</f>
        <v>-7.1720741809341293E-3</v>
      </c>
      <c r="AP82">
        <f>IF('2019'!AP82=0,0,(AME_2030!AP82/'2019'!AP82)^(1/7)-1)</f>
        <v>0</v>
      </c>
      <c r="AQ82">
        <f>IF('2019'!AQ82=0,0,(AME_2030!AQ82/'2019'!AQ82)^(1/7)-1)</f>
        <v>0</v>
      </c>
      <c r="AR82">
        <f>IF('2019'!AR82=0,0,(AME_2030!AR82/'2019'!AR82)^(1/7)-1)</f>
        <v>-0.54704261560148537</v>
      </c>
      <c r="AS82">
        <f>IF('2019'!AS82=0,0,(AME_2030!AS82/'2019'!AS82)^(1/7)-1)</f>
        <v>0</v>
      </c>
      <c r="AT82">
        <f>IF('2019'!AT82=0,0,(AME_2030!AT82/'2019'!AT82)^(1/7)-1)</f>
        <v>1.4200270295003703E-2</v>
      </c>
      <c r="AU82">
        <f>IF('2019'!AU82=0,0,(AME_2030!AU82/'2019'!AU82)^(1/7)-1)</f>
        <v>-2.8925170454373372E-2</v>
      </c>
    </row>
    <row r="83" spans="1:47" x14ac:dyDescent="0.25">
      <c r="A83" s="146"/>
      <c r="B83" s="1" t="s">
        <v>7</v>
      </c>
      <c r="C83" s="1" t="s">
        <v>7</v>
      </c>
      <c r="D83" s="4" t="s">
        <v>44</v>
      </c>
      <c r="E83">
        <f>IF('2019'!E83=0,0,(AME_2030!E83/'2019'!E83)^(1/7)-1)</f>
        <v>9.1761680874768992E-4</v>
      </c>
      <c r="F83">
        <f>IF('2019'!F83=0,0,(AME_2030!F83/'2019'!F83)^(1/7)-1)</f>
        <v>-4.5024415797789707E-5</v>
      </c>
      <c r="G83">
        <f>IF('2019'!G83=0,0,(AME_2030!G83/'2019'!G83)^(1/7)-1)</f>
        <v>-2.3353149414262475E-9</v>
      </c>
      <c r="H83">
        <f>IF('2019'!H83=0,0,(AME_2030!H83/'2019'!H83)^(1/7)-1)</f>
        <v>8.9782159042219867E-3</v>
      </c>
      <c r="I83">
        <f>IF('2019'!I83=0,0,(AME_2030!I83/'2019'!I83)^(1/7)-1)</f>
        <v>5.7131008940003447E-4</v>
      </c>
      <c r="J83">
        <f>IF('2019'!J83=0,0,(AME_2030!J83/'2019'!J83)^(1/7)-1)</f>
        <v>2.5080681291589357E-5</v>
      </c>
      <c r="K83" s="64">
        <f>IF('2019 (Z)'!AW83=0,0,('AME_2030 (Z)'!AW83/'2019 (Z)'!AW83)^(1/7)-1)</f>
        <v>2.297958650609111E-3</v>
      </c>
      <c r="L83" s="64">
        <f t="shared" si="29"/>
        <v>2.297958650609111E-3</v>
      </c>
      <c r="M83">
        <f>IF('2019'!M83=0,0,(AME_2030!M83/'2019'!M83)^(1/7)-1)</f>
        <v>5.5151310354795147E-3</v>
      </c>
      <c r="N83">
        <f>IF('2019'!N83=0,0,(AME_2030!N83/'2019'!N83)^(1/7)-1)</f>
        <v>-1.1127253386855607E-3</v>
      </c>
      <c r="O83">
        <f>IF('2019'!O83=0,0,(AME_2030!O83/'2019'!O83)^(1/7)-1)</f>
        <v>8.2748563522609953E-3</v>
      </c>
      <c r="P83">
        <f>IF('2019'!P83=0,0,(AME_2030!P83/'2019'!P83)^(1/7)-1)</f>
        <v>-3.3960523187104297E-4</v>
      </c>
      <c r="Q83">
        <f>IF('2019'!Q83=0,0,(AME_2030!Q83/'2019'!Q83)^(1/7)-1)</f>
        <v>-1.4105336398513302E-3</v>
      </c>
      <c r="R83">
        <f>IF('2019'!R83=0,0,(AME_2030!R83/'2019'!R83)^(1/7)-1)</f>
        <v>-2.0238260622917892E-8</v>
      </c>
      <c r="S83" s="64">
        <f t="shared" si="33"/>
        <v>2.0169106601963804E-5</v>
      </c>
      <c r="T83" s="64">
        <f>IF('2019'!T83=0,0,(AME_2030!T83/'2019'!T83)^(1/7)-1)</f>
        <v>2.0169106601963804E-5</v>
      </c>
      <c r="U83">
        <f>IF('2019'!U83=0,0,(AME_2030!U83/'2019'!U83)^(1/7)-1)</f>
        <v>9.4697574670732365E-8</v>
      </c>
      <c r="V83">
        <f>IF('2019'!V83=0,0,(AME_2030!V83/'2019'!V83)^(1/7)-1)</f>
        <v>-2.6346634207641273E-8</v>
      </c>
      <c r="W83">
        <f>IF('2019'!W83=0,0,(AME_2030!W83/'2019'!W83)^(1/7)-1)</f>
        <v>-5.4382309775549142E-3</v>
      </c>
      <c r="X83">
        <f>IF('2019'!X83=0,0,(AME_2030!X83/'2019'!X83)^(1/7)-1)</f>
        <v>-4.0235183772496796E-6</v>
      </c>
      <c r="Y83">
        <f>IF('2019'!Y83=0,0,(AME_2030!Y83/'2019'!Y83)^(1/7)-1)</f>
        <v>2.4008418374350526E-3</v>
      </c>
      <c r="Z83">
        <f>IF('2019'!Z83=0,0,(AME_2030!Z83/'2019'!Z83)^(1/7)-1)</f>
        <v>-7.9401910254439656E-4</v>
      </c>
      <c r="AA83">
        <f>IF('2019'!AA83=0,0,(AME_2030!AA83/'2019'!AA83)^(1/7)-1)</f>
        <v>1.3439380203423834E-3</v>
      </c>
      <c r="AB83">
        <f>IF('2019'!AB83=0,0,(AME_2030!AB83/'2019'!AB83)^(1/7)-1)</f>
        <v>-9.8855530187735852E-5</v>
      </c>
      <c r="AC83">
        <f>IF('2019'!AC83=0,0,(AME_2030!AC83/'2019'!AC83)^(1/7)-1)</f>
        <v>-2.2028981698118955E-4</v>
      </c>
      <c r="AD83">
        <f>IF('2019'!AD83=0,0,(AME_2030!AD83/'2019'!AD83)^(1/7)-1)</f>
        <v>1.7978494261261524E-4</v>
      </c>
      <c r="AE83">
        <f>IF('2019'!AE83=0,0,(AME_2030!AE83/'2019'!AE83)^(1/7)-1)</f>
        <v>-3.1976129184518864E-4</v>
      </c>
      <c r="AF83">
        <f>IF('2019'!AF83=0,0,(AME_2030!AF83/'2019'!AF83)^(1/7)-1)</f>
        <v>-1.907494418181388E-3</v>
      </c>
      <c r="AG83">
        <f>IF('2019'!AG83=0,0,(AME_2030!AG83/'2019'!AG83)^(1/7)-1)</f>
        <v>-5.3550505342436772E-3</v>
      </c>
      <c r="AH83">
        <f>IF('2019'!AH83=0,0,(AME_2030!AH83/'2019'!AH83)^(1/7)-1)</f>
        <v>5.1565959996668909E-5</v>
      </c>
      <c r="AI83">
        <f>IF('2019'!AI83=0,0,(AME_2030!AI83/'2019'!AI83)^(1/7)-1)</f>
        <v>-3.4042224755437278E-4</v>
      </c>
      <c r="AJ83">
        <f>IF('2019'!AJ83=0,0,(AME_2030!AJ83/'2019'!AJ83)^(1/7)-1)</f>
        <v>-1.0488087813786962E-6</v>
      </c>
      <c r="AK83">
        <f>IF('2019'!AK83=0,0,(AME_2030!AK83/'2019'!AK83)^(1/7)-1)</f>
        <v>0</v>
      </c>
      <c r="AL83">
        <f>IF('2019'!AL83=0,0,(AME_2030!AL83/'2019'!AL83)^(1/7)-1)</f>
        <v>8.8322543234808926E-4</v>
      </c>
      <c r="AM83">
        <f>IF('2019'!AM83=0,0,(AME_2030!AM83/'2019'!AM83)^(1/7)-1)</f>
        <v>2.5454791747758776E-5</v>
      </c>
      <c r="AN83">
        <f>IF('2019'!AN83=0,0,(AME_2030!AN83/'2019'!AN83)^(1/7)-1)</f>
        <v>0</v>
      </c>
      <c r="AO83">
        <f>IF('2019'!AO83=0,0,(AME_2030!AO83/'2019'!AO83)^(1/7)-1)</f>
        <v>-1.2328211023356905E-3</v>
      </c>
      <c r="AP83">
        <f>IF('2019'!AP83=0,0,(AME_2030!AP83/'2019'!AP83)^(1/7)-1)</f>
        <v>0</v>
      </c>
      <c r="AQ83">
        <f>IF('2019'!AQ83=0,0,(AME_2030!AQ83/'2019'!AQ83)^(1/7)-1)</f>
        <v>0</v>
      </c>
      <c r="AR83">
        <f>IF('2019'!AR83=0,0,(AME_2030!AR83/'2019'!AR83)^(1/7)-1)</f>
        <v>0</v>
      </c>
      <c r="AS83">
        <f>IF('2019'!AS83=0,0,(AME_2030!AS83/'2019'!AS83)^(1/7)-1)</f>
        <v>0</v>
      </c>
      <c r="AT83">
        <f>IF('2019'!AT83=0,0,(AME_2030!AT83/'2019'!AT83)^(1/7)-1)</f>
        <v>4.4568269695477447E-3</v>
      </c>
      <c r="AU83">
        <f>IF('2019'!AU83=0,0,(AME_2030!AU83/'2019'!AU83)^(1/7)-1)</f>
        <v>2.8982495924492202E-3</v>
      </c>
    </row>
    <row r="84" spans="1:47" x14ac:dyDescent="0.25">
      <c r="A84" s="146"/>
      <c r="B84" s="1" t="s">
        <v>8</v>
      </c>
      <c r="C84" s="1" t="s">
        <v>8</v>
      </c>
      <c r="D84" s="4" t="s">
        <v>45</v>
      </c>
      <c r="E84">
        <f>IF('2019'!E84=0,0,(AME_2030!E84/'2019'!E84)^(1/7)-1)</f>
        <v>6.2876117459671477E-3</v>
      </c>
      <c r="F84">
        <f>IF('2019'!F84=0,0,(AME_2030!F84/'2019'!F84)^(1/7)-1)</f>
        <v>6.7898651192965787E-3</v>
      </c>
      <c r="G84">
        <f>IF('2019'!G84=0,0,(AME_2030!G84/'2019'!G84)^(1/7)-1)</f>
        <v>-2.3353149414262475E-9</v>
      </c>
      <c r="H84">
        <f>IF('2019'!H84=0,0,(AME_2030!H84/'2019'!H84)^(1/7)-1)</f>
        <v>1.0131519134922717E-2</v>
      </c>
      <c r="I84">
        <f>IF('2019'!I84=0,0,(AME_2030!I84/'2019'!I84)^(1/7)-1)</f>
        <v>-6.5001164769273867E-4</v>
      </c>
      <c r="J84">
        <f>IF('2019'!J84=0,0,(AME_2030!J84/'2019'!J84)^(1/7)-1)</f>
        <v>-4.8247995328720705E-4</v>
      </c>
      <c r="K84" s="64">
        <f>IF('2019 (Z)'!AW84=0,0,('AME_2030 (Z)'!AW84/'2019 (Z)'!AW84)^(1/7)-1)</f>
        <v>8.7353275322132884E-3</v>
      </c>
      <c r="L84" s="64">
        <f t="shared" si="29"/>
        <v>8.7353275322132884E-3</v>
      </c>
      <c r="M84">
        <f>IF('2019'!M84=0,0,(AME_2030!M84/'2019'!M84)^(1/7)-1)</f>
        <v>-1.6842491104654633E-2</v>
      </c>
      <c r="N84">
        <f>IF('2019'!N84=0,0,(AME_2030!N84/'2019'!N84)^(1/7)-1)</f>
        <v>1.8508509028809517E-3</v>
      </c>
      <c r="O84">
        <f>IF('2019'!O84=0,0,(AME_2030!O84/'2019'!O84)^(1/7)-1)</f>
        <v>-1.9964606660840545E-3</v>
      </c>
      <c r="P84">
        <f>IF('2019'!P84=0,0,(AME_2030!P84/'2019'!P84)^(1/7)-1)</f>
        <v>5.2508690353081366E-3</v>
      </c>
      <c r="Q84">
        <f>IF('2019'!Q84=0,0,(AME_2030!Q84/'2019'!Q84)^(1/7)-1)</f>
        <v>1.2959797013323282E-7</v>
      </c>
      <c r="R84">
        <f>IF('2019'!R84=0,0,(AME_2030!R84/'2019'!R84)^(1/7)-1)</f>
        <v>-1.2985747713800677E-6</v>
      </c>
      <c r="S84" s="64">
        <f t="shared" si="33"/>
        <v>8.2706642530250285E-4</v>
      </c>
      <c r="T84" s="64">
        <f>IF('2019'!T84=0,0,(AME_2030!T84/'2019'!T84)^(1/7)-1)</f>
        <v>8.2706642530250285E-4</v>
      </c>
      <c r="U84">
        <f>IF('2019'!U84=0,0,(AME_2030!U84/'2019'!U84)^(1/7)-1)</f>
        <v>-3.7089284099511843E-5</v>
      </c>
      <c r="V84">
        <f>IF('2019'!V84=0,0,(AME_2030!V84/'2019'!V84)^(1/7)-1)</f>
        <v>-2.6346634207641273E-8</v>
      </c>
      <c r="W84">
        <f>IF('2019'!W84=0,0,(AME_2030!W84/'2019'!W84)^(1/7)-1)</f>
        <v>6.7395376007384211E-3</v>
      </c>
      <c r="X84">
        <f>IF('2019'!X84=0,0,(AME_2030!X84/'2019'!X84)^(1/7)-1)</f>
        <v>7.1088255125353328E-3</v>
      </c>
      <c r="Y84">
        <f>IF('2019'!Y84=0,0,(AME_2030!Y84/'2019'!Y84)^(1/7)-1)</f>
        <v>2.6454662539414642E-3</v>
      </c>
      <c r="Z84">
        <f>IF('2019'!Z84=0,0,(AME_2030!Z84/'2019'!Z84)^(1/7)-1)</f>
        <v>-2.4721747085453272E-3</v>
      </c>
      <c r="AA84">
        <f>IF('2019'!AA84=0,0,(AME_2030!AA84/'2019'!AA84)^(1/7)-1)</f>
        <v>1.0476840716484581E-3</v>
      </c>
      <c r="AB84">
        <f>IF('2019'!AB84=0,0,(AME_2030!AB84/'2019'!AB84)^(1/7)-1)</f>
        <v>-5.368980718112315E-5</v>
      </c>
      <c r="AC84">
        <f>IF('2019'!AC84=0,0,(AME_2030!AC84/'2019'!AC84)^(1/7)-1)</f>
        <v>-2.2028981698118955E-4</v>
      </c>
      <c r="AD84">
        <f>IF('2019'!AD84=0,0,(AME_2030!AD84/'2019'!AD84)^(1/7)-1)</f>
        <v>1.799794267460797E-4</v>
      </c>
      <c r="AE84">
        <f>IF('2019'!AE84=0,0,(AME_2030!AE84/'2019'!AE84)^(1/7)-1)</f>
        <v>-3.1975153025631808E-4</v>
      </c>
      <c r="AF84">
        <f>IF('2019'!AF84=0,0,(AME_2030!AF84/'2019'!AF84)^(1/7)-1)</f>
        <v>-1.907494418181388E-3</v>
      </c>
      <c r="AG84">
        <f>IF('2019'!AG84=0,0,(AME_2030!AG84/'2019'!AG84)^(1/7)-1)</f>
        <v>-5.3550505342435661E-3</v>
      </c>
      <c r="AH84">
        <f>IF('2019'!AH84=0,0,(AME_2030!AH84/'2019'!AH84)^(1/7)-1)</f>
        <v>5.1534275835818377E-5</v>
      </c>
      <c r="AI84">
        <f>IF('2019'!AI84=0,0,(AME_2030!AI84/'2019'!AI84)^(1/7)-1)</f>
        <v>-3.4099222223471504E-4</v>
      </c>
      <c r="AJ84">
        <f>IF('2019'!AJ84=0,0,(AME_2030!AJ84/'2019'!AJ84)^(1/7)-1)</f>
        <v>-1.1202070161475675E-6</v>
      </c>
      <c r="AK84">
        <f>IF('2019'!AK84=0,0,(AME_2030!AK84/'2019'!AK84)^(1/7)-1)</f>
        <v>0</v>
      </c>
      <c r="AL84">
        <f>IF('2019'!AL84=0,0,(AME_2030!AL84/'2019'!AL84)^(1/7)-1)</f>
        <v>8.8322543234808926E-4</v>
      </c>
      <c r="AM84">
        <f>IF('2019'!AM84=0,0,(AME_2030!AM84/'2019'!AM84)^(1/7)-1)</f>
        <v>7.1186753195464636E-3</v>
      </c>
      <c r="AN84">
        <f>IF('2019'!AN84=0,0,(AME_2030!AN84/'2019'!AN84)^(1/7)-1)</f>
        <v>0</v>
      </c>
      <c r="AO84">
        <f>IF('2019'!AO84=0,0,(AME_2030!AO84/'2019'!AO84)^(1/7)-1)</f>
        <v>-1.2328181674632344E-3</v>
      </c>
      <c r="AP84">
        <f>IF('2019'!AP84=0,0,(AME_2030!AP84/'2019'!AP84)^(1/7)-1)</f>
        <v>7.1089714266547865E-3</v>
      </c>
      <c r="AQ84">
        <f>IF('2019'!AQ84=0,0,(AME_2030!AQ84/'2019'!AQ84)^(1/7)-1)</f>
        <v>0</v>
      </c>
      <c r="AR84">
        <f>IF('2019'!AR84=0,0,(AME_2030!AR84/'2019'!AR84)^(1/7)-1)</f>
        <v>0</v>
      </c>
      <c r="AS84">
        <f>IF('2019'!AS84=0,0,(AME_2030!AS84/'2019'!AS84)^(1/7)-1)</f>
        <v>0</v>
      </c>
      <c r="AT84">
        <f>IF('2019'!AT84=0,0,(AME_2030!AT84/'2019'!AT84)^(1/7)-1)</f>
        <v>2.7336314193413536E-3</v>
      </c>
      <c r="AU84">
        <f>IF('2019'!AU84=0,0,(AME_2030!AU84/'2019'!AU84)^(1/7)-1)</f>
        <v>6.2593708423219763E-3</v>
      </c>
    </row>
    <row r="85" spans="1:47" x14ac:dyDescent="0.25">
      <c r="A85" s="146"/>
      <c r="B85" s="77" t="s">
        <v>9</v>
      </c>
      <c r="C85" s="77" t="s">
        <v>9</v>
      </c>
      <c r="D85" s="78" t="s">
        <v>46</v>
      </c>
      <c r="E85" s="79">
        <f>IF('2019 (Z)'!E129=0,0,('AME_2030 (Z)'!E129/'2019 (Z)'!E129)^(1/7)-1)</f>
        <v>-1.1886283524548014E-2</v>
      </c>
      <c r="F85" s="79">
        <f>IF('2019 (Z)'!F129=0,0,('AME_2030 (Z)'!F129/'2019 (Z)'!F129)^(1/7)-1)</f>
        <v>-1.4014894852494075E-2</v>
      </c>
      <c r="G85" s="79">
        <f>IF('2019 (Z)'!G129=0,0,('AME_2030 (Z)'!G129/'2019 (Z)'!G129)^(1/7)-1)</f>
        <v>-1.4938796859312764E-2</v>
      </c>
      <c r="H85" s="79">
        <f>IF('2019 (Z)'!H129=0,0,('AME_2030 (Z)'!H129/'2019 (Z)'!H129)^(1/7)-1)</f>
        <v>3.5614847501431734E-2</v>
      </c>
      <c r="I85" s="79">
        <f>IF('2019 (Z)'!I129=0,0,('AME_2030 (Z)'!I129/'2019 (Z)'!I129)^(1/7)-1)</f>
        <v>-1.5871217206052224E-2</v>
      </c>
      <c r="J85" s="79">
        <f>IF('2019 (Z)'!J129=0,0,('AME_2030 (Z)'!J129/'2019 (Z)'!J129)^(1/7)-1)</f>
        <v>-1.4232087714169173E-2</v>
      </c>
      <c r="K85" s="79">
        <f>IF('2019 (Z)'!K129=0,0,('AME_2030 (Z)'!K129/'2019 (Z)'!K129)^(1/7)-1)</f>
        <v>-1.2643475067343535E-2</v>
      </c>
      <c r="L85" s="79">
        <f>IF('2019 (Z)'!L129=0,0,('AME_2030 (Z)'!L129/'2019 (Z)'!L129)^(1/7)-1)</f>
        <v>-1.2643475067343535E-2</v>
      </c>
      <c r="M85" s="79">
        <f>IF('2019 (Z)'!M129=0,0,('AME_2030 (Z)'!M129/'2019 (Z)'!M129)^(1/7)-1)</f>
        <v>-1.8495197255802953E-2</v>
      </c>
      <c r="N85" s="79">
        <f>IF('2019 (Z)'!N129=0,0,('AME_2030 (Z)'!N129/'2019 (Z)'!N129)^(1/7)-1)</f>
        <v>-1.6076105499773785E-2</v>
      </c>
      <c r="O85" s="79">
        <f>IF('2019 (Z)'!O129=0,0,('AME_2030 (Z)'!O129/'2019 (Z)'!O129)^(1/7)-1)</f>
        <v>2.8305804770840437E-2</v>
      </c>
      <c r="P85" s="79">
        <f>IF('2019 (Z)'!P129=0,0,('AME_2030 (Z)'!P129/'2019 (Z)'!P129)^(1/7)-1)</f>
        <v>-1.5012909224931925E-2</v>
      </c>
      <c r="Q85" s="79">
        <f>IF('2019 (Z)'!Q129=0,0,('AME_2030 (Z)'!Q129/'2019 (Z)'!Q129)^(1/7)-1)</f>
        <v>-1.4864878537688364E-2</v>
      </c>
      <c r="R85" s="79">
        <f>IF('2019 (Z)'!R129=0,0,('AME_2030 (Z)'!R129/'2019 (Z)'!R129)^(1/7)-1)</f>
        <v>-1.4938621092349558E-2</v>
      </c>
      <c r="S85" s="79">
        <f t="shared" si="33"/>
        <v>-1.4499449125501829E-2</v>
      </c>
      <c r="T85" s="79">
        <f>IF('2019 (Z)'!T129=0,0,('AME_2030 (Z)'!T129/'2019 (Z)'!T129)^(1/7)-1)</f>
        <v>-1.4499449125501829E-2</v>
      </c>
      <c r="U85" s="79">
        <f>IF('2019 (Z)'!U129=0,0,('AME_2030 (Z)'!U129/'2019 (Z)'!U129)^(1/7)-1)</f>
        <v>-1.4961108706517345E-2</v>
      </c>
      <c r="V85" s="79">
        <f>IF('2019 (Z)'!V129=0,0,('AME_2030 (Z)'!V129/'2019 (Z)'!V129)^(1/7)-1)</f>
        <v>-1.4938820511931739E-2</v>
      </c>
      <c r="W85" s="79">
        <f>IF('2019 (Z)'!W129=0,0,('AME_2030 (Z)'!W129/'2019 (Z)'!W129)^(1/7)-1)</f>
        <v>-1.6083615160591647E-2</v>
      </c>
      <c r="X85" s="79">
        <f>IF('2019 (Z)'!X129=0,0,('AME_2030 (Z)'!X129/'2019 (Z)'!X129)^(1/7)-1)</f>
        <v>-1.4931684666129375E-2</v>
      </c>
      <c r="Y85" s="79">
        <f>IF('2019 (Z)'!Y129=0,0,('AME_2030 (Z)'!Y129/'2019 (Z)'!Y129)^(1/7)-1)</f>
        <v>-1.2553670031462016E-2</v>
      </c>
      <c r="Z85" s="79">
        <f>IF('2019 (Z)'!Z129=0,0,('AME_2030 (Z)'!Z129/'2019 (Z)'!Z129)^(1/7)-1)</f>
        <v>-1.5529418478221868E-2</v>
      </c>
      <c r="AA85" s="79">
        <f>IF('2019 (Z)'!AA129=0,0,('AME_2030 (Z)'!AA129/'2019 (Z)'!AA129)^(1/7)-1)</f>
        <v>-1.3587920653148622E-2</v>
      </c>
      <c r="AB85" s="79">
        <f>IF('2019 (Z)'!AB129=0,0,('AME_2030 (Z)'!AB129/'2019 (Z)'!AB129)^(1/7)-1)</f>
        <v>-1.4617244945494656E-2</v>
      </c>
      <c r="AC85" s="79">
        <f>IF('2019 (Z)'!AC129=0,0,('AME_2030 (Z)'!AC129/'2019 (Z)'!AC129)^(1/7)-1)</f>
        <v>-1.5088605290146218E-2</v>
      </c>
      <c r="AD85" s="79">
        <f>IF('2019 (Z)'!AD129=0,0,('AME_2030 (Z)'!AD129/'2019 (Z)'!AD129)^(1/7)-1)</f>
        <v>-1.4570712085377968E-2</v>
      </c>
      <c r="AE85" s="79">
        <f>IF('2019 (Z)'!AE129=0,0,('AME_2030 (Z)'!AE129/'2019 (Z)'!AE129)^(1/7)-1)</f>
        <v>-1.3577625570760476E-2</v>
      </c>
      <c r="AF85" s="79">
        <f>IF('2019 (Z)'!AF129=0,0,('AME_2030 (Z)'!AF129/'2019 (Z)'!AF129)^(1/7)-1)</f>
        <v>-1.5647371133028609E-2</v>
      </c>
      <c r="AG85" s="79">
        <f>IF('2019 (Z)'!AG129=0,0,('AME_2030 (Z)'!AG129/'2019 (Z)'!AG129)^(1/7)-1)</f>
        <v>-2.0213847093344617E-2</v>
      </c>
      <c r="AH85" s="79">
        <f>IF('2019 (Z)'!AH129=0,0,('AME_2030 (Z)'!AH129/'2019 (Z)'!AH129)^(1/7)-1)</f>
        <v>-1.4198045631946821E-2</v>
      </c>
      <c r="AI85" s="79">
        <f>IF('2019 (Z)'!AI129=0,0,('AME_2030 (Z)'!AI129/'2019 (Z)'!AI129)^(1/7)-1)</f>
        <v>-1.5135296663642106E-2</v>
      </c>
      <c r="AJ85" s="79">
        <f>IF('2019 (Z)'!AJ129=0,0,('AME_2030 (Z)'!AJ129/'2019 (Z)'!AJ129)^(1/7)-1)</f>
        <v>-1.4939827588591803E-2</v>
      </c>
      <c r="AK85" s="79">
        <f>IF('2019 (Z)'!AK129=0,0,('AME_2030 (Z)'!AK129/'2019 (Z)'!AK129)^(1/7)-1)</f>
        <v>0</v>
      </c>
      <c r="AL85" s="79">
        <f>IF('2019 (Z)'!AL129=0,0,('AME_2030 (Z)'!AL129/'2019 (Z)'!AL129)^(1/7)-1)</f>
        <v>-1.4068763449819333E-2</v>
      </c>
      <c r="AM85" s="79">
        <f>IF('2019 (Z)'!AM129=0,0,('AME_2030 (Z)'!AM129/'2019 (Z)'!AM129)^(1/7)-1)</f>
        <v>-1.4916356265603614E-2</v>
      </c>
      <c r="AN85" s="79">
        <f>IF('2019 (Z)'!AN129=0,0,('AME_2030 (Z)'!AN129/'2019 (Z)'!AN129)^(1/7)-1)</f>
        <v>0</v>
      </c>
      <c r="AO85" s="79">
        <f>IF('2019 (Z)'!AO129=0,0,('AME_2030 (Z)'!AO129/'2019 (Z)'!AO129)^(1/7)-1)</f>
        <v>-1.6040913452971983E-2</v>
      </c>
      <c r="AP85" s="79">
        <f>IF('2019 (Z)'!AP129=0,0,('AME_2030 (Z)'!AP129/'2019 (Z)'!AP129)^(1/7)-1)</f>
        <v>-1.49081560279688E-2</v>
      </c>
      <c r="AQ85" s="79">
        <f>IF('2019 (Z)'!AQ129=0,0,('AME_2030 (Z)'!AQ129/'2019 (Z)'!AQ129)^(1/7)-1)</f>
        <v>-1.4741459792668832E-2</v>
      </c>
      <c r="AR85" s="79">
        <f>IF('2019 (Z)'!AR129=0,0,('AME_2030 (Z)'!AR129/'2019 (Z)'!AR129)^(1/7)-1)</f>
        <v>0</v>
      </c>
      <c r="AS85" s="79">
        <f>IF('2019 (Z)'!AS129=0,0,('AME_2030 (Z)'!AS129/'2019 (Z)'!AS129)^(1/7)-1)</f>
        <v>0</v>
      </c>
      <c r="AT85" s="79">
        <f>IF('2019 (Z)'!AT129=0,0,('AME_2030 (Z)'!AT129/'2019 (Z)'!AT129)^(1/7)-1)</f>
        <v>-3.1358625320982991E-3</v>
      </c>
      <c r="AU85" s="79">
        <f>IF('2019 (Z)'!AU129=0,0,('AME_2030 (Z)'!AU129/'2019 (Z)'!AU129)^(1/7)-1)</f>
        <v>-2.1774218948582558E-3</v>
      </c>
    </row>
    <row r="86" spans="1:47" x14ac:dyDescent="0.25">
      <c r="A86" s="146"/>
      <c r="B86" s="77" t="s">
        <v>10</v>
      </c>
      <c r="C86" s="77" t="s">
        <v>10</v>
      </c>
      <c r="D86" s="78" t="s">
        <v>47</v>
      </c>
      <c r="E86" s="79">
        <f>E85</f>
        <v>-1.1886283524548014E-2</v>
      </c>
      <c r="F86" s="79">
        <f>F85</f>
        <v>-1.4014894852494075E-2</v>
      </c>
      <c r="G86" s="79">
        <f t="shared" ref="G86:P86" si="34">G85</f>
        <v>-1.4938796859312764E-2</v>
      </c>
      <c r="H86" s="79">
        <f t="shared" si="34"/>
        <v>3.5614847501431734E-2</v>
      </c>
      <c r="I86" s="79">
        <f t="shared" si="34"/>
        <v>-1.5871217206052224E-2</v>
      </c>
      <c r="J86" s="79">
        <f t="shared" si="34"/>
        <v>-1.4232087714169173E-2</v>
      </c>
      <c r="K86" s="79">
        <f t="shared" si="34"/>
        <v>-1.2643475067343535E-2</v>
      </c>
      <c r="L86" s="79">
        <f t="shared" si="34"/>
        <v>-1.2643475067343535E-2</v>
      </c>
      <c r="M86" s="79">
        <f t="shared" si="34"/>
        <v>-1.8495197255802953E-2</v>
      </c>
      <c r="N86" s="79">
        <f t="shared" si="34"/>
        <v>-1.6076105499773785E-2</v>
      </c>
      <c r="O86" s="79">
        <f t="shared" si="34"/>
        <v>2.8305804770840437E-2</v>
      </c>
      <c r="P86" s="79">
        <f t="shared" si="34"/>
        <v>-1.5012909224931925E-2</v>
      </c>
      <c r="Q86" s="79">
        <f t="shared" ref="Q86" si="35">Q85</f>
        <v>-1.4864878537688364E-2</v>
      </c>
      <c r="R86" s="79">
        <f t="shared" ref="R86" si="36">R85</f>
        <v>-1.4938621092349558E-2</v>
      </c>
      <c r="S86" s="79">
        <f t="shared" si="33"/>
        <v>-1.4499449125501829E-2</v>
      </c>
      <c r="T86" s="79">
        <f t="shared" ref="T86" si="37">T85</f>
        <v>-1.4499449125501829E-2</v>
      </c>
      <c r="U86" s="79">
        <f t="shared" ref="U86" si="38">U85</f>
        <v>-1.4961108706517345E-2</v>
      </c>
      <c r="V86" s="79">
        <f t="shared" ref="V86" si="39">V85</f>
        <v>-1.4938820511931739E-2</v>
      </c>
      <c r="W86" s="79">
        <f t="shared" ref="W86" si="40">W85</f>
        <v>-1.6083615160591647E-2</v>
      </c>
      <c r="X86" s="79">
        <f t="shared" ref="X86:Z86" si="41">X85</f>
        <v>-1.4931684666129375E-2</v>
      </c>
      <c r="Y86" s="79">
        <f t="shared" si="41"/>
        <v>-1.2553670031462016E-2</v>
      </c>
      <c r="Z86" s="79">
        <f t="shared" si="41"/>
        <v>-1.5529418478221868E-2</v>
      </c>
      <c r="AA86" s="79">
        <f t="shared" ref="AA86" si="42">AA85</f>
        <v>-1.3587920653148622E-2</v>
      </c>
      <c r="AB86" s="79">
        <f t="shared" ref="AB86" si="43">AB85</f>
        <v>-1.4617244945494656E-2</v>
      </c>
      <c r="AC86" s="79">
        <f t="shared" ref="AC86" si="44">AC85</f>
        <v>-1.5088605290146218E-2</v>
      </c>
      <c r="AD86" s="79">
        <f t="shared" ref="AD86" si="45">AD85</f>
        <v>-1.4570712085377968E-2</v>
      </c>
      <c r="AE86" s="79">
        <f t="shared" ref="AE86" si="46">AE85</f>
        <v>-1.3577625570760476E-2</v>
      </c>
      <c r="AF86" s="79">
        <f t="shared" ref="AF86" si="47">AF85</f>
        <v>-1.5647371133028609E-2</v>
      </c>
      <c r="AG86" s="79">
        <f t="shared" ref="AG86" si="48">AG85</f>
        <v>-2.0213847093344617E-2</v>
      </c>
      <c r="AH86" s="79">
        <f t="shared" ref="AH86:AJ86" si="49">AH85</f>
        <v>-1.4198045631946821E-2</v>
      </c>
      <c r="AI86" s="79">
        <f t="shared" si="49"/>
        <v>-1.5135296663642106E-2</v>
      </c>
      <c r="AJ86" s="79">
        <f t="shared" si="49"/>
        <v>-1.4939827588591803E-2</v>
      </c>
      <c r="AK86" s="79">
        <f t="shared" ref="AK86" si="50">AK85</f>
        <v>0</v>
      </c>
      <c r="AL86" s="79">
        <f t="shared" ref="AL86" si="51">AL85</f>
        <v>-1.4068763449819333E-2</v>
      </c>
      <c r="AM86" s="79">
        <f t="shared" ref="AM86" si="52">AM85</f>
        <v>-1.4916356265603614E-2</v>
      </c>
      <c r="AN86" s="79">
        <f t="shared" ref="AN86" si="53">AN85</f>
        <v>0</v>
      </c>
      <c r="AO86" s="79">
        <f t="shared" ref="AO86" si="54">AO85</f>
        <v>-1.6040913452971983E-2</v>
      </c>
      <c r="AP86" s="79">
        <f t="shared" ref="AP86" si="55">AP85</f>
        <v>-1.49081560279688E-2</v>
      </c>
      <c r="AQ86" s="79">
        <f t="shared" ref="AQ86" si="56">AQ85</f>
        <v>-1.4741459792668832E-2</v>
      </c>
      <c r="AR86" s="79">
        <f t="shared" ref="AR86:AT86" si="57">AR85</f>
        <v>0</v>
      </c>
      <c r="AS86" s="79">
        <f t="shared" si="57"/>
        <v>0</v>
      </c>
      <c r="AT86" s="79">
        <f t="shared" si="57"/>
        <v>-3.1358625320982991E-3</v>
      </c>
      <c r="AU86" s="79">
        <f t="shared" ref="AU86" si="58">AU85</f>
        <v>-2.1774218948582558E-3</v>
      </c>
    </row>
    <row r="87" spans="1:47" x14ac:dyDescent="0.25">
      <c r="A87" s="146"/>
      <c r="B87" s="1" t="s">
        <v>11</v>
      </c>
      <c r="C87" s="1" t="s">
        <v>11</v>
      </c>
      <c r="D87" s="4" t="s">
        <v>48</v>
      </c>
      <c r="E87">
        <f>IF('2019'!E87=0,0,(AME_2030!E87/'2019'!E87)^(1/7)-1)</f>
        <v>-2.2888933918335352E-2</v>
      </c>
      <c r="F87">
        <f>IF('2019'!F87=0,0,(AME_2030!F87/'2019'!F87)^(1/7)-1)</f>
        <v>-2.263758796979054E-2</v>
      </c>
      <c r="G87">
        <f>IF('2019'!G87=0,0,(AME_2030!G87/'2019'!G87)^(1/7)-1)</f>
        <v>0.11375897129560375</v>
      </c>
      <c r="H87">
        <f>IF('2019'!H87=0,0,(AME_2030!H87/'2019'!H87)^(1/7)-1)</f>
        <v>5.9763961616989825E-3</v>
      </c>
      <c r="I87">
        <f>IF('2019'!I87=0,0,(AME_2030!I87/'2019'!I87)^(1/7)-1)</f>
        <v>-3.1820327882348121E-4</v>
      </c>
      <c r="J87">
        <f>IF('2019'!J87=0,0,(AME_2030!J87/'2019'!J87)^(1/7)-1)</f>
        <v>1.2291546962628352E-4</v>
      </c>
      <c r="K87" s="64">
        <f>IF('2019 (Z)'!AW87=0,0,('AME_2030 (Z)'!AW87/'2019 (Z)'!AW87)^(1/7)-1)</f>
        <v>-1.9302868811878593E-2</v>
      </c>
      <c r="L87" s="64">
        <f t="shared" ref="L87:L115" si="59">K87</f>
        <v>-1.9302868811878593E-2</v>
      </c>
      <c r="M87">
        <f>IF('2019'!M87=0,0,(AME_2030!M87/'2019'!M87)^(1/7)-1)</f>
        <v>5.0647829327643556E-4</v>
      </c>
      <c r="N87">
        <f>IF('2019'!N87=0,0,(AME_2030!N87/'2019'!N87)^(1/7)-1)</f>
        <v>2.7363572742862274E-3</v>
      </c>
      <c r="O87">
        <f>IF('2019'!O87=0,0,(AME_2030!O87/'2019'!O87)^(1/7)-1)</f>
        <v>2.3815501455999311E-3</v>
      </c>
      <c r="P87">
        <f>IF('2019'!P87=0,0,(AME_2030!P87/'2019'!P87)^(1/7)-1)</f>
        <v>-1.783800068640462E-2</v>
      </c>
      <c r="Q87">
        <f>IF('2019'!Q87=0,0,(AME_2030!Q87/'2019'!Q87)^(1/7)-1)</f>
        <v>1.6325152052409919E-7</v>
      </c>
      <c r="R87">
        <f>IF('2019'!R87=0,0,(AME_2030!R87/'2019'!R87)^(1/7)-1)</f>
        <v>-2.8255923378850412E-8</v>
      </c>
      <c r="S87" s="64">
        <f t="shared" si="33"/>
        <v>1.0186613588203386E-6</v>
      </c>
      <c r="T87" s="64">
        <f>IF('2019'!T87=0,0,(AME_2030!T87/'2019'!T87)^(1/7)-1)</f>
        <v>1.0186613588203386E-6</v>
      </c>
      <c r="U87">
        <f>IF('2019'!U87=0,0,(AME_2030!U87/'2019'!U87)^(1/7)-1)</f>
        <v>-2.5102766211815286E-5</v>
      </c>
      <c r="V87">
        <f>IF('2019'!V87=0,0,(AME_2030!V87/'2019'!V87)^(1/7)-1)</f>
        <v>-2.6346634207641273E-8</v>
      </c>
      <c r="W87">
        <f>IF('2019'!W87=0,0,(AME_2030!W87/'2019'!W87)^(1/7)-1)</f>
        <v>-2.2888997246655385E-2</v>
      </c>
      <c r="X87">
        <f>IF('2019'!X87=0,0,(AME_2030!X87/'2019'!X87)^(1/7)-1)</f>
        <v>-1.9900495168020282E-2</v>
      </c>
      <c r="Y87">
        <f>IF('2019'!Y87=0,0,(AME_2030!Y87/'2019'!Y87)^(1/7)-1)</f>
        <v>2.2483122999212846E-3</v>
      </c>
      <c r="Z87">
        <f>IF('2019'!Z87=0,0,(AME_2030!Z87/'2019'!Z87)^(1/7)-1)</f>
        <v>-1.1023512508323563E-3</v>
      </c>
      <c r="AA87">
        <f>IF('2019'!AA87=0,0,(AME_2030!AA87/'2019'!AA87)^(1/7)-1)</f>
        <v>1.1872057376214329E-3</v>
      </c>
      <c r="AB87">
        <f>IF('2019'!AB87=0,0,(AME_2030!AB87/'2019'!AB87)^(1/7)-1)</f>
        <v>-1.9402763179166005E-4</v>
      </c>
      <c r="AC87">
        <f>IF('2019'!AC87=0,0,(AME_2030!AC87/'2019'!AC87)^(1/7)-1)</f>
        <v>-2.2028981698118955E-4</v>
      </c>
      <c r="AD87">
        <f>IF('2019'!AD87=0,0,(AME_2030!AD87/'2019'!AD87)^(1/7)-1)</f>
        <v>1.7978494261261524E-4</v>
      </c>
      <c r="AE87">
        <f>IF('2019'!AE87=0,0,(AME_2030!AE87/'2019'!AE87)^(1/7)-1)</f>
        <v>-3.1976271883460416E-4</v>
      </c>
      <c r="AF87">
        <f>IF('2019'!AF87=0,0,(AME_2030!AF87/'2019'!AF87)^(1/7)-1)</f>
        <v>-1.907494418181499E-3</v>
      </c>
      <c r="AG87">
        <f>IF('2019'!AG87=0,0,(AME_2030!AG87/'2019'!AG87)^(1/7)-1)</f>
        <v>0</v>
      </c>
      <c r="AH87">
        <f>IF('2019'!AH87=0,0,(AME_2030!AH87/'2019'!AH87)^(1/7)-1)</f>
        <v>5.1153168604045618E-5</v>
      </c>
      <c r="AI87">
        <f>IF('2019'!AI87=0,0,(AME_2030!AI87/'2019'!AI87)^(1/7)-1)</f>
        <v>-3.4060396372970203E-4</v>
      </c>
      <c r="AJ87">
        <f>IF('2019'!AJ87=0,0,(AME_2030!AJ87/'2019'!AJ87)^(1/7)-1)</f>
        <v>-1.0494535589433696E-6</v>
      </c>
      <c r="AK87">
        <f>IF('2019'!AK87=0,0,(AME_2030!AK87/'2019'!AK87)^(1/7)-1)</f>
        <v>0</v>
      </c>
      <c r="AL87">
        <f>IF('2019'!AL87=0,0,(AME_2030!AL87/'2019'!AL87)^(1/7)-1)</f>
        <v>8.8322543234808926E-4</v>
      </c>
      <c r="AM87">
        <f>IF('2019'!AM87=0,0,(AME_2030!AM87/'2019'!AM87)^(1/7)-1)</f>
        <v>-2.2603446936394045E-2</v>
      </c>
      <c r="AN87">
        <f>IF('2019'!AN87=0,0,(AME_2030!AN87/'2019'!AN87)^(1/7)-1)</f>
        <v>0</v>
      </c>
      <c r="AO87">
        <f>IF('2019'!AO87=0,0,(AME_2030!AO87/'2019'!AO87)^(1/7)-1)</f>
        <v>-1.2328211023356905E-3</v>
      </c>
      <c r="AP87">
        <f>IF('2019'!AP87=0,0,(AME_2030!AP87/'2019'!AP87)^(1/7)-1)</f>
        <v>-2.2630722225283062E-2</v>
      </c>
      <c r="AQ87">
        <f>IF('2019'!AQ87=0,0,(AME_2030!AQ87/'2019'!AQ87)^(1/7)-1)</f>
        <v>5.8300901127439353E-4</v>
      </c>
      <c r="AR87">
        <f>IF('2019'!AR87=0,0,(AME_2030!AR87/'2019'!AR87)^(1/7)-1)</f>
        <v>0</v>
      </c>
      <c r="AS87">
        <f>IF('2019'!AS87=0,0,(AME_2030!AS87/'2019'!AS87)^(1/7)-1)</f>
        <v>0</v>
      </c>
      <c r="AT87">
        <f>IF('2019'!AT87=0,0,(AME_2030!AT87/'2019'!AT87)^(1/7)-1)</f>
        <v>5.4846978844691474E-3</v>
      </c>
      <c r="AU87">
        <f>IF('2019'!AU87=0,0,(AME_2030!AU87/'2019'!AU87)^(1/7)-1)</f>
        <v>8.5889666449963098E-3</v>
      </c>
    </row>
    <row r="88" spans="1:47" x14ac:dyDescent="0.25">
      <c r="A88" s="146"/>
      <c r="B88" s="1" t="s">
        <v>12</v>
      </c>
      <c r="C88" s="1">
        <v>10</v>
      </c>
      <c r="D88" s="4" t="s">
        <v>49</v>
      </c>
      <c r="E88">
        <f>IF('2019'!E88=0,0,(AME_2030!E88/'2019'!E88)^(1/7)-1)</f>
        <v>2.0629854709219853E-3</v>
      </c>
      <c r="F88">
        <f>IF('2019'!F88=0,0,(AME_2030!F88/'2019'!F88)^(1/7)-1)</f>
        <v>-5.2509212514071368E-3</v>
      </c>
      <c r="G88">
        <f>IF('2019'!G88=0,0,(AME_2030!G88/'2019'!G88)^(1/7)-1)</f>
        <v>-2.9260452014424398E-2</v>
      </c>
      <c r="H88">
        <f>IF('2019'!H88=0,0,(AME_2030!H88/'2019'!H88)^(1/7)-1)</f>
        <v>0</v>
      </c>
      <c r="I88">
        <f>IF('2019'!I88=0,0,(AME_2030!I88/'2019'!I88)^(1/7)-1)</f>
        <v>-4.9786290811336675E-3</v>
      </c>
      <c r="J88">
        <f>IF('2019'!J88=0,0,(AME_2030!J88/'2019'!J88)^(1/7)-1)</f>
        <v>-5.1335594332899692E-3</v>
      </c>
      <c r="K88" s="64">
        <f>IF('2019 (Z)'!AW88=0,0,('AME_2030 (Z)'!AW88/'2019 (Z)'!AW88)^(1/7)-1)</f>
        <v>-3.0555282375158699E-3</v>
      </c>
      <c r="L88" s="64">
        <f t="shared" si="59"/>
        <v>-3.0555282375158699E-3</v>
      </c>
      <c r="M88">
        <f>IF('2019'!M88=0,0,(AME_2030!M88/'2019'!M88)^(1/7)-1)</f>
        <v>-5.8690519040708322E-3</v>
      </c>
      <c r="N88">
        <f>IF('2019'!N88=0,0,(AME_2030!N88/'2019'!N88)^(1/7)-1)</f>
        <v>-7.2156361734003749E-3</v>
      </c>
      <c r="O88">
        <f>IF('2019'!O88=0,0,(AME_2030!O88/'2019'!O88)^(1/7)-1)</f>
        <v>-6.0759544102945151E-3</v>
      </c>
      <c r="P88">
        <f>IF('2019'!P88=0,0,(AME_2030!P88/'2019'!P88)^(1/7)-1)</f>
        <v>-5.1408821042157049E-3</v>
      </c>
      <c r="Q88">
        <f>IF('2019'!Q88=0,0,(AME_2030!Q88/'2019'!Q88)^(1/7)-1)</f>
        <v>-6.2554055629480132E-3</v>
      </c>
      <c r="R88">
        <f>IF('2019'!R88=0,0,(AME_2030!R88/'2019'!R88)^(1/7)-1)</f>
        <v>-5.336607572693608E-3</v>
      </c>
      <c r="S88" s="64">
        <f t="shared" si="33"/>
        <v>-5.177364950222918E-3</v>
      </c>
      <c r="T88" s="64">
        <f>IF('2019'!T88=0,0,(AME_2030!T88/'2019'!T88)^(1/7)-1)</f>
        <v>-5.177364950222918E-3</v>
      </c>
      <c r="U88">
        <f>IF('2019'!U88=0,0,(AME_2030!U88/'2019'!U88)^(1/7)-1)</f>
        <v>-3.6832223885613358E-3</v>
      </c>
      <c r="V88">
        <f>IF('2019'!V88=0,0,(AME_2030!V88/'2019'!V88)^(1/7)-1)</f>
        <v>-4.2253394068043626E-3</v>
      </c>
      <c r="W88">
        <f>IF('2019'!W88=0,0,(AME_2030!W88/'2019'!W88)^(1/7)-1)</f>
        <v>-5.1158954570846848E-3</v>
      </c>
      <c r="X88">
        <f>IF('2019'!X88=0,0,(AME_2030!X88/'2019'!X88)^(1/7)-1)</f>
        <v>1.9875827649220579E-3</v>
      </c>
      <c r="Y88">
        <f>IF('2019'!Y88=0,0,(AME_2030!Y88/'2019'!Y88)^(1/7)-1)</f>
        <v>-2.949279075569633E-3</v>
      </c>
      <c r="Z88">
        <f>IF('2019'!Z88=0,0,(AME_2030!Z88/'2019'!Z88)^(1/7)-1)</f>
        <v>-6.4484640532903592E-3</v>
      </c>
      <c r="AA88">
        <f>IF('2019'!AA88=0,0,(AME_2030!AA88/'2019'!AA88)^(1/7)-1)</f>
        <v>-4.0001664342319554E-3</v>
      </c>
      <c r="AB88">
        <f>IF('2019'!AB88=0,0,(AME_2030!AB88/'2019'!AB88)^(1/7)-1)</f>
        <v>-6.6942680850955449E-3</v>
      </c>
      <c r="AC88">
        <f>IF('2019'!AC88=0,0,(AME_2030!AC88/'2019'!AC88)^(1/7)-1)</f>
        <v>-5.5561069478675673E-3</v>
      </c>
      <c r="AD88">
        <f>IF('2019'!AD88=0,0,(AME_2030!AD88/'2019'!AD88)^(1/7)-1)</f>
        <v>-5.1581745553349601E-3</v>
      </c>
      <c r="AE88">
        <f>IF('2019'!AE88=0,0,(AME_2030!AE88/'2019'!AE88)^(1/7)-1)</f>
        <v>-5.6550481812347453E-3</v>
      </c>
      <c r="AF88">
        <f>IF('2019'!AF88=0,0,(AME_2030!AF88/'2019'!AF88)^(1/7)-1)</f>
        <v>-7.2244265246388384E-3</v>
      </c>
      <c r="AG88">
        <f>IF('2019'!AG88=0,0,(AME_2030!AG88/'2019'!AG88)^(1/7)-1)</f>
        <v>0</v>
      </c>
      <c r="AH88">
        <f>IF('2019'!AH88=0,0,(AME_2030!AH88/'2019'!AH88)^(1/7)-1)</f>
        <v>-5.2814115810957407E-3</v>
      </c>
      <c r="AI88">
        <f>IF('2019'!AI88=0,0,(AME_2030!AI88/'2019'!AI88)^(1/7)-1)</f>
        <v>-5.6760395069689329E-3</v>
      </c>
      <c r="AJ88">
        <f>IF('2019'!AJ88=0,0,(AME_2030!AJ88/'2019'!AJ88)^(1/7)-1)</f>
        <v>-5.3380408696009907E-3</v>
      </c>
      <c r="AK88">
        <f>IF('2019'!AK88=0,0,(AME_2030!AK88/'2019'!AK88)^(1/7)-1)</f>
        <v>0</v>
      </c>
      <c r="AL88">
        <f>IF('2019'!AL88=0,0,(AME_2030!AL88/'2019'!AL88)^(1/7)-1)</f>
        <v>-4.4584811466279461E-3</v>
      </c>
      <c r="AM88">
        <f>IF('2019'!AM88=0,0,(AME_2030!AM88/'2019'!AM88)^(1/7)-1)</f>
        <v>-4.682091995098725E-3</v>
      </c>
      <c r="AN88">
        <f>IF('2019'!AN88=0,0,(AME_2030!AN88/'2019'!AN88)^(1/7)-1)</f>
        <v>0</v>
      </c>
      <c r="AO88">
        <f>IF('2019'!AO88=0,0,(AME_2030!AO88/'2019'!AO88)^(1/7)-1)</f>
        <v>-6.5632443922715167E-3</v>
      </c>
      <c r="AP88">
        <f>IF('2019'!AP88=0,0,(AME_2030!AP88/'2019'!AP88)^(1/7)-1)</f>
        <v>6.9536868988524514E-3</v>
      </c>
      <c r="AQ88">
        <f>IF('2019'!AQ88=0,0,(AME_2030!AQ88/'2019'!AQ88)^(1/7)-1)</f>
        <v>0</v>
      </c>
      <c r="AR88">
        <f>IF('2019'!AR88=0,0,(AME_2030!AR88/'2019'!AR88)^(1/7)-1)</f>
        <v>6.9536868988524514E-3</v>
      </c>
      <c r="AS88">
        <f>IF('2019'!AS88=0,0,(AME_2030!AS88/'2019'!AS88)^(1/7)-1)</f>
        <v>0</v>
      </c>
      <c r="AT88">
        <f>IF('2019'!AT88=0,0,(AME_2030!AT88/'2019'!AT88)^(1/7)-1)</f>
        <v>-8.6952699295317348E-4</v>
      </c>
      <c r="AU88">
        <f>IF('2019'!AU88=0,0,(AME_2030!AU88/'2019'!AU88)^(1/7)-1)</f>
        <v>-1.1638370809949339E-2</v>
      </c>
    </row>
    <row r="89" spans="1:47" x14ac:dyDescent="0.25">
      <c r="A89" s="146"/>
      <c r="B89" s="1" t="s">
        <v>13</v>
      </c>
      <c r="C89" s="1">
        <v>11</v>
      </c>
      <c r="D89" s="4" t="s">
        <v>50</v>
      </c>
      <c r="E89">
        <f>IF('2019'!E89=0,0,(AME_2030!E89/'2019'!E89)^(1/7)-1)</f>
        <v>6.9608243307592854E-3</v>
      </c>
      <c r="F89">
        <f>IF('2019'!F89=0,0,(AME_2030!F89/'2019'!F89)^(1/7)-1)</f>
        <v>-6.6285752141773679E-3</v>
      </c>
      <c r="G89">
        <f>IF('2019'!G89=0,0,(AME_2030!G89/'2019'!G89)^(1/7)-1)</f>
        <v>8.6803758576025736E-2</v>
      </c>
      <c r="H89">
        <f>IF('2019'!H89=0,0,(AME_2030!H89/'2019'!H89)^(1/7)-1)</f>
        <v>6.7521140693018733E-3</v>
      </c>
      <c r="I89">
        <f>IF('2019'!I89=0,0,(AME_2030!I89/'2019'!I89)^(1/7)-1)</f>
        <v>-3.5762578925645494E-3</v>
      </c>
      <c r="J89">
        <f>IF('2019'!J89=0,0,(AME_2030!J89/'2019'!J89)^(1/7)-1)</f>
        <v>-5.1157886827993826E-3</v>
      </c>
      <c r="K89" s="64">
        <f>IF('2019 (Z)'!AW89=0,0,('AME_2030 (Z)'!AW89/'2019 (Z)'!AW89)^(1/7)-1)</f>
        <v>-2.5147920441782601E-3</v>
      </c>
      <c r="L89" s="64">
        <f t="shared" si="59"/>
        <v>-2.5147920441782601E-3</v>
      </c>
      <c r="M89">
        <f>IF('2019'!M89=0,0,(AME_2030!M89/'2019'!M89)^(1/7)-1)</f>
        <v>-4.162593567065942E-3</v>
      </c>
      <c r="N89">
        <f>IF('2019'!N89=0,0,(AME_2030!N89/'2019'!N89)^(1/7)-1)</f>
        <v>1.4900896777794159E-3</v>
      </c>
      <c r="O89">
        <f>IF('2019'!O89=0,0,(AME_2030!O89/'2019'!O89)^(1/7)-1)</f>
        <v>-1.4393831505543631E-3</v>
      </c>
      <c r="P89">
        <f>IF('2019'!P89=0,0,(AME_2030!P89/'2019'!P89)^(1/7)-1)</f>
        <v>-3.5223640579187254E-3</v>
      </c>
      <c r="Q89">
        <f>IF('2019'!Q89=0,0,(AME_2030!Q89/'2019'!Q89)^(1/7)-1)</f>
        <v>-8.5636019269264008E-4</v>
      </c>
      <c r="R89">
        <f>IF('2019'!R89=0,0,(AME_2030!R89/'2019'!R89)^(1/7)-1)</f>
        <v>1.0710498635697618E-3</v>
      </c>
      <c r="S89" s="64">
        <f t="shared" si="33"/>
        <v>-1.2939083654960326E-3</v>
      </c>
      <c r="T89" s="64">
        <f>IF('2019'!T89=0,0,(AME_2030!T89/'2019'!T89)^(1/7)-1)</f>
        <v>-1.2939083654960326E-3</v>
      </c>
      <c r="U89">
        <f>IF('2019'!U89=0,0,(AME_2030!U89/'2019'!U89)^(1/7)-1)</f>
        <v>-6.6227941553087533E-6</v>
      </c>
      <c r="V89">
        <f>IF('2019'!V89=0,0,(AME_2030!V89/'2019'!V89)^(1/7)-1)</f>
        <v>-4.772992454581404E-4</v>
      </c>
      <c r="W89">
        <f>IF('2019'!W89=0,0,(AME_2030!W89/'2019'!W89)^(1/7)-1)</f>
        <v>-2.8446830160249181E-3</v>
      </c>
      <c r="X89">
        <f>IF('2019'!X89=0,0,(AME_2030!X89/'2019'!X89)^(1/7)-1)</f>
        <v>4.6691641840856946E-4</v>
      </c>
      <c r="Y89">
        <f>IF('2019'!Y89=0,0,(AME_2030!Y89/'2019'!Y89)^(1/7)-1)</f>
        <v>3.3672506399873292E-4</v>
      </c>
      <c r="Z89">
        <f>IF('2019'!Z89=0,0,(AME_2030!Z89/'2019'!Z89)^(1/7)-1)</f>
        <v>-8.0671851829637875E-3</v>
      </c>
      <c r="AA89">
        <f>IF('2019'!AA89=0,0,(AME_2030!AA89/'2019'!AA89)^(1/7)-1)</f>
        <v>-3.4599153799093063E-3</v>
      </c>
      <c r="AB89">
        <f>IF('2019'!AB89=0,0,(AME_2030!AB89/'2019'!AB89)^(1/7)-1)</f>
        <v>-2.0561950501807313E-4</v>
      </c>
      <c r="AC89">
        <f>IF('2019'!AC89=0,0,(AME_2030!AC89/'2019'!AC89)^(1/7)-1)</f>
        <v>-2.2028981698118955E-4</v>
      </c>
      <c r="AD89">
        <f>IF('2019'!AD89=0,0,(AME_2030!AD89/'2019'!AD89)^(1/7)-1)</f>
        <v>1.7978494261261524E-4</v>
      </c>
      <c r="AE89">
        <f>IF('2019'!AE89=0,0,(AME_2030!AE89/'2019'!AE89)^(1/7)-1)</f>
        <v>-3.1976129184518864E-4</v>
      </c>
      <c r="AF89">
        <f>IF('2019'!AF89=0,0,(AME_2030!AF89/'2019'!AF89)^(1/7)-1)</f>
        <v>-1.907494418181499E-3</v>
      </c>
      <c r="AG89">
        <f>IF('2019'!AG89=0,0,(AME_2030!AG89/'2019'!AG89)^(1/7)-1)</f>
        <v>-5.3550505342435661E-3</v>
      </c>
      <c r="AH89">
        <f>IF('2019'!AH89=0,0,(AME_2030!AH89/'2019'!AH89)^(1/7)-1)</f>
        <v>5.1565959996446864E-5</v>
      </c>
      <c r="AI89">
        <f>IF('2019'!AI89=0,0,(AME_2030!AI89/'2019'!AI89)^(1/7)-1)</f>
        <v>-3.407546031386488E-4</v>
      </c>
      <c r="AJ89">
        <f>IF('2019'!AJ89=0,0,(AME_2030!AJ89/'2019'!AJ89)^(1/7)-1)</f>
        <v>-4.19155507692337E-4</v>
      </c>
      <c r="AK89">
        <f>IF('2019'!AK89=0,0,(AME_2030!AK89/'2019'!AK89)^(1/7)-1)</f>
        <v>0</v>
      </c>
      <c r="AL89">
        <f>IF('2019'!AL89=0,0,(AME_2030!AL89/'2019'!AL89)^(1/7)-1)</f>
        <v>1.5119828675191904E-4</v>
      </c>
      <c r="AM89">
        <f>IF('2019'!AM89=0,0,(AME_2030!AM89/'2019'!AM89)^(1/7)-1)</f>
        <v>-1.6232929192329104E-3</v>
      </c>
      <c r="AN89">
        <f>IF('2019'!AN89=0,0,(AME_2030!AN89/'2019'!AN89)^(1/7)-1)</f>
        <v>0</v>
      </c>
      <c r="AO89">
        <f>IF('2019'!AO89=0,0,(AME_2030!AO89/'2019'!AO89)^(1/7)-1)</f>
        <v>-1.2784205654688963E-3</v>
      </c>
      <c r="AP89">
        <f>IF('2019'!AP89=0,0,(AME_2030!AP89/'2019'!AP89)^(1/7)-1)</f>
        <v>-6.7273683146984453E-4</v>
      </c>
      <c r="AQ89">
        <f>IF('2019'!AQ89=0,0,(AME_2030!AQ89/'2019'!AQ89)^(1/7)-1)</f>
        <v>0</v>
      </c>
      <c r="AR89">
        <f>IF('2019'!AR89=0,0,(AME_2030!AR89/'2019'!AR89)^(1/7)-1)</f>
        <v>1.0261730272611569E-3</v>
      </c>
      <c r="AS89">
        <f>IF('2019'!AS89=0,0,(AME_2030!AS89/'2019'!AS89)^(1/7)-1)</f>
        <v>0</v>
      </c>
      <c r="AT89">
        <f>IF('2019'!AT89=0,0,(AME_2030!AT89/'2019'!AT89)^(1/7)-1)</f>
        <v>5.7049678213028088E-3</v>
      </c>
      <c r="AU89">
        <f>IF('2019'!AU89=0,0,(AME_2030!AU89/'2019'!AU89)^(1/7)-1)</f>
        <v>7.1102061836736397E-4</v>
      </c>
    </row>
    <row r="90" spans="1:47" x14ac:dyDescent="0.25">
      <c r="A90" s="146"/>
      <c r="B90" s="1" t="s">
        <v>14</v>
      </c>
      <c r="C90" s="1">
        <v>12</v>
      </c>
      <c r="D90" s="4" t="s">
        <v>51</v>
      </c>
      <c r="E90">
        <f>IF('2019'!E90=0,0,(AME_2030!E90/'2019'!E90)^(1/7)-1)</f>
        <v>4.2545357590895172E-4</v>
      </c>
      <c r="F90">
        <f>IF('2019'!F90=0,0,(AME_2030!F90/'2019'!F90)^(1/7)-1)</f>
        <v>1.4288956950125886E-4</v>
      </c>
      <c r="G90">
        <f>IF('2019'!G90=0,0,(AME_2030!G90/'2019'!G90)^(1/7)-1)</f>
        <v>2.4972659893096605E-5</v>
      </c>
      <c r="H90">
        <f>IF('2019'!H90=0,0,(AME_2030!H90/'2019'!H90)^(1/7)-1)</f>
        <v>-1.8585312260654296E-2</v>
      </c>
      <c r="I90">
        <f>IF('2019'!I90=0,0,(AME_2030!I90/'2019'!I90)^(1/7)-1)</f>
        <v>-1.6704765168229496E-4</v>
      </c>
      <c r="J90">
        <f>IF('2019'!J90=0,0,(AME_2030!J90/'2019'!J90)^(1/7)-1)</f>
        <v>-1.0817835443130974E-3</v>
      </c>
      <c r="K90" s="64">
        <f>IF('2019 (Z)'!AW90=0,0,('AME_2030 (Z)'!AW90/'2019 (Z)'!AW90)^(1/7)-1)</f>
        <v>2.2982323667275484E-3</v>
      </c>
      <c r="L90" s="64">
        <f t="shared" si="59"/>
        <v>2.2982323667275484E-3</v>
      </c>
      <c r="M90">
        <f>IF('2019'!M90=0,0,(AME_2030!M90/'2019'!M90)^(1/7)-1)</f>
        <v>2.6258350415715448E-3</v>
      </c>
      <c r="N90">
        <f>IF('2019'!N90=0,0,(AME_2030!N90/'2019'!N90)^(1/7)-1)</f>
        <v>-7.3097381477812418E-3</v>
      </c>
      <c r="O90">
        <f>IF('2019'!O90=0,0,(AME_2030!O90/'2019'!O90)^(1/7)-1)</f>
        <v>-2.4885628139337257E-4</v>
      </c>
      <c r="P90">
        <f>IF('2019'!P90=0,0,(AME_2030!P90/'2019'!P90)^(1/7)-1)</f>
        <v>-1.8578124376411598E-4</v>
      </c>
      <c r="Q90">
        <f>IF('2019'!Q90=0,0,(AME_2030!Q90/'2019'!Q90)^(1/7)-1)</f>
        <v>2.7438286415710778E-3</v>
      </c>
      <c r="R90">
        <f>IF('2019'!R90=0,0,(AME_2030!R90/'2019'!R90)^(1/7)-1)</f>
        <v>-2.0238260622917892E-8</v>
      </c>
      <c r="S90" s="64">
        <f t="shared" si="33"/>
        <v>2.8308300412449583E-5</v>
      </c>
      <c r="T90" s="64">
        <f>IF('2019'!T90=0,0,(AME_2030!T90/'2019'!T90)^(1/7)-1)</f>
        <v>2.8308300412449583E-5</v>
      </c>
      <c r="U90">
        <f>IF('2019'!U90=0,0,(AME_2030!U90/'2019'!U90)^(1/7)-1)</f>
        <v>-2.3363483682370401E-5</v>
      </c>
      <c r="V90">
        <f>IF('2019'!V90=0,0,(AME_2030!V90/'2019'!V90)^(1/7)-1)</f>
        <v>-2.6346634207641273E-8</v>
      </c>
      <c r="W90">
        <f>IF('2019'!W90=0,0,(AME_2030!W90/'2019'!W90)^(1/7)-1)</f>
        <v>-3.4398987182981955E-4</v>
      </c>
      <c r="X90">
        <f>IF('2019'!X90=0,0,(AME_2030!X90/'2019'!X90)^(1/7)-1)</f>
        <v>-1.6848219162146627E-5</v>
      </c>
      <c r="Y90">
        <f>IF('2019'!Y90=0,0,(AME_2030!Y90/'2019'!Y90)^(1/7)-1)</f>
        <v>2.4005377164966202E-3</v>
      </c>
      <c r="Z90">
        <f>IF('2019'!Z90=0,0,(AME_2030!Z90/'2019'!Z90)^(1/7)-1)</f>
        <v>-1.1358948954727222E-3</v>
      </c>
      <c r="AA90">
        <f>IF('2019'!AA90=0,0,(AME_2030!AA90/'2019'!AA90)^(1/7)-1)</f>
        <v>1.3440030625742061E-3</v>
      </c>
      <c r="AB90">
        <f>IF('2019'!AB90=0,0,(AME_2030!AB90/'2019'!AB90)^(1/7)-1)</f>
        <v>-1.1877796530546103E-4</v>
      </c>
      <c r="AC90">
        <f>IF('2019'!AC90=0,0,(AME_2030!AC90/'2019'!AC90)^(1/7)-1)</f>
        <v>-2.2028981698118955E-4</v>
      </c>
      <c r="AD90">
        <f>IF('2019'!AD90=0,0,(AME_2030!AD90/'2019'!AD90)^(1/7)-1)</f>
        <v>1.7978494261261524E-4</v>
      </c>
      <c r="AE90">
        <f>IF('2019'!AE90=0,0,(AME_2030!AE90/'2019'!AE90)^(1/7)-1)</f>
        <v>-3.1976129184518864E-4</v>
      </c>
      <c r="AF90">
        <f>IF('2019'!AF90=0,0,(AME_2030!AF90/'2019'!AF90)^(1/7)-1)</f>
        <v>-1.907494418181499E-3</v>
      </c>
      <c r="AG90">
        <f>IF('2019'!AG90=0,0,(AME_2030!AG90/'2019'!AG90)^(1/7)-1)</f>
        <v>-5.3550505342435661E-3</v>
      </c>
      <c r="AH90">
        <f>IF('2019'!AH90=0,0,(AME_2030!AH90/'2019'!AH90)^(1/7)-1)</f>
        <v>5.1565959996446864E-5</v>
      </c>
      <c r="AI90">
        <f>IF('2019'!AI90=0,0,(AME_2030!AI90/'2019'!AI90)^(1/7)-1)</f>
        <v>-3.4066449729341919E-4</v>
      </c>
      <c r="AJ90">
        <f>IF('2019'!AJ90=0,0,(AME_2030!AJ90/'2019'!AJ90)^(1/7)-1)</f>
        <v>-1.0488087813786962E-6</v>
      </c>
      <c r="AK90">
        <f>IF('2019'!AK90=0,0,(AME_2030!AK90/'2019'!AK90)^(1/7)-1)</f>
        <v>0</v>
      </c>
      <c r="AL90">
        <f>IF('2019'!AL90=0,0,(AME_2030!AL90/'2019'!AL90)^(1/7)-1)</f>
        <v>8.8322543234808926E-4</v>
      </c>
      <c r="AM90">
        <f>IF('2019'!AM90=0,0,(AME_2030!AM90/'2019'!AM90)^(1/7)-1)</f>
        <v>2.1572065973085586E-5</v>
      </c>
      <c r="AN90">
        <f>IF('2019'!AN90=0,0,(AME_2030!AN90/'2019'!AN90)^(1/7)-1)</f>
        <v>0</v>
      </c>
      <c r="AO90">
        <f>IF('2019'!AO90=0,0,(AME_2030!AO90/'2019'!AO90)^(1/7)-1)</f>
        <v>-1.2328211023356905E-3</v>
      </c>
      <c r="AP90">
        <f>IF('2019'!AP90=0,0,(AME_2030!AP90/'2019'!AP90)^(1/7)-1)</f>
        <v>-2.8554671108091956E-3</v>
      </c>
      <c r="AQ90">
        <f>IF('2019'!AQ90=0,0,(AME_2030!AQ90/'2019'!AQ90)^(1/7)-1)</f>
        <v>0</v>
      </c>
      <c r="AR90">
        <f>IF('2019'!AR90=0,0,(AME_2030!AR90/'2019'!AR90)^(1/7)-1)</f>
        <v>0</v>
      </c>
      <c r="AS90">
        <f>IF('2019'!AS90=0,0,(AME_2030!AS90/'2019'!AS90)^(1/7)-1)</f>
        <v>0</v>
      </c>
      <c r="AT90">
        <f>IF('2019'!AT90=0,0,(AME_2030!AT90/'2019'!AT90)^(1/7)-1)</f>
        <v>9.9523116791777611E-4</v>
      </c>
      <c r="AU90">
        <f>IF('2019'!AU90=0,0,(AME_2030!AU90/'2019'!AU90)^(1/7)-1)</f>
        <v>2.8064139988326353E-4</v>
      </c>
    </row>
    <row r="91" spans="1:47" x14ac:dyDescent="0.25">
      <c r="A91" s="146"/>
      <c r="B91" s="1" t="s">
        <v>15</v>
      </c>
      <c r="C91" s="1">
        <v>13</v>
      </c>
      <c r="D91" s="4" t="s">
        <v>52</v>
      </c>
      <c r="E91">
        <f>IF('2019'!E91=0,0,(AME_2030!E91/'2019'!E91)^(1/7)-1)</f>
        <v>1.1616853869833577E-3</v>
      </c>
      <c r="F91">
        <f>IF('2019'!F91=0,0,(AME_2030!F91/'2019'!F91)^(1/7)-1)</f>
        <v>2.9711905164586661E-4</v>
      </c>
      <c r="G91">
        <f>IF('2019'!G91=0,0,(AME_2030!G91/'2019'!G91)^(1/7)-1)</f>
        <v>-2.33531505244855E-9</v>
      </c>
      <c r="H91">
        <f>IF('2019'!H91=0,0,(AME_2030!H91/'2019'!H91)^(1/7)-1)</f>
        <v>-2.0336146726002147E-3</v>
      </c>
      <c r="I91">
        <f>IF('2019'!I91=0,0,(AME_2030!I91/'2019'!I91)^(1/7)-1)</f>
        <v>-2.6110977198956498E-5</v>
      </c>
      <c r="J91">
        <f>IF('2019'!J91=0,0,(AME_2030!J91/'2019'!J91)^(1/7)-1)</f>
        <v>-1.6544578331012527E-4</v>
      </c>
      <c r="K91" s="64">
        <f>IF('2019 (Z)'!AW91=0,0,('AME_2030 (Z)'!AW91/'2019 (Z)'!AW91)^(1/7)-1)</f>
        <v>2.3150852916844489E-3</v>
      </c>
      <c r="L91" s="64">
        <f t="shared" si="59"/>
        <v>2.3150852916844489E-3</v>
      </c>
      <c r="M91">
        <f>IF('2019'!M91=0,0,(AME_2030!M91/'2019'!M91)^(1/7)-1)</f>
        <v>8.6686151134818257E-3</v>
      </c>
      <c r="N91">
        <f>IF('2019'!N91=0,0,(AME_2030!N91/'2019'!N91)^(1/7)-1)</f>
        <v>-2.3603292786483765E-3</v>
      </c>
      <c r="O91">
        <f>IF('2019'!O91=0,0,(AME_2030!O91/'2019'!O91)^(1/7)-1)</f>
        <v>2.1195310446053828E-3</v>
      </c>
      <c r="P91">
        <f>IF('2019'!P91=0,0,(AME_2030!P91/'2019'!P91)^(1/7)-1)</f>
        <v>-2.4340399300670779E-4</v>
      </c>
      <c r="Q91">
        <f>IF('2019'!Q91=0,0,(AME_2030!Q91/'2019'!Q91)^(1/7)-1)</f>
        <v>1.6442184547216243E-7</v>
      </c>
      <c r="R91">
        <f>IF('2019'!R91=0,0,(AME_2030!R91/'2019'!R91)^(1/7)-1)</f>
        <v>-2.0238260622917892E-8</v>
      </c>
      <c r="S91" s="64">
        <f t="shared" si="33"/>
        <v>1.7625010605204494E-5</v>
      </c>
      <c r="T91" s="64">
        <f>IF('2019'!T91=0,0,(AME_2030!T91/'2019'!T91)^(1/7)-1)</f>
        <v>1.7625010605204494E-5</v>
      </c>
      <c r="U91">
        <f>IF('2019'!U91=0,0,(AME_2030!U91/'2019'!U91)^(1/7)-1)</f>
        <v>-1.3019822222570809E-5</v>
      </c>
      <c r="V91">
        <f>IF('2019'!V91=0,0,(AME_2030!V91/'2019'!V91)^(1/7)-1)</f>
        <v>-2.634663409661897E-8</v>
      </c>
      <c r="W91">
        <f>IF('2019'!W91=0,0,(AME_2030!W91/'2019'!W91)^(1/7)-1)</f>
        <v>-6.7506985346998949E-4</v>
      </c>
      <c r="X91">
        <f>IF('2019'!X91=0,0,(AME_2030!X91/'2019'!X91)^(1/7)-1)</f>
        <v>6.0744161722858792E-7</v>
      </c>
      <c r="Y91">
        <f>IF('2019'!Y91=0,0,(AME_2030!Y91/'2019'!Y91)^(1/7)-1)</f>
        <v>2.4005377164975084E-3</v>
      </c>
      <c r="Z91">
        <f>IF('2019'!Z91=0,0,(AME_2030!Z91/'2019'!Z91)^(1/7)-1)</f>
        <v>-1.1367409582380139E-3</v>
      </c>
      <c r="AA91">
        <f>IF('2019'!AA91=0,0,(AME_2030!AA91/'2019'!AA91)^(1/7)-1)</f>
        <v>1.3439938384294248E-3</v>
      </c>
      <c r="AB91">
        <f>IF('2019'!AB91=0,0,(AME_2030!AB91/'2019'!AB91)^(1/7)-1)</f>
        <v>-1.0975664177770295E-4</v>
      </c>
      <c r="AC91">
        <f>IF('2019'!AC91=0,0,(AME_2030!AC91/'2019'!AC91)^(1/7)-1)</f>
        <v>-2.2028981698118955E-4</v>
      </c>
      <c r="AD91">
        <f>IF('2019'!AD91=0,0,(AME_2030!AD91/'2019'!AD91)^(1/7)-1)</f>
        <v>1.7978494261261524E-4</v>
      </c>
      <c r="AE91">
        <f>IF('2019'!AE91=0,0,(AME_2030!AE91/'2019'!AE91)^(1/7)-1)</f>
        <v>-3.1976129184518864E-4</v>
      </c>
      <c r="AF91">
        <f>IF('2019'!AF91=0,0,(AME_2030!AF91/'2019'!AF91)^(1/7)-1)</f>
        <v>-1.907494418181499E-3</v>
      </c>
      <c r="AG91">
        <f>IF('2019'!AG91=0,0,(AME_2030!AG91/'2019'!AG91)^(1/7)-1)</f>
        <v>-5.3550505342435661E-3</v>
      </c>
      <c r="AH91">
        <f>IF('2019'!AH91=0,0,(AME_2030!AH91/'2019'!AH91)^(1/7)-1)</f>
        <v>5.1565959996668909E-5</v>
      </c>
      <c r="AI91">
        <f>IF('2019'!AI91=0,0,(AME_2030!AI91/'2019'!AI91)^(1/7)-1)</f>
        <v>-3.401773566241717E-4</v>
      </c>
      <c r="AJ91">
        <f>IF('2019'!AJ91=0,0,(AME_2030!AJ91/'2019'!AJ91)^(1/7)-1)</f>
        <v>6.0024016266924107E-5</v>
      </c>
      <c r="AK91">
        <f>IF('2019'!AK91=0,0,(AME_2030!AK91/'2019'!AK91)^(1/7)-1)</f>
        <v>0</v>
      </c>
      <c r="AL91">
        <f>IF('2019'!AL91=0,0,(AME_2030!AL91/'2019'!AL91)^(1/7)-1)</f>
        <v>8.8322543234808926E-4</v>
      </c>
      <c r="AM91">
        <f>IF('2019'!AM91=0,0,(AME_2030!AM91/'2019'!AM91)^(1/7)-1)</f>
        <v>1.3324890834054415E-5</v>
      </c>
      <c r="AN91">
        <f>IF('2019'!AN91=0,0,(AME_2030!AN91/'2019'!AN91)^(1/7)-1)</f>
        <v>0</v>
      </c>
      <c r="AO91">
        <f>IF('2019'!AO91=0,0,(AME_2030!AO91/'2019'!AO91)^(1/7)-1)</f>
        <v>-1.2328211023358016E-3</v>
      </c>
      <c r="AP91">
        <f>IF('2019'!AP91=0,0,(AME_2030!AP91/'2019'!AP91)^(1/7)-1)</f>
        <v>0</v>
      </c>
      <c r="AQ91">
        <f>IF('2019'!AQ91=0,0,(AME_2030!AQ91/'2019'!AQ91)^(1/7)-1)</f>
        <v>0</v>
      </c>
      <c r="AR91">
        <f>IF('2019'!AR91=0,0,(AME_2030!AR91/'2019'!AR91)^(1/7)-1)</f>
        <v>8.1583150882265087E-3</v>
      </c>
      <c r="AS91">
        <f>IF('2019'!AS91=0,0,(AME_2030!AS91/'2019'!AS91)^(1/7)-1)</f>
        <v>0</v>
      </c>
      <c r="AT91">
        <f>IF('2019'!AT91=0,0,(AME_2030!AT91/'2019'!AT91)^(1/7)-1)</f>
        <v>7.2827250907654406E-3</v>
      </c>
      <c r="AU91">
        <f>IF('2019'!AU91=0,0,(AME_2030!AU91/'2019'!AU91)^(1/7)-1)</f>
        <v>3.4993925771389378E-3</v>
      </c>
    </row>
    <row r="92" spans="1:47" x14ac:dyDescent="0.25">
      <c r="A92" s="146"/>
      <c r="B92" s="1" t="s">
        <v>16</v>
      </c>
      <c r="C92" s="1">
        <v>14</v>
      </c>
      <c r="D92" s="4" t="s">
        <v>53</v>
      </c>
      <c r="E92">
        <f>IF('2019'!E92=0,0,(AME_2030!E92/'2019'!E92)^(1/7)-1)</f>
        <v>-3.9427462752561482E-4</v>
      </c>
      <c r="F92">
        <f>IF('2019'!F92=0,0,(AME_2030!F92/'2019'!F92)^(1/7)-1)</f>
        <v>1.1149458124681821E-4</v>
      </c>
      <c r="G92">
        <f>IF('2019'!G92=0,0,(AME_2030!G92/'2019'!G92)^(1/7)-1)</f>
        <v>-2.3353149414262475E-9</v>
      </c>
      <c r="H92">
        <f>IF('2019'!H92=0,0,(AME_2030!H92/'2019'!H92)^(1/7)-1)</f>
        <v>1.3548732395421759E-2</v>
      </c>
      <c r="I92">
        <f>IF('2019'!I92=0,0,(AME_2030!I92/'2019'!I92)^(1/7)-1)</f>
        <v>-5.0840462541001941E-6</v>
      </c>
      <c r="J92">
        <f>IF('2019'!J92=0,0,(AME_2030!J92/'2019'!J92)^(1/7)-1)</f>
        <v>-2.0029674383614804E-3</v>
      </c>
      <c r="K92" s="64">
        <f>IF('2019 (Z)'!AW92=0,0,('AME_2030 (Z)'!AW92/'2019 (Z)'!AW92)^(1/7)-1)</f>
        <v>2.3258303410127468E-3</v>
      </c>
      <c r="L92" s="64">
        <f t="shared" si="59"/>
        <v>2.3258303410127468E-3</v>
      </c>
      <c r="M92">
        <f>IF('2019'!M92=0,0,(AME_2030!M92/'2019'!M92)^(1/7)-1)</f>
        <v>1.7283120995046586E-2</v>
      </c>
      <c r="N92">
        <f>IF('2019'!N92=0,0,(AME_2030!N92/'2019'!N92)^(1/7)-1)</f>
        <v>-1.3154506118184361E-2</v>
      </c>
      <c r="O92">
        <f>IF('2019'!O92=0,0,(AME_2030!O92/'2019'!O92)^(1/7)-1)</f>
        <v>2.0462944764441104E-3</v>
      </c>
      <c r="P92">
        <f>IF('2019'!P92=0,0,(AME_2030!P92/'2019'!P92)^(1/7)-1)</f>
        <v>1.3072464152319441E-4</v>
      </c>
      <c r="Q92">
        <f>IF('2019'!Q92=0,0,(AME_2030!Q92/'2019'!Q92)^(1/7)-1)</f>
        <v>1.6442184547216243E-7</v>
      </c>
      <c r="R92">
        <f>IF('2019'!R92=0,0,(AME_2030!R92/'2019'!R92)^(1/7)-1)</f>
        <v>-2.0238260622917892E-8</v>
      </c>
      <c r="S92" s="64">
        <f t="shared" si="33"/>
        <v>-6.5198460108550904E-7</v>
      </c>
      <c r="T92" s="64">
        <f>IF('2019'!T92=0,0,(AME_2030!T92/'2019'!T92)^(1/7)-1)</f>
        <v>-6.5198460108550904E-7</v>
      </c>
      <c r="U92">
        <f>IF('2019'!U92=0,0,(AME_2030!U92/'2019'!U92)^(1/7)-1)</f>
        <v>-2.7633139486615832E-5</v>
      </c>
      <c r="V92">
        <f>IF('2019'!V92=0,0,(AME_2030!V92/'2019'!V92)^(1/7)-1)</f>
        <v>-2.634663409661897E-8</v>
      </c>
      <c r="W92">
        <f>IF('2019'!W92=0,0,(AME_2030!W92/'2019'!W92)^(1/7)-1)</f>
        <v>-1.3165560263350695E-4</v>
      </c>
      <c r="X92">
        <f>IF('2019'!X92=0,0,(AME_2030!X92/'2019'!X92)^(1/7)-1)</f>
        <v>1.5722098205994683E-5</v>
      </c>
      <c r="Y92">
        <f>IF('2019'!Y92=0,0,(AME_2030!Y92/'2019'!Y92)^(1/7)-1)</f>
        <v>2.400537716500839E-3</v>
      </c>
      <c r="Z92">
        <f>IF('2019'!Z92=0,0,(AME_2030!Z92/'2019'!Z92)^(1/7)-1)</f>
        <v>-1.1471211308684559E-3</v>
      </c>
      <c r="AA92">
        <f>IF('2019'!AA92=0,0,(AME_2030!AA92/'2019'!AA92)^(1/7)-1)</f>
        <v>1.3439993946517959E-3</v>
      </c>
      <c r="AB92">
        <f>IF('2019'!AB92=0,0,(AME_2030!AB92/'2019'!AB92)^(1/7)-1)</f>
        <v>-1.1737104139841747E-4</v>
      </c>
      <c r="AC92">
        <f>IF('2019'!AC92=0,0,(AME_2030!AC92/'2019'!AC92)^(1/7)-1)</f>
        <v>-2.2028981698130057E-4</v>
      </c>
      <c r="AD92">
        <f>IF('2019'!AD92=0,0,(AME_2030!AD92/'2019'!AD92)^(1/7)-1)</f>
        <v>1.7978494261261524E-4</v>
      </c>
      <c r="AE92">
        <f>IF('2019'!AE92=0,0,(AME_2030!AE92/'2019'!AE92)^(1/7)-1)</f>
        <v>-3.1976129184518864E-4</v>
      </c>
      <c r="AF92">
        <f>IF('2019'!AF92=0,0,(AME_2030!AF92/'2019'!AF92)^(1/7)-1)</f>
        <v>-1.907494418181499E-3</v>
      </c>
      <c r="AG92">
        <f>IF('2019'!AG92=0,0,(AME_2030!AG92/'2019'!AG92)^(1/7)-1)</f>
        <v>-5.3550505342435661E-3</v>
      </c>
      <c r="AH92">
        <f>IF('2019'!AH92=0,0,(AME_2030!AH92/'2019'!AH92)^(1/7)-1)</f>
        <v>5.1565959996446864E-5</v>
      </c>
      <c r="AI92">
        <f>IF('2019'!AI92=0,0,(AME_2030!AI92/'2019'!AI92)^(1/7)-1)</f>
        <v>-3.3453947861994404E-4</v>
      </c>
      <c r="AJ92">
        <f>IF('2019'!AJ92=0,0,(AME_2030!AJ92/'2019'!AJ92)^(1/7)-1)</f>
        <v>-8.4921912957280909E-7</v>
      </c>
      <c r="AK92">
        <f>IF('2019'!AK92=0,0,(AME_2030!AK92/'2019'!AK92)^(1/7)-1)</f>
        <v>0</v>
      </c>
      <c r="AL92">
        <f>IF('2019'!AL92=0,0,(AME_2030!AL92/'2019'!AL92)^(1/7)-1)</f>
        <v>8.8322543234808926E-4</v>
      </c>
      <c r="AM92">
        <f>IF('2019'!AM92=0,0,(AME_2030!AM92/'2019'!AM92)^(1/7)-1)</f>
        <v>1.3017052830521791E-5</v>
      </c>
      <c r="AN92">
        <f>IF('2019'!AN92=0,0,(AME_2030!AN92/'2019'!AN92)^(1/7)-1)</f>
        <v>0</v>
      </c>
      <c r="AO92">
        <f>IF('2019'!AO92=0,0,(AME_2030!AO92/'2019'!AO92)^(1/7)-1)</f>
        <v>-1.2328211023356905E-3</v>
      </c>
      <c r="AP92">
        <f>IF('2019'!AP92=0,0,(AME_2030!AP92/'2019'!AP92)^(1/7)-1)</f>
        <v>0</v>
      </c>
      <c r="AQ92">
        <f>IF('2019'!AQ92=0,0,(AME_2030!AQ92/'2019'!AQ92)^(1/7)-1)</f>
        <v>0</v>
      </c>
      <c r="AR92">
        <f>IF('2019'!AR92=0,0,(AME_2030!AR92/'2019'!AR92)^(1/7)-1)</f>
        <v>0</v>
      </c>
      <c r="AS92">
        <f>IF('2019'!AS92=0,0,(AME_2030!AS92/'2019'!AS92)^(1/7)-1)</f>
        <v>0</v>
      </c>
      <c r="AT92">
        <f>IF('2019'!AT92=0,0,(AME_2030!AT92/'2019'!AT92)^(1/7)-1)</f>
        <v>5.6182239095781128E-4</v>
      </c>
      <c r="AU92">
        <f>IF('2019'!AU92=0,0,(AME_2030!AU92/'2019'!AU92)^(1/7)-1)</f>
        <v>7.5553118431592736E-4</v>
      </c>
    </row>
    <row r="93" spans="1:47" x14ac:dyDescent="0.25">
      <c r="A93" s="146"/>
      <c r="B93" s="77" t="s">
        <v>17</v>
      </c>
      <c r="C93" s="77">
        <v>15</v>
      </c>
      <c r="D93" s="78" t="s">
        <v>54</v>
      </c>
      <c r="E93" s="79">
        <f>E94</f>
        <v>-5.1456060580057361E-4</v>
      </c>
      <c r="F93" s="79">
        <f t="shared" ref="F93:AU93" si="60">F94</f>
        <v>2.1168767410650879E-4</v>
      </c>
      <c r="G93" s="79">
        <f t="shared" si="60"/>
        <v>-2.3353149414262475E-9</v>
      </c>
      <c r="H93" s="79">
        <f t="shared" si="60"/>
        <v>1.3591941164029731E-2</v>
      </c>
      <c r="I93" s="79">
        <f t="shared" si="60"/>
        <v>2.7728517233338579E-4</v>
      </c>
      <c r="J93" s="79">
        <f t="shared" si="60"/>
        <v>-6.7758010109097988E-4</v>
      </c>
      <c r="K93" s="79">
        <f t="shared" ref="K93" si="61">K94</f>
        <v>2.3236833271453872E-3</v>
      </c>
      <c r="L93" s="79">
        <f t="shared" ref="L93" si="62">L94</f>
        <v>2.3236833271453872E-3</v>
      </c>
      <c r="M93" s="79">
        <f t="shared" si="60"/>
        <v>2.1585990562922541E-2</v>
      </c>
      <c r="N93" s="79">
        <f t="shared" si="60"/>
        <v>1.2514529348692793E-3</v>
      </c>
      <c r="O93" s="79">
        <f t="shared" si="60"/>
        <v>1.2804024937984604E-3</v>
      </c>
      <c r="P93" s="79">
        <f t="shared" si="60"/>
        <v>3.4803456908205632E-5</v>
      </c>
      <c r="Q93" s="79">
        <f t="shared" si="60"/>
        <v>1.6442184547216243E-7</v>
      </c>
      <c r="R93" s="79">
        <f t="shared" si="60"/>
        <v>-2.0238260622917892E-8</v>
      </c>
      <c r="S93" s="79">
        <f t="shared" si="33"/>
        <v>2.0423068949337875E-5</v>
      </c>
      <c r="T93" s="79">
        <f t="shared" si="60"/>
        <v>2.0423068949337875E-5</v>
      </c>
      <c r="U93" s="79">
        <f t="shared" si="60"/>
        <v>-2.6153330349942827E-5</v>
      </c>
      <c r="V93" s="79">
        <f t="shared" si="60"/>
        <v>-2.6346634207641273E-8</v>
      </c>
      <c r="W93" s="79">
        <f t="shared" si="60"/>
        <v>5.9027496625274622E-4</v>
      </c>
      <c r="X93" s="79">
        <f t="shared" si="60"/>
        <v>4.1800561476623699E-6</v>
      </c>
      <c r="Y93" s="79">
        <f t="shared" si="60"/>
        <v>2.4005377164968422E-3</v>
      </c>
      <c r="Z93" s="79">
        <f t="shared" si="60"/>
        <v>-1.1538207659356203E-3</v>
      </c>
      <c r="AA93" s="79">
        <f t="shared" si="60"/>
        <v>1.3439659411589311E-3</v>
      </c>
      <c r="AB93" s="79">
        <f t="shared" si="60"/>
        <v>-9.8124246356467992E-5</v>
      </c>
      <c r="AC93" s="79">
        <f t="shared" si="60"/>
        <v>-2.2028981698118955E-4</v>
      </c>
      <c r="AD93" s="79">
        <f t="shared" si="60"/>
        <v>1.7978494261261524E-4</v>
      </c>
      <c r="AE93" s="79">
        <f t="shared" si="60"/>
        <v>-3.1976129184518864E-4</v>
      </c>
      <c r="AF93" s="79">
        <f t="shared" si="60"/>
        <v>-1.907494418181499E-3</v>
      </c>
      <c r="AG93" s="79">
        <f t="shared" si="60"/>
        <v>-5.3550505342435661E-3</v>
      </c>
      <c r="AH93" s="79">
        <f t="shared" si="60"/>
        <v>5.1565959996446864E-5</v>
      </c>
      <c r="AI93" s="79">
        <f t="shared" si="60"/>
        <v>-3.3454193411974753E-4</v>
      </c>
      <c r="AJ93" s="79">
        <f t="shared" si="60"/>
        <v>-9.2754592184718376E-7</v>
      </c>
      <c r="AK93" s="79">
        <f t="shared" si="60"/>
        <v>0</v>
      </c>
      <c r="AL93" s="79">
        <f t="shared" si="60"/>
        <v>8.8322543234808926E-4</v>
      </c>
      <c r="AM93" s="79">
        <f t="shared" si="60"/>
        <v>1.4873302297990776E-5</v>
      </c>
      <c r="AN93" s="79">
        <f t="shared" si="60"/>
        <v>0</v>
      </c>
      <c r="AO93" s="79">
        <f t="shared" si="60"/>
        <v>-1.2328211023356905E-3</v>
      </c>
      <c r="AP93" s="79">
        <f t="shared" si="60"/>
        <v>0</v>
      </c>
      <c r="AQ93" s="79">
        <f t="shared" si="60"/>
        <v>0</v>
      </c>
      <c r="AR93" s="79">
        <f t="shared" si="60"/>
        <v>0</v>
      </c>
      <c r="AS93" s="79">
        <f t="shared" si="60"/>
        <v>0</v>
      </c>
      <c r="AT93" s="79">
        <f t="shared" si="60"/>
        <v>8.9494413533364181E-4</v>
      </c>
      <c r="AU93" s="79">
        <f t="shared" si="60"/>
        <v>7.3259673686631999E-4</v>
      </c>
    </row>
    <row r="94" spans="1:47" x14ac:dyDescent="0.25">
      <c r="A94" s="146"/>
      <c r="B94" s="63" t="s">
        <v>18</v>
      </c>
      <c r="C94" s="63">
        <v>16</v>
      </c>
      <c r="D94" s="71" t="s">
        <v>55</v>
      </c>
      <c r="E94" s="64">
        <f>IF('2019'!E94=0,0,(AME_2030!E94/'2019'!E94)^(1/7)-1)</f>
        <v>-5.1456060580057361E-4</v>
      </c>
      <c r="F94" s="64">
        <f>IF('2019'!F94=0,0,(AME_2030!F94/'2019'!F94)^(1/7)-1)</f>
        <v>2.1168767410650879E-4</v>
      </c>
      <c r="G94" s="64">
        <f>IF('2019'!G94=0,0,(AME_2030!G94/'2019'!G94)^(1/7)-1)</f>
        <v>-2.3353149414262475E-9</v>
      </c>
      <c r="H94" s="64">
        <f>IF('2019'!H94=0,0,(AME_2030!H94/'2019'!H94)^(1/7)-1)</f>
        <v>1.3591941164029731E-2</v>
      </c>
      <c r="I94" s="64">
        <f>IF('2019'!I94=0,0,(AME_2030!I94/'2019'!I94)^(1/7)-1)</f>
        <v>2.7728517233338579E-4</v>
      </c>
      <c r="J94" s="64">
        <f>IF('2019'!J94=0,0,(AME_2030!J94/'2019'!J94)^(1/7)-1)</f>
        <v>-6.7758010109097988E-4</v>
      </c>
      <c r="K94" s="64">
        <f>IF('2019 (Z)'!AW94=0,0,('AME_2030 (Z)'!AW94/'2019 (Z)'!AW94)^(1/7)-1)</f>
        <v>2.3236833271453872E-3</v>
      </c>
      <c r="L94" s="64">
        <f t="shared" si="59"/>
        <v>2.3236833271453872E-3</v>
      </c>
      <c r="M94" s="64">
        <f>IF('2019'!M94=0,0,(AME_2030!M94/'2019'!M94)^(1/7)-1)</f>
        <v>2.1585990562922541E-2</v>
      </c>
      <c r="N94" s="64">
        <f>IF('2019'!N94=0,0,(AME_2030!N94/'2019'!N94)^(1/7)-1)</f>
        <v>1.2514529348692793E-3</v>
      </c>
      <c r="O94" s="64">
        <f>IF('2019'!O94=0,0,(AME_2030!O94/'2019'!O94)^(1/7)-1)</f>
        <v>1.2804024937984604E-3</v>
      </c>
      <c r="P94" s="64">
        <f>IF('2019'!P94=0,0,(AME_2030!P94/'2019'!P94)^(1/7)-1)</f>
        <v>3.4803456908205632E-5</v>
      </c>
      <c r="Q94" s="64">
        <f>IF('2019'!Q94=0,0,(AME_2030!Q94/'2019'!Q94)^(1/7)-1)</f>
        <v>1.6442184547216243E-7</v>
      </c>
      <c r="R94" s="64">
        <f>IF('2019'!R94=0,0,(AME_2030!R94/'2019'!R94)^(1/7)-1)</f>
        <v>-2.0238260622917892E-8</v>
      </c>
      <c r="S94" s="64">
        <f t="shared" si="33"/>
        <v>2.0423068949337875E-5</v>
      </c>
      <c r="T94" s="64">
        <f>IF('2019'!T94=0,0,(AME_2030!T94/'2019'!T94)^(1/7)-1)</f>
        <v>2.0423068949337875E-5</v>
      </c>
      <c r="U94" s="64">
        <f>IF('2019'!U94=0,0,(AME_2030!U94/'2019'!U94)^(1/7)-1)</f>
        <v>-2.6153330349942827E-5</v>
      </c>
      <c r="V94" s="64">
        <f>IF('2019'!V94=0,0,(AME_2030!V94/'2019'!V94)^(1/7)-1)</f>
        <v>-2.6346634207641273E-8</v>
      </c>
      <c r="W94" s="64">
        <f>IF('2019'!W94=0,0,(AME_2030!W94/'2019'!W94)^(1/7)-1)</f>
        <v>5.9027496625274622E-4</v>
      </c>
      <c r="X94" s="64">
        <f>IF('2019'!X94=0,0,(AME_2030!X94/'2019'!X94)^(1/7)-1)</f>
        <v>4.1800561476623699E-6</v>
      </c>
      <c r="Y94" s="64">
        <f>IF('2019'!Y94=0,0,(AME_2030!Y94/'2019'!Y94)^(1/7)-1)</f>
        <v>2.4005377164968422E-3</v>
      </c>
      <c r="Z94" s="64">
        <f>IF('2019'!Z94=0,0,(AME_2030!Z94/'2019'!Z94)^(1/7)-1)</f>
        <v>-1.1538207659356203E-3</v>
      </c>
      <c r="AA94" s="64">
        <f>IF('2019'!AA94=0,0,(AME_2030!AA94/'2019'!AA94)^(1/7)-1)</f>
        <v>1.3439659411589311E-3</v>
      </c>
      <c r="AB94" s="64">
        <f>IF('2019'!AB94=0,0,(AME_2030!AB94/'2019'!AB94)^(1/7)-1)</f>
        <v>-9.8124246356467992E-5</v>
      </c>
      <c r="AC94" s="64">
        <f>IF('2019'!AC94=0,0,(AME_2030!AC94/'2019'!AC94)^(1/7)-1)</f>
        <v>-2.2028981698118955E-4</v>
      </c>
      <c r="AD94" s="64">
        <f>IF('2019'!AD94=0,0,(AME_2030!AD94/'2019'!AD94)^(1/7)-1)</f>
        <v>1.7978494261261524E-4</v>
      </c>
      <c r="AE94" s="64">
        <f>IF('2019'!AE94=0,0,(AME_2030!AE94/'2019'!AE94)^(1/7)-1)</f>
        <v>-3.1976129184518864E-4</v>
      </c>
      <c r="AF94" s="64">
        <f>IF('2019'!AF94=0,0,(AME_2030!AF94/'2019'!AF94)^(1/7)-1)</f>
        <v>-1.907494418181499E-3</v>
      </c>
      <c r="AG94" s="64">
        <f>IF('2019'!AG94=0,0,(AME_2030!AG94/'2019'!AG94)^(1/7)-1)</f>
        <v>-5.3550505342435661E-3</v>
      </c>
      <c r="AH94" s="64">
        <f>IF('2019'!AH94=0,0,(AME_2030!AH94/'2019'!AH94)^(1/7)-1)</f>
        <v>5.1565959996446864E-5</v>
      </c>
      <c r="AI94" s="64">
        <f>IF('2019'!AI94=0,0,(AME_2030!AI94/'2019'!AI94)^(1/7)-1)</f>
        <v>-3.3454193411974753E-4</v>
      </c>
      <c r="AJ94" s="64">
        <f>IF('2019'!AJ94=0,0,(AME_2030!AJ94/'2019'!AJ94)^(1/7)-1)</f>
        <v>-9.2754592184718376E-7</v>
      </c>
      <c r="AK94" s="64">
        <f>IF('2019'!AK94=0,0,(AME_2030!AK94/'2019'!AK94)^(1/7)-1)</f>
        <v>0</v>
      </c>
      <c r="AL94" s="64">
        <f>IF('2019'!AL94=0,0,(AME_2030!AL94/'2019'!AL94)^(1/7)-1)</f>
        <v>8.8322543234808926E-4</v>
      </c>
      <c r="AM94" s="64">
        <f>IF('2019'!AM94=0,0,(AME_2030!AM94/'2019'!AM94)^(1/7)-1)</f>
        <v>1.4873302297990776E-5</v>
      </c>
      <c r="AN94" s="64">
        <f>IF('2019'!AN94=0,0,(AME_2030!AN94/'2019'!AN94)^(1/7)-1)</f>
        <v>0</v>
      </c>
      <c r="AO94" s="64">
        <f>IF('2019'!AO94=0,0,(AME_2030!AO94/'2019'!AO94)^(1/7)-1)</f>
        <v>-1.2328211023356905E-3</v>
      </c>
      <c r="AP94" s="64">
        <f>IF('2019'!AP94=0,0,(AME_2030!AP94/'2019'!AP94)^(1/7)-1)</f>
        <v>0</v>
      </c>
      <c r="AQ94" s="64">
        <f>IF('2019'!AQ94=0,0,(AME_2030!AQ94/'2019'!AQ94)^(1/7)-1)</f>
        <v>0</v>
      </c>
      <c r="AR94" s="64">
        <f>IF('2019'!AR94=0,0,(AME_2030!AR94/'2019'!AR94)^(1/7)-1)</f>
        <v>0</v>
      </c>
      <c r="AS94" s="64">
        <f>IF('2019'!AS94=0,0,(AME_2030!AS94/'2019'!AS94)^(1/7)-1)</f>
        <v>0</v>
      </c>
      <c r="AT94" s="64">
        <f>IF('2019'!AT94=0,0,(AME_2030!AT94/'2019'!AT94)^(1/7)-1)</f>
        <v>8.9494413533364181E-4</v>
      </c>
      <c r="AU94" s="64">
        <f>IF('2019'!AU94=0,0,(AME_2030!AU94/'2019'!AU94)^(1/7)-1)</f>
        <v>7.3259673686631999E-4</v>
      </c>
    </row>
    <row r="95" spans="1:47" x14ac:dyDescent="0.25">
      <c r="A95" s="146"/>
      <c r="B95" s="1" t="s">
        <v>19</v>
      </c>
      <c r="C95" s="1">
        <v>17</v>
      </c>
      <c r="D95" s="4" t="s">
        <v>56</v>
      </c>
      <c r="E95">
        <f>IF('2019'!E95=0,0,(AME_2030!E95/'2019'!E95)^(1/7)-1)</f>
        <v>-5.5701301329003083E-4</v>
      </c>
      <c r="F95">
        <f>IF('2019'!F95=0,0,(AME_2030!F95/'2019'!F95)^(1/7)-1)</f>
        <v>1.2680130754549879E-4</v>
      </c>
      <c r="G95">
        <f>IF('2019'!G95=0,0,(AME_2030!G95/'2019'!G95)^(1/7)-1)</f>
        <v>-2.3353149414262475E-9</v>
      </c>
      <c r="H95">
        <f>IF('2019'!H95=0,0,(AME_2030!H95/'2019'!H95)^(1/7)-1)</f>
        <v>1.3548732395408658E-2</v>
      </c>
      <c r="I95">
        <f>IF('2019'!I95=0,0,(AME_2030!I95/'2019'!I95)^(1/7)-1)</f>
        <v>-2.1506252615766108E-4</v>
      </c>
      <c r="J95">
        <f>IF('2019'!J95=0,0,(AME_2030!J95/'2019'!J95)^(1/7)-1)</f>
        <v>-3.1709566753735929E-3</v>
      </c>
      <c r="K95" s="64">
        <f>IF('2019 (Z)'!AW95=0,0,('AME_2030 (Z)'!AW95/'2019 (Z)'!AW95)^(1/7)-1)</f>
        <v>2.8826182590111493E-3</v>
      </c>
      <c r="L95" s="64">
        <f t="shared" si="59"/>
        <v>2.8826182590111493E-3</v>
      </c>
      <c r="M95">
        <f>IF('2019'!M95=0,0,(AME_2030!M95/'2019'!M95)^(1/7)-1)</f>
        <v>4.7191983185952413E-2</v>
      </c>
      <c r="N95">
        <f>IF('2019'!N95=0,0,(AME_2030!N95/'2019'!N95)^(1/7)-1)</f>
        <v>1.5150254457620971E-3</v>
      </c>
      <c r="O95">
        <f>IF('2019'!O95=0,0,(AME_2030!O95/'2019'!O95)^(1/7)-1)</f>
        <v>2.0405095374762539E-3</v>
      </c>
      <c r="P95">
        <f>IF('2019'!P95=0,0,(AME_2030!P95/'2019'!P95)^(1/7)-1)</f>
        <v>5.6618928895235676E-4</v>
      </c>
      <c r="Q95">
        <f>IF('2019'!Q95=0,0,(AME_2030!Q95/'2019'!Q95)^(1/7)-1)</f>
        <v>1.6442184547216243E-7</v>
      </c>
      <c r="R95">
        <f>IF('2019'!R95=0,0,(AME_2030!R95/'2019'!R95)^(1/7)-1)</f>
        <v>-2.0238260622917892E-8</v>
      </c>
      <c r="S95" s="64">
        <f t="shared" si="33"/>
        <v>1.0396120756928084E-5</v>
      </c>
      <c r="T95" s="64">
        <f>IF('2019'!T95=0,0,(AME_2030!T95/'2019'!T95)^(1/7)-1)</f>
        <v>1.0396120756928084E-5</v>
      </c>
      <c r="U95">
        <f>IF('2019'!U95=0,0,(AME_2030!U95/'2019'!U95)^(1/7)-1)</f>
        <v>7.6037128413641852E-6</v>
      </c>
      <c r="V95">
        <f>IF('2019'!V95=0,0,(AME_2030!V95/'2019'!V95)^(1/7)-1)</f>
        <v>-2.6346634207641273E-8</v>
      </c>
      <c r="W95">
        <f>IF('2019'!W95=0,0,(AME_2030!W95/'2019'!W95)^(1/7)-1)</f>
        <v>-6.1137462172855539E-4</v>
      </c>
      <c r="X95">
        <f>IF('2019'!X95=0,0,(AME_2030!X95/'2019'!X95)^(1/7)-1)</f>
        <v>1.7207287461573628E-6</v>
      </c>
      <c r="Y95">
        <f>IF('2019'!Y95=0,0,(AME_2030!Y95/'2019'!Y95)^(1/7)-1)</f>
        <v>2.4005377164939556E-3</v>
      </c>
      <c r="Z95">
        <f>IF('2019'!Z95=0,0,(AME_2030!Z95/'2019'!Z95)^(1/7)-1)</f>
        <v>-1.1229300289080646E-3</v>
      </c>
      <c r="AA95">
        <f>IF('2019'!AA95=0,0,(AME_2030!AA95/'2019'!AA95)^(1/7)-1)</f>
        <v>1.3440024248356774E-3</v>
      </c>
      <c r="AB95">
        <f>IF('2019'!AB95=0,0,(AME_2030!AB95/'2019'!AB95)^(1/7)-1)</f>
        <v>-1.1632813078399362E-4</v>
      </c>
      <c r="AC95">
        <f>IF('2019'!AC95=0,0,(AME_2030!AC95/'2019'!AC95)^(1/7)-1)</f>
        <v>-2.2028981698118955E-4</v>
      </c>
      <c r="AD95">
        <f>IF('2019'!AD95=0,0,(AME_2030!AD95/'2019'!AD95)^(1/7)-1)</f>
        <v>1.7978494261283728E-4</v>
      </c>
      <c r="AE95">
        <f>IF('2019'!AE95=0,0,(AME_2030!AE95/'2019'!AE95)^(1/7)-1)</f>
        <v>-3.1976129184518864E-4</v>
      </c>
      <c r="AF95">
        <f>IF('2019'!AF95=0,0,(AME_2030!AF95/'2019'!AF95)^(1/7)-1)</f>
        <v>-1.907494418181499E-3</v>
      </c>
      <c r="AG95">
        <f>IF('2019'!AG95=0,0,(AME_2030!AG95/'2019'!AG95)^(1/7)-1)</f>
        <v>-5.3550505342436772E-3</v>
      </c>
      <c r="AH95">
        <f>IF('2019'!AH95=0,0,(AME_2030!AH95/'2019'!AH95)^(1/7)-1)</f>
        <v>5.1565959996446864E-5</v>
      </c>
      <c r="AI95">
        <f>IF('2019'!AI95=0,0,(AME_2030!AI95/'2019'!AI95)^(1/7)-1)</f>
        <v>-3.3452640750886165E-4</v>
      </c>
      <c r="AJ95">
        <f>IF('2019'!AJ95=0,0,(AME_2030!AJ95/'2019'!AJ95)^(1/7)-1)</f>
        <v>-6.0713267269196791E-7</v>
      </c>
      <c r="AK95">
        <f>IF('2019'!AK95=0,0,(AME_2030!AK95/'2019'!AK95)^(1/7)-1)</f>
        <v>0</v>
      </c>
      <c r="AL95">
        <f>IF('2019'!AL95=0,0,(AME_2030!AL95/'2019'!AL95)^(1/7)-1)</f>
        <v>8.8322543234808926E-4</v>
      </c>
      <c r="AM95">
        <f>IF('2019'!AM95=0,0,(AME_2030!AM95/'2019'!AM95)^(1/7)-1)</f>
        <v>9.9641116739768165E-6</v>
      </c>
      <c r="AN95">
        <f>IF('2019'!AN95=0,0,(AME_2030!AN95/'2019'!AN95)^(1/7)-1)</f>
        <v>0</v>
      </c>
      <c r="AO95">
        <f>IF('2019'!AO95=0,0,(AME_2030!AO95/'2019'!AO95)^(1/7)-1)</f>
        <v>-1.2328211023356905E-3</v>
      </c>
      <c r="AP95">
        <f>IF('2019'!AP95=0,0,(AME_2030!AP95/'2019'!AP95)^(1/7)-1)</f>
        <v>0</v>
      </c>
      <c r="AQ95">
        <f>IF('2019'!AQ95=0,0,(AME_2030!AQ95/'2019'!AQ95)^(1/7)-1)</f>
        <v>0</v>
      </c>
      <c r="AR95">
        <f>IF('2019'!AR95=0,0,(AME_2030!AR95/'2019'!AR95)^(1/7)-1)</f>
        <v>0</v>
      </c>
      <c r="AS95">
        <f>IF('2019'!AS95=0,0,(AME_2030!AS95/'2019'!AS95)^(1/7)-1)</f>
        <v>0</v>
      </c>
      <c r="AT95">
        <f>IF('2019'!AT95=0,0,(AME_2030!AT95/'2019'!AT95)^(1/7)-1)</f>
        <v>1.6279859190215795E-4</v>
      </c>
      <c r="AU95">
        <f>IF('2019'!AU95=0,0,(AME_2030!AU95/'2019'!AU95)^(1/7)-1)</f>
        <v>1.1519662211356696E-4</v>
      </c>
    </row>
    <row r="96" spans="1:47" x14ac:dyDescent="0.25">
      <c r="A96" s="146"/>
      <c r="B96" s="1" t="s">
        <v>20</v>
      </c>
      <c r="C96" s="1">
        <v>18</v>
      </c>
      <c r="D96" s="4" t="s">
        <v>57</v>
      </c>
      <c r="E96">
        <f>IF('2019'!E96=0,0,(AME_2030!E96/'2019'!E96)^(1/7)-1)</f>
        <v>-7.5029454225461478E-4</v>
      </c>
      <c r="F96">
        <f>IF('2019'!F96=0,0,(AME_2030!F96/'2019'!F96)^(1/7)-1)</f>
        <v>9.7511660285265478E-5</v>
      </c>
      <c r="G96">
        <f>IF('2019'!G96=0,0,(AME_2030!G96/'2019'!G96)^(1/7)-1)</f>
        <v>-2.3353149414262475E-9</v>
      </c>
      <c r="H96">
        <f>IF('2019'!H96=0,0,(AME_2030!H96/'2019'!H96)^(1/7)-1)</f>
        <v>1.4202558644461849E-2</v>
      </c>
      <c r="I96">
        <f>IF('2019'!I96=0,0,(AME_2030!I96/'2019'!I96)^(1/7)-1)</f>
        <v>-2.3882022949328618E-4</v>
      </c>
      <c r="J96">
        <f>IF('2019'!J96=0,0,(AME_2030!J96/'2019'!J96)^(1/7)-1)</f>
        <v>-2.7591170680385524E-4</v>
      </c>
      <c r="K96" s="64">
        <f>IF('2019 (Z)'!AW96=0,0,('AME_2030 (Z)'!AW96/'2019 (Z)'!AW96)^(1/7)-1)</f>
        <v>2.2991479527891823E-3</v>
      </c>
      <c r="L96" s="64">
        <f t="shared" si="59"/>
        <v>2.2991479527891823E-3</v>
      </c>
      <c r="M96">
        <f>IF('2019'!M96=0,0,(AME_2030!M96/'2019'!M96)^(1/7)-1)</f>
        <v>-6.5823077739755043E-3</v>
      </c>
      <c r="N96">
        <f>IF('2019'!N96=0,0,(AME_2030!N96/'2019'!N96)^(1/7)-1)</f>
        <v>-1.1581432453355522E-2</v>
      </c>
      <c r="O96">
        <f>IF('2019'!O96=0,0,(AME_2030!O96/'2019'!O96)^(1/7)-1)</f>
        <v>2.1432553176874425E-3</v>
      </c>
      <c r="P96">
        <f>IF('2019'!P96=0,0,(AME_2030!P96/'2019'!P96)^(1/7)-1)</f>
        <v>2.3820275817199033E-4</v>
      </c>
      <c r="Q96">
        <f>IF('2019'!Q96=0,0,(AME_2030!Q96/'2019'!Q96)^(1/7)-1)</f>
        <v>1.6442184547216243E-7</v>
      </c>
      <c r="R96">
        <f>IF('2019'!R96=0,0,(AME_2030!R96/'2019'!R96)^(1/7)-1)</f>
        <v>-2.0238260622917892E-8</v>
      </c>
      <c r="S96" s="64">
        <f t="shared" si="33"/>
        <v>3.866204874247714E-6</v>
      </c>
      <c r="T96" s="64">
        <f>IF('2019'!T96=0,0,(AME_2030!T96/'2019'!T96)^(1/7)-1)</f>
        <v>3.866204874247714E-6</v>
      </c>
      <c r="U96">
        <f>IF('2019'!U96=0,0,(AME_2030!U96/'2019'!U96)^(1/7)-1)</f>
        <v>-1.115999731271522E-5</v>
      </c>
      <c r="V96">
        <f>IF('2019'!V96=0,0,(AME_2030!V96/'2019'!V96)^(1/7)-1)</f>
        <v>-2.6346634207641273E-8</v>
      </c>
      <c r="W96">
        <f>IF('2019'!W96=0,0,(AME_2030!W96/'2019'!W96)^(1/7)-1)</f>
        <v>2.8364079158249567E-4</v>
      </c>
      <c r="X96">
        <f>IF('2019'!X96=0,0,(AME_2030!X96/'2019'!X96)^(1/7)-1)</f>
        <v>5.0329079843702829E-6</v>
      </c>
      <c r="Y96">
        <f>IF('2019'!Y96=0,0,(AME_2030!Y96/'2019'!Y96)^(1/7)-1)</f>
        <v>2.4005377164995068E-3</v>
      </c>
      <c r="Z96">
        <f>IF('2019'!Z96=0,0,(AME_2030!Z96/'2019'!Z96)^(1/7)-1)</f>
        <v>-1.1563427885000754E-3</v>
      </c>
      <c r="AA96">
        <f>IF('2019'!AA96=0,0,(AME_2030!AA96/'2019'!AA96)^(1/7)-1)</f>
        <v>1.3439925058109647E-3</v>
      </c>
      <c r="AB96">
        <f>IF('2019'!AB96=0,0,(AME_2030!AB96/'2019'!AB96)^(1/7)-1)</f>
        <v>-1.2888252924292409E-4</v>
      </c>
      <c r="AC96">
        <f>IF('2019'!AC96=0,0,(AME_2030!AC96/'2019'!AC96)^(1/7)-1)</f>
        <v>-2.2028981698118955E-4</v>
      </c>
      <c r="AD96">
        <f>IF('2019'!AD96=0,0,(AME_2030!AD96/'2019'!AD96)^(1/7)-1)</f>
        <v>1.7978494261261524E-4</v>
      </c>
      <c r="AE96">
        <f>IF('2019'!AE96=0,0,(AME_2030!AE96/'2019'!AE96)^(1/7)-1)</f>
        <v>-3.1976129184518864E-4</v>
      </c>
      <c r="AF96">
        <f>IF('2019'!AF96=0,0,(AME_2030!AF96/'2019'!AF96)^(1/7)-1)</f>
        <v>-1.907494418181499E-3</v>
      </c>
      <c r="AG96">
        <f>IF('2019'!AG96=0,0,(AME_2030!AG96/'2019'!AG96)^(1/7)-1)</f>
        <v>-5.3550505342436772E-3</v>
      </c>
      <c r="AH96">
        <f>IF('2019'!AH96=0,0,(AME_2030!AH96/'2019'!AH96)^(1/7)-1)</f>
        <v>5.1565959996446864E-5</v>
      </c>
      <c r="AI96">
        <f>IF('2019'!AI96=0,0,(AME_2030!AI96/'2019'!AI96)^(1/7)-1)</f>
        <v>-3.3452850653092892E-4</v>
      </c>
      <c r="AJ96">
        <f>IF('2019'!AJ96=0,0,(AME_2030!AJ96/'2019'!AJ96)^(1/7)-1)</f>
        <v>-7.7144438637155588E-7</v>
      </c>
      <c r="AK96">
        <f>IF('2019'!AK96=0,0,(AME_2030!AK96/'2019'!AK96)^(1/7)-1)</f>
        <v>0</v>
      </c>
      <c r="AL96">
        <f>IF('2019'!AL96=0,0,(AME_2030!AL96/'2019'!AL96)^(1/7)-1)</f>
        <v>8.8322543234808926E-4</v>
      </c>
      <c r="AM96">
        <f>IF('2019'!AM96=0,0,(AME_2030!AM96/'2019'!AM96)^(1/7)-1)</f>
        <v>1.3825802554157107E-5</v>
      </c>
      <c r="AN96">
        <f>IF('2019'!AN96=0,0,(AME_2030!AN96/'2019'!AN96)^(1/7)-1)</f>
        <v>0</v>
      </c>
      <c r="AO96">
        <f>IF('2019'!AO96=0,0,(AME_2030!AO96/'2019'!AO96)^(1/7)-1)</f>
        <v>-1.2328211023358016E-3</v>
      </c>
      <c r="AP96">
        <f>IF('2019'!AP96=0,0,(AME_2030!AP96/'2019'!AP96)^(1/7)-1)</f>
        <v>0</v>
      </c>
      <c r="AQ96">
        <f>IF('2019'!AQ96=0,0,(AME_2030!AQ96/'2019'!AQ96)^(1/7)-1)</f>
        <v>0</v>
      </c>
      <c r="AR96">
        <f>IF('2019'!AR96=0,0,(AME_2030!AR96/'2019'!AR96)^(1/7)-1)</f>
        <v>0</v>
      </c>
      <c r="AS96">
        <f>IF('2019'!AS96=0,0,(AME_2030!AS96/'2019'!AS96)^(1/7)-1)</f>
        <v>0</v>
      </c>
      <c r="AT96">
        <f>IF('2019'!AT96=0,0,(AME_2030!AT96/'2019'!AT96)^(1/7)-1)</f>
        <v>1.2490670613973798E-4</v>
      </c>
      <c r="AU96">
        <f>IF('2019'!AU96=0,0,(AME_2030!AU96/'2019'!AU96)^(1/7)-1)</f>
        <v>2.5859472657185911E-4</v>
      </c>
    </row>
    <row r="97" spans="1:47" x14ac:dyDescent="0.25">
      <c r="A97" s="146"/>
      <c r="B97" s="1" t="s">
        <v>21</v>
      </c>
      <c r="C97" s="1">
        <v>19</v>
      </c>
      <c r="D97" s="4" t="s">
        <v>58</v>
      </c>
      <c r="E97">
        <f>IF('2019'!E97=0,0,(AME_2030!E97/'2019'!E97)^(1/7)-1)</f>
        <v>-3.9309952949329041E-4</v>
      </c>
      <c r="F97">
        <f>IF('2019'!F97=0,0,(AME_2030!F97/'2019'!F97)^(1/7)-1)</f>
        <v>-1.8663632846305234E-4</v>
      </c>
      <c r="G97">
        <f>IF('2019'!G97=0,0,(AME_2030!G97/'2019'!G97)^(1/7)-1)</f>
        <v>-3.0058252188835954E-4</v>
      </c>
      <c r="H97">
        <f>IF('2019'!H97=0,0,(AME_2030!H97/'2019'!H97)^(1/7)-1)</f>
        <v>4.1327674699043193E-4</v>
      </c>
      <c r="I97">
        <f>IF('2019'!I97=0,0,(AME_2030!I97/'2019'!I97)^(1/7)-1)</f>
        <v>-8.3209465332800825E-4</v>
      </c>
      <c r="J97">
        <f>IF('2019'!J97=0,0,(AME_2030!J97/'2019'!J97)^(1/7)-1)</f>
        <v>-2.881890717928437E-4</v>
      </c>
      <c r="K97" s="64">
        <f>IF('2019 (Z)'!AW97=0,0,('AME_2030 (Z)'!AW97/'2019 (Z)'!AW97)^(1/7)-1)</f>
        <v>2.2772820798608873E-3</v>
      </c>
      <c r="L97" s="64">
        <f t="shared" si="59"/>
        <v>2.2772820798608873E-3</v>
      </c>
      <c r="M97">
        <f>IF('2019'!M97=0,0,(AME_2030!M97/'2019'!M97)^(1/7)-1)</f>
        <v>7.9257267030070633E-3</v>
      </c>
      <c r="N97">
        <f>IF('2019'!N97=0,0,(AME_2030!N97/'2019'!N97)^(1/7)-1)</f>
        <v>-7.1750034988723455E-3</v>
      </c>
      <c r="O97">
        <f>IF('2019'!O97=0,0,(AME_2030!O97/'2019'!O97)^(1/7)-1)</f>
        <v>4.3617996268241477E-4</v>
      </c>
      <c r="P97">
        <f>IF('2019'!P97=0,0,(AME_2030!P97/'2019'!P97)^(1/7)-1)</f>
        <v>-3.8613421330102593E-4</v>
      </c>
      <c r="Q97">
        <f>IF('2019'!Q97=0,0,(AME_2030!Q97/'2019'!Q97)^(1/7)-1)</f>
        <v>-2.0641438329438433E-4</v>
      </c>
      <c r="R97">
        <f>IF('2019'!R97=0,0,(AME_2030!R97/'2019'!R97)^(1/7)-1)</f>
        <v>-1.0903351495250568E-4</v>
      </c>
      <c r="S97" s="64">
        <f t="shared" si="33"/>
        <v>-1.9815573798043218E-5</v>
      </c>
      <c r="T97" s="64">
        <f>IF('2019'!T97=0,0,(AME_2030!T97/'2019'!T97)^(1/7)-1)</f>
        <v>-1.9815573798043218E-5</v>
      </c>
      <c r="U97">
        <f>IF('2019'!U97=0,0,(AME_2030!U97/'2019'!U97)^(1/7)-1)</f>
        <v>-1.8608108526141365E-4</v>
      </c>
      <c r="V97">
        <f>IF('2019'!V97=0,0,(AME_2030!V97/'2019'!V97)^(1/7)-1)</f>
        <v>-1.3360365048054046E-4</v>
      </c>
      <c r="W97">
        <f>IF('2019'!W97=0,0,(AME_2030!W97/'2019'!W97)^(1/7)-1)</f>
        <v>-8.4513061474278395E-5</v>
      </c>
      <c r="X97">
        <f>IF('2019'!X97=0,0,(AME_2030!X97/'2019'!X97)^(1/7)-1)</f>
        <v>-3.722927869641568E-4</v>
      </c>
      <c r="Y97">
        <f>IF('2019'!Y97=0,0,(AME_2030!Y97/'2019'!Y97)^(1/7)-1)</f>
        <v>2.2080384536087294E-3</v>
      </c>
      <c r="Z97">
        <f>IF('2019'!Z97=0,0,(AME_2030!Z97/'2019'!Z97)^(1/7)-1)</f>
        <v>-2.0087590566189029E-3</v>
      </c>
      <c r="AA97">
        <f>IF('2019'!AA97=0,0,(AME_2030!AA97/'2019'!AA97)^(1/7)-1)</f>
        <v>1.3143718059691611E-3</v>
      </c>
      <c r="AB97">
        <f>IF('2019'!AB97=0,0,(AME_2030!AB97/'2019'!AB97)^(1/7)-1)</f>
        <v>-6.2022457356047944E-4</v>
      </c>
      <c r="AC97">
        <f>IF('2019'!AC97=0,0,(AME_2030!AC97/'2019'!AC97)^(1/7)-1)</f>
        <v>-2.5041982787321615E-4</v>
      </c>
      <c r="AD97">
        <f>IF('2019'!AD97=0,0,(AME_2030!AD97/'2019'!AD97)^(1/7)-1)</f>
        <v>1.3309236228753463E-4</v>
      </c>
      <c r="AE97">
        <f>IF('2019'!AE97=0,0,(AME_2030!AE97/'2019'!AE97)^(1/7)-1)</f>
        <v>-3.9152533950082002E-4</v>
      </c>
      <c r="AF97">
        <f>IF('2019'!AF97=0,0,(AME_2030!AF97/'2019'!AF97)^(1/7)-1)</f>
        <v>-2.1747959827170815E-3</v>
      </c>
      <c r="AG97">
        <f>IF('2019'!AG97=0,0,(AME_2030!AG97/'2019'!AG97)^(1/7)-1)</f>
        <v>-5.3554956611733262E-3</v>
      </c>
      <c r="AH97">
        <f>IF('2019'!AH97=0,0,(AME_2030!AH97/'2019'!AH97)^(1/7)-1)</f>
        <v>-2.3097643446723382E-4</v>
      </c>
      <c r="AI97">
        <f>IF('2019'!AI97=0,0,(AME_2030!AI97/'2019'!AI97)^(1/7)-1)</f>
        <v>-3.7407293905722394E-4</v>
      </c>
      <c r="AJ97">
        <f>IF('2019'!AJ97=0,0,(AME_2030!AJ97/'2019'!AJ97)^(1/7)-1)</f>
        <v>-2.2260503382187657E-4</v>
      </c>
      <c r="AK97">
        <f>IF('2019'!AK97=0,0,(AME_2030!AK97/'2019'!AK97)^(1/7)-1)</f>
        <v>0</v>
      </c>
      <c r="AL97">
        <f>IF('2019'!AL97=0,0,(AME_2030!AL97/'2019'!AL97)^(1/7)-1)</f>
        <v>6.6521150417053754E-4</v>
      </c>
      <c r="AM97">
        <f>IF('2019'!AM97=0,0,(AME_2030!AM97/'2019'!AM97)^(1/7)-1)</f>
        <v>-3.1355471247499489E-3</v>
      </c>
      <c r="AN97">
        <f>IF('2019'!AN97=0,0,(AME_2030!AN97/'2019'!AN97)^(1/7)-1)</f>
        <v>0</v>
      </c>
      <c r="AO97">
        <f>IF('2019'!AO97=0,0,(AME_2030!AO97/'2019'!AO97)^(1/7)-1)</f>
        <v>-1.2653842124711323E-3</v>
      </c>
      <c r="AP97">
        <f>IF('2019'!AP97=0,0,(AME_2030!AP97/'2019'!AP97)^(1/7)-1)</f>
        <v>-1.9312588989228718E-4</v>
      </c>
      <c r="AQ97">
        <f>IF('2019'!AQ97=0,0,(AME_2030!AQ97/'2019'!AQ97)^(1/7)-1)</f>
        <v>0</v>
      </c>
      <c r="AR97">
        <f>IF('2019'!AR97=0,0,(AME_2030!AR97/'2019'!AR97)^(1/7)-1)</f>
        <v>-6.406415692428169E-5</v>
      </c>
      <c r="AS97">
        <f>IF('2019'!AS97=0,0,(AME_2030!AS97/'2019'!AS97)^(1/7)-1)</f>
        <v>-3.9236048173352245E-5</v>
      </c>
      <c r="AT97">
        <f>IF('2019'!AT97=0,0,(AME_2030!AT97/'2019'!AT97)^(1/7)-1)</f>
        <v>5.9529950210368554E-4</v>
      </c>
      <c r="AU97">
        <f>IF('2019'!AU97=0,0,(AME_2030!AU97/'2019'!AU97)^(1/7)-1)</f>
        <v>6.7731753981914444E-4</v>
      </c>
    </row>
    <row r="98" spans="1:47" x14ac:dyDescent="0.25">
      <c r="A98" s="146"/>
      <c r="B98" s="1" t="s">
        <v>22</v>
      </c>
      <c r="C98" s="1">
        <v>20</v>
      </c>
      <c r="D98" s="4" t="s">
        <v>59</v>
      </c>
      <c r="E98">
        <f>IF('2019'!E98=0,0,(AME_2030!E98/'2019'!E98)^(1/7)-1)</f>
        <v>5.9886229551264769E-4</v>
      </c>
      <c r="F98">
        <f>IF('2019'!F98=0,0,(AME_2030!F98/'2019'!F98)^(1/7)-1)</f>
        <v>5.9377138379668182E-5</v>
      </c>
      <c r="G98">
        <f>IF('2019'!G98=0,0,(AME_2030!G98/'2019'!G98)^(1/7)-1)</f>
        <v>-2.33531505244855E-9</v>
      </c>
      <c r="H98">
        <f>IF('2019'!H98=0,0,(AME_2030!H98/'2019'!H98)^(1/7)-1)</f>
        <v>3.3617448502039737E-2</v>
      </c>
      <c r="I98">
        <f>IF('2019'!I98=0,0,(AME_2030!I98/'2019'!I98)^(1/7)-1)</f>
        <v>-2.5793387503769694E-4</v>
      </c>
      <c r="J98">
        <f>IF('2019'!J98=0,0,(AME_2030!J98/'2019'!J98)^(1/7)-1)</f>
        <v>-7.2191187054035932E-3</v>
      </c>
      <c r="K98" s="64">
        <f>IF('2019 (Z)'!AW98=0,0,('AME_2030 (Z)'!AW98/'2019 (Z)'!AW98)^(1/7)-1)</f>
        <v>2.2954898044860172E-3</v>
      </c>
      <c r="L98" s="64">
        <f t="shared" si="59"/>
        <v>2.2954898044860172E-3</v>
      </c>
      <c r="M98">
        <f>IF('2019'!M98=0,0,(AME_2030!M98/'2019'!M98)^(1/7)-1)</f>
        <v>3.5045653397753895E-3</v>
      </c>
      <c r="N98">
        <f>IF('2019'!N98=0,0,(AME_2030!N98/'2019'!N98)^(1/7)-1)</f>
        <v>1.5998369213311658E-2</v>
      </c>
      <c r="O98">
        <f>IF('2019'!O98=0,0,(AME_2030!O98/'2019'!O98)^(1/7)-1)</f>
        <v>2.8088348083665782E-3</v>
      </c>
      <c r="P98">
        <f>IF('2019'!P98=0,0,(AME_2030!P98/'2019'!P98)^(1/7)-1)</f>
        <v>-1.6392183985769471E-4</v>
      </c>
      <c r="Q98">
        <f>IF('2019'!Q98=0,0,(AME_2030!Q98/'2019'!Q98)^(1/7)-1)</f>
        <v>1.6442184547216243E-7</v>
      </c>
      <c r="R98">
        <f>IF('2019'!R98=0,0,(AME_2030!R98/'2019'!R98)^(1/7)-1)</f>
        <v>-2.0238260622917892E-8</v>
      </c>
      <c r="S98" s="64">
        <f t="shared" si="33"/>
        <v>2.3142738025949683E-6</v>
      </c>
      <c r="T98" s="64">
        <f>IF('2019'!T98=0,0,(AME_2030!T98/'2019'!T98)^(1/7)-1)</f>
        <v>2.3142738025949683E-6</v>
      </c>
      <c r="U98">
        <f>IF('2019'!U98=0,0,(AME_2030!U98/'2019'!U98)^(1/7)-1)</f>
        <v>-3.8012401113673988E-5</v>
      </c>
      <c r="V98">
        <f>IF('2019'!V98=0,0,(AME_2030!V98/'2019'!V98)^(1/7)-1)</f>
        <v>-2.6346634207641273E-8</v>
      </c>
      <c r="W98">
        <f>IF('2019'!W98=0,0,(AME_2030!W98/'2019'!W98)^(1/7)-1)</f>
        <v>-3.0086615059621291E-4</v>
      </c>
      <c r="X98">
        <f>IF('2019'!X98=0,0,(AME_2030!X98/'2019'!X98)^(1/7)-1)</f>
        <v>-7.4450833744688083E-6</v>
      </c>
      <c r="Y98">
        <f>IF('2019'!Y98=0,0,(AME_2030!Y98/'2019'!Y98)^(1/7)-1)</f>
        <v>2.4005377164997288E-3</v>
      </c>
      <c r="Z98">
        <f>IF('2019'!Z98=0,0,(AME_2030!Z98/'2019'!Z98)^(1/7)-1)</f>
        <v>-1.1438272308056385E-3</v>
      </c>
      <c r="AA98">
        <f>IF('2019'!AA98=0,0,(AME_2030!AA98/'2019'!AA98)^(1/7)-1)</f>
        <v>1.3438781703614122E-3</v>
      </c>
      <c r="AB98">
        <f>IF('2019'!AB98=0,0,(AME_2030!AB98/'2019'!AB98)^(1/7)-1)</f>
        <v>-1.1721323797364569E-4</v>
      </c>
      <c r="AC98">
        <f>IF('2019'!AC98=0,0,(AME_2030!AC98/'2019'!AC98)^(1/7)-1)</f>
        <v>-2.2028981698118955E-4</v>
      </c>
      <c r="AD98">
        <f>IF('2019'!AD98=0,0,(AME_2030!AD98/'2019'!AD98)^(1/7)-1)</f>
        <v>1.7978494261261524E-4</v>
      </c>
      <c r="AE98">
        <f>IF('2019'!AE98=0,0,(AME_2030!AE98/'2019'!AE98)^(1/7)-1)</f>
        <v>-3.1976129184518864E-4</v>
      </c>
      <c r="AF98">
        <f>IF('2019'!AF98=0,0,(AME_2030!AF98/'2019'!AF98)^(1/7)-1)</f>
        <v>-1.907494418181499E-3</v>
      </c>
      <c r="AG98">
        <f>IF('2019'!AG98=0,0,(AME_2030!AG98/'2019'!AG98)^(1/7)-1)</f>
        <v>-5.3550505342435661E-3</v>
      </c>
      <c r="AH98">
        <f>IF('2019'!AH98=0,0,(AME_2030!AH98/'2019'!AH98)^(1/7)-1)</f>
        <v>5.1565959996668909E-5</v>
      </c>
      <c r="AI98">
        <f>IF('2019'!AI98=0,0,(AME_2030!AI98/'2019'!AI98)^(1/7)-1)</f>
        <v>-3.3958368331665767E-4</v>
      </c>
      <c r="AJ98">
        <f>IF('2019'!AJ98=0,0,(AME_2030!AJ98/'2019'!AJ98)^(1/7)-1)</f>
        <v>5.5921889963173044E-7</v>
      </c>
      <c r="AK98">
        <f>IF('2019'!AK98=0,0,(AME_2030!AK98/'2019'!AK98)^(1/7)-1)</f>
        <v>0</v>
      </c>
      <c r="AL98">
        <f>IF('2019'!AL98=0,0,(AME_2030!AL98/'2019'!AL98)^(1/7)-1)</f>
        <v>8.8322543234808926E-4</v>
      </c>
      <c r="AM98">
        <f>IF('2019'!AM98=0,0,(AME_2030!AM98/'2019'!AM98)^(1/7)-1)</f>
        <v>1.2786551567556259E-5</v>
      </c>
      <c r="AN98">
        <f>IF('2019'!AN98=0,0,(AME_2030!AN98/'2019'!AN98)^(1/7)-1)</f>
        <v>0</v>
      </c>
      <c r="AO98">
        <f>IF('2019'!AO98=0,0,(AME_2030!AO98/'2019'!AO98)^(1/7)-1)</f>
        <v>-1.2328211023358016E-3</v>
      </c>
      <c r="AP98">
        <f>IF('2019'!AP98=0,0,(AME_2030!AP98/'2019'!AP98)^(1/7)-1)</f>
        <v>0</v>
      </c>
      <c r="AQ98">
        <f>IF('2019'!AQ98=0,0,(AME_2030!AQ98/'2019'!AQ98)^(1/7)-1)</f>
        <v>0</v>
      </c>
      <c r="AR98">
        <f>IF('2019'!AR98=0,0,(AME_2030!AR98/'2019'!AR98)^(1/7)-1)</f>
        <v>0</v>
      </c>
      <c r="AS98">
        <f>IF('2019'!AS98=0,0,(AME_2030!AS98/'2019'!AS98)^(1/7)-1)</f>
        <v>0</v>
      </c>
      <c r="AT98">
        <f>IF('2019'!AT98=0,0,(AME_2030!AT98/'2019'!AT98)^(1/7)-1)</f>
        <v>2.1435573825945298E-5</v>
      </c>
      <c r="AU98">
        <f>IF('2019'!AU98=0,0,(AME_2030!AU98/'2019'!AU98)^(1/7)-1)</f>
        <v>3.0381064126894231E-5</v>
      </c>
    </row>
    <row r="99" spans="1:47" x14ac:dyDescent="0.25">
      <c r="A99" s="146"/>
      <c r="B99" s="1" t="s">
        <v>23</v>
      </c>
      <c r="C99" s="1">
        <v>21</v>
      </c>
      <c r="D99" s="4" t="s">
        <v>60</v>
      </c>
      <c r="E99">
        <f>IF('2019'!E99=0,0,(AME_2030!E99/'2019'!E99)^(1/7)-1)</f>
        <v>-1.3028214744474909E-3</v>
      </c>
      <c r="F99">
        <f>IF('2019'!F99=0,0,(AME_2030!F99/'2019'!F99)^(1/7)-1)</f>
        <v>-8.6580909655298299E-5</v>
      </c>
      <c r="G99">
        <f>IF('2019'!G99=0,0,(AME_2030!G99/'2019'!G99)^(1/7)-1)</f>
        <v>-2.3353149414262475E-9</v>
      </c>
      <c r="H99">
        <f>IF('2019'!H99=0,0,(AME_2030!H99/'2019'!H99)^(1/7)-1)</f>
        <v>-7.9670847315549187E-2</v>
      </c>
      <c r="I99">
        <f>IF('2019'!I99=0,0,(AME_2030!I99/'2019'!I99)^(1/7)-1)</f>
        <v>-2.9746392273277689E-4</v>
      </c>
      <c r="J99">
        <f>IF('2019'!J99=0,0,(AME_2030!J99/'2019'!J99)^(1/7)-1)</f>
        <v>-1.0087980419932197E-2</v>
      </c>
      <c r="K99" s="64">
        <f>IF('2019 (Z)'!AW99=0,0,('AME_2030 (Z)'!AW99/'2019 (Z)'!AW99)^(1/7)-1)</f>
        <v>2.3845703832137133E-3</v>
      </c>
      <c r="L99" s="64">
        <f t="shared" si="59"/>
        <v>2.3845703832137133E-3</v>
      </c>
      <c r="M99">
        <f>IF('2019'!M99=0,0,(AME_2030!M99/'2019'!M99)^(1/7)-1)</f>
        <v>-4.293237506841785E-2</v>
      </c>
      <c r="N99">
        <f>IF('2019'!N99=0,0,(AME_2030!N99/'2019'!N99)^(1/7)-1)</f>
        <v>-3.6591807132487664E-2</v>
      </c>
      <c r="O99">
        <f>IF('2019'!O99=0,0,(AME_2030!O99/'2019'!O99)^(1/7)-1)</f>
        <v>-8.1777062877380624E-3</v>
      </c>
      <c r="P99">
        <f>IF('2019'!P99=0,0,(AME_2030!P99/'2019'!P99)^(1/7)-1)</f>
        <v>5.8666532896589629E-4</v>
      </c>
      <c r="Q99">
        <f>IF('2019'!Q99=0,0,(AME_2030!Q99/'2019'!Q99)^(1/7)-1)</f>
        <v>1.6442184547216243E-7</v>
      </c>
      <c r="R99">
        <f>IF('2019'!R99=0,0,(AME_2030!R99/'2019'!R99)^(1/7)-1)</f>
        <v>0</v>
      </c>
      <c r="S99" s="64">
        <f t="shared" si="33"/>
        <v>-2.5547003404957636E-6</v>
      </c>
      <c r="T99" s="64">
        <f>IF('2019'!T99=0,0,(AME_2030!T99/'2019'!T99)^(1/7)-1)</f>
        <v>-2.5547003404957636E-6</v>
      </c>
      <c r="U99">
        <f>IF('2019'!U99=0,0,(AME_2030!U99/'2019'!U99)^(1/7)-1)</f>
        <v>0</v>
      </c>
      <c r="V99">
        <f>IF('2019'!V99=0,0,(AME_2030!V99/'2019'!V99)^(1/7)-1)</f>
        <v>0</v>
      </c>
      <c r="W99">
        <f>IF('2019'!W99=0,0,(AME_2030!W99/'2019'!W99)^(1/7)-1)</f>
        <v>-4.4573576734353582E-3</v>
      </c>
      <c r="X99">
        <f>IF('2019'!X99=0,0,(AME_2030!X99/'2019'!X99)^(1/7)-1)</f>
        <v>-1.6339562082356984E-5</v>
      </c>
      <c r="Y99">
        <f>IF('2019'!Y99=0,0,(AME_2030!Y99/'2019'!Y99)^(1/7)-1)</f>
        <v>2.4005377164977304E-3</v>
      </c>
      <c r="Z99">
        <f>IF('2019'!Z99=0,0,(AME_2030!Z99/'2019'!Z99)^(1/7)-1)</f>
        <v>2.7629387291172591E-4</v>
      </c>
      <c r="AA99">
        <f>IF('2019'!AA99=0,0,(AME_2030!AA99/'2019'!AA99)^(1/7)-1)</f>
        <v>1.3440112089682099E-3</v>
      </c>
      <c r="AB99">
        <f>IF('2019'!AB99=0,0,(AME_2030!AB99/'2019'!AB99)^(1/7)-1)</f>
        <v>-1.3359242406341121E-4</v>
      </c>
      <c r="AC99">
        <f>IF('2019'!AC99=0,0,(AME_2030!AC99/'2019'!AC99)^(1/7)-1)</f>
        <v>-2.2028981698118955E-4</v>
      </c>
      <c r="AD99">
        <f>IF('2019'!AD99=0,0,(AME_2030!AD99/'2019'!AD99)^(1/7)-1)</f>
        <v>1.7978494261261524E-4</v>
      </c>
      <c r="AE99">
        <f>IF('2019'!AE99=0,0,(AME_2030!AE99/'2019'!AE99)^(1/7)-1)</f>
        <v>-3.1976129184518864E-4</v>
      </c>
      <c r="AF99">
        <f>IF('2019'!AF99=0,0,(AME_2030!AF99/'2019'!AF99)^(1/7)-1)</f>
        <v>-1.907494418181499E-3</v>
      </c>
      <c r="AG99">
        <f>IF('2019'!AG99=0,0,(AME_2030!AG99/'2019'!AG99)^(1/7)-1)</f>
        <v>0</v>
      </c>
      <c r="AH99">
        <f>IF('2019'!AH99=0,0,(AME_2030!AH99/'2019'!AH99)^(1/7)-1)</f>
        <v>5.1565959996668909E-5</v>
      </c>
      <c r="AI99">
        <f>IF('2019'!AI99=0,0,(AME_2030!AI99/'2019'!AI99)^(1/7)-1)</f>
        <v>-3.4135932397361124E-4</v>
      </c>
      <c r="AJ99">
        <f>IF('2019'!AJ99=0,0,(AME_2030!AJ99/'2019'!AJ99)^(1/7)-1)</f>
        <v>-1.0488087813786962E-6</v>
      </c>
      <c r="AK99">
        <f>IF('2019'!AK99=0,0,(AME_2030!AK99/'2019'!AK99)^(1/7)-1)</f>
        <v>0</v>
      </c>
      <c r="AL99">
        <f>IF('2019'!AL99=0,0,(AME_2030!AL99/'2019'!AL99)^(1/7)-1)</f>
        <v>8.8322543234808926E-4</v>
      </c>
      <c r="AM99">
        <f>IF('2019'!AM99=0,0,(AME_2030!AM99/'2019'!AM99)^(1/7)-1)</f>
        <v>1.8156353057685592E-5</v>
      </c>
      <c r="AN99">
        <f>IF('2019'!AN99=0,0,(AME_2030!AN99/'2019'!AN99)^(1/7)-1)</f>
        <v>0</v>
      </c>
      <c r="AO99">
        <f>IF('2019'!AO99=0,0,(AME_2030!AO99/'2019'!AO99)^(1/7)-1)</f>
        <v>-1.2328211023358016E-3</v>
      </c>
      <c r="AP99">
        <f>IF('2019'!AP99=0,0,(AME_2030!AP99/'2019'!AP99)^(1/7)-1)</f>
        <v>0</v>
      </c>
      <c r="AQ99">
        <f>IF('2019'!AQ99=0,0,(AME_2030!AQ99/'2019'!AQ99)^(1/7)-1)</f>
        <v>0</v>
      </c>
      <c r="AR99">
        <f>IF('2019'!AR99=0,0,(AME_2030!AR99/'2019'!AR99)^(1/7)-1)</f>
        <v>0</v>
      </c>
      <c r="AS99">
        <f>IF('2019'!AS99=0,0,(AME_2030!AS99/'2019'!AS99)^(1/7)-1)</f>
        <v>0</v>
      </c>
      <c r="AT99">
        <f>IF('2019'!AT99=0,0,(AME_2030!AT99/'2019'!AT99)^(1/7)-1)</f>
        <v>2.5646343441627639E-3</v>
      </c>
      <c r="AU99">
        <f>IF('2019'!AU99=0,0,(AME_2030!AU99/'2019'!AU99)^(1/7)-1)</f>
        <v>-1.1016650232843039E-2</v>
      </c>
    </row>
    <row r="100" spans="1:47" x14ac:dyDescent="0.25">
      <c r="A100" s="146"/>
      <c r="B100" s="1" t="s">
        <v>24</v>
      </c>
      <c r="C100" s="1">
        <v>22</v>
      </c>
      <c r="D100" s="4" t="s">
        <v>61</v>
      </c>
      <c r="E100">
        <f>IF('2019'!E100=0,0,(AME_2030!E100/'2019'!E100)^(1/7)-1)</f>
        <v>-1.9900267813666161E-4</v>
      </c>
      <c r="F100">
        <f>IF('2019'!F100=0,0,(AME_2030!F100/'2019'!F100)^(1/7)-1)</f>
        <v>1.8715191224316641E-5</v>
      </c>
      <c r="G100">
        <f>IF('2019'!G100=0,0,(AME_2030!G100/'2019'!G100)^(1/7)-1)</f>
        <v>-2.3353149414262475E-9</v>
      </c>
      <c r="H100">
        <f>IF('2019'!H100=0,0,(AME_2030!H100/'2019'!H100)^(1/7)-1)</f>
        <v>-5.8681552613640831E-2</v>
      </c>
      <c r="I100">
        <f>IF('2019'!I100=0,0,(AME_2030!I100/'2019'!I100)^(1/7)-1)</f>
        <v>-5.6597370071986841E-4</v>
      </c>
      <c r="J100">
        <f>IF('2019'!J100=0,0,(AME_2030!J100/'2019'!J100)^(1/7)-1)</f>
        <v>-6.9827398185928757E-4</v>
      </c>
      <c r="K100" s="64">
        <f>IF('2019 (Z)'!AW100=0,0,('AME_2030 (Z)'!AW100/'2019 (Z)'!AW100)^(1/7)-1)</f>
        <v>2.368435431741478E-3</v>
      </c>
      <c r="L100" s="64">
        <f t="shared" si="59"/>
        <v>2.368435431741478E-3</v>
      </c>
      <c r="M100">
        <f>IF('2019'!M100=0,0,(AME_2030!M100/'2019'!M100)^(1/7)-1)</f>
        <v>-4.2585330925296372E-2</v>
      </c>
      <c r="N100">
        <f>IF('2019'!N100=0,0,(AME_2030!N100/'2019'!N100)^(1/7)-1)</f>
        <v>-3.7461559522192989E-2</v>
      </c>
      <c r="O100">
        <f>IF('2019'!O100=0,0,(AME_2030!O100/'2019'!O100)^(1/7)-1)</f>
        <v>-8.5792208358579369E-3</v>
      </c>
      <c r="P100">
        <f>IF('2019'!P100=0,0,(AME_2030!P100/'2019'!P100)^(1/7)-1)</f>
        <v>1.1042473723530399E-3</v>
      </c>
      <c r="Q100">
        <f>IF('2019'!Q100=0,0,(AME_2030!Q100/'2019'!Q100)^(1/7)-1)</f>
        <v>1.6442184547216243E-7</v>
      </c>
      <c r="R100">
        <f>IF('2019'!R100=0,0,(AME_2030!R100/'2019'!R100)^(1/7)-1)</f>
        <v>-2.0238260622917892E-8</v>
      </c>
      <c r="S100" s="64">
        <f t="shared" si="33"/>
        <v>-2.5547003403847413E-6</v>
      </c>
      <c r="T100" s="64">
        <f>IF('2019'!T100=0,0,(AME_2030!T100/'2019'!T100)^(1/7)-1)</f>
        <v>-2.5547003403847413E-6</v>
      </c>
      <c r="U100">
        <f>IF('2019'!U100=0,0,(AME_2030!U100/'2019'!U100)^(1/7)-1)</f>
        <v>-3.01571446982285E-5</v>
      </c>
      <c r="V100">
        <f>IF('2019'!V100=0,0,(AME_2030!V100/'2019'!V100)^(1/7)-1)</f>
        <v>-2.634663409661897E-8</v>
      </c>
      <c r="W100">
        <f>IF('2019'!W100=0,0,(AME_2030!W100/'2019'!W100)^(1/7)-1)</f>
        <v>1.3832159344451256E-4</v>
      </c>
      <c r="X100">
        <f>IF('2019'!X100=0,0,(AME_2030!X100/'2019'!X100)^(1/7)-1)</f>
        <v>-6.3413783337740171E-6</v>
      </c>
      <c r="Y100">
        <f>IF('2019'!Y100=0,0,(AME_2030!Y100/'2019'!Y100)^(1/7)-1)</f>
        <v>2.4005377164968422E-3</v>
      </c>
      <c r="Z100">
        <f>IF('2019'!Z100=0,0,(AME_2030!Z100/'2019'!Z100)^(1/7)-1)</f>
        <v>-1.157576659825299E-3</v>
      </c>
      <c r="AA100">
        <f>IF('2019'!AA100=0,0,(AME_2030!AA100/'2019'!AA100)^(1/7)-1)</f>
        <v>1.3438338168503261E-3</v>
      </c>
      <c r="AB100">
        <f>IF('2019'!AB100=0,0,(AME_2030!AB100/'2019'!AB100)^(1/7)-1)</f>
        <v>-9.2574927654687222E-5</v>
      </c>
      <c r="AC100">
        <f>IF('2019'!AC100=0,0,(AME_2030!AC100/'2019'!AC100)^(1/7)-1)</f>
        <v>-2.2028981698118955E-4</v>
      </c>
      <c r="AD100">
        <f>IF('2019'!AD100=0,0,(AME_2030!AD100/'2019'!AD100)^(1/7)-1)</f>
        <v>1.7978494261261524E-4</v>
      </c>
      <c r="AE100">
        <f>IF('2019'!AE100=0,0,(AME_2030!AE100/'2019'!AE100)^(1/7)-1)</f>
        <v>-3.1976129184518864E-4</v>
      </c>
      <c r="AF100">
        <f>IF('2019'!AF100=0,0,(AME_2030!AF100/'2019'!AF100)^(1/7)-1)</f>
        <v>-1.907494418181499E-3</v>
      </c>
      <c r="AG100">
        <f>IF('2019'!AG100=0,0,(AME_2030!AG100/'2019'!AG100)^(1/7)-1)</f>
        <v>-5.3550505342435661E-3</v>
      </c>
      <c r="AH100">
        <f>IF('2019'!AH100=0,0,(AME_2030!AH100/'2019'!AH100)^(1/7)-1)</f>
        <v>5.1565959996446864E-5</v>
      </c>
      <c r="AI100">
        <f>IF('2019'!AI100=0,0,(AME_2030!AI100/'2019'!AI100)^(1/7)-1)</f>
        <v>-3.4036767261425016E-4</v>
      </c>
      <c r="AJ100">
        <f>IF('2019'!AJ100=0,0,(AME_2030!AJ100/'2019'!AJ100)^(1/7)-1)</f>
        <v>-1.0314730307658948E-6</v>
      </c>
      <c r="AK100">
        <f>IF('2019'!AK100=0,0,(AME_2030!AK100/'2019'!AK100)^(1/7)-1)</f>
        <v>0</v>
      </c>
      <c r="AL100">
        <f>IF('2019'!AL100=0,0,(AME_2030!AL100/'2019'!AL100)^(1/7)-1)</f>
        <v>8.8322543234808926E-4</v>
      </c>
      <c r="AM100">
        <f>IF('2019'!AM100=0,0,(AME_2030!AM100/'2019'!AM100)^(1/7)-1)</f>
        <v>2.3329358492141239E-5</v>
      </c>
      <c r="AN100">
        <f>IF('2019'!AN100=0,0,(AME_2030!AN100/'2019'!AN100)^(1/7)-1)</f>
        <v>0</v>
      </c>
      <c r="AO100">
        <f>IF('2019'!AO100=0,0,(AME_2030!AO100/'2019'!AO100)^(1/7)-1)</f>
        <v>-1.2328211023356905E-3</v>
      </c>
      <c r="AP100">
        <f>IF('2019'!AP100=0,0,(AME_2030!AP100/'2019'!AP100)^(1/7)-1)</f>
        <v>0</v>
      </c>
      <c r="AQ100">
        <f>IF('2019'!AQ100=0,0,(AME_2030!AQ100/'2019'!AQ100)^(1/7)-1)</f>
        <v>0</v>
      </c>
      <c r="AR100">
        <f>IF('2019'!AR100=0,0,(AME_2030!AR100/'2019'!AR100)^(1/7)-1)</f>
        <v>0</v>
      </c>
      <c r="AS100">
        <f>IF('2019'!AS100=0,0,(AME_2030!AS100/'2019'!AS100)^(1/7)-1)</f>
        <v>0</v>
      </c>
      <c r="AT100">
        <f>IF('2019'!AT100=0,0,(AME_2030!AT100/'2019'!AT100)^(1/7)-1)</f>
        <v>5.1975960301930968E-4</v>
      </c>
      <c r="AU100">
        <f>IF('2019'!AU100=0,0,(AME_2030!AU100/'2019'!AU100)^(1/7)-1)</f>
        <v>-1.1976278899112902E-3</v>
      </c>
    </row>
    <row r="101" spans="1:47" x14ac:dyDescent="0.25">
      <c r="A101" s="146"/>
      <c r="B101" s="1" t="s">
        <v>25</v>
      </c>
      <c r="C101" s="1">
        <v>23</v>
      </c>
      <c r="D101" s="4" t="s">
        <v>62</v>
      </c>
      <c r="E101">
        <f>IF('2019'!E101=0,0,(AME_2030!E101/'2019'!E101)^(1/7)-1)</f>
        <v>1.5631919009284623E-4</v>
      </c>
      <c r="F101">
        <f>IF('2019'!F101=0,0,(AME_2030!F101/'2019'!F101)^(1/7)-1)</f>
        <v>8.1507840547700994E-4</v>
      </c>
      <c r="G101">
        <f>IF('2019'!G101=0,0,(AME_2030!G101/'2019'!G101)^(1/7)-1)</f>
        <v>-2.33531505244855E-9</v>
      </c>
      <c r="H101">
        <f>IF('2019'!H101=0,0,(AME_2030!H101/'2019'!H101)^(1/7)-1)</f>
        <v>0.11976938826075756</v>
      </c>
      <c r="I101">
        <f>IF('2019'!I101=0,0,(AME_2030!I101/'2019'!I101)^(1/7)-1)</f>
        <v>-3.7575256740540741E-4</v>
      </c>
      <c r="J101">
        <f>IF('2019'!J101=0,0,(AME_2030!J101/'2019'!J101)^(1/7)-1)</f>
        <v>0</v>
      </c>
      <c r="K101" s="64">
        <f>IF('2019 (Z)'!AW101=0,0,('AME_2030 (Z)'!AW101/'2019 (Z)'!AW101)^(1/7)-1)</f>
        <v>2.2936900554129114E-3</v>
      </c>
      <c r="L101" s="64">
        <f t="shared" si="59"/>
        <v>2.2936900554129114E-3</v>
      </c>
      <c r="M101">
        <f>IF('2019'!M101=0,0,(AME_2030!M101/'2019'!M101)^(1/7)-1)</f>
        <v>-1.0244030264557891E-3</v>
      </c>
      <c r="N101">
        <f>IF('2019'!N101=0,0,(AME_2030!N101/'2019'!N101)^(1/7)-1)</f>
        <v>-1.3528264070685747E-3</v>
      </c>
      <c r="O101">
        <f>IF('2019'!O101=0,0,(AME_2030!O101/'2019'!O101)^(1/7)-1)</f>
        <v>-2.0719812931245585E-2</v>
      </c>
      <c r="P101">
        <f>IF('2019'!P101=0,0,(AME_2030!P101/'2019'!P101)^(1/7)-1)</f>
        <v>2.6511379939186952E-4</v>
      </c>
      <c r="Q101">
        <f>IF('2019'!Q101=0,0,(AME_2030!Q101/'2019'!Q101)^(1/7)-1)</f>
        <v>1.6442184547216243E-7</v>
      </c>
      <c r="R101">
        <f>IF('2019'!R101=0,0,(AME_2030!R101/'2019'!R101)^(1/7)-1)</f>
        <v>0</v>
      </c>
      <c r="S101" s="64">
        <f t="shared" si="33"/>
        <v>0</v>
      </c>
      <c r="T101" s="64">
        <f>IF('2019'!T101=0,0,(AME_2030!T101/'2019'!T101)^(1/7)-1)</f>
        <v>0</v>
      </c>
      <c r="U101">
        <f>IF('2019'!U101=0,0,(AME_2030!U101/'2019'!U101)^(1/7)-1)</f>
        <v>7.6186279140966207E-6</v>
      </c>
      <c r="V101">
        <f>IF('2019'!V101=0,0,(AME_2030!V101/'2019'!V101)^(1/7)-1)</f>
        <v>0</v>
      </c>
      <c r="W101">
        <f>IF('2019'!W101=0,0,(AME_2030!W101/'2019'!W101)^(1/7)-1)</f>
        <v>0</v>
      </c>
      <c r="X101">
        <f>IF('2019'!X101=0,0,(AME_2030!X101/'2019'!X101)^(1/7)-1)</f>
        <v>0</v>
      </c>
      <c r="Y101">
        <f>IF('2019'!Y101=0,0,(AME_2030!Y101/'2019'!Y101)^(1/7)-1)</f>
        <v>2.4005377164988406E-3</v>
      </c>
      <c r="Z101">
        <f>IF('2019'!Z101=0,0,(AME_2030!Z101/'2019'!Z101)^(1/7)-1)</f>
        <v>2.8114156653891165E-4</v>
      </c>
      <c r="AA101">
        <f>IF('2019'!AA101=0,0,(AME_2030!AA101/'2019'!AA101)^(1/7)-1)</f>
        <v>1.3438003652110897E-3</v>
      </c>
      <c r="AB101">
        <f>IF('2019'!AB101=0,0,(AME_2030!AB101/'2019'!AB101)^(1/7)-1)</f>
        <v>-6.2226796744835333E-5</v>
      </c>
      <c r="AC101">
        <f>IF('2019'!AC101=0,0,(AME_2030!AC101/'2019'!AC101)^(1/7)-1)</f>
        <v>-2.2028981698118955E-4</v>
      </c>
      <c r="AD101">
        <f>IF('2019'!AD101=0,0,(AME_2030!AD101/'2019'!AD101)^(1/7)-1)</f>
        <v>0</v>
      </c>
      <c r="AE101">
        <f>IF('2019'!AE101=0,0,(AME_2030!AE101/'2019'!AE101)^(1/7)-1)</f>
        <v>-3.1976129184507762E-4</v>
      </c>
      <c r="AF101">
        <f>IF('2019'!AF101=0,0,(AME_2030!AF101/'2019'!AF101)^(1/7)-1)</f>
        <v>-1.907494418181499E-3</v>
      </c>
      <c r="AG101">
        <f>IF('2019'!AG101=0,0,(AME_2030!AG101/'2019'!AG101)^(1/7)-1)</f>
        <v>0</v>
      </c>
      <c r="AH101">
        <f>IF('2019'!AH101=0,0,(AME_2030!AH101/'2019'!AH101)^(1/7)-1)</f>
        <v>5.1565959996446864E-5</v>
      </c>
      <c r="AI101">
        <f>IF('2019'!AI101=0,0,(AME_2030!AI101/'2019'!AI101)^(1/7)-1)</f>
        <v>-3.4135932397361124E-4</v>
      </c>
      <c r="AJ101">
        <f>IF('2019'!AJ101=0,0,(AME_2030!AJ101/'2019'!AJ101)^(1/7)-1)</f>
        <v>-1.0488087812676739E-6</v>
      </c>
      <c r="AK101">
        <f>IF('2019'!AK101=0,0,(AME_2030!AK101/'2019'!AK101)^(1/7)-1)</f>
        <v>0</v>
      </c>
      <c r="AL101">
        <f>IF('2019'!AL101=0,0,(AME_2030!AL101/'2019'!AL101)^(1/7)-1)</f>
        <v>8.8322543234808926E-4</v>
      </c>
      <c r="AM101">
        <f>IF('2019'!AM101=0,0,(AME_2030!AM101/'2019'!AM101)^(1/7)-1)</f>
        <v>0</v>
      </c>
      <c r="AN101">
        <f>IF('2019'!AN101=0,0,(AME_2030!AN101/'2019'!AN101)^(1/7)-1)</f>
        <v>0</v>
      </c>
      <c r="AO101">
        <f>IF('2019'!AO101=0,0,(AME_2030!AO101/'2019'!AO101)^(1/7)-1)</f>
        <v>-1.2328211023358016E-3</v>
      </c>
      <c r="AP101">
        <f>IF('2019'!AP101=0,0,(AME_2030!AP101/'2019'!AP101)^(1/7)-1)</f>
        <v>0</v>
      </c>
      <c r="AQ101">
        <f>IF('2019'!AQ101=0,0,(AME_2030!AQ101/'2019'!AQ101)^(1/7)-1)</f>
        <v>0</v>
      </c>
      <c r="AR101">
        <f>IF('2019'!AR101=0,0,(AME_2030!AR101/'2019'!AR101)^(1/7)-1)</f>
        <v>0</v>
      </c>
      <c r="AS101">
        <f>IF('2019'!AS101=0,0,(AME_2030!AS101/'2019'!AS101)^(1/7)-1)</f>
        <v>0</v>
      </c>
      <c r="AT101">
        <f>IF('2019'!AT101=0,0,(AME_2030!AT101/'2019'!AT101)^(1/7)-1)</f>
        <v>2.1746175743648788E-3</v>
      </c>
      <c r="AU101">
        <f>IF('2019'!AU101=0,0,(AME_2030!AU101/'2019'!AU101)^(1/7)-1)</f>
        <v>0</v>
      </c>
    </row>
    <row r="102" spans="1:47" x14ac:dyDescent="0.25">
      <c r="A102" s="146"/>
      <c r="B102" s="1" t="s">
        <v>26</v>
      </c>
      <c r="C102" s="1">
        <v>24</v>
      </c>
      <c r="D102" s="4" t="s">
        <v>63</v>
      </c>
      <c r="E102">
        <f>IF('2019'!E102=0,0,(AME_2030!E102/'2019'!E102)^(1/7)-1)</f>
        <v>-1.0711571325783265E-4</v>
      </c>
      <c r="F102">
        <f>IF('2019'!F102=0,0,(AME_2030!F102/'2019'!F102)^(1/7)-1)</f>
        <v>-1.9086265438117422E-5</v>
      </c>
      <c r="G102">
        <f>IF('2019'!G102=0,0,(AME_2030!G102/'2019'!G102)^(1/7)-1)</f>
        <v>-2.33531505244855E-9</v>
      </c>
      <c r="H102">
        <f>IF('2019'!H102=0,0,(AME_2030!H102/'2019'!H102)^(1/7)-1)</f>
        <v>2.407271569813596E-2</v>
      </c>
      <c r="I102">
        <f>IF('2019'!I102=0,0,(AME_2030!I102/'2019'!I102)^(1/7)-1)</f>
        <v>9.0619195296071098E-5</v>
      </c>
      <c r="J102">
        <f>IF('2019'!J102=0,0,(AME_2030!J102/'2019'!J102)^(1/7)-1)</f>
        <v>-1.1162436703398004E-2</v>
      </c>
      <c r="K102" s="64">
        <f>IF('2019 (Z)'!AW102=0,0,('AME_2030 (Z)'!AW102/'2019 (Z)'!AW102)^(1/7)-1)</f>
        <v>2.2982980126706742E-3</v>
      </c>
      <c r="L102" s="64">
        <f t="shared" si="59"/>
        <v>2.2982980126706742E-3</v>
      </c>
      <c r="M102">
        <f>IF('2019'!M102=0,0,(AME_2030!M102/'2019'!M102)^(1/7)-1)</f>
        <v>-9.7230823403734457E-3</v>
      </c>
      <c r="N102">
        <f>IF('2019'!N102=0,0,(AME_2030!N102/'2019'!N102)^(1/7)-1)</f>
        <v>3.541538202574257E-2</v>
      </c>
      <c r="O102">
        <f>IF('2019'!O102=0,0,(AME_2030!O102/'2019'!O102)^(1/7)-1)</f>
        <v>-3.9169872309796516E-2</v>
      </c>
      <c r="P102">
        <f>IF('2019'!P102=0,0,(AME_2030!P102/'2019'!P102)^(1/7)-1)</f>
        <v>-4.6223738733530695E-5</v>
      </c>
      <c r="Q102">
        <f>IF('2019'!Q102=0,0,(AME_2030!Q102/'2019'!Q102)^(1/7)-1)</f>
        <v>1.6442184547216243E-7</v>
      </c>
      <c r="R102">
        <f>IF('2019'!R102=0,0,(AME_2030!R102/'2019'!R102)^(1/7)-1)</f>
        <v>-2.0238260622917892E-8</v>
      </c>
      <c r="S102" s="64">
        <f t="shared" si="33"/>
        <v>6.457029275708237E-7</v>
      </c>
      <c r="T102" s="64">
        <f>IF('2019'!T102=0,0,(AME_2030!T102/'2019'!T102)^(1/7)-1)</f>
        <v>6.457029275708237E-7</v>
      </c>
      <c r="U102">
        <f>IF('2019'!U102=0,0,(AME_2030!U102/'2019'!U102)^(1/7)-1)</f>
        <v>0</v>
      </c>
      <c r="V102">
        <f>IF('2019'!V102=0,0,(AME_2030!V102/'2019'!V102)^(1/7)-1)</f>
        <v>-2.6346634207641273E-8</v>
      </c>
      <c r="W102">
        <f>IF('2019'!W102=0,0,(AME_2030!W102/'2019'!W102)^(1/7)-1)</f>
        <v>-5.1894460678769683E-5</v>
      </c>
      <c r="X102">
        <f>IF('2019'!X102=0,0,(AME_2030!X102/'2019'!X102)^(1/7)-1)</f>
        <v>5.6581104632691392E-6</v>
      </c>
      <c r="Y102">
        <f>IF('2019'!Y102=0,0,(AME_2030!Y102/'2019'!Y102)^(1/7)-1)</f>
        <v>2.4005377164972863E-3</v>
      </c>
      <c r="Z102">
        <f>IF('2019'!Z102=0,0,(AME_2030!Z102/'2019'!Z102)^(1/7)-1)</f>
        <v>-1.1572408191098393E-3</v>
      </c>
      <c r="AA102">
        <f>IF('2019'!AA102=0,0,(AME_2030!AA102/'2019'!AA102)^(1/7)-1)</f>
        <v>1.3440072429578009E-3</v>
      </c>
      <c r="AB102">
        <f>IF('2019'!AB102=0,0,(AME_2030!AB102/'2019'!AB102)^(1/7)-1)</f>
        <v>-7.7566885549051889E-5</v>
      </c>
      <c r="AC102">
        <f>IF('2019'!AC102=0,0,(AME_2030!AC102/'2019'!AC102)^(1/7)-1)</f>
        <v>-2.2028981698118955E-4</v>
      </c>
      <c r="AD102">
        <f>IF('2019'!AD102=0,0,(AME_2030!AD102/'2019'!AD102)^(1/7)-1)</f>
        <v>1.7978494261261524E-4</v>
      </c>
      <c r="AE102">
        <f>IF('2019'!AE102=0,0,(AME_2030!AE102/'2019'!AE102)^(1/7)-1)</f>
        <v>-3.1976129184518864E-4</v>
      </c>
      <c r="AF102">
        <f>IF('2019'!AF102=0,0,(AME_2030!AF102/'2019'!AF102)^(1/7)-1)</f>
        <v>-1.907494418181388E-3</v>
      </c>
      <c r="AG102">
        <f>IF('2019'!AG102=0,0,(AME_2030!AG102/'2019'!AG102)^(1/7)-1)</f>
        <v>-5.3550505342435661E-3</v>
      </c>
      <c r="AH102">
        <f>IF('2019'!AH102=0,0,(AME_2030!AH102/'2019'!AH102)^(1/7)-1)</f>
        <v>5.1565959996668909E-5</v>
      </c>
      <c r="AI102">
        <f>IF('2019'!AI102=0,0,(AME_2030!AI102/'2019'!AI102)^(1/7)-1)</f>
        <v>-3.4068029134926014E-4</v>
      </c>
      <c r="AJ102">
        <f>IF('2019'!AJ102=0,0,(AME_2030!AJ102/'2019'!AJ102)^(1/7)-1)</f>
        <v>3.5416711235081166E-5</v>
      </c>
      <c r="AK102">
        <f>IF('2019'!AK102=0,0,(AME_2030!AK102/'2019'!AK102)^(1/7)-1)</f>
        <v>0</v>
      </c>
      <c r="AL102">
        <f>IF('2019'!AL102=0,0,(AME_2030!AL102/'2019'!AL102)^(1/7)-1)</f>
        <v>8.8322543234808926E-4</v>
      </c>
      <c r="AM102">
        <f>IF('2019'!AM102=0,0,(AME_2030!AM102/'2019'!AM102)^(1/7)-1)</f>
        <v>1.8747418802034232E-5</v>
      </c>
      <c r="AN102">
        <f>IF('2019'!AN102=0,0,(AME_2030!AN102/'2019'!AN102)^(1/7)-1)</f>
        <v>0</v>
      </c>
      <c r="AO102">
        <f>IF('2019'!AO102=0,0,(AME_2030!AO102/'2019'!AO102)^(1/7)-1)</f>
        <v>-1.2328211023358016E-3</v>
      </c>
      <c r="AP102">
        <f>IF('2019'!AP102=0,0,(AME_2030!AP102/'2019'!AP102)^(1/7)-1)</f>
        <v>0</v>
      </c>
      <c r="AQ102">
        <f>IF('2019'!AQ102=0,0,(AME_2030!AQ102/'2019'!AQ102)^(1/7)-1)</f>
        <v>0</v>
      </c>
      <c r="AR102">
        <f>IF('2019'!AR102=0,0,(AME_2030!AR102/'2019'!AR102)^(1/7)-1)</f>
        <v>0</v>
      </c>
      <c r="AS102">
        <f>IF('2019'!AS102=0,0,(AME_2030!AS102/'2019'!AS102)^(1/7)-1)</f>
        <v>0</v>
      </c>
      <c r="AT102">
        <f>IF('2019'!AT102=0,0,(AME_2030!AT102/'2019'!AT102)^(1/7)-1)</f>
        <v>5.457558765860071E-4</v>
      </c>
      <c r="AU102">
        <f>IF('2019'!AU102=0,0,(AME_2030!AU102/'2019'!AU102)^(1/7)-1)</f>
        <v>8.9723285591025714E-4</v>
      </c>
    </row>
    <row r="103" spans="1:47" x14ac:dyDescent="0.25">
      <c r="A103" s="146"/>
      <c r="B103" s="1" t="s">
        <v>27</v>
      </c>
      <c r="C103" s="1">
        <v>25</v>
      </c>
      <c r="D103" s="4" t="s">
        <v>64</v>
      </c>
      <c r="E103">
        <f>IF('2019'!E103=0,0,(AME_2030!E103/'2019'!E103)^(1/7)-1)</f>
        <v>2.8588079227565011E-4</v>
      </c>
      <c r="F103">
        <f>IF('2019'!F103=0,0,(AME_2030!F103/'2019'!F103)^(1/7)-1)</f>
        <v>7.768598678570271E-5</v>
      </c>
      <c r="G103">
        <f>IF('2019'!G103=0,0,(AME_2030!G103/'2019'!G103)^(1/7)-1)</f>
        <v>-2.3353149414262475E-9</v>
      </c>
      <c r="H103">
        <f>IF('2019'!H103=0,0,(AME_2030!H103/'2019'!H103)^(1/7)-1)</f>
        <v>2.3963904681550963E-2</v>
      </c>
      <c r="I103">
        <f>IF('2019'!I103=0,0,(AME_2030!I103/'2019'!I103)^(1/7)-1)</f>
        <v>4.4246249099266777E-5</v>
      </c>
      <c r="J103">
        <f>IF('2019'!J103=0,0,(AME_2030!J103/'2019'!J103)^(1/7)-1)</f>
        <v>-1.6824160500712559E-2</v>
      </c>
      <c r="K103" s="64">
        <f>IF('2019 (Z)'!AW103=0,0,('AME_2030 (Z)'!AW103/'2019 (Z)'!AW103)^(1/7)-1)</f>
        <v>2.3015954271676797E-3</v>
      </c>
      <c r="L103" s="64">
        <f t="shared" si="59"/>
        <v>2.3015954271676797E-3</v>
      </c>
      <c r="M103">
        <f>IF('2019'!M103=0,0,(AME_2030!M103/'2019'!M103)^(1/7)-1)</f>
        <v>-7.7395121197607608E-3</v>
      </c>
      <c r="N103">
        <f>IF('2019'!N103=0,0,(AME_2030!N103/'2019'!N103)^(1/7)-1)</f>
        <v>3.599389341541448E-2</v>
      </c>
      <c r="O103">
        <f>IF('2019'!O103=0,0,(AME_2030!O103/'2019'!O103)^(1/7)-1)</f>
        <v>-4.5000482091498761E-2</v>
      </c>
      <c r="P103">
        <f>IF('2019'!P103=0,0,(AME_2030!P103/'2019'!P103)^(1/7)-1)</f>
        <v>1.0711369687221861E-5</v>
      </c>
      <c r="Q103">
        <f>IF('2019'!Q103=0,0,(AME_2030!Q103/'2019'!Q103)^(1/7)-1)</f>
        <v>1.6442184547216243E-7</v>
      </c>
      <c r="R103">
        <f>IF('2019'!R103=0,0,(AME_2030!R103/'2019'!R103)^(1/7)-1)</f>
        <v>-2.0238260733940194E-8</v>
      </c>
      <c r="S103" s="64">
        <f t="shared" si="33"/>
        <v>6.1823784913705992E-7</v>
      </c>
      <c r="T103" s="64">
        <f>IF('2019'!T103=0,0,(AME_2030!T103/'2019'!T103)^(1/7)-1)</f>
        <v>6.1823784913705992E-7</v>
      </c>
      <c r="U103">
        <f>IF('2019'!U103=0,0,(AME_2030!U103/'2019'!U103)^(1/7)-1)</f>
        <v>0</v>
      </c>
      <c r="V103">
        <f>IF('2019'!V103=0,0,(AME_2030!V103/'2019'!V103)^(1/7)-1)</f>
        <v>0</v>
      </c>
      <c r="W103">
        <f>IF('2019'!W103=0,0,(AME_2030!W103/'2019'!W103)^(1/7)-1)</f>
        <v>1.0518283534799444E-4</v>
      </c>
      <c r="X103">
        <f>IF('2019'!X103=0,0,(AME_2030!X103/'2019'!X103)^(1/7)-1)</f>
        <v>1.0902173567473028E-5</v>
      </c>
      <c r="Y103">
        <f>IF('2019'!Y103=0,0,(AME_2030!Y103/'2019'!Y103)^(1/7)-1)</f>
        <v>0</v>
      </c>
      <c r="Z103">
        <f>IF('2019'!Z103=0,0,(AME_2030!Z103/'2019'!Z103)^(1/7)-1)</f>
        <v>-1.1577024062974228E-3</v>
      </c>
      <c r="AA103">
        <f>IF('2019'!AA103=0,0,(AME_2030!AA103/'2019'!AA103)^(1/7)-1)</f>
        <v>1.3440083100193512E-3</v>
      </c>
      <c r="AB103">
        <f>IF('2019'!AB103=0,0,(AME_2030!AB103/'2019'!AB103)^(1/7)-1)</f>
        <v>-5.9550097351146469E-5</v>
      </c>
      <c r="AC103">
        <f>IF('2019'!AC103=0,0,(AME_2030!AC103/'2019'!AC103)^(1/7)-1)</f>
        <v>-2.2028981698118955E-4</v>
      </c>
      <c r="AD103">
        <f>IF('2019'!AD103=0,0,(AME_2030!AD103/'2019'!AD103)^(1/7)-1)</f>
        <v>1.7978494261261524E-4</v>
      </c>
      <c r="AE103">
        <f>IF('2019'!AE103=0,0,(AME_2030!AE103/'2019'!AE103)^(1/7)-1)</f>
        <v>-3.1976129184518864E-4</v>
      </c>
      <c r="AF103">
        <f>IF('2019'!AF103=0,0,(AME_2030!AF103/'2019'!AF103)^(1/7)-1)</f>
        <v>-1.907494418181499E-3</v>
      </c>
      <c r="AG103">
        <f>IF('2019'!AG103=0,0,(AME_2030!AG103/'2019'!AG103)^(1/7)-1)</f>
        <v>0</v>
      </c>
      <c r="AH103">
        <f>IF('2019'!AH103=0,0,(AME_2030!AH103/'2019'!AH103)^(1/7)-1)</f>
        <v>5.1565959996446864E-5</v>
      </c>
      <c r="AI103">
        <f>IF('2019'!AI103=0,0,(AME_2030!AI103/'2019'!AI103)^(1/7)-1)</f>
        <v>-3.4135932397361124E-4</v>
      </c>
      <c r="AJ103">
        <f>IF('2019'!AJ103=0,0,(AME_2030!AJ103/'2019'!AJ103)^(1/7)-1)</f>
        <v>1.1741014295685304E-5</v>
      </c>
      <c r="AK103">
        <f>IF('2019'!AK103=0,0,(AME_2030!AK103/'2019'!AK103)^(1/7)-1)</f>
        <v>0</v>
      </c>
      <c r="AL103">
        <f>IF('2019'!AL103=0,0,(AME_2030!AL103/'2019'!AL103)^(1/7)-1)</f>
        <v>8.8322543234808926E-4</v>
      </c>
      <c r="AM103">
        <f>IF('2019'!AM103=0,0,(AME_2030!AM103/'2019'!AM103)^(1/7)-1)</f>
        <v>1.8851141732723065E-5</v>
      </c>
      <c r="AN103">
        <f>IF('2019'!AN103=0,0,(AME_2030!AN103/'2019'!AN103)^(1/7)-1)</f>
        <v>0</v>
      </c>
      <c r="AO103">
        <f>IF('2019'!AO103=0,0,(AME_2030!AO103/'2019'!AO103)^(1/7)-1)</f>
        <v>-1.2328211023358016E-3</v>
      </c>
      <c r="AP103">
        <f>IF('2019'!AP103=0,0,(AME_2030!AP103/'2019'!AP103)^(1/7)-1)</f>
        <v>0</v>
      </c>
      <c r="AQ103">
        <f>IF('2019'!AQ103=0,0,(AME_2030!AQ103/'2019'!AQ103)^(1/7)-1)</f>
        <v>0</v>
      </c>
      <c r="AR103">
        <f>IF('2019'!AR103=0,0,(AME_2030!AR103/'2019'!AR103)^(1/7)-1)</f>
        <v>0</v>
      </c>
      <c r="AS103">
        <f>IF('2019'!AS103=0,0,(AME_2030!AS103/'2019'!AS103)^(1/7)-1)</f>
        <v>0</v>
      </c>
      <c r="AT103">
        <f>IF('2019'!AT103=0,0,(AME_2030!AT103/'2019'!AT103)^(1/7)-1)</f>
        <v>4.1626855056531298E-4</v>
      </c>
      <c r="AU103">
        <f>IF('2019'!AU103=0,0,(AME_2030!AU103/'2019'!AU103)^(1/7)-1)</f>
        <v>-1.708124977481118E-2</v>
      </c>
    </row>
    <row r="104" spans="1:47" x14ac:dyDescent="0.25">
      <c r="A104" s="146"/>
      <c r="B104" s="1" t="s">
        <v>28</v>
      </c>
      <c r="C104" s="1">
        <v>26</v>
      </c>
      <c r="D104" s="4" t="s">
        <v>65</v>
      </c>
      <c r="E104">
        <f>IF('2019'!E104=0,0,(AME_2030!E104/'2019'!E104)^(1/7)-1)</f>
        <v>-3.4742570423007546E-4</v>
      </c>
      <c r="F104">
        <f>IF('2019'!F104=0,0,(AME_2030!F104/'2019'!F104)^(1/7)-1)</f>
        <v>-4.9403843701112393E-5</v>
      </c>
      <c r="G104">
        <f>IF('2019'!G104=0,0,(AME_2030!G104/'2019'!G104)^(1/7)-1)</f>
        <v>-2.3353149414262475E-9</v>
      </c>
      <c r="H104">
        <f>IF('2019'!H104=0,0,(AME_2030!H104/'2019'!H104)^(1/7)-1)</f>
        <v>2.4043467376187788E-2</v>
      </c>
      <c r="I104">
        <f>IF('2019'!I104=0,0,(AME_2030!I104/'2019'!I104)^(1/7)-1)</f>
        <v>4.3750641684381364E-5</v>
      </c>
      <c r="J104">
        <f>IF('2019'!J104=0,0,(AME_2030!J104/'2019'!J104)^(1/7)-1)</f>
        <v>-1.6671805535136586E-2</v>
      </c>
      <c r="K104" s="64">
        <f>IF('2019 (Z)'!AW104=0,0,('AME_2030 (Z)'!AW104/'2019 (Z)'!AW104)^(1/7)-1)</f>
        <v>2.2969981864007227E-3</v>
      </c>
      <c r="L104" s="64">
        <f t="shared" si="59"/>
        <v>2.2969981864007227E-3</v>
      </c>
      <c r="M104">
        <f>IF('2019'!M104=0,0,(AME_2030!M104/'2019'!M104)^(1/7)-1)</f>
        <v>-1.7481139254316935E-2</v>
      </c>
      <c r="N104">
        <f>IF('2019'!N104=0,0,(AME_2030!N104/'2019'!N104)^(1/7)-1)</f>
        <v>3.6012665245504616E-2</v>
      </c>
      <c r="O104">
        <f>IF('2019'!O104=0,0,(AME_2030!O104/'2019'!O104)^(1/7)-1)</f>
        <v>-3.4778484342763871E-2</v>
      </c>
      <c r="P104">
        <f>IF('2019'!P104=0,0,(AME_2030!P104/'2019'!P104)^(1/7)-1)</f>
        <v>1.0410686479778164E-5</v>
      </c>
      <c r="Q104">
        <f>IF('2019'!Q104=0,0,(AME_2030!Q104/'2019'!Q104)^(1/7)-1)</f>
        <v>1.6442184547216243E-7</v>
      </c>
      <c r="R104">
        <f>IF('2019'!R104=0,0,(AME_2030!R104/'2019'!R104)^(1/7)-1)</f>
        <v>-2.0238260733940194E-8</v>
      </c>
      <c r="S104" s="64">
        <f t="shared" si="33"/>
        <v>6.1889362434897066E-7</v>
      </c>
      <c r="T104" s="64">
        <f>IF('2019'!T104=0,0,(AME_2030!T104/'2019'!T104)^(1/7)-1)</f>
        <v>6.1889362434897066E-7</v>
      </c>
      <c r="U104">
        <f>IF('2019'!U104=0,0,(AME_2030!U104/'2019'!U104)^(1/7)-1)</f>
        <v>0</v>
      </c>
      <c r="V104">
        <f>IF('2019'!V104=0,0,(AME_2030!V104/'2019'!V104)^(1/7)-1)</f>
        <v>0</v>
      </c>
      <c r="W104">
        <f>IF('2019'!W104=0,0,(AME_2030!W104/'2019'!W104)^(1/7)-1)</f>
        <v>-1.4317589718559898E-4</v>
      </c>
      <c r="X104">
        <f>IF('2019'!X104=0,0,(AME_2030!X104/'2019'!X104)^(1/7)-1)</f>
        <v>7.4876917248722918E-6</v>
      </c>
      <c r="Y104">
        <f>IF('2019'!Y104=0,0,(AME_2030!Y104/'2019'!Y104)^(1/7)-1)</f>
        <v>0</v>
      </c>
      <c r="Z104">
        <f>IF('2019'!Z104=0,0,(AME_2030!Z104/'2019'!Z104)^(1/7)-1)</f>
        <v>-1.1548957657552261E-3</v>
      </c>
      <c r="AA104">
        <f>IF('2019'!AA104=0,0,(AME_2030!AA104/'2019'!AA104)^(1/7)-1)</f>
        <v>1.3440103778799006E-3</v>
      </c>
      <c r="AB104">
        <f>IF('2019'!AB104=0,0,(AME_2030!AB104/'2019'!AB104)^(1/7)-1)</f>
        <v>-7.7921656448376453E-5</v>
      </c>
      <c r="AC104">
        <f>IF('2019'!AC104=0,0,(AME_2030!AC104/'2019'!AC104)^(1/7)-1)</f>
        <v>-2.2028981698118955E-4</v>
      </c>
      <c r="AD104">
        <f>IF('2019'!AD104=0,0,(AME_2030!AD104/'2019'!AD104)^(1/7)-1)</f>
        <v>1.7978494261261524E-4</v>
      </c>
      <c r="AE104">
        <f>IF('2019'!AE104=0,0,(AME_2030!AE104/'2019'!AE104)^(1/7)-1)</f>
        <v>-3.1976129184518864E-4</v>
      </c>
      <c r="AF104">
        <f>IF('2019'!AF104=0,0,(AME_2030!AF104/'2019'!AF104)^(1/7)-1)</f>
        <v>-1.907494418181499E-3</v>
      </c>
      <c r="AG104">
        <f>IF('2019'!AG104=0,0,(AME_2030!AG104/'2019'!AG104)^(1/7)-1)</f>
        <v>0</v>
      </c>
      <c r="AH104">
        <f>IF('2019'!AH104=0,0,(AME_2030!AH104/'2019'!AH104)^(1/7)-1)</f>
        <v>5.1565959996446864E-5</v>
      </c>
      <c r="AI104">
        <f>IF('2019'!AI104=0,0,(AME_2030!AI104/'2019'!AI104)^(1/7)-1)</f>
        <v>-3.4068090403072127E-4</v>
      </c>
      <c r="AJ104">
        <f>IF('2019'!AJ104=0,0,(AME_2030!AJ104/'2019'!AJ104)^(1/7)-1)</f>
        <v>2.8317831118451764E-5</v>
      </c>
      <c r="AK104">
        <f>IF('2019'!AK104=0,0,(AME_2030!AK104/'2019'!AK104)^(1/7)-1)</f>
        <v>0</v>
      </c>
      <c r="AL104">
        <f>IF('2019'!AL104=0,0,(AME_2030!AL104/'2019'!AL104)^(1/7)-1)</f>
        <v>8.8322543234808926E-4</v>
      </c>
      <c r="AM104">
        <f>IF('2019'!AM104=0,0,(AME_2030!AM104/'2019'!AM104)^(1/7)-1)</f>
        <v>1.8756447142997956E-5</v>
      </c>
      <c r="AN104">
        <f>IF('2019'!AN104=0,0,(AME_2030!AN104/'2019'!AN104)^(1/7)-1)</f>
        <v>0</v>
      </c>
      <c r="AO104">
        <f>IF('2019'!AO104=0,0,(AME_2030!AO104/'2019'!AO104)^(1/7)-1)</f>
        <v>-1.2328211023356905E-3</v>
      </c>
      <c r="AP104">
        <f>IF('2019'!AP104=0,0,(AME_2030!AP104/'2019'!AP104)^(1/7)-1)</f>
        <v>0</v>
      </c>
      <c r="AQ104">
        <f>IF('2019'!AQ104=0,0,(AME_2030!AQ104/'2019'!AQ104)^(1/7)-1)</f>
        <v>0</v>
      </c>
      <c r="AR104">
        <f>IF('2019'!AR104=0,0,(AME_2030!AR104/'2019'!AR104)^(1/7)-1)</f>
        <v>0</v>
      </c>
      <c r="AS104">
        <f>IF('2019'!AS104=0,0,(AME_2030!AS104/'2019'!AS104)^(1/7)-1)</f>
        <v>0</v>
      </c>
      <c r="AT104">
        <f>IF('2019'!AT104=0,0,(AME_2030!AT104/'2019'!AT104)^(1/7)-1)</f>
        <v>2.2258165470456781E-4</v>
      </c>
      <c r="AU104">
        <f>IF('2019'!AU104=0,0,(AME_2030!AU104/'2019'!AU104)^(1/7)-1)</f>
        <v>1.5445291380489223E-4</v>
      </c>
    </row>
    <row r="105" spans="1:47" x14ac:dyDescent="0.25">
      <c r="A105" s="146"/>
      <c r="B105" s="1" t="s">
        <v>29</v>
      </c>
      <c r="C105" s="1">
        <v>27</v>
      </c>
      <c r="D105" s="4" t="s">
        <v>66</v>
      </c>
      <c r="E105">
        <f>IF('2019'!E105=0,0,(AME_2030!E105/'2019'!E105)^(1/7)-1)</f>
        <v>-3.5072752566012166E-4</v>
      </c>
      <c r="F105">
        <f>IF('2019'!F105=0,0,(AME_2030!F105/'2019'!F105)^(1/7)-1)</f>
        <v>-4.9397902995740317E-5</v>
      </c>
      <c r="G105">
        <f>IF('2019'!G105=0,0,(AME_2030!G105/'2019'!G105)^(1/7)-1)</f>
        <v>-2.3353149414262475E-9</v>
      </c>
      <c r="H105">
        <f>IF('2019'!H105=0,0,(AME_2030!H105/'2019'!H105)^(1/7)-1)</f>
        <v>2.3945085485980622E-2</v>
      </c>
      <c r="I105">
        <f>IF('2019'!I105=0,0,(AME_2030!I105/'2019'!I105)^(1/7)-1)</f>
        <v>4.4363113497869477E-5</v>
      </c>
      <c r="J105">
        <f>IF('2019'!J105=0,0,(AME_2030!J105/'2019'!J105)^(1/7)-1)</f>
        <v>-1.6780319498633567E-2</v>
      </c>
      <c r="K105" s="64">
        <f>IF('2019 (Z)'!AW105=0,0,('AME_2030 (Z)'!AW105/'2019 (Z)'!AW105)^(1/7)-1)</f>
        <v>2.3015777437394025E-3</v>
      </c>
      <c r="L105" s="64">
        <f t="shared" si="59"/>
        <v>2.3015777437394025E-3</v>
      </c>
      <c r="M105">
        <f>IF('2019'!M105=0,0,(AME_2030!M105/'2019'!M105)^(1/7)-1)</f>
        <v>-7.747497125525693E-3</v>
      </c>
      <c r="N105">
        <f>IF('2019'!N105=0,0,(AME_2030!N105/'2019'!N105)^(1/7)-1)</f>
        <v>3.5989456521807739E-2</v>
      </c>
      <c r="O105">
        <f>IF('2019'!O105=0,0,(AME_2030!O105/'2019'!O105)^(1/7)-1)</f>
        <v>-4.4659172192749175E-2</v>
      </c>
      <c r="P105">
        <f>IF('2019'!P105=0,0,(AME_2030!P105/'2019'!P105)^(1/7)-1)</f>
        <v>1.1049353517922356E-5</v>
      </c>
      <c r="Q105">
        <f>IF('2019'!Q105=0,0,(AME_2030!Q105/'2019'!Q105)^(1/7)-1)</f>
        <v>1.6442184547216243E-7</v>
      </c>
      <c r="R105">
        <f>IF('2019'!R105=0,0,(AME_2030!R105/'2019'!R105)^(1/7)-1)</f>
        <v>-2.0238260622917892E-8</v>
      </c>
      <c r="S105" s="64">
        <f t="shared" si="33"/>
        <v>6.1748781376991246E-7</v>
      </c>
      <c r="T105" s="64">
        <f>IF('2019'!T105=0,0,(AME_2030!T105/'2019'!T105)^(1/7)-1)</f>
        <v>6.1748781376991246E-7</v>
      </c>
      <c r="U105">
        <f>IF('2019'!U105=0,0,(AME_2030!U105/'2019'!U105)^(1/7)-1)</f>
        <v>0</v>
      </c>
      <c r="V105">
        <f>IF('2019'!V105=0,0,(AME_2030!V105/'2019'!V105)^(1/7)-1)</f>
        <v>0</v>
      </c>
      <c r="W105">
        <f>IF('2019'!W105=0,0,(AME_2030!W105/'2019'!W105)^(1/7)-1)</f>
        <v>-1.5834985472829022E-4</v>
      </c>
      <c r="X105">
        <f>IF('2019'!X105=0,0,(AME_2030!X105/'2019'!X105)^(1/7)-1)</f>
        <v>4.9580362413426116E-6</v>
      </c>
      <c r="Y105">
        <f>IF('2019'!Y105=0,0,(AME_2030!Y105/'2019'!Y105)^(1/7)-1)</f>
        <v>0</v>
      </c>
      <c r="Z105">
        <f>IF('2019'!Z105=0,0,(AME_2030!Z105/'2019'!Z105)^(1/7)-1)</f>
        <v>-1.1567108670283988E-3</v>
      </c>
      <c r="AA105">
        <f>IF('2019'!AA105=0,0,(AME_2030!AA105/'2019'!AA105)^(1/7)-1)</f>
        <v>1.3440083098876787E-3</v>
      </c>
      <c r="AB105">
        <f>IF('2019'!AB105=0,0,(AME_2030!AB105/'2019'!AB105)^(1/7)-1)</f>
        <v>-7.7968914894643859E-5</v>
      </c>
      <c r="AC105">
        <f>IF('2019'!AC105=0,0,(AME_2030!AC105/'2019'!AC105)^(1/7)-1)</f>
        <v>-2.2028981698118955E-4</v>
      </c>
      <c r="AD105">
        <f>IF('2019'!AD105=0,0,(AME_2030!AD105/'2019'!AD105)^(1/7)-1)</f>
        <v>1.7978494261261524E-4</v>
      </c>
      <c r="AE105">
        <f>IF('2019'!AE105=0,0,(AME_2030!AE105/'2019'!AE105)^(1/7)-1)</f>
        <v>-3.1976129184518864E-4</v>
      </c>
      <c r="AF105">
        <f>IF('2019'!AF105=0,0,(AME_2030!AF105/'2019'!AF105)^(1/7)-1)</f>
        <v>-1.907494418181499E-3</v>
      </c>
      <c r="AG105">
        <f>IF('2019'!AG105=0,0,(AME_2030!AG105/'2019'!AG105)^(1/7)-1)</f>
        <v>0</v>
      </c>
      <c r="AH105">
        <f>IF('2019'!AH105=0,0,(AME_2030!AH105/'2019'!AH105)^(1/7)-1)</f>
        <v>5.1565959996668909E-5</v>
      </c>
      <c r="AI105">
        <f>IF('2019'!AI105=0,0,(AME_2030!AI105/'2019'!AI105)^(1/7)-1)</f>
        <v>-3.4135932397361124E-4</v>
      </c>
      <c r="AJ105">
        <f>IF('2019'!AJ105=0,0,(AME_2030!AJ105/'2019'!AJ105)^(1/7)-1)</f>
        <v>1.2561322555959542E-4</v>
      </c>
      <c r="AK105">
        <f>IF('2019'!AK105=0,0,(AME_2030!AK105/'2019'!AK105)^(1/7)-1)</f>
        <v>0</v>
      </c>
      <c r="AL105">
        <f>IF('2019'!AL105=0,0,(AME_2030!AL105/'2019'!AL105)^(1/7)-1)</f>
        <v>8.8322543234808926E-4</v>
      </c>
      <c r="AM105">
        <f>IF('2019'!AM105=0,0,(AME_2030!AM105/'2019'!AM105)^(1/7)-1)</f>
        <v>1.8859271876614514E-5</v>
      </c>
      <c r="AN105">
        <f>IF('2019'!AN105=0,0,(AME_2030!AN105/'2019'!AN105)^(1/7)-1)</f>
        <v>0</v>
      </c>
      <c r="AO105">
        <f>IF('2019'!AO105=0,0,(AME_2030!AO105/'2019'!AO105)^(1/7)-1)</f>
        <v>-1.2328211023356905E-3</v>
      </c>
      <c r="AP105">
        <f>IF('2019'!AP105=0,0,(AME_2030!AP105/'2019'!AP105)^(1/7)-1)</f>
        <v>0</v>
      </c>
      <c r="AQ105">
        <f>IF('2019'!AQ105=0,0,(AME_2030!AQ105/'2019'!AQ105)^(1/7)-1)</f>
        <v>0</v>
      </c>
      <c r="AR105">
        <f>IF('2019'!AR105=0,0,(AME_2030!AR105/'2019'!AR105)^(1/7)-1)</f>
        <v>0</v>
      </c>
      <c r="AS105">
        <f>IF('2019'!AS105=0,0,(AME_2030!AS105/'2019'!AS105)^(1/7)-1)</f>
        <v>0</v>
      </c>
      <c r="AT105">
        <f>IF('2019'!AT105=0,0,(AME_2030!AT105/'2019'!AT105)^(1/7)-1)</f>
        <v>5.5668676384934557E-4</v>
      </c>
      <c r="AU105">
        <f>IF('2019'!AU105=0,0,(AME_2030!AU105/'2019'!AU105)^(1/7)-1)</f>
        <v>-3.1687288817193515E-2</v>
      </c>
    </row>
    <row r="106" spans="1:47" x14ac:dyDescent="0.25">
      <c r="A106" s="146"/>
      <c r="B106" s="1" t="s">
        <v>30</v>
      </c>
      <c r="C106" s="1">
        <v>28</v>
      </c>
      <c r="D106" s="4" t="s">
        <v>67</v>
      </c>
      <c r="E106">
        <f>IF('2019'!E106=0,0,(AME_2030!E106/'2019'!E106)^(1/7)-1)</f>
        <v>-3.5489045466674529E-4</v>
      </c>
      <c r="F106">
        <f>IF('2019'!F106=0,0,(AME_2030!F106/'2019'!F106)^(1/7)-1)</f>
        <v>-4.9429378708776284E-5</v>
      </c>
      <c r="G106">
        <f>IF('2019'!G106=0,0,(AME_2030!G106/'2019'!G106)^(1/7)-1)</f>
        <v>-2.3353149414262475E-9</v>
      </c>
      <c r="H106">
        <f>IF('2019'!H106=0,0,(AME_2030!H106/'2019'!H106)^(1/7)-1)</f>
        <v>2.4441501599577586E-2</v>
      </c>
      <c r="I106">
        <f>IF('2019'!I106=0,0,(AME_2030!I106/'2019'!I106)^(1/7)-1)</f>
        <v>4.1258890527640091E-5</v>
      </c>
      <c r="J106">
        <f>IF('2019'!J106=0,0,(AME_2030!J106/'2019'!J106)^(1/7)-1)</f>
        <v>-1.6880813663470051E-2</v>
      </c>
      <c r="K106" s="64">
        <f>IF('2019 (Z)'!AW106=0,0,('AME_2030 (Z)'!AW106/'2019 (Z)'!AW106)^(1/7)-1)</f>
        <v>2.3027403749524833E-3</v>
      </c>
      <c r="L106" s="64">
        <f t="shared" si="59"/>
        <v>2.3027403749524833E-3</v>
      </c>
      <c r="M106">
        <f>IF('2019'!M106=0,0,(AME_2030!M106/'2019'!M106)^(1/7)-1)</f>
        <v>1.9380523571950192E-2</v>
      </c>
      <c r="N106">
        <f>IF('2019'!N106=0,0,(AME_2030!N106/'2019'!N106)^(1/7)-1)</f>
        <v>3.6106918122631004E-2</v>
      </c>
      <c r="O106">
        <f>IF('2019'!O106=0,0,(AME_2030!O106/'2019'!O106)^(1/7)-1)</f>
        <v>-3.4852842117772842E-2</v>
      </c>
      <c r="P106">
        <f>IF('2019'!P106=0,0,(AME_2030!P106/'2019'!P106)^(1/7)-1)</f>
        <v>1.0291140036589042E-5</v>
      </c>
      <c r="Q106">
        <f>IF('2019'!Q106=0,0,(AME_2030!Q106/'2019'!Q106)^(1/7)-1)</f>
        <v>1.6442184547216243E-7</v>
      </c>
      <c r="R106">
        <f>IF('2019'!R106=0,0,(AME_2030!R106/'2019'!R106)^(1/7)-1)</f>
        <v>-2.0238260622917892E-8</v>
      </c>
      <c r="S106" s="64">
        <f t="shared" si="33"/>
        <v>6.3747178624673495E-7</v>
      </c>
      <c r="T106" s="64">
        <f>IF('2019'!T106=0,0,(AME_2030!T106/'2019'!T106)^(1/7)-1)</f>
        <v>6.3747178624673495E-7</v>
      </c>
      <c r="U106">
        <f>IF('2019'!U106=0,0,(AME_2030!U106/'2019'!U106)^(1/7)-1)</f>
        <v>0</v>
      </c>
      <c r="V106">
        <f>IF('2019'!V106=0,0,(AME_2030!V106/'2019'!V106)^(1/7)-1)</f>
        <v>0</v>
      </c>
      <c r="W106">
        <f>IF('2019'!W106=0,0,(AME_2030!W106/'2019'!W106)^(1/7)-1)</f>
        <v>-9.8782168588273933E-6</v>
      </c>
      <c r="X106">
        <f>IF('2019'!X106=0,0,(AME_2030!X106/'2019'!X106)^(1/7)-1)</f>
        <v>4.9826100778638249E-6</v>
      </c>
      <c r="Y106">
        <f>IF('2019'!Y106=0,0,(AME_2030!Y106/'2019'!Y106)^(1/7)-1)</f>
        <v>0</v>
      </c>
      <c r="Z106">
        <f>IF('2019'!Z106=0,0,(AME_2030!Z106/'2019'!Z106)^(1/7)-1)</f>
        <v>-1.156654356281539E-3</v>
      </c>
      <c r="AA106">
        <f>IF('2019'!AA106=0,0,(AME_2030!AA106/'2019'!AA106)^(1/7)-1)</f>
        <v>1.3440083133695602E-3</v>
      </c>
      <c r="AB106">
        <f>IF('2019'!AB106=0,0,(AME_2030!AB106/'2019'!AB106)^(1/7)-1)</f>
        <v>-8.2320528024482087E-5</v>
      </c>
      <c r="AC106">
        <f>IF('2019'!AC106=0,0,(AME_2030!AC106/'2019'!AC106)^(1/7)-1)</f>
        <v>-2.2028981698118955E-4</v>
      </c>
      <c r="AD106">
        <f>IF('2019'!AD106=0,0,(AME_2030!AD106/'2019'!AD106)^(1/7)-1)</f>
        <v>1.7978494261261524E-4</v>
      </c>
      <c r="AE106">
        <f>IF('2019'!AE106=0,0,(AME_2030!AE106/'2019'!AE106)^(1/7)-1)</f>
        <v>-3.1976129184518864E-4</v>
      </c>
      <c r="AF106">
        <f>IF('2019'!AF106=0,0,(AME_2030!AF106/'2019'!AF106)^(1/7)-1)</f>
        <v>-1.907494418181499E-3</v>
      </c>
      <c r="AG106">
        <f>IF('2019'!AG106=0,0,(AME_2030!AG106/'2019'!AG106)^(1/7)-1)</f>
        <v>0</v>
      </c>
      <c r="AH106">
        <f>IF('2019'!AH106=0,0,(AME_2030!AH106/'2019'!AH106)^(1/7)-1)</f>
        <v>5.1565959996446864E-5</v>
      </c>
      <c r="AI106">
        <f>IF('2019'!AI106=0,0,(AME_2030!AI106/'2019'!AI106)^(1/7)-1)</f>
        <v>-3.4135932397361124E-4</v>
      </c>
      <c r="AJ106">
        <f>IF('2019'!AJ106=0,0,(AME_2030!AJ106/'2019'!AJ106)^(1/7)-1)</f>
        <v>1.1065416415578788E-4</v>
      </c>
      <c r="AK106">
        <f>IF('2019'!AK106=0,0,(AME_2030!AK106/'2019'!AK106)^(1/7)-1)</f>
        <v>0</v>
      </c>
      <c r="AL106">
        <f>IF('2019'!AL106=0,0,(AME_2030!AL106/'2019'!AL106)^(1/7)-1)</f>
        <v>8.8322543234808926E-4</v>
      </c>
      <c r="AM106">
        <f>IF('2019'!AM106=0,0,(AME_2030!AM106/'2019'!AM106)^(1/7)-1)</f>
        <v>1.8536646265721046E-5</v>
      </c>
      <c r="AN106">
        <f>IF('2019'!AN106=0,0,(AME_2030!AN106/'2019'!AN106)^(1/7)-1)</f>
        <v>0</v>
      </c>
      <c r="AO106">
        <f>IF('2019'!AO106=0,0,(AME_2030!AO106/'2019'!AO106)^(1/7)-1)</f>
        <v>-1.2328211023356905E-3</v>
      </c>
      <c r="AP106">
        <f>IF('2019'!AP106=0,0,(AME_2030!AP106/'2019'!AP106)^(1/7)-1)</f>
        <v>0</v>
      </c>
      <c r="AQ106">
        <f>IF('2019'!AQ106=0,0,(AME_2030!AQ106/'2019'!AQ106)^(1/7)-1)</f>
        <v>0</v>
      </c>
      <c r="AR106">
        <f>IF('2019'!AR106=0,0,(AME_2030!AR106/'2019'!AR106)^(1/7)-1)</f>
        <v>0</v>
      </c>
      <c r="AS106">
        <f>IF('2019'!AS106=0,0,(AME_2030!AS106/'2019'!AS106)^(1/7)-1)</f>
        <v>0</v>
      </c>
      <c r="AT106">
        <f>IF('2019'!AT106=0,0,(AME_2030!AT106/'2019'!AT106)^(1/7)-1)</f>
        <v>1.9981519789591395E-3</v>
      </c>
      <c r="AU106">
        <f>IF('2019'!AU106=0,0,(AME_2030!AU106/'2019'!AU106)^(1/7)-1)</f>
        <v>9.0631926804474183E-4</v>
      </c>
    </row>
    <row r="107" spans="1:47" x14ac:dyDescent="0.25">
      <c r="A107" s="146"/>
      <c r="B107" s="1" t="s">
        <v>31</v>
      </c>
      <c r="C107" s="1">
        <v>29</v>
      </c>
      <c r="D107" s="4" t="s">
        <v>68</v>
      </c>
      <c r="E107">
        <f>IF('2019'!E107=0,0,(AME_2030!E107/'2019'!E107)^(1/7)-1)</f>
        <v>-3.5983783151194437E-4</v>
      </c>
      <c r="F107">
        <f>IF('2019'!F107=0,0,(AME_2030!F107/'2019'!F107)^(1/7)-1)</f>
        <v>-3.0161405129347507E-4</v>
      </c>
      <c r="G107">
        <f>IF('2019'!G107=0,0,(AME_2030!G107/'2019'!G107)^(1/7)-1)</f>
        <v>-2.33531505244855E-9</v>
      </c>
      <c r="H107">
        <f>IF('2019'!H107=0,0,(AME_2030!H107/'2019'!H107)^(1/7)-1)</f>
        <v>2.4640168280600117E-2</v>
      </c>
      <c r="I107">
        <f>IF('2019'!I107=0,0,(AME_2030!I107/'2019'!I107)^(1/7)-1)</f>
        <v>4.003262087914905E-5</v>
      </c>
      <c r="J107">
        <f>IF('2019'!J107=0,0,(AME_2030!J107/'2019'!J107)^(1/7)-1)</f>
        <v>-1.7059729115371791E-2</v>
      </c>
      <c r="K107" s="64">
        <f>IF('2019 (Z)'!AW107=0,0,('AME_2030 (Z)'!AW107/'2019 (Z)'!AW107)^(1/7)-1)</f>
        <v>3.6339763922210722E-3</v>
      </c>
      <c r="L107" s="64">
        <f t="shared" si="59"/>
        <v>3.6339763922210722E-3</v>
      </c>
      <c r="M107">
        <f>IF('2019'!M107=0,0,(AME_2030!M107/'2019'!M107)^(1/7)-1)</f>
        <v>7.1912961800893793E-2</v>
      </c>
      <c r="N107">
        <f>IF('2019'!N107=0,0,(AME_2030!N107/'2019'!N107)^(1/7)-1)</f>
        <v>3.6154176020152695E-2</v>
      </c>
      <c r="O107">
        <f>IF('2019'!O107=0,0,(AME_2030!O107/'2019'!O107)^(1/7)-1)</f>
        <v>-3.4842131269550047E-2</v>
      </c>
      <c r="P107">
        <f>IF('2019'!P107=0,0,(AME_2030!P107/'2019'!P107)^(1/7)-1)</f>
        <v>1.0333328850586909E-5</v>
      </c>
      <c r="Q107">
        <f>IF('2019'!Q107=0,0,(AME_2030!Q107/'2019'!Q107)^(1/7)-1)</f>
        <v>1.6442184547216243E-7</v>
      </c>
      <c r="R107">
        <f>IF('2019'!R107=0,0,(AME_2030!R107/'2019'!R107)^(1/7)-1)</f>
        <v>-2.0238260733940194E-8</v>
      </c>
      <c r="S107" s="64">
        <f t="shared" si="33"/>
        <v>6.4800365962014439E-7</v>
      </c>
      <c r="T107" s="64">
        <f>IF('2019'!T107=0,0,(AME_2030!T107/'2019'!T107)^(1/7)-1)</f>
        <v>6.4800365962014439E-7</v>
      </c>
      <c r="U107">
        <f>IF('2019'!U107=0,0,(AME_2030!U107/'2019'!U107)^(1/7)-1)</f>
        <v>0</v>
      </c>
      <c r="V107">
        <f>IF('2019'!V107=0,0,(AME_2030!V107/'2019'!V107)^(1/7)-1)</f>
        <v>0</v>
      </c>
      <c r="W107">
        <f>IF('2019'!W107=0,0,(AME_2030!W107/'2019'!W107)^(1/7)-1)</f>
        <v>6.2113100027705315E-4</v>
      </c>
      <c r="X107">
        <f>IF('2019'!X107=0,0,(AME_2030!X107/'2019'!X107)^(1/7)-1)</f>
        <v>-1.0373549383269065E-5</v>
      </c>
      <c r="Y107">
        <f>IF('2019'!Y107=0,0,(AME_2030!Y107/'2019'!Y107)^(1/7)-1)</f>
        <v>0</v>
      </c>
      <c r="Z107">
        <f>IF('2019'!Z107=0,0,(AME_2030!Z107/'2019'!Z107)^(1/7)-1)</f>
        <v>-1.1577440705193842E-3</v>
      </c>
      <c r="AA107">
        <f>IF('2019'!AA107=0,0,(AME_2030!AA107/'2019'!AA107)^(1/7)-1)</f>
        <v>2.1312531342796426E-3</v>
      </c>
      <c r="AB107">
        <f>IF('2019'!AB107=0,0,(AME_2030!AB107/'2019'!AB107)^(1/7)-1)</f>
        <v>-8.2661343916101693E-5</v>
      </c>
      <c r="AC107">
        <f>IF('2019'!AC107=0,0,(AME_2030!AC107/'2019'!AC107)^(1/7)-1)</f>
        <v>0</v>
      </c>
      <c r="AD107">
        <f>IF('2019'!AD107=0,0,(AME_2030!AD107/'2019'!AD107)^(1/7)-1)</f>
        <v>0</v>
      </c>
      <c r="AE107">
        <f>IF('2019'!AE107=0,0,(AME_2030!AE107/'2019'!AE107)^(1/7)-1)</f>
        <v>0</v>
      </c>
      <c r="AF107">
        <f>IF('2019'!AF107=0,0,(AME_2030!AF107/'2019'!AF107)^(1/7)-1)</f>
        <v>0</v>
      </c>
      <c r="AG107">
        <f>IF('2019'!AG107=0,0,(AME_2030!AG107/'2019'!AG107)^(1/7)-1)</f>
        <v>0</v>
      </c>
      <c r="AH107">
        <f>IF('2019'!AH107=0,0,(AME_2030!AH107/'2019'!AH107)^(1/7)-1)</f>
        <v>0</v>
      </c>
      <c r="AI107">
        <f>IF('2019'!AI107=0,0,(AME_2030!AI107/'2019'!AI107)^(1/7)-1)</f>
        <v>0</v>
      </c>
      <c r="AJ107">
        <f>IF('2019'!AJ107=0,0,(AME_2030!AJ107/'2019'!AJ107)^(1/7)-1)</f>
        <v>1.4431116208712957E-4</v>
      </c>
      <c r="AK107">
        <f>IF('2019'!AK107=0,0,(AME_2030!AK107/'2019'!AK107)^(1/7)-1)</f>
        <v>0</v>
      </c>
      <c r="AL107">
        <f>IF('2019'!AL107=0,0,(AME_2030!AL107/'2019'!AL107)^(1/7)-1)</f>
        <v>0</v>
      </c>
      <c r="AM107">
        <f>IF('2019'!AM107=0,0,(AME_2030!AM107/'2019'!AM107)^(1/7)-1)</f>
        <v>1.8406298323725423E-5</v>
      </c>
      <c r="AN107">
        <f>IF('2019'!AN107=0,0,(AME_2030!AN107/'2019'!AN107)^(1/7)-1)</f>
        <v>0</v>
      </c>
      <c r="AO107">
        <f>IF('2019'!AO107=0,0,(AME_2030!AO107/'2019'!AO107)^(1/7)-1)</f>
        <v>0</v>
      </c>
      <c r="AP107">
        <f>IF('2019'!AP107=0,0,(AME_2030!AP107/'2019'!AP107)^(1/7)-1)</f>
        <v>2.2204460492503131E-16</v>
      </c>
      <c r="AQ107">
        <f>IF('2019'!AQ107=0,0,(AME_2030!AQ107/'2019'!AQ107)^(1/7)-1)</f>
        <v>0</v>
      </c>
      <c r="AR107">
        <f>IF('2019'!AR107=0,0,(AME_2030!AR107/'2019'!AR107)^(1/7)-1)</f>
        <v>0</v>
      </c>
      <c r="AS107">
        <f>IF('2019'!AS107=0,0,(AME_2030!AS107/'2019'!AS107)^(1/7)-1)</f>
        <v>0</v>
      </c>
      <c r="AT107">
        <f>IF('2019'!AT107=0,0,(AME_2030!AT107/'2019'!AT107)^(1/7)-1)</f>
        <v>5.4059370349563984E-3</v>
      </c>
      <c r="AU107">
        <f>IF('2019'!AU107=0,0,(AME_2030!AU107/'2019'!AU107)^(1/7)-1)</f>
        <v>8.8649571619359158E-4</v>
      </c>
    </row>
    <row r="108" spans="1:47" x14ac:dyDescent="0.25">
      <c r="A108" s="146"/>
      <c r="B108" s="1" t="s">
        <v>32</v>
      </c>
      <c r="C108" s="1">
        <v>30</v>
      </c>
      <c r="D108" s="4" t="s">
        <v>69</v>
      </c>
      <c r="E108">
        <f>IF('2019'!E108=0,0,(AME_2030!E108/'2019'!E108)^(1/7)-1)</f>
        <v>-3.5125692932447272E-4</v>
      </c>
      <c r="F108">
        <f>IF('2019'!F108=0,0,(AME_2030!F108/'2019'!F108)^(1/7)-1)</f>
        <v>3.5641108306005975E-5</v>
      </c>
      <c r="G108">
        <f>IF('2019'!G108=0,0,(AME_2030!G108/'2019'!G108)^(1/7)-1)</f>
        <v>-2.3353149414262475E-9</v>
      </c>
      <c r="H108">
        <f>IF('2019'!H108=0,0,(AME_2030!H108/'2019'!H108)^(1/7)-1)</f>
        <v>2.333595513087805E-2</v>
      </c>
      <c r="I108">
        <f>IF('2019'!I108=0,0,(AME_2030!I108/'2019'!I108)^(1/7)-1)</f>
        <v>3.8171167225486968E-5</v>
      </c>
      <c r="J108">
        <f>IF('2019'!J108=0,0,(AME_2030!J108/'2019'!J108)^(1/7)-1)</f>
        <v>-1.6701796176394779E-2</v>
      </c>
      <c r="K108" s="64">
        <f>IF('2019 (Z)'!AW108=0,0,('AME_2030 (Z)'!AW108/'2019 (Z)'!AW108)^(1/7)-1)</f>
        <v>2.2976343274865307E-3</v>
      </c>
      <c r="L108" s="64">
        <f t="shared" si="59"/>
        <v>2.2976343274865307E-3</v>
      </c>
      <c r="M108">
        <f>IF('2019'!M108=0,0,(AME_2030!M108/'2019'!M108)^(1/7)-1)</f>
        <v>-1.4530222297612805E-2</v>
      </c>
      <c r="N108">
        <f>IF('2019'!N108=0,0,(AME_2030!N108/'2019'!N108)^(1/7)-1)</f>
        <v>3.5966309888758818E-2</v>
      </c>
      <c r="O108">
        <f>IF('2019'!O108=0,0,(AME_2030!O108/'2019'!O108)^(1/7)-1)</f>
        <v>-3.4881361169453728E-2</v>
      </c>
      <c r="P108">
        <f>IF('2019'!P108=0,0,(AME_2030!P108/'2019'!P108)^(1/7)-1)</f>
        <v>1.3042053205847282E-5</v>
      </c>
      <c r="Q108">
        <f>IF('2019'!Q108=0,0,(AME_2030!Q108/'2019'!Q108)^(1/7)-1)</f>
        <v>1.6442184547216243E-7</v>
      </c>
      <c r="R108">
        <f>IF('2019'!R108=0,0,(AME_2030!R108/'2019'!R108)^(1/7)-1)</f>
        <v>-2.0238260622917892E-8</v>
      </c>
      <c r="S108" s="64">
        <f t="shared" si="33"/>
        <v>6.2420839141985596E-7</v>
      </c>
      <c r="T108" s="64">
        <f>IF('2019'!T108=0,0,(AME_2030!T108/'2019'!T108)^(1/7)-1)</f>
        <v>6.2420839141985596E-7</v>
      </c>
      <c r="U108">
        <f>IF('2019'!U108=0,0,(AME_2030!U108/'2019'!U108)^(1/7)-1)</f>
        <v>0</v>
      </c>
      <c r="V108">
        <f>IF('2019'!V108=0,0,(AME_2030!V108/'2019'!V108)^(1/7)-1)</f>
        <v>0</v>
      </c>
      <c r="W108">
        <f>IF('2019'!W108=0,0,(AME_2030!W108/'2019'!W108)^(1/7)-1)</f>
        <v>-8.8077140998454873E-5</v>
      </c>
      <c r="X108">
        <f>IF('2019'!X108=0,0,(AME_2030!X108/'2019'!X108)^(1/7)-1)</f>
        <v>4.2985513264426345E-6</v>
      </c>
      <c r="Y108">
        <f>IF('2019'!Y108=0,0,(AME_2030!Y108/'2019'!Y108)^(1/7)-1)</f>
        <v>2.4005377164983965E-3</v>
      </c>
      <c r="Z108">
        <f>IF('2019'!Z108=0,0,(AME_2030!Z108/'2019'!Z108)^(1/7)-1)</f>
        <v>-1.157103477237742E-3</v>
      </c>
      <c r="AA108">
        <f>IF('2019'!AA108=0,0,(AME_2030!AA108/'2019'!AA108)^(1/7)-1)</f>
        <v>1.3440087400093947E-3</v>
      </c>
      <c r="AB108">
        <f>IF('2019'!AB108=0,0,(AME_2030!AB108/'2019'!AB108)^(1/7)-1)</f>
        <v>-7.7941685258875459E-5</v>
      </c>
      <c r="AC108">
        <f>IF('2019'!AC108=0,0,(AME_2030!AC108/'2019'!AC108)^(1/7)-1)</f>
        <v>-2.2028981698130057E-4</v>
      </c>
      <c r="AD108">
        <f>IF('2019'!AD108=0,0,(AME_2030!AD108/'2019'!AD108)^(1/7)-1)</f>
        <v>1.7978494261239319E-4</v>
      </c>
      <c r="AE108">
        <f>IF('2019'!AE108=0,0,(AME_2030!AE108/'2019'!AE108)^(1/7)-1)</f>
        <v>-3.1976129184507762E-4</v>
      </c>
      <c r="AF108">
        <f>IF('2019'!AF108=0,0,(AME_2030!AF108/'2019'!AF108)^(1/7)-1)</f>
        <v>-1.90749441818161E-3</v>
      </c>
      <c r="AG108">
        <f>IF('2019'!AG108=0,0,(AME_2030!AG108/'2019'!AG108)^(1/7)-1)</f>
        <v>0</v>
      </c>
      <c r="AH108">
        <f>IF('2019'!AH108=0,0,(AME_2030!AH108/'2019'!AH108)^(1/7)-1)</f>
        <v>5.1565959996446864E-5</v>
      </c>
      <c r="AI108">
        <f>IF('2019'!AI108=0,0,(AME_2030!AI108/'2019'!AI108)^(1/7)-1)</f>
        <v>-3.4087771147550683E-4</v>
      </c>
      <c r="AJ108">
        <f>IF('2019'!AJ108=0,0,(AME_2030!AJ108/'2019'!AJ108)^(1/7)-1)</f>
        <v>4.9295570385021747E-5</v>
      </c>
      <c r="AK108">
        <f>IF('2019'!AK108=0,0,(AME_2030!AK108/'2019'!AK108)^(1/7)-1)</f>
        <v>0</v>
      </c>
      <c r="AL108">
        <f>IF('2019'!AL108=0,0,(AME_2030!AL108/'2019'!AL108)^(1/7)-1)</f>
        <v>8.8322543234808926E-4</v>
      </c>
      <c r="AM108">
        <f>IF('2019'!AM108=0,0,(AME_2030!AM108/'2019'!AM108)^(1/7)-1)</f>
        <v>1.8767217648818502E-5</v>
      </c>
      <c r="AN108">
        <f>IF('2019'!AN108=0,0,(AME_2030!AN108/'2019'!AN108)^(1/7)-1)</f>
        <v>0</v>
      </c>
      <c r="AO108">
        <f>IF('2019'!AO108=0,0,(AME_2030!AO108/'2019'!AO108)^(1/7)-1)</f>
        <v>-1.2328211023356905E-3</v>
      </c>
      <c r="AP108">
        <f>IF('2019'!AP108=0,0,(AME_2030!AP108/'2019'!AP108)^(1/7)-1)</f>
        <v>0</v>
      </c>
      <c r="AQ108">
        <f>IF('2019'!AQ108=0,0,(AME_2030!AQ108/'2019'!AQ108)^(1/7)-1)</f>
        <v>0</v>
      </c>
      <c r="AR108">
        <f>IF('2019'!AR108=0,0,(AME_2030!AR108/'2019'!AR108)^(1/7)-1)</f>
        <v>0</v>
      </c>
      <c r="AS108">
        <f>IF('2019'!AS108=0,0,(AME_2030!AS108/'2019'!AS108)^(1/7)-1)</f>
        <v>0</v>
      </c>
      <c r="AT108">
        <f>IF('2019'!AT108=0,0,(AME_2030!AT108/'2019'!AT108)^(1/7)-1)</f>
        <v>3.6456379541083272E-4</v>
      </c>
      <c r="AU108">
        <f>IF('2019'!AU108=0,0,(AME_2030!AU108/'2019'!AU108)^(1/7)-1)</f>
        <v>-7.2920271132959069E-4</v>
      </c>
    </row>
    <row r="109" spans="1:47" x14ac:dyDescent="0.25">
      <c r="A109" s="146"/>
      <c r="B109" s="1" t="s">
        <v>33</v>
      </c>
      <c r="C109" s="1">
        <v>31</v>
      </c>
      <c r="D109" s="4" t="s">
        <v>70</v>
      </c>
      <c r="E109">
        <f>IF('2019'!E109=0,0,(AME_2030!E109/'2019'!E109)^(1/7)-1)</f>
        <v>-3.5364059767162281E-4</v>
      </c>
      <c r="F109">
        <f>IF('2019'!F109=0,0,(AME_2030!F109/'2019'!F109)^(1/7)-1)</f>
        <v>-4.9263257298370888E-5</v>
      </c>
      <c r="G109">
        <f>IF('2019'!G109=0,0,(AME_2030!G109/'2019'!G109)^(1/7)-1)</f>
        <v>-2.3353149414262475E-9</v>
      </c>
      <c r="H109">
        <f>IF('2019'!H109=0,0,(AME_2030!H109/'2019'!H109)^(1/7)-1)</f>
        <v>2.4047866439736998E-2</v>
      </c>
      <c r="I109">
        <f>IF('2019'!I109=0,0,(AME_2030!I109/'2019'!I109)^(1/7)-1)</f>
        <v>4.3723182298727181E-5</v>
      </c>
      <c r="J109">
        <f>IF('2019'!J109=0,0,(AME_2030!J109/'2019'!J109)^(1/7)-1)</f>
        <v>-1.6823046204249348E-2</v>
      </c>
      <c r="K109" s="64">
        <f>IF('2019 (Z)'!AW109=0,0,('AME_2030 (Z)'!AW109/'2019 (Z)'!AW109)^(1/7)-1)</f>
        <v>2.3011504827756823E-3</v>
      </c>
      <c r="L109" s="64">
        <f t="shared" si="59"/>
        <v>2.3011504827756823E-3</v>
      </c>
      <c r="M109">
        <f>IF('2019'!M109=0,0,(AME_2030!M109/'2019'!M109)^(1/7)-1)</f>
        <v>-7.7037401263564398E-3</v>
      </c>
      <c r="N109">
        <f>IF('2019'!N109=0,0,(AME_2030!N109/'2019'!N109)^(1/7)-1)</f>
        <v>3.6013705517289329E-2</v>
      </c>
      <c r="O109">
        <f>IF('2019'!O109=0,0,(AME_2030!O109/'2019'!O109)^(1/7)-1)</f>
        <v>-3.5420405021804324E-2</v>
      </c>
      <c r="P109">
        <f>IF('2019'!P109=0,0,(AME_2030!P109/'2019'!P109)^(1/7)-1)</f>
        <v>1.0494850348763407E-5</v>
      </c>
      <c r="Q109">
        <f>IF('2019'!Q109=0,0,(AME_2030!Q109/'2019'!Q109)^(1/7)-1)</f>
        <v>1.6442184547216243E-7</v>
      </c>
      <c r="R109">
        <f>IF('2019'!R109=0,0,(AME_2030!R109/'2019'!R109)^(1/7)-1)</f>
        <v>-2.0238260622917892E-8</v>
      </c>
      <c r="S109" s="64">
        <f t="shared" si="33"/>
        <v>6.2159791136551235E-7</v>
      </c>
      <c r="T109" s="64">
        <f>IF('2019'!T109=0,0,(AME_2030!T109/'2019'!T109)^(1/7)-1)</f>
        <v>6.2159791136551235E-7</v>
      </c>
      <c r="U109">
        <f>IF('2019'!U109=0,0,(AME_2030!U109/'2019'!U109)^(1/7)-1)</f>
        <v>0</v>
      </c>
      <c r="V109">
        <f>IF('2019'!V109=0,0,(AME_2030!V109/'2019'!V109)^(1/7)-1)</f>
        <v>0</v>
      </c>
      <c r="W109">
        <f>IF('2019'!W109=0,0,(AME_2030!W109/'2019'!W109)^(1/7)-1)</f>
        <v>-1.9445579351184961E-6</v>
      </c>
      <c r="X109">
        <f>IF('2019'!X109=0,0,(AME_2030!X109/'2019'!X109)^(1/7)-1)</f>
        <v>4.9587290769093073E-6</v>
      </c>
      <c r="Y109">
        <f>IF('2019'!Y109=0,0,(AME_2030!Y109/'2019'!Y109)^(1/7)-1)</f>
        <v>0</v>
      </c>
      <c r="Z109">
        <f>IF('2019'!Z109=0,0,(AME_2030!Z109/'2019'!Z109)^(1/7)-1)</f>
        <v>-1.1567040172246745E-3</v>
      </c>
      <c r="AA109">
        <f>IF('2019'!AA109=0,0,(AME_2030!AA109/'2019'!AA109)^(1/7)-1)</f>
        <v>1.3440083106046607E-3</v>
      </c>
      <c r="AB109">
        <f>IF('2019'!AB109=0,0,(AME_2030!AB109/'2019'!AB109)^(1/7)-1)</f>
        <v>-7.3810889282932557E-5</v>
      </c>
      <c r="AC109">
        <f>IF('2019'!AC109=0,0,(AME_2030!AC109/'2019'!AC109)^(1/7)-1)</f>
        <v>-2.2028981698130057E-4</v>
      </c>
      <c r="AD109">
        <f>IF('2019'!AD109=0,0,(AME_2030!AD109/'2019'!AD109)^(1/7)-1)</f>
        <v>1.7978494261261524E-4</v>
      </c>
      <c r="AE109">
        <f>IF('2019'!AE109=0,0,(AME_2030!AE109/'2019'!AE109)^(1/7)-1)</f>
        <v>-3.1976129184507762E-4</v>
      </c>
      <c r="AF109">
        <f>IF('2019'!AF109=0,0,(AME_2030!AF109/'2019'!AF109)^(1/7)-1)</f>
        <v>-1.907494418181499E-3</v>
      </c>
      <c r="AG109">
        <f>IF('2019'!AG109=0,0,(AME_2030!AG109/'2019'!AG109)^(1/7)-1)</f>
        <v>0</v>
      </c>
      <c r="AH109">
        <f>IF('2019'!AH109=0,0,(AME_2030!AH109/'2019'!AH109)^(1/7)-1)</f>
        <v>5.1565959996446864E-5</v>
      </c>
      <c r="AI109">
        <f>IF('2019'!AI109=0,0,(AME_2030!AI109/'2019'!AI109)^(1/7)-1)</f>
        <v>-3.4135932397361124E-4</v>
      </c>
      <c r="AJ109">
        <f>IF('2019'!AJ109=0,0,(AME_2030!AJ109/'2019'!AJ109)^(1/7)-1)</f>
        <v>4.8807003349082834E-5</v>
      </c>
      <c r="AK109">
        <f>IF('2019'!AK109=0,0,(AME_2030!AK109/'2019'!AK109)^(1/7)-1)</f>
        <v>0</v>
      </c>
      <c r="AL109">
        <f>IF('2019'!AL109=0,0,(AME_2030!AL109/'2019'!AL109)^(1/7)-1)</f>
        <v>8.8322543234808926E-4</v>
      </c>
      <c r="AM109">
        <f>IF('2019'!AM109=0,0,(AME_2030!AM109/'2019'!AM109)^(1/7)-1)</f>
        <v>1.8795737763976916E-5</v>
      </c>
      <c r="AN109">
        <f>IF('2019'!AN109=0,0,(AME_2030!AN109/'2019'!AN109)^(1/7)-1)</f>
        <v>0</v>
      </c>
      <c r="AO109">
        <f>IF('2019'!AO109=0,0,(AME_2030!AO109/'2019'!AO109)^(1/7)-1)</f>
        <v>-1.2328211023356905E-3</v>
      </c>
      <c r="AP109">
        <f>IF('2019'!AP109=0,0,(AME_2030!AP109/'2019'!AP109)^(1/7)-1)</f>
        <v>0</v>
      </c>
      <c r="AQ109">
        <f>IF('2019'!AQ109=0,0,(AME_2030!AQ109/'2019'!AQ109)^(1/7)-1)</f>
        <v>0</v>
      </c>
      <c r="AR109">
        <f>IF('2019'!AR109=0,0,(AME_2030!AR109/'2019'!AR109)^(1/7)-1)</f>
        <v>0</v>
      </c>
      <c r="AS109">
        <f>IF('2019'!AS109=0,0,(AME_2030!AS109/'2019'!AS109)^(1/7)-1)</f>
        <v>0</v>
      </c>
      <c r="AT109">
        <f>IF('2019'!AT109=0,0,(AME_2030!AT109/'2019'!AT109)^(1/7)-1)</f>
        <v>5.7030957462766985E-4</v>
      </c>
      <c r="AU109">
        <f>IF('2019'!AU109=0,0,(AME_2030!AU109/'2019'!AU109)^(1/7)-1)</f>
        <v>-1.6090698254313418E-2</v>
      </c>
    </row>
    <row r="110" spans="1:47" x14ac:dyDescent="0.25">
      <c r="A110" s="146"/>
      <c r="B110" s="1" t="s">
        <v>34</v>
      </c>
      <c r="C110" s="1">
        <v>32</v>
      </c>
      <c r="D110" s="4" t="s">
        <v>71</v>
      </c>
      <c r="E110">
        <f>IF('2019'!E110=0,0,(AME_2030!E110/'2019'!E110)^(1/7)-1)</f>
        <v>-3.9891559479854344E-4</v>
      </c>
      <c r="F110">
        <f>IF('2019'!F110=0,0,(AME_2030!F110/'2019'!F110)^(1/7)-1)</f>
        <v>-2.7805970531424862E-5</v>
      </c>
      <c r="G110">
        <f>IF('2019'!G110=0,0,(AME_2030!G110/'2019'!G110)^(1/7)-1)</f>
        <v>-2.3353149414262475E-9</v>
      </c>
      <c r="H110">
        <f>IF('2019'!H110=0,0,(AME_2030!H110/'2019'!H110)^(1/7)-1)</f>
        <v>-1.7222079962198045E-2</v>
      </c>
      <c r="I110">
        <f>IF('2019'!I110=0,0,(AME_2030!I110/'2019'!I110)^(1/7)-1)</f>
        <v>-2.4104681666781147E-4</v>
      </c>
      <c r="J110">
        <f>IF('2019'!J110=0,0,(AME_2030!J110/'2019'!J110)^(1/7)-1)</f>
        <v>-1.2086126142294651E-2</v>
      </c>
      <c r="K110" s="64">
        <f>IF('2019 (Z)'!AW110=0,0,('AME_2030 (Z)'!AW110/'2019 (Z)'!AW110)^(1/7)-1)</f>
        <v>2.4635602164921888E-3</v>
      </c>
      <c r="L110" s="64">
        <f t="shared" si="59"/>
        <v>2.4635602164921888E-3</v>
      </c>
      <c r="M110">
        <f>IF('2019'!M110=0,0,(AME_2030!M110/'2019'!M110)^(1/7)-1)</f>
        <v>-1.5912526101599545E-2</v>
      </c>
      <c r="N110">
        <f>IF('2019'!N110=0,0,(AME_2030!N110/'2019'!N110)^(1/7)-1)</f>
        <v>1.2866876448099251E-2</v>
      </c>
      <c r="O110">
        <f>IF('2019'!O110=0,0,(AME_2030!O110/'2019'!O110)^(1/7)-1)</f>
        <v>-3.0845765658205848E-2</v>
      </c>
      <c r="P110">
        <f>IF('2019'!P110=0,0,(AME_2030!P110/'2019'!P110)^(1/7)-1)</f>
        <v>1.9483125142059077E-3</v>
      </c>
      <c r="Q110">
        <f>IF('2019'!Q110=0,0,(AME_2030!Q110/'2019'!Q110)^(1/7)-1)</f>
        <v>1.6442184547216243E-7</v>
      </c>
      <c r="R110">
        <f>IF('2019'!R110=0,0,(AME_2030!R110/'2019'!R110)^(1/7)-1)</f>
        <v>-2.0238260622917892E-8</v>
      </c>
      <c r="S110" s="64">
        <f t="shared" si="33"/>
        <v>6.705429908437921E-6</v>
      </c>
      <c r="T110" s="64">
        <f>IF('2019'!T110=0,0,(AME_2030!T110/'2019'!T110)^(1/7)-1)</f>
        <v>6.705429908437921E-6</v>
      </c>
      <c r="U110">
        <f>IF('2019'!U110=0,0,(AME_2030!U110/'2019'!U110)^(1/7)-1)</f>
        <v>2.1280724127326067E-6</v>
      </c>
      <c r="V110">
        <f>IF('2019'!V110=0,0,(AME_2030!V110/'2019'!V110)^(1/7)-1)</f>
        <v>-2.6346634207641273E-8</v>
      </c>
      <c r="W110">
        <f>IF('2019'!W110=0,0,(AME_2030!W110/'2019'!W110)^(1/7)-1)</f>
        <v>-2.3354905828387729E-5</v>
      </c>
      <c r="X110">
        <f>IF('2019'!X110=0,0,(AME_2030!X110/'2019'!X110)^(1/7)-1)</f>
        <v>3.266554054359716E-6</v>
      </c>
      <c r="Y110">
        <f>IF('2019'!Y110=0,0,(AME_2030!Y110/'2019'!Y110)^(1/7)-1)</f>
        <v>2.4005377164988406E-3</v>
      </c>
      <c r="Z110">
        <f>IF('2019'!Z110=0,0,(AME_2030!Z110/'2019'!Z110)^(1/7)-1)</f>
        <v>-1.1420663189150027E-3</v>
      </c>
      <c r="AA110">
        <f>IF('2019'!AA110=0,0,(AME_2030!AA110/'2019'!AA110)^(1/7)-1)</f>
        <v>1.3440102612281013E-3</v>
      </c>
      <c r="AB110">
        <f>IF('2019'!AB110=0,0,(AME_2030!AB110/'2019'!AB110)^(1/7)-1)</f>
        <v>-1.2432438351583919E-4</v>
      </c>
      <c r="AC110">
        <f>IF('2019'!AC110=0,0,(AME_2030!AC110/'2019'!AC110)^(1/7)-1)</f>
        <v>-2.2028981698118955E-4</v>
      </c>
      <c r="AD110">
        <f>IF('2019'!AD110=0,0,(AME_2030!AD110/'2019'!AD110)^(1/7)-1)</f>
        <v>1.7978494261261524E-4</v>
      </c>
      <c r="AE110">
        <f>IF('2019'!AE110=0,0,(AME_2030!AE110/'2019'!AE110)^(1/7)-1)</f>
        <v>-3.1976129184518864E-4</v>
      </c>
      <c r="AF110">
        <f>IF('2019'!AF110=0,0,(AME_2030!AF110/'2019'!AF110)^(1/7)-1)</f>
        <v>-1.907494418181499E-3</v>
      </c>
      <c r="AG110">
        <f>IF('2019'!AG110=0,0,(AME_2030!AG110/'2019'!AG110)^(1/7)-1)</f>
        <v>-5.3550505342435661E-3</v>
      </c>
      <c r="AH110">
        <f>IF('2019'!AH110=0,0,(AME_2030!AH110/'2019'!AH110)^(1/7)-1)</f>
        <v>5.1565959996446864E-5</v>
      </c>
      <c r="AI110">
        <f>IF('2019'!AI110=0,0,(AME_2030!AI110/'2019'!AI110)^(1/7)-1)</f>
        <v>-3.4000224057617601E-4</v>
      </c>
      <c r="AJ110">
        <f>IF('2019'!AJ110=0,0,(AME_2030!AJ110/'2019'!AJ110)^(1/7)-1)</f>
        <v>5.5995950847265163E-6</v>
      </c>
      <c r="AK110">
        <f>IF('2019'!AK110=0,0,(AME_2030!AK110/'2019'!AK110)^(1/7)-1)</f>
        <v>0</v>
      </c>
      <c r="AL110">
        <f>IF('2019'!AL110=0,0,(AME_2030!AL110/'2019'!AL110)^(1/7)-1)</f>
        <v>8.8322543234808926E-4</v>
      </c>
      <c r="AM110">
        <f>IF('2019'!AM110=0,0,(AME_2030!AM110/'2019'!AM110)^(1/7)-1)</f>
        <v>1.8512497459211019E-5</v>
      </c>
      <c r="AN110">
        <f>IF('2019'!AN110=0,0,(AME_2030!AN110/'2019'!AN110)^(1/7)-1)</f>
        <v>0</v>
      </c>
      <c r="AO110">
        <f>IF('2019'!AO110=0,0,(AME_2030!AO110/'2019'!AO110)^(1/7)-1)</f>
        <v>-1.2328211023358016E-3</v>
      </c>
      <c r="AP110">
        <f>IF('2019'!AP110=0,0,(AME_2030!AP110/'2019'!AP110)^(1/7)-1)</f>
        <v>0</v>
      </c>
      <c r="AQ110">
        <f>IF('2019'!AQ110=0,0,(AME_2030!AQ110/'2019'!AQ110)^(1/7)-1)</f>
        <v>0</v>
      </c>
      <c r="AR110">
        <f>IF('2019'!AR110=0,0,(AME_2030!AR110/'2019'!AR110)^(1/7)-1)</f>
        <v>0</v>
      </c>
      <c r="AS110">
        <f>IF('2019'!AS110=0,0,(AME_2030!AS110/'2019'!AS110)^(1/7)-1)</f>
        <v>0</v>
      </c>
      <c r="AT110">
        <f>IF('2019'!AT110=0,0,(AME_2030!AT110/'2019'!AT110)^(1/7)-1)</f>
        <v>4.9386005101559327E-4</v>
      </c>
      <c r="AU110">
        <f>IF('2019'!AU110=0,0,(AME_2030!AU110/'2019'!AU110)^(1/7)-1)</f>
        <v>-2.2462408111120213E-3</v>
      </c>
    </row>
    <row r="111" spans="1:47" x14ac:dyDescent="0.25">
      <c r="A111" s="146"/>
      <c r="B111" s="1" t="s">
        <v>35</v>
      </c>
      <c r="C111" s="1">
        <v>33</v>
      </c>
      <c r="D111" s="4" t="s">
        <v>72</v>
      </c>
      <c r="E111">
        <f>IF('2019'!E111=0,0,(AME_2030!E111/'2019'!E111)^(1/7)-1)</f>
        <v>0</v>
      </c>
      <c r="F111">
        <f>IF('2019'!F111=0,0,(AME_2030!F111/'2019'!F111)^(1/7)-1)</f>
        <v>0</v>
      </c>
      <c r="G111">
        <f>IF('2019'!G111=0,0,(AME_2030!G111/'2019'!G111)^(1/7)-1)</f>
        <v>0</v>
      </c>
      <c r="H111">
        <f>IF('2019'!H111=0,0,(AME_2030!H111/'2019'!H111)^(1/7)-1)</f>
        <v>0</v>
      </c>
      <c r="I111">
        <f>IF('2019'!I111=0,0,(AME_2030!I111/'2019'!I111)^(1/7)-1)</f>
        <v>0</v>
      </c>
      <c r="J111">
        <f>IF('2019'!J111=0,0,(AME_2030!J111/'2019'!J111)^(1/7)-1)</f>
        <v>0</v>
      </c>
      <c r="K111" s="64">
        <f>IF('2019 (Z)'!AW111=0,0,('AME_2030 (Z)'!AW111/'2019 (Z)'!AW111)^(1/7)-1)</f>
        <v>0</v>
      </c>
      <c r="L111" s="64">
        <f t="shared" si="59"/>
        <v>0</v>
      </c>
      <c r="M111">
        <f>IF('2019'!M111=0,0,(AME_2030!M111/'2019'!M111)^(1/7)-1)</f>
        <v>0</v>
      </c>
      <c r="N111">
        <f>IF('2019'!N111=0,0,(AME_2030!N111/'2019'!N111)^(1/7)-1)</f>
        <v>0</v>
      </c>
      <c r="O111">
        <f>IF('2019'!O111=0,0,(AME_2030!O111/'2019'!O111)^(1/7)-1)</f>
        <v>0</v>
      </c>
      <c r="P111">
        <f>IF('2019'!P111=0,0,(AME_2030!P111/'2019'!P111)^(1/7)-1)</f>
        <v>0</v>
      </c>
      <c r="Q111">
        <f>IF('2019'!Q111=0,0,(AME_2030!Q111/'2019'!Q111)^(1/7)-1)</f>
        <v>0</v>
      </c>
      <c r="R111">
        <f>IF('2019'!R111=0,0,(AME_2030!R111/'2019'!R111)^(1/7)-1)</f>
        <v>0</v>
      </c>
      <c r="S111" s="64">
        <f t="shared" si="33"/>
        <v>0</v>
      </c>
      <c r="T111" s="64">
        <f>IF('2019'!T111=0,0,(AME_2030!T111/'2019'!T111)^(1/7)-1)</f>
        <v>0</v>
      </c>
      <c r="U111">
        <f>IF('2019'!U111=0,0,(AME_2030!U111/'2019'!U111)^(1/7)-1)</f>
        <v>0</v>
      </c>
      <c r="V111">
        <f>IF('2019'!V111=0,0,(AME_2030!V111/'2019'!V111)^(1/7)-1)</f>
        <v>0</v>
      </c>
      <c r="W111">
        <f>IF('2019'!W111=0,0,(AME_2030!W111/'2019'!W111)^(1/7)-1)</f>
        <v>0</v>
      </c>
      <c r="X111">
        <f>IF('2019'!X111=0,0,(AME_2030!X111/'2019'!X111)^(1/7)-1)</f>
        <v>0</v>
      </c>
      <c r="Y111">
        <f>IF('2019'!Y111=0,0,(AME_2030!Y111/'2019'!Y111)^(1/7)-1)</f>
        <v>0</v>
      </c>
      <c r="Z111">
        <f>IF('2019'!Z111=0,0,(AME_2030!Z111/'2019'!Z111)^(1/7)-1)</f>
        <v>0</v>
      </c>
      <c r="AA111">
        <f>IF('2019'!AA111=0,0,(AME_2030!AA111/'2019'!AA111)^(1/7)-1)</f>
        <v>0</v>
      </c>
      <c r="AB111">
        <f>IF('2019'!AB111=0,0,(AME_2030!AB111/'2019'!AB111)^(1/7)-1)</f>
        <v>0</v>
      </c>
      <c r="AC111">
        <f>IF('2019'!AC111=0,0,(AME_2030!AC111/'2019'!AC111)^(1/7)-1)</f>
        <v>0</v>
      </c>
      <c r="AD111">
        <f>IF('2019'!AD111=0,0,(AME_2030!AD111/'2019'!AD111)^(1/7)-1)</f>
        <v>0</v>
      </c>
      <c r="AE111">
        <f>IF('2019'!AE111=0,0,(AME_2030!AE111/'2019'!AE111)^(1/7)-1)</f>
        <v>0</v>
      </c>
      <c r="AF111">
        <f>IF('2019'!AF111=0,0,(AME_2030!AF111/'2019'!AF111)^(1/7)-1)</f>
        <v>0</v>
      </c>
      <c r="AG111">
        <f>IF('2019'!AG111=0,0,(AME_2030!AG111/'2019'!AG111)^(1/7)-1)</f>
        <v>0</v>
      </c>
      <c r="AH111">
        <f>IF('2019'!AH111=0,0,(AME_2030!AH111/'2019'!AH111)^(1/7)-1)</f>
        <v>0</v>
      </c>
      <c r="AI111">
        <f>IF('2019'!AI111=0,0,(AME_2030!AI111/'2019'!AI111)^(1/7)-1)</f>
        <v>0</v>
      </c>
      <c r="AJ111">
        <f>IF('2019'!AJ111=0,0,(AME_2030!AJ111/'2019'!AJ111)^(1/7)-1)</f>
        <v>0</v>
      </c>
      <c r="AK111">
        <f>IF('2019'!AK111=0,0,(AME_2030!AK111/'2019'!AK111)^(1/7)-1)</f>
        <v>0</v>
      </c>
      <c r="AL111">
        <f>IF('2019'!AL111=0,0,(AME_2030!AL111/'2019'!AL111)^(1/7)-1)</f>
        <v>0</v>
      </c>
      <c r="AM111">
        <f>IF('2019'!AM111=0,0,(AME_2030!AM111/'2019'!AM111)^(1/7)-1)</f>
        <v>0</v>
      </c>
      <c r="AN111">
        <f>IF('2019'!AN111=0,0,(AME_2030!AN111/'2019'!AN111)^(1/7)-1)</f>
        <v>0</v>
      </c>
      <c r="AO111">
        <f>IF('2019'!AO111=0,0,(AME_2030!AO111/'2019'!AO111)^(1/7)-1)</f>
        <v>0</v>
      </c>
      <c r="AP111">
        <f>IF('2019'!AP111=0,0,(AME_2030!AP111/'2019'!AP111)^(1/7)-1)</f>
        <v>0</v>
      </c>
      <c r="AQ111">
        <f>IF('2019'!AQ111=0,0,(AME_2030!AQ111/'2019'!AQ111)^(1/7)-1)</f>
        <v>0</v>
      </c>
      <c r="AR111">
        <f>IF('2019'!AR111=0,0,(AME_2030!AR111/'2019'!AR111)^(1/7)-1)</f>
        <v>0</v>
      </c>
      <c r="AS111">
        <f>IF('2019'!AS111=0,0,(AME_2030!AS111/'2019'!AS111)^(1/7)-1)</f>
        <v>0</v>
      </c>
      <c r="AT111">
        <f>IF('2019'!AT111=0,0,(AME_2030!AT111/'2019'!AT111)^(1/7)-1)</f>
        <v>0</v>
      </c>
      <c r="AU111">
        <f>IF('2019'!AU111=0,0,(AME_2030!AU111/'2019'!AU111)^(1/7)-1)</f>
        <v>0</v>
      </c>
    </row>
    <row r="112" spans="1:47" x14ac:dyDescent="0.25">
      <c r="A112" s="146"/>
      <c r="B112" s="1" t="s">
        <v>36</v>
      </c>
      <c r="C112" s="1">
        <v>34</v>
      </c>
      <c r="D112" s="4" t="s">
        <v>73</v>
      </c>
      <c r="E112">
        <f>IF('2019'!E112=0,0,(AME_2030!E112/'2019'!E112)^(1/7)-1)</f>
        <v>6.2049627972626809E-5</v>
      </c>
      <c r="F112">
        <f>IF('2019'!F112=0,0,(AME_2030!F112/'2019'!F112)^(1/7)-1)</f>
        <v>3.9816794655811449E-5</v>
      </c>
      <c r="G112">
        <f>IF('2019'!G112=0,0,(AME_2030!G112/'2019'!G112)^(1/7)-1)</f>
        <v>0</v>
      </c>
      <c r="H112">
        <f>IF('2019'!H112=0,0,(AME_2030!H112/'2019'!H112)^(1/7)-1)</f>
        <v>0</v>
      </c>
      <c r="I112">
        <f>IF('2019'!I112=0,0,(AME_2030!I112/'2019'!I112)^(1/7)-1)</f>
        <v>0</v>
      </c>
      <c r="J112">
        <f>IF('2019'!J112=0,0,(AME_2030!J112/'2019'!J112)^(1/7)-1)</f>
        <v>8.3496360698376293E-4</v>
      </c>
      <c r="K112" s="64">
        <f>IF('2019 (Z)'!AW112=0,0,('AME_2030 (Z)'!AW112/'2019 (Z)'!AW112)^(1/7)-1)</f>
        <v>2.2936900554129114E-3</v>
      </c>
      <c r="L112" s="64">
        <f t="shared" si="59"/>
        <v>2.2936900554129114E-3</v>
      </c>
      <c r="M112">
        <f>IF('2019'!M112=0,0,(AME_2030!M112/'2019'!M112)^(1/7)-1)</f>
        <v>-4.4195543040917551E-2</v>
      </c>
      <c r="N112">
        <f>IF('2019'!N112=0,0,(AME_2030!N112/'2019'!N112)^(1/7)-1)</f>
        <v>0</v>
      </c>
      <c r="O112">
        <f>IF('2019'!O112=0,0,(AME_2030!O112/'2019'!O112)^(1/7)-1)</f>
        <v>0</v>
      </c>
      <c r="P112">
        <f>IF('2019'!P112=0,0,(AME_2030!P112/'2019'!P112)^(1/7)-1)</f>
        <v>-2.8232238569647627E-4</v>
      </c>
      <c r="Q112">
        <f>IF('2019'!Q112=0,0,(AME_2030!Q112/'2019'!Q112)^(1/7)-1)</f>
        <v>1.6442184547216243E-7</v>
      </c>
      <c r="R112">
        <f>IF('2019'!R112=0,0,(AME_2030!R112/'2019'!R112)^(1/7)-1)</f>
        <v>0</v>
      </c>
      <c r="S112" s="64">
        <f t="shared" si="33"/>
        <v>-2.5547003403847413E-6</v>
      </c>
      <c r="T112" s="64">
        <f>IF('2019'!T112=0,0,(AME_2030!T112/'2019'!T112)^(1/7)-1)</f>
        <v>-2.5547003403847413E-6</v>
      </c>
      <c r="U112">
        <f>IF('2019'!U112=0,0,(AME_2030!U112/'2019'!U112)^(1/7)-1)</f>
        <v>0</v>
      </c>
      <c r="V112">
        <f>IF('2019'!V112=0,0,(AME_2030!V112/'2019'!V112)^(1/7)-1)</f>
        <v>0</v>
      </c>
      <c r="W112">
        <f>IF('2019'!W112=0,0,(AME_2030!W112/'2019'!W112)^(1/7)-1)</f>
        <v>-5.2156251408308485E-5</v>
      </c>
      <c r="X112">
        <f>IF('2019'!X112=0,0,(AME_2030!X112/'2019'!X112)^(1/7)-1)</f>
        <v>4.9530693830845962E-6</v>
      </c>
      <c r="Y112">
        <f>IF('2019'!Y112=0,0,(AME_2030!Y112/'2019'!Y112)^(1/7)-1)</f>
        <v>0</v>
      </c>
      <c r="Z112">
        <f>IF('2019'!Z112=0,0,(AME_2030!Z112/'2019'!Z112)^(1/7)-1)</f>
        <v>2.8732014571430931E-4</v>
      </c>
      <c r="AA112">
        <f>IF('2019'!AA112=0,0,(AME_2030!AA112/'2019'!AA112)^(1/7)-1)</f>
        <v>0</v>
      </c>
      <c r="AB112">
        <f>IF('2019'!AB112=0,0,(AME_2030!AB112/'2019'!AB112)^(1/7)-1)</f>
        <v>-8.2425454769219364E-5</v>
      </c>
      <c r="AC112">
        <f>IF('2019'!AC112=0,0,(AME_2030!AC112/'2019'!AC112)^(1/7)-1)</f>
        <v>0</v>
      </c>
      <c r="AD112">
        <f>IF('2019'!AD112=0,0,(AME_2030!AD112/'2019'!AD112)^(1/7)-1)</f>
        <v>1.7978494261261524E-4</v>
      </c>
      <c r="AE112">
        <f>IF('2019'!AE112=0,0,(AME_2030!AE112/'2019'!AE112)^(1/7)-1)</f>
        <v>-3.1976129184518864E-4</v>
      </c>
      <c r="AF112">
        <f>IF('2019'!AF112=0,0,(AME_2030!AF112/'2019'!AF112)^(1/7)-1)</f>
        <v>-1.907494418181499E-3</v>
      </c>
      <c r="AG112">
        <f>IF('2019'!AG112=0,0,(AME_2030!AG112/'2019'!AG112)^(1/7)-1)</f>
        <v>0</v>
      </c>
      <c r="AH112">
        <f>IF('2019'!AH112=0,0,(AME_2030!AH112/'2019'!AH112)^(1/7)-1)</f>
        <v>5.1565959996668909E-5</v>
      </c>
      <c r="AI112">
        <f>IF('2019'!AI112=0,0,(AME_2030!AI112/'2019'!AI112)^(1/7)-1)</f>
        <v>-3.4135932397361124E-4</v>
      </c>
      <c r="AJ112">
        <f>IF('2019'!AJ112=0,0,(AME_2030!AJ112/'2019'!AJ112)^(1/7)-1)</f>
        <v>-1.0488087812676739E-6</v>
      </c>
      <c r="AK112">
        <f>IF('2019'!AK112=0,0,(AME_2030!AK112/'2019'!AK112)^(1/7)-1)</f>
        <v>0</v>
      </c>
      <c r="AL112">
        <f>IF('2019'!AL112=0,0,(AME_2030!AL112/'2019'!AL112)^(1/7)-1)</f>
        <v>8.8322543234808926E-4</v>
      </c>
      <c r="AM112">
        <f>IF('2019'!AM112=0,0,(AME_2030!AM112/'2019'!AM112)^(1/7)-1)</f>
        <v>1.8831221769710638E-5</v>
      </c>
      <c r="AN112">
        <f>IF('2019'!AN112=0,0,(AME_2030!AN112/'2019'!AN112)^(1/7)-1)</f>
        <v>0</v>
      </c>
      <c r="AO112">
        <f>IF('2019'!AO112=0,0,(AME_2030!AO112/'2019'!AO112)^(1/7)-1)</f>
        <v>-1.2328211023356905E-3</v>
      </c>
      <c r="AP112">
        <f>IF('2019'!AP112=0,0,(AME_2030!AP112/'2019'!AP112)^(1/7)-1)</f>
        <v>0</v>
      </c>
      <c r="AQ112">
        <f>IF('2019'!AQ112=0,0,(AME_2030!AQ112/'2019'!AQ112)^(1/7)-1)</f>
        <v>0</v>
      </c>
      <c r="AR112">
        <f>IF('2019'!AR112=0,0,(AME_2030!AR112/'2019'!AR112)^(1/7)-1)</f>
        <v>0</v>
      </c>
      <c r="AS112">
        <f>IF('2019'!AS112=0,0,(AME_2030!AS112/'2019'!AS112)^(1/7)-1)</f>
        <v>0</v>
      </c>
      <c r="AT112">
        <f>IF('2019'!AT112=0,0,(AME_2030!AT112/'2019'!AT112)^(1/7)-1)</f>
        <v>-3.2036904315668746E-4</v>
      </c>
      <c r="AU112">
        <f>IF('2019'!AU112=0,0,(AME_2030!AU112/'2019'!AU112)^(1/7)-1)</f>
        <v>0</v>
      </c>
    </row>
    <row r="113" spans="1:47" x14ac:dyDescent="0.25">
      <c r="A113" s="146"/>
      <c r="B113" s="1" t="s">
        <v>37</v>
      </c>
      <c r="C113" s="1">
        <v>35</v>
      </c>
      <c r="D113" s="4" t="s">
        <v>74</v>
      </c>
      <c r="E113">
        <f>IF('2019'!E113=0,0,(AME_2030!E113/'2019'!E113)^(1/7)-1)</f>
        <v>2.2070874372182692E-2</v>
      </c>
      <c r="F113">
        <f>IF('2019'!F113=0,0,(AME_2030!F113/'2019'!F113)^(1/7)-1)</f>
        <v>2.2755500964908526E-2</v>
      </c>
      <c r="G113">
        <f>IF('2019'!G113=0,0,(AME_2030!G113/'2019'!G113)^(1/7)-1)</f>
        <v>2.2768812573947583E-2</v>
      </c>
      <c r="H113">
        <f>IF('2019'!H113=0,0,(AME_2030!H113/'2019'!H113)^(1/7)-1)</f>
        <v>3.7440466355162405E-2</v>
      </c>
      <c r="I113">
        <f>IF('2019'!I113=0,0,(AME_2030!I113/'2019'!I113)^(1/7)-1)</f>
        <v>2.282371990846066E-2</v>
      </c>
      <c r="J113">
        <f>IF('2019'!J113=0,0,(AME_2030!J113/'2019'!J113)^(1/7)-1)</f>
        <v>2.1785490880748437E-2</v>
      </c>
      <c r="K113" s="64">
        <f>IF('2019 (Z)'!AW113=0,0,('AME_2030 (Z)'!AW113/'2019 (Z)'!AW113)^(1/7)-1)</f>
        <v>2.5187528437111695E-2</v>
      </c>
      <c r="L113" s="64">
        <f t="shared" si="59"/>
        <v>2.5187528437111695E-2</v>
      </c>
      <c r="M113">
        <f>IF('2019'!M113=0,0,(AME_2030!M113/'2019'!M113)^(1/7)-1)</f>
        <v>2.9519562558367518E-2</v>
      </c>
      <c r="N113">
        <f>IF('2019'!N113=0,0,(AME_2030!N113/'2019'!N113)^(1/7)-1)</f>
        <v>2.2318510501999844E-2</v>
      </c>
      <c r="O113">
        <f>IF('2019'!O113=0,0,(AME_2030!O113/'2019'!O113)^(1/7)-1)</f>
        <v>2.0267623704384397E-2</v>
      </c>
      <c r="P113">
        <f>IF('2019'!P113=0,0,(AME_2030!P113/'2019'!P113)^(1/7)-1)</f>
        <v>2.3976048369537706E-2</v>
      </c>
      <c r="Q113">
        <f>IF('2019'!Q113=0,0,(AME_2030!Q113/'2019'!Q113)^(1/7)-1)</f>
        <v>2.2768983127970932E-2</v>
      </c>
      <c r="R113">
        <f>IF('2019'!R113=0,0,(AME_2030!R113/'2019'!R113)^(1/7)-1)</f>
        <v>2.2768794263373193E-2</v>
      </c>
      <c r="S113" s="64">
        <f t="shared" si="33"/>
        <v>2.2766595909225806E-2</v>
      </c>
      <c r="T113" s="64">
        <f>IF('2019'!T113=0,0,(AME_2030!T113/'2019'!T113)^(1/7)-1)</f>
        <v>2.2766595909225806E-2</v>
      </c>
      <c r="U113">
        <f>IF('2019'!U113=0,0,(AME_2030!U113/'2019'!U113)^(1/7)-1)</f>
        <v>2.2765718842337357E-2</v>
      </c>
      <c r="V113">
        <f>IF('2019'!V113=0,0,(AME_2030!V113/'2019'!V113)^(1/7)-1)</f>
        <v>2.2768788015919084E-2</v>
      </c>
      <c r="W113">
        <f>IF('2019'!W113=0,0,(AME_2030!W113/'2019'!W113)^(1/7)-1)</f>
        <v>1.7280962162740332E-2</v>
      </c>
      <c r="X113">
        <f>IF('2019'!X113=0,0,(AME_2030!X113/'2019'!X113)^(1/7)-1)</f>
        <v>2.2748179894113818E-2</v>
      </c>
      <c r="Y113">
        <f>IF('2019'!Y113=0,0,(AME_2030!Y113/'2019'!Y113)^(1/7)-1)</f>
        <v>2.5224010078011894E-2</v>
      </c>
      <c r="Z113">
        <f>IF('2019'!Z113=0,0,(AME_2030!Z113/'2019'!Z113)^(1/7)-1)</f>
        <v>2.1586885358804819E-2</v>
      </c>
      <c r="AA113">
        <f>IF('2019'!AA113=0,0,(AME_2030!AA113/'2019'!AA113)^(1/7)-1)</f>
        <v>2.4143423508439232E-2</v>
      </c>
      <c r="AB113">
        <f>IF('2019'!AB113=0,0,(AME_2030!AB113/'2019'!AB113)^(1/7)-1)</f>
        <v>2.2640602594219628E-2</v>
      </c>
      <c r="AC113">
        <f>IF('2019'!AC113=0,0,(AME_2030!AC113/'2019'!AC113)^(1/7)-1)</f>
        <v>2.254350940737293E-2</v>
      </c>
      <c r="AD113">
        <f>IF('2019'!AD113=0,0,(AME_2030!AD113/'2019'!AD113)^(1/7)-1)</f>
        <v>2.2952693395138946E-2</v>
      </c>
      <c r="AE113">
        <f>IF('2019'!AE113=0,0,(AME_2030!AE113/'2019'!AE113)^(1/7)-1)</f>
        <v>2.2441773084903582E-2</v>
      </c>
      <c r="AF113">
        <f>IF('2019'!AF113=0,0,(AME_2030!AF113/'2019'!AF113)^(1/7)-1)</f>
        <v>2.0817889156804048E-2</v>
      </c>
      <c r="AG113">
        <f>IF('2019'!AG113=0,0,(AME_2030!AG113/'2019'!AG113)^(1/7)-1)</f>
        <v>1.7291836273462646E-2</v>
      </c>
      <c r="AH113">
        <f>IF('2019'!AH113=0,0,(AME_2030!AH113/'2019'!AH113)^(1/7)-1)</f>
        <v>2.2821555018233131E-2</v>
      </c>
      <c r="AI113">
        <f>IF('2019'!AI113=0,0,(AME_2030!AI113/'2019'!AI113)^(1/7)-1)</f>
        <v>2.2421205539107092E-2</v>
      </c>
      <c r="AJ113">
        <f>IF('2019'!AJ113=0,0,(AME_2030!AJ113/'2019'!AJ113)^(1/7)-1)</f>
        <v>2.2779355563886661E-2</v>
      </c>
      <c r="AK113">
        <f>IF('2019'!AK113=0,0,(AME_2030!AK113/'2019'!AK113)^(1/7)-1)</f>
        <v>0</v>
      </c>
      <c r="AL113">
        <f>IF('2019'!AL113=0,0,(AME_2030!AL113/'2019'!AL113)^(1/7)-1)</f>
        <v>2.3672150391222502E-2</v>
      </c>
      <c r="AM113">
        <f>IF('2019'!AM113=0,0,(AME_2030!AM113/'2019'!AM113)^(1/7)-1)</f>
        <v>2.2787634463815376E-2</v>
      </c>
      <c r="AN113">
        <f>IF('2019'!AN113=0,0,(AME_2030!AN113/'2019'!AN113)^(1/7)-1)</f>
        <v>0</v>
      </c>
      <c r="AO113">
        <f>IF('2019'!AO113=0,0,(AME_2030!AO113/'2019'!AO113)^(1/7)-1)</f>
        <v>2.150792398453838E-2</v>
      </c>
      <c r="AP113">
        <f>IF('2019'!AP113=0,0,(AME_2030!AP113/'2019'!AP113)^(1/7)-1)</f>
        <v>2.2768814962434991E-2</v>
      </c>
      <c r="AQ113">
        <f>IF('2019'!AQ113=0,0,(AME_2030!AQ113/'2019'!AQ113)^(1/7)-1)</f>
        <v>0</v>
      </c>
      <c r="AR113">
        <f>IF('2019'!AR113=0,0,(AME_2030!AR113/'2019'!AR113)^(1/7)-1)</f>
        <v>2.2768814962434991E-2</v>
      </c>
      <c r="AS113">
        <f>IF('2019'!AS113=0,0,(AME_2030!AS113/'2019'!AS113)^(1/7)-1)</f>
        <v>2.2768814962434991E-2</v>
      </c>
      <c r="AT113">
        <f>IF('2019'!AT113=0,0,(AME_2030!AT113/'2019'!AT113)^(1/7)-1)</f>
        <v>2.362078782543553E-2</v>
      </c>
      <c r="AU113">
        <f>IF('2019'!AU113=0,0,(AME_2030!AU113/'2019'!AU113)^(1/7)-1)</f>
        <v>3.1762170215100305E-2</v>
      </c>
    </row>
    <row r="114" spans="1:47" x14ac:dyDescent="0.25">
      <c r="A114" s="146"/>
      <c r="B114" s="1" t="s">
        <v>38</v>
      </c>
      <c r="C114" s="1">
        <v>36</v>
      </c>
      <c r="D114" s="4" t="s">
        <v>75</v>
      </c>
      <c r="E114">
        <f>IF('2019'!E114=0,0,(AME_2030!E114/'2019'!E114)^(1/7)-1)</f>
        <v>0</v>
      </c>
      <c r="F114">
        <f>IF('2019'!F114=0,0,(AME_2030!F114/'2019'!F114)^(1/7)-1)</f>
        <v>0</v>
      </c>
      <c r="G114">
        <f>IF('2019'!G114=0,0,(AME_2030!G114/'2019'!G114)^(1/7)-1)</f>
        <v>0</v>
      </c>
      <c r="H114">
        <f>IF('2019'!H114=0,0,(AME_2030!H114/'2019'!H114)^(1/7)-1)</f>
        <v>0</v>
      </c>
      <c r="I114">
        <f>IF('2019'!I114=0,0,(AME_2030!I114/'2019'!I114)^(1/7)-1)</f>
        <v>0</v>
      </c>
      <c r="J114">
        <f>IF('2019'!J114=0,0,(AME_2030!J114/'2019'!J114)^(1/7)-1)</f>
        <v>0</v>
      </c>
      <c r="K114" s="64">
        <f>IF('2019 (Z)'!AW114=0,0,('AME_2030 (Z)'!AW114/'2019 (Z)'!AW114)^(1/7)-1)</f>
        <v>0</v>
      </c>
      <c r="L114" s="64">
        <f t="shared" si="59"/>
        <v>0</v>
      </c>
      <c r="M114">
        <f>IF('2019'!M114=0,0,(AME_2030!M114/'2019'!M114)^(1/7)-1)</f>
        <v>0</v>
      </c>
      <c r="N114">
        <f>IF('2019'!N114=0,0,(AME_2030!N114/'2019'!N114)^(1/7)-1)</f>
        <v>0</v>
      </c>
      <c r="O114">
        <f>IF('2019'!O114=0,0,(AME_2030!O114/'2019'!O114)^(1/7)-1)</f>
        <v>0</v>
      </c>
      <c r="P114">
        <f>IF('2019'!P114=0,0,(AME_2030!P114/'2019'!P114)^(1/7)-1)</f>
        <v>0</v>
      </c>
      <c r="Q114">
        <f>IF('2019'!Q114=0,0,(AME_2030!Q114/'2019'!Q114)^(1/7)-1)</f>
        <v>0</v>
      </c>
      <c r="R114">
        <f>IF('2019'!R114=0,0,(AME_2030!R114/'2019'!R114)^(1/7)-1)</f>
        <v>0</v>
      </c>
      <c r="S114" s="64">
        <f t="shared" si="33"/>
        <v>0</v>
      </c>
      <c r="T114" s="64">
        <f>IF('2019'!T114=0,0,(AME_2030!T114/'2019'!T114)^(1/7)-1)</f>
        <v>0</v>
      </c>
      <c r="U114">
        <f>IF('2019'!U114=0,0,(AME_2030!U114/'2019'!U114)^(1/7)-1)</f>
        <v>0</v>
      </c>
      <c r="V114">
        <f>IF('2019'!V114=0,0,(AME_2030!V114/'2019'!V114)^(1/7)-1)</f>
        <v>0</v>
      </c>
      <c r="W114">
        <f>IF('2019'!W114=0,0,(AME_2030!W114/'2019'!W114)^(1/7)-1)</f>
        <v>0</v>
      </c>
      <c r="X114">
        <f>IF('2019'!X114=0,0,(AME_2030!X114/'2019'!X114)^(1/7)-1)</f>
        <v>0</v>
      </c>
      <c r="Y114">
        <f>IF('2019'!Y114=0,0,(AME_2030!Y114/'2019'!Y114)^(1/7)-1)</f>
        <v>0</v>
      </c>
      <c r="Z114">
        <f>IF('2019'!Z114=0,0,(AME_2030!Z114/'2019'!Z114)^(1/7)-1)</f>
        <v>0</v>
      </c>
      <c r="AA114">
        <f>IF('2019'!AA114=0,0,(AME_2030!AA114/'2019'!AA114)^(1/7)-1)</f>
        <v>0</v>
      </c>
      <c r="AB114">
        <f>IF('2019'!AB114=0,0,(AME_2030!AB114/'2019'!AB114)^(1/7)-1)</f>
        <v>0</v>
      </c>
      <c r="AC114">
        <f>IF('2019'!AC114=0,0,(AME_2030!AC114/'2019'!AC114)^(1/7)-1)</f>
        <v>0</v>
      </c>
      <c r="AD114">
        <f>IF('2019'!AD114=0,0,(AME_2030!AD114/'2019'!AD114)^(1/7)-1)</f>
        <v>0</v>
      </c>
      <c r="AE114">
        <f>IF('2019'!AE114=0,0,(AME_2030!AE114/'2019'!AE114)^(1/7)-1)</f>
        <v>0</v>
      </c>
      <c r="AF114">
        <f>IF('2019'!AF114=0,0,(AME_2030!AF114/'2019'!AF114)^(1/7)-1)</f>
        <v>0</v>
      </c>
      <c r="AG114">
        <f>IF('2019'!AG114=0,0,(AME_2030!AG114/'2019'!AG114)^(1/7)-1)</f>
        <v>0</v>
      </c>
      <c r="AH114">
        <f>IF('2019'!AH114=0,0,(AME_2030!AH114/'2019'!AH114)^(1/7)-1)</f>
        <v>0</v>
      </c>
      <c r="AI114">
        <f>IF('2019'!AI114=0,0,(AME_2030!AI114/'2019'!AI114)^(1/7)-1)</f>
        <v>0</v>
      </c>
      <c r="AJ114">
        <f>IF('2019'!AJ114=0,0,(AME_2030!AJ114/'2019'!AJ114)^(1/7)-1)</f>
        <v>0</v>
      </c>
      <c r="AK114">
        <f>IF('2019'!AK114=0,0,(AME_2030!AK114/'2019'!AK114)^(1/7)-1)</f>
        <v>0</v>
      </c>
      <c r="AL114">
        <f>IF('2019'!AL114=0,0,(AME_2030!AL114/'2019'!AL114)^(1/7)-1)</f>
        <v>0</v>
      </c>
      <c r="AM114">
        <f>IF('2019'!AM114=0,0,(AME_2030!AM114/'2019'!AM114)^(1/7)-1)</f>
        <v>0</v>
      </c>
      <c r="AN114">
        <f>IF('2019'!AN114=0,0,(AME_2030!AN114/'2019'!AN114)^(1/7)-1)</f>
        <v>0</v>
      </c>
      <c r="AO114">
        <f>IF('2019'!AO114=0,0,(AME_2030!AO114/'2019'!AO114)^(1/7)-1)</f>
        <v>0</v>
      </c>
      <c r="AP114">
        <f>IF('2019'!AP114=0,0,(AME_2030!AP114/'2019'!AP114)^(1/7)-1)</f>
        <v>0</v>
      </c>
      <c r="AQ114">
        <f>IF('2019'!AQ114=0,0,(AME_2030!AQ114/'2019'!AQ114)^(1/7)-1)</f>
        <v>0</v>
      </c>
      <c r="AR114">
        <f>IF('2019'!AR114=0,0,(AME_2030!AR114/'2019'!AR114)^(1/7)-1)</f>
        <v>0</v>
      </c>
      <c r="AS114">
        <f>IF('2019'!AS114=0,0,(AME_2030!AS114/'2019'!AS114)^(1/7)-1)</f>
        <v>0</v>
      </c>
      <c r="AT114">
        <f>IF('2019'!AT114=0,0,(AME_2030!AT114/'2019'!AT114)^(1/7)-1)</f>
        <v>0</v>
      </c>
      <c r="AU114">
        <f>IF('2019'!AU114=0,0,(AME_2030!AU114/'2019'!AU114)^(1/7)-1)</f>
        <v>0</v>
      </c>
    </row>
    <row r="115" spans="1:47" x14ac:dyDescent="0.25">
      <c r="A115" s="146"/>
      <c r="B115" s="1" t="s">
        <v>39</v>
      </c>
      <c r="C115" s="1">
        <v>37</v>
      </c>
      <c r="D115" s="4" t="s">
        <v>76</v>
      </c>
      <c r="E115">
        <f>IF('2019'!E115=0,0,(AME_2030!E115/'2019'!E115)^(1/7)-1)</f>
        <v>5.8175230728929606E-3</v>
      </c>
      <c r="F115">
        <f>IF('2019'!F115=0,0,(AME_2030!F115/'2019'!F115)^(1/7)-1)</f>
        <v>0</v>
      </c>
      <c r="G115">
        <f>IF('2019'!G115=0,0,(AME_2030!G115/'2019'!G115)^(1/7)-1)</f>
        <v>0</v>
      </c>
      <c r="H115">
        <f>IF('2019'!H115=0,0,(AME_2030!H115/'2019'!H115)^(1/7)-1)</f>
        <v>0</v>
      </c>
      <c r="I115">
        <f>IF('2019'!I115=0,0,(AME_2030!I115/'2019'!I115)^(1/7)-1)</f>
        <v>0</v>
      </c>
      <c r="J115">
        <f>IF('2019'!J115=0,0,(AME_2030!J115/'2019'!J115)^(1/7)-1)</f>
        <v>8.3496360698376293E-4</v>
      </c>
      <c r="K115" s="64">
        <f>IF('2019 (Z)'!AW115=0,0,('AME_2030 (Z)'!AW115/'2019 (Z)'!AW115)^(1/7)-1)</f>
        <v>2.2944319667674851E-3</v>
      </c>
      <c r="L115" s="64">
        <f t="shared" si="59"/>
        <v>2.2944319667674851E-3</v>
      </c>
      <c r="M115">
        <f>IF('2019'!M115=0,0,(AME_2030!M115/'2019'!M115)^(1/7)-1)</f>
        <v>-4.4195543040917551E-2</v>
      </c>
      <c r="N115">
        <f>IF('2019'!N115=0,0,(AME_2030!N115/'2019'!N115)^(1/7)-1)</f>
        <v>0</v>
      </c>
      <c r="O115">
        <f>IF('2019'!O115=0,0,(AME_2030!O115/'2019'!O115)^(1/7)-1)</f>
        <v>0</v>
      </c>
      <c r="P115">
        <f>IF('2019'!P115=0,0,(AME_2030!P115/'2019'!P115)^(1/7)-1)</f>
        <v>-2.6056812879338143E-4</v>
      </c>
      <c r="Q115">
        <f>IF('2019'!Q115=0,0,(AME_2030!Q115/'2019'!Q115)^(1/7)-1)</f>
        <v>1.6442184547216243E-7</v>
      </c>
      <c r="R115">
        <f>IF('2019'!R115=0,0,(AME_2030!R115/'2019'!R115)^(1/7)-1)</f>
        <v>0</v>
      </c>
      <c r="S115" s="64">
        <f t="shared" si="33"/>
        <v>-2.5547003403847413E-6</v>
      </c>
      <c r="T115" s="64">
        <f>IF('2019'!T115=0,0,(AME_2030!T115/'2019'!T115)^(1/7)-1)</f>
        <v>-2.5547003403847413E-6</v>
      </c>
      <c r="U115">
        <f>IF('2019'!U115=0,0,(AME_2030!U115/'2019'!U115)^(1/7)-1)</f>
        <v>0</v>
      </c>
      <c r="V115">
        <f>IF('2019'!V115=0,0,(AME_2030!V115/'2019'!V115)^(1/7)-1)</f>
        <v>0</v>
      </c>
      <c r="W115">
        <f>IF('2019'!W115=0,0,(AME_2030!W115/'2019'!W115)^(1/7)-1)</f>
        <v>-1.1502747104352729E-4</v>
      </c>
      <c r="X115">
        <f>IF('2019'!X115=0,0,(AME_2030!X115/'2019'!X115)^(1/7)-1)</f>
        <v>5.8154675868227201E-6</v>
      </c>
      <c r="Y115">
        <f>IF('2019'!Y115=0,0,(AME_2030!Y115/'2019'!Y115)^(1/7)-1)</f>
        <v>0</v>
      </c>
      <c r="Z115">
        <f>IF('2019'!Z115=0,0,(AME_2030!Z115/'2019'!Z115)^(1/7)-1)</f>
        <v>2.1145238576747438E-4</v>
      </c>
      <c r="AA115">
        <f>IF('2019'!AA115=0,0,(AME_2030!AA115/'2019'!AA115)^(1/7)-1)</f>
        <v>1.2866363845769335E-3</v>
      </c>
      <c r="AB115">
        <f>IF('2019'!AB115=0,0,(AME_2030!AB115/'2019'!AB115)^(1/7)-1)</f>
        <v>-7.787847045681584E-5</v>
      </c>
      <c r="AC115">
        <f>IF('2019'!AC115=0,0,(AME_2030!AC115/'2019'!AC115)^(1/7)-1)</f>
        <v>-2.2028981698118955E-4</v>
      </c>
      <c r="AD115">
        <f>IF('2019'!AD115=0,0,(AME_2030!AD115/'2019'!AD115)^(1/7)-1)</f>
        <v>1.7978494261261524E-4</v>
      </c>
      <c r="AE115">
        <f>IF('2019'!AE115=0,0,(AME_2030!AE115/'2019'!AE115)^(1/7)-1)</f>
        <v>-3.1976129184518864E-4</v>
      </c>
      <c r="AF115">
        <f>IF('2019'!AF115=0,0,(AME_2030!AF115/'2019'!AF115)^(1/7)-1)</f>
        <v>-1.907494418181499E-3</v>
      </c>
      <c r="AG115">
        <f>IF('2019'!AG115=0,0,(AME_2030!AG115/'2019'!AG115)^(1/7)-1)</f>
        <v>-5.3550505342436772E-3</v>
      </c>
      <c r="AH115">
        <f>IF('2019'!AH115=0,0,(AME_2030!AH115/'2019'!AH115)^(1/7)-1)</f>
        <v>5.1565959996446864E-5</v>
      </c>
      <c r="AI115">
        <f>IF('2019'!AI115=0,0,(AME_2030!AI115/'2019'!AI115)^(1/7)-1)</f>
        <v>-3.4068043811585902E-4</v>
      </c>
      <c r="AJ115">
        <f>IF('2019'!AJ115=0,0,(AME_2030!AJ115/'2019'!AJ115)^(1/7)-1)</f>
        <v>-1.0488087812676739E-6</v>
      </c>
      <c r="AK115">
        <f>IF('2019'!AK115=0,0,(AME_2030!AK115/'2019'!AK115)^(1/7)-1)</f>
        <v>0</v>
      </c>
      <c r="AL115">
        <f>IF('2019'!AL115=0,0,(AME_2030!AL115/'2019'!AL115)^(1/7)-1)</f>
        <v>8.8322543234808926E-4</v>
      </c>
      <c r="AM115">
        <f>IF('2019'!AM115=0,0,(AME_2030!AM115/'2019'!AM115)^(1/7)-1)</f>
        <v>1.8764023434592048E-5</v>
      </c>
      <c r="AN115">
        <f>IF('2019'!AN115=0,0,(AME_2030!AN115/'2019'!AN115)^(1/7)-1)</f>
        <v>0</v>
      </c>
      <c r="AO115">
        <f>IF('2019'!AO115=0,0,(AME_2030!AO115/'2019'!AO115)^(1/7)-1)</f>
        <v>-1.2328211023358016E-3</v>
      </c>
      <c r="AP115">
        <f>IF('2019'!AP115=0,0,(AME_2030!AP115/'2019'!AP115)^(1/7)-1)</f>
        <v>0</v>
      </c>
      <c r="AQ115">
        <f>IF('2019'!AQ115=0,0,(AME_2030!AQ115/'2019'!AQ115)^(1/7)-1)</f>
        <v>0</v>
      </c>
      <c r="AR115">
        <f>IF('2019'!AR115=0,0,(AME_2030!AR115/'2019'!AR115)^(1/7)-1)</f>
        <v>0</v>
      </c>
      <c r="AS115">
        <f>IF('2019'!AS115=0,0,(AME_2030!AS115/'2019'!AS115)^(1/7)-1)</f>
        <v>0</v>
      </c>
      <c r="AT115">
        <f>IF('2019'!AT115=0,0,(AME_2030!AT115/'2019'!AT115)^(1/7)-1)</f>
        <v>7.1424735687886098E-4</v>
      </c>
      <c r="AU115">
        <f>IF('2019'!AU115=0,0,(AME_2030!AU115/'2019'!AU115)^(1/7)-1)</f>
        <v>0</v>
      </c>
    </row>
  </sheetData>
  <sheetProtection sheet="1" objects="1" scenarios="1"/>
  <mergeCells count="4">
    <mergeCell ref="A5:A41"/>
    <mergeCell ref="A42:A78"/>
    <mergeCell ref="A79:A115"/>
    <mergeCell ref="A1: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A2B6-8E5A-4C93-8817-A04D2C90899D}">
  <sheetPr>
    <tabColor theme="5" tint="0.59999389629810485"/>
  </sheetPr>
  <dimension ref="A1:AU115"/>
  <sheetViews>
    <sheetView topLeftCell="A4" workbookViewId="0">
      <selection activeCell="I20" sqref="I20"/>
    </sheetView>
  </sheetViews>
  <sheetFormatPr baseColWidth="10" defaultColWidth="9.140625" defaultRowHeight="15" x14ac:dyDescent="0.25"/>
  <cols>
    <col min="1" max="2" width="10.140625" customWidth="1"/>
    <col min="3" max="3" width="10.85546875" customWidth="1"/>
    <col min="4" max="4" width="25.28515625" style="5" customWidth="1"/>
    <col min="42" max="42" width="10" customWidth="1"/>
  </cols>
  <sheetData>
    <row r="1" spans="1:47" ht="15" customHeight="1" x14ac:dyDescent="0.25">
      <c r="A1" s="147" t="s">
        <v>94</v>
      </c>
      <c r="B1" s="147"/>
      <c r="C1" s="148"/>
      <c r="D1" s="6" t="s">
        <v>0</v>
      </c>
      <c r="E1" s="1" t="s">
        <v>3</v>
      </c>
      <c r="F1" s="1" t="s">
        <v>4</v>
      </c>
      <c r="G1" s="1" t="s">
        <v>5</v>
      </c>
      <c r="H1" s="1" t="s">
        <v>6</v>
      </c>
      <c r="I1" s="1" t="s">
        <v>7</v>
      </c>
      <c r="J1" s="1" t="s">
        <v>8</v>
      </c>
      <c r="K1" s="63" t="s">
        <v>9</v>
      </c>
      <c r="L1" s="63" t="s">
        <v>10</v>
      </c>
      <c r="M1" s="1" t="s">
        <v>11</v>
      </c>
      <c r="N1" s="1" t="s">
        <v>12</v>
      </c>
      <c r="O1" s="1" t="s">
        <v>13</v>
      </c>
      <c r="P1" s="1" t="s">
        <v>14</v>
      </c>
      <c r="Q1" s="1" t="s">
        <v>15</v>
      </c>
      <c r="R1" s="1" t="s">
        <v>16</v>
      </c>
      <c r="S1" s="63" t="s">
        <v>17</v>
      </c>
      <c r="T1" s="63"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A2" s="147"/>
      <c r="B2" s="147"/>
      <c r="C2" s="148"/>
      <c r="D2" s="6" t="s">
        <v>1</v>
      </c>
      <c r="E2" s="1" t="s">
        <v>3</v>
      </c>
      <c r="F2" s="1" t="s">
        <v>4</v>
      </c>
      <c r="G2" s="1" t="s">
        <v>5</v>
      </c>
      <c r="H2" s="1" t="s">
        <v>6</v>
      </c>
      <c r="I2" s="1" t="s">
        <v>7</v>
      </c>
      <c r="J2" s="1" t="s">
        <v>8</v>
      </c>
      <c r="K2" s="63" t="s">
        <v>9</v>
      </c>
      <c r="L2" s="63" t="s">
        <v>10</v>
      </c>
      <c r="M2" s="1" t="s">
        <v>11</v>
      </c>
      <c r="N2" s="1">
        <v>10</v>
      </c>
      <c r="O2" s="1">
        <v>11</v>
      </c>
      <c r="P2" s="1">
        <v>12</v>
      </c>
      <c r="Q2" s="1">
        <v>13</v>
      </c>
      <c r="R2" s="1">
        <v>14</v>
      </c>
      <c r="S2" s="63">
        <v>15</v>
      </c>
      <c r="T2" s="63">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A3" s="149"/>
      <c r="B3" s="149"/>
      <c r="C3" s="150"/>
      <c r="D3" s="6" t="s">
        <v>2</v>
      </c>
      <c r="E3" s="1" t="s">
        <v>40</v>
      </c>
      <c r="F3" s="1" t="s">
        <v>41</v>
      </c>
      <c r="G3" s="1" t="s">
        <v>42</v>
      </c>
      <c r="H3" s="1" t="s">
        <v>43</v>
      </c>
      <c r="I3" s="1" t="s">
        <v>44</v>
      </c>
      <c r="J3" s="1" t="s">
        <v>45</v>
      </c>
      <c r="K3" s="63" t="s">
        <v>46</v>
      </c>
      <c r="L3" s="63" t="s">
        <v>47</v>
      </c>
      <c r="M3" s="1" t="s">
        <v>48</v>
      </c>
      <c r="N3" s="1" t="s">
        <v>49</v>
      </c>
      <c r="O3" s="1" t="s">
        <v>50</v>
      </c>
      <c r="P3" s="1" t="s">
        <v>51</v>
      </c>
      <c r="Q3" s="1" t="s">
        <v>52</v>
      </c>
      <c r="R3" s="1" t="s">
        <v>53</v>
      </c>
      <c r="S3" s="63" t="s">
        <v>54</v>
      </c>
      <c r="T3" s="63"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4" t="s">
        <v>2</v>
      </c>
      <c r="E4" s="1" t="s">
        <v>92</v>
      </c>
      <c r="F4" s="1" t="s">
        <v>92</v>
      </c>
      <c r="G4" s="1" t="s">
        <v>92</v>
      </c>
      <c r="H4" s="1" t="s">
        <v>92</v>
      </c>
      <c r="I4" s="1" t="s">
        <v>92</v>
      </c>
      <c r="J4" s="1" t="s">
        <v>92</v>
      </c>
      <c r="K4" s="63" t="s">
        <v>92</v>
      </c>
      <c r="L4" s="63" t="s">
        <v>92</v>
      </c>
      <c r="M4" s="1" t="s">
        <v>92</v>
      </c>
      <c r="N4" s="1" t="s">
        <v>92</v>
      </c>
      <c r="O4" s="1" t="s">
        <v>92</v>
      </c>
      <c r="P4" s="1" t="s">
        <v>92</v>
      </c>
      <c r="Q4" s="1" t="s">
        <v>92</v>
      </c>
      <c r="R4" s="1" t="s">
        <v>92</v>
      </c>
      <c r="S4" s="63" t="s">
        <v>92</v>
      </c>
      <c r="T4" s="63"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4" t="s">
        <v>40</v>
      </c>
      <c r="E5">
        <f>IF('2019'!E5=0,0,(AMS_2030!E5/'2019'!E5)^(1/7)-1)</f>
        <v>-5.9361270011839551E-3</v>
      </c>
      <c r="F5">
        <f>IF('2019'!F5=0,0,(AMS_2030!F5/'2019'!F5)^(1/7)-1)</f>
        <v>-3.7257094419307357E-4</v>
      </c>
      <c r="G5">
        <f>IF('2019'!G5=0,0,(AMS_2030!G5/'2019'!G5)^(1/7)-1)</f>
        <v>6.3933192073761802E-10</v>
      </c>
      <c r="H5">
        <f>IF('2019'!H5=0,0,(AMS_2030!H5/'2019'!H5)^(1/7)-1)</f>
        <v>0</v>
      </c>
      <c r="I5">
        <f>IF('2019'!I5=0,0,(AMS_2030!I5/'2019'!I5)^(1/7)-1)</f>
        <v>0</v>
      </c>
      <c r="J5">
        <f>IF('2019'!J5=0,0,(AMS_2030!J5/'2019'!J5)^(1/7)-1)</f>
        <v>-1.3837902833558791E-2</v>
      </c>
      <c r="K5" s="64">
        <f>IF('2019 (Z)'!AW5=0,0,('AMS_2030 (Z)'!AW5/'2019 (Z)'!AW5)^(1/7)-1)</f>
        <v>2.5533198667586632E-3</v>
      </c>
      <c r="L5" s="64">
        <f>K5</f>
        <v>2.5533198667586632E-3</v>
      </c>
      <c r="M5">
        <f>IF('2019'!M5=0,0,(AMS_2030!M5/'2019'!M5)^(1/7)-1)</f>
        <v>-5.1036726838572521E-3</v>
      </c>
      <c r="N5">
        <f>IF('2019'!N5=0,0,(AMS_2030!N5/'2019'!N5)^(1/7)-1)</f>
        <v>0</v>
      </c>
      <c r="O5">
        <f>IF('2019'!O5=0,0,(AMS_2030!O5/'2019'!O5)^(1/7)-1)</f>
        <v>0</v>
      </c>
      <c r="P5">
        <f>IF('2019'!P5=0,0,(AMS_2030!P5/'2019'!P5)^(1/7)-1)</f>
        <v>5.6528767871286689E-3</v>
      </c>
      <c r="Q5">
        <f>IF('2019'!Q5=0,0,(AMS_2030!Q5/'2019'!Q5)^(1/7)-1)</f>
        <v>1.5037999217666576E-2</v>
      </c>
      <c r="R5">
        <f>IF('2019'!R5=0,0,(AMS_2030!R5/'2019'!R5)^(1/7)-1)</f>
        <v>1.2248834613259874E-8</v>
      </c>
      <c r="S5" s="64">
        <f>T5</f>
        <v>7.9371764813984669E-6</v>
      </c>
      <c r="T5" s="64">
        <f>IF('2019'!T5=0,0,(AMS_2030!T5/'2019'!T5)^(1/7)-1)</f>
        <v>7.9371764813984669E-6</v>
      </c>
      <c r="U5">
        <f>IF('2019'!U5=0,0,(AMS_2030!U5/'2019'!U5)^(1/7)-1)</f>
        <v>0</v>
      </c>
      <c r="V5">
        <f>IF('2019'!V5=0,0,(AMS_2030!V5/'2019'!V5)^(1/7)-1)</f>
        <v>0</v>
      </c>
      <c r="W5">
        <f>IF('2019'!W5=0,0,(AMS_2030!W5/'2019'!W5)^(1/7)-1)</f>
        <v>5.4949473729202225E-3</v>
      </c>
      <c r="X5">
        <f>IF('2019'!X5=0,0,(AMS_2030!X5/'2019'!X5)^(1/7)-1)</f>
        <v>3.1515406518933808E-3</v>
      </c>
      <c r="Y5">
        <f>IF('2019'!Y5=0,0,(AMS_2030!Y5/'2019'!Y5)^(1/7)-1)</f>
        <v>0</v>
      </c>
      <c r="Z5">
        <f>IF('2019'!Z5=0,0,(AMS_2030!Z5/'2019'!Z5)^(1/7)-1)</f>
        <v>-6.011057620870508E-4</v>
      </c>
      <c r="AA5">
        <f>IF('2019'!AA5=0,0,(AMS_2030!AA5/'2019'!AA5)^(1/7)-1)</f>
        <v>3.7471578471901523E-3</v>
      </c>
      <c r="AB5">
        <f>IF('2019'!AB5=0,0,(AMS_2030!AB5/'2019'!AB5)^(1/7)-1)</f>
        <v>-1.8421702141246943E-4</v>
      </c>
      <c r="AC5">
        <f>IF('2019'!AC5=0,0,(AMS_2030!AC5/'2019'!AC5)^(1/7)-1)</f>
        <v>-6.8900790597603567E-4</v>
      </c>
      <c r="AD5">
        <f>IF('2019'!AD5=0,0,(AMS_2030!AD5/'2019'!AD5)^(1/7)-1)</f>
        <v>1.3776475770521657E-4</v>
      </c>
      <c r="AE5">
        <f>IF('2019'!AE5=0,0,(AMS_2030!AE5/'2019'!AE5)^(1/7)-1)</f>
        <v>-4.2327012427645361E-4</v>
      </c>
      <c r="AF5">
        <f>IF('2019'!AF5=0,0,(AMS_2030!AF5/'2019'!AF5)^(1/7)-1)</f>
        <v>-2.0811602723553868E-3</v>
      </c>
      <c r="AG5">
        <f>IF('2019'!AG5=0,0,(AMS_2030!AG5/'2019'!AG5)^(1/7)-1)</f>
        <v>0</v>
      </c>
      <c r="AH5">
        <f>IF('2019'!AH5=0,0,(AMS_2030!AH5/'2019'!AH5)^(1/7)-1)</f>
        <v>2.8202485113704157E-5</v>
      </c>
      <c r="AI5">
        <f>IF('2019'!AI5=0,0,(AMS_2030!AI5/'2019'!AI5)^(1/7)-1)</f>
        <v>-6.410323431174092E-4</v>
      </c>
      <c r="AJ5">
        <f>IF('2019'!AJ5=0,0,(AMS_2030!AJ5/'2019'!AJ5)^(1/7)-1)</f>
        <v>1.0472709242037581E-6</v>
      </c>
      <c r="AK5">
        <f>IF('2019'!AK5=0,0,(AMS_2030!AK5/'2019'!AK5)^(1/7)-1)</f>
        <v>0</v>
      </c>
      <c r="AL5">
        <f>IF('2019'!AL5=0,0,(AMS_2030!AL5/'2019'!AL5)^(1/7)-1)</f>
        <v>6.7119544609517412E-4</v>
      </c>
      <c r="AM5">
        <f>IF('2019'!AM5=0,0,(AMS_2030!AM5/'2019'!AM5)^(1/7)-1)</f>
        <v>2.6005052964128694E-5</v>
      </c>
      <c r="AN5">
        <f>IF('2019'!AN5=0,0,(AMS_2030!AN5/'2019'!AN5)^(1/7)-1)</f>
        <v>0</v>
      </c>
      <c r="AO5">
        <f>IF('2019'!AO5=0,0,(AMS_2030!AO5/'2019'!AO5)^(1/7)-1)</f>
        <v>-1.3551712959150031E-3</v>
      </c>
      <c r="AP5">
        <f>IF('2019'!AP5=0,0,(AMS_2030!AP5/'2019'!AP5)^(1/7)-1)</f>
        <v>7.8873098927005891E-3</v>
      </c>
      <c r="AQ5">
        <f>IF('2019'!AQ5=0,0,(AMS_2030!AQ5/'2019'!AQ5)^(1/7)-1)</f>
        <v>0</v>
      </c>
      <c r="AR5">
        <f>IF('2019'!AR5=0,0,(AMS_2030!AR5/'2019'!AR5)^(1/7)-1)</f>
        <v>-7.1232972086998636E-4</v>
      </c>
      <c r="AS5">
        <f>IF('2019'!AS5=0,0,(AMS_2030!AS5/'2019'!AS5)^(1/7)-1)</f>
        <v>5.5777744457081724E-3</v>
      </c>
      <c r="AT5">
        <f>IF('2019'!AT5=0,0,(AMS_2030!AT5/'2019'!AT5)^(1/7)-1)</f>
        <v>1.7849425332165936E-3</v>
      </c>
      <c r="AU5">
        <f>IF('2019'!AU5=0,0,(AMS_2030!AU5/'2019'!AU5)^(1/7)-1)</f>
        <v>0</v>
      </c>
    </row>
    <row r="6" spans="1:47" x14ac:dyDescent="0.25">
      <c r="A6" s="146"/>
      <c r="B6" s="1" t="s">
        <v>4</v>
      </c>
      <c r="C6" s="1" t="s">
        <v>4</v>
      </c>
      <c r="D6" s="4" t="s">
        <v>41</v>
      </c>
      <c r="E6">
        <f>IF('2019'!E6=0,0,(AMS_2030!E6/'2019'!E6)^(1/7)-1)</f>
        <v>-1.4054396435157046E-2</v>
      </c>
      <c r="F6">
        <f>IF('2019'!F6=0,0,(AMS_2030!F6/'2019'!F6)^(1/7)-1)</f>
        <v>-7.24778907524537E-4</v>
      </c>
      <c r="G6">
        <f>IF('2019'!G6=0,0,(AMS_2030!G6/'2019'!G6)^(1/7)-1)</f>
        <v>6.3933192073761802E-10</v>
      </c>
      <c r="H6">
        <f>IF('2019'!H6=0,0,(AMS_2030!H6/'2019'!H6)^(1/7)-1)</f>
        <v>8.4034671002086725E-3</v>
      </c>
      <c r="I6">
        <f>IF('2019'!I6=0,0,(AMS_2030!I6/'2019'!I6)^(1/7)-1)</f>
        <v>4.1708248459033648E-3</v>
      </c>
      <c r="J6">
        <f>IF('2019'!J6=0,0,(AMS_2030!J6/'2019'!J6)^(1/7)-1)</f>
        <v>2.6801839223988821E-4</v>
      </c>
      <c r="K6" s="64">
        <f>IF('2019 (Z)'!AW6=0,0,('AMS_2030 (Z)'!AW6/'2019 (Z)'!AW6)^(1/7)-1)</f>
        <v>2.5663643968099059E-3</v>
      </c>
      <c r="L6" s="64">
        <f t="shared" ref="L6:L10" si="0">K6</f>
        <v>2.5663643968099059E-3</v>
      </c>
      <c r="M6">
        <f>IF('2019'!M6=0,0,(AMS_2030!M6/'2019'!M6)^(1/7)-1)</f>
        <v>1.9160565217435366E-3</v>
      </c>
      <c r="N6">
        <f>IF('2019'!N6=0,0,(AMS_2030!N6/'2019'!N6)^(1/7)-1)</f>
        <v>-2.3555029739066313E-3</v>
      </c>
      <c r="O6">
        <f>IF('2019'!O6=0,0,(AMS_2030!O6/'2019'!O6)^(1/7)-1)</f>
        <v>-5.5615279313298016E-3</v>
      </c>
      <c r="P6">
        <f>IF('2019'!P6=0,0,(AMS_2030!P6/'2019'!P6)^(1/7)-1)</f>
        <v>-8.8030660649063286E-4</v>
      </c>
      <c r="Q6">
        <f>IF('2019'!Q6=0,0,(AMS_2030!Q6/'2019'!Q6)^(1/7)-1)</f>
        <v>-8.5851124320690531E-8</v>
      </c>
      <c r="R6">
        <f>IF('2019'!R6=0,0,(AMS_2030!R6/'2019'!R6)^(1/7)-1)</f>
        <v>1.2248834391215269E-8</v>
      </c>
      <c r="S6" s="64">
        <f t="shared" ref="S6:S69" si="1">T6</f>
        <v>7.6030802298454603E-7</v>
      </c>
      <c r="T6" s="64">
        <f>IF('2019'!T6=0,0,(AMS_2030!T6/'2019'!T6)^(1/7)-1)</f>
        <v>7.6030802298454603E-7</v>
      </c>
      <c r="U6">
        <f>IF('2019'!U6=0,0,(AMS_2030!U6/'2019'!U6)^(1/7)-1)</f>
        <v>1.2529201476318974E-7</v>
      </c>
      <c r="V6">
        <f>IF('2019'!V6=0,0,(AMS_2030!V6/'2019'!V6)^(1/7)-1)</f>
        <v>1.2112875591441252E-8</v>
      </c>
      <c r="W6">
        <f>IF('2019'!W6=0,0,(AMS_2030!W6/'2019'!W6)^(1/7)-1)</f>
        <v>-8.4754324517677393E-4</v>
      </c>
      <c r="X6">
        <f>IF('2019'!X6=0,0,(AMS_2030!X6/'2019'!X6)^(1/7)-1)</f>
        <v>-1.8307263270094243E-3</v>
      </c>
      <c r="Y6">
        <f>IF('2019'!Y6=0,0,(AMS_2030!Y6/'2019'!Y6)^(1/7)-1)</f>
        <v>-3.2151038173237056E-3</v>
      </c>
      <c r="Z6">
        <f>IF('2019'!Z6=0,0,(AMS_2030!Z6/'2019'!Z6)^(1/7)-1)</f>
        <v>-1.1551695614318014E-3</v>
      </c>
      <c r="AA6">
        <f>IF('2019'!AA6=0,0,(AMS_2030!AA6/'2019'!AA6)^(1/7)-1)</f>
        <v>3.7471407798344014E-3</v>
      </c>
      <c r="AB6">
        <f>IF('2019'!AB6=0,0,(AMS_2030!AB6/'2019'!AB6)^(1/7)-1)</f>
        <v>-2.9278965056578343E-4</v>
      </c>
      <c r="AC6">
        <f>IF('2019'!AC6=0,0,(AMS_2030!AC6/'2019'!AC6)^(1/7)-1)</f>
        <v>-6.8900790597603567E-4</v>
      </c>
      <c r="AD6">
        <f>IF('2019'!AD6=0,0,(AMS_2030!AD6/'2019'!AD6)^(1/7)-1)</f>
        <v>1.3776475770521657E-4</v>
      </c>
      <c r="AE6">
        <f>IF('2019'!AE6=0,0,(AMS_2030!AE6/'2019'!AE6)^(1/7)-1)</f>
        <v>-4.2327012427656463E-4</v>
      </c>
      <c r="AF6">
        <f>IF('2019'!AF6=0,0,(AMS_2030!AF6/'2019'!AF6)^(1/7)-1)</f>
        <v>-2.0811602723553868E-3</v>
      </c>
      <c r="AG6">
        <f>IF('2019'!AG6=0,0,(AMS_2030!AG6/'2019'!AG6)^(1/7)-1)</f>
        <v>0</v>
      </c>
      <c r="AH6">
        <f>IF('2019'!AH6=0,0,(AMS_2030!AH6/'2019'!AH6)^(1/7)-1)</f>
        <v>2.8202485113704157E-5</v>
      </c>
      <c r="AI6">
        <f>IF('2019'!AI6=0,0,(AMS_2030!AI6/'2019'!AI6)^(1/7)-1)</f>
        <v>-6.4036193340355485E-4</v>
      </c>
      <c r="AJ6">
        <f>IF('2019'!AJ6=0,0,(AMS_2030!AJ6/'2019'!AJ6)^(1/7)-1)</f>
        <v>1.0472709242037581E-6</v>
      </c>
      <c r="AK6">
        <f>IF('2019'!AK6=0,0,(AMS_2030!AK6/'2019'!AK6)^(1/7)-1)</f>
        <v>0</v>
      </c>
      <c r="AL6">
        <f>IF('2019'!AL6=0,0,(AMS_2030!AL6/'2019'!AL6)^(1/7)-1)</f>
        <v>6.7119544609517412E-4</v>
      </c>
      <c r="AM6">
        <f>IF('2019'!AM6=0,0,(AMS_2030!AM6/'2019'!AM6)^(1/7)-1)</f>
        <v>1.9210699927940666E-5</v>
      </c>
      <c r="AN6">
        <f>IF('2019'!AN6=0,0,(AMS_2030!AN6/'2019'!AN6)^(1/7)-1)</f>
        <v>0</v>
      </c>
      <c r="AO6">
        <f>IF('2019'!AO6=0,0,(AMS_2030!AO6/'2019'!AO6)^(1/7)-1)</f>
        <v>-1.3551712959150031E-3</v>
      </c>
      <c r="AP6">
        <f>IF('2019'!AP6=0,0,(AMS_2030!AP6/'2019'!AP6)^(1/7)-1)</f>
        <v>-3.6331731405140344E-3</v>
      </c>
      <c r="AQ6">
        <f>IF('2019'!AQ6=0,0,(AMS_2030!AQ6/'2019'!AQ6)^(1/7)-1)</f>
        <v>2.2311023791954376E-4</v>
      </c>
      <c r="AR6">
        <f>IF('2019'!AR6=0,0,(AMS_2030!AR6/'2019'!AR6)^(1/7)-1)</f>
        <v>0</v>
      </c>
      <c r="AS6">
        <f>IF('2019'!AS6=0,0,(AMS_2030!AS6/'2019'!AS6)^(1/7)-1)</f>
        <v>-1.6532531133262029E-4</v>
      </c>
      <c r="AT6">
        <f>IF('2019'!AT6=0,0,(AMS_2030!AT6/'2019'!AT6)^(1/7)-1)</f>
        <v>-2.3304605548136736E-3</v>
      </c>
      <c r="AU6">
        <f>IF('2019'!AU6=0,0,(AMS_2030!AU6/'2019'!AU6)^(1/7)-1)</f>
        <v>0</v>
      </c>
    </row>
    <row r="7" spans="1:47" x14ac:dyDescent="0.25">
      <c r="A7" s="146"/>
      <c r="B7" s="1" t="s">
        <v>5</v>
      </c>
      <c r="C7" s="1" t="s">
        <v>5</v>
      </c>
      <c r="D7" s="4" t="s">
        <v>42</v>
      </c>
      <c r="E7">
        <f>IF('2019'!E7=0,0,(AMS_2030!E7/'2019'!E7)^(1/7)-1)</f>
        <v>-9.1591273666680184E-4</v>
      </c>
      <c r="F7">
        <f>IF('2019'!F7=0,0,(AMS_2030!F7/'2019'!F7)^(1/7)-1)</f>
        <v>1.4684640292634832E-3</v>
      </c>
      <c r="G7">
        <f>IF('2019'!G7=0,0,(AMS_2030!G7/'2019'!G7)^(1/7)-1)</f>
        <v>6.3933192073761802E-10</v>
      </c>
      <c r="H7">
        <f>IF('2019'!H7=0,0,(AMS_2030!H7/'2019'!H7)^(1/7)-1)</f>
        <v>5.2679286802983505E-3</v>
      </c>
      <c r="I7">
        <f>IF('2019'!I7=0,0,(AMS_2030!I7/'2019'!I7)^(1/7)-1)</f>
        <v>-1.6664123651249918E-3</v>
      </c>
      <c r="J7">
        <f>IF('2019'!J7=0,0,(AMS_2030!J7/'2019'!J7)^(1/7)-1)</f>
        <v>5.9616421103414474E-4</v>
      </c>
      <c r="K7" s="64">
        <f>IF('2019 (Z)'!AW7=0,0,('AMS_2030 (Z)'!AW7/'2019 (Z)'!AW7)^(1/7)-1)</f>
        <v>2.5565854805476018E-3</v>
      </c>
      <c r="L7" s="64">
        <f t="shared" si="0"/>
        <v>2.5565854805476018E-3</v>
      </c>
      <c r="M7">
        <f>IF('2019'!M7=0,0,(AMS_2030!M7/'2019'!M7)^(1/7)-1)</f>
        <v>-6.3782203011197858E-3</v>
      </c>
      <c r="N7">
        <f>IF('2019'!N7=0,0,(AMS_2030!N7/'2019'!N7)^(1/7)-1)</f>
        <v>-5.2104678680526817E-3</v>
      </c>
      <c r="O7">
        <f>IF('2019'!O7=0,0,(AMS_2030!O7/'2019'!O7)^(1/7)-1)</f>
        <v>1.3100795186349323E-3</v>
      </c>
      <c r="P7">
        <f>IF('2019'!P7=0,0,(AMS_2030!P7/'2019'!P7)^(1/7)-1)</f>
        <v>7.5537108246637175E-4</v>
      </c>
      <c r="Q7">
        <f>IF('2019'!Q7=0,0,(AMS_2030!Q7/'2019'!Q7)^(1/7)-1)</f>
        <v>-8.5851124320690531E-8</v>
      </c>
      <c r="R7">
        <f>IF('2019'!R7=0,0,(AMS_2030!R7/'2019'!R7)^(1/7)-1)</f>
        <v>1.2248834613259874E-8</v>
      </c>
      <c r="S7" s="64">
        <f t="shared" si="1"/>
        <v>1.3317132543821941E-5</v>
      </c>
      <c r="T7" s="64">
        <f>IF('2019'!T7=0,0,(AMS_2030!T7/'2019'!T7)^(1/7)-1)</f>
        <v>1.3317132543821941E-5</v>
      </c>
      <c r="U7">
        <f>IF('2019'!U7=0,0,(AMS_2030!U7/'2019'!U7)^(1/7)-1)</f>
        <v>3.3264060794735428E-7</v>
      </c>
      <c r="V7">
        <f>IF('2019'!V7=0,0,(AMS_2030!V7/'2019'!V7)^(1/7)-1)</f>
        <v>1.2112875591441252E-8</v>
      </c>
      <c r="W7">
        <f>IF('2019'!W7=0,0,(AMS_2030!W7/'2019'!W7)^(1/7)-1)</f>
        <v>4.3156056504844997E-4</v>
      </c>
      <c r="X7">
        <f>IF('2019'!X7=0,0,(AMS_2030!X7/'2019'!X7)^(1/7)-1)</f>
        <v>1.0166590867610736E-5</v>
      </c>
      <c r="Y7">
        <f>IF('2019'!Y7=0,0,(AMS_2030!Y7/'2019'!Y7)^(1/7)-1)</f>
        <v>-3.2151038173218183E-3</v>
      </c>
      <c r="Z7">
        <f>IF('2019'!Z7=0,0,(AMS_2030!Z7/'2019'!Z7)^(1/7)-1)</f>
        <v>-1.1168864786533783E-3</v>
      </c>
      <c r="AA7">
        <f>IF('2019'!AA7=0,0,(AMS_2030!AA7/'2019'!AA7)^(1/7)-1)</f>
        <v>3.7470887216992654E-3</v>
      </c>
      <c r="AB7">
        <f>IF('2019'!AB7=0,0,(AMS_2030!AB7/'2019'!AB7)^(1/7)-1)</f>
        <v>-2.4348548385999536E-4</v>
      </c>
      <c r="AC7">
        <f>IF('2019'!AC7=0,0,(AMS_2030!AC7/'2019'!AC7)^(1/7)-1)</f>
        <v>-6.8900790597592465E-4</v>
      </c>
      <c r="AD7">
        <f>IF('2019'!AD7=0,0,(AMS_2030!AD7/'2019'!AD7)^(1/7)-1)</f>
        <v>1.3776475770521657E-4</v>
      </c>
      <c r="AE7">
        <f>IF('2019'!AE7=0,0,(AMS_2030!AE7/'2019'!AE7)^(1/7)-1)</f>
        <v>-4.2327012427656463E-4</v>
      </c>
      <c r="AF7">
        <f>IF('2019'!AF7=0,0,(AMS_2030!AF7/'2019'!AF7)^(1/7)-1)</f>
        <v>-2.0811602723553868E-3</v>
      </c>
      <c r="AG7">
        <f>IF('2019'!AG7=0,0,(AMS_2030!AG7/'2019'!AG7)^(1/7)-1)</f>
        <v>-5.9103978073128394E-3</v>
      </c>
      <c r="AH7">
        <f>IF('2019'!AH7=0,0,(AMS_2030!AH7/'2019'!AH7)^(1/7)-1)</f>
        <v>2.8202485113704157E-5</v>
      </c>
      <c r="AI7">
        <f>IF('2019'!AI7=0,0,(AMS_2030!AI7/'2019'!AI7)^(1/7)-1)</f>
        <v>-6.4009696898015278E-4</v>
      </c>
      <c r="AJ7">
        <f>IF('2019'!AJ7=0,0,(AMS_2030!AJ7/'2019'!AJ7)^(1/7)-1)</f>
        <v>1.0472709242037581E-6</v>
      </c>
      <c r="AK7">
        <f>IF('2019'!AK7=0,0,(AMS_2030!AK7/'2019'!AK7)^(1/7)-1)</f>
        <v>0</v>
      </c>
      <c r="AL7">
        <f>IF('2019'!AL7=0,0,(AMS_2030!AL7/'2019'!AL7)^(1/7)-1)</f>
        <v>6.7119544609517412E-4</v>
      </c>
      <c r="AM7">
        <f>IF('2019'!AM7=0,0,(AMS_2030!AM7/'2019'!AM7)^(1/7)-1)</f>
        <v>1.9306901120730302E-5</v>
      </c>
      <c r="AN7">
        <f>IF('2019'!AN7=0,0,(AMS_2030!AN7/'2019'!AN7)^(1/7)-1)</f>
        <v>0</v>
      </c>
      <c r="AO7">
        <f>IF('2019'!AO7=0,0,(AMS_2030!AO7/'2019'!AO7)^(1/7)-1)</f>
        <v>-1.3551712959150031E-3</v>
      </c>
      <c r="AP7">
        <f>IF('2019'!AP7=0,0,(AMS_2030!AP7/'2019'!AP7)^(1/7)-1)</f>
        <v>0</v>
      </c>
      <c r="AQ7">
        <f>IF('2019'!AQ7=0,0,(AMS_2030!AQ7/'2019'!AQ7)^(1/7)-1)</f>
        <v>0</v>
      </c>
      <c r="AR7">
        <f>IF('2019'!AR7=0,0,(AMS_2030!AR7/'2019'!AR7)^(1/7)-1)</f>
        <v>0</v>
      </c>
      <c r="AS7">
        <f>IF('2019'!AS7=0,0,(AMS_2030!AS7/'2019'!AS7)^(1/7)-1)</f>
        <v>0</v>
      </c>
      <c r="AT7">
        <f>IF('2019'!AT7=0,0,(AMS_2030!AT7/'2019'!AT7)^(1/7)-1)</f>
        <v>-5.7208753408977131E-6</v>
      </c>
      <c r="AU7">
        <f>IF('2019'!AU7=0,0,(AMS_2030!AU7/'2019'!AU7)^(1/7)-1)</f>
        <v>0</v>
      </c>
    </row>
    <row r="8" spans="1:47" x14ac:dyDescent="0.25">
      <c r="A8" s="146"/>
      <c r="B8" s="1" t="s">
        <v>6</v>
      </c>
      <c r="C8" s="1" t="s">
        <v>6</v>
      </c>
      <c r="D8" s="4" t="s">
        <v>43</v>
      </c>
      <c r="E8">
        <f>IF('2019'!E8=0,0,(AMS_2030!E8/'2019'!E8)^(1/7)-1)</f>
        <v>1.7781539354586151E-2</v>
      </c>
      <c r="F8">
        <f>IF('2019'!F8=0,0,(AMS_2030!F8/'2019'!F8)^(1/7)-1)</f>
        <v>0.20966177452718804</v>
      </c>
      <c r="G8">
        <f>IF('2019'!G8=0,0,(AMS_2030!G8/'2019'!G8)^(1/7)-1)</f>
        <v>0.17441651964821725</v>
      </c>
      <c r="H8">
        <f>IF('2019'!H8=0,0,(AMS_2030!H8/'2019'!H8)^(1/7)-1)</f>
        <v>-0.1681454864713281</v>
      </c>
      <c r="I8">
        <f>IF('2019'!I8=0,0,(AMS_2030!I8/'2019'!I8)^(1/7)-1)</f>
        <v>4.5368223693169618E-3</v>
      </c>
      <c r="J8">
        <f>IF('2019'!J8=0,0,(AMS_2030!J8/'2019'!J8)^(1/7)-1)</f>
        <v>-2.5767007533870623E-2</v>
      </c>
      <c r="K8" s="64">
        <f>IF('2019 (Z)'!AW8=0,0,('AMS_2030 (Z)'!AW8/'2019 (Z)'!AW8)^(1/7)-1)</f>
        <v>0.14213615328007045</v>
      </c>
      <c r="L8" s="64">
        <f t="shared" si="0"/>
        <v>0.14213615328007045</v>
      </c>
      <c r="M8">
        <f>IF('2019'!M8=0,0,(AMS_2030!M8/'2019'!M8)^(1/7)-1)</f>
        <v>9.2801856523543336E-3</v>
      </c>
      <c r="N8">
        <f>IF('2019'!N8=0,0,(AMS_2030!N8/'2019'!N8)^(1/7)-1)</f>
        <v>-4.481879157418267E-3</v>
      </c>
      <c r="O8">
        <f>IF('2019'!O8=0,0,(AMS_2030!O8/'2019'!O8)^(1/7)-1)</f>
        <v>1.3899088874697929E-2</v>
      </c>
      <c r="P8">
        <f>IF('2019'!P8=0,0,(AMS_2030!P8/'2019'!P8)^(1/7)-1)</f>
        <v>-4.1448040724276214E-2</v>
      </c>
      <c r="Q8">
        <f>IF('2019'!Q8=0,0,(AMS_2030!Q8/'2019'!Q8)^(1/7)-1)</f>
        <v>-5.1839239878159749E-4</v>
      </c>
      <c r="R8">
        <f>IF('2019'!R8=0,0,(AMS_2030!R8/'2019'!R8)^(1/7)-1)</f>
        <v>7.2447168723509314E-2</v>
      </c>
      <c r="S8" s="64">
        <f t="shared" si="1"/>
        <v>-2.2865336690192084E-4</v>
      </c>
      <c r="T8" s="64">
        <f>IF('2019'!T8=0,0,(AMS_2030!T8/'2019'!T8)^(1/7)-1)</f>
        <v>-2.2865336690192084E-4</v>
      </c>
      <c r="U8">
        <f>IF('2019'!U8=0,0,(AMS_2030!U8/'2019'!U8)^(1/7)-1)</f>
        <v>2.7102461034582248E-2</v>
      </c>
      <c r="V8">
        <f>IF('2019'!V8=0,0,(AMS_2030!V8/'2019'!V8)^(1/7)-1)</f>
        <v>2.3013291589011775E-2</v>
      </c>
      <c r="W8">
        <f>IF('2019'!W8=0,0,(AMS_2030!W8/'2019'!W8)^(1/7)-1)</f>
        <v>8.0952578181903156E-4</v>
      </c>
      <c r="X8">
        <f>IF('2019'!X8=0,0,(AMS_2030!X8/'2019'!X8)^(1/7)-1)</f>
        <v>-2.9762634639241003E-4</v>
      </c>
      <c r="Y8">
        <f>IF('2019'!Y8=0,0,(AMS_2030!Y8/'2019'!Y8)^(1/7)-1)</f>
        <v>-2.0822955388301034E-3</v>
      </c>
      <c r="Z8">
        <f>IF('2019'!Z8=0,0,(AMS_2030!Z8/'2019'!Z8)^(1/7)-1)</f>
        <v>3.0351267925927683E-3</v>
      </c>
      <c r="AA8">
        <f>IF('2019'!AA8=0,0,(AMS_2030!AA8/'2019'!AA8)^(1/7)-1)</f>
        <v>3.9512492947173516E-3</v>
      </c>
      <c r="AB8">
        <f>IF('2019'!AB8=0,0,(AMS_2030!AB8/'2019'!AB8)^(1/7)-1)</f>
        <v>6.2125082855641889E-3</v>
      </c>
      <c r="AC8">
        <f>IF('2019'!AC8=0,0,(AMS_2030!AC8/'2019'!AC8)^(1/7)-1)</f>
        <v>6.4676519450390657E-4</v>
      </c>
      <c r="AD8">
        <f>IF('2019'!AD8=0,0,(AMS_2030!AD8/'2019'!AD8)^(1/7)-1)</f>
        <v>1.4895358191149288E-3</v>
      </c>
      <c r="AE8">
        <f>IF('2019'!AE8=0,0,(AMS_2030!AE8/'2019'!AE8)^(1/7)-1)</f>
        <v>9.1631108788603477E-4</v>
      </c>
      <c r="AF8">
        <f>IF('2019'!AF8=0,0,(AMS_2030!AF8/'2019'!AF8)^(1/7)-1)</f>
        <v>-7.5477378745048007E-4</v>
      </c>
      <c r="AG8">
        <f>IF('2019'!AG8=0,0,(AMS_2030!AG8/'2019'!AG8)^(1/7)-1)</f>
        <v>0</v>
      </c>
      <c r="AH8">
        <f>IF('2019'!AH8=0,0,(AMS_2030!AH8/'2019'!AH8)^(1/7)-1)</f>
        <v>1.4057868799250972E-2</v>
      </c>
      <c r="AI8">
        <f>IF('2019'!AI8=0,0,(AMS_2030!AI8/'2019'!AI8)^(1/7)-1)</f>
        <v>6.4791087161575334E-4</v>
      </c>
      <c r="AJ8">
        <f>IF('2019'!AJ8=0,0,(AMS_2030!AJ8/'2019'!AJ8)^(1/7)-1)</f>
        <v>9.6801932190717199E-2</v>
      </c>
      <c r="AK8">
        <f>IF('2019'!AK8=0,0,(AMS_2030!AK8/'2019'!AK8)^(1/7)-1)</f>
        <v>0</v>
      </c>
      <c r="AL8">
        <f>IF('2019'!AL8=0,0,(AMS_2030!AL8/'2019'!AL8)^(1/7)-1)</f>
        <v>8.0243474761051425E-2</v>
      </c>
      <c r="AM8">
        <f>IF('2019'!AM8=0,0,(AMS_2030!AM8/'2019'!AM8)^(1/7)-1)</f>
        <v>6.5651937749988676E-4</v>
      </c>
      <c r="AN8">
        <f>IF('2019'!AN8=0,0,(AMS_2030!AN8/'2019'!AN8)^(1/7)-1)</f>
        <v>0</v>
      </c>
      <c r="AO8">
        <f>IF('2019'!AO8=0,0,(AMS_2030!AO8/'2019'!AO8)^(1/7)-1)</f>
        <v>-3.0362702627730886E-3</v>
      </c>
      <c r="AP8">
        <f>IF('2019'!AP8=0,0,(AMS_2030!AP8/'2019'!AP8)^(1/7)-1)</f>
        <v>0</v>
      </c>
      <c r="AQ8">
        <f>IF('2019'!AQ8=0,0,(AMS_2030!AQ8/'2019'!AQ8)^(1/7)-1)</f>
        <v>0</v>
      </c>
      <c r="AR8">
        <f>IF('2019'!AR8=0,0,(AMS_2030!AR8/'2019'!AR8)^(1/7)-1)</f>
        <v>0</v>
      </c>
      <c r="AS8">
        <f>IF('2019'!AS8=0,0,(AMS_2030!AS8/'2019'!AS8)^(1/7)-1)</f>
        <v>0</v>
      </c>
      <c r="AT8">
        <f>IF('2019'!AT8=0,0,(AMS_2030!AT8/'2019'!AT8)^(1/7)-1)</f>
        <v>1.5366151946054618E-2</v>
      </c>
      <c r="AU8">
        <f>IF('2019'!AU8=0,0,(AMS_2030!AU8/'2019'!AU8)^(1/7)-1)</f>
        <v>0</v>
      </c>
    </row>
    <row r="9" spans="1:47" x14ac:dyDescent="0.25">
      <c r="A9" s="146"/>
      <c r="B9" s="1" t="s">
        <v>7</v>
      </c>
      <c r="C9" s="1" t="s">
        <v>7</v>
      </c>
      <c r="D9" s="4" t="s">
        <v>44</v>
      </c>
      <c r="E9">
        <f>IF('2019'!E9=0,0,(AMS_2030!E9/'2019'!E9)^(1/7)-1)</f>
        <v>9.3683382021403361E-4</v>
      </c>
      <c r="F9">
        <f>IF('2019'!F9=0,0,(AMS_2030!F9/'2019'!F9)^(1/7)-1)</f>
        <v>2.0971015396296089E-3</v>
      </c>
      <c r="G9">
        <f>IF('2019'!G9=0,0,(AMS_2030!G9/'2019'!G9)^(1/7)-1)</f>
        <v>6.3933192073761802E-10</v>
      </c>
      <c r="H9">
        <f>IF('2019'!H9=0,0,(AMS_2030!H9/'2019'!H9)^(1/7)-1)</f>
        <v>1.2080944140354211E-2</v>
      </c>
      <c r="I9">
        <f>IF('2019'!I9=0,0,(AMS_2030!I9/'2019'!I9)^(1/7)-1)</f>
        <v>-1.3842163435815458E-2</v>
      </c>
      <c r="J9">
        <f>IF('2019'!J9=0,0,(AMS_2030!J9/'2019'!J9)^(1/7)-1)</f>
        <v>1.3171998951366781E-4</v>
      </c>
      <c r="K9" s="64">
        <f>IF('2019 (Z)'!AW9=0,0,('AMS_2030 (Z)'!AW9/'2019 (Z)'!AW9)^(1/7)-1)</f>
        <v>2.517098536305884E-3</v>
      </c>
      <c r="L9" s="64">
        <f t="shared" si="0"/>
        <v>2.517098536305884E-3</v>
      </c>
      <c r="M9">
        <f>IF('2019'!M9=0,0,(AMS_2030!M9/'2019'!M9)^(1/7)-1)</f>
        <v>1.7404412765321675E-2</v>
      </c>
      <c r="N9">
        <f>IF('2019'!N9=0,0,(AMS_2030!N9/'2019'!N9)^(1/7)-1)</f>
        <v>-1.5684384341075885E-3</v>
      </c>
      <c r="O9">
        <f>IF('2019'!O9=0,0,(AMS_2030!O9/'2019'!O9)^(1/7)-1)</f>
        <v>1.4288951868935085E-2</v>
      </c>
      <c r="P9">
        <f>IF('2019'!P9=0,0,(AMS_2030!P9/'2019'!P9)^(1/7)-1)</f>
        <v>-4.5113707213917387E-4</v>
      </c>
      <c r="Q9">
        <f>IF('2019'!Q9=0,0,(AMS_2030!Q9/'2019'!Q9)^(1/7)-1)</f>
        <v>-1.2550504978526833E-3</v>
      </c>
      <c r="R9">
        <f>IF('2019'!R9=0,0,(AMS_2030!R9/'2019'!R9)^(1/7)-1)</f>
        <v>1.2248834391215269E-8</v>
      </c>
      <c r="S9" s="64">
        <f t="shared" si="1"/>
        <v>-1.4591348227366296E-4</v>
      </c>
      <c r="T9" s="64">
        <f>IF('2019'!T9=0,0,(AMS_2030!T9/'2019'!T9)^(1/7)-1)</f>
        <v>-1.4591348227366296E-4</v>
      </c>
      <c r="U9">
        <f>IF('2019'!U9=0,0,(AMS_2030!U9/'2019'!U9)^(1/7)-1)</f>
        <v>-2.7950417536004579E-9</v>
      </c>
      <c r="V9">
        <f>IF('2019'!V9=0,0,(AMS_2030!V9/'2019'!V9)^(1/7)-1)</f>
        <v>1.2112875591441252E-8</v>
      </c>
      <c r="W9">
        <f>IF('2019'!W9=0,0,(AMS_2030!W9/'2019'!W9)^(1/7)-1)</f>
        <v>-6.524058759018847E-3</v>
      </c>
      <c r="X9">
        <f>IF('2019'!X9=0,0,(AMS_2030!X9/'2019'!X9)^(1/7)-1)</f>
        <v>3.3782862018938431E-7</v>
      </c>
      <c r="Y9">
        <f>IF('2019'!Y9=0,0,(AMS_2030!Y9/'2019'!Y9)^(1/7)-1)</f>
        <v>-3.2150336990086625E-3</v>
      </c>
      <c r="Z9">
        <f>IF('2019'!Z9=0,0,(AMS_2030!Z9/'2019'!Z9)^(1/7)-1)</f>
        <v>-9.9881463819828653E-4</v>
      </c>
      <c r="AA9">
        <f>IF('2019'!AA9=0,0,(AMS_2030!AA9/'2019'!AA9)^(1/7)-1)</f>
        <v>3.7470780000801174E-3</v>
      </c>
      <c r="AB9">
        <f>IF('2019'!AB9=0,0,(AMS_2030!AB9/'2019'!AB9)^(1/7)-1)</f>
        <v>-2.9213541413164457E-5</v>
      </c>
      <c r="AC9">
        <f>IF('2019'!AC9=0,0,(AMS_2030!AC9/'2019'!AC9)^(1/7)-1)</f>
        <v>-6.8900790597592465E-4</v>
      </c>
      <c r="AD9">
        <f>IF('2019'!AD9=0,0,(AMS_2030!AD9/'2019'!AD9)^(1/7)-1)</f>
        <v>1.3776475770521657E-4</v>
      </c>
      <c r="AE9">
        <f>IF('2019'!AE9=0,0,(AMS_2030!AE9/'2019'!AE9)^(1/7)-1)</f>
        <v>-4.2327012427645361E-4</v>
      </c>
      <c r="AF9">
        <f>IF('2019'!AF9=0,0,(AMS_2030!AF9/'2019'!AF9)^(1/7)-1)</f>
        <v>-2.0811602723553868E-3</v>
      </c>
      <c r="AG9">
        <f>IF('2019'!AG9=0,0,(AMS_2030!AG9/'2019'!AG9)^(1/7)-1)</f>
        <v>-5.9103978073128394E-3</v>
      </c>
      <c r="AH9">
        <f>IF('2019'!AH9=0,0,(AMS_2030!AH9/'2019'!AH9)^(1/7)-1)</f>
        <v>2.8202485113704157E-5</v>
      </c>
      <c r="AI9">
        <f>IF('2019'!AI9=0,0,(AMS_2030!AI9/'2019'!AI9)^(1/7)-1)</f>
        <v>-6.3991840008936762E-4</v>
      </c>
      <c r="AJ9">
        <f>IF('2019'!AJ9=0,0,(AMS_2030!AJ9/'2019'!AJ9)^(1/7)-1)</f>
        <v>1.0472709242037581E-6</v>
      </c>
      <c r="AK9">
        <f>IF('2019'!AK9=0,0,(AMS_2030!AK9/'2019'!AK9)^(1/7)-1)</f>
        <v>0</v>
      </c>
      <c r="AL9">
        <f>IF('2019'!AL9=0,0,(AMS_2030!AL9/'2019'!AL9)^(1/7)-1)</f>
        <v>6.7119544609517412E-4</v>
      </c>
      <c r="AM9">
        <f>IF('2019'!AM9=0,0,(AMS_2030!AM9/'2019'!AM9)^(1/7)-1)</f>
        <v>2.0645304405375597E-5</v>
      </c>
      <c r="AN9">
        <f>IF('2019'!AN9=0,0,(AMS_2030!AN9/'2019'!AN9)^(1/7)-1)</f>
        <v>0</v>
      </c>
      <c r="AO9">
        <f>IF('2019'!AO9=0,0,(AMS_2030!AO9/'2019'!AO9)^(1/7)-1)</f>
        <v>-1.3551712959150031E-3</v>
      </c>
      <c r="AP9">
        <f>IF('2019'!AP9=0,0,(AMS_2030!AP9/'2019'!AP9)^(1/7)-1)</f>
        <v>0</v>
      </c>
      <c r="AQ9">
        <f>IF('2019'!AQ9=0,0,(AMS_2030!AQ9/'2019'!AQ9)^(1/7)-1)</f>
        <v>0</v>
      </c>
      <c r="AR9">
        <f>IF('2019'!AR9=0,0,(AMS_2030!AR9/'2019'!AR9)^(1/7)-1)</f>
        <v>0</v>
      </c>
      <c r="AS9">
        <f>IF('2019'!AS9=0,0,(AMS_2030!AS9/'2019'!AS9)^(1/7)-1)</f>
        <v>0</v>
      </c>
      <c r="AT9">
        <f>IF('2019'!AT9=0,0,(AMS_2030!AT9/'2019'!AT9)^(1/7)-1)</f>
        <v>-4.8762243098627867E-3</v>
      </c>
      <c r="AU9">
        <f>IF('2019'!AU9=0,0,(AMS_2030!AU9/'2019'!AU9)^(1/7)-1)</f>
        <v>0</v>
      </c>
    </row>
    <row r="10" spans="1:47" x14ac:dyDescent="0.25">
      <c r="A10" s="146"/>
      <c r="B10" s="1" t="s">
        <v>8</v>
      </c>
      <c r="C10" s="1" t="s">
        <v>8</v>
      </c>
      <c r="D10" s="4" t="s">
        <v>45</v>
      </c>
      <c r="E10">
        <f>IF('2019'!E10=0,0,(AMS_2030!E10/'2019'!E10)^(1/7)-1)</f>
        <v>2.3995422603229066E-3</v>
      </c>
      <c r="F10">
        <f>IF('2019'!F10=0,0,(AMS_2030!F10/'2019'!F10)^(1/7)-1)</f>
        <v>3.7786280493414814E-3</v>
      </c>
      <c r="G10">
        <f>IF('2019'!G10=0,0,(AMS_2030!G10/'2019'!G10)^(1/7)-1)</f>
        <v>6.3933192073761802E-10</v>
      </c>
      <c r="H10">
        <f>IF('2019'!H10=0,0,(AMS_2030!H10/'2019'!H10)^(1/7)-1)</f>
        <v>1.3685613766176719E-2</v>
      </c>
      <c r="I10">
        <f>IF('2019'!I10=0,0,(AMS_2030!I10/'2019'!I10)^(1/7)-1)</f>
        <v>1.5961095277228221E-3</v>
      </c>
      <c r="J10">
        <f>IF('2019'!J10=0,0,(AMS_2030!J10/'2019'!J10)^(1/7)-1)</f>
        <v>-2.8428442582417723E-4</v>
      </c>
      <c r="K10" s="64">
        <f>IF('2019 (Z)'!AW10=0,0,('AMS_2030 (Z)'!AW10/'2019 (Z)'!AW10)^(1/7)-1)</f>
        <v>6.3408797889441537E-3</v>
      </c>
      <c r="L10" s="64">
        <f t="shared" si="0"/>
        <v>6.3408797889441537E-3</v>
      </c>
      <c r="M10">
        <f>IF('2019'!M10=0,0,(AMS_2030!M10/'2019'!M10)^(1/7)-1)</f>
        <v>-2.5029322417499666E-2</v>
      </c>
      <c r="N10">
        <f>IF('2019'!N10=0,0,(AMS_2030!N10/'2019'!N10)^(1/7)-1)</f>
        <v>4.9021510865652207E-3</v>
      </c>
      <c r="O10">
        <f>IF('2019'!O10=0,0,(AMS_2030!O10/'2019'!O10)^(1/7)-1)</f>
        <v>-1.3079927788325341E-3</v>
      </c>
      <c r="P10">
        <f>IF('2019'!P10=0,0,(AMS_2030!P10/'2019'!P10)^(1/7)-1)</f>
        <v>2.9595242052109505E-3</v>
      </c>
      <c r="Q10">
        <f>IF('2019'!Q10=0,0,(AMS_2030!Q10/'2019'!Q10)^(1/7)-1)</f>
        <v>-1.0059405397555565E-7</v>
      </c>
      <c r="R10">
        <f>IF('2019'!R10=0,0,(AMS_2030!R10/'2019'!R10)^(1/7)-1)</f>
        <v>-6.463912343157574E-7</v>
      </c>
      <c r="S10" s="64">
        <f t="shared" si="1"/>
        <v>1.1642781003800007E-3</v>
      </c>
      <c r="T10" s="64">
        <f>IF('2019'!T10=0,0,(AMS_2030!T10/'2019'!T10)^(1/7)-1)</f>
        <v>1.1642781003800007E-3</v>
      </c>
      <c r="U10">
        <f>IF('2019'!U10=0,0,(AMS_2030!U10/'2019'!U10)^(1/7)-1)</f>
        <v>2.1003581920364667E-6</v>
      </c>
      <c r="V10">
        <f>IF('2019'!V10=0,0,(AMS_2030!V10/'2019'!V10)^(1/7)-1)</f>
        <v>1.2112875591441252E-8</v>
      </c>
      <c r="W10">
        <f>IF('2019'!W10=0,0,(AMS_2030!W10/'2019'!W10)^(1/7)-1)</f>
        <v>4.3994657114896363E-3</v>
      </c>
      <c r="X10">
        <f>IF('2019'!X10=0,0,(AMS_2030!X10/'2019'!X10)^(1/7)-1)</f>
        <v>4.1993042753976084E-3</v>
      </c>
      <c r="Y10">
        <f>IF('2019'!Y10=0,0,(AMS_2030!Y10/'2019'!Y10)^(1/7)-1)</f>
        <v>-2.8584840407093193E-3</v>
      </c>
      <c r="Z10">
        <f>IF('2019'!Z10=0,0,(AMS_2030!Z10/'2019'!Z10)^(1/7)-1)</f>
        <v>-2.0044742934658411E-3</v>
      </c>
      <c r="AA10">
        <f>IF('2019'!AA10=0,0,(AMS_2030!AA10/'2019'!AA10)^(1/7)-1)</f>
        <v>3.6724190339034735E-3</v>
      </c>
      <c r="AB10">
        <f>IF('2019'!AB10=0,0,(AMS_2030!AB10/'2019'!AB10)^(1/7)-1)</f>
        <v>-6.3349792353784018E-5</v>
      </c>
      <c r="AC10">
        <f>IF('2019'!AC10=0,0,(AMS_2030!AC10/'2019'!AC10)^(1/7)-1)</f>
        <v>-6.8900790597603567E-4</v>
      </c>
      <c r="AD10">
        <f>IF('2019'!AD10=0,0,(AMS_2030!AD10/'2019'!AD10)^(1/7)-1)</f>
        <v>1.3801630513321506E-4</v>
      </c>
      <c r="AE10">
        <f>IF('2019'!AE10=0,0,(AMS_2030!AE10/'2019'!AE10)^(1/7)-1)</f>
        <v>-4.2325720871494443E-4</v>
      </c>
      <c r="AF10">
        <f>IF('2019'!AF10=0,0,(AMS_2030!AF10/'2019'!AF10)^(1/7)-1)</f>
        <v>-2.0811602723552758E-3</v>
      </c>
      <c r="AG10">
        <f>IF('2019'!AG10=0,0,(AMS_2030!AG10/'2019'!AG10)^(1/7)-1)</f>
        <v>-5.9103978073127283E-3</v>
      </c>
      <c r="AH10">
        <f>IF('2019'!AH10=0,0,(AMS_2030!AH10/'2019'!AH10)^(1/7)-1)</f>
        <v>2.8191817134759489E-5</v>
      </c>
      <c r="AI10">
        <f>IF('2019'!AI10=0,0,(AMS_2030!AI10/'2019'!AI10)^(1/7)-1)</f>
        <v>-6.4060887352579421E-4</v>
      </c>
      <c r="AJ10">
        <f>IF('2019'!AJ10=0,0,(AMS_2030!AJ10/'2019'!AJ10)^(1/7)-1)</f>
        <v>9.9568157740925756E-7</v>
      </c>
      <c r="AK10">
        <f>IF('2019'!AK10=0,0,(AMS_2030!AK10/'2019'!AK10)^(1/7)-1)</f>
        <v>0</v>
      </c>
      <c r="AL10">
        <f>IF('2019'!AL10=0,0,(AMS_2030!AL10/'2019'!AL10)^(1/7)-1)</f>
        <v>6.7119544609517412E-4</v>
      </c>
      <c r="AM10">
        <f>IF('2019'!AM10=0,0,(AMS_2030!AM10/'2019'!AM10)^(1/7)-1)</f>
        <v>4.2084139372033924E-3</v>
      </c>
      <c r="AN10">
        <f>IF('2019'!AN10=0,0,(AMS_2030!AN10/'2019'!AN10)^(1/7)-1)</f>
        <v>0</v>
      </c>
      <c r="AO10">
        <f>IF('2019'!AO10=0,0,(AMS_2030!AO10/'2019'!AO10)^(1/7)-1)</f>
        <v>-1.3551650841167051E-3</v>
      </c>
      <c r="AP10">
        <f>IF('2019'!AP10=0,0,(AMS_2030!AP10/'2019'!AP10)^(1/7)-1)</f>
        <v>4.1941071020326071E-3</v>
      </c>
      <c r="AQ10">
        <f>IF('2019'!AQ10=0,0,(AMS_2030!AQ10/'2019'!AQ10)^(1/7)-1)</f>
        <v>0</v>
      </c>
      <c r="AR10">
        <f>IF('2019'!AR10=0,0,(AMS_2030!AR10/'2019'!AR10)^(1/7)-1)</f>
        <v>0</v>
      </c>
      <c r="AS10">
        <f>IF('2019'!AS10=0,0,(AMS_2030!AS10/'2019'!AS10)^(1/7)-1)</f>
        <v>0</v>
      </c>
      <c r="AT10">
        <f>IF('2019'!AT10=0,0,(AMS_2030!AT10/'2019'!AT10)^(1/7)-1)</f>
        <v>9.6132409619564818E-4</v>
      </c>
      <c r="AU10">
        <f>IF('2019'!AU10=0,0,(AMS_2030!AU10/'2019'!AU10)^(1/7)-1)</f>
        <v>0</v>
      </c>
    </row>
    <row r="11" spans="1:47" x14ac:dyDescent="0.25">
      <c r="A11" s="146"/>
      <c r="B11" s="77" t="s">
        <v>9</v>
      </c>
      <c r="C11" s="77" t="s">
        <v>9</v>
      </c>
      <c r="D11" s="78" t="s">
        <v>46</v>
      </c>
      <c r="E11" s="79">
        <f>IF('2019 (Z)'!E127=0,0,('AMS_2030 (Z)'!E127/'2019 (Z)'!E127)^(1/7)-1)</f>
        <v>-2.0693389456048816E-2</v>
      </c>
      <c r="F11" s="79">
        <f>IF('2019 (Z)'!F127=0,0,('AMS_2030 (Z)'!F127/'2019 (Z)'!F127)^(1/7)-1)</f>
        <v>-2.0379396717588594E-2</v>
      </c>
      <c r="G11" s="79">
        <f>IF('2019 (Z)'!G127=0,0,('AMS_2030 (Z)'!G127/'2019 (Z)'!G127)^(1/7)-1)</f>
        <v>-1.4938793929103467E-2</v>
      </c>
      <c r="H11" s="79">
        <f>IF('2019 (Z)'!H127=0,0,('AMS_2030 (Z)'!H127/'2019 (Z)'!H127)^(1/7)-1)</f>
        <v>-1.7026380221325521E-3</v>
      </c>
      <c r="I11" s="79">
        <f>IF('2019 (Z)'!I127=0,0,('AMS_2030 (Z)'!I127/'2019 (Z)'!I127)^(1/7)-1)</f>
        <v>-1.3394976745460641E-2</v>
      </c>
      <c r="J11" s="79">
        <f>IF('2019 (Z)'!J127=0,0,('AMS_2030 (Z)'!J127/'2019 (Z)'!J127)^(1/7)-1)</f>
        <v>-1.451666488494141E-2</v>
      </c>
      <c r="K11" s="79">
        <f>IF('2019 (Z)'!K127=0,0,('AMS_2030 (Z)'!K127/'2019 (Z)'!K127)^(1/7)-1)</f>
        <v>-1.2511471862055701E-2</v>
      </c>
      <c r="L11" s="79">
        <f>IF('2019 (Z)'!L127=0,0,('AMS_2030 (Z)'!L127/'2019 (Z)'!L127)^(1/7)-1)</f>
        <v>-1.2511471862055701E-2</v>
      </c>
      <c r="M11" s="79">
        <f>IF('2019 (Z)'!M127=0,0,('AMS_2030 (Z)'!M127/'2019 (Z)'!M127)^(1/7)-1)</f>
        <v>-1.9552386848228021E-2</v>
      </c>
      <c r="N11" s="79">
        <f>IF('2019 (Z)'!N127=0,0,('AMS_2030 (Z)'!N127/'2019 (Z)'!N127)^(1/7)-1)</f>
        <v>-1.5805956208036598E-2</v>
      </c>
      <c r="O11" s="79">
        <f>IF('2019 (Z)'!O127=0,0,('AMS_2030 (Z)'!O127/'2019 (Z)'!O127)^(1/7)-1)</f>
        <v>-2.359661713284944E-3</v>
      </c>
      <c r="P11" s="79">
        <f>IF('2019 (Z)'!P127=0,0,('AMS_2030 (Z)'!P127/'2019 (Z)'!P127)^(1/7)-1)</f>
        <v>-1.4763951528163677E-2</v>
      </c>
      <c r="Q11" s="79">
        <f>IF('2019 (Z)'!Q127=0,0,('AMS_2030 (Z)'!Q127/'2019 (Z)'!Q127)^(1/7)-1)</f>
        <v>-1.5022966859077003E-2</v>
      </c>
      <c r="R11" s="79">
        <f>IF('2019 (Z)'!R127=0,0,('AMS_2030 (Z)'!R127/'2019 (Z)'!R127)^(1/7)-1)</f>
        <v>-1.4941227782400923E-2</v>
      </c>
      <c r="S11" s="79">
        <f t="shared" si="1"/>
        <v>-1.7468902872330605E-2</v>
      </c>
      <c r="T11" s="79">
        <f>IF('2019 (Z)'!T127=0,0,('AMS_2030 (Z)'!T127/'2019 (Z)'!T127)^(1/7)-1)</f>
        <v>-1.7468902872330605E-2</v>
      </c>
      <c r="U11" s="79">
        <f>IF('2019 (Z)'!U127=0,0,('AMS_2030 (Z)'!U127/'2019 (Z)'!U127)^(1/7)-1)</f>
        <v>-1.4938249001426374E-2</v>
      </c>
      <c r="V11" s="79">
        <f>IF('2019 (Z)'!V127=0,0,('AMS_2030 (Z)'!V127/'2019 (Z)'!V127)^(1/7)-1)</f>
        <v>-1.4938782626960689E-2</v>
      </c>
      <c r="W11" s="79">
        <f>IF('2019 (Z)'!W127=0,0,('AMS_2030 (Z)'!W127/'2019 (Z)'!W127)^(1/7)-1)</f>
        <v>-1.670074992809345E-2</v>
      </c>
      <c r="X11" s="79">
        <f>IF('2019 (Z)'!X127=0,0,('AMS_2030 (Z)'!X127/'2019 (Z)'!X127)^(1/7)-1)</f>
        <v>-1.5027752929820726E-2</v>
      </c>
      <c r="Y11" s="79">
        <f>IF('2019 (Z)'!Y127=0,0,('AMS_2030 (Z)'!Y127/'2019 (Z)'!Y127)^(1/7)-1)</f>
        <v>-1.8105868600793884E-2</v>
      </c>
      <c r="Z11" s="79">
        <f>IF('2019 (Z)'!Z127=0,0,('AMS_2030 (Z)'!Z127/'2019 (Z)'!Z127)^(1/7)-1)</f>
        <v>-1.5897557373155458E-2</v>
      </c>
      <c r="AA11" s="79">
        <f>IF('2019 (Z)'!AA127=0,0,('AMS_2030 (Z)'!AA127/'2019 (Z)'!AA127)^(1/7)-1)</f>
        <v>-1.1267627956844883E-2</v>
      </c>
      <c r="AB11" s="79">
        <f>IF('2019 (Z)'!AB127=0,0,('AMS_2030 (Z)'!AB127/'2019 (Z)'!AB127)^(1/7)-1)</f>
        <v>-1.6349415814649992E-2</v>
      </c>
      <c r="AC11" s="79">
        <f>IF('2019 (Z)'!AC127=0,0,('AMS_2030 (Z)'!AC127/'2019 (Z)'!AC127)^(1/7)-1)</f>
        <v>-1.6277046208048485E-2</v>
      </c>
      <c r="AD11" s="79">
        <f>IF('2019 (Z)'!AD127=0,0,('AMS_2030 (Z)'!AD127/'2019 (Z)'!AD127)^(1/7)-1)</f>
        <v>-1.5401792296340311E-2</v>
      </c>
      <c r="AE11" s="79">
        <f>IF('2019 (Z)'!AE127=0,0,('AMS_2030 (Z)'!AE127/'2019 (Z)'!AE127)^(1/7)-1)</f>
        <v>-1.7739794477252269E-2</v>
      </c>
      <c r="AF11" s="79">
        <f>IF('2019 (Z)'!AF127=0,0,('AMS_2030 (Z)'!AF127/'2019 (Z)'!AF127)^(1/7)-1)</f>
        <v>-2.7436815300724171E-2</v>
      </c>
      <c r="AG11" s="79">
        <f>IF('2019 (Z)'!AG127=0,0,('AMS_2030 (Z)'!AG127/'2019 (Z)'!AG127)^(1/7)-1)</f>
        <v>-2.0760898147592632E-2</v>
      </c>
      <c r="AH11" s="79">
        <f>IF('2019 (Z)'!AH127=0,0,('AMS_2030 (Z)'!AH127/'2019 (Z)'!AH127)^(1/7)-1)</f>
        <v>-1.9420889470307623E-2</v>
      </c>
      <c r="AI11" s="79">
        <f>IF('2019 (Z)'!AI127=0,0,('AMS_2030 (Z)'!AI127/'2019 (Z)'!AI127)^(1/7)-1)</f>
        <v>-1.6955751660065244E-2</v>
      </c>
      <c r="AJ11" s="79">
        <f>IF('2019 (Z)'!AJ127=0,0,('AMS_2030 (Z)'!AJ127/'2019 (Z)'!AJ127)^(1/7)-1)</f>
        <v>-1.4937764583649593E-2</v>
      </c>
      <c r="AK11" s="79">
        <f>IF('2019 (Z)'!AK127=0,0,('AMS_2030 (Z)'!AK127/'2019 (Z)'!AK127)^(1/7)-1)</f>
        <v>0</v>
      </c>
      <c r="AL11" s="79">
        <f>IF('2019 (Z)'!AL127=0,0,('AMS_2030 (Z)'!AL127/'2019 (Z)'!AL127)^(1/7)-1)</f>
        <v>-1.427762596366744E-2</v>
      </c>
      <c r="AM11" s="79">
        <f>IF('2019 (Z)'!AM127=0,0,('AMS_2030 (Z)'!AM127/'2019 (Z)'!AM127)^(1/7)-1)</f>
        <v>-1.4925036009923565E-2</v>
      </c>
      <c r="AN11" s="79">
        <f>IF('2019 (Z)'!AN127=0,0,('AMS_2030 (Z)'!AN127/'2019 (Z)'!AN127)^(1/7)-1)</f>
        <v>0</v>
      </c>
      <c r="AO11" s="79">
        <f>IF('2019 (Z)'!AO127=0,0,('AMS_2030 (Z)'!AO127/'2019 (Z)'!AO127)^(1/7)-1)</f>
        <v>-1.6945239747455987E-2</v>
      </c>
      <c r="AP11" s="79">
        <f>IF('2019 (Z)'!AP127=0,0,('AMS_2030 (Z)'!AP127/'2019 (Z)'!AP127)^(1/7)-1)</f>
        <v>-1.5055618557111239E-2</v>
      </c>
      <c r="AQ11" s="79">
        <f>IF('2019 (Z)'!AQ127=0,0,('AMS_2030 (Z)'!AQ127/'2019 (Z)'!AQ127)^(1/7)-1)</f>
        <v>-1.5692909171125979E-2</v>
      </c>
      <c r="AR11" s="79">
        <f>IF('2019 (Z)'!AR127=0,0,('AMS_2030 (Z)'!AR127/'2019 (Z)'!AR127)^(1/7)-1)</f>
        <v>0</v>
      </c>
      <c r="AS11" s="79">
        <f>IF('2019 (Z)'!AS127=0,0,('AMS_2030 (Z)'!AS127/'2019 (Z)'!AS127)^(1/7)-1)</f>
        <v>0</v>
      </c>
      <c r="AT11" s="79">
        <f>IF('2019 (Z)'!AT127=0,0,('AMS_2030 (Z)'!AT127/'2019 (Z)'!AT127)^(1/7)-1)</f>
        <v>-3.6513740317786203E-3</v>
      </c>
      <c r="AU11" s="79">
        <f>IF('2019 (Z)'!AU127=0,0,('AMS_2030 (Z)'!AU127/'2019 (Z)'!AU127)^(1/7)-1)</f>
        <v>0</v>
      </c>
    </row>
    <row r="12" spans="1:47" x14ac:dyDescent="0.25">
      <c r="A12" s="146"/>
      <c r="B12" s="77" t="s">
        <v>10</v>
      </c>
      <c r="C12" s="77" t="s">
        <v>10</v>
      </c>
      <c r="D12" s="78" t="s">
        <v>47</v>
      </c>
      <c r="E12" s="79">
        <f>E11</f>
        <v>-2.0693389456048816E-2</v>
      </c>
      <c r="F12" s="79">
        <f t="shared" ref="F12:AU12" si="2">F11</f>
        <v>-2.0379396717588594E-2</v>
      </c>
      <c r="G12" s="79">
        <f t="shared" si="2"/>
        <v>-1.4938793929103467E-2</v>
      </c>
      <c r="H12" s="79">
        <f t="shared" si="2"/>
        <v>-1.7026380221325521E-3</v>
      </c>
      <c r="I12" s="79">
        <f t="shared" si="2"/>
        <v>-1.3394976745460641E-2</v>
      </c>
      <c r="J12" s="79">
        <f t="shared" si="2"/>
        <v>-1.451666488494141E-2</v>
      </c>
      <c r="K12" s="79">
        <f t="shared" si="2"/>
        <v>-1.2511471862055701E-2</v>
      </c>
      <c r="L12" s="79">
        <f t="shared" si="2"/>
        <v>-1.2511471862055701E-2</v>
      </c>
      <c r="M12" s="79">
        <f t="shared" si="2"/>
        <v>-1.9552386848228021E-2</v>
      </c>
      <c r="N12" s="79">
        <f t="shared" si="2"/>
        <v>-1.5805956208036598E-2</v>
      </c>
      <c r="O12" s="79">
        <f t="shared" si="2"/>
        <v>-2.359661713284944E-3</v>
      </c>
      <c r="P12" s="79">
        <f t="shared" si="2"/>
        <v>-1.4763951528163677E-2</v>
      </c>
      <c r="Q12" s="79">
        <f t="shared" si="2"/>
        <v>-1.5022966859077003E-2</v>
      </c>
      <c r="R12" s="79">
        <f t="shared" si="2"/>
        <v>-1.4941227782400923E-2</v>
      </c>
      <c r="S12" s="79">
        <f t="shared" si="1"/>
        <v>-1.7468902872330605E-2</v>
      </c>
      <c r="T12" s="79">
        <f t="shared" si="2"/>
        <v>-1.7468902872330605E-2</v>
      </c>
      <c r="U12" s="79">
        <f t="shared" si="2"/>
        <v>-1.4938249001426374E-2</v>
      </c>
      <c r="V12" s="79">
        <f t="shared" si="2"/>
        <v>-1.4938782626960689E-2</v>
      </c>
      <c r="W12" s="79">
        <f t="shared" si="2"/>
        <v>-1.670074992809345E-2</v>
      </c>
      <c r="X12" s="79">
        <f t="shared" si="2"/>
        <v>-1.5027752929820726E-2</v>
      </c>
      <c r="Y12" s="79">
        <f t="shared" si="2"/>
        <v>-1.8105868600793884E-2</v>
      </c>
      <c r="Z12" s="79">
        <f t="shared" si="2"/>
        <v>-1.5897557373155458E-2</v>
      </c>
      <c r="AA12" s="79">
        <f t="shared" si="2"/>
        <v>-1.1267627956844883E-2</v>
      </c>
      <c r="AB12" s="79">
        <f t="shared" si="2"/>
        <v>-1.6349415814649992E-2</v>
      </c>
      <c r="AC12" s="79">
        <f t="shared" si="2"/>
        <v>-1.6277046208048485E-2</v>
      </c>
      <c r="AD12" s="79">
        <f t="shared" si="2"/>
        <v>-1.5401792296340311E-2</v>
      </c>
      <c r="AE12" s="79">
        <f t="shared" si="2"/>
        <v>-1.7739794477252269E-2</v>
      </c>
      <c r="AF12" s="79">
        <f t="shared" si="2"/>
        <v>-2.7436815300724171E-2</v>
      </c>
      <c r="AG12" s="79">
        <f t="shared" si="2"/>
        <v>-2.0760898147592632E-2</v>
      </c>
      <c r="AH12" s="79">
        <f t="shared" si="2"/>
        <v>-1.9420889470307623E-2</v>
      </c>
      <c r="AI12" s="79">
        <f t="shared" si="2"/>
        <v>-1.6955751660065244E-2</v>
      </c>
      <c r="AJ12" s="79">
        <f t="shared" si="2"/>
        <v>-1.4937764583649593E-2</v>
      </c>
      <c r="AK12" s="79">
        <f t="shared" si="2"/>
        <v>0</v>
      </c>
      <c r="AL12" s="79">
        <f t="shared" si="2"/>
        <v>-1.427762596366744E-2</v>
      </c>
      <c r="AM12" s="79">
        <f t="shared" si="2"/>
        <v>-1.4925036009923565E-2</v>
      </c>
      <c r="AN12" s="79">
        <f t="shared" si="2"/>
        <v>0</v>
      </c>
      <c r="AO12" s="79">
        <f t="shared" si="2"/>
        <v>-1.6945239747455987E-2</v>
      </c>
      <c r="AP12" s="79">
        <f t="shared" si="2"/>
        <v>-1.5055618557111239E-2</v>
      </c>
      <c r="AQ12" s="79">
        <f t="shared" si="2"/>
        <v>-1.5692909171125979E-2</v>
      </c>
      <c r="AR12" s="79">
        <f t="shared" si="2"/>
        <v>0</v>
      </c>
      <c r="AS12" s="79">
        <f t="shared" si="2"/>
        <v>0</v>
      </c>
      <c r="AT12" s="79">
        <f t="shared" si="2"/>
        <v>-3.6513740317786203E-3</v>
      </c>
      <c r="AU12" s="79">
        <f t="shared" si="2"/>
        <v>0</v>
      </c>
    </row>
    <row r="13" spans="1:47" x14ac:dyDescent="0.25">
      <c r="A13" s="146"/>
      <c r="B13" s="1" t="s">
        <v>11</v>
      </c>
      <c r="C13" s="1" t="s">
        <v>11</v>
      </c>
      <c r="D13" s="4" t="s">
        <v>48</v>
      </c>
      <c r="E13">
        <f>IF('2019'!E13=0,0,(AMS_2030!E13/'2019'!E13)^(1/7)-1)</f>
        <v>-2.4353628839535069E-2</v>
      </c>
      <c r="F13">
        <f>IF('2019'!F13=0,0,(AMS_2030!F13/'2019'!F13)^(1/7)-1)</f>
        <v>-2.3602315002739127E-2</v>
      </c>
      <c r="G13">
        <f>IF('2019'!G13=0,0,(AMS_2030!G13/'2019'!G13)^(1/7)-1)</f>
        <v>0.10332665193634027</v>
      </c>
      <c r="H13">
        <f>IF('2019'!H13=0,0,(AMS_2030!H13/'2019'!H13)^(1/7)-1)</f>
        <v>7.948208941367163E-3</v>
      </c>
      <c r="I13">
        <f>IF('2019'!I13=0,0,(AMS_2030!I13/'2019'!I13)^(1/7)-1)</f>
        <v>8.963551319240981E-4</v>
      </c>
      <c r="J13">
        <f>IF('2019'!J13=0,0,(AMS_2030!J13/'2019'!J13)^(1/7)-1)</f>
        <v>-9.6925469629582928E-5</v>
      </c>
      <c r="K13" s="64">
        <f>IF('2019 (Z)'!AW13=0,0,('AMS_2030 (Z)'!AW13/'2019 (Z)'!AW13)^(1/7)-1)</f>
        <v>-1.9155595931990566E-2</v>
      </c>
      <c r="L13" s="64">
        <f t="shared" ref="L13:L47" si="3">K13</f>
        <v>-1.9155595931990566E-2</v>
      </c>
      <c r="M13">
        <f>IF('2019'!M13=0,0,(AMS_2030!M13/'2019'!M13)^(1/7)-1)</f>
        <v>-1.752890401797158E-4</v>
      </c>
      <c r="N13">
        <f>IF('2019'!N13=0,0,(AMS_2030!N13/'2019'!N13)^(1/7)-1)</f>
        <v>7.4684523780228496E-3</v>
      </c>
      <c r="O13">
        <f>IF('2019'!O13=0,0,(AMS_2030!O13/'2019'!O13)^(1/7)-1)</f>
        <v>3.0046101209773024E-3</v>
      </c>
      <c r="P13">
        <f>IF('2019'!P13=0,0,(AMS_2030!P13/'2019'!P13)^(1/7)-1)</f>
        <v>-1.6933324212185963E-2</v>
      </c>
      <c r="Q13">
        <f>IF('2019'!Q13=0,0,(AMS_2030!Q13/'2019'!Q13)^(1/7)-1)</f>
        <v>-8.8367622441687388E-8</v>
      </c>
      <c r="R13">
        <f>IF('2019'!R13=0,0,(AMS_2030!R13/'2019'!R13)^(1/7)-1)</f>
        <v>-3.3088892736898856E-9</v>
      </c>
      <c r="S13" s="64">
        <f t="shared" si="1"/>
        <v>-1.9215130239058631E-5</v>
      </c>
      <c r="T13" s="64">
        <f>IF('2019'!T13=0,0,(AMS_2030!T13/'2019'!T13)^(1/7)-1)</f>
        <v>-1.9215130239058631E-5</v>
      </c>
      <c r="U13">
        <f>IF('2019'!U13=0,0,(AMS_2030!U13/'2019'!U13)^(1/7)-1)</f>
        <v>1.4312104601454934E-6</v>
      </c>
      <c r="V13">
        <f>IF('2019'!V13=0,0,(AMS_2030!V13/'2019'!V13)^(1/7)-1)</f>
        <v>0</v>
      </c>
      <c r="W13">
        <f>IF('2019'!W13=0,0,(AMS_2030!W13/'2019'!W13)^(1/7)-1)</f>
        <v>-2.3865939174712025E-2</v>
      </c>
      <c r="X13">
        <f>IF('2019'!X13=0,0,(AMS_2030!X13/'2019'!X13)^(1/7)-1)</f>
        <v>-1.885168985264063E-2</v>
      </c>
      <c r="Y13">
        <f>IF('2019'!Y13=0,0,(AMS_2030!Y13/'2019'!Y13)^(1/7)-1)</f>
        <v>-3.4763290027073346E-3</v>
      </c>
      <c r="Z13">
        <f>IF('2019'!Z13=0,0,(AMS_2030!Z13/'2019'!Z13)^(1/7)-1)</f>
        <v>-1.1372612646027846E-3</v>
      </c>
      <c r="AA13">
        <f>IF('2019'!AA13=0,0,(AMS_2030!AA13/'2019'!AA13)^(1/7)-1)</f>
        <v>3.4175441955361929E-3</v>
      </c>
      <c r="AB13">
        <f>IF('2019'!AB13=0,0,(AMS_2030!AB13/'2019'!AB13)^(1/7)-1)</f>
        <v>-4.0653173091653727E-4</v>
      </c>
      <c r="AC13">
        <f>IF('2019'!AC13=0,0,(AMS_2030!AC13/'2019'!AC13)^(1/7)-1)</f>
        <v>-6.8900790597592465E-4</v>
      </c>
      <c r="AD13">
        <f>IF('2019'!AD13=0,0,(AMS_2030!AD13/'2019'!AD13)^(1/7)-1)</f>
        <v>1.3776475770521657E-4</v>
      </c>
      <c r="AE13">
        <f>IF('2019'!AE13=0,0,(AMS_2030!AE13/'2019'!AE13)^(1/7)-1)</f>
        <v>-4.2327259144792073E-4</v>
      </c>
      <c r="AF13">
        <f>IF('2019'!AF13=0,0,(AMS_2030!AF13/'2019'!AF13)^(1/7)-1)</f>
        <v>-2.0811602723552758E-3</v>
      </c>
      <c r="AG13">
        <f>IF('2019'!AG13=0,0,(AMS_2030!AG13/'2019'!AG13)^(1/7)-1)</f>
        <v>0</v>
      </c>
      <c r="AH13">
        <f>IF('2019'!AH13=0,0,(AMS_2030!AH13/'2019'!AH13)^(1/7)-1)</f>
        <v>2.7488737833092358E-5</v>
      </c>
      <c r="AI13">
        <f>IF('2019'!AI13=0,0,(AMS_2030!AI13/'2019'!AI13)^(1/7)-1)</f>
        <v>-6.401502473274423E-4</v>
      </c>
      <c r="AJ13">
        <f>IF('2019'!AJ13=0,0,(AMS_2030!AJ13/'2019'!AJ13)^(1/7)-1)</f>
        <v>1.0458504211552366E-6</v>
      </c>
      <c r="AK13">
        <f>IF('2019'!AK13=0,0,(AMS_2030!AK13/'2019'!AK13)^(1/7)-1)</f>
        <v>0</v>
      </c>
      <c r="AL13">
        <f>IF('2019'!AL13=0,0,(AMS_2030!AL13/'2019'!AL13)^(1/7)-1)</f>
        <v>6.7119544609495208E-4</v>
      </c>
      <c r="AM13">
        <f>IF('2019'!AM13=0,0,(AMS_2030!AM13/'2019'!AM13)^(1/7)-1)</f>
        <v>-2.3536323889079669E-2</v>
      </c>
      <c r="AN13">
        <f>IF('2019'!AN13=0,0,(AMS_2030!AN13/'2019'!AN13)^(1/7)-1)</f>
        <v>0</v>
      </c>
      <c r="AO13">
        <f>IF('2019'!AO13=0,0,(AMS_2030!AO13/'2019'!AO13)^(1/7)-1)</f>
        <v>-1.3551712959150031E-3</v>
      </c>
      <c r="AP13">
        <f>IF('2019'!AP13=0,0,(AMS_2030!AP13/'2019'!AP13)^(1/7)-1)</f>
        <v>-2.3561919406944964E-2</v>
      </c>
      <c r="AQ13">
        <f>IF('2019'!AQ13=0,0,(AMS_2030!AQ13/'2019'!AQ13)^(1/7)-1)</f>
        <v>7.7672279683116408E-4</v>
      </c>
      <c r="AR13">
        <f>IF('2019'!AR13=0,0,(AMS_2030!AR13/'2019'!AR13)^(1/7)-1)</f>
        <v>0</v>
      </c>
      <c r="AS13">
        <f>IF('2019'!AS13=0,0,(AMS_2030!AS13/'2019'!AS13)^(1/7)-1)</f>
        <v>0</v>
      </c>
      <c r="AT13">
        <f>IF('2019'!AT13=0,0,(AMS_2030!AT13/'2019'!AT13)^(1/7)-1)</f>
        <v>3.6266326244844826E-3</v>
      </c>
      <c r="AU13">
        <f>IF('2019'!AU13=0,0,(AMS_2030!AU13/'2019'!AU13)^(1/7)-1)</f>
        <v>0</v>
      </c>
    </row>
    <row r="14" spans="1:47" x14ac:dyDescent="0.25">
      <c r="A14" s="146"/>
      <c r="B14" s="1" t="s">
        <v>12</v>
      </c>
      <c r="C14" s="1">
        <v>10</v>
      </c>
      <c r="D14" s="4" t="s">
        <v>49</v>
      </c>
      <c r="E14">
        <f>IF('2019'!E14=0,0,(AMS_2030!E14/'2019'!E14)^(1/7)-1)</f>
        <v>2.8703439877875159E-3</v>
      </c>
      <c r="F14">
        <f>IF('2019'!F14=0,0,(AMS_2030!F14/'2019'!F14)^(1/7)-1)</f>
        <v>-1.5144905021136079E-3</v>
      </c>
      <c r="G14">
        <f>IF('2019'!G14=0,0,(AMS_2030!G14/'2019'!G14)^(1/7)-1)</f>
        <v>-1.6330787719925577E-2</v>
      </c>
      <c r="H14">
        <f>IF('2019'!H14=0,0,(AMS_2030!H14/'2019'!H14)^(1/7)-1)</f>
        <v>0</v>
      </c>
      <c r="I14">
        <f>IF('2019'!I14=0,0,(AMS_2030!I14/'2019'!I14)^(1/7)-1)</f>
        <v>-4.3201831098907961E-3</v>
      </c>
      <c r="J14">
        <f>IF('2019'!J14=0,0,(AMS_2030!J14/'2019'!J14)^(1/7)-1)</f>
        <v>-2.5540668419885559E-3</v>
      </c>
      <c r="K14" s="64">
        <f>IF('2019 (Z)'!AW14=0,0,('AMS_2030 (Z)'!AW14/'2019 (Z)'!AW14)^(1/7)-1)</f>
        <v>-2.3565942142755869E-4</v>
      </c>
      <c r="L14" s="64">
        <f t="shared" si="3"/>
        <v>-2.3565942142755869E-4</v>
      </c>
      <c r="M14">
        <f>IF('2019'!M14=0,0,(AMS_2030!M14/'2019'!M14)^(1/7)-1)</f>
        <v>-3.72684736532225E-3</v>
      </c>
      <c r="N14">
        <f>IF('2019'!N14=0,0,(AMS_2030!N14/'2019'!N14)^(1/7)-1)</f>
        <v>-4.6415383514301078E-3</v>
      </c>
      <c r="O14">
        <f>IF('2019'!O14=0,0,(AMS_2030!O14/'2019'!O14)^(1/7)-1)</f>
        <v>-3.986796309378482E-3</v>
      </c>
      <c r="P14">
        <f>IF('2019'!P14=0,0,(AMS_2030!P14/'2019'!P14)^(1/7)-1)</f>
        <v>-2.6701175553086598E-3</v>
      </c>
      <c r="Q14">
        <f>IF('2019'!Q14=0,0,(AMS_2030!Q14/'2019'!Q14)^(1/7)-1)</f>
        <v>-2.8386317634021552E-3</v>
      </c>
      <c r="R14">
        <f>IF('2019'!R14=0,0,(AMS_2030!R14/'2019'!R14)^(1/7)-1)</f>
        <v>-2.7958020392681027E-3</v>
      </c>
      <c r="S14" s="64">
        <f t="shared" si="1"/>
        <v>-2.776943532742937E-3</v>
      </c>
      <c r="T14" s="64">
        <f>IF('2019'!T14=0,0,(AMS_2030!T14/'2019'!T14)^(1/7)-1)</f>
        <v>-2.776943532742937E-3</v>
      </c>
      <c r="U14">
        <f>IF('2019'!U14=0,0,(AMS_2030!U14/'2019'!U14)^(1/7)-1)</f>
        <v>-2.3641216890760708E-3</v>
      </c>
      <c r="V14">
        <f>IF('2019'!V14=0,0,(AMS_2030!V14/'2019'!V14)^(1/7)-1)</f>
        <v>-2.5545570982488108E-3</v>
      </c>
      <c r="W14">
        <f>IF('2019'!W14=0,0,(AMS_2030!W14/'2019'!W14)^(1/7)-1)</f>
        <v>-1.7401937067141882E-3</v>
      </c>
      <c r="X14">
        <f>IF('2019'!X14=0,0,(AMS_2030!X14/'2019'!X14)^(1/7)-1)</f>
        <v>2.4266719368153389E-3</v>
      </c>
      <c r="Y14">
        <f>IF('2019'!Y14=0,0,(AMS_2030!Y14/'2019'!Y14)^(1/7)-1)</f>
        <v>-6.001981978963844E-3</v>
      </c>
      <c r="Z14">
        <f>IF('2019'!Z14=0,0,(AMS_2030!Z14/'2019'!Z14)^(1/7)-1)</f>
        <v>-3.9353171320575253E-3</v>
      </c>
      <c r="AA14">
        <f>IF('2019'!AA14=0,0,(AMS_2030!AA14/'2019'!AA14)^(1/7)-1)</f>
        <v>9.4081014178293287E-4</v>
      </c>
      <c r="AB14">
        <f>IF('2019'!AB14=0,0,(AMS_2030!AB14/'2019'!AB14)^(1/7)-1)</f>
        <v>-3.1262662073151537E-3</v>
      </c>
      <c r="AC14">
        <f>IF('2019'!AC14=0,0,(AMS_2030!AC14/'2019'!AC14)^(1/7)-1)</f>
        <v>-3.482947140303172E-3</v>
      </c>
      <c r="AD14">
        <f>IF('2019'!AD14=0,0,(AMS_2030!AD14/'2019'!AD14)^(1/7)-1)</f>
        <v>-2.6584869300274594E-3</v>
      </c>
      <c r="AE14">
        <f>IF('2019'!AE14=0,0,(AMS_2030!AE14/'2019'!AE14)^(1/7)-1)</f>
        <v>-3.2179524064016585E-3</v>
      </c>
      <c r="AF14">
        <f>IF('2019'!AF14=0,0,(AMS_2030!AF14/'2019'!AF14)^(1/7)-1)</f>
        <v>-4.86994786578554E-3</v>
      </c>
      <c r="AG14">
        <f>IF('2019'!AG14=0,0,(AMS_2030!AG14/'2019'!AG14)^(1/7)-1)</f>
        <v>0</v>
      </c>
      <c r="AH14">
        <f>IF('2019'!AH14=0,0,(AMS_2030!AH14/'2019'!AH14)^(1/7)-1)</f>
        <v>-2.7671970491621734E-3</v>
      </c>
      <c r="AI14">
        <f>IF('2019'!AI14=0,0,(AMS_2030!AI14/'2019'!AI14)^(1/7)-1)</f>
        <v>-3.4345255574529387E-3</v>
      </c>
      <c r="AJ14">
        <f>IF('2019'!AJ14=0,0,(AMS_2030!AJ14/'2019'!AJ14)^(1/7)-1)</f>
        <v>-2.7948218782044565E-3</v>
      </c>
      <c r="AK14">
        <f>IF('2019'!AK14=0,0,(AMS_2030!AK14/'2019'!AK14)^(1/7)-1)</f>
        <v>0</v>
      </c>
      <c r="AL14">
        <f>IF('2019'!AL14=0,0,(AMS_2030!AL14/'2019'!AL14)^(1/7)-1)</f>
        <v>-2.1265467333874133E-3</v>
      </c>
      <c r="AM14">
        <f>IF('2019'!AM14=0,0,(AMS_2030!AM14/'2019'!AM14)^(1/7)-1)</f>
        <v>-2.6634652666589487E-3</v>
      </c>
      <c r="AN14">
        <f>IF('2019'!AN14=0,0,(AMS_2030!AN14/'2019'!AN14)^(1/7)-1)</f>
        <v>0</v>
      </c>
      <c r="AO14">
        <f>IF('2019'!AO14=0,0,(AMS_2030!AO14/'2019'!AO14)^(1/7)-1)</f>
        <v>-4.147249297213329E-3</v>
      </c>
      <c r="AP14">
        <f>IF('2019'!AP14=0,0,(AMS_2030!AP14/'2019'!AP14)^(1/7)-1)</f>
        <v>9.8873231558609387E-3</v>
      </c>
      <c r="AQ14">
        <f>IF('2019'!AQ14=0,0,(AMS_2030!AQ14/'2019'!AQ14)^(1/7)-1)</f>
        <v>0</v>
      </c>
      <c r="AR14">
        <f>IF('2019'!AR14=0,0,(AMS_2030!AR14/'2019'!AR14)^(1/7)-1)</f>
        <v>9.8873231558609387E-3</v>
      </c>
      <c r="AS14">
        <f>IF('2019'!AS14=0,0,(AMS_2030!AS14/'2019'!AS14)^(1/7)-1)</f>
        <v>0</v>
      </c>
      <c r="AT14">
        <f>IF('2019'!AT14=0,0,(AMS_2030!AT14/'2019'!AT14)^(1/7)-1)</f>
        <v>-2.5851104792250501E-3</v>
      </c>
      <c r="AU14">
        <f>IF('2019'!AU14=0,0,(AMS_2030!AU14/'2019'!AU14)^(1/7)-1)</f>
        <v>0</v>
      </c>
    </row>
    <row r="15" spans="1:47" x14ac:dyDescent="0.25">
      <c r="A15" s="146"/>
      <c r="B15" s="1" t="s">
        <v>13</v>
      </c>
      <c r="C15" s="1">
        <v>11</v>
      </c>
      <c r="D15" s="4" t="s">
        <v>50</v>
      </c>
      <c r="E15">
        <f>IF('2019'!E15=0,0,(AMS_2030!E15/'2019'!E15)^(1/7)-1)</f>
        <v>5.5812234872523181E-3</v>
      </c>
      <c r="F15">
        <f>IF('2019'!F15=0,0,(AMS_2030!F15/'2019'!F15)^(1/7)-1)</f>
        <v>4.2815653280474653E-3</v>
      </c>
      <c r="G15">
        <f>IF('2019'!G15=0,0,(AMS_2030!G15/'2019'!G15)^(1/7)-1)</f>
        <v>0.14263629905839537</v>
      </c>
      <c r="H15">
        <f>IF('2019'!H15=0,0,(AMS_2030!H15/'2019'!H15)^(1/7)-1)</f>
        <v>1.4292493321573119E-2</v>
      </c>
      <c r="I15">
        <f>IF('2019'!I15=0,0,(AMS_2030!I15/'2019'!I15)^(1/7)-1)</f>
        <v>4.9886170029103116E-3</v>
      </c>
      <c r="J15">
        <f>IF('2019'!J15=0,0,(AMS_2030!J15/'2019'!J15)^(1/7)-1)</f>
        <v>2.223275848216355E-3</v>
      </c>
      <c r="K15" s="64">
        <f>IF('2019 (Z)'!AW15=0,0,('AMS_2030 (Z)'!AW15/'2019 (Z)'!AW15)^(1/7)-1)</f>
        <v>6.3209773306696082E-3</v>
      </c>
      <c r="L15" s="64">
        <f t="shared" si="3"/>
        <v>6.3209773306696082E-3</v>
      </c>
      <c r="M15">
        <f>IF('2019'!M15=0,0,(AMS_2030!M15/'2019'!M15)^(1/7)-1)</f>
        <v>1.0935703311926614E-2</v>
      </c>
      <c r="N15">
        <f>IF('2019'!N15=0,0,(AMS_2030!N15/'2019'!N15)^(1/7)-1)</f>
        <v>1.6005980787687335E-2</v>
      </c>
      <c r="O15">
        <f>IF('2019'!O15=0,0,(AMS_2030!O15/'2019'!O15)^(1/7)-1)</f>
        <v>-3.2716735296182131E-3</v>
      </c>
      <c r="P15">
        <f>IF('2019'!P15=0,0,(AMS_2030!P15/'2019'!P15)^(1/7)-1)</f>
        <v>1.5107665581897134E-3</v>
      </c>
      <c r="Q15">
        <f>IF('2019'!Q15=0,0,(AMS_2030!Q15/'2019'!Q15)^(1/7)-1)</f>
        <v>2.4070279907517644E-4</v>
      </c>
      <c r="R15">
        <f>IF('2019'!R15=0,0,(AMS_2030!R15/'2019'!R15)^(1/7)-1)</f>
        <v>7.3877236534758417E-4</v>
      </c>
      <c r="S15" s="64">
        <f t="shared" si="1"/>
        <v>-2.2440341144536191E-4</v>
      </c>
      <c r="T15" s="64">
        <f>IF('2019'!T15=0,0,(AMS_2030!T15/'2019'!T15)^(1/7)-1)</f>
        <v>-2.2440341144536191E-4</v>
      </c>
      <c r="U15">
        <f>IF('2019'!U15=0,0,(AMS_2030!U15/'2019'!U15)^(1/7)-1)</f>
        <v>-2.8092274728663824E-8</v>
      </c>
      <c r="V15">
        <f>IF('2019'!V15=0,0,(AMS_2030!V15/'2019'!V15)^(1/7)-1)</f>
        <v>-1.5339236100919695E-4</v>
      </c>
      <c r="W15">
        <f>IF('2019'!W15=0,0,(AMS_2030!W15/'2019'!W15)^(1/7)-1)</f>
        <v>1.7121168058400471E-3</v>
      </c>
      <c r="X15">
        <f>IF('2019'!X15=0,0,(AMS_2030!X15/'2019'!X15)^(1/7)-1)</f>
        <v>6.3398742623621551E-4</v>
      </c>
      <c r="Y15">
        <f>IF('2019'!Y15=0,0,(AMS_2030!Y15/'2019'!Y15)^(1/7)-1)</f>
        <v>-2.9028698439469425E-3</v>
      </c>
      <c r="Z15">
        <f>IF('2019'!Z15=0,0,(AMS_2030!Z15/'2019'!Z15)^(1/7)-1)</f>
        <v>4.9064257485260665E-3</v>
      </c>
      <c r="AA15">
        <f>IF('2019'!AA15=0,0,(AMS_2030!AA15/'2019'!AA15)^(1/7)-1)</f>
        <v>7.5051210230896448E-3</v>
      </c>
      <c r="AB15">
        <f>IF('2019'!AB15=0,0,(AMS_2030!AB15/'2019'!AB15)^(1/7)-1)</f>
        <v>-2.4821898788884855E-4</v>
      </c>
      <c r="AC15">
        <f>IF('2019'!AC15=0,0,(AMS_2030!AC15/'2019'!AC15)^(1/7)-1)</f>
        <v>-6.8900790597592465E-4</v>
      </c>
      <c r="AD15">
        <f>IF('2019'!AD15=0,0,(AMS_2030!AD15/'2019'!AD15)^(1/7)-1)</f>
        <v>1.3776475770521657E-4</v>
      </c>
      <c r="AE15">
        <f>IF('2019'!AE15=0,0,(AMS_2030!AE15/'2019'!AE15)^(1/7)-1)</f>
        <v>-4.2327012427645361E-4</v>
      </c>
      <c r="AF15">
        <f>IF('2019'!AF15=0,0,(AMS_2030!AF15/'2019'!AF15)^(1/7)-1)</f>
        <v>-2.0811602723552758E-3</v>
      </c>
      <c r="AG15">
        <f>IF('2019'!AG15=0,0,(AMS_2030!AG15/'2019'!AG15)^(1/7)-1)</f>
        <v>-5.9103978073128394E-3</v>
      </c>
      <c r="AH15">
        <f>IF('2019'!AH15=0,0,(AMS_2030!AH15/'2019'!AH15)^(1/7)-1)</f>
        <v>2.8202485113704157E-5</v>
      </c>
      <c r="AI15">
        <f>IF('2019'!AI15=0,0,(AMS_2030!AI15/'2019'!AI15)^(1/7)-1)</f>
        <v>-6.4050155562933586E-4</v>
      </c>
      <c r="AJ15">
        <f>IF('2019'!AJ15=0,0,(AMS_2030!AJ15/'2019'!AJ15)^(1/7)-1)</f>
        <v>-2.6514801243160413E-5</v>
      </c>
      <c r="AK15">
        <f>IF('2019'!AK15=0,0,(AMS_2030!AK15/'2019'!AK15)^(1/7)-1)</f>
        <v>0</v>
      </c>
      <c r="AL15">
        <f>IF('2019'!AL15=0,0,(AMS_2030!AL15/'2019'!AL15)^(1/7)-1)</f>
        <v>-4.8865079524507138E-4</v>
      </c>
      <c r="AM15">
        <f>IF('2019'!AM15=0,0,(AMS_2030!AM15/'2019'!AM15)^(1/7)-1)</f>
        <v>-7.9338878865575779E-5</v>
      </c>
      <c r="AN15">
        <f>IF('2019'!AN15=0,0,(AMS_2030!AN15/'2019'!AN15)^(1/7)-1)</f>
        <v>0</v>
      </c>
      <c r="AO15">
        <f>IF('2019'!AO15=0,0,(AMS_2030!AO15/'2019'!AO15)^(1/7)-1)</f>
        <v>-1.3585846043435712E-3</v>
      </c>
      <c r="AP15">
        <f>IF('2019'!AP15=0,0,(AMS_2030!AP15/'2019'!AP15)^(1/7)-1)</f>
        <v>3.8196502682885658E-4</v>
      </c>
      <c r="AQ15">
        <f>IF('2019'!AQ15=0,0,(AMS_2030!AQ15/'2019'!AQ15)^(1/7)-1)</f>
        <v>0</v>
      </c>
      <c r="AR15">
        <f>IF('2019'!AR15=0,0,(AMS_2030!AR15/'2019'!AR15)^(1/7)-1)</f>
        <v>1.3769985093976533E-3</v>
      </c>
      <c r="AS15">
        <f>IF('2019'!AS15=0,0,(AMS_2030!AS15/'2019'!AS15)^(1/7)-1)</f>
        <v>0</v>
      </c>
      <c r="AT15">
        <f>IF('2019'!AT15=0,0,(AMS_2030!AT15/'2019'!AT15)^(1/7)-1)</f>
        <v>4.8381755786151004E-3</v>
      </c>
      <c r="AU15">
        <f>IF('2019'!AU15=0,0,(AMS_2030!AU15/'2019'!AU15)^(1/7)-1)</f>
        <v>0</v>
      </c>
    </row>
    <row r="16" spans="1:47" x14ac:dyDescent="0.25">
      <c r="A16" s="146"/>
      <c r="B16" s="1" t="s">
        <v>14</v>
      </c>
      <c r="C16" s="1">
        <v>12</v>
      </c>
      <c r="D16" s="4" t="s">
        <v>51</v>
      </c>
      <c r="E16">
        <f>IF('2019'!E16=0,0,(AMS_2030!E16/'2019'!E16)^(1/7)-1)</f>
        <v>1.1517938603726741E-3</v>
      </c>
      <c r="F16">
        <f>IF('2019'!F16=0,0,(AMS_2030!F16/'2019'!F16)^(1/7)-1)</f>
        <v>1.8035847917787784E-3</v>
      </c>
      <c r="G16">
        <f>IF('2019'!G16=0,0,(AMS_2030!G16/'2019'!G16)^(1/7)-1)</f>
        <v>6.429238449001673E-5</v>
      </c>
      <c r="H16">
        <f>IF('2019'!H16=0,0,(AMS_2030!H16/'2019'!H16)^(1/7)-1)</f>
        <v>-4.6459541972281859E-2</v>
      </c>
      <c r="I16">
        <f>IF('2019'!I16=0,0,(AMS_2030!I16/'2019'!I16)^(1/7)-1)</f>
        <v>1.5887681572657186E-4</v>
      </c>
      <c r="J16">
        <f>IF('2019'!J16=0,0,(AMS_2030!J16/'2019'!J16)^(1/7)-1)</f>
        <v>-1.77212720617137E-3</v>
      </c>
      <c r="K16" s="64">
        <f>IF('2019 (Z)'!AW16=0,0,('AMS_2030 (Z)'!AW16/'2019 (Z)'!AW16)^(1/7)-1)</f>
        <v>2.5016415291565508E-3</v>
      </c>
      <c r="L16" s="64">
        <f t="shared" si="3"/>
        <v>2.5016415291565508E-3</v>
      </c>
      <c r="M16">
        <f>IF('2019'!M16=0,0,(AMS_2030!M16/'2019'!M16)^(1/7)-1)</f>
        <v>7.7539181578993865E-3</v>
      </c>
      <c r="N16">
        <f>IF('2019'!N16=0,0,(AMS_2030!N16/'2019'!N16)^(1/7)-1)</f>
        <v>-1.2670446704923233E-3</v>
      </c>
      <c r="O16">
        <f>IF('2019'!O16=0,0,(AMS_2030!O16/'2019'!O16)^(1/7)-1)</f>
        <v>4.1495897821532957E-3</v>
      </c>
      <c r="P16">
        <f>IF('2019'!P16=0,0,(AMS_2030!P16/'2019'!P16)^(1/7)-1)</f>
        <v>2.3597909873251943E-4</v>
      </c>
      <c r="Q16">
        <f>IF('2019'!Q16=0,0,(AMS_2030!Q16/'2019'!Q16)^(1/7)-1)</f>
        <v>2.6220243726686743E-3</v>
      </c>
      <c r="R16">
        <f>IF('2019'!R16=0,0,(AMS_2030!R16/'2019'!R16)^(1/7)-1)</f>
        <v>1.2248834613259874E-8</v>
      </c>
      <c r="S16" s="64">
        <f t="shared" si="1"/>
        <v>-1.3875274446306651E-4</v>
      </c>
      <c r="T16" s="64">
        <f>IF('2019'!T16=0,0,(AMS_2030!T16/'2019'!T16)^(1/7)-1)</f>
        <v>-1.3875274446306651E-4</v>
      </c>
      <c r="U16">
        <f>IF('2019'!U16=0,0,(AMS_2030!U16/'2019'!U16)^(1/7)-1)</f>
        <v>1.4636912151200221E-6</v>
      </c>
      <c r="V16">
        <f>IF('2019'!V16=0,0,(AMS_2030!V16/'2019'!V16)^(1/7)-1)</f>
        <v>1.2112875591441252E-8</v>
      </c>
      <c r="W16">
        <f>IF('2019'!W16=0,0,(AMS_2030!W16/'2019'!W16)^(1/7)-1)</f>
        <v>-2.0465695383653504E-4</v>
      </c>
      <c r="X16">
        <f>IF('2019'!X16=0,0,(AMS_2030!X16/'2019'!X16)^(1/7)-1)</f>
        <v>2.31827639374238E-6</v>
      </c>
      <c r="Y16">
        <f>IF('2019'!Y16=0,0,(AMS_2030!Y16/'2019'!Y16)^(1/7)-1)</f>
        <v>-3.2151038173221513E-3</v>
      </c>
      <c r="Z16">
        <f>IF('2019'!Z16=0,0,(AMS_2030!Z16/'2019'!Z16)^(1/7)-1)</f>
        <v>-1.1454073100445328E-3</v>
      </c>
      <c r="AA16">
        <f>IF('2019'!AA16=0,0,(AMS_2030!AA16/'2019'!AA16)^(1/7)-1)</f>
        <v>3.7471487608833343E-3</v>
      </c>
      <c r="AB16">
        <f>IF('2019'!AB16=0,0,(AMS_2030!AB16/'2019'!AB16)^(1/7)-1)</f>
        <v>-1.9580123656648407E-4</v>
      </c>
      <c r="AC16">
        <f>IF('2019'!AC16=0,0,(AMS_2030!AC16/'2019'!AC16)^(1/7)-1)</f>
        <v>-6.8900790597603567E-4</v>
      </c>
      <c r="AD16">
        <f>IF('2019'!AD16=0,0,(AMS_2030!AD16/'2019'!AD16)^(1/7)-1)</f>
        <v>1.3776475770521657E-4</v>
      </c>
      <c r="AE16">
        <f>IF('2019'!AE16=0,0,(AMS_2030!AE16/'2019'!AE16)^(1/7)-1)</f>
        <v>-4.2327012427645361E-4</v>
      </c>
      <c r="AF16">
        <f>IF('2019'!AF16=0,0,(AMS_2030!AF16/'2019'!AF16)^(1/7)-1)</f>
        <v>-2.0811602723553868E-3</v>
      </c>
      <c r="AG16">
        <f>IF('2019'!AG16=0,0,(AMS_2030!AG16/'2019'!AG16)^(1/7)-1)</f>
        <v>-5.9103978073127283E-3</v>
      </c>
      <c r="AH16">
        <f>IF('2019'!AH16=0,0,(AMS_2030!AH16/'2019'!AH16)^(1/7)-1)</f>
        <v>2.8202485113482112E-5</v>
      </c>
      <c r="AI16">
        <f>IF('2019'!AI16=0,0,(AMS_2030!AI16/'2019'!AI16)^(1/7)-1)</f>
        <v>-6.4023880220021034E-4</v>
      </c>
      <c r="AJ16">
        <f>IF('2019'!AJ16=0,0,(AMS_2030!AJ16/'2019'!AJ16)^(1/7)-1)</f>
        <v>1.0472709242037581E-6</v>
      </c>
      <c r="AK16">
        <f>IF('2019'!AK16=0,0,(AMS_2030!AK16/'2019'!AK16)^(1/7)-1)</f>
        <v>0</v>
      </c>
      <c r="AL16">
        <f>IF('2019'!AL16=0,0,(AMS_2030!AL16/'2019'!AL16)^(1/7)-1)</f>
        <v>6.7119544609517412E-4</v>
      </c>
      <c r="AM16">
        <f>IF('2019'!AM16=0,0,(AMS_2030!AM16/'2019'!AM16)^(1/7)-1)</f>
        <v>1.821884873587365E-5</v>
      </c>
      <c r="AN16">
        <f>IF('2019'!AN16=0,0,(AMS_2030!AN16/'2019'!AN16)^(1/7)-1)</f>
        <v>0</v>
      </c>
      <c r="AO16">
        <f>IF('2019'!AO16=0,0,(AMS_2030!AO16/'2019'!AO16)^(1/7)-1)</f>
        <v>-1.3551712959150031E-3</v>
      </c>
      <c r="AP16">
        <f>IF('2019'!AP16=0,0,(AMS_2030!AP16/'2019'!AP16)^(1/7)-1)</f>
        <v>-6.0814293194351166E-3</v>
      </c>
      <c r="AQ16">
        <f>IF('2019'!AQ16=0,0,(AMS_2030!AQ16/'2019'!AQ16)^(1/7)-1)</f>
        <v>0</v>
      </c>
      <c r="AR16">
        <f>IF('2019'!AR16=0,0,(AMS_2030!AR16/'2019'!AR16)^(1/7)-1)</f>
        <v>-3.9381953100030564E-3</v>
      </c>
      <c r="AS16">
        <f>IF('2019'!AS16=0,0,(AMS_2030!AS16/'2019'!AS16)^(1/7)-1)</f>
        <v>0</v>
      </c>
      <c r="AT16">
        <f>IF('2019'!AT16=0,0,(AMS_2030!AT16/'2019'!AT16)^(1/7)-1)</f>
        <v>-8.7711884297525522E-4</v>
      </c>
      <c r="AU16">
        <f>IF('2019'!AU16=0,0,(AMS_2030!AU16/'2019'!AU16)^(1/7)-1)</f>
        <v>0</v>
      </c>
    </row>
    <row r="17" spans="1:47" x14ac:dyDescent="0.25">
      <c r="A17" s="146"/>
      <c r="B17" s="1" t="s">
        <v>15</v>
      </c>
      <c r="C17" s="1">
        <v>13</v>
      </c>
      <c r="D17" s="4" t="s">
        <v>52</v>
      </c>
      <c r="E17">
        <f>IF('2019'!E17=0,0,(AMS_2030!E17/'2019'!E17)^(1/7)-1)</f>
        <v>3.2704564517624934E-3</v>
      </c>
      <c r="F17">
        <f>IF('2019'!F17=0,0,(AMS_2030!F17/'2019'!F17)^(1/7)-1)</f>
        <v>1.3249916415540852E-3</v>
      </c>
      <c r="G17">
        <f>IF('2019'!G17=0,0,(AMS_2030!G17/'2019'!G17)^(1/7)-1)</f>
        <v>6.3933192073761802E-10</v>
      </c>
      <c r="H17">
        <f>IF('2019'!H17=0,0,(AMS_2030!H17/'2019'!H17)^(1/7)-1)</f>
        <v>1.926513673311403E-2</v>
      </c>
      <c r="I17">
        <f>IF('2019'!I17=0,0,(AMS_2030!I17/'2019'!I17)^(1/7)-1)</f>
        <v>8.4407542557229931E-5</v>
      </c>
      <c r="J17">
        <f>IF('2019'!J17=0,0,(AMS_2030!J17/'2019'!J17)^(1/7)-1)</f>
        <v>2.8716348407598069E-4</v>
      </c>
      <c r="K17" s="64">
        <f>IF('2019 (Z)'!AW17=0,0,('AMS_2030 (Z)'!AW17/'2019 (Z)'!AW17)^(1/7)-1)</f>
        <v>2.442586002726399E-3</v>
      </c>
      <c r="L17" s="64">
        <f t="shared" si="3"/>
        <v>2.442586002726399E-3</v>
      </c>
      <c r="M17">
        <f>IF('2019'!M17=0,0,(AMS_2030!M17/'2019'!M17)^(1/7)-1)</f>
        <v>1.1289874140836043E-2</v>
      </c>
      <c r="N17">
        <f>IF('2019'!N17=0,0,(AMS_2030!N17/'2019'!N17)^(1/7)-1)</f>
        <v>-8.1336967017342499E-4</v>
      </c>
      <c r="O17">
        <f>IF('2019'!O17=0,0,(AMS_2030!O17/'2019'!O17)^(1/7)-1)</f>
        <v>7.3574528175079923E-3</v>
      </c>
      <c r="P17">
        <f>IF('2019'!P17=0,0,(AMS_2030!P17/'2019'!P17)^(1/7)-1)</f>
        <v>2.6801835977452448E-4</v>
      </c>
      <c r="Q17">
        <f>IF('2019'!Q17=0,0,(AMS_2030!Q17/'2019'!Q17)^(1/7)-1)</f>
        <v>-8.5851124320690531E-8</v>
      </c>
      <c r="R17">
        <f>IF('2019'!R17=0,0,(AMS_2030!R17/'2019'!R17)^(1/7)-1)</f>
        <v>1.2248834613259874E-8</v>
      </c>
      <c r="S17" s="64">
        <f t="shared" si="1"/>
        <v>-1.0163670123086721E-4</v>
      </c>
      <c r="T17" s="64">
        <f>IF('2019'!T17=0,0,(AMS_2030!T17/'2019'!T17)^(1/7)-1)</f>
        <v>-1.0163670123086721E-4</v>
      </c>
      <c r="U17">
        <f>IF('2019'!U17=0,0,(AMS_2030!U17/'2019'!U17)^(1/7)-1)</f>
        <v>6.5764001089263502E-7</v>
      </c>
      <c r="V17">
        <f>IF('2019'!V17=0,0,(AMS_2030!V17/'2019'!V17)^(1/7)-1)</f>
        <v>1.2112875591441252E-8</v>
      </c>
      <c r="W17">
        <f>IF('2019'!W17=0,0,(AMS_2030!W17/'2019'!W17)^(1/7)-1)</f>
        <v>-6.086105434224276E-4</v>
      </c>
      <c r="X17">
        <f>IF('2019'!X17=0,0,(AMS_2030!X17/'2019'!X17)^(1/7)-1)</f>
        <v>-3.0342382667525314E-6</v>
      </c>
      <c r="Y17">
        <f>IF('2019'!Y17=0,0,(AMS_2030!Y17/'2019'!Y17)^(1/7)-1)</f>
        <v>-3.2151038173227064E-3</v>
      </c>
      <c r="Z17">
        <f>IF('2019'!Z17=0,0,(AMS_2030!Z17/'2019'!Z17)^(1/7)-1)</f>
        <v>-1.1311882947403484E-3</v>
      </c>
      <c r="AA17">
        <f>IF('2019'!AA17=0,0,(AMS_2030!AA17/'2019'!AA17)^(1/7)-1)</f>
        <v>3.7471387184726535E-3</v>
      </c>
      <c r="AB17">
        <f>IF('2019'!AB17=0,0,(AMS_2030!AB17/'2019'!AB17)^(1/7)-1)</f>
        <v>-1.5138984591189786E-4</v>
      </c>
      <c r="AC17">
        <f>IF('2019'!AC17=0,0,(AMS_2030!AC17/'2019'!AC17)^(1/7)-1)</f>
        <v>-6.8900790597603567E-4</v>
      </c>
      <c r="AD17">
        <f>IF('2019'!AD17=0,0,(AMS_2030!AD17/'2019'!AD17)^(1/7)-1)</f>
        <v>1.3776475770521657E-4</v>
      </c>
      <c r="AE17">
        <f>IF('2019'!AE17=0,0,(AMS_2030!AE17/'2019'!AE17)^(1/7)-1)</f>
        <v>-4.2327012427645361E-4</v>
      </c>
      <c r="AF17">
        <f>IF('2019'!AF17=0,0,(AMS_2030!AF17/'2019'!AF17)^(1/7)-1)</f>
        <v>-2.0811602723553868E-3</v>
      </c>
      <c r="AG17">
        <f>IF('2019'!AG17=0,0,(AMS_2030!AG17/'2019'!AG17)^(1/7)-1)</f>
        <v>-5.9103978073128394E-3</v>
      </c>
      <c r="AH17">
        <f>IF('2019'!AH17=0,0,(AMS_2030!AH17/'2019'!AH17)^(1/7)-1)</f>
        <v>2.8202485113704157E-5</v>
      </c>
      <c r="AI17">
        <f>IF('2019'!AI17=0,0,(AMS_2030!AI17/'2019'!AI17)^(1/7)-1)</f>
        <v>-6.384738418649949E-4</v>
      </c>
      <c r="AJ17">
        <f>IF('2019'!AJ17=0,0,(AMS_2030!AJ17/'2019'!AJ17)^(1/7)-1)</f>
        <v>-1.0469730655016107E-4</v>
      </c>
      <c r="AK17">
        <f>IF('2019'!AK17=0,0,(AMS_2030!AK17/'2019'!AK17)^(1/7)-1)</f>
        <v>0</v>
      </c>
      <c r="AL17">
        <f>IF('2019'!AL17=0,0,(AMS_2030!AL17/'2019'!AL17)^(1/7)-1)</f>
        <v>6.7119544609517412E-4</v>
      </c>
      <c r="AM17">
        <f>IF('2019'!AM17=0,0,(AMS_2030!AM17/'2019'!AM17)^(1/7)-1)</f>
        <v>1.6597850001298653E-5</v>
      </c>
      <c r="AN17">
        <f>IF('2019'!AN17=0,0,(AMS_2030!AN17/'2019'!AN17)^(1/7)-1)</f>
        <v>0</v>
      </c>
      <c r="AO17">
        <f>IF('2019'!AO17=0,0,(AMS_2030!AO17/'2019'!AO17)^(1/7)-1)</f>
        <v>-1.355171295914892E-3</v>
      </c>
      <c r="AP17">
        <f>IF('2019'!AP17=0,0,(AMS_2030!AP17/'2019'!AP17)^(1/7)-1)</f>
        <v>0</v>
      </c>
      <c r="AQ17">
        <f>IF('2019'!AQ17=0,0,(AMS_2030!AQ17/'2019'!AQ17)^(1/7)-1)</f>
        <v>0</v>
      </c>
      <c r="AR17">
        <f>IF('2019'!AR17=0,0,(AMS_2030!AR17/'2019'!AR17)^(1/7)-1)</f>
        <v>-4.2651889142617527E-3</v>
      </c>
      <c r="AS17">
        <f>IF('2019'!AS17=0,0,(AMS_2030!AS17/'2019'!AS17)^(1/7)-1)</f>
        <v>0</v>
      </c>
      <c r="AT17">
        <f>IF('2019'!AT17=0,0,(AMS_2030!AT17/'2019'!AT17)^(1/7)-1)</f>
        <v>-3.7972708187462567E-3</v>
      </c>
      <c r="AU17">
        <f>IF('2019'!AU17=0,0,(AMS_2030!AU17/'2019'!AU17)^(1/7)-1)</f>
        <v>0</v>
      </c>
    </row>
    <row r="18" spans="1:47" x14ac:dyDescent="0.25">
      <c r="A18" s="146"/>
      <c r="B18" s="1" t="s">
        <v>16</v>
      </c>
      <c r="C18" s="1">
        <v>14</v>
      </c>
      <c r="D18" s="4" t="s">
        <v>53</v>
      </c>
      <c r="E18">
        <f>IF('2019'!E18=0,0,(AMS_2030!E18/'2019'!E18)^(1/7)-1)</f>
        <v>-2.1704622482655589E-3</v>
      </c>
      <c r="F18">
        <f>IF('2019'!F18=0,0,(AMS_2030!F18/'2019'!F18)^(1/7)-1)</f>
        <v>-1.2023465133919053E-3</v>
      </c>
      <c r="G18">
        <f>IF('2019'!G18=0,0,(AMS_2030!G18/'2019'!G18)^(1/7)-1)</f>
        <v>6.3933192073761802E-10</v>
      </c>
      <c r="H18">
        <f>IF('2019'!H18=0,0,(AMS_2030!H18/'2019'!H18)^(1/7)-1)</f>
        <v>1.8203957107077118E-2</v>
      </c>
      <c r="I18">
        <f>IF('2019'!I18=0,0,(AMS_2030!I18/'2019'!I18)^(1/7)-1)</f>
        <v>-1.5478308980187983E-5</v>
      </c>
      <c r="J18">
        <f>IF('2019'!J18=0,0,(AMS_2030!J18/'2019'!J18)^(1/7)-1)</f>
        <v>-2.1900425012235658E-3</v>
      </c>
      <c r="K18" s="64">
        <f>IF('2019 (Z)'!AW18=0,0,('AMS_2030 (Z)'!AW18/'2019 (Z)'!AW18)^(1/7)-1)</f>
        <v>2.2018337469900118E-3</v>
      </c>
      <c r="L18" s="64">
        <f t="shared" si="3"/>
        <v>2.2018337469900118E-3</v>
      </c>
      <c r="M18">
        <f>IF('2019'!M18=0,0,(AMS_2030!M18/'2019'!M18)^(1/7)-1)</f>
        <v>1.9508685711971063E-2</v>
      </c>
      <c r="N18">
        <f>IF('2019'!N18=0,0,(AMS_2030!N18/'2019'!N18)^(1/7)-1)</f>
        <v>-1.9719968223080309E-2</v>
      </c>
      <c r="O18">
        <f>IF('2019'!O18=0,0,(AMS_2030!O18/'2019'!O18)^(1/7)-1)</f>
        <v>3.171482133158765E-3</v>
      </c>
      <c r="P18">
        <f>IF('2019'!P18=0,0,(AMS_2030!P18/'2019'!P18)^(1/7)-1)</f>
        <v>-9.8085597963648574E-5</v>
      </c>
      <c r="Q18">
        <f>IF('2019'!Q18=0,0,(AMS_2030!Q18/'2019'!Q18)^(1/7)-1)</f>
        <v>-8.5851124320690531E-8</v>
      </c>
      <c r="R18">
        <f>IF('2019'!R18=0,0,(AMS_2030!R18/'2019'!R18)^(1/7)-1)</f>
        <v>1.2248834613259874E-8</v>
      </c>
      <c r="S18" s="64">
        <f t="shared" si="1"/>
        <v>3.4596240556794555E-6</v>
      </c>
      <c r="T18" s="64">
        <f>IF('2019'!T18=0,0,(AMS_2030!T18/'2019'!T18)^(1/7)-1)</f>
        <v>3.4596240556794555E-6</v>
      </c>
      <c r="U18">
        <f>IF('2019'!U18=0,0,(AMS_2030!U18/'2019'!U18)^(1/7)-1)</f>
        <v>1.3542914321096333E-6</v>
      </c>
      <c r="V18">
        <f>IF('2019'!V18=0,0,(AMS_2030!V18/'2019'!V18)^(1/7)-1)</f>
        <v>1.2112875813485857E-8</v>
      </c>
      <c r="W18">
        <f>IF('2019'!W18=0,0,(AMS_2030!W18/'2019'!W18)^(1/7)-1)</f>
        <v>3.8450720899030344E-5</v>
      </c>
      <c r="X18">
        <f>IF('2019'!X18=0,0,(AMS_2030!X18/'2019'!X18)^(1/7)-1)</f>
        <v>-1.0237129296486458E-6</v>
      </c>
      <c r="Y18">
        <f>IF('2019'!Y18=0,0,(AMS_2030!Y18/'2019'!Y18)^(1/7)-1)</f>
        <v>-3.215103817320264E-3</v>
      </c>
      <c r="Z18">
        <f>IF('2019'!Z18=0,0,(AMS_2030!Z18/'2019'!Z18)^(1/7)-1)</f>
        <v>-1.1561281259867551E-3</v>
      </c>
      <c r="AA18">
        <f>IF('2019'!AA18=0,0,(AMS_2030!AA18/'2019'!AA18)^(1/7)-1)</f>
        <v>3.7471425194071095E-3</v>
      </c>
      <c r="AB18">
        <f>IF('2019'!AB18=0,0,(AMS_2030!AB18/'2019'!AB18)^(1/7)-1)</f>
        <v>-1.3199076369962981E-4</v>
      </c>
      <c r="AC18">
        <f>IF('2019'!AC18=0,0,(AMS_2030!AC18/'2019'!AC18)^(1/7)-1)</f>
        <v>-6.8900790597603567E-4</v>
      </c>
      <c r="AD18">
        <f>IF('2019'!AD18=0,0,(AMS_2030!AD18/'2019'!AD18)^(1/7)-1)</f>
        <v>1.3776475770521657E-4</v>
      </c>
      <c r="AE18">
        <f>IF('2019'!AE18=0,0,(AMS_2030!AE18/'2019'!AE18)^(1/7)-1)</f>
        <v>-4.2327012427656463E-4</v>
      </c>
      <c r="AF18">
        <f>IF('2019'!AF18=0,0,(AMS_2030!AF18/'2019'!AF18)^(1/7)-1)</f>
        <v>-2.0811602723552758E-3</v>
      </c>
      <c r="AG18">
        <f>IF('2019'!AG18=0,0,(AMS_2030!AG18/'2019'!AG18)^(1/7)-1)</f>
        <v>-5.9103978073127283E-3</v>
      </c>
      <c r="AH18">
        <f>IF('2019'!AH18=0,0,(AMS_2030!AH18/'2019'!AH18)^(1/7)-1)</f>
        <v>2.8202485113704157E-5</v>
      </c>
      <c r="AI18">
        <f>IF('2019'!AI18=0,0,(AMS_2030!AI18/'2019'!AI18)^(1/7)-1)</f>
        <v>-6.3306756942782538E-4</v>
      </c>
      <c r="AJ18">
        <f>IF('2019'!AJ18=0,0,(AMS_2030!AJ18/'2019'!AJ18)^(1/7)-1)</f>
        <v>5.4594228182658355E-7</v>
      </c>
      <c r="AK18">
        <f>IF('2019'!AK18=0,0,(AMS_2030!AK18/'2019'!AK18)^(1/7)-1)</f>
        <v>0</v>
      </c>
      <c r="AL18">
        <f>IF('2019'!AL18=0,0,(AMS_2030!AL18/'2019'!AL18)^(1/7)-1)</f>
        <v>6.7119544609517412E-4</v>
      </c>
      <c r="AM18">
        <f>IF('2019'!AM18=0,0,(AMS_2030!AM18/'2019'!AM18)^(1/7)-1)</f>
        <v>1.7710547904004059E-5</v>
      </c>
      <c r="AN18">
        <f>IF('2019'!AN18=0,0,(AMS_2030!AN18/'2019'!AN18)^(1/7)-1)</f>
        <v>0</v>
      </c>
      <c r="AO18">
        <f>IF('2019'!AO18=0,0,(AMS_2030!AO18/'2019'!AO18)^(1/7)-1)</f>
        <v>-1.3551712959150031E-3</v>
      </c>
      <c r="AP18">
        <f>IF('2019'!AP18=0,0,(AMS_2030!AP18/'2019'!AP18)^(1/7)-1)</f>
        <v>0</v>
      </c>
      <c r="AQ18">
        <f>IF('2019'!AQ18=0,0,(AMS_2030!AQ18/'2019'!AQ18)^(1/7)-1)</f>
        <v>0</v>
      </c>
      <c r="AR18">
        <f>IF('2019'!AR18=0,0,(AMS_2030!AR18/'2019'!AR18)^(1/7)-1)</f>
        <v>0</v>
      </c>
      <c r="AS18">
        <f>IF('2019'!AS18=0,0,(AMS_2030!AS18/'2019'!AS18)^(1/7)-1)</f>
        <v>0</v>
      </c>
      <c r="AT18">
        <f>IF('2019'!AT18=0,0,(AMS_2030!AT18/'2019'!AT18)^(1/7)-1)</f>
        <v>-5.5385076229708119E-6</v>
      </c>
      <c r="AU18">
        <f>IF('2019'!AU18=0,0,(AMS_2030!AU18/'2019'!AU18)^(1/7)-1)</f>
        <v>0</v>
      </c>
    </row>
    <row r="19" spans="1:47" x14ac:dyDescent="0.25">
      <c r="A19" s="146"/>
      <c r="B19" s="77" t="s">
        <v>17</v>
      </c>
      <c r="C19" s="77">
        <v>15</v>
      </c>
      <c r="D19" s="78" t="s">
        <v>54</v>
      </c>
      <c r="E19" s="79">
        <f>E20</f>
        <v>-1.9570030486910639E-3</v>
      </c>
      <c r="F19" s="79">
        <f t="shared" ref="F19:AU19" si="4">F20</f>
        <v>-6.1202795064374538E-4</v>
      </c>
      <c r="G19" s="79">
        <f t="shared" si="4"/>
        <v>6.3933192073761802E-10</v>
      </c>
      <c r="H19" s="79">
        <f t="shared" si="4"/>
        <v>1.8261474303586711E-2</v>
      </c>
      <c r="I19" s="79">
        <f t="shared" si="4"/>
        <v>-6.3921256259680259E-4</v>
      </c>
      <c r="J19" s="79">
        <f t="shared" si="4"/>
        <v>-1.038826851430974E-3</v>
      </c>
      <c r="K19" s="79">
        <f t="shared" si="4"/>
        <v>2.1202948612331074E-3</v>
      </c>
      <c r="L19" s="79">
        <f t="shared" si="4"/>
        <v>2.1202948612331074E-3</v>
      </c>
      <c r="M19" s="79">
        <f t="shared" si="4"/>
        <v>3.8511404587950882E-2</v>
      </c>
      <c r="N19" s="79">
        <f t="shared" si="4"/>
        <v>1.7164193893297597E-3</v>
      </c>
      <c r="O19" s="79">
        <f t="shared" si="4"/>
        <v>1.9705857484590972E-3</v>
      </c>
      <c r="P19" s="79">
        <f t="shared" si="4"/>
        <v>-8.0362704717562572E-5</v>
      </c>
      <c r="Q19" s="79">
        <f t="shared" si="4"/>
        <v>-8.5851124320690531E-8</v>
      </c>
      <c r="R19" s="79">
        <f t="shared" si="4"/>
        <v>1.2248834391215269E-8</v>
      </c>
      <c r="S19" s="79">
        <f t="shared" si="1"/>
        <v>-1.1905708687109939E-4</v>
      </c>
      <c r="T19" s="79">
        <f t="shared" si="4"/>
        <v>-1.1905708687109939E-4</v>
      </c>
      <c r="U19" s="79">
        <f t="shared" si="4"/>
        <v>1.3392520290533838E-6</v>
      </c>
      <c r="V19" s="79">
        <f t="shared" si="4"/>
        <v>1.2112875591441252E-8</v>
      </c>
      <c r="W19" s="79">
        <f t="shared" si="4"/>
        <v>6.9291117308312167E-4</v>
      </c>
      <c r="X19" s="79">
        <f t="shared" si="4"/>
        <v>1.8113142432607532E-6</v>
      </c>
      <c r="Y19" s="79">
        <f t="shared" si="4"/>
        <v>-3.2151038173221513E-3</v>
      </c>
      <c r="Z19" s="79">
        <f t="shared" si="4"/>
        <v>-1.1596050707455285E-3</v>
      </c>
      <c r="AA19" s="79">
        <f t="shared" si="4"/>
        <v>3.7471111365690035E-3</v>
      </c>
      <c r="AB19" s="79">
        <f t="shared" si="4"/>
        <v>-2.6006691958735395E-5</v>
      </c>
      <c r="AC19" s="79">
        <f t="shared" si="4"/>
        <v>-6.8900790597603567E-4</v>
      </c>
      <c r="AD19" s="79">
        <f t="shared" si="4"/>
        <v>1.3776475770521657E-4</v>
      </c>
      <c r="AE19" s="79">
        <f t="shared" si="4"/>
        <v>-4.2327012427645361E-4</v>
      </c>
      <c r="AF19" s="79">
        <f t="shared" si="4"/>
        <v>-2.0811602723552758E-3</v>
      </c>
      <c r="AG19" s="79">
        <f t="shared" si="4"/>
        <v>-5.9103978073128394E-3</v>
      </c>
      <c r="AH19" s="79">
        <f t="shared" si="4"/>
        <v>2.8202485113704157E-5</v>
      </c>
      <c r="AI19" s="79">
        <f t="shared" si="4"/>
        <v>-6.3306926090411775E-4</v>
      </c>
      <c r="AJ19" s="79">
        <f t="shared" si="4"/>
        <v>6.4794235998810734E-7</v>
      </c>
      <c r="AK19" s="79">
        <f t="shared" si="4"/>
        <v>0</v>
      </c>
      <c r="AL19" s="79">
        <f t="shared" si="4"/>
        <v>6.7119544609517412E-4</v>
      </c>
      <c r="AM19" s="79">
        <f t="shared" si="4"/>
        <v>1.7907705031516841E-5</v>
      </c>
      <c r="AN19" s="79">
        <f t="shared" si="4"/>
        <v>0</v>
      </c>
      <c r="AO19" s="79">
        <f t="shared" si="4"/>
        <v>-1.3551712959150031E-3</v>
      </c>
      <c r="AP19" s="79">
        <f t="shared" si="4"/>
        <v>0</v>
      </c>
      <c r="AQ19" s="79">
        <f t="shared" si="4"/>
        <v>0</v>
      </c>
      <c r="AR19" s="79">
        <f t="shared" si="4"/>
        <v>0</v>
      </c>
      <c r="AS19" s="79">
        <f t="shared" si="4"/>
        <v>0</v>
      </c>
      <c r="AT19" s="79">
        <f t="shared" si="4"/>
        <v>2.7913854413186279E-4</v>
      </c>
      <c r="AU19" s="79">
        <f t="shared" si="4"/>
        <v>0</v>
      </c>
    </row>
    <row r="20" spans="1:47" x14ac:dyDescent="0.25">
      <c r="A20" s="146"/>
      <c r="B20" s="63" t="s">
        <v>18</v>
      </c>
      <c r="C20" s="63">
        <v>16</v>
      </c>
      <c r="D20" s="71" t="s">
        <v>55</v>
      </c>
      <c r="E20" s="64">
        <f>IF('2019'!E20=0,0,(AMS_2030!E20/'2019'!E20)^(1/7)-1)</f>
        <v>-1.9570030486910639E-3</v>
      </c>
      <c r="F20" s="64">
        <f>IF('2019'!F20=0,0,(AMS_2030!F20/'2019'!F20)^(1/7)-1)</f>
        <v>-6.1202795064374538E-4</v>
      </c>
      <c r="G20" s="64">
        <f>IF('2019'!G20=0,0,(AMS_2030!G20/'2019'!G20)^(1/7)-1)</f>
        <v>6.3933192073761802E-10</v>
      </c>
      <c r="H20" s="64">
        <f>IF('2019'!H20=0,0,(AMS_2030!H20/'2019'!H20)^(1/7)-1)</f>
        <v>1.8261474303586711E-2</v>
      </c>
      <c r="I20" s="64">
        <f>IF('2019'!I20=0,0,(AMS_2030!I20/'2019'!I20)^(1/7)-1)</f>
        <v>-6.3921256259680259E-4</v>
      </c>
      <c r="J20" s="64">
        <f>IF('2019'!J20=0,0,(AMS_2030!J20/'2019'!J20)^(1/7)-1)</f>
        <v>-1.038826851430974E-3</v>
      </c>
      <c r="K20" s="64">
        <f>IF('2019 (Z)'!AW20=0,0,('AMS_2030 (Z)'!AW20/'2019 (Z)'!AW20)^(1/7)-1)</f>
        <v>2.1202948612331074E-3</v>
      </c>
      <c r="L20" s="64">
        <f t="shared" si="3"/>
        <v>2.1202948612331074E-3</v>
      </c>
      <c r="M20" s="64">
        <f>IF('2019'!M20=0,0,(AMS_2030!M20/'2019'!M20)^(1/7)-1)</f>
        <v>3.8511404587950882E-2</v>
      </c>
      <c r="N20" s="64">
        <f>IF('2019'!N20=0,0,(AMS_2030!N20/'2019'!N20)^(1/7)-1)</f>
        <v>1.7164193893297597E-3</v>
      </c>
      <c r="O20" s="64">
        <f>IF('2019'!O20=0,0,(AMS_2030!O20/'2019'!O20)^(1/7)-1)</f>
        <v>1.9705857484590972E-3</v>
      </c>
      <c r="P20" s="64">
        <f>IF('2019'!P20=0,0,(AMS_2030!P20/'2019'!P20)^(1/7)-1)</f>
        <v>-8.0362704717562572E-5</v>
      </c>
      <c r="Q20" s="64">
        <f>IF('2019'!Q20=0,0,(AMS_2030!Q20/'2019'!Q20)^(1/7)-1)</f>
        <v>-8.5851124320690531E-8</v>
      </c>
      <c r="R20" s="64">
        <f>IF('2019'!R20=0,0,(AMS_2030!R20/'2019'!R20)^(1/7)-1)</f>
        <v>1.2248834391215269E-8</v>
      </c>
      <c r="S20" s="64">
        <f t="shared" si="1"/>
        <v>-1.1905708687109939E-4</v>
      </c>
      <c r="T20" s="64">
        <f>IF('2019'!T20=0,0,(AMS_2030!T20/'2019'!T20)^(1/7)-1)</f>
        <v>-1.1905708687109939E-4</v>
      </c>
      <c r="U20" s="64">
        <f>IF('2019'!U20=0,0,(AMS_2030!U20/'2019'!U20)^(1/7)-1)</f>
        <v>1.3392520290533838E-6</v>
      </c>
      <c r="V20" s="64">
        <f>IF('2019'!V20=0,0,(AMS_2030!V20/'2019'!V20)^(1/7)-1)</f>
        <v>1.2112875591441252E-8</v>
      </c>
      <c r="W20" s="64">
        <f>IF('2019'!W20=0,0,(AMS_2030!W20/'2019'!W20)^(1/7)-1)</f>
        <v>6.9291117308312167E-4</v>
      </c>
      <c r="X20" s="64">
        <f>IF('2019'!X20=0,0,(AMS_2030!X20/'2019'!X20)^(1/7)-1)</f>
        <v>1.8113142432607532E-6</v>
      </c>
      <c r="Y20" s="64">
        <f>IF('2019'!Y20=0,0,(AMS_2030!Y20/'2019'!Y20)^(1/7)-1)</f>
        <v>-3.2151038173221513E-3</v>
      </c>
      <c r="Z20" s="64">
        <f>IF('2019'!Z20=0,0,(AMS_2030!Z20/'2019'!Z20)^(1/7)-1)</f>
        <v>-1.1596050707455285E-3</v>
      </c>
      <c r="AA20" s="64">
        <f>IF('2019'!AA20=0,0,(AMS_2030!AA20/'2019'!AA20)^(1/7)-1)</f>
        <v>3.7471111365690035E-3</v>
      </c>
      <c r="AB20" s="64">
        <f>IF('2019'!AB20=0,0,(AMS_2030!AB20/'2019'!AB20)^(1/7)-1)</f>
        <v>-2.6006691958735395E-5</v>
      </c>
      <c r="AC20" s="64">
        <f>IF('2019'!AC20=0,0,(AMS_2030!AC20/'2019'!AC20)^(1/7)-1)</f>
        <v>-6.8900790597603567E-4</v>
      </c>
      <c r="AD20" s="64">
        <f>IF('2019'!AD20=0,0,(AMS_2030!AD20/'2019'!AD20)^(1/7)-1)</f>
        <v>1.3776475770521657E-4</v>
      </c>
      <c r="AE20" s="64">
        <f>IF('2019'!AE20=0,0,(AMS_2030!AE20/'2019'!AE20)^(1/7)-1)</f>
        <v>-4.2327012427645361E-4</v>
      </c>
      <c r="AF20" s="64">
        <f>IF('2019'!AF20=0,0,(AMS_2030!AF20/'2019'!AF20)^(1/7)-1)</f>
        <v>-2.0811602723552758E-3</v>
      </c>
      <c r="AG20" s="64">
        <f>IF('2019'!AG20=0,0,(AMS_2030!AG20/'2019'!AG20)^(1/7)-1)</f>
        <v>-5.9103978073128394E-3</v>
      </c>
      <c r="AH20" s="64">
        <f>IF('2019'!AH20=0,0,(AMS_2030!AH20/'2019'!AH20)^(1/7)-1)</f>
        <v>2.8202485113704157E-5</v>
      </c>
      <c r="AI20" s="64">
        <f>IF('2019'!AI20=0,0,(AMS_2030!AI20/'2019'!AI20)^(1/7)-1)</f>
        <v>-6.3306926090411775E-4</v>
      </c>
      <c r="AJ20" s="64">
        <f>IF('2019'!AJ20=0,0,(AMS_2030!AJ20/'2019'!AJ20)^(1/7)-1)</f>
        <v>6.4794235998810734E-7</v>
      </c>
      <c r="AK20" s="64">
        <f>IF('2019'!AK20=0,0,(AMS_2030!AK20/'2019'!AK20)^(1/7)-1)</f>
        <v>0</v>
      </c>
      <c r="AL20" s="64">
        <f>IF('2019'!AL20=0,0,(AMS_2030!AL20/'2019'!AL20)^(1/7)-1)</f>
        <v>6.7119544609517412E-4</v>
      </c>
      <c r="AM20" s="64">
        <f>IF('2019'!AM20=0,0,(AMS_2030!AM20/'2019'!AM20)^(1/7)-1)</f>
        <v>1.7907705031516841E-5</v>
      </c>
      <c r="AN20" s="64">
        <f>IF('2019'!AN20=0,0,(AMS_2030!AN20/'2019'!AN20)^(1/7)-1)</f>
        <v>0</v>
      </c>
      <c r="AO20" s="64">
        <f>IF('2019'!AO20=0,0,(AMS_2030!AO20/'2019'!AO20)^(1/7)-1)</f>
        <v>-1.3551712959150031E-3</v>
      </c>
      <c r="AP20" s="64">
        <f>IF('2019'!AP20=0,0,(AMS_2030!AP20/'2019'!AP20)^(1/7)-1)</f>
        <v>0</v>
      </c>
      <c r="AQ20" s="64">
        <f>IF('2019'!AQ20=0,0,(AMS_2030!AQ20/'2019'!AQ20)^(1/7)-1)</f>
        <v>0</v>
      </c>
      <c r="AR20" s="64">
        <f>IF('2019'!AR20=0,0,(AMS_2030!AR20/'2019'!AR20)^(1/7)-1)</f>
        <v>0</v>
      </c>
      <c r="AS20" s="64">
        <f>IF('2019'!AS20=0,0,(AMS_2030!AS20/'2019'!AS20)^(1/7)-1)</f>
        <v>0</v>
      </c>
      <c r="AT20" s="64">
        <f>IF('2019'!AT20=0,0,(AMS_2030!AT20/'2019'!AT20)^(1/7)-1)</f>
        <v>2.7913854413186279E-4</v>
      </c>
      <c r="AU20" s="64">
        <f>IF('2019'!AU20=0,0,(AMS_2030!AU20/'2019'!AU20)^(1/7)-1)</f>
        <v>0</v>
      </c>
    </row>
    <row r="21" spans="1:47" x14ac:dyDescent="0.25">
      <c r="A21" s="146"/>
      <c r="B21" s="1" t="s">
        <v>19</v>
      </c>
      <c r="C21" s="1">
        <v>17</v>
      </c>
      <c r="D21" s="4" t="s">
        <v>56</v>
      </c>
      <c r="E21">
        <f>IF('2019'!E21=0,0,(AMS_2030!E21/'2019'!E21)^(1/7)-1)</f>
        <v>-3.2003809750862366E-3</v>
      </c>
      <c r="F21">
        <f>IF('2019'!F21=0,0,(AMS_2030!F21/'2019'!F21)^(1/7)-1)</f>
        <v>-1.255611852919114E-3</v>
      </c>
      <c r="G21">
        <f>IF('2019'!G21=0,0,(AMS_2030!G21/'2019'!G21)^(1/7)-1)</f>
        <v>6.3933192073761802E-10</v>
      </c>
      <c r="H21">
        <f>IF('2019'!H21=0,0,(AMS_2030!H21/'2019'!H21)^(1/7)-1)</f>
        <v>1.8203957107058244E-2</v>
      </c>
      <c r="I21">
        <f>IF('2019'!I21=0,0,(AMS_2030!I21/'2019'!I21)^(1/7)-1)</f>
        <v>6.4590428595590055E-4</v>
      </c>
      <c r="J21">
        <f>IF('2019'!J21=0,0,(AMS_2030!J21/'2019'!J21)^(1/7)-1)</f>
        <v>-3.5761842374321118E-3</v>
      </c>
      <c r="K21" s="64">
        <f>IF('2019 (Z)'!AW21=0,0,('AMS_2030 (Z)'!AW21/'2019 (Z)'!AW21)^(1/7)-1)</f>
        <v>1.2414120253523286E-3</v>
      </c>
      <c r="L21" s="64">
        <f t="shared" si="3"/>
        <v>1.2414120253523286E-3</v>
      </c>
      <c r="M21">
        <f>IF('2019'!M21=0,0,(AMS_2030!M21/'2019'!M21)^(1/7)-1)</f>
        <v>5.6165892121718297E-2</v>
      </c>
      <c r="N21">
        <f>IF('2019'!N21=0,0,(AMS_2030!N21/'2019'!N21)^(1/7)-1)</f>
        <v>2.6000134729282642E-3</v>
      </c>
      <c r="O21">
        <f>IF('2019'!O21=0,0,(AMS_2030!O21/'2019'!O21)^(1/7)-1)</f>
        <v>3.1666183713157103E-3</v>
      </c>
      <c r="P21">
        <f>IF('2019'!P21=0,0,(AMS_2030!P21/'2019'!P21)^(1/7)-1)</f>
        <v>6.7363727527247619E-5</v>
      </c>
      <c r="Q21">
        <f>IF('2019'!Q21=0,0,(AMS_2030!Q21/'2019'!Q21)^(1/7)-1)</f>
        <v>-8.5851124431712833E-8</v>
      </c>
      <c r="R21">
        <f>IF('2019'!R21=0,0,(AMS_2030!R21/'2019'!R21)^(1/7)-1)</f>
        <v>1.2248834613259874E-8</v>
      </c>
      <c r="S21" s="64">
        <f t="shared" si="1"/>
        <v>-5.7046525478554599E-5</v>
      </c>
      <c r="T21" s="64">
        <f>IF('2019'!T21=0,0,(AMS_2030!T21/'2019'!T21)^(1/7)-1)</f>
        <v>-5.7046525478554599E-5</v>
      </c>
      <c r="U21">
        <f>IF('2019'!U21=0,0,(AMS_2030!U21/'2019'!U21)^(1/7)-1)</f>
        <v>-3.4106545210299544E-7</v>
      </c>
      <c r="V21">
        <f>IF('2019'!V21=0,0,(AMS_2030!V21/'2019'!V21)^(1/7)-1)</f>
        <v>1.2112875591441252E-8</v>
      </c>
      <c r="W21">
        <f>IF('2019'!W21=0,0,(AMS_2030!W21/'2019'!W21)^(1/7)-1)</f>
        <v>-6.4539507466987445E-4</v>
      </c>
      <c r="X21">
        <f>IF('2019'!X21=0,0,(AMS_2030!X21/'2019'!X21)^(1/7)-1)</f>
        <v>3.2975366854870458E-6</v>
      </c>
      <c r="Y21">
        <f>IF('2019'!Y21=0,0,(AMS_2030!Y21/'2019'!Y21)^(1/7)-1)</f>
        <v>-3.2151038173234836E-3</v>
      </c>
      <c r="Z21">
        <f>IF('2019'!Z21=0,0,(AMS_2030!Z21/'2019'!Z21)^(1/7)-1)</f>
        <v>-1.1458004009815559E-3</v>
      </c>
      <c r="AA21">
        <f>IF('2019'!AA21=0,0,(AMS_2030!AA21/'2019'!AA21)^(1/7)-1)</f>
        <v>3.7471452748367717E-3</v>
      </c>
      <c r="AB21">
        <f>IF('2019'!AB21=0,0,(AMS_2030!AB21/'2019'!AB21)^(1/7)-1)</f>
        <v>-1.2064003920442268E-4</v>
      </c>
      <c r="AC21">
        <f>IF('2019'!AC21=0,0,(AMS_2030!AC21/'2019'!AC21)^(1/7)-1)</f>
        <v>-6.8900790597592465E-4</v>
      </c>
      <c r="AD21">
        <f>IF('2019'!AD21=0,0,(AMS_2030!AD21/'2019'!AD21)^(1/7)-1)</f>
        <v>1.3776475770521657E-4</v>
      </c>
      <c r="AE21">
        <f>IF('2019'!AE21=0,0,(AMS_2030!AE21/'2019'!AE21)^(1/7)-1)</f>
        <v>-4.2327012427645361E-4</v>
      </c>
      <c r="AF21">
        <f>IF('2019'!AF21=0,0,(AMS_2030!AF21/'2019'!AF21)^(1/7)-1)</f>
        <v>-2.0811602723553868E-3</v>
      </c>
      <c r="AG21">
        <f>IF('2019'!AG21=0,0,(AMS_2030!AG21/'2019'!AG21)^(1/7)-1)</f>
        <v>-5.9103978073128394E-3</v>
      </c>
      <c r="AH21">
        <f>IF('2019'!AH21=0,0,(AMS_2030!AH21/'2019'!AH21)^(1/7)-1)</f>
        <v>2.8202485113704157E-5</v>
      </c>
      <c r="AI21">
        <f>IF('2019'!AI21=0,0,(AMS_2030!AI21/'2019'!AI21)^(1/7)-1)</f>
        <v>-6.330525774737028E-4</v>
      </c>
      <c r="AJ21">
        <f>IF('2019'!AJ21=0,0,(AMS_2030!AJ21/'2019'!AJ21)^(1/7)-1)</f>
        <v>-1.2186356812549093E-7</v>
      </c>
      <c r="AK21">
        <f>IF('2019'!AK21=0,0,(AMS_2030!AK21/'2019'!AK21)^(1/7)-1)</f>
        <v>0</v>
      </c>
      <c r="AL21">
        <f>IF('2019'!AL21=0,0,(AMS_2030!AL21/'2019'!AL21)^(1/7)-1)</f>
        <v>6.7119544609517412E-4</v>
      </c>
      <c r="AM21">
        <f>IF('2019'!AM21=0,0,(AMS_2030!AM21/'2019'!AM21)^(1/7)-1)</f>
        <v>1.7358223968200193E-5</v>
      </c>
      <c r="AN21">
        <f>IF('2019'!AN21=0,0,(AMS_2030!AN21/'2019'!AN21)^(1/7)-1)</f>
        <v>0</v>
      </c>
      <c r="AO21">
        <f>IF('2019'!AO21=0,0,(AMS_2030!AO21/'2019'!AO21)^(1/7)-1)</f>
        <v>-1.3551712959150031E-3</v>
      </c>
      <c r="AP21">
        <f>IF('2019'!AP21=0,0,(AMS_2030!AP21/'2019'!AP21)^(1/7)-1)</f>
        <v>0</v>
      </c>
      <c r="AQ21">
        <f>IF('2019'!AQ21=0,0,(AMS_2030!AQ21/'2019'!AQ21)^(1/7)-1)</f>
        <v>0</v>
      </c>
      <c r="AR21">
        <f>IF('2019'!AR21=0,0,(AMS_2030!AR21/'2019'!AR21)^(1/7)-1)</f>
        <v>0</v>
      </c>
      <c r="AS21">
        <f>IF('2019'!AS21=0,0,(AMS_2030!AS21/'2019'!AS21)^(1/7)-1)</f>
        <v>0</v>
      </c>
      <c r="AT21">
        <f>IF('2019'!AT21=0,0,(AMS_2030!AT21/'2019'!AT21)^(1/7)-1)</f>
        <v>2.1008214757145538E-5</v>
      </c>
      <c r="AU21">
        <f>IF('2019'!AU21=0,0,(AMS_2030!AU21/'2019'!AU21)^(1/7)-1)</f>
        <v>0</v>
      </c>
    </row>
    <row r="22" spans="1:47" x14ac:dyDescent="0.25">
      <c r="A22" s="146"/>
      <c r="B22" s="1" t="s">
        <v>20</v>
      </c>
      <c r="C22" s="1">
        <v>18</v>
      </c>
      <c r="D22" s="4" t="s">
        <v>57</v>
      </c>
      <c r="E22">
        <f>IF('2019'!E22=0,0,(AMS_2030!E22/'2019'!E22)^(1/7)-1)</f>
        <v>-2.8691761649750624E-3</v>
      </c>
      <c r="F22">
        <f>IF('2019'!F22=0,0,(AMS_2030!F22/'2019'!F22)^(1/7)-1)</f>
        <v>5.2771921845140568E-4</v>
      </c>
      <c r="G22">
        <f>IF('2019'!G22=0,0,(AMS_2030!G22/'2019'!G22)^(1/7)-1)</f>
        <v>6.3933192073761802E-10</v>
      </c>
      <c r="H22">
        <f>IF('2019'!H22=0,0,(AMS_2030!H22/'2019'!H22)^(1/7)-1)</f>
        <v>1.9075390971799777E-2</v>
      </c>
      <c r="I22">
        <f>IF('2019'!I22=0,0,(AMS_2030!I22/'2019'!I22)^(1/7)-1)</f>
        <v>1.2000487930834414E-3</v>
      </c>
      <c r="J22">
        <f>IF('2019'!J22=0,0,(AMS_2030!J22/'2019'!J22)^(1/7)-1)</f>
        <v>-3.1819738777583151E-4</v>
      </c>
      <c r="K22" s="64">
        <f>IF('2019 (Z)'!AW22=0,0,('AMS_2030 (Z)'!AW22/'2019 (Z)'!AW22)^(1/7)-1)</f>
        <v>2.5189822158360187E-3</v>
      </c>
      <c r="L22" s="64">
        <f t="shared" si="3"/>
        <v>2.5189822158360187E-3</v>
      </c>
      <c r="M22">
        <f>IF('2019'!M22=0,0,(AMS_2030!M22/'2019'!M22)^(1/7)-1)</f>
        <v>-1.3154938527451421E-2</v>
      </c>
      <c r="N22">
        <f>IF('2019'!N22=0,0,(AMS_2030!N22/'2019'!N22)^(1/7)-1)</f>
        <v>-2.2857581025164331E-2</v>
      </c>
      <c r="O22">
        <f>IF('2019'!O22=0,0,(AMS_2030!O22/'2019'!O22)^(1/7)-1)</f>
        <v>3.1441000520562312E-3</v>
      </c>
      <c r="P22">
        <f>IF('2019'!P22=0,0,(AMS_2030!P22/'2019'!P22)^(1/7)-1)</f>
        <v>-1.2347332754014673E-5</v>
      </c>
      <c r="Q22">
        <f>IF('2019'!Q22=0,0,(AMS_2030!Q22/'2019'!Q22)^(1/7)-1)</f>
        <v>-8.5851124320690531E-8</v>
      </c>
      <c r="R22">
        <f>IF('2019'!R22=0,0,(AMS_2030!R22/'2019'!R22)^(1/7)-1)</f>
        <v>1.2248834613259874E-8</v>
      </c>
      <c r="S22" s="64">
        <f t="shared" si="1"/>
        <v>-2.0886571853173663E-5</v>
      </c>
      <c r="T22" s="64">
        <f>IF('2019'!T22=0,0,(AMS_2030!T22/'2019'!T22)^(1/7)-1)</f>
        <v>-2.0886571853173663E-5</v>
      </c>
      <c r="U22">
        <f>IF('2019'!U22=0,0,(AMS_2030!U22/'2019'!U22)^(1/7)-1)</f>
        <v>5.5704179802162912E-7</v>
      </c>
      <c r="V22">
        <f>IF('2019'!V22=0,0,(AMS_2030!V22/'2019'!V22)^(1/7)-1)</f>
        <v>1.2112875591441252E-8</v>
      </c>
      <c r="W22">
        <f>IF('2019'!W22=0,0,(AMS_2030!W22/'2019'!W22)^(1/7)-1)</f>
        <v>3.8616116134737588E-4</v>
      </c>
      <c r="X22">
        <f>IF('2019'!X22=0,0,(AMS_2030!X22/'2019'!X22)^(1/7)-1)</f>
        <v>2.7121853341416369E-5</v>
      </c>
      <c r="Y22">
        <f>IF('2019'!Y22=0,0,(AMS_2030!Y22/'2019'!Y22)^(1/7)-1)</f>
        <v>-3.215103817320264E-3</v>
      </c>
      <c r="Z22">
        <f>IF('2019'!Z22=0,0,(AMS_2030!Z22/'2019'!Z22)^(1/7)-1)</f>
        <v>-1.1600655606195387E-3</v>
      </c>
      <c r="AA22">
        <f>IF('2019'!AA22=0,0,(AMS_2030!AA22/'2019'!AA22)^(1/7)-1)</f>
        <v>3.7471413025549349E-3</v>
      </c>
      <c r="AB22">
        <f>IF('2019'!AB22=0,0,(AMS_2030!AB22/'2019'!AB22)^(1/7)-1)</f>
        <v>-2.5414841383730735E-4</v>
      </c>
      <c r="AC22">
        <f>IF('2019'!AC22=0,0,(AMS_2030!AC22/'2019'!AC22)^(1/7)-1)</f>
        <v>-6.8900790597603567E-4</v>
      </c>
      <c r="AD22">
        <f>IF('2019'!AD22=0,0,(AMS_2030!AD22/'2019'!AD22)^(1/7)-1)</f>
        <v>1.3776475770521657E-4</v>
      </c>
      <c r="AE22">
        <f>IF('2019'!AE22=0,0,(AMS_2030!AE22/'2019'!AE22)^(1/7)-1)</f>
        <v>-4.2327012427645361E-4</v>
      </c>
      <c r="AF22">
        <f>IF('2019'!AF22=0,0,(AMS_2030!AF22/'2019'!AF22)^(1/7)-1)</f>
        <v>-2.0811602723552758E-3</v>
      </c>
      <c r="AG22">
        <f>IF('2019'!AG22=0,0,(AMS_2030!AG22/'2019'!AG22)^(1/7)-1)</f>
        <v>-5.9103978073128394E-3</v>
      </c>
      <c r="AH22">
        <f>IF('2019'!AH22=0,0,(AMS_2030!AH22/'2019'!AH22)^(1/7)-1)</f>
        <v>2.8202485113704157E-5</v>
      </c>
      <c r="AI22">
        <f>IF('2019'!AI22=0,0,(AMS_2030!AI22/'2019'!AI22)^(1/7)-1)</f>
        <v>-6.3305502864741126E-4</v>
      </c>
      <c r="AJ22">
        <f>IF('2019'!AJ22=0,0,(AMS_2030!AJ22/'2019'!AJ22)^(1/7)-1)</f>
        <v>3.2482549650048043E-7</v>
      </c>
      <c r="AK22">
        <f>IF('2019'!AK22=0,0,(AMS_2030!AK22/'2019'!AK22)^(1/7)-1)</f>
        <v>0</v>
      </c>
      <c r="AL22">
        <f>IF('2019'!AL22=0,0,(AMS_2030!AL22/'2019'!AL22)^(1/7)-1)</f>
        <v>6.7119544609517412E-4</v>
      </c>
      <c r="AM22">
        <f>IF('2019'!AM22=0,0,(AMS_2030!AM22/'2019'!AM22)^(1/7)-1)</f>
        <v>1.7795936746667351E-5</v>
      </c>
      <c r="AN22">
        <f>IF('2019'!AN22=0,0,(AMS_2030!AN22/'2019'!AN22)^(1/7)-1)</f>
        <v>0</v>
      </c>
      <c r="AO22">
        <f>IF('2019'!AO22=0,0,(AMS_2030!AO22/'2019'!AO22)^(1/7)-1)</f>
        <v>-1.3551712959150031E-3</v>
      </c>
      <c r="AP22">
        <f>IF('2019'!AP22=0,0,(AMS_2030!AP22/'2019'!AP22)^(1/7)-1)</f>
        <v>0</v>
      </c>
      <c r="AQ22">
        <f>IF('2019'!AQ22=0,0,(AMS_2030!AQ22/'2019'!AQ22)^(1/7)-1)</f>
        <v>0</v>
      </c>
      <c r="AR22">
        <f>IF('2019'!AR22=0,0,(AMS_2030!AR22/'2019'!AR22)^(1/7)-1)</f>
        <v>0</v>
      </c>
      <c r="AS22">
        <f>IF('2019'!AS22=0,0,(AMS_2030!AS22/'2019'!AS22)^(1/7)-1)</f>
        <v>0</v>
      </c>
      <c r="AT22">
        <f>IF('2019'!AT22=0,0,(AMS_2030!AT22/'2019'!AT22)^(1/7)-1)</f>
        <v>-1.0328646271995368E-4</v>
      </c>
      <c r="AU22">
        <f>IF('2019'!AU22=0,0,(AMS_2030!AU22/'2019'!AU22)^(1/7)-1)</f>
        <v>0</v>
      </c>
    </row>
    <row r="23" spans="1:47" x14ac:dyDescent="0.25">
      <c r="A23" s="146"/>
      <c r="B23" s="1" t="s">
        <v>21</v>
      </c>
      <c r="C23" s="1">
        <v>19</v>
      </c>
      <c r="D23" s="4" t="s">
        <v>58</v>
      </c>
      <c r="E23">
        <f>IF('2019'!E23=0,0,(AMS_2030!E23/'2019'!E23)^(1/7)-1)</f>
        <v>-1.2515258839039811E-3</v>
      </c>
      <c r="F23">
        <f>IF('2019'!F23=0,0,(AMS_2030!F23/'2019'!F23)^(1/7)-1)</f>
        <v>-5.4451402549560157E-4</v>
      </c>
      <c r="G23">
        <f>IF('2019'!G23=0,0,(AMS_2030!G23/'2019'!G23)^(1/7)-1)</f>
        <v>-3.6065417761865781E-4</v>
      </c>
      <c r="H23">
        <f>IF('2019'!H23=0,0,(AMS_2030!H23/'2019'!H23)^(1/7)-1)</f>
        <v>4.0648830308271933E-3</v>
      </c>
      <c r="I23">
        <f>IF('2019'!I23=0,0,(AMS_2030!I23/'2019'!I23)^(1/7)-1)</f>
        <v>-6.6456389514391034E-4</v>
      </c>
      <c r="J23">
        <f>IF('2019'!J23=0,0,(AMS_2030!J23/'2019'!J23)^(1/7)-1)</f>
        <v>-2.9821622425296734E-4</v>
      </c>
      <c r="K23" s="64">
        <f>IF('2019 (Z)'!AW23=0,0,('AMS_2030 (Z)'!AW23/'2019 (Z)'!AW23)^(1/7)-1)</f>
        <v>2.3426551368115334E-3</v>
      </c>
      <c r="L23" s="64">
        <f t="shared" si="3"/>
        <v>2.3426551368115334E-3</v>
      </c>
      <c r="M23">
        <f>IF('2019'!M23=0,0,(AMS_2030!M23/'2019'!M23)^(1/7)-1)</f>
        <v>1.0993281604018357E-2</v>
      </c>
      <c r="N23">
        <f>IF('2019'!N23=0,0,(AMS_2030!N23/'2019'!N23)^(1/7)-1)</f>
        <v>-7.2969014629573614E-3</v>
      </c>
      <c r="O23">
        <f>IF('2019'!O23=0,0,(AMS_2030!O23/'2019'!O23)^(1/7)-1)</f>
        <v>1.9337349590196062E-3</v>
      </c>
      <c r="P23">
        <f>IF('2019'!P23=0,0,(AMS_2030!P23/'2019'!P23)^(1/7)-1)</f>
        <v>-5.1248118478697258E-4</v>
      </c>
      <c r="Q23">
        <f>IF('2019'!Q23=0,0,(AMS_2030!Q23/'2019'!Q23)^(1/7)-1)</f>
        <v>-2.4571569425224649E-4</v>
      </c>
      <c r="R23">
        <f>IF('2019'!R23=0,0,(AMS_2030!R23/'2019'!R23)^(1/7)-1)</f>
        <v>-1.2139037877856307E-4</v>
      </c>
      <c r="S23" s="64">
        <f t="shared" si="1"/>
        <v>-1.9167070413494969E-5</v>
      </c>
      <c r="T23" s="64">
        <f>IF('2019'!T23=0,0,(AMS_2030!T23/'2019'!T23)^(1/7)-1)</f>
        <v>-1.9167070413494969E-5</v>
      </c>
      <c r="U23">
        <f>IF('2019'!U23=0,0,(AMS_2030!U23/'2019'!U23)^(1/7)-1)</f>
        <v>-1.9765044902342321E-4</v>
      </c>
      <c r="V23">
        <f>IF('2019'!V23=0,0,(AMS_2030!V23/'2019'!V23)^(1/7)-1)</f>
        <v>-1.6582350343097296E-4</v>
      </c>
      <c r="W23">
        <f>IF('2019'!W23=0,0,(AMS_2030!W23/'2019'!W23)^(1/7)-1)</f>
        <v>-1.0781804879591572E-3</v>
      </c>
      <c r="X23">
        <f>IF('2019'!X23=0,0,(AMS_2030!X23/'2019'!X23)^(1/7)-1)</f>
        <v>-6.0338509917556848E-4</v>
      </c>
      <c r="Y23">
        <f>IF('2019'!Y23=0,0,(AMS_2030!Y23/'2019'!Y23)^(1/7)-1)</f>
        <v>-3.4554866616181013E-3</v>
      </c>
      <c r="Z23">
        <f>IF('2019'!Z23=0,0,(AMS_2030!Z23/'2019'!Z23)^(1/7)-1)</f>
        <v>-2.2283132244373949E-3</v>
      </c>
      <c r="AA23">
        <f>IF('2019'!AA23=0,0,(AMS_2030!AA23/'2019'!AA23)^(1/7)-1)</f>
        <v>3.7107344153284316E-3</v>
      </c>
      <c r="AB23">
        <f>IF('2019'!AB23=0,0,(AMS_2030!AB23/'2019'!AB23)^(1/7)-1)</f>
        <v>-7.8380224893803696E-4</v>
      </c>
      <c r="AC23">
        <f>IF('2019'!AC23=0,0,(AMS_2030!AC23/'2019'!AC23)^(1/7)-1)</f>
        <v>-7.2770390426979414E-4</v>
      </c>
      <c r="AD23">
        <f>IF('2019'!AD23=0,0,(AMS_2030!AD23/'2019'!AD23)^(1/7)-1)</f>
        <v>7.797775284634767E-5</v>
      </c>
      <c r="AE23">
        <f>IF('2019'!AE23=0,0,(AMS_2030!AE23/'2019'!AE23)^(1/7)-1)</f>
        <v>-5.1317528402827772E-4</v>
      </c>
      <c r="AF23">
        <f>IF('2019'!AF23=0,0,(AMS_2030!AF23/'2019'!AF23)^(1/7)-1)</f>
        <v>-2.4120755615032463E-3</v>
      </c>
      <c r="AG23">
        <f>IF('2019'!AG23=0,0,(AMS_2030!AG23/'2019'!AG23)^(1/7)-1)</f>
        <v>-5.9108568363274161E-3</v>
      </c>
      <c r="AH23">
        <f>IF('2019'!AH23=0,0,(AMS_2030!AH23/'2019'!AH23)^(1/7)-1)</f>
        <v>-3.0482138805065784E-4</v>
      </c>
      <c r="AI23">
        <f>IF('2019'!AI23=0,0,(AMS_2030!AI23/'2019'!AI23)^(1/7)-1)</f>
        <v>-6.8043555832564273E-4</v>
      </c>
      <c r="AJ23">
        <f>IF('2019'!AJ23=0,0,(AMS_2030!AJ23/'2019'!AJ23)^(1/7)-1)</f>
        <v>-2.677448744540234E-4</v>
      </c>
      <c r="AK23">
        <f>IF('2019'!AK23=0,0,(AMS_2030!AK23/'2019'!AK23)^(1/7)-1)</f>
        <v>0</v>
      </c>
      <c r="AL23">
        <f>IF('2019'!AL23=0,0,(AMS_2030!AL23/'2019'!AL23)^(1/7)-1)</f>
        <v>4.2529875761099234E-4</v>
      </c>
      <c r="AM23">
        <f>IF('2019'!AM23=0,0,(AMS_2030!AM23/'2019'!AM23)^(1/7)-1)</f>
        <v>-3.5901100843163114E-3</v>
      </c>
      <c r="AN23">
        <f>IF('2019'!AN23=0,0,(AMS_2030!AN23/'2019'!AN23)^(1/7)-1)</f>
        <v>0</v>
      </c>
      <c r="AO23">
        <f>IF('2019'!AO23=0,0,(AMS_2030!AO23/'2019'!AO23)^(1/7)-1)</f>
        <v>-1.3928295406498981E-3</v>
      </c>
      <c r="AP23">
        <f>IF('2019'!AP23=0,0,(AMS_2030!AP23/'2019'!AP23)^(1/7)-1)</f>
        <v>-2.0963366248905047E-4</v>
      </c>
      <c r="AQ23">
        <f>IF('2019'!AQ23=0,0,(AMS_2030!AQ23/'2019'!AQ23)^(1/7)-1)</f>
        <v>-1.6637804434141978E-3</v>
      </c>
      <c r="AR23">
        <f>IF('2019'!AR23=0,0,(AMS_2030!AR23/'2019'!AR23)^(1/7)-1)</f>
        <v>-7.1859747902247584E-5</v>
      </c>
      <c r="AS23">
        <f>IF('2019'!AS23=0,0,(AMS_2030!AS23/'2019'!AS23)^(1/7)-1)</f>
        <v>-4.0054477869144733E-5</v>
      </c>
      <c r="AT23">
        <f>IF('2019'!AT23=0,0,(AMS_2030!AT23/'2019'!AT23)^(1/7)-1)</f>
        <v>-8.3011243389730094E-4</v>
      </c>
      <c r="AU23">
        <f>IF('2019'!AU23=0,0,(AMS_2030!AU23/'2019'!AU23)^(1/7)-1)</f>
        <v>0</v>
      </c>
    </row>
    <row r="24" spans="1:47" x14ac:dyDescent="0.25">
      <c r="A24" s="146"/>
      <c r="B24" s="1" t="s">
        <v>22</v>
      </c>
      <c r="C24" s="1">
        <v>20</v>
      </c>
      <c r="D24" s="4" t="s">
        <v>59</v>
      </c>
      <c r="E24">
        <f>IF('2019'!E24=0,0,(AMS_2030!E24/'2019'!E24)^(1/7)-1)</f>
        <v>-3.1757637483742496E-4</v>
      </c>
      <c r="F24">
        <f>IF('2019'!F24=0,0,(AMS_2030!F24/'2019'!F24)^(1/7)-1)</f>
        <v>1.547731547343556E-3</v>
      </c>
      <c r="G24">
        <f>IF('2019'!G24=0,0,(AMS_2030!G24/'2019'!G24)^(1/7)-1)</f>
        <v>6.3933192073761802E-10</v>
      </c>
      <c r="H24">
        <f>IF('2019'!H24=0,0,(AMS_2030!H24/'2019'!H24)^(1/7)-1)</f>
        <v>4.4732870875500597E-2</v>
      </c>
      <c r="I24">
        <f>IF('2019'!I24=0,0,(AMS_2030!I24/'2019'!I24)^(1/7)-1)</f>
        <v>6.3875541293234583E-4</v>
      </c>
      <c r="J24">
        <f>IF('2019'!J24=0,0,(AMS_2030!J24/'2019'!J24)^(1/7)-1)</f>
        <v>-8.1949567482814123E-3</v>
      </c>
      <c r="K24" s="64">
        <f>IF('2019 (Z)'!AW24=0,0,('AMS_2030 (Z)'!AW24/'2019 (Z)'!AW24)^(1/7)-1)</f>
        <v>2.5460089512781003E-3</v>
      </c>
      <c r="L24" s="64">
        <f t="shared" si="3"/>
        <v>2.5460089512781003E-3</v>
      </c>
      <c r="M24">
        <f>IF('2019'!M24=0,0,(AMS_2030!M24/'2019'!M24)^(1/7)-1)</f>
        <v>4.154813637643695E-3</v>
      </c>
      <c r="N24">
        <f>IF('2019'!N24=0,0,(AMS_2030!N24/'2019'!N24)^(1/7)-1)</f>
        <v>2.2273819864976785E-2</v>
      </c>
      <c r="O24">
        <f>IF('2019'!O24=0,0,(AMS_2030!O24/'2019'!O24)^(1/7)-1)</f>
        <v>3.8543894118876487E-3</v>
      </c>
      <c r="P24">
        <f>IF('2019'!P24=0,0,(AMS_2030!P24/'2019'!P24)^(1/7)-1)</f>
        <v>1.34250732514829E-4</v>
      </c>
      <c r="Q24">
        <f>IF('2019'!Q24=0,0,(AMS_2030!Q24/'2019'!Q24)^(1/7)-1)</f>
        <v>-8.5851124431712833E-8</v>
      </c>
      <c r="R24">
        <f>IF('2019'!R24=0,0,(AMS_2030!R24/'2019'!R24)^(1/7)-1)</f>
        <v>1.2248834613259874E-8</v>
      </c>
      <c r="S24" s="64">
        <f t="shared" si="1"/>
        <v>-1.1596437607952481E-5</v>
      </c>
      <c r="T24" s="64">
        <f>IF('2019'!T24=0,0,(AMS_2030!T24/'2019'!T24)^(1/7)-1)</f>
        <v>-1.1596437607952481E-5</v>
      </c>
      <c r="U24">
        <f>IF('2019'!U24=0,0,(AMS_2030!U24/'2019'!U24)^(1/7)-1)</f>
        <v>1.8259812093468497E-6</v>
      </c>
      <c r="V24">
        <f>IF('2019'!V24=0,0,(AMS_2030!V24/'2019'!V24)^(1/7)-1)</f>
        <v>1.2112875591441252E-8</v>
      </c>
      <c r="W24">
        <f>IF('2019'!W24=0,0,(AMS_2030!W24/'2019'!W24)^(1/7)-1)</f>
        <v>-7.643955571823291E-5</v>
      </c>
      <c r="X24">
        <f>IF('2019'!X24=0,0,(AMS_2030!X24/'2019'!X24)^(1/7)-1)</f>
        <v>-1.6358777917835354E-6</v>
      </c>
      <c r="Y24">
        <f>IF('2019'!Y24=0,0,(AMS_2030!Y24/'2019'!Y24)^(1/7)-1)</f>
        <v>-3.2151038173208191E-3</v>
      </c>
      <c r="Z24">
        <f>IF('2019'!Z24=0,0,(AMS_2030!Z24/'2019'!Z24)^(1/7)-1)</f>
        <v>-1.1535845530622479E-3</v>
      </c>
      <c r="AA24">
        <f>IF('2019'!AA24=0,0,(AMS_2030!AA24/'2019'!AA24)^(1/7)-1)</f>
        <v>3.7470300222113284E-3</v>
      </c>
      <c r="AB24">
        <f>IF('2019'!AB24=0,0,(AMS_2030!AB24/'2019'!AB24)^(1/7)-1)</f>
        <v>-1.8394674243427112E-4</v>
      </c>
      <c r="AC24">
        <f>IF('2019'!AC24=0,0,(AMS_2030!AC24/'2019'!AC24)^(1/7)-1)</f>
        <v>-6.8900790597603567E-4</v>
      </c>
      <c r="AD24">
        <f>IF('2019'!AD24=0,0,(AMS_2030!AD24/'2019'!AD24)^(1/7)-1)</f>
        <v>1.3776475770521657E-4</v>
      </c>
      <c r="AE24">
        <f>IF('2019'!AE24=0,0,(AMS_2030!AE24/'2019'!AE24)^(1/7)-1)</f>
        <v>-4.2327012427656463E-4</v>
      </c>
      <c r="AF24">
        <f>IF('2019'!AF24=0,0,(AMS_2030!AF24/'2019'!AF24)^(1/7)-1)</f>
        <v>-2.0811602723553868E-3</v>
      </c>
      <c r="AG24">
        <f>IF('2019'!AG24=0,0,(AMS_2030!AG24/'2019'!AG24)^(1/7)-1)</f>
        <v>-5.9103978073128394E-3</v>
      </c>
      <c r="AH24">
        <f>IF('2019'!AH24=0,0,(AMS_2030!AH24/'2019'!AH24)^(1/7)-1)</f>
        <v>2.8202485113704157E-5</v>
      </c>
      <c r="AI24">
        <f>IF('2019'!AI24=0,0,(AMS_2030!AI24/'2019'!AI24)^(1/7)-1)</f>
        <v>-6.3895857710027926E-4</v>
      </c>
      <c r="AJ24">
        <f>IF('2019'!AJ24=0,0,(AMS_2030!AJ24/'2019'!AJ24)^(1/7)-1)</f>
        <v>-3.1506998047214907E-6</v>
      </c>
      <c r="AK24">
        <f>IF('2019'!AK24=0,0,(AMS_2030!AK24/'2019'!AK24)^(1/7)-1)</f>
        <v>0</v>
      </c>
      <c r="AL24">
        <f>IF('2019'!AL24=0,0,(AMS_2030!AL24/'2019'!AL24)^(1/7)-1)</f>
        <v>6.7119544609517412E-4</v>
      </c>
      <c r="AM24">
        <f>IF('2019'!AM24=0,0,(AMS_2030!AM24/'2019'!AM24)^(1/7)-1)</f>
        <v>1.4168034175199296E-5</v>
      </c>
      <c r="AN24">
        <f>IF('2019'!AN24=0,0,(AMS_2030!AN24/'2019'!AN24)^(1/7)-1)</f>
        <v>0</v>
      </c>
      <c r="AO24">
        <f>IF('2019'!AO24=0,0,(AMS_2030!AO24/'2019'!AO24)^(1/7)-1)</f>
        <v>-1.3551712959150031E-3</v>
      </c>
      <c r="AP24">
        <f>IF('2019'!AP24=0,0,(AMS_2030!AP24/'2019'!AP24)^(1/7)-1)</f>
        <v>0</v>
      </c>
      <c r="AQ24">
        <f>IF('2019'!AQ24=0,0,(AMS_2030!AQ24/'2019'!AQ24)^(1/7)-1)</f>
        <v>0</v>
      </c>
      <c r="AR24">
        <f>IF('2019'!AR24=0,0,(AMS_2030!AR24/'2019'!AR24)^(1/7)-1)</f>
        <v>0</v>
      </c>
      <c r="AS24">
        <f>IF('2019'!AS24=0,0,(AMS_2030!AS24/'2019'!AS24)^(1/7)-1)</f>
        <v>0</v>
      </c>
      <c r="AT24">
        <f>IF('2019'!AT24=0,0,(AMS_2030!AT24/'2019'!AT24)^(1/7)-1)</f>
        <v>-1.9546748966092764E-6</v>
      </c>
      <c r="AU24">
        <f>IF('2019'!AU24=0,0,(AMS_2030!AU24/'2019'!AU24)^(1/7)-1)</f>
        <v>0</v>
      </c>
    </row>
    <row r="25" spans="1:47" x14ac:dyDescent="0.25">
      <c r="A25" s="146"/>
      <c r="B25" s="1" t="s">
        <v>23</v>
      </c>
      <c r="C25" s="1">
        <v>21</v>
      </c>
      <c r="D25" s="4" t="s">
        <v>60</v>
      </c>
      <c r="E25">
        <f>IF('2019'!E25=0,0,(AMS_2030!E25/'2019'!E25)^(1/7)-1)</f>
        <v>0</v>
      </c>
      <c r="F25">
        <f>IF('2019'!F25=0,0,(AMS_2030!F25/'2019'!F25)^(1/7)-1)</f>
        <v>1.9108431843708473E-3</v>
      </c>
      <c r="G25">
        <f>IF('2019'!G25=0,0,(AMS_2030!G25/'2019'!G25)^(1/7)-1)</f>
        <v>6.3933192073761802E-10</v>
      </c>
      <c r="H25">
        <f>IF('2019'!H25=0,0,(AMS_2030!H25/'2019'!H25)^(1/7)-1)</f>
        <v>-0.12508314615062632</v>
      </c>
      <c r="I25">
        <f>IF('2019'!I25=0,0,(AMS_2030!I25/'2019'!I25)^(1/7)-1)</f>
        <v>9.1312465345816385E-4</v>
      </c>
      <c r="J25">
        <f>IF('2019'!J25=0,0,(AMS_2030!J25/'2019'!J25)^(1/7)-1)</f>
        <v>0</v>
      </c>
      <c r="K25" s="64">
        <f>IF('2019 (Z)'!AW25=0,0,('AMS_2030 (Z)'!AW25/'2019 (Z)'!AW25)^(1/7)-1)</f>
        <v>2.1401381908110473E-3</v>
      </c>
      <c r="L25" s="64">
        <f t="shared" si="3"/>
        <v>2.1401381908110473E-3</v>
      </c>
      <c r="M25">
        <f>IF('2019'!M25=0,0,(AMS_2030!M25/'2019'!M25)^(1/7)-1)</f>
        <v>-5.2964109619943134E-2</v>
      </c>
      <c r="N25">
        <f>IF('2019'!N25=0,0,(AMS_2030!N25/'2019'!N25)^(1/7)-1)</f>
        <v>8.970792893499957E-2</v>
      </c>
      <c r="O25">
        <f>IF('2019'!O25=0,0,(AMS_2030!O25/'2019'!O25)^(1/7)-1)</f>
        <v>-1.4467166787031749E-2</v>
      </c>
      <c r="P25">
        <f>IF('2019'!P25=0,0,(AMS_2030!P25/'2019'!P25)^(1/7)-1)</f>
        <v>-1.5038264009614721E-5</v>
      </c>
      <c r="Q25">
        <f>IF('2019'!Q25=0,0,(AMS_2030!Q25/'2019'!Q25)^(1/7)-1)</f>
        <v>-8.5851124320690531E-8</v>
      </c>
      <c r="R25">
        <f>IF('2019'!R25=0,0,(AMS_2030!R25/'2019'!R25)^(1/7)-1)</f>
        <v>0</v>
      </c>
      <c r="S25" s="64">
        <f t="shared" si="1"/>
        <v>0</v>
      </c>
      <c r="T25" s="64">
        <f>IF('2019'!T25=0,0,(AMS_2030!T25/'2019'!T25)^(1/7)-1)</f>
        <v>0</v>
      </c>
      <c r="U25">
        <f>IF('2019'!U25=0,0,(AMS_2030!U25/'2019'!U25)^(1/7)-1)</f>
        <v>0</v>
      </c>
      <c r="V25">
        <f>IF('2019'!V25=0,0,(AMS_2030!V25/'2019'!V25)^(1/7)-1)</f>
        <v>0</v>
      </c>
      <c r="W25">
        <f>IF('2019'!W25=0,0,(AMS_2030!W25/'2019'!W25)^(1/7)-1)</f>
        <v>0</v>
      </c>
      <c r="X25">
        <f>IF('2019'!X25=0,0,(AMS_2030!X25/'2019'!X25)^(1/7)-1)</f>
        <v>0</v>
      </c>
      <c r="Y25">
        <f>IF('2019'!Y25=0,0,(AMS_2030!Y25/'2019'!Y25)^(1/7)-1)</f>
        <v>0</v>
      </c>
      <c r="Z25">
        <f>IF('2019'!Z25=0,0,(AMS_2030!Z25/'2019'!Z25)^(1/7)-1)</f>
        <v>-7.0011607036757351E-4</v>
      </c>
      <c r="AA25">
        <f>IF('2019'!AA25=0,0,(AMS_2030!AA25/'2019'!AA25)^(1/7)-1)</f>
        <v>3.747153851035856E-3</v>
      </c>
      <c r="AB25">
        <f>IF('2019'!AB25=0,0,(AMS_2030!AB25/'2019'!AB25)^(1/7)-1)</f>
        <v>0</v>
      </c>
      <c r="AC25">
        <f>IF('2019'!AC25=0,0,(AMS_2030!AC25/'2019'!AC25)^(1/7)-1)</f>
        <v>0</v>
      </c>
      <c r="AD25">
        <f>IF('2019'!AD25=0,0,(AMS_2030!AD25/'2019'!AD25)^(1/7)-1)</f>
        <v>0</v>
      </c>
      <c r="AE25">
        <f>IF('2019'!AE25=0,0,(AMS_2030!AE25/'2019'!AE25)^(1/7)-1)</f>
        <v>0</v>
      </c>
      <c r="AF25">
        <f>IF('2019'!AF25=0,0,(AMS_2030!AF25/'2019'!AF25)^(1/7)-1)</f>
        <v>0</v>
      </c>
      <c r="AG25">
        <f>IF('2019'!AG25=0,0,(AMS_2030!AG25/'2019'!AG25)^(1/7)-1)</f>
        <v>0</v>
      </c>
      <c r="AH25">
        <f>IF('2019'!AH25=0,0,(AMS_2030!AH25/'2019'!AH25)^(1/7)-1)</f>
        <v>0</v>
      </c>
      <c r="AI25">
        <f>IF('2019'!AI25=0,0,(AMS_2030!AI25/'2019'!AI25)^(1/7)-1)</f>
        <v>0</v>
      </c>
      <c r="AJ25">
        <f>IF('2019'!AJ25=0,0,(AMS_2030!AJ25/'2019'!AJ25)^(1/7)-1)</f>
        <v>0</v>
      </c>
      <c r="AK25">
        <f>IF('2019'!AK25=0,0,(AMS_2030!AK25/'2019'!AK25)^(1/7)-1)</f>
        <v>0</v>
      </c>
      <c r="AL25">
        <f>IF('2019'!AL25=0,0,(AMS_2030!AL25/'2019'!AL25)^(1/7)-1)</f>
        <v>0</v>
      </c>
      <c r="AM25">
        <f>IF('2019'!AM25=0,0,(AMS_2030!AM25/'2019'!AM25)^(1/7)-1)</f>
        <v>0</v>
      </c>
      <c r="AN25">
        <f>IF('2019'!AN25=0,0,(AMS_2030!AN25/'2019'!AN25)^(1/7)-1)</f>
        <v>0</v>
      </c>
      <c r="AO25">
        <f>IF('2019'!AO25=0,0,(AMS_2030!AO25/'2019'!AO25)^(1/7)-1)</f>
        <v>0</v>
      </c>
      <c r="AP25">
        <f>IF('2019'!AP25=0,0,(AMS_2030!AP25/'2019'!AP25)^(1/7)-1)</f>
        <v>0</v>
      </c>
      <c r="AQ25">
        <f>IF('2019'!AQ25=0,0,(AMS_2030!AQ25/'2019'!AQ25)^(1/7)-1)</f>
        <v>0</v>
      </c>
      <c r="AR25">
        <f>IF('2019'!AR25=0,0,(AMS_2030!AR25/'2019'!AR25)^(1/7)-1)</f>
        <v>0</v>
      </c>
      <c r="AS25">
        <f>IF('2019'!AS25=0,0,(AMS_2030!AS25/'2019'!AS25)^(1/7)-1)</f>
        <v>0</v>
      </c>
      <c r="AT25">
        <f>IF('2019'!AT25=0,0,(AMS_2030!AT25/'2019'!AT25)^(1/7)-1)</f>
        <v>-1.6203442813580438E-3</v>
      </c>
      <c r="AU25">
        <f>IF('2019'!AU25=0,0,(AMS_2030!AU25/'2019'!AU25)^(1/7)-1)</f>
        <v>0</v>
      </c>
    </row>
    <row r="26" spans="1:47" x14ac:dyDescent="0.25">
      <c r="A26" s="146"/>
      <c r="B26" s="1" t="s">
        <v>24</v>
      </c>
      <c r="C26" s="1">
        <v>22</v>
      </c>
      <c r="D26" s="4" t="s">
        <v>61</v>
      </c>
      <c r="E26">
        <f>IF('2019'!E26=0,0,(AMS_2030!E26/'2019'!E26)^(1/7)-1)</f>
        <v>-8.3969005950423892E-4</v>
      </c>
      <c r="F26">
        <f>IF('2019'!F26=0,0,(AMS_2030!F26/'2019'!F26)^(1/7)-1)</f>
        <v>2.0893947243525446E-3</v>
      </c>
      <c r="G26">
        <f>IF('2019'!G26=0,0,(AMS_2030!G26/'2019'!G26)^(1/7)-1)</f>
        <v>6.3933192073761802E-10</v>
      </c>
      <c r="H26">
        <f>IF('2019'!H26=0,0,(AMS_2030!H26/'2019'!H26)^(1/7)-1)</f>
        <v>-8.5973141120436858E-2</v>
      </c>
      <c r="I26">
        <f>IF('2019'!I26=0,0,(AMS_2030!I26/'2019'!I26)^(1/7)-1)</f>
        <v>1.4031650081445246E-3</v>
      </c>
      <c r="J26">
        <f>IF('2019'!J26=0,0,(AMS_2030!J26/'2019'!J26)^(1/7)-1)</f>
        <v>-3.5621172918439692E-3</v>
      </c>
      <c r="K26" s="64">
        <f>IF('2019 (Z)'!AW26=0,0,('AMS_2030 (Z)'!AW26/'2019 (Z)'!AW26)^(1/7)-1)</f>
        <v>1.960059544160675E-3</v>
      </c>
      <c r="L26" s="64">
        <f t="shared" si="3"/>
        <v>1.960059544160675E-3</v>
      </c>
      <c r="M26">
        <f>IF('2019'!M26=0,0,(AMS_2030!M26/'2019'!M26)^(1/7)-1)</f>
        <v>6.0341187283805553E-3</v>
      </c>
      <c r="N26">
        <f>IF('2019'!N26=0,0,(AMS_2030!N26/'2019'!N26)^(1/7)-1)</f>
        <v>-5.7725564548503527E-2</v>
      </c>
      <c r="O26">
        <f>IF('2019'!O26=0,0,(AMS_2030!O26/'2019'!O26)^(1/7)-1)</f>
        <v>-1.3777207824000159E-2</v>
      </c>
      <c r="P26">
        <f>IF('2019'!P26=0,0,(AMS_2030!P26/'2019'!P26)^(1/7)-1)</f>
        <v>4.8802821941373864E-4</v>
      </c>
      <c r="Q26">
        <f>IF('2019'!Q26=0,0,(AMS_2030!Q26/'2019'!Q26)^(1/7)-1)</f>
        <v>-8.5851124320690531E-8</v>
      </c>
      <c r="R26">
        <f>IF('2019'!R26=0,0,(AMS_2030!R26/'2019'!R26)^(1/7)-1)</f>
        <v>1.2248834613259874E-8</v>
      </c>
      <c r="S26" s="64">
        <f t="shared" si="1"/>
        <v>1.3470979324470278E-5</v>
      </c>
      <c r="T26" s="64">
        <f>IF('2019'!T26=0,0,(AMS_2030!T26/'2019'!T26)^(1/7)-1)</f>
        <v>1.3470979324470278E-5</v>
      </c>
      <c r="U26">
        <f>IF('2019'!U26=0,0,(AMS_2030!U26/'2019'!U26)^(1/7)-1)</f>
        <v>1.7658566440204027E-6</v>
      </c>
      <c r="V26">
        <f>IF('2019'!V26=0,0,(AMS_2030!V26/'2019'!V26)^(1/7)-1)</f>
        <v>1.2112875591441252E-8</v>
      </c>
      <c r="W26">
        <f>IF('2019'!W26=0,0,(AMS_2030!W26/'2019'!W26)^(1/7)-1)</f>
        <v>8.1318807354069378E-5</v>
      </c>
      <c r="X26">
        <f>IF('2019'!X26=0,0,(AMS_2030!X26/'2019'!X26)^(1/7)-1)</f>
        <v>5.1466052384263605E-6</v>
      </c>
      <c r="Y26">
        <f>IF('2019'!Y26=0,0,(AMS_2030!Y26/'2019'!Y26)^(1/7)-1)</f>
        <v>-3.2151038173220403E-3</v>
      </c>
      <c r="Z26">
        <f>IF('2019'!Z26=0,0,(AMS_2030!Z26/'2019'!Z26)^(1/7)-1)</f>
        <v>-1.1607189032543097E-3</v>
      </c>
      <c r="AA26">
        <f>IF('2019'!AA26=0,0,(AMS_2030!AA26/'2019'!AA26)^(1/7)-1)</f>
        <v>3.7469666263689749E-3</v>
      </c>
      <c r="AB26">
        <f>IF('2019'!AB26=0,0,(AMS_2030!AB26/'2019'!AB26)^(1/7)-1)</f>
        <v>-8.0643199736885052E-6</v>
      </c>
      <c r="AC26">
        <f>IF('2019'!AC26=0,0,(AMS_2030!AC26/'2019'!AC26)^(1/7)-1)</f>
        <v>-6.8900790597592465E-4</v>
      </c>
      <c r="AD26">
        <f>IF('2019'!AD26=0,0,(AMS_2030!AD26/'2019'!AD26)^(1/7)-1)</f>
        <v>1.3776475770521657E-4</v>
      </c>
      <c r="AE26">
        <f>IF('2019'!AE26=0,0,(AMS_2030!AE26/'2019'!AE26)^(1/7)-1)</f>
        <v>-4.2327012427645361E-4</v>
      </c>
      <c r="AF26">
        <f>IF('2019'!AF26=0,0,(AMS_2030!AF26/'2019'!AF26)^(1/7)-1)</f>
        <v>-2.0811602723553868E-3</v>
      </c>
      <c r="AG26">
        <f>IF('2019'!AG26=0,0,(AMS_2030!AG26/'2019'!AG26)^(1/7)-1)</f>
        <v>-5.9103978073128394E-3</v>
      </c>
      <c r="AH26">
        <f>IF('2019'!AH26=0,0,(AMS_2030!AH26/'2019'!AH26)^(1/7)-1)</f>
        <v>2.8202485113704157E-5</v>
      </c>
      <c r="AI26">
        <f>IF('2019'!AI26=0,0,(AMS_2030!AI26/'2019'!AI26)^(1/7)-1)</f>
        <v>-6.3990337227892713E-4</v>
      </c>
      <c r="AJ26">
        <f>IF('2019'!AJ26=0,0,(AMS_2030!AJ26/'2019'!AJ26)^(1/7)-1)</f>
        <v>7.410789775175175E-7</v>
      </c>
      <c r="AK26">
        <f>IF('2019'!AK26=0,0,(AMS_2030!AK26/'2019'!AK26)^(1/7)-1)</f>
        <v>0</v>
      </c>
      <c r="AL26">
        <f>IF('2019'!AL26=0,0,(AMS_2030!AL26/'2019'!AL26)^(1/7)-1)</f>
        <v>6.7119544609517412E-4</v>
      </c>
      <c r="AM26">
        <f>IF('2019'!AM26=0,0,(AMS_2030!AM26/'2019'!AM26)^(1/7)-1)</f>
        <v>1.9936112829022079E-5</v>
      </c>
      <c r="AN26">
        <f>IF('2019'!AN26=0,0,(AMS_2030!AN26/'2019'!AN26)^(1/7)-1)</f>
        <v>0</v>
      </c>
      <c r="AO26">
        <f>IF('2019'!AO26=0,0,(AMS_2030!AO26/'2019'!AO26)^(1/7)-1)</f>
        <v>-1.3551712959150031E-3</v>
      </c>
      <c r="AP26">
        <f>IF('2019'!AP26=0,0,(AMS_2030!AP26/'2019'!AP26)^(1/7)-1)</f>
        <v>0</v>
      </c>
      <c r="AQ26">
        <f>IF('2019'!AQ26=0,0,(AMS_2030!AQ26/'2019'!AQ26)^(1/7)-1)</f>
        <v>0</v>
      </c>
      <c r="AR26">
        <f>IF('2019'!AR26=0,0,(AMS_2030!AR26/'2019'!AR26)^(1/7)-1)</f>
        <v>0</v>
      </c>
      <c r="AS26">
        <f>IF('2019'!AS26=0,0,(AMS_2030!AS26/'2019'!AS26)^(1/7)-1)</f>
        <v>0</v>
      </c>
      <c r="AT26">
        <f>IF('2019'!AT26=0,0,(AMS_2030!AT26/'2019'!AT26)^(1/7)-1)</f>
        <v>-2.0907596364283521E-4</v>
      </c>
      <c r="AU26">
        <f>IF('2019'!AU26=0,0,(AMS_2030!AU26/'2019'!AU26)^(1/7)-1)</f>
        <v>0</v>
      </c>
    </row>
    <row r="27" spans="1:47" x14ac:dyDescent="0.25">
      <c r="A27" s="146"/>
      <c r="B27" s="1" t="s">
        <v>25</v>
      </c>
      <c r="C27" s="1">
        <v>23</v>
      </c>
      <c r="D27" s="4" t="s">
        <v>62</v>
      </c>
      <c r="E27">
        <f>IF('2019'!E27=0,0,(AMS_2030!E27/'2019'!E27)^(1/7)-1)</f>
        <v>2.9142099815664402E-3</v>
      </c>
      <c r="F27">
        <f>IF('2019'!F27=0,0,(AMS_2030!F27/'2019'!F27)^(1/7)-1)</f>
        <v>2.1684279947187246E-3</v>
      </c>
      <c r="G27">
        <f>IF('2019'!G27=0,0,(AMS_2030!G27/'2019'!G27)^(1/7)-1)</f>
        <v>6.3933192073761802E-10</v>
      </c>
      <c r="H27">
        <f>IF('2019'!H27=0,0,(AMS_2030!H27/'2019'!H27)^(1/7)-1)</f>
        <v>0.1496570884968631</v>
      </c>
      <c r="I27">
        <f>IF('2019'!I27=0,0,(AMS_2030!I27/'2019'!I27)^(1/7)-1)</f>
        <v>2.905502390189163E-4</v>
      </c>
      <c r="J27">
        <f>IF('2019'!J27=0,0,(AMS_2030!J27/'2019'!J27)^(1/7)-1)</f>
        <v>0</v>
      </c>
      <c r="K27" s="64">
        <f>IF('2019 (Z)'!AW27=0,0,('AMS_2030 (Z)'!AW27/'2019 (Z)'!AW27)^(1/7)-1)</f>
        <v>2.5674299692044489E-3</v>
      </c>
      <c r="L27" s="64">
        <f t="shared" si="3"/>
        <v>2.5674299692044489E-3</v>
      </c>
      <c r="M27">
        <f>IF('2019'!M27=0,0,(AMS_2030!M27/'2019'!M27)^(1/7)-1)</f>
        <v>-2.4916237259658969E-3</v>
      </c>
      <c r="N27">
        <f>IF('2019'!N27=0,0,(AMS_2030!N27/'2019'!N27)^(1/7)-1)</f>
        <v>-1.9028875987892047E-3</v>
      </c>
      <c r="O27">
        <f>IF('2019'!O27=0,0,(AMS_2030!O27/'2019'!O27)^(1/7)-1)</f>
        <v>-2.7954880253848957E-2</v>
      </c>
      <c r="P27">
        <f>IF('2019'!P27=0,0,(AMS_2030!P27/'2019'!P27)^(1/7)-1)</f>
        <v>-5.0968753753799501E-4</v>
      </c>
      <c r="Q27">
        <f>IF('2019'!Q27=0,0,(AMS_2030!Q27/'2019'!Q27)^(1/7)-1)</f>
        <v>-8.5851124320690531E-8</v>
      </c>
      <c r="R27">
        <f>IF('2019'!R27=0,0,(AMS_2030!R27/'2019'!R27)^(1/7)-1)</f>
        <v>0</v>
      </c>
      <c r="S27" s="64">
        <f t="shared" si="1"/>
        <v>0</v>
      </c>
      <c r="T27" s="64">
        <f>IF('2019'!T27=0,0,(AMS_2030!T27/'2019'!T27)^(1/7)-1)</f>
        <v>0</v>
      </c>
      <c r="U27">
        <f>IF('2019'!U27=0,0,(AMS_2030!U27/'2019'!U27)^(1/7)-1)</f>
        <v>-3.4339730403676327E-7</v>
      </c>
      <c r="V27">
        <f>IF('2019'!V27=0,0,(AMS_2030!V27/'2019'!V27)^(1/7)-1)</f>
        <v>0</v>
      </c>
      <c r="W27">
        <f>IF('2019'!W27=0,0,(AMS_2030!W27/'2019'!W27)^(1/7)-1)</f>
        <v>0</v>
      </c>
      <c r="X27">
        <f>IF('2019'!X27=0,0,(AMS_2030!X27/'2019'!X27)^(1/7)-1)</f>
        <v>0</v>
      </c>
      <c r="Y27">
        <f>IF('2019'!Y27=0,0,(AMS_2030!Y27/'2019'!Y27)^(1/7)-1)</f>
        <v>-3.2151038173211521E-3</v>
      </c>
      <c r="Z27">
        <f>IF('2019'!Z27=0,0,(AMS_2030!Z27/'2019'!Z27)^(1/7)-1)</f>
        <v>-5.9037767395675456E-4</v>
      </c>
      <c r="AA27">
        <f>IF('2019'!AA27=0,0,(AMS_2030!AA27/'2019'!AA27)^(1/7)-1)</f>
        <v>3.7469585061948862E-3</v>
      </c>
      <c r="AB27">
        <f>IF('2019'!AB27=0,0,(AMS_2030!AB27/'2019'!AB27)^(1/7)-1)</f>
        <v>7.3850394988417278E-5</v>
      </c>
      <c r="AC27">
        <f>IF('2019'!AC27=0,0,(AMS_2030!AC27/'2019'!AC27)^(1/7)-1)</f>
        <v>-6.8900790597603567E-4</v>
      </c>
      <c r="AD27">
        <f>IF('2019'!AD27=0,0,(AMS_2030!AD27/'2019'!AD27)^(1/7)-1)</f>
        <v>0</v>
      </c>
      <c r="AE27">
        <f>IF('2019'!AE27=0,0,(AMS_2030!AE27/'2019'!AE27)^(1/7)-1)</f>
        <v>-4.2327012427645361E-4</v>
      </c>
      <c r="AF27">
        <f>IF('2019'!AF27=0,0,(AMS_2030!AF27/'2019'!AF27)^(1/7)-1)</f>
        <v>-2.0811602723553868E-3</v>
      </c>
      <c r="AG27">
        <f>IF('2019'!AG27=0,0,(AMS_2030!AG27/'2019'!AG27)^(1/7)-1)</f>
        <v>0</v>
      </c>
      <c r="AH27">
        <f>IF('2019'!AH27=0,0,(AMS_2030!AH27/'2019'!AH27)^(1/7)-1)</f>
        <v>2.8202485113704157E-5</v>
      </c>
      <c r="AI27">
        <f>IF('2019'!AI27=0,0,(AMS_2030!AI27/'2019'!AI27)^(1/7)-1)</f>
        <v>-6.4103239773183329E-4</v>
      </c>
      <c r="AJ27">
        <f>IF('2019'!AJ27=0,0,(AMS_2030!AJ27/'2019'!AJ27)^(1/7)-1)</f>
        <v>1.0472709242037581E-6</v>
      </c>
      <c r="AK27">
        <f>IF('2019'!AK27=0,0,(AMS_2030!AK27/'2019'!AK27)^(1/7)-1)</f>
        <v>0</v>
      </c>
      <c r="AL27">
        <f>IF('2019'!AL27=0,0,(AMS_2030!AL27/'2019'!AL27)^(1/7)-1)</f>
        <v>6.7119544609517412E-4</v>
      </c>
      <c r="AM27">
        <f>IF('2019'!AM27=0,0,(AMS_2030!AM27/'2019'!AM27)^(1/7)-1)</f>
        <v>0</v>
      </c>
      <c r="AN27">
        <f>IF('2019'!AN27=0,0,(AMS_2030!AN27/'2019'!AN27)^(1/7)-1)</f>
        <v>0</v>
      </c>
      <c r="AO27">
        <f>IF('2019'!AO27=0,0,(AMS_2030!AO27/'2019'!AO27)^(1/7)-1)</f>
        <v>-1.3551712959150031E-3</v>
      </c>
      <c r="AP27">
        <f>IF('2019'!AP27=0,0,(AMS_2030!AP27/'2019'!AP27)^(1/7)-1)</f>
        <v>0</v>
      </c>
      <c r="AQ27">
        <f>IF('2019'!AQ27=0,0,(AMS_2030!AQ27/'2019'!AQ27)^(1/7)-1)</f>
        <v>0</v>
      </c>
      <c r="AR27">
        <f>IF('2019'!AR27=0,0,(AMS_2030!AR27/'2019'!AR27)^(1/7)-1)</f>
        <v>0</v>
      </c>
      <c r="AS27">
        <f>IF('2019'!AS27=0,0,(AMS_2030!AS27/'2019'!AS27)^(1/7)-1)</f>
        <v>0</v>
      </c>
      <c r="AT27">
        <f>IF('2019'!AT27=0,0,(AMS_2030!AT27/'2019'!AT27)^(1/7)-1)</f>
        <v>-5.2240615279741665E-4</v>
      </c>
      <c r="AU27">
        <f>IF('2019'!AU27=0,0,(AMS_2030!AU27/'2019'!AU27)^(1/7)-1)</f>
        <v>0</v>
      </c>
    </row>
    <row r="28" spans="1:47" x14ac:dyDescent="0.25">
      <c r="A28" s="146"/>
      <c r="B28" s="1" t="s">
        <v>26</v>
      </c>
      <c r="C28" s="1">
        <v>24</v>
      </c>
      <c r="D28" s="4" t="s">
        <v>63</v>
      </c>
      <c r="E28">
        <f>IF('2019'!E28=0,0,(AMS_2030!E28/'2019'!E28)^(1/7)-1)</f>
        <v>2.3733387008741946E-3</v>
      </c>
      <c r="F28">
        <f>IF('2019'!F28=0,0,(AMS_2030!F28/'2019'!F28)^(1/7)-1)</f>
        <v>1.987560981934644E-3</v>
      </c>
      <c r="G28">
        <f>IF('2019'!G28=0,0,(AMS_2030!G28/'2019'!G28)^(1/7)-1)</f>
        <v>6.3933192073761802E-10</v>
      </c>
      <c r="H28">
        <f>IF('2019'!H28=0,0,(AMS_2030!H28/'2019'!H28)^(1/7)-1)</f>
        <v>3.210204037935771E-2</v>
      </c>
      <c r="I28">
        <f>IF('2019'!I28=0,0,(AMS_2030!I28/'2019'!I28)^(1/7)-1)</f>
        <v>-2.899580520404621E-4</v>
      </c>
      <c r="J28">
        <f>IF('2019'!J28=0,0,(AMS_2030!J28/'2019'!J28)^(1/7)-1)</f>
        <v>-1.2555736731024281E-2</v>
      </c>
      <c r="K28" s="64">
        <f>IF('2019 (Z)'!AW28=0,0,('AMS_2030 (Z)'!AW28/'2019 (Z)'!AW28)^(1/7)-1)</f>
        <v>2.5130755373028446E-3</v>
      </c>
      <c r="L28" s="64">
        <f t="shared" si="3"/>
        <v>2.5130755373028446E-3</v>
      </c>
      <c r="M28">
        <f>IF('2019'!M28=0,0,(AMS_2030!M28/'2019'!M28)^(1/7)-1)</f>
        <v>-1.1268721038053875E-2</v>
      </c>
      <c r="N28">
        <f>IF('2019'!N28=0,0,(AMS_2030!N28/'2019'!N28)^(1/7)-1)</f>
        <v>4.788642435181667E-2</v>
      </c>
      <c r="O28">
        <f>IF('2019'!O28=0,0,(AMS_2030!O28/'2019'!O28)^(1/7)-1)</f>
        <v>-5.3607494647875176E-2</v>
      </c>
      <c r="P28">
        <f>IF('2019'!P28=0,0,(AMS_2030!P28/'2019'!P28)^(1/7)-1)</f>
        <v>-5.4678568583121923E-4</v>
      </c>
      <c r="Q28">
        <f>IF('2019'!Q28=0,0,(AMS_2030!Q28/'2019'!Q28)^(1/7)-1)</f>
        <v>-8.5851124320690531E-8</v>
      </c>
      <c r="R28">
        <f>IF('2019'!R28=0,0,(AMS_2030!R28/'2019'!R28)^(1/7)-1)</f>
        <v>1.2248834391215269E-8</v>
      </c>
      <c r="S28" s="64">
        <f t="shared" si="1"/>
        <v>-3.6529888511882547E-6</v>
      </c>
      <c r="T28" s="64">
        <f>IF('2019'!T28=0,0,(AMS_2030!T28/'2019'!T28)^(1/7)-1)</f>
        <v>-3.6529888511882547E-6</v>
      </c>
      <c r="U28">
        <f>IF('2019'!U28=0,0,(AMS_2030!U28/'2019'!U28)^(1/7)-1)</f>
        <v>0</v>
      </c>
      <c r="V28">
        <f>IF('2019'!V28=0,0,(AMS_2030!V28/'2019'!V28)^(1/7)-1)</f>
        <v>1.2112875591441252E-8</v>
      </c>
      <c r="W28">
        <f>IF('2019'!W28=0,0,(AMS_2030!W28/'2019'!W28)^(1/7)-1)</f>
        <v>8.448101206637304E-4</v>
      </c>
      <c r="X28">
        <f>IF('2019'!X28=0,0,(AMS_2030!X28/'2019'!X28)^(1/7)-1)</f>
        <v>-2.3260056339902135E-6</v>
      </c>
      <c r="Y28">
        <f>IF('2019'!Y28=0,0,(AMS_2030!Y28/'2019'!Y28)^(1/7)-1)</f>
        <v>-3.2151038173219293E-3</v>
      </c>
      <c r="Z28">
        <f>IF('2019'!Z28=0,0,(AMS_2030!Z28/'2019'!Z28)^(1/7)-1)</f>
        <v>-1.159950626526518E-3</v>
      </c>
      <c r="AA28">
        <f>IF('2019'!AA28=0,0,(AMS_2030!AA28/'2019'!AA28)^(1/7)-1)</f>
        <v>3.7471497556569311E-3</v>
      </c>
      <c r="AB28">
        <f>IF('2019'!AB28=0,0,(AMS_2030!AB28/'2019'!AB28)^(1/7)-1)</f>
        <v>8.6158229469113223E-5</v>
      </c>
      <c r="AC28">
        <f>IF('2019'!AC28=0,0,(AMS_2030!AC28/'2019'!AC28)^(1/7)-1)</f>
        <v>-6.8900790597592465E-4</v>
      </c>
      <c r="AD28">
        <f>IF('2019'!AD28=0,0,(AMS_2030!AD28/'2019'!AD28)^(1/7)-1)</f>
        <v>1.3776475770521657E-4</v>
      </c>
      <c r="AE28">
        <f>IF('2019'!AE28=0,0,(AMS_2030!AE28/'2019'!AE28)^(1/7)-1)</f>
        <v>-4.2327012427656463E-4</v>
      </c>
      <c r="AF28">
        <f>IF('2019'!AF28=0,0,(AMS_2030!AF28/'2019'!AF28)^(1/7)-1)</f>
        <v>-2.0811602723552758E-3</v>
      </c>
      <c r="AG28">
        <f>IF('2019'!AG28=0,0,(AMS_2030!AG28/'2019'!AG28)^(1/7)-1)</f>
        <v>-5.9103978073128394E-3</v>
      </c>
      <c r="AH28">
        <f>IF('2019'!AH28=0,0,(AMS_2030!AH28/'2019'!AH28)^(1/7)-1)</f>
        <v>2.8202485113704157E-5</v>
      </c>
      <c r="AI28">
        <f>IF('2019'!AI28=0,0,(AMS_2030!AI28/'2019'!AI28)^(1/7)-1)</f>
        <v>-6.402393871248746E-4</v>
      </c>
      <c r="AJ28">
        <f>IF('2019'!AJ28=0,0,(AMS_2030!AJ28/'2019'!AJ28)^(1/7)-1)</f>
        <v>-9.3959157349110534E-5</v>
      </c>
      <c r="AK28">
        <f>IF('2019'!AK28=0,0,(AMS_2030!AK28/'2019'!AK28)^(1/7)-1)</f>
        <v>0</v>
      </c>
      <c r="AL28">
        <f>IF('2019'!AL28=0,0,(AMS_2030!AL28/'2019'!AL28)^(1/7)-1)</f>
        <v>6.7119544609517412E-4</v>
      </c>
      <c r="AM28">
        <f>IF('2019'!AM28=0,0,(AMS_2030!AM28/'2019'!AM28)^(1/7)-1)</f>
        <v>1.8393013129225366E-5</v>
      </c>
      <c r="AN28">
        <f>IF('2019'!AN28=0,0,(AMS_2030!AN28/'2019'!AN28)^(1/7)-1)</f>
        <v>0</v>
      </c>
      <c r="AO28">
        <f>IF('2019'!AO28=0,0,(AMS_2030!AO28/'2019'!AO28)^(1/7)-1)</f>
        <v>-1.3551712959151141E-3</v>
      </c>
      <c r="AP28">
        <f>IF('2019'!AP28=0,0,(AMS_2030!AP28/'2019'!AP28)^(1/7)-1)</f>
        <v>0</v>
      </c>
      <c r="AQ28">
        <f>IF('2019'!AQ28=0,0,(AMS_2030!AQ28/'2019'!AQ28)^(1/7)-1)</f>
        <v>0</v>
      </c>
      <c r="AR28">
        <f>IF('2019'!AR28=0,0,(AMS_2030!AR28/'2019'!AR28)^(1/7)-1)</f>
        <v>0</v>
      </c>
      <c r="AS28">
        <f>IF('2019'!AS28=0,0,(AMS_2030!AS28/'2019'!AS28)^(1/7)-1)</f>
        <v>0</v>
      </c>
      <c r="AT28">
        <f>IF('2019'!AT28=0,0,(AMS_2030!AT28/'2019'!AT28)^(1/7)-1)</f>
        <v>-2.7693788855476242E-5</v>
      </c>
      <c r="AU28">
        <f>IF('2019'!AU28=0,0,(AMS_2030!AU28/'2019'!AU28)^(1/7)-1)</f>
        <v>0</v>
      </c>
    </row>
    <row r="29" spans="1:47" x14ac:dyDescent="0.25">
      <c r="A29" s="146"/>
      <c r="B29" s="1" t="s">
        <v>27</v>
      </c>
      <c r="C29" s="1">
        <v>25</v>
      </c>
      <c r="D29" s="4" t="s">
        <v>64</v>
      </c>
      <c r="E29">
        <f>IF('2019'!E29=0,0,(AMS_2030!E29/'2019'!E29)^(1/7)-1)</f>
        <v>4.8162269735145813E-3</v>
      </c>
      <c r="F29">
        <f>IF('2019'!F29=0,0,(AMS_2030!F29/'2019'!F29)^(1/7)-1)</f>
        <v>1.8798093097327495E-3</v>
      </c>
      <c r="G29">
        <f>IF('2019'!G29=0,0,(AMS_2030!G29/'2019'!G29)^(1/7)-1)</f>
        <v>6.3933192073761802E-10</v>
      </c>
      <c r="H29">
        <f>IF('2019'!H29=0,0,(AMS_2030!H29/'2019'!H29)^(1/7)-1)</f>
        <v>3.1959691151717928E-2</v>
      </c>
      <c r="I29">
        <f>IF('2019'!I29=0,0,(AMS_2030!I29/'2019'!I29)^(1/7)-1)</f>
        <v>-1.5217445395887541E-4</v>
      </c>
      <c r="J29">
        <f>IF('2019'!J29=0,0,(AMS_2030!J29/'2019'!J29)^(1/7)-1)</f>
        <v>-1.8983279236429063E-2</v>
      </c>
      <c r="K29" s="64">
        <f>IF('2019 (Z)'!AW29=0,0,('AMS_2030 (Z)'!AW29/'2019 (Z)'!AW29)^(1/7)-1)</f>
        <v>2.4743027766302994E-3</v>
      </c>
      <c r="L29" s="64">
        <f t="shared" si="3"/>
        <v>2.4743027766302994E-3</v>
      </c>
      <c r="M29">
        <f>IF('2019'!M29=0,0,(AMS_2030!M29/'2019'!M29)^(1/7)-1)</f>
        <v>-8.8315298441101753E-3</v>
      </c>
      <c r="N29">
        <f>IF('2019'!N29=0,0,(AMS_2030!N29/'2019'!N29)^(1/7)-1)</f>
        <v>4.8642227610985023E-2</v>
      </c>
      <c r="O29">
        <f>IF('2019'!O29=0,0,(AMS_2030!O29/'2019'!O29)^(1/7)-1)</f>
        <v>-4.7692037984319313E-2</v>
      </c>
      <c r="P29">
        <f>IF('2019'!P29=0,0,(AMS_2030!P29/'2019'!P29)^(1/7)-1)</f>
        <v>-6.1655020935524885E-4</v>
      </c>
      <c r="Q29">
        <f>IF('2019'!Q29=0,0,(AMS_2030!Q29/'2019'!Q29)^(1/7)-1)</f>
        <v>-8.5851124320690531E-8</v>
      </c>
      <c r="R29">
        <f>IF('2019'!R29=0,0,(AMS_2030!R29/'2019'!R29)^(1/7)-1)</f>
        <v>1.2248834391215269E-8</v>
      </c>
      <c r="S29" s="64">
        <f t="shared" si="1"/>
        <v>-3.5060108416473668E-6</v>
      </c>
      <c r="T29" s="64">
        <f>IF('2019'!T29=0,0,(AMS_2030!T29/'2019'!T29)^(1/7)-1)</f>
        <v>-3.5060108416473668E-6</v>
      </c>
      <c r="U29">
        <f>IF('2019'!U29=0,0,(AMS_2030!U29/'2019'!U29)^(1/7)-1)</f>
        <v>0</v>
      </c>
      <c r="V29">
        <f>IF('2019'!V29=0,0,(AMS_2030!V29/'2019'!V29)^(1/7)-1)</f>
        <v>0</v>
      </c>
      <c r="W29">
        <f>IF('2019'!W29=0,0,(AMS_2030!W29/'2019'!W29)^(1/7)-1)</f>
        <v>9.5382774846508589E-4</v>
      </c>
      <c r="X29">
        <f>IF('2019'!X29=0,0,(AMS_2030!X29/'2019'!X29)^(1/7)-1)</f>
        <v>-3.9279236164757592E-6</v>
      </c>
      <c r="Y29">
        <f>IF('2019'!Y29=0,0,(AMS_2030!Y29/'2019'!Y29)^(1/7)-1)</f>
        <v>0</v>
      </c>
      <c r="Z29">
        <f>IF('2019'!Z29=0,0,(AMS_2030!Z29/'2019'!Z29)^(1/7)-1)</f>
        <v>-1.1588096645853696E-3</v>
      </c>
      <c r="AA29">
        <f>IF('2019'!AA29=0,0,(AMS_2030!AA29/'2019'!AA29)^(1/7)-1)</f>
        <v>3.7471507421313888E-3</v>
      </c>
      <c r="AB29">
        <f>IF('2019'!AB29=0,0,(AMS_2030!AB29/'2019'!AB29)^(1/7)-1)</f>
        <v>1.4100802249972233E-4</v>
      </c>
      <c r="AC29">
        <f>IF('2019'!AC29=0,0,(AMS_2030!AC29/'2019'!AC29)^(1/7)-1)</f>
        <v>-6.8900790597603567E-4</v>
      </c>
      <c r="AD29">
        <f>IF('2019'!AD29=0,0,(AMS_2030!AD29/'2019'!AD29)^(1/7)-1)</f>
        <v>1.3776475770521657E-4</v>
      </c>
      <c r="AE29">
        <f>IF('2019'!AE29=0,0,(AMS_2030!AE29/'2019'!AE29)^(1/7)-1)</f>
        <v>-4.2327012427645361E-4</v>
      </c>
      <c r="AF29">
        <f>IF('2019'!AF29=0,0,(AMS_2030!AF29/'2019'!AF29)^(1/7)-1)</f>
        <v>-2.0811602723553868E-3</v>
      </c>
      <c r="AG29">
        <f>IF('2019'!AG29=0,0,(AMS_2030!AG29/'2019'!AG29)^(1/7)-1)</f>
        <v>0</v>
      </c>
      <c r="AH29">
        <f>IF('2019'!AH29=0,0,(AMS_2030!AH29/'2019'!AH29)^(1/7)-1)</f>
        <v>2.8202485113482112E-5</v>
      </c>
      <c r="AI29">
        <f>IF('2019'!AI29=0,0,(AMS_2030!AI29/'2019'!AI29)^(1/7)-1)</f>
        <v>-6.4103239773172227E-4</v>
      </c>
      <c r="AJ29">
        <f>IF('2019'!AJ29=0,0,(AMS_2030!AJ29/'2019'!AJ29)^(1/7)-1)</f>
        <v>-2.2047676160541485E-5</v>
      </c>
      <c r="AK29">
        <f>IF('2019'!AK29=0,0,(AMS_2030!AK29/'2019'!AK29)^(1/7)-1)</f>
        <v>0</v>
      </c>
      <c r="AL29">
        <f>IF('2019'!AL29=0,0,(AMS_2030!AL29/'2019'!AL29)^(1/7)-1)</f>
        <v>6.7119544609495208E-4</v>
      </c>
      <c r="AM29">
        <f>IF('2019'!AM29=0,0,(AMS_2030!AM29/'2019'!AM29)^(1/7)-1)</f>
        <v>1.8413002469408468E-5</v>
      </c>
      <c r="AN29">
        <f>IF('2019'!AN29=0,0,(AMS_2030!AN29/'2019'!AN29)^(1/7)-1)</f>
        <v>0</v>
      </c>
      <c r="AO29">
        <f>IF('2019'!AO29=0,0,(AMS_2030!AO29/'2019'!AO29)^(1/7)-1)</f>
        <v>-1.3551712959150031E-3</v>
      </c>
      <c r="AP29">
        <f>IF('2019'!AP29=0,0,(AMS_2030!AP29/'2019'!AP29)^(1/7)-1)</f>
        <v>0</v>
      </c>
      <c r="AQ29">
        <f>IF('2019'!AQ29=0,0,(AMS_2030!AQ29/'2019'!AQ29)^(1/7)-1)</f>
        <v>0</v>
      </c>
      <c r="AR29">
        <f>IF('2019'!AR29=0,0,(AMS_2030!AR29/'2019'!AR29)^(1/7)-1)</f>
        <v>0</v>
      </c>
      <c r="AS29">
        <f>IF('2019'!AS29=0,0,(AMS_2030!AS29/'2019'!AS29)^(1/7)-1)</f>
        <v>0</v>
      </c>
      <c r="AT29">
        <f>IF('2019'!AT29=0,0,(AMS_2030!AT29/'2019'!AT29)^(1/7)-1)</f>
        <v>1.0296281666000162E-4</v>
      </c>
      <c r="AU29">
        <f>IF('2019'!AU29=0,0,(AMS_2030!AU29/'2019'!AU29)^(1/7)-1)</f>
        <v>0</v>
      </c>
    </row>
    <row r="30" spans="1:47" x14ac:dyDescent="0.25">
      <c r="A30" s="146"/>
      <c r="B30" s="1" t="s">
        <v>28</v>
      </c>
      <c r="C30" s="1">
        <v>26</v>
      </c>
      <c r="D30" s="4" t="s">
        <v>65</v>
      </c>
      <c r="E30">
        <f>IF('2019'!E30=0,0,(AMS_2030!E30/'2019'!E30)^(1/7)-1)</f>
        <v>9.3131311201544165E-4</v>
      </c>
      <c r="F30">
        <f>IF('2019'!F30=0,0,(AMS_2030!F30/'2019'!F30)^(1/7)-1)</f>
        <v>1.8271309674520175E-3</v>
      </c>
      <c r="G30">
        <f>IF('2019'!G30=0,0,(AMS_2030!G30/'2019'!G30)^(1/7)-1)</f>
        <v>6.3933192073761802E-10</v>
      </c>
      <c r="H30">
        <f>IF('2019'!H30=0,0,(AMS_2030!H30/'2019'!H30)^(1/7)-1)</f>
        <v>3.206377861310572E-2</v>
      </c>
      <c r="I30">
        <f>IF('2019'!I30=0,0,(AMS_2030!I30/'2019'!I30)^(1/7)-1)</f>
        <v>-1.5060069842909307E-4</v>
      </c>
      <c r="J30">
        <f>IF('2019'!J30=0,0,(AMS_2030!J30/'2019'!J30)^(1/7)-1)</f>
        <v>-1.8814238390986837E-2</v>
      </c>
      <c r="K30" s="64">
        <f>IF('2019 (Z)'!AW30=0,0,('AMS_2030 (Z)'!AW30/'2019 (Z)'!AW30)^(1/7)-1)</f>
        <v>2.5284912841643248E-3</v>
      </c>
      <c r="L30" s="64">
        <f t="shared" si="3"/>
        <v>2.5284912841643248E-3</v>
      </c>
      <c r="M30">
        <f>IF('2019'!M30=0,0,(AMS_2030!M30/'2019'!M30)^(1/7)-1)</f>
        <v>-2.0596859575759296E-2</v>
      </c>
      <c r="N30">
        <f>IF('2019'!N30=0,0,(AMS_2030!N30/'2019'!N30)^(1/7)-1)</f>
        <v>4.8666746994375565E-2</v>
      </c>
      <c r="O30">
        <f>IF('2019'!O30=0,0,(AMS_2030!O30/'2019'!O30)^(1/7)-1)</f>
        <v>-4.7457903020448056E-2</v>
      </c>
      <c r="P30">
        <f>IF('2019'!P30=0,0,(AMS_2030!P30/'2019'!P30)^(1/7)-1)</f>
        <v>-6.1632965649660587E-4</v>
      </c>
      <c r="Q30">
        <f>IF('2019'!Q30=0,0,(AMS_2030!Q30/'2019'!Q30)^(1/7)-1)</f>
        <v>-8.5851124320690531E-8</v>
      </c>
      <c r="R30">
        <f>IF('2019'!R30=0,0,(AMS_2030!R30/'2019'!R30)^(1/7)-1)</f>
        <v>1.2248834391215269E-8</v>
      </c>
      <c r="S30" s="64">
        <f t="shared" si="1"/>
        <v>-3.5094286480186199E-6</v>
      </c>
      <c r="T30" s="64">
        <f>IF('2019'!T30=0,0,(AMS_2030!T30/'2019'!T30)^(1/7)-1)</f>
        <v>-3.5094286480186199E-6</v>
      </c>
      <c r="U30">
        <f>IF('2019'!U30=0,0,(AMS_2030!U30/'2019'!U30)^(1/7)-1)</f>
        <v>0</v>
      </c>
      <c r="V30">
        <f>IF('2019'!V30=0,0,(AMS_2030!V30/'2019'!V30)^(1/7)-1)</f>
        <v>0</v>
      </c>
      <c r="W30">
        <f>IF('2019'!W30=0,0,(AMS_2030!W30/'2019'!W30)^(1/7)-1)</f>
        <v>8.033888326814953E-4</v>
      </c>
      <c r="X30">
        <f>IF('2019'!X30=0,0,(AMS_2030!X30/'2019'!X30)^(1/7)-1)</f>
        <v>-5.7911473334559815E-6</v>
      </c>
      <c r="Y30">
        <f>IF('2019'!Y30=0,0,(AMS_2030!Y30/'2019'!Y30)^(1/7)-1)</f>
        <v>0</v>
      </c>
      <c r="Z30">
        <f>IF('2019'!Z30=0,0,(AMS_2030!Z30/'2019'!Z30)^(1/7)-1)</f>
        <v>-1.1548772879260705E-3</v>
      </c>
      <c r="AA30">
        <f>IF('2019'!AA30=0,0,(AMS_2030!AA30/'2019'!AA30)^(1/7)-1)</f>
        <v>3.7471526565704405E-3</v>
      </c>
      <c r="AB30">
        <f>IF('2019'!AB30=0,0,(AMS_2030!AB30/'2019'!AB30)^(1/7)-1)</f>
        <v>8.5133799978320823E-5</v>
      </c>
      <c r="AC30">
        <f>IF('2019'!AC30=0,0,(AMS_2030!AC30/'2019'!AC30)^(1/7)-1)</f>
        <v>-6.8900790597603567E-4</v>
      </c>
      <c r="AD30">
        <f>IF('2019'!AD30=0,0,(AMS_2030!AD30/'2019'!AD30)^(1/7)-1)</f>
        <v>1.3776475770521657E-4</v>
      </c>
      <c r="AE30">
        <f>IF('2019'!AE30=0,0,(AMS_2030!AE30/'2019'!AE30)^(1/7)-1)</f>
        <v>-4.2327012427656463E-4</v>
      </c>
      <c r="AF30">
        <f>IF('2019'!AF30=0,0,(AMS_2030!AF30/'2019'!AF30)^(1/7)-1)</f>
        <v>-2.0811602723553868E-3</v>
      </c>
      <c r="AG30">
        <f>IF('2019'!AG30=0,0,(AMS_2030!AG30/'2019'!AG30)^(1/7)-1)</f>
        <v>0</v>
      </c>
      <c r="AH30">
        <f>IF('2019'!AH30=0,0,(AMS_2030!AH30/'2019'!AH30)^(1/7)-1)</f>
        <v>2.8202485113704157E-5</v>
      </c>
      <c r="AI30">
        <f>IF('2019'!AI30=0,0,(AMS_2030!AI30/'2019'!AI30)^(1/7)-1)</f>
        <v>-6.4024010264673858E-4</v>
      </c>
      <c r="AJ30">
        <f>IF('2019'!AJ30=0,0,(AMS_2030!AJ30/'2019'!AJ30)^(1/7)-1)</f>
        <v>-7.4914739521703133E-5</v>
      </c>
      <c r="AK30">
        <f>IF('2019'!AK30=0,0,(AMS_2030!AK30/'2019'!AK30)^(1/7)-1)</f>
        <v>0</v>
      </c>
      <c r="AL30">
        <f>IF('2019'!AL30=0,0,(AMS_2030!AL30/'2019'!AL30)^(1/7)-1)</f>
        <v>6.7119544609495208E-4</v>
      </c>
      <c r="AM30">
        <f>IF('2019'!AM30=0,0,(AMS_2030!AM30/'2019'!AM30)^(1/7)-1)</f>
        <v>1.839853615770437E-5</v>
      </c>
      <c r="AN30">
        <f>IF('2019'!AN30=0,0,(AMS_2030!AN30/'2019'!AN30)^(1/7)-1)</f>
        <v>0</v>
      </c>
      <c r="AO30">
        <f>IF('2019'!AO30=0,0,(AMS_2030!AO30/'2019'!AO30)^(1/7)-1)</f>
        <v>-1.3551712959150031E-3</v>
      </c>
      <c r="AP30">
        <f>IF('2019'!AP30=0,0,(AMS_2030!AP30/'2019'!AP30)^(1/7)-1)</f>
        <v>0</v>
      </c>
      <c r="AQ30">
        <f>IF('2019'!AQ30=0,0,(AMS_2030!AQ30/'2019'!AQ30)^(1/7)-1)</f>
        <v>0</v>
      </c>
      <c r="AR30">
        <f>IF('2019'!AR30=0,0,(AMS_2030!AR30/'2019'!AR30)^(1/7)-1)</f>
        <v>0</v>
      </c>
      <c r="AS30">
        <f>IF('2019'!AS30=0,0,(AMS_2030!AS30/'2019'!AS30)^(1/7)-1)</f>
        <v>0</v>
      </c>
      <c r="AT30">
        <f>IF('2019'!AT30=0,0,(AMS_2030!AT30/'2019'!AT30)^(1/7)-1)</f>
        <v>-4.748600166845085E-4</v>
      </c>
      <c r="AU30">
        <f>IF('2019'!AU30=0,0,(AMS_2030!AU30/'2019'!AU30)^(1/7)-1)</f>
        <v>0</v>
      </c>
    </row>
    <row r="31" spans="1:47" x14ac:dyDescent="0.25">
      <c r="A31" s="146"/>
      <c r="B31" s="1" t="s">
        <v>29</v>
      </c>
      <c r="C31" s="1">
        <v>27</v>
      </c>
      <c r="D31" s="4" t="s">
        <v>66</v>
      </c>
      <c r="E31">
        <f>IF('2019'!E31=0,0,(AMS_2030!E31/'2019'!E31)^(1/7)-1)</f>
        <v>9.3036346406361048E-4</v>
      </c>
      <c r="F31">
        <f>IF('2019'!F31=0,0,(AMS_2030!F31/'2019'!F31)^(1/7)-1)</f>
        <v>1.827385711586027E-3</v>
      </c>
      <c r="G31">
        <f>IF('2019'!G31=0,0,(AMS_2030!G31/'2019'!G31)^(1/7)-1)</f>
        <v>6.3933192073761802E-10</v>
      </c>
      <c r="H31">
        <f>IF('2019'!H31=0,0,(AMS_2030!H31/'2019'!H31)^(1/7)-1)</f>
        <v>3.1935068925935672E-2</v>
      </c>
      <c r="I31">
        <f>IF('2019'!I31=0,0,(AMS_2030!I31/'2019'!I31)^(1/7)-1)</f>
        <v>-1.5254555707056028E-4</v>
      </c>
      <c r="J31">
        <f>IF('2019'!J31=0,0,(AMS_2030!J31/'2019'!J31)^(1/7)-1)</f>
        <v>-1.8938712414253933E-2</v>
      </c>
      <c r="K31" s="64">
        <f>IF('2019 (Z)'!AW31=0,0,('AMS_2030 (Z)'!AW31/'2019 (Z)'!AW31)^(1/7)-1)</f>
        <v>2.4745109719817027E-3</v>
      </c>
      <c r="L31" s="64">
        <f t="shared" si="3"/>
        <v>2.4745109719817027E-3</v>
      </c>
      <c r="M31">
        <f>IF('2019'!M31=0,0,(AMS_2030!M31/'2019'!M31)^(1/7)-1)</f>
        <v>-8.8466045633831536E-3</v>
      </c>
      <c r="N31">
        <f>IF('2019'!N31=0,0,(AMS_2030!N31/'2019'!N31)^(1/7)-1)</f>
        <v>4.8636443453524469E-2</v>
      </c>
      <c r="O31">
        <f>IF('2019'!O31=0,0,(AMS_2030!O31/'2019'!O31)^(1/7)-1)</f>
        <v>-4.7498423724704031E-2</v>
      </c>
      <c r="P31">
        <f>IF('2019'!P31=0,0,(AMS_2030!P31/'2019'!P31)^(1/7)-1)</f>
        <v>-6.1653795178695514E-4</v>
      </c>
      <c r="Q31">
        <f>IF('2019'!Q31=0,0,(AMS_2030!Q31/'2019'!Q31)^(1/7)-1)</f>
        <v>-8.5851124320690531E-8</v>
      </c>
      <c r="R31">
        <f>IF('2019'!R31=0,0,(AMS_2030!R31/'2019'!R31)^(1/7)-1)</f>
        <v>1.2248834391215269E-8</v>
      </c>
      <c r="S31" s="64">
        <f t="shared" si="1"/>
        <v>-3.502004759736721E-6</v>
      </c>
      <c r="T31" s="64">
        <f>IF('2019'!T31=0,0,(AMS_2030!T31/'2019'!T31)^(1/7)-1)</f>
        <v>-3.502004759736721E-6</v>
      </c>
      <c r="U31">
        <f>IF('2019'!U31=0,0,(AMS_2030!U31/'2019'!U31)^(1/7)-1)</f>
        <v>0</v>
      </c>
      <c r="V31">
        <f>IF('2019'!V31=0,0,(AMS_2030!V31/'2019'!V31)^(1/7)-1)</f>
        <v>0</v>
      </c>
      <c r="W31">
        <f>IF('2019'!W31=0,0,(AMS_2030!W31/'2019'!W31)^(1/7)-1)</f>
        <v>8.3376389560485542E-4</v>
      </c>
      <c r="X31">
        <f>IF('2019'!X31=0,0,(AMS_2030!X31/'2019'!X31)^(1/7)-1)</f>
        <v>-3.9355750132141765E-6</v>
      </c>
      <c r="Y31">
        <f>IF('2019'!Y31=0,0,(AMS_2030!Y31/'2019'!Y31)^(1/7)-1)</f>
        <v>0</v>
      </c>
      <c r="Z31">
        <f>IF('2019'!Z31=0,0,(AMS_2030!Z31/'2019'!Z31)^(1/7)-1)</f>
        <v>-1.1588013877860126E-3</v>
      </c>
      <c r="AA31">
        <f>IF('2019'!AA31=0,0,(AMS_2030!AA31/'2019'!AA31)^(1/7)-1)</f>
        <v>3.7471507418482819E-3</v>
      </c>
      <c r="AB31">
        <f>IF('2019'!AB31=0,0,(AMS_2030!AB31/'2019'!AB31)^(1/7)-1)</f>
        <v>8.496765390741956E-5</v>
      </c>
      <c r="AC31">
        <f>IF('2019'!AC31=0,0,(AMS_2030!AC31/'2019'!AC31)^(1/7)-1)</f>
        <v>-6.8900790597592465E-4</v>
      </c>
      <c r="AD31">
        <f>IF('2019'!AD31=0,0,(AMS_2030!AD31/'2019'!AD31)^(1/7)-1)</f>
        <v>1.3776475770521657E-4</v>
      </c>
      <c r="AE31">
        <f>IF('2019'!AE31=0,0,(AMS_2030!AE31/'2019'!AE31)^(1/7)-1)</f>
        <v>-4.2327012427645361E-4</v>
      </c>
      <c r="AF31">
        <f>IF('2019'!AF31=0,0,(AMS_2030!AF31/'2019'!AF31)^(1/7)-1)</f>
        <v>-2.0811602723553868E-3</v>
      </c>
      <c r="AG31">
        <f>IF('2019'!AG31=0,0,(AMS_2030!AG31/'2019'!AG31)^(1/7)-1)</f>
        <v>0</v>
      </c>
      <c r="AH31">
        <f>IF('2019'!AH31=0,0,(AMS_2030!AH31/'2019'!AH31)^(1/7)-1)</f>
        <v>2.8202485113704157E-5</v>
      </c>
      <c r="AI31">
        <f>IF('2019'!AI31=0,0,(AMS_2030!AI31/'2019'!AI31)^(1/7)-1)</f>
        <v>-6.4103239773183329E-4</v>
      </c>
      <c r="AJ31">
        <f>IF('2019'!AJ31=0,0,(AMS_2030!AJ31/'2019'!AJ31)^(1/7)-1)</f>
        <v>-3.2923319864175404E-4</v>
      </c>
      <c r="AK31">
        <f>IF('2019'!AK31=0,0,(AMS_2030!AK31/'2019'!AK31)^(1/7)-1)</f>
        <v>0</v>
      </c>
      <c r="AL31">
        <f>IF('2019'!AL31=0,0,(AMS_2030!AL31/'2019'!AL31)^(1/7)-1)</f>
        <v>6.7119544609517412E-4</v>
      </c>
      <c r="AM31">
        <f>IF('2019'!AM31=0,0,(AMS_2030!AM31/'2019'!AM31)^(1/7)-1)</f>
        <v>1.8418759455629541E-5</v>
      </c>
      <c r="AN31">
        <f>IF('2019'!AN31=0,0,(AMS_2030!AN31/'2019'!AN31)^(1/7)-1)</f>
        <v>0</v>
      </c>
      <c r="AO31">
        <f>IF('2019'!AO31=0,0,(AMS_2030!AO31/'2019'!AO31)^(1/7)-1)</f>
        <v>-1.3551712959150031E-3</v>
      </c>
      <c r="AP31">
        <f>IF('2019'!AP31=0,0,(AMS_2030!AP31/'2019'!AP31)^(1/7)-1)</f>
        <v>0</v>
      </c>
      <c r="AQ31">
        <f>IF('2019'!AQ31=0,0,(AMS_2030!AQ31/'2019'!AQ31)^(1/7)-1)</f>
        <v>0</v>
      </c>
      <c r="AR31">
        <f>IF('2019'!AR31=0,0,(AMS_2030!AR31/'2019'!AR31)^(1/7)-1)</f>
        <v>0</v>
      </c>
      <c r="AS31">
        <f>IF('2019'!AS31=0,0,(AMS_2030!AS31/'2019'!AS31)^(1/7)-1)</f>
        <v>0</v>
      </c>
      <c r="AT31">
        <f>IF('2019'!AT31=0,0,(AMS_2030!AT31/'2019'!AT31)^(1/7)-1)</f>
        <v>-6.9950983968669611E-5</v>
      </c>
      <c r="AU31">
        <f>IF('2019'!AU31=0,0,(AMS_2030!AU31/'2019'!AU31)^(1/7)-1)</f>
        <v>0</v>
      </c>
    </row>
    <row r="32" spans="1:47" x14ac:dyDescent="0.25">
      <c r="A32" s="146"/>
      <c r="B32" s="1" t="s">
        <v>30</v>
      </c>
      <c r="C32" s="1">
        <v>28</v>
      </c>
      <c r="D32" s="4" t="s">
        <v>67</v>
      </c>
      <c r="E32">
        <f>IF('2019'!E32=0,0,(AMS_2030!E32/'2019'!E32)^(1/7)-1)</f>
        <v>9.2300244759968564E-4</v>
      </c>
      <c r="F32">
        <f>IF('2019'!F32=0,0,(AMS_2030!F32/'2019'!F32)^(1/7)-1)</f>
        <v>1.8261223646738323E-3</v>
      </c>
      <c r="G32">
        <f>IF('2019'!G32=0,0,(AMS_2030!G32/'2019'!G32)^(1/7)-1)</f>
        <v>6.3933192073761802E-10</v>
      </c>
      <c r="H32">
        <f>IF('2019'!H32=0,0,(AMS_2030!H32/'2019'!H32)^(1/7)-1)</f>
        <v>3.2584287890962349E-2</v>
      </c>
      <c r="I32">
        <f>IF('2019'!I32=0,0,(AMS_2030!I32/'2019'!I32)^(1/7)-1)</f>
        <v>-1.4268723048249665E-4</v>
      </c>
      <c r="J32">
        <f>IF('2019'!J32=0,0,(AMS_2030!J32/'2019'!J32)^(1/7)-1)</f>
        <v>-1.9048349503014816E-2</v>
      </c>
      <c r="K32" s="64">
        <f>IF('2019 (Z)'!AW32=0,0,('AMS_2030 (Z)'!AW32/'2019 (Z)'!AW32)^(1/7)-1)</f>
        <v>2.4606344208275566E-3</v>
      </c>
      <c r="L32" s="64">
        <f t="shared" si="3"/>
        <v>2.4606344208275566E-3</v>
      </c>
      <c r="M32">
        <f>IF('2019'!M32=0,0,(AMS_2030!M32/'2019'!M32)^(1/7)-1)</f>
        <v>2.3185721617055677E-2</v>
      </c>
      <c r="N32">
        <f>IF('2019'!N32=0,0,(AMS_2030!N32/'2019'!N32)^(1/7)-1)</f>
        <v>4.8789800867857558E-2</v>
      </c>
      <c r="O32">
        <f>IF('2019'!O32=0,0,(AMS_2030!O32/'2019'!O32)^(1/7)-1)</f>
        <v>-4.746459916048007E-2</v>
      </c>
      <c r="P32">
        <f>IF('2019'!P32=0,0,(AMS_2030!P32/'2019'!P32)^(1/7)-1)</f>
        <v>-6.1826315547852673E-4</v>
      </c>
      <c r="Q32">
        <f>IF('2019'!Q32=0,0,(AMS_2030!Q32/'2019'!Q32)^(1/7)-1)</f>
        <v>-8.5851124320690531E-8</v>
      </c>
      <c r="R32">
        <f>IF('2019'!R32=0,0,(AMS_2030!R32/'2019'!R32)^(1/7)-1)</f>
        <v>1.2248834613259874E-8</v>
      </c>
      <c r="S32" s="64">
        <f t="shared" si="1"/>
        <v>-3.608930131182575E-6</v>
      </c>
      <c r="T32" s="64">
        <f>IF('2019'!T32=0,0,(AMS_2030!T32/'2019'!T32)^(1/7)-1)</f>
        <v>-3.608930131182575E-6</v>
      </c>
      <c r="U32">
        <f>IF('2019'!U32=0,0,(AMS_2030!U32/'2019'!U32)^(1/7)-1)</f>
        <v>0</v>
      </c>
      <c r="V32">
        <f>IF('2019'!V32=0,0,(AMS_2030!V32/'2019'!V32)^(1/7)-1)</f>
        <v>0</v>
      </c>
      <c r="W32">
        <f>IF('2019'!W32=0,0,(AMS_2030!W32/'2019'!W32)^(1/7)-1)</f>
        <v>9.6555156149591426E-4</v>
      </c>
      <c r="X32">
        <f>IF('2019'!X32=0,0,(AMS_2030!X32/'2019'!X32)^(1/7)-1)</f>
        <v>-3.9173308661322181E-6</v>
      </c>
      <c r="Y32">
        <f>IF('2019'!Y32=0,0,(AMS_2030!Y32/'2019'!Y32)^(1/7)-1)</f>
        <v>0</v>
      </c>
      <c r="Z32">
        <f>IF('2019'!Z32=0,0,(AMS_2030!Z32/'2019'!Z32)^(1/7)-1)</f>
        <v>-1.1586899293991593E-3</v>
      </c>
      <c r="AA32">
        <f>IF('2019'!AA32=0,0,(AMS_2030!AA32/'2019'!AA32)^(1/7)-1)</f>
        <v>3.7471507452124797E-3</v>
      </c>
      <c r="AB32">
        <f>IF('2019'!AB32=0,0,(AMS_2030!AB32/'2019'!AB32)^(1/7)-1)</f>
        <v>7.1689007501651858E-5</v>
      </c>
      <c r="AC32">
        <f>IF('2019'!AC32=0,0,(AMS_2030!AC32/'2019'!AC32)^(1/7)-1)</f>
        <v>-6.8900790597592465E-4</v>
      </c>
      <c r="AD32">
        <f>IF('2019'!AD32=0,0,(AMS_2030!AD32/'2019'!AD32)^(1/7)-1)</f>
        <v>1.3776475770521657E-4</v>
      </c>
      <c r="AE32">
        <f>IF('2019'!AE32=0,0,(AMS_2030!AE32/'2019'!AE32)^(1/7)-1)</f>
        <v>-4.2327012427645361E-4</v>
      </c>
      <c r="AF32">
        <f>IF('2019'!AF32=0,0,(AMS_2030!AF32/'2019'!AF32)^(1/7)-1)</f>
        <v>-2.0811602723553868E-3</v>
      </c>
      <c r="AG32">
        <f>IF('2019'!AG32=0,0,(AMS_2030!AG32/'2019'!AG32)^(1/7)-1)</f>
        <v>0</v>
      </c>
      <c r="AH32">
        <f>IF('2019'!AH32=0,0,(AMS_2030!AH32/'2019'!AH32)^(1/7)-1)</f>
        <v>2.8202485113482112E-5</v>
      </c>
      <c r="AI32">
        <f>IF('2019'!AI32=0,0,(AMS_2030!AI32/'2019'!AI32)^(1/7)-1)</f>
        <v>-6.4103239773183329E-4</v>
      </c>
      <c r="AJ32">
        <f>IF('2019'!AJ32=0,0,(AMS_2030!AJ32/'2019'!AJ32)^(1/7)-1)</f>
        <v>-2.9005873281107153E-4</v>
      </c>
      <c r="AK32">
        <f>IF('2019'!AK32=0,0,(AMS_2030!AK32/'2019'!AK32)^(1/7)-1)</f>
        <v>0</v>
      </c>
      <c r="AL32">
        <f>IF('2019'!AL32=0,0,(AMS_2030!AL32/'2019'!AL32)^(1/7)-1)</f>
        <v>6.7119544609517412E-4</v>
      </c>
      <c r="AM32">
        <f>IF('2019'!AM32=0,0,(AMS_2030!AM32/'2019'!AM32)^(1/7)-1)</f>
        <v>1.834435784919819E-5</v>
      </c>
      <c r="AN32">
        <f>IF('2019'!AN32=0,0,(AMS_2030!AN32/'2019'!AN32)^(1/7)-1)</f>
        <v>0</v>
      </c>
      <c r="AO32">
        <f>IF('2019'!AO32=0,0,(AMS_2030!AO32/'2019'!AO32)^(1/7)-1)</f>
        <v>-1.3551712959150031E-3</v>
      </c>
      <c r="AP32">
        <f>IF('2019'!AP32=0,0,(AMS_2030!AP32/'2019'!AP32)^(1/7)-1)</f>
        <v>0</v>
      </c>
      <c r="AQ32">
        <f>IF('2019'!AQ32=0,0,(AMS_2030!AQ32/'2019'!AQ32)^(1/7)-1)</f>
        <v>0</v>
      </c>
      <c r="AR32">
        <f>IF('2019'!AR32=0,0,(AMS_2030!AR32/'2019'!AR32)^(1/7)-1)</f>
        <v>0</v>
      </c>
      <c r="AS32">
        <f>IF('2019'!AS32=0,0,(AMS_2030!AS32/'2019'!AS32)^(1/7)-1)</f>
        <v>0</v>
      </c>
      <c r="AT32">
        <f>IF('2019'!AT32=0,0,(AMS_2030!AT32/'2019'!AT32)^(1/7)-1)</f>
        <v>1.2853424262719848E-3</v>
      </c>
      <c r="AU32">
        <f>IF('2019'!AU32=0,0,(AMS_2030!AU32/'2019'!AU32)^(1/7)-1)</f>
        <v>0</v>
      </c>
    </row>
    <row r="33" spans="1:47" x14ac:dyDescent="0.25">
      <c r="A33" s="146"/>
      <c r="B33" s="1" t="s">
        <v>31</v>
      </c>
      <c r="C33" s="1">
        <v>29</v>
      </c>
      <c r="D33" s="4" t="s">
        <v>68</v>
      </c>
      <c r="E33">
        <f>IF('2019'!E33=0,0,(AMS_2030!E33/'2019'!E33)^(1/7)-1)</f>
        <v>9.2831458889164331E-4</v>
      </c>
      <c r="F33">
        <f>IF('2019'!F33=0,0,(AMS_2030!F33/'2019'!F33)^(1/7)-1)</f>
        <v>2.0250769871661412E-3</v>
      </c>
      <c r="G33">
        <f>IF('2019'!G33=0,0,(AMS_2030!G33/'2019'!G33)^(1/7)-1)</f>
        <v>6.3933192073761802E-10</v>
      </c>
      <c r="H33">
        <f>IF('2019'!H33=0,0,(AMS_2030!H33/'2019'!H33)^(1/7)-1)</f>
        <v>3.2843949414386397E-2</v>
      </c>
      <c r="I33">
        <f>IF('2019'!I33=0,0,(AMS_2030!I33/'2019'!I33)^(1/7)-1)</f>
        <v>-1.3879507877179176E-4</v>
      </c>
      <c r="J33">
        <f>IF('2019'!J33=0,0,(AMS_2030!J33/'2019'!J33)^(1/7)-1)</f>
        <v>-1.9250408362764371E-2</v>
      </c>
      <c r="K33" s="64">
        <f>IF('2019 (Z)'!AW33=0,0,('AMS_2030 (Z)'!AW33/'2019 (Z)'!AW33)^(1/7)-1)</f>
        <v>-1.422964262847537E-2</v>
      </c>
      <c r="L33" s="64">
        <f t="shared" si="3"/>
        <v>-1.422964262847537E-2</v>
      </c>
      <c r="M33">
        <f>IF('2019'!M33=0,0,(AMS_2030!M33/'2019'!M33)^(1/7)-1)</f>
        <v>8.2956765394128773E-2</v>
      </c>
      <c r="N33">
        <f>IF('2019'!N33=0,0,(AMS_2030!N33/'2019'!N33)^(1/7)-1)</f>
        <v>4.8851490362793015E-2</v>
      </c>
      <c r="O33">
        <f>IF('2019'!O33=0,0,(AMS_2030!O33/'2019'!O33)^(1/7)-1)</f>
        <v>-4.7448242360513038E-2</v>
      </c>
      <c r="P33">
        <f>IF('2019'!P33=0,0,(AMS_2030!P33/'2019'!P33)^(1/7)-1)</f>
        <v>-6.195459460538455E-4</v>
      </c>
      <c r="Q33">
        <f>IF('2019'!Q33=0,0,(AMS_2030!Q33/'2019'!Q33)^(1/7)-1)</f>
        <v>-8.5851124320690531E-8</v>
      </c>
      <c r="R33">
        <f>IF('2019'!R33=0,0,(AMS_2030!R33/'2019'!R33)^(1/7)-1)</f>
        <v>1.2248834391215269E-8</v>
      </c>
      <c r="S33" s="64">
        <f t="shared" si="1"/>
        <v>-3.6652848903750979E-6</v>
      </c>
      <c r="T33" s="64">
        <f>IF('2019'!T33=0,0,(AMS_2030!T33/'2019'!T33)^(1/7)-1)</f>
        <v>-3.6652848903750979E-6</v>
      </c>
      <c r="U33">
        <f>IF('2019'!U33=0,0,(AMS_2030!U33/'2019'!U33)^(1/7)-1)</f>
        <v>0</v>
      </c>
      <c r="V33">
        <f>IF('2019'!V33=0,0,(AMS_2030!V33/'2019'!V33)^(1/7)-1)</f>
        <v>0</v>
      </c>
      <c r="W33">
        <f>IF('2019'!W33=0,0,(AMS_2030!W33/'2019'!W33)^(1/7)-1)</f>
        <v>1.4103450451650179E-3</v>
      </c>
      <c r="X33">
        <f>IF('2019'!X33=0,0,(AMS_2030!X33/'2019'!X33)^(1/7)-1)</f>
        <v>8.354865872695072E-6</v>
      </c>
      <c r="Y33">
        <f>IF('2019'!Y33=0,0,(AMS_2030!Y33/'2019'!Y33)^(1/7)-1)</f>
        <v>0</v>
      </c>
      <c r="Z33">
        <f>IF('2019'!Z33=0,0,(AMS_2030!Z33/'2019'!Z33)^(1/7)-1)</f>
        <v>-1.1610408148908791E-3</v>
      </c>
      <c r="AA33">
        <f>IF('2019'!AA33=0,0,(AMS_2030!AA33/'2019'!AA33)^(1/7)-1)</f>
        <v>4.4750576840943967E-3</v>
      </c>
      <c r="AB33">
        <f>IF('2019'!AB33=0,0,(AMS_2030!AB33/'2019'!AB33)^(1/7)-1)</f>
        <v>0</v>
      </c>
      <c r="AC33">
        <f>IF('2019'!AC33=0,0,(AMS_2030!AC33/'2019'!AC33)^(1/7)-1)</f>
        <v>0</v>
      </c>
      <c r="AD33">
        <f>IF('2019'!AD33=0,0,(AMS_2030!AD33/'2019'!AD33)^(1/7)-1)</f>
        <v>0</v>
      </c>
      <c r="AE33">
        <f>IF('2019'!AE33=0,0,(AMS_2030!AE33/'2019'!AE33)^(1/7)-1)</f>
        <v>0</v>
      </c>
      <c r="AF33">
        <f>IF('2019'!AF33=0,0,(AMS_2030!AF33/'2019'!AF33)^(1/7)-1)</f>
        <v>0</v>
      </c>
      <c r="AG33">
        <f>IF('2019'!AG33=0,0,(AMS_2030!AG33/'2019'!AG33)^(1/7)-1)</f>
        <v>0</v>
      </c>
      <c r="AH33">
        <f>IF('2019'!AH33=0,0,(AMS_2030!AH33/'2019'!AH33)^(1/7)-1)</f>
        <v>0</v>
      </c>
      <c r="AI33">
        <f>IF('2019'!AI33=0,0,(AMS_2030!AI33/'2019'!AI33)^(1/7)-1)</f>
        <v>0</v>
      </c>
      <c r="AJ33">
        <f>IF('2019'!AJ33=0,0,(AMS_2030!AJ33/'2019'!AJ33)^(1/7)-1)</f>
        <v>-3.7816404568824513E-4</v>
      </c>
      <c r="AK33">
        <f>IF('2019'!AK33=0,0,(AMS_2030!AK33/'2019'!AK33)^(1/7)-1)</f>
        <v>0</v>
      </c>
      <c r="AL33">
        <f>IF('2019'!AL33=0,0,(AMS_2030!AL33/'2019'!AL33)^(1/7)-1)</f>
        <v>0</v>
      </c>
      <c r="AM33">
        <f>IF('2019'!AM33=0,0,(AMS_2030!AM33/'2019'!AM33)^(1/7)-1)</f>
        <v>1.8307043667453726E-5</v>
      </c>
      <c r="AN33">
        <f>IF('2019'!AN33=0,0,(AMS_2030!AN33/'2019'!AN33)^(1/7)-1)</f>
        <v>0</v>
      </c>
      <c r="AO33">
        <f>IF('2019'!AO33=0,0,(AMS_2030!AO33/'2019'!AO33)^(1/7)-1)</f>
        <v>0</v>
      </c>
      <c r="AP33">
        <f>IF('2019'!AP33=0,0,(AMS_2030!AP33/'2019'!AP33)^(1/7)-1)</f>
        <v>0</v>
      </c>
      <c r="AQ33">
        <f>IF('2019'!AQ33=0,0,(AMS_2030!AQ33/'2019'!AQ33)^(1/7)-1)</f>
        <v>0</v>
      </c>
      <c r="AR33">
        <f>IF('2019'!AR33=0,0,(AMS_2030!AR33/'2019'!AR33)^(1/7)-1)</f>
        <v>0</v>
      </c>
      <c r="AS33">
        <f>IF('2019'!AS33=0,0,(AMS_2030!AS33/'2019'!AS33)^(1/7)-1)</f>
        <v>0</v>
      </c>
      <c r="AT33">
        <f>IF('2019'!AT33=0,0,(AMS_2030!AT33/'2019'!AT33)^(1/7)-1)</f>
        <v>5.1870240590452532E-3</v>
      </c>
      <c r="AU33">
        <f>IF('2019'!AU33=0,0,(AMS_2030!AU33/'2019'!AU33)^(1/7)-1)</f>
        <v>0</v>
      </c>
    </row>
    <row r="34" spans="1:47" x14ac:dyDescent="0.25">
      <c r="A34" s="146"/>
      <c r="B34" s="1" t="s">
        <v>32</v>
      </c>
      <c r="C34" s="1">
        <v>30</v>
      </c>
      <c r="D34" s="4" t="s">
        <v>69</v>
      </c>
      <c r="E34">
        <f>IF('2019'!E34=0,0,(AMS_2030!E34/'2019'!E34)^(1/7)-1)</f>
        <v>9.2856802719532006E-4</v>
      </c>
      <c r="F34">
        <f>IF('2019'!F34=0,0,(AMS_2030!F34/'2019'!F34)^(1/7)-1)</f>
        <v>1.7598195853660847E-3</v>
      </c>
      <c r="G34">
        <f>IF('2019'!G34=0,0,(AMS_2030!G34/'2019'!G34)^(1/7)-1)</f>
        <v>6.3933192073761802E-10</v>
      </c>
      <c r="H34">
        <f>IF('2019'!H34=0,0,(AMS_2030!H34/'2019'!H34)^(1/7)-1)</f>
        <v>3.2054939539665872E-2</v>
      </c>
      <c r="I34">
        <f>IF('2019'!I34=0,0,(AMS_2030!I34/'2019'!I34)^(1/7)-1)</f>
        <v>-1.5073402493703814E-4</v>
      </c>
      <c r="J34">
        <f>IF('2019'!J34=0,0,(AMS_2030!J34/'2019'!J34)^(1/7)-1)</f>
        <v>-1.8848842449489589E-2</v>
      </c>
      <c r="K34" s="64">
        <f>IF('2019 (Z)'!AW34=0,0,('AMS_2030 (Z)'!AW34/'2019 (Z)'!AW34)^(1/7)-1)</f>
        <v>2.5230645152740649E-3</v>
      </c>
      <c r="L34" s="64">
        <f t="shared" si="3"/>
        <v>2.5230645152740649E-3</v>
      </c>
      <c r="M34">
        <f>IF('2019'!M34=0,0,(AMS_2030!M34/'2019'!M34)^(1/7)-1)</f>
        <v>-1.7011236436516364E-2</v>
      </c>
      <c r="N34">
        <f>IF('2019'!N34=0,0,(AMS_2030!N34/'2019'!N34)^(1/7)-1)</f>
        <v>4.8664672167352041E-2</v>
      </c>
      <c r="O34">
        <f>IF('2019'!O34=0,0,(AMS_2030!O34/'2019'!O34)^(1/7)-1)</f>
        <v>-4.7458413131324373E-2</v>
      </c>
      <c r="P34">
        <f>IF('2019'!P34=0,0,(AMS_2030!P34/'2019'!P34)^(1/7)-1)</f>
        <v>-6.1594089577243771E-4</v>
      </c>
      <c r="Q34">
        <f>IF('2019'!Q34=0,0,(AMS_2030!Q34/'2019'!Q34)^(1/7)-1)</f>
        <v>-8.5851124320690531E-8</v>
      </c>
      <c r="R34">
        <f>IF('2019'!R34=0,0,(AMS_2030!R34/'2019'!R34)^(1/7)-1)</f>
        <v>1.2248834613259874E-8</v>
      </c>
      <c r="S34" s="64">
        <f t="shared" si="1"/>
        <v>-3.5112898973954643E-6</v>
      </c>
      <c r="T34" s="64">
        <f>IF('2019'!T34=0,0,(AMS_2030!T34/'2019'!T34)^(1/7)-1)</f>
        <v>-3.5112898973954643E-6</v>
      </c>
      <c r="U34">
        <f>IF('2019'!U34=0,0,(AMS_2030!U34/'2019'!U34)^(1/7)-1)</f>
        <v>0</v>
      </c>
      <c r="V34">
        <f>IF('2019'!V34=0,0,(AMS_2030!V34/'2019'!V34)^(1/7)-1)</f>
        <v>0</v>
      </c>
      <c r="W34">
        <f>IF('2019'!W34=0,0,(AMS_2030!W34/'2019'!W34)^(1/7)-1)</f>
        <v>7.930973112111328E-4</v>
      </c>
      <c r="X34">
        <f>IF('2019'!X34=0,0,(AMS_2030!X34/'2019'!X34)^(1/7)-1)</f>
        <v>-4.7202181060468362E-6</v>
      </c>
      <c r="Y34">
        <f>IF('2019'!Y34=0,0,(AMS_2030!Y34/'2019'!Y34)^(1/7)-1)</f>
        <v>-3.215103817320264E-3</v>
      </c>
      <c r="Z34">
        <f>IF('2019'!Z34=0,0,(AMS_2030!Z34/'2019'!Z34)^(1/7)-1)</f>
        <v>-1.1599486075177801E-3</v>
      </c>
      <c r="AA34">
        <f>IF('2019'!AA34=0,0,(AMS_2030!AA34/'2019'!AA34)^(1/7)-1)</f>
        <v>3.7471511382276557E-3</v>
      </c>
      <c r="AB34">
        <f>IF('2019'!AB34=0,0,(AMS_2030!AB34/'2019'!AB34)^(1/7)-1)</f>
        <v>8.5039210214965522E-5</v>
      </c>
      <c r="AC34">
        <f>IF('2019'!AC34=0,0,(AMS_2030!AC34/'2019'!AC34)^(1/7)-1)</f>
        <v>-6.8900790597603567E-4</v>
      </c>
      <c r="AD34">
        <f>IF('2019'!AD34=0,0,(AMS_2030!AD34/'2019'!AD34)^(1/7)-1)</f>
        <v>1.3776475770521657E-4</v>
      </c>
      <c r="AE34">
        <f>IF('2019'!AE34=0,0,(AMS_2030!AE34/'2019'!AE34)^(1/7)-1)</f>
        <v>-4.2327012427645361E-4</v>
      </c>
      <c r="AF34">
        <f>IF('2019'!AF34=0,0,(AMS_2030!AF34/'2019'!AF34)^(1/7)-1)</f>
        <v>-2.0811602723552758E-3</v>
      </c>
      <c r="AG34">
        <f>IF('2019'!AG34=0,0,(AMS_2030!AG34/'2019'!AG34)^(1/7)-1)</f>
        <v>0</v>
      </c>
      <c r="AH34">
        <f>IF('2019'!AH34=0,0,(AMS_2030!AH34/'2019'!AH34)^(1/7)-1)</f>
        <v>2.8202485113704157E-5</v>
      </c>
      <c r="AI34">
        <f>IF('2019'!AI34=0,0,(AMS_2030!AI34/'2019'!AI34)^(1/7)-1)</f>
        <v>-6.4023931877132956E-4</v>
      </c>
      <c r="AJ34">
        <f>IF('2019'!AJ34=0,0,(AMS_2030!AJ34/'2019'!AJ34)^(1/7)-1)</f>
        <v>-9.5834224344337748E-5</v>
      </c>
      <c r="AK34">
        <f>IF('2019'!AK34=0,0,(AMS_2030!AK34/'2019'!AK34)^(1/7)-1)</f>
        <v>0</v>
      </c>
      <c r="AL34">
        <f>IF('2019'!AL34=0,0,(AMS_2030!AL34/'2019'!AL34)^(1/7)-1)</f>
        <v>6.7119544609517412E-4</v>
      </c>
      <c r="AM34">
        <f>IF('2019'!AM34=0,0,(AMS_2030!AM34/'2019'!AM34)^(1/7)-1)</f>
        <v>1.8400123310780003E-5</v>
      </c>
      <c r="AN34">
        <f>IF('2019'!AN34=0,0,(AMS_2030!AN34/'2019'!AN34)^(1/7)-1)</f>
        <v>0</v>
      </c>
      <c r="AO34">
        <f>IF('2019'!AO34=0,0,(AMS_2030!AO34/'2019'!AO34)^(1/7)-1)</f>
        <v>-1.3551712959150031E-3</v>
      </c>
      <c r="AP34">
        <f>IF('2019'!AP34=0,0,(AMS_2030!AP34/'2019'!AP34)^(1/7)-1)</f>
        <v>0</v>
      </c>
      <c r="AQ34">
        <f>IF('2019'!AQ34=0,0,(AMS_2030!AQ34/'2019'!AQ34)^(1/7)-1)</f>
        <v>0</v>
      </c>
      <c r="AR34">
        <f>IF('2019'!AR34=0,0,(AMS_2030!AR34/'2019'!AR34)^(1/7)-1)</f>
        <v>0</v>
      </c>
      <c r="AS34">
        <f>IF('2019'!AS34=0,0,(AMS_2030!AS34/'2019'!AS34)^(1/7)-1)</f>
        <v>0</v>
      </c>
      <c r="AT34">
        <f>IF('2019'!AT34=0,0,(AMS_2030!AT34/'2019'!AT34)^(1/7)-1)</f>
        <v>-3.6370521137762957E-4</v>
      </c>
      <c r="AU34">
        <f>IF('2019'!AU34=0,0,(AMS_2030!AU34/'2019'!AU34)^(1/7)-1)</f>
        <v>0</v>
      </c>
    </row>
    <row r="35" spans="1:47" x14ac:dyDescent="0.25">
      <c r="A35" s="146"/>
      <c r="B35" s="1" t="s">
        <v>33</v>
      </c>
      <c r="C35" s="1">
        <v>31</v>
      </c>
      <c r="D35" s="4" t="s">
        <v>70</v>
      </c>
      <c r="E35">
        <f>IF('2019'!E35=0,0,(AMS_2030!E35/'2019'!E35)^(1/7)-1)</f>
        <v>9.3184674488178132E-4</v>
      </c>
      <c r="F35">
        <f>IF('2019'!F35=0,0,(AMS_2030!F35/'2019'!F35)^(1/7)-1)</f>
        <v>1.8270877965775867E-3</v>
      </c>
      <c r="G35">
        <f>IF('2019'!G35=0,0,(AMS_2030!G35/'2019'!G35)^(1/7)-1)</f>
        <v>6.3933192073761802E-10</v>
      </c>
      <c r="H35">
        <f>IF('2019'!H35=0,0,(AMS_2030!H35/'2019'!H35)^(1/7)-1)</f>
        <v>3.2069530796078549E-2</v>
      </c>
      <c r="I35">
        <f>IF('2019'!I35=0,0,(AMS_2030!I35/'2019'!I35)^(1/7)-1)</f>
        <v>-1.5051354146056184E-4</v>
      </c>
      <c r="J35">
        <f>IF('2019'!J35=0,0,(AMS_2030!J35/'2019'!J35)^(1/7)-1)</f>
        <v>-1.8983463931313893E-2</v>
      </c>
      <c r="K35" s="64">
        <f>IF('2019 (Z)'!AW35=0,0,('AMS_2030 (Z)'!AW35/'2019 (Z)'!AW35)^(1/7)-1)</f>
        <v>2.4795545283946563E-3</v>
      </c>
      <c r="L35" s="64">
        <f t="shared" si="3"/>
        <v>2.4795545283946563E-3</v>
      </c>
      <c r="M35">
        <f>IF('2019'!M35=0,0,(AMS_2030!M35/'2019'!M35)^(1/7)-1)</f>
        <v>-8.7894602985502113E-3</v>
      </c>
      <c r="N35">
        <f>IF('2019'!N35=0,0,(AMS_2030!N35/'2019'!N35)^(1/7)-1)</f>
        <v>4.8668105117299465E-2</v>
      </c>
      <c r="O35">
        <f>IF('2019'!O35=0,0,(AMS_2030!O35/'2019'!O35)^(1/7)-1)</f>
        <v>-4.549125680304078E-2</v>
      </c>
      <c r="P35">
        <f>IF('2019'!P35=0,0,(AMS_2030!P35/'2019'!P35)^(1/7)-1)</f>
        <v>-6.1666235404966852E-4</v>
      </c>
      <c r="Q35">
        <f>IF('2019'!Q35=0,0,(AMS_2030!Q35/'2019'!Q35)^(1/7)-1)</f>
        <v>-8.5851124320690531E-8</v>
      </c>
      <c r="R35">
        <f>IF('2019'!R35=0,0,(AMS_2030!R35/'2019'!R35)^(1/7)-1)</f>
        <v>1.2248834613259874E-8</v>
      </c>
      <c r="S35" s="64">
        <f t="shared" si="1"/>
        <v>-3.5239914224494129E-6</v>
      </c>
      <c r="T35" s="64">
        <f>IF('2019'!T35=0,0,(AMS_2030!T35/'2019'!T35)^(1/7)-1)</f>
        <v>-3.5239914224494129E-6</v>
      </c>
      <c r="U35">
        <f>IF('2019'!U35=0,0,(AMS_2030!U35/'2019'!U35)^(1/7)-1)</f>
        <v>0</v>
      </c>
      <c r="V35">
        <f>IF('2019'!V35=0,0,(AMS_2030!V35/'2019'!V35)^(1/7)-1)</f>
        <v>0</v>
      </c>
      <c r="W35">
        <f>IF('2019'!W35=0,0,(AMS_2030!W35/'2019'!W35)^(1/7)-1)</f>
        <v>9.0654863262717988E-4</v>
      </c>
      <c r="X35">
        <f>IF('2019'!X35=0,0,(AMS_2030!X35/'2019'!X35)^(1/7)-1)</f>
        <v>-3.9278957564281569E-6</v>
      </c>
      <c r="Y35">
        <f>IF('2019'!Y35=0,0,(AMS_2030!Y35/'2019'!Y35)^(1/7)-1)</f>
        <v>0</v>
      </c>
      <c r="Z35">
        <f>IF('2019'!Z35=0,0,(AMS_2030!Z35/'2019'!Z35)^(1/7)-1)</f>
        <v>-1.1587944371977965E-3</v>
      </c>
      <c r="AA35">
        <f>IF('2019'!AA35=0,0,(AMS_2030!AA35/'2019'!AA35)^(1/7)-1)</f>
        <v>3.747150742630323E-3</v>
      </c>
      <c r="AB35">
        <f>IF('2019'!AB35=0,0,(AMS_2030!AB35/'2019'!AB35)^(1/7)-1)</f>
        <v>9.7635924987127254E-5</v>
      </c>
      <c r="AC35">
        <f>IF('2019'!AC35=0,0,(AMS_2030!AC35/'2019'!AC35)^(1/7)-1)</f>
        <v>-6.8900790597603567E-4</v>
      </c>
      <c r="AD35">
        <f>IF('2019'!AD35=0,0,(AMS_2030!AD35/'2019'!AD35)^(1/7)-1)</f>
        <v>1.3776475770521657E-4</v>
      </c>
      <c r="AE35">
        <f>IF('2019'!AE35=0,0,(AMS_2030!AE35/'2019'!AE35)^(1/7)-1)</f>
        <v>-4.2327012427645361E-4</v>
      </c>
      <c r="AF35">
        <f>IF('2019'!AF35=0,0,(AMS_2030!AF35/'2019'!AF35)^(1/7)-1)</f>
        <v>-2.0811602723553868E-3</v>
      </c>
      <c r="AG35">
        <f>IF('2019'!AG35=0,0,(AMS_2030!AG35/'2019'!AG35)^(1/7)-1)</f>
        <v>0</v>
      </c>
      <c r="AH35">
        <f>IF('2019'!AH35=0,0,(AMS_2030!AH35/'2019'!AH35)^(1/7)-1)</f>
        <v>2.8202485113704157E-5</v>
      </c>
      <c r="AI35">
        <f>IF('2019'!AI35=0,0,(AMS_2030!AI35/'2019'!AI35)^(1/7)-1)</f>
        <v>-6.4103239773172227E-4</v>
      </c>
      <c r="AJ35">
        <f>IF('2019'!AJ35=0,0,(AMS_2030!AJ35/'2019'!AJ35)^(1/7)-1)</f>
        <v>-1.2866358459850957E-4</v>
      </c>
      <c r="AK35">
        <f>IF('2019'!AK35=0,0,(AMS_2030!AK35/'2019'!AK35)^(1/7)-1)</f>
        <v>0</v>
      </c>
      <c r="AL35">
        <f>IF('2019'!AL35=0,0,(AMS_2030!AL35/'2019'!AL35)^(1/7)-1)</f>
        <v>6.7119544609517412E-4</v>
      </c>
      <c r="AM35">
        <f>IF('2019'!AM35=0,0,(AMS_2030!AM35/'2019'!AM35)^(1/7)-1)</f>
        <v>1.8401935117484669E-5</v>
      </c>
      <c r="AN35">
        <f>IF('2019'!AN35=0,0,(AMS_2030!AN35/'2019'!AN35)^(1/7)-1)</f>
        <v>0</v>
      </c>
      <c r="AO35">
        <f>IF('2019'!AO35=0,0,(AMS_2030!AO35/'2019'!AO35)^(1/7)-1)</f>
        <v>-1.3551712959150031E-3</v>
      </c>
      <c r="AP35">
        <f>IF('2019'!AP35=0,0,(AMS_2030!AP35/'2019'!AP35)^(1/7)-1)</f>
        <v>0</v>
      </c>
      <c r="AQ35">
        <f>IF('2019'!AQ35=0,0,(AMS_2030!AQ35/'2019'!AQ35)^(1/7)-1)</f>
        <v>0</v>
      </c>
      <c r="AR35">
        <f>IF('2019'!AR35=0,0,(AMS_2030!AR35/'2019'!AR35)^(1/7)-1)</f>
        <v>0</v>
      </c>
      <c r="AS35">
        <f>IF('2019'!AS35=0,0,(AMS_2030!AS35/'2019'!AS35)^(1/7)-1)</f>
        <v>0</v>
      </c>
      <c r="AT35">
        <f>IF('2019'!AT35=0,0,(AMS_2030!AT35/'2019'!AT35)^(1/7)-1)</f>
        <v>7.5161568799941847E-5</v>
      </c>
      <c r="AU35">
        <f>IF('2019'!AU35=0,0,(AMS_2030!AU35/'2019'!AU35)^(1/7)-1)</f>
        <v>0</v>
      </c>
    </row>
    <row r="36" spans="1:47" x14ac:dyDescent="0.25">
      <c r="A36" s="146"/>
      <c r="B36" s="1" t="s">
        <v>34</v>
      </c>
      <c r="C36" s="1">
        <v>32</v>
      </c>
      <c r="D36" s="4" t="s">
        <v>71</v>
      </c>
      <c r="E36">
        <f>IF('2019'!E36=0,0,(AMS_2030!E36/'2019'!E36)^(1/7)-1)</f>
        <v>1.0173554099792703E-3</v>
      </c>
      <c r="F36">
        <f>IF('2019'!F36=0,0,(AMS_2030!F36/'2019'!F36)^(1/7)-1)</f>
        <v>1.5362278865858059E-3</v>
      </c>
      <c r="G36">
        <f>IF('2019'!G36=0,0,(AMS_2030!G36/'2019'!G36)^(1/7)-1)</f>
        <v>6.3933192073761802E-10</v>
      </c>
      <c r="H36">
        <f>IF('2019'!H36=0,0,(AMS_2030!H36/'2019'!H36)^(1/7)-1)</f>
        <v>3.2649614386392578E-2</v>
      </c>
      <c r="I36">
        <f>IF('2019'!I36=0,0,(AMS_2030!I36/'2019'!I36)^(1/7)-1)</f>
        <v>1.053649623252717E-4</v>
      </c>
      <c r="J36">
        <f>IF('2019'!J36=0,0,(AMS_2030!J36/'2019'!J36)^(1/7)-1)</f>
        <v>-1.1987022726225538E-2</v>
      </c>
      <c r="K36" s="64">
        <f>IF('2019 (Z)'!AW36=0,0,('AMS_2030 (Z)'!AW36/'2019 (Z)'!AW36)^(1/7)-1)</f>
        <v>2.4602575705625629E-3</v>
      </c>
      <c r="L36" s="64">
        <f t="shared" si="3"/>
        <v>2.4602575705625629E-3</v>
      </c>
      <c r="M36">
        <f>IF('2019'!M36=0,0,(AMS_2030!M36/'2019'!M36)^(1/7)-1)</f>
        <v>-6.6838719557598125E-3</v>
      </c>
      <c r="N36">
        <f>IF('2019'!N36=0,0,(AMS_2030!N36/'2019'!N36)^(1/7)-1)</f>
        <v>4.7709554903534679E-2</v>
      </c>
      <c r="O36">
        <f>IF('2019'!O36=0,0,(AMS_2030!O36/'2019'!O36)^(1/7)-1)</f>
        <v>-4.4703301584236188E-2</v>
      </c>
      <c r="P36">
        <f>IF('2019'!P36=0,0,(AMS_2030!P36/'2019'!P36)^(1/7)-1)</f>
        <v>1.1387822938269121E-3</v>
      </c>
      <c r="Q36">
        <f>IF('2019'!Q36=0,0,(AMS_2030!Q36/'2019'!Q36)^(1/7)-1)</f>
        <v>-8.5851124320690531E-8</v>
      </c>
      <c r="R36">
        <f>IF('2019'!R36=0,0,(AMS_2030!R36/'2019'!R36)^(1/7)-1)</f>
        <v>1.2248834391215269E-8</v>
      </c>
      <c r="S36" s="64">
        <f t="shared" si="1"/>
        <v>-3.1226364260450445E-5</v>
      </c>
      <c r="T36" s="64">
        <f>IF('2019'!T36=0,0,(AMS_2030!T36/'2019'!T36)^(1/7)-1)</f>
        <v>-3.1226364260450445E-5</v>
      </c>
      <c r="U36">
        <f>IF('2019'!U36=0,0,(AMS_2030!U36/'2019'!U36)^(1/7)-1)</f>
        <v>0</v>
      </c>
      <c r="V36">
        <f>IF('2019'!V36=0,0,(AMS_2030!V36/'2019'!V36)^(1/7)-1)</f>
        <v>1.2112875591441252E-8</v>
      </c>
      <c r="W36">
        <f>IF('2019'!W36=0,0,(AMS_2030!W36/'2019'!W36)^(1/7)-1)</f>
        <v>1.1713772396659827E-3</v>
      </c>
      <c r="X36">
        <f>IF('2019'!X36=0,0,(AMS_2030!X36/'2019'!X36)^(1/7)-1)</f>
        <v>-2.0359982957351974E-6</v>
      </c>
      <c r="Y36">
        <f>IF('2019'!Y36=0,0,(AMS_2030!Y36/'2019'!Y36)^(1/7)-1)</f>
        <v>-3.2151038173200419E-3</v>
      </c>
      <c r="Z36">
        <f>IF('2019'!Z36=0,0,(AMS_2030!Z36/'2019'!Z36)^(1/7)-1)</f>
        <v>-1.1602353837287804E-3</v>
      </c>
      <c r="AA36">
        <f>IF('2019'!AA36=0,0,(AMS_2030!AA36/'2019'!AA36)^(1/7)-1)</f>
        <v>3.7471506447397385E-3</v>
      </c>
      <c r="AB36">
        <f>IF('2019'!AB36=0,0,(AMS_2030!AB36/'2019'!AB36)^(1/7)-1)</f>
        <v>-2.4239947593929223E-4</v>
      </c>
      <c r="AC36">
        <f>IF('2019'!AC36=0,0,(AMS_2030!AC36/'2019'!AC36)^(1/7)-1)</f>
        <v>-6.8900790597603567E-4</v>
      </c>
      <c r="AD36">
        <f>IF('2019'!AD36=0,0,(AMS_2030!AD36/'2019'!AD36)^(1/7)-1)</f>
        <v>1.3776475770521657E-4</v>
      </c>
      <c r="AE36">
        <f>IF('2019'!AE36=0,0,(AMS_2030!AE36/'2019'!AE36)^(1/7)-1)</f>
        <v>-4.2327012427656463E-4</v>
      </c>
      <c r="AF36">
        <f>IF('2019'!AF36=0,0,(AMS_2030!AF36/'2019'!AF36)^(1/7)-1)</f>
        <v>-2.0811602723552758E-3</v>
      </c>
      <c r="AG36">
        <f>IF('2019'!AG36=0,0,(AMS_2030!AG36/'2019'!AG36)^(1/7)-1)</f>
        <v>-5.9103978073128394E-3</v>
      </c>
      <c r="AH36">
        <f>IF('2019'!AH36=0,0,(AMS_2030!AH36/'2019'!AH36)^(1/7)-1)</f>
        <v>2.8202485113704157E-5</v>
      </c>
      <c r="AI36">
        <f>IF('2019'!AI36=0,0,(AMS_2030!AI36/'2019'!AI36)^(1/7)-1)</f>
        <v>-6.3954025848533824E-4</v>
      </c>
      <c r="AJ36">
        <f>IF('2019'!AJ36=0,0,(AMS_2030!AJ36/'2019'!AJ36)^(1/7)-1)</f>
        <v>-3.2112397940853299E-4</v>
      </c>
      <c r="AK36">
        <f>IF('2019'!AK36=0,0,(AMS_2030!AK36/'2019'!AK36)^(1/7)-1)</f>
        <v>0</v>
      </c>
      <c r="AL36">
        <f>IF('2019'!AL36=0,0,(AMS_2030!AL36/'2019'!AL36)^(1/7)-1)</f>
        <v>6.7119544609517412E-4</v>
      </c>
      <c r="AM36">
        <f>IF('2019'!AM36=0,0,(AMS_2030!AM36/'2019'!AM36)^(1/7)-1)</f>
        <v>1.8337161382664391E-5</v>
      </c>
      <c r="AN36">
        <f>IF('2019'!AN36=0,0,(AMS_2030!AN36/'2019'!AN36)^(1/7)-1)</f>
        <v>0</v>
      </c>
      <c r="AO36">
        <f>IF('2019'!AO36=0,0,(AMS_2030!AO36/'2019'!AO36)^(1/7)-1)</f>
        <v>-1.3551712959150031E-3</v>
      </c>
      <c r="AP36">
        <f>IF('2019'!AP36=0,0,(AMS_2030!AP36/'2019'!AP36)^(1/7)-1)</f>
        <v>0</v>
      </c>
      <c r="AQ36">
        <f>IF('2019'!AQ36=0,0,(AMS_2030!AQ36/'2019'!AQ36)^(1/7)-1)</f>
        <v>0</v>
      </c>
      <c r="AR36">
        <f>IF('2019'!AR36=0,0,(AMS_2030!AR36/'2019'!AR36)^(1/7)-1)</f>
        <v>0</v>
      </c>
      <c r="AS36">
        <f>IF('2019'!AS36=0,0,(AMS_2030!AS36/'2019'!AS36)^(1/7)-1)</f>
        <v>0</v>
      </c>
      <c r="AT36">
        <f>IF('2019'!AT36=0,0,(AMS_2030!AT36/'2019'!AT36)^(1/7)-1)</f>
        <v>-2.3181266213578855E-4</v>
      </c>
      <c r="AU36">
        <f>IF('2019'!AU36=0,0,(AMS_2030!AU36/'2019'!AU36)^(1/7)-1)</f>
        <v>0</v>
      </c>
    </row>
    <row r="37" spans="1:47" x14ac:dyDescent="0.25">
      <c r="A37" s="146"/>
      <c r="B37" s="1" t="s">
        <v>35</v>
      </c>
      <c r="C37" s="1">
        <v>33</v>
      </c>
      <c r="D37" s="4" t="s">
        <v>72</v>
      </c>
      <c r="E37">
        <f>IF('2019'!E37=0,0,(AMS_2030!E37/'2019'!E37)^(1/7)-1)</f>
        <v>0</v>
      </c>
      <c r="F37">
        <f>IF('2019'!F37=0,0,(AMS_2030!F37/'2019'!F37)^(1/7)-1)</f>
        <v>0</v>
      </c>
      <c r="G37">
        <f>IF('2019'!G37=0,0,(AMS_2030!G37/'2019'!G37)^(1/7)-1)</f>
        <v>0</v>
      </c>
      <c r="H37">
        <f>IF('2019'!H37=0,0,(AMS_2030!H37/'2019'!H37)^(1/7)-1)</f>
        <v>0</v>
      </c>
      <c r="I37">
        <f>IF('2019'!I37=0,0,(AMS_2030!I37/'2019'!I37)^(1/7)-1)</f>
        <v>0</v>
      </c>
      <c r="J37">
        <f>IF('2019'!J37=0,0,(AMS_2030!J37/'2019'!J37)^(1/7)-1)</f>
        <v>0</v>
      </c>
      <c r="K37" s="64">
        <f>IF('2019 (Z)'!AW37=0,0,('AMS_2030 (Z)'!AW37/'2019 (Z)'!AW37)^(1/7)-1)</f>
        <v>0</v>
      </c>
      <c r="L37" s="64">
        <f t="shared" si="3"/>
        <v>0</v>
      </c>
      <c r="M37">
        <f>IF('2019'!M37=0,0,(AMS_2030!M37/'2019'!M37)^(1/7)-1)</f>
        <v>0</v>
      </c>
      <c r="N37">
        <f>IF('2019'!N37=0,0,(AMS_2030!N37/'2019'!N37)^(1/7)-1)</f>
        <v>0</v>
      </c>
      <c r="O37">
        <f>IF('2019'!O37=0,0,(AMS_2030!O37/'2019'!O37)^(1/7)-1)</f>
        <v>0</v>
      </c>
      <c r="P37">
        <f>IF('2019'!P37=0,0,(AMS_2030!P37/'2019'!P37)^(1/7)-1)</f>
        <v>0</v>
      </c>
      <c r="Q37">
        <f>IF('2019'!Q37=0,0,(AMS_2030!Q37/'2019'!Q37)^(1/7)-1)</f>
        <v>0</v>
      </c>
      <c r="R37">
        <f>IF('2019'!R37=0,0,(AMS_2030!R37/'2019'!R37)^(1/7)-1)</f>
        <v>0</v>
      </c>
      <c r="S37" s="64">
        <f t="shared" si="1"/>
        <v>0</v>
      </c>
      <c r="T37" s="64">
        <f>IF('2019'!T37=0,0,(AMS_2030!T37/'2019'!T37)^(1/7)-1)</f>
        <v>0</v>
      </c>
      <c r="U37">
        <f>IF('2019'!U37=0,0,(AMS_2030!U37/'2019'!U37)^(1/7)-1)</f>
        <v>0</v>
      </c>
      <c r="V37">
        <f>IF('2019'!V37=0,0,(AMS_2030!V37/'2019'!V37)^(1/7)-1)</f>
        <v>0</v>
      </c>
      <c r="W37">
        <f>IF('2019'!W37=0,0,(AMS_2030!W37/'2019'!W37)^(1/7)-1)</f>
        <v>0</v>
      </c>
      <c r="X37">
        <f>IF('2019'!X37=0,0,(AMS_2030!X37/'2019'!X37)^(1/7)-1)</f>
        <v>0</v>
      </c>
      <c r="Y37">
        <f>IF('2019'!Y37=0,0,(AMS_2030!Y37/'2019'!Y37)^(1/7)-1)</f>
        <v>0</v>
      </c>
      <c r="Z37">
        <f>IF('2019'!Z37=0,0,(AMS_2030!Z37/'2019'!Z37)^(1/7)-1)</f>
        <v>0</v>
      </c>
      <c r="AA37">
        <f>IF('2019'!AA37=0,0,(AMS_2030!AA37/'2019'!AA37)^(1/7)-1)</f>
        <v>0</v>
      </c>
      <c r="AB37">
        <f>IF('2019'!AB37=0,0,(AMS_2030!AB37/'2019'!AB37)^(1/7)-1)</f>
        <v>0</v>
      </c>
      <c r="AC37">
        <f>IF('2019'!AC37=0,0,(AMS_2030!AC37/'2019'!AC37)^(1/7)-1)</f>
        <v>0</v>
      </c>
      <c r="AD37">
        <f>IF('2019'!AD37=0,0,(AMS_2030!AD37/'2019'!AD37)^(1/7)-1)</f>
        <v>0</v>
      </c>
      <c r="AE37">
        <f>IF('2019'!AE37=0,0,(AMS_2030!AE37/'2019'!AE37)^(1/7)-1)</f>
        <v>0</v>
      </c>
      <c r="AF37">
        <f>IF('2019'!AF37=0,0,(AMS_2030!AF37/'2019'!AF37)^(1/7)-1)</f>
        <v>0</v>
      </c>
      <c r="AG37">
        <f>IF('2019'!AG37=0,0,(AMS_2030!AG37/'2019'!AG37)^(1/7)-1)</f>
        <v>0</v>
      </c>
      <c r="AH37">
        <f>IF('2019'!AH37=0,0,(AMS_2030!AH37/'2019'!AH37)^(1/7)-1)</f>
        <v>0</v>
      </c>
      <c r="AI37">
        <f>IF('2019'!AI37=0,0,(AMS_2030!AI37/'2019'!AI37)^(1/7)-1)</f>
        <v>0</v>
      </c>
      <c r="AJ37">
        <f>IF('2019'!AJ37=0,0,(AMS_2030!AJ37/'2019'!AJ37)^(1/7)-1)</f>
        <v>0</v>
      </c>
      <c r="AK37">
        <f>IF('2019'!AK37=0,0,(AMS_2030!AK37/'2019'!AK37)^(1/7)-1)</f>
        <v>0</v>
      </c>
      <c r="AL37">
        <f>IF('2019'!AL37=0,0,(AMS_2030!AL37/'2019'!AL37)^(1/7)-1)</f>
        <v>0</v>
      </c>
      <c r="AM37">
        <f>IF('2019'!AM37=0,0,(AMS_2030!AM37/'2019'!AM37)^(1/7)-1)</f>
        <v>0</v>
      </c>
      <c r="AN37">
        <f>IF('2019'!AN37=0,0,(AMS_2030!AN37/'2019'!AN37)^(1/7)-1)</f>
        <v>0</v>
      </c>
      <c r="AO37">
        <f>IF('2019'!AO37=0,0,(AMS_2030!AO37/'2019'!AO37)^(1/7)-1)</f>
        <v>0</v>
      </c>
      <c r="AP37">
        <f>IF('2019'!AP37=0,0,(AMS_2030!AP37/'2019'!AP37)^(1/7)-1)</f>
        <v>0</v>
      </c>
      <c r="AQ37">
        <f>IF('2019'!AQ37=0,0,(AMS_2030!AQ37/'2019'!AQ37)^(1/7)-1)</f>
        <v>0</v>
      </c>
      <c r="AR37">
        <f>IF('2019'!AR37=0,0,(AMS_2030!AR37/'2019'!AR37)^(1/7)-1)</f>
        <v>0</v>
      </c>
      <c r="AS37">
        <f>IF('2019'!AS37=0,0,(AMS_2030!AS37/'2019'!AS37)^(1/7)-1)</f>
        <v>0</v>
      </c>
      <c r="AT37">
        <f>IF('2019'!AT37=0,0,(AMS_2030!AT37/'2019'!AT37)^(1/7)-1)</f>
        <v>0</v>
      </c>
      <c r="AU37">
        <f>IF('2019'!AU37=0,0,(AMS_2030!AU37/'2019'!AU37)^(1/7)-1)</f>
        <v>0</v>
      </c>
    </row>
    <row r="38" spans="1:47" x14ac:dyDescent="0.25">
      <c r="A38" s="146"/>
      <c r="B38" s="1" t="s">
        <v>36</v>
      </c>
      <c r="C38" s="1">
        <v>34</v>
      </c>
      <c r="D38" s="4" t="s">
        <v>73</v>
      </c>
      <c r="E38">
        <f>IF('2019'!E38=0,0,(AMS_2030!E38/'2019'!E38)^(1/7)-1)</f>
        <v>3.6089888137527115E-3</v>
      </c>
      <c r="F38">
        <f>IF('2019'!F38=0,0,(AMS_2030!F38/'2019'!F38)^(1/7)-1)</f>
        <v>1.8641324080468369E-3</v>
      </c>
      <c r="G38">
        <f>IF('2019'!G38=0,0,(AMS_2030!G38/'2019'!G38)^(1/7)-1)</f>
        <v>0</v>
      </c>
      <c r="H38">
        <f>IF('2019'!H38=0,0,(AMS_2030!H38/'2019'!H38)^(1/7)-1)</f>
        <v>0</v>
      </c>
      <c r="I38">
        <f>IF('2019'!I38=0,0,(AMS_2030!I38/'2019'!I38)^(1/7)-1)</f>
        <v>0</v>
      </c>
      <c r="J38">
        <f>IF('2019'!J38=0,0,(AMS_2030!J38/'2019'!J38)^(1/7)-1)</f>
        <v>9.0649353245186859E-4</v>
      </c>
      <c r="K38" s="64">
        <f>IF('2019 (Z)'!AW38=0,0,('AMS_2030 (Z)'!AW38/'2019 (Z)'!AW38)^(1/7)-1)</f>
        <v>2.5674299692044489E-3</v>
      </c>
      <c r="L38" s="64">
        <f t="shared" si="3"/>
        <v>2.5674299692044489E-3</v>
      </c>
      <c r="M38">
        <f>IF('2019'!M38=0,0,(AMS_2030!M38/'2019'!M38)^(1/7)-1)</f>
        <v>-5.3530992952789735E-2</v>
      </c>
      <c r="N38">
        <f>IF('2019'!N38=0,0,(AMS_2030!N38/'2019'!N38)^(1/7)-1)</f>
        <v>0</v>
      </c>
      <c r="O38">
        <f>IF('2019'!O38=0,0,(AMS_2030!O38/'2019'!O38)^(1/7)-1)</f>
        <v>0</v>
      </c>
      <c r="P38">
        <f>IF('2019'!P38=0,0,(AMS_2030!P38/'2019'!P38)^(1/7)-1)</f>
        <v>-6.3894222915195087E-5</v>
      </c>
      <c r="Q38">
        <f>IF('2019'!Q38=0,0,(AMS_2030!Q38/'2019'!Q38)^(1/7)-1)</f>
        <v>-8.5851124320690531E-8</v>
      </c>
      <c r="R38">
        <f>IF('2019'!R38=0,0,(AMS_2030!R38/'2019'!R38)^(1/7)-1)</f>
        <v>0</v>
      </c>
      <c r="S38" s="64">
        <f t="shared" si="1"/>
        <v>1.3470979324470278E-5</v>
      </c>
      <c r="T38" s="64">
        <f>IF('2019'!T38=0,0,(AMS_2030!T38/'2019'!T38)^(1/7)-1)</f>
        <v>1.3470979324470278E-5</v>
      </c>
      <c r="U38">
        <f>IF('2019'!U38=0,0,(AMS_2030!U38/'2019'!U38)^(1/7)-1)</f>
        <v>0</v>
      </c>
      <c r="V38">
        <f>IF('2019'!V38=0,0,(AMS_2030!V38/'2019'!V38)^(1/7)-1)</f>
        <v>0</v>
      </c>
      <c r="W38">
        <f>IF('2019'!W38=0,0,(AMS_2030!W38/'2019'!W38)^(1/7)-1)</f>
        <v>8.9879142044901883E-4</v>
      </c>
      <c r="X38">
        <f>IF('2019'!X38=0,0,(AMS_2030!X38/'2019'!X38)^(1/7)-1)</f>
        <v>-3.9268174496509545E-6</v>
      </c>
      <c r="Y38">
        <f>IF('2019'!Y38=0,0,(AMS_2030!Y38/'2019'!Y38)^(1/7)-1)</f>
        <v>0</v>
      </c>
      <c r="Z38">
        <f>IF('2019'!Z38=0,0,(AMS_2030!Z38/'2019'!Z38)^(1/7)-1)</f>
        <v>-5.8982215084601997E-4</v>
      </c>
      <c r="AA38">
        <f>IF('2019'!AA38=0,0,(AMS_2030!AA38/'2019'!AA38)^(1/7)-1)</f>
        <v>0</v>
      </c>
      <c r="AB38">
        <f>IF('2019'!AB38=0,0,(AMS_2030!AB38/'2019'!AB38)^(1/7)-1)</f>
        <v>7.1370429723049966E-5</v>
      </c>
      <c r="AC38">
        <f>IF('2019'!AC38=0,0,(AMS_2030!AC38/'2019'!AC38)^(1/7)-1)</f>
        <v>0</v>
      </c>
      <c r="AD38">
        <f>IF('2019'!AD38=0,0,(AMS_2030!AD38/'2019'!AD38)^(1/7)-1)</f>
        <v>1.3776475770521657E-4</v>
      </c>
      <c r="AE38">
        <f>IF('2019'!AE38=0,0,(AMS_2030!AE38/'2019'!AE38)^(1/7)-1)</f>
        <v>-4.2327012427645361E-4</v>
      </c>
      <c r="AF38">
        <f>IF('2019'!AF38=0,0,(AMS_2030!AF38/'2019'!AF38)^(1/7)-1)</f>
        <v>-2.0811602723552758E-3</v>
      </c>
      <c r="AG38">
        <f>IF('2019'!AG38=0,0,(AMS_2030!AG38/'2019'!AG38)^(1/7)-1)</f>
        <v>0</v>
      </c>
      <c r="AH38">
        <f>IF('2019'!AH38=0,0,(AMS_2030!AH38/'2019'!AH38)^(1/7)-1)</f>
        <v>2.8202485113704157E-5</v>
      </c>
      <c r="AI38">
        <f>IF('2019'!AI38=0,0,(AMS_2030!AI38/'2019'!AI38)^(1/7)-1)</f>
        <v>-6.4103239773172227E-4</v>
      </c>
      <c r="AJ38">
        <f>IF('2019'!AJ38=0,0,(AMS_2030!AJ38/'2019'!AJ38)^(1/7)-1)</f>
        <v>1.0472709242037581E-6</v>
      </c>
      <c r="AK38">
        <f>IF('2019'!AK38=0,0,(AMS_2030!AK38/'2019'!AK38)^(1/7)-1)</f>
        <v>0</v>
      </c>
      <c r="AL38">
        <f>IF('2019'!AL38=0,0,(AMS_2030!AL38/'2019'!AL38)^(1/7)-1)</f>
        <v>6.7119544609517412E-4</v>
      </c>
      <c r="AM38">
        <f>IF('2019'!AM38=0,0,(AMS_2030!AM38/'2019'!AM38)^(1/7)-1)</f>
        <v>1.8408585835461011E-5</v>
      </c>
      <c r="AN38">
        <f>IF('2019'!AN38=0,0,(AMS_2030!AN38/'2019'!AN38)^(1/7)-1)</f>
        <v>0</v>
      </c>
      <c r="AO38">
        <f>IF('2019'!AO38=0,0,(AMS_2030!AO38/'2019'!AO38)^(1/7)-1)</f>
        <v>-1.3551712959150031E-3</v>
      </c>
      <c r="AP38">
        <f>IF('2019'!AP38=0,0,(AMS_2030!AP38/'2019'!AP38)^(1/7)-1)</f>
        <v>0</v>
      </c>
      <c r="AQ38">
        <f>IF('2019'!AQ38=0,0,(AMS_2030!AQ38/'2019'!AQ38)^(1/7)-1)</f>
        <v>0</v>
      </c>
      <c r="AR38">
        <f>IF('2019'!AR38=0,0,(AMS_2030!AR38/'2019'!AR38)^(1/7)-1)</f>
        <v>0</v>
      </c>
      <c r="AS38">
        <f>IF('2019'!AS38=0,0,(AMS_2030!AS38/'2019'!AS38)^(1/7)-1)</f>
        <v>0</v>
      </c>
      <c r="AT38">
        <f>IF('2019'!AT38=0,0,(AMS_2030!AT38/'2019'!AT38)^(1/7)-1)</f>
        <v>-7.9266894769103313E-4</v>
      </c>
      <c r="AU38">
        <f>IF('2019'!AU38=0,0,(AMS_2030!AU38/'2019'!AU38)^(1/7)-1)</f>
        <v>0</v>
      </c>
    </row>
    <row r="39" spans="1:47" x14ac:dyDescent="0.25">
      <c r="A39" s="146"/>
      <c r="B39" s="1" t="s">
        <v>37</v>
      </c>
      <c r="C39" s="1">
        <v>35</v>
      </c>
      <c r="D39" s="4" t="s">
        <v>74</v>
      </c>
      <c r="E39">
        <f>IF('2019'!E39=0,0,(AMS_2030!E39/'2019'!E39)^(1/7)-1)</f>
        <v>2.2637591757393327E-2</v>
      </c>
      <c r="F39">
        <f>IF('2019'!F39=0,0,(AMS_2030!F39/'2019'!F39)^(1/7)-1)</f>
        <v>2.5950510950572214E-2</v>
      </c>
      <c r="G39">
        <f>IF('2019'!G39=0,0,(AMS_2030!G39/'2019'!G39)^(1/7)-1)</f>
        <v>2.4240841441553584E-2</v>
      </c>
      <c r="H39">
        <f>IF('2019'!H39=0,0,(AMS_2030!H39/'2019'!H39)^(1/7)-1)</f>
        <v>4.3972980623558922E-2</v>
      </c>
      <c r="I39">
        <f>IF('2019'!I39=0,0,(AMS_2030!I39/'2019'!I39)^(1/7)-1)</f>
        <v>2.4390624312203402E-2</v>
      </c>
      <c r="J39">
        <f>IF('2019'!J39=0,0,(AMS_2030!J39/'2019'!J39)^(1/7)-1)</f>
        <v>2.3134951872543885E-2</v>
      </c>
      <c r="K39" s="64">
        <f>IF('2019 (Z)'!AW39=0,0,('AMS_2030 (Z)'!AW39/'2019 (Z)'!AW39)^(1/7)-1)</f>
        <v>2.6008059396129157E-2</v>
      </c>
      <c r="L39" s="64">
        <f t="shared" si="3"/>
        <v>2.6008059396129157E-2</v>
      </c>
      <c r="M39">
        <f>IF('2019'!M39=0,0,(AMS_2030!M39/'2019'!M39)^(1/7)-1)</f>
        <v>3.3205955274514976E-2</v>
      </c>
      <c r="N39">
        <f>IF('2019'!N39=0,0,(AMS_2030!N39/'2019'!N39)^(1/7)-1)</f>
        <v>2.3521517199025066E-2</v>
      </c>
      <c r="O39">
        <f>IF('2019'!O39=0,0,(AMS_2030!O39/'2019'!O39)^(1/7)-1)</f>
        <v>2.0699292956313231E-2</v>
      </c>
      <c r="P39">
        <f>IF('2019'!P39=0,0,(AMS_2030!P39/'2019'!P39)^(1/7)-1)</f>
        <v>2.3870209378056728E-2</v>
      </c>
      <c r="Q39">
        <f>IF('2019'!Q39=0,0,(AMS_2030!Q39/'2019'!Q39)^(1/7)-1)</f>
        <v>2.4262101631296495E-2</v>
      </c>
      <c r="R39">
        <f>IF('2019'!R39=0,0,(AMS_2030!R39/'2019'!R39)^(1/7)-1)</f>
        <v>2.4240995496945361E-2</v>
      </c>
      <c r="S39" s="64">
        <f t="shared" si="1"/>
        <v>2.4253433877141184E-2</v>
      </c>
      <c r="T39" s="64">
        <f>IF('2019'!T39=0,0,(AMS_2030!T39/'2019'!T39)^(1/7)-1)</f>
        <v>2.4253433877141184E-2</v>
      </c>
      <c r="U39">
        <f>IF('2019'!U39=0,0,(AMS_2030!U39/'2019'!U39)^(1/7)-1)</f>
        <v>2.4240983667630278E-2</v>
      </c>
      <c r="V39">
        <f>IF('2019'!V39=0,0,(AMS_2030!V39/'2019'!V39)^(1/7)-1)</f>
        <v>2.4240853213505442E-2</v>
      </c>
      <c r="W39">
        <f>IF('2019'!W39=0,0,(AMS_2030!W39/'2019'!W39)^(1/7)-1)</f>
        <v>1.8170690221840591E-2</v>
      </c>
      <c r="X39">
        <f>IF('2019'!X39=0,0,(AMS_2030!X39/'2019'!X39)^(1/7)-1)</f>
        <v>2.425341384666968E-2</v>
      </c>
      <c r="Y39">
        <f>IF('2019'!Y39=0,0,(AMS_2030!Y39/'2019'!Y39)^(1/7)-1)</f>
        <v>2.094780013257358E-2</v>
      </c>
      <c r="Z39">
        <f>IF('2019'!Z39=0,0,(AMS_2030!Z39/'2019'!Z39)^(1/7)-1)</f>
        <v>2.3143145787388519E-2</v>
      </c>
      <c r="AA39">
        <f>IF('2019'!AA39=0,0,(AMS_2030!AA39/'2019'!AA39)^(1/7)-1)</f>
        <v>2.807882446813692E-2</v>
      </c>
      <c r="AB39">
        <f>IF('2019'!AB39=0,0,(AMS_2030!AB39/'2019'!AB39)^(1/7)-1)</f>
        <v>2.3989767162388986E-2</v>
      </c>
      <c r="AC39">
        <f>IF('2019'!AC39=0,0,(AMS_2030!AC39/'2019'!AC39)^(1/7)-1)</f>
        <v>2.3535226963901756E-2</v>
      </c>
      <c r="AD39">
        <f>IF('2019'!AD39=0,0,(AMS_2030!AD39/'2019'!AD39)^(1/7)-1)</f>
        <v>2.4381995505394771E-2</v>
      </c>
      <c r="AE39">
        <f>IF('2019'!AE39=0,0,(AMS_2030!AE39/'2019'!AE39)^(1/7)-1)</f>
        <v>2.3807344324428881E-2</v>
      </c>
      <c r="AF39">
        <f>IF('2019'!AF39=0,0,(AMS_2030!AF39/'2019'!AF39)^(1/7)-1)</f>
        <v>2.2109277062101418E-2</v>
      </c>
      <c r="AG39">
        <f>IF('2019'!AG39=0,0,(AMS_2030!AG39/'2019'!AG39)^(1/7)-1)</f>
        <v>1.8189274001133349E-2</v>
      </c>
      <c r="AH39">
        <f>IF('2019'!AH39=0,0,(AMS_2030!AH39/'2019'!AH39)^(1/7)-1)</f>
        <v>2.4269774862312632E-2</v>
      </c>
      <c r="AI39">
        <f>IF('2019'!AI39=0,0,(AMS_2030!AI39/'2019'!AI39)^(1/7)-1)</f>
        <v>2.3586097823242946E-2</v>
      </c>
      <c r="AJ39">
        <f>IF('2019'!AJ39=0,0,(AMS_2030!AJ39/'2019'!AJ39)^(1/7)-1)</f>
        <v>2.4211633383067532E-2</v>
      </c>
      <c r="AK39">
        <f>IF('2019'!AK39=0,0,(AMS_2030!AK39/'2019'!AK39)^(1/7)-1)</f>
        <v>0</v>
      </c>
      <c r="AL39">
        <f>IF('2019'!AL39=0,0,(AMS_2030!AL39/'2019'!AL39)^(1/7)-1)</f>
        <v>2.4928335126092271E-2</v>
      </c>
      <c r="AM39">
        <f>IF('2019'!AM39=0,0,(AMS_2030!AM39/'2019'!AM39)^(1/7)-1)</f>
        <v>2.4259937637979734E-2</v>
      </c>
      <c r="AN39">
        <f>IF('2019'!AN39=0,0,(AMS_2030!AN39/'2019'!AN39)^(1/7)-1)</f>
        <v>0</v>
      </c>
      <c r="AO39">
        <f>IF('2019'!AO39=0,0,(AMS_2030!AO39/'2019'!AO39)^(1/7)-1)</f>
        <v>2.2852840948707653E-2</v>
      </c>
      <c r="AP39">
        <f>IF('2019'!AP39=0,0,(AMS_2030!AP39/'2019'!AP39)^(1/7)-1)</f>
        <v>2.4276712662782973E-2</v>
      </c>
      <c r="AQ39">
        <f>IF('2019'!AQ39=0,0,(AMS_2030!AQ39/'2019'!AQ39)^(1/7)-1)</f>
        <v>0</v>
      </c>
      <c r="AR39">
        <f>IF('2019'!AR39=0,0,(AMS_2030!AR39/'2019'!AR39)^(1/7)-1)</f>
        <v>2.4268442638256893E-2</v>
      </c>
      <c r="AS39">
        <f>IF('2019'!AS39=0,0,(AMS_2030!AS39/'2019'!AS39)^(1/7)-1)</f>
        <v>2.4392998978968405E-2</v>
      </c>
      <c r="AT39">
        <f>IF('2019'!AT39=0,0,(AMS_2030!AT39/'2019'!AT39)^(1/7)-1)</f>
        <v>2.3637926998556713E-2</v>
      </c>
      <c r="AU39">
        <f>IF('2019'!AU39=0,0,(AMS_2030!AU39/'2019'!AU39)^(1/7)-1)</f>
        <v>0</v>
      </c>
    </row>
    <row r="40" spans="1:47" x14ac:dyDescent="0.25">
      <c r="A40" s="146"/>
      <c r="B40" s="1" t="s">
        <v>38</v>
      </c>
      <c r="C40" s="1">
        <v>36</v>
      </c>
      <c r="D40" s="4" t="s">
        <v>75</v>
      </c>
      <c r="E40">
        <f>IF('2019'!E40=0,0,(AMS_2030!E40/'2019'!E40)^(1/7)-1)</f>
        <v>0</v>
      </c>
      <c r="F40">
        <f>IF('2019'!F40=0,0,(AMS_2030!F40/'2019'!F40)^(1/7)-1)</f>
        <v>0</v>
      </c>
      <c r="G40">
        <f>IF('2019'!G40=0,0,(AMS_2030!G40/'2019'!G40)^(1/7)-1)</f>
        <v>0</v>
      </c>
      <c r="H40">
        <f>IF('2019'!H40=0,0,(AMS_2030!H40/'2019'!H40)^(1/7)-1)</f>
        <v>0</v>
      </c>
      <c r="I40">
        <f>IF('2019'!I40=0,0,(AMS_2030!I40/'2019'!I40)^(1/7)-1)</f>
        <v>0</v>
      </c>
      <c r="J40">
        <f>IF('2019'!J40=0,0,(AMS_2030!J40/'2019'!J40)^(1/7)-1)</f>
        <v>0</v>
      </c>
      <c r="K40" s="64">
        <f>IF('2019 (Z)'!AW40=0,0,('AMS_2030 (Z)'!AW40/'2019 (Z)'!AW40)^(1/7)-1)</f>
        <v>0</v>
      </c>
      <c r="L40" s="64">
        <f t="shared" si="3"/>
        <v>0</v>
      </c>
      <c r="M40">
        <f>IF('2019'!M40=0,0,(AMS_2030!M40/'2019'!M40)^(1/7)-1)</f>
        <v>0</v>
      </c>
      <c r="N40">
        <f>IF('2019'!N40=0,0,(AMS_2030!N40/'2019'!N40)^(1/7)-1)</f>
        <v>0</v>
      </c>
      <c r="O40">
        <f>IF('2019'!O40=0,0,(AMS_2030!O40/'2019'!O40)^(1/7)-1)</f>
        <v>0</v>
      </c>
      <c r="P40">
        <f>IF('2019'!P40=0,0,(AMS_2030!P40/'2019'!P40)^(1/7)-1)</f>
        <v>0</v>
      </c>
      <c r="Q40">
        <f>IF('2019'!Q40=0,0,(AMS_2030!Q40/'2019'!Q40)^(1/7)-1)</f>
        <v>0</v>
      </c>
      <c r="R40">
        <f>IF('2019'!R40=0,0,(AMS_2030!R40/'2019'!R40)^(1/7)-1)</f>
        <v>0</v>
      </c>
      <c r="S40" s="64">
        <f t="shared" si="1"/>
        <v>0</v>
      </c>
      <c r="T40" s="64">
        <f>IF('2019'!T40=0,0,(AMS_2030!T40/'2019'!T40)^(1/7)-1)</f>
        <v>0</v>
      </c>
      <c r="U40">
        <f>IF('2019'!U40=0,0,(AMS_2030!U40/'2019'!U40)^(1/7)-1)</f>
        <v>0</v>
      </c>
      <c r="V40">
        <f>IF('2019'!V40=0,0,(AMS_2030!V40/'2019'!V40)^(1/7)-1)</f>
        <v>0</v>
      </c>
      <c r="W40">
        <f>IF('2019'!W40=0,0,(AMS_2030!W40/'2019'!W40)^(1/7)-1)</f>
        <v>0</v>
      </c>
      <c r="X40">
        <f>IF('2019'!X40=0,0,(AMS_2030!X40/'2019'!X40)^(1/7)-1)</f>
        <v>0</v>
      </c>
      <c r="Y40">
        <f>IF('2019'!Y40=0,0,(AMS_2030!Y40/'2019'!Y40)^(1/7)-1)</f>
        <v>0</v>
      </c>
      <c r="Z40">
        <f>IF('2019'!Z40=0,0,(AMS_2030!Z40/'2019'!Z40)^(1/7)-1)</f>
        <v>0</v>
      </c>
      <c r="AA40">
        <f>IF('2019'!AA40=0,0,(AMS_2030!AA40/'2019'!AA40)^(1/7)-1)</f>
        <v>0</v>
      </c>
      <c r="AB40">
        <f>IF('2019'!AB40=0,0,(AMS_2030!AB40/'2019'!AB40)^(1/7)-1)</f>
        <v>0</v>
      </c>
      <c r="AC40">
        <f>IF('2019'!AC40=0,0,(AMS_2030!AC40/'2019'!AC40)^(1/7)-1)</f>
        <v>0</v>
      </c>
      <c r="AD40">
        <f>IF('2019'!AD40=0,0,(AMS_2030!AD40/'2019'!AD40)^(1/7)-1)</f>
        <v>0</v>
      </c>
      <c r="AE40">
        <f>IF('2019'!AE40=0,0,(AMS_2030!AE40/'2019'!AE40)^(1/7)-1)</f>
        <v>0</v>
      </c>
      <c r="AF40">
        <f>IF('2019'!AF40=0,0,(AMS_2030!AF40/'2019'!AF40)^(1/7)-1)</f>
        <v>0</v>
      </c>
      <c r="AG40">
        <f>IF('2019'!AG40=0,0,(AMS_2030!AG40/'2019'!AG40)^(1/7)-1)</f>
        <v>0</v>
      </c>
      <c r="AH40">
        <f>IF('2019'!AH40=0,0,(AMS_2030!AH40/'2019'!AH40)^(1/7)-1)</f>
        <v>0</v>
      </c>
      <c r="AI40">
        <f>IF('2019'!AI40=0,0,(AMS_2030!AI40/'2019'!AI40)^(1/7)-1)</f>
        <v>0</v>
      </c>
      <c r="AJ40">
        <f>IF('2019'!AJ40=0,0,(AMS_2030!AJ40/'2019'!AJ40)^(1/7)-1)</f>
        <v>0</v>
      </c>
      <c r="AK40">
        <f>IF('2019'!AK40=0,0,(AMS_2030!AK40/'2019'!AK40)^(1/7)-1)</f>
        <v>0</v>
      </c>
      <c r="AL40">
        <f>IF('2019'!AL40=0,0,(AMS_2030!AL40/'2019'!AL40)^(1/7)-1)</f>
        <v>0</v>
      </c>
      <c r="AM40">
        <f>IF('2019'!AM40=0,0,(AMS_2030!AM40/'2019'!AM40)^(1/7)-1)</f>
        <v>0</v>
      </c>
      <c r="AN40">
        <f>IF('2019'!AN40=0,0,(AMS_2030!AN40/'2019'!AN40)^(1/7)-1)</f>
        <v>0</v>
      </c>
      <c r="AO40">
        <f>IF('2019'!AO40=0,0,(AMS_2030!AO40/'2019'!AO40)^(1/7)-1)</f>
        <v>0</v>
      </c>
      <c r="AP40">
        <f>IF('2019'!AP40=0,0,(AMS_2030!AP40/'2019'!AP40)^(1/7)-1)</f>
        <v>0</v>
      </c>
      <c r="AQ40">
        <f>IF('2019'!AQ40=0,0,(AMS_2030!AQ40/'2019'!AQ40)^(1/7)-1)</f>
        <v>0</v>
      </c>
      <c r="AR40">
        <f>IF('2019'!AR40=0,0,(AMS_2030!AR40/'2019'!AR40)^(1/7)-1)</f>
        <v>0</v>
      </c>
      <c r="AS40">
        <f>IF('2019'!AS40=0,0,(AMS_2030!AS40/'2019'!AS40)^(1/7)-1)</f>
        <v>0</v>
      </c>
      <c r="AT40">
        <f>IF('2019'!AT40=0,0,(AMS_2030!AT40/'2019'!AT40)^(1/7)-1)</f>
        <v>0</v>
      </c>
      <c r="AU40">
        <f>IF('2019'!AU40=0,0,(AMS_2030!AU40/'2019'!AU40)^(1/7)-1)</f>
        <v>0</v>
      </c>
    </row>
    <row r="41" spans="1:47" x14ac:dyDescent="0.25">
      <c r="A41" s="146"/>
      <c r="B41" s="1" t="s">
        <v>39</v>
      </c>
      <c r="C41" s="1">
        <v>37</v>
      </c>
      <c r="D41" s="4" t="s">
        <v>76</v>
      </c>
      <c r="E41">
        <f>IF('2019'!E41=0,0,(AMS_2030!E41/'2019'!E41)^(1/7)-1)</f>
        <v>1.925333638952198E-3</v>
      </c>
      <c r="F41">
        <f>IF('2019'!F41=0,0,(AMS_2030!F41/'2019'!F41)^(1/7)-1)</f>
        <v>0</v>
      </c>
      <c r="G41">
        <f>IF('2019'!G41=0,0,(AMS_2030!G41/'2019'!G41)^(1/7)-1)</f>
        <v>0</v>
      </c>
      <c r="H41">
        <f>IF('2019'!H41=0,0,(AMS_2030!H41/'2019'!H41)^(1/7)-1)</f>
        <v>0</v>
      </c>
      <c r="I41">
        <f>IF('2019'!I41=0,0,(AMS_2030!I41/'2019'!I41)^(1/7)-1)</f>
        <v>0</v>
      </c>
      <c r="J41">
        <f>IF('2019'!J41=0,0,(AMS_2030!J41/'2019'!J41)^(1/7)-1)</f>
        <v>9.0649353245186859E-4</v>
      </c>
      <c r="K41" s="64">
        <f>IF('2019 (Z)'!AW41=0,0,('AMS_2030 (Z)'!AW41/'2019 (Z)'!AW41)^(1/7)-1)</f>
        <v>2.5586924695992774E-3</v>
      </c>
      <c r="L41" s="64">
        <f t="shared" si="3"/>
        <v>2.5586924695992774E-3</v>
      </c>
      <c r="M41">
        <f>IF('2019'!M41=0,0,(AMS_2030!M41/'2019'!M41)^(1/7)-1)</f>
        <v>-5.3530992952789735E-2</v>
      </c>
      <c r="N41">
        <f>IF('2019'!N41=0,0,(AMS_2030!N41/'2019'!N41)^(1/7)-1)</f>
        <v>0</v>
      </c>
      <c r="O41">
        <f>IF('2019'!O41=0,0,(AMS_2030!O41/'2019'!O41)^(1/7)-1)</f>
        <v>0</v>
      </c>
      <c r="P41">
        <f>IF('2019'!P41=0,0,(AMS_2030!P41/'2019'!P41)^(1/7)-1)</f>
        <v>-4.2859129831152032E-5</v>
      </c>
      <c r="Q41">
        <f>IF('2019'!Q41=0,0,(AMS_2030!Q41/'2019'!Q41)^(1/7)-1)</f>
        <v>-8.5851124320690531E-8</v>
      </c>
      <c r="R41">
        <f>IF('2019'!R41=0,0,(AMS_2030!R41/'2019'!R41)^(1/7)-1)</f>
        <v>0</v>
      </c>
      <c r="S41" s="64">
        <f t="shared" si="1"/>
        <v>1.3470979324470278E-5</v>
      </c>
      <c r="T41" s="64">
        <f>IF('2019'!T41=0,0,(AMS_2030!T41/'2019'!T41)^(1/7)-1)</f>
        <v>1.3470979324470278E-5</v>
      </c>
      <c r="U41">
        <f>IF('2019'!U41=0,0,(AMS_2030!U41/'2019'!U41)^(1/7)-1)</f>
        <v>0</v>
      </c>
      <c r="V41">
        <f>IF('2019'!V41=0,0,(AMS_2030!V41/'2019'!V41)^(1/7)-1)</f>
        <v>0</v>
      </c>
      <c r="W41">
        <f>IF('2019'!W41=0,0,(AMS_2030!W41/'2019'!W41)^(1/7)-1)</f>
        <v>8.1264835799910173E-4</v>
      </c>
      <c r="X41">
        <f>IF('2019'!X41=0,0,(AMS_2030!X41/'2019'!X41)^(1/7)-1)</f>
        <v>-2.0603872582514171E-6</v>
      </c>
      <c r="Y41">
        <f>IF('2019'!Y41=0,0,(AMS_2030!Y41/'2019'!Y41)^(1/7)-1)</f>
        <v>0</v>
      </c>
      <c r="Z41">
        <f>IF('2019'!Z41=0,0,(AMS_2030!Z41/'2019'!Z41)^(1/7)-1)</f>
        <v>-5.9664221050026445E-4</v>
      </c>
      <c r="AA41">
        <f>IF('2019'!AA41=0,0,(AMS_2030!AA41/'2019'!AA41)^(1/7)-1)</f>
        <v>3.6941135928336699E-3</v>
      </c>
      <c r="AB41">
        <f>IF('2019'!AB41=0,0,(AMS_2030!AB41/'2019'!AB41)^(1/7)-1)</f>
        <v>8.5208905968636728E-5</v>
      </c>
      <c r="AC41">
        <f>IF('2019'!AC41=0,0,(AMS_2030!AC41/'2019'!AC41)^(1/7)-1)</f>
        <v>-6.8900790597592465E-4</v>
      </c>
      <c r="AD41">
        <f>IF('2019'!AD41=0,0,(AMS_2030!AD41/'2019'!AD41)^(1/7)-1)</f>
        <v>1.3776475770521657E-4</v>
      </c>
      <c r="AE41">
        <f>IF('2019'!AE41=0,0,(AMS_2030!AE41/'2019'!AE41)^(1/7)-1)</f>
        <v>-4.2327012427645361E-4</v>
      </c>
      <c r="AF41">
        <f>IF('2019'!AF41=0,0,(AMS_2030!AF41/'2019'!AF41)^(1/7)-1)</f>
        <v>-2.0811602723553868E-3</v>
      </c>
      <c r="AG41">
        <f>IF('2019'!AG41=0,0,(AMS_2030!AG41/'2019'!AG41)^(1/7)-1)</f>
        <v>-5.9103978073128394E-3</v>
      </c>
      <c r="AH41">
        <f>IF('2019'!AH41=0,0,(AMS_2030!AH41/'2019'!AH41)^(1/7)-1)</f>
        <v>2.8202485113704157E-5</v>
      </c>
      <c r="AI41">
        <f>IF('2019'!AI41=0,0,(AMS_2030!AI41/'2019'!AI41)^(1/7)-1)</f>
        <v>-6.4023955852676728E-4</v>
      </c>
      <c r="AJ41">
        <f>IF('2019'!AJ41=0,0,(AMS_2030!AJ41/'2019'!AJ41)^(1/7)-1)</f>
        <v>1.0472709242037581E-6</v>
      </c>
      <c r="AK41">
        <f>IF('2019'!AK41=0,0,(AMS_2030!AK41/'2019'!AK41)^(1/7)-1)</f>
        <v>0</v>
      </c>
      <c r="AL41">
        <f>IF('2019'!AL41=0,0,(AMS_2030!AL41/'2019'!AL41)^(1/7)-1)</f>
        <v>6.7119544609517412E-4</v>
      </c>
      <c r="AM41">
        <f>IF('2019'!AM41=0,0,(AMS_2030!AM41/'2019'!AM41)^(1/7)-1)</f>
        <v>1.839670470249466E-5</v>
      </c>
      <c r="AN41">
        <f>IF('2019'!AN41=0,0,(AMS_2030!AN41/'2019'!AN41)^(1/7)-1)</f>
        <v>0</v>
      </c>
      <c r="AO41">
        <f>IF('2019'!AO41=0,0,(AMS_2030!AO41/'2019'!AO41)^(1/7)-1)</f>
        <v>-1.3551712959151141E-3</v>
      </c>
      <c r="AP41">
        <f>IF('2019'!AP41=0,0,(AMS_2030!AP41/'2019'!AP41)^(1/7)-1)</f>
        <v>0</v>
      </c>
      <c r="AQ41">
        <f>IF('2019'!AQ41=0,0,(AMS_2030!AQ41/'2019'!AQ41)^(1/7)-1)</f>
        <v>0</v>
      </c>
      <c r="AR41">
        <f>IF('2019'!AR41=0,0,(AMS_2030!AR41/'2019'!AR41)^(1/7)-1)</f>
        <v>0</v>
      </c>
      <c r="AS41">
        <f>IF('2019'!AS41=0,0,(AMS_2030!AS41/'2019'!AS41)^(1/7)-1)</f>
        <v>0</v>
      </c>
      <c r="AT41">
        <f>IF('2019'!AT41=0,0,(AMS_2030!AT41/'2019'!AT41)^(1/7)-1)</f>
        <v>3.3934001548185933E-4</v>
      </c>
      <c r="AU41">
        <f>IF('2019'!AU41=0,0,(AMS_2030!AU41/'2019'!AU41)^(1/7)-1)</f>
        <v>0</v>
      </c>
    </row>
    <row r="42" spans="1:47" x14ac:dyDescent="0.25">
      <c r="A42" s="146" t="s">
        <v>79</v>
      </c>
      <c r="B42" s="1" t="s">
        <v>3</v>
      </c>
      <c r="C42" s="1" t="s">
        <v>3</v>
      </c>
      <c r="D42" s="4" t="s">
        <v>40</v>
      </c>
      <c r="E42">
        <f>IF('2019'!E42=0,0,(AMS_2030!E42/'2019'!E42)^(1/7)-1)</f>
        <v>-1.4152557961141454E-2</v>
      </c>
      <c r="F42">
        <f>IF('2019'!F42=0,0,(AMS_2030!F42/'2019'!F42)^(1/7)-1)</f>
        <v>3.3650553597857069E-3</v>
      </c>
      <c r="G42">
        <f>IF('2019'!G42=0,0,(AMS_2030!G42/'2019'!G42)^(1/7)-1)</f>
        <v>6.3933192073761802E-10</v>
      </c>
      <c r="H42">
        <f>IF('2019'!H42=0,0,(AMS_2030!H42/'2019'!H42)^(1/7)-1)</f>
        <v>-0.1671364201931409</v>
      </c>
      <c r="I42">
        <f>IF('2019'!I42=0,0,(AMS_2030!I42/'2019'!I42)^(1/7)-1)</f>
        <v>3.719927938663492E-3</v>
      </c>
      <c r="J42">
        <f>IF('2019'!J42=0,0,(AMS_2030!J42/'2019'!J42)^(1/7)-1)</f>
        <v>-3.9952187627622648E-2</v>
      </c>
      <c r="K42" s="64">
        <f>IF('2019 (Z)'!AW42=0,0,('AMS_2030 (Z)'!AW42/'2019 (Z)'!AW42)^(1/7)-1)</f>
        <v>2.5532435973487644E-3</v>
      </c>
      <c r="L42" s="64">
        <f t="shared" si="3"/>
        <v>2.5532435973487644E-3</v>
      </c>
      <c r="M42">
        <f>IF('2019'!M42=0,0,(AMS_2030!M42/'2019'!M42)^(1/7)-1)</f>
        <v>-7.0866008000917136E-3</v>
      </c>
      <c r="N42">
        <f>IF('2019'!N42=0,0,(AMS_2030!N42/'2019'!N42)^(1/7)-1)</f>
        <v>-1.8555619789532241E-2</v>
      </c>
      <c r="O42">
        <f>IF('2019'!O42=0,0,(AMS_2030!O42/'2019'!O42)^(1/7)-1)</f>
        <v>-1.5365389791134998E-2</v>
      </c>
      <c r="P42">
        <f>IF('2019'!P42=0,0,(AMS_2030!P42/'2019'!P42)^(1/7)-1)</f>
        <v>4.4552985202570561E-3</v>
      </c>
      <c r="Q42">
        <f>IF('2019'!Q42=0,0,(AMS_2030!Q42/'2019'!Q42)^(1/7)-1)</f>
        <v>5.0111429554020592E-3</v>
      </c>
      <c r="R42">
        <f>IF('2019'!R42=0,0,(AMS_2030!R42/'2019'!R42)^(1/7)-1)</f>
        <v>1.2248834835304478E-8</v>
      </c>
      <c r="S42" s="64">
        <f t="shared" si="1"/>
        <v>8.1696023703781151E-6</v>
      </c>
      <c r="T42" s="64">
        <f>IF('2019'!T42=0,0,(AMS_2030!T42/'2019'!T42)^(1/7)-1)</f>
        <v>8.1696023703781151E-6</v>
      </c>
      <c r="U42">
        <f>IF('2019'!U42=0,0,(AMS_2030!U42/'2019'!U42)^(1/7)-1)</f>
        <v>-1.3017424049799331E-7</v>
      </c>
      <c r="V42">
        <f>IF('2019'!V42=0,0,(AMS_2030!V42/'2019'!V42)^(1/7)-1)</f>
        <v>1.2112875591441252E-8</v>
      </c>
      <c r="W42">
        <f>IF('2019'!W42=0,0,(AMS_2030!W42/'2019'!W42)^(1/7)-1)</f>
        <v>5.3762012302944751E-3</v>
      </c>
      <c r="X42">
        <f>IF('2019'!X42=0,0,(AMS_2030!X42/'2019'!X42)^(1/7)-1)</f>
        <v>2.574177777238118E-3</v>
      </c>
      <c r="Y42">
        <f>IF('2019'!Y42=0,0,(AMS_2030!Y42/'2019'!Y42)^(1/7)-1)</f>
        <v>0</v>
      </c>
      <c r="Z42">
        <f>IF('2019'!Z42=0,0,(AMS_2030!Z42/'2019'!Z42)^(1/7)-1)</f>
        <v>-6.8897802695344623E-4</v>
      </c>
      <c r="AA42">
        <f>IF('2019'!AA42=0,0,(AMS_2030!AA42/'2019'!AA42)^(1/7)-1)</f>
        <v>3.7472821526682853E-3</v>
      </c>
      <c r="AB42">
        <f>IF('2019'!AB42=0,0,(AMS_2030!AB42/'2019'!AB42)^(1/7)-1)</f>
        <v>-1.4627213929541139E-4</v>
      </c>
      <c r="AC42">
        <f>IF('2019'!AC42=0,0,(AMS_2030!AC42/'2019'!AC42)^(1/7)-1)</f>
        <v>0</v>
      </c>
      <c r="AD42">
        <f>IF('2019'!AD42=0,0,(AMS_2030!AD42/'2019'!AD42)^(1/7)-1)</f>
        <v>1.3776475770521657E-4</v>
      </c>
      <c r="AE42">
        <f>IF('2019'!AE42=0,0,(AMS_2030!AE42/'2019'!AE42)^(1/7)-1)</f>
        <v>-4.232701242768977E-4</v>
      </c>
      <c r="AF42">
        <f>IF('2019'!AF42=0,0,(AMS_2030!AF42/'2019'!AF42)^(1/7)-1)</f>
        <v>-2.0811602723552758E-3</v>
      </c>
      <c r="AG42">
        <f>IF('2019'!AG42=0,0,(AMS_2030!AG42/'2019'!AG42)^(1/7)-1)</f>
        <v>0</v>
      </c>
      <c r="AH42">
        <f>IF('2019'!AH42=0,0,(AMS_2030!AH42/'2019'!AH42)^(1/7)-1)</f>
        <v>2.8202485113926201E-5</v>
      </c>
      <c r="AI42">
        <f>IF('2019'!AI42=0,0,(AMS_2030!AI42/'2019'!AI42)^(1/7)-1)</f>
        <v>-6.4103239773172227E-4</v>
      </c>
      <c r="AJ42">
        <f>IF('2019'!AJ42=0,0,(AMS_2030!AJ42/'2019'!AJ42)^(1/7)-1)</f>
        <v>1.0472709237596689E-6</v>
      </c>
      <c r="AK42">
        <f>IF('2019'!AK42=0,0,(AMS_2030!AK42/'2019'!AK42)^(1/7)-1)</f>
        <v>0</v>
      </c>
      <c r="AL42">
        <f>IF('2019'!AL42=0,0,(AMS_2030!AL42/'2019'!AL42)^(1/7)-1)</f>
        <v>6.7119544609517412E-4</v>
      </c>
      <c r="AM42">
        <f>IF('2019'!AM42=0,0,(AMS_2030!AM42/'2019'!AM42)^(1/7)-1)</f>
        <v>1.8352377450181478E-5</v>
      </c>
      <c r="AN42">
        <f>IF('2019'!AN42=0,0,(AMS_2030!AN42/'2019'!AN42)^(1/7)-1)</f>
        <v>0</v>
      </c>
      <c r="AO42">
        <f>IF('2019'!AO42=0,0,(AMS_2030!AO42/'2019'!AO42)^(1/7)-1)</f>
        <v>-1.355171295914892E-3</v>
      </c>
      <c r="AP42">
        <f>IF('2019'!AP42=0,0,(AMS_2030!AP42/'2019'!AP42)^(1/7)-1)</f>
        <v>1.1798095913054807E-2</v>
      </c>
      <c r="AQ42">
        <f>IF('2019'!AQ42=0,0,(AMS_2030!AQ42/'2019'!AQ42)^(1/7)-1)</f>
        <v>0</v>
      </c>
      <c r="AR42">
        <f>IF('2019'!AR42=0,0,(AMS_2030!AR42/'2019'!AR42)^(1/7)-1)</f>
        <v>-1.0436016579251639E-4</v>
      </c>
      <c r="AS42">
        <f>IF('2019'!AS42=0,0,(AMS_2030!AS42/'2019'!AS42)^(1/7)-1)</f>
        <v>0</v>
      </c>
      <c r="AT42">
        <f>IF('2019'!AT42=0,0,(AMS_2030!AT42/'2019'!AT42)^(1/7)-1)</f>
        <v>0</v>
      </c>
      <c r="AU42">
        <f>IF('2019'!AU42=0,0,(AMS_2030!AU42/'2019'!AU42)^(1/7)-1)</f>
        <v>6.3634639651237723E-3</v>
      </c>
    </row>
    <row r="43" spans="1:47" x14ac:dyDescent="0.25">
      <c r="A43" s="146"/>
      <c r="B43" s="1" t="s">
        <v>4</v>
      </c>
      <c r="C43" s="1" t="s">
        <v>4</v>
      </c>
      <c r="D43" s="4" t="s">
        <v>41</v>
      </c>
      <c r="E43">
        <f>IF('2019'!E43=0,0,(AMS_2030!E43/'2019'!E43)^(1/7)-1)</f>
        <v>-1.5284111610873508E-2</v>
      </c>
      <c r="F43">
        <f>IF('2019'!F43=0,0,(AMS_2030!F43/'2019'!F43)^(1/7)-1)</f>
        <v>1.1988501785469285E-3</v>
      </c>
      <c r="G43">
        <f>IF('2019'!G43=0,0,(AMS_2030!G43/'2019'!G43)^(1/7)-1)</f>
        <v>6.3933192073761802E-10</v>
      </c>
      <c r="H43">
        <f>IF('2019'!H43=0,0,(AMS_2030!H43/'2019'!H43)^(1/7)-1)</f>
        <v>1.3596646602003215E-3</v>
      </c>
      <c r="I43">
        <f>IF('2019'!I43=0,0,(AMS_2030!I43/'2019'!I43)^(1/7)-1)</f>
        <v>4.2013636260427312E-3</v>
      </c>
      <c r="J43">
        <f>IF('2019'!J43=0,0,(AMS_2030!J43/'2019'!J43)^(1/7)-1)</f>
        <v>3.9699453569919108E-4</v>
      </c>
      <c r="K43" s="64">
        <f>IF('2019 (Z)'!AW43=0,0,('AMS_2030 (Z)'!AW43/'2019 (Z)'!AW43)^(1/7)-1)</f>
        <v>2.566855455698791E-3</v>
      </c>
      <c r="L43" s="64">
        <f t="shared" si="3"/>
        <v>2.566855455698791E-3</v>
      </c>
      <c r="M43">
        <f>IF('2019'!M43=0,0,(AMS_2030!M43/'2019'!M43)^(1/7)-1)</f>
        <v>7.902173161976167E-3</v>
      </c>
      <c r="N43">
        <f>IF('2019'!N43=0,0,(AMS_2030!N43/'2019'!N43)^(1/7)-1)</f>
        <v>2.2451849178095395E-2</v>
      </c>
      <c r="O43">
        <f>IF('2019'!O43=0,0,(AMS_2030!O43/'2019'!O43)^(1/7)-1)</f>
        <v>-5.7363466322235546E-5</v>
      </c>
      <c r="P43">
        <f>IF('2019'!P43=0,0,(AMS_2030!P43/'2019'!P43)^(1/7)-1)</f>
        <v>-4.9781223090328286E-4</v>
      </c>
      <c r="Q43">
        <f>IF('2019'!Q43=0,0,(AMS_2030!Q43/'2019'!Q43)^(1/7)-1)</f>
        <v>-8.5851124320690531E-8</v>
      </c>
      <c r="R43">
        <f>IF('2019'!R43=0,0,(AMS_2030!R43/'2019'!R43)^(1/7)-1)</f>
        <v>1.2248834391215269E-8</v>
      </c>
      <c r="S43" s="64">
        <f t="shared" si="1"/>
        <v>1.2330748067057584E-6</v>
      </c>
      <c r="T43" s="64">
        <f>IF('2019'!T43=0,0,(AMS_2030!T43/'2019'!T43)^(1/7)-1)</f>
        <v>1.2330748067057584E-6</v>
      </c>
      <c r="U43">
        <f>IF('2019'!U43=0,0,(AMS_2030!U43/'2019'!U43)^(1/7)-1)</f>
        <v>-2.0308518777767404E-7</v>
      </c>
      <c r="V43">
        <f>IF('2019'!V43=0,0,(AMS_2030!V43/'2019'!V43)^(1/7)-1)</f>
        <v>1.2112875591441252E-8</v>
      </c>
      <c r="W43">
        <f>IF('2019'!W43=0,0,(AMS_2030!W43/'2019'!W43)^(1/7)-1)</f>
        <v>7.762056992239863E-4</v>
      </c>
      <c r="X43">
        <f>IF('2019'!X43=0,0,(AMS_2030!X43/'2019'!X43)^(1/7)-1)</f>
        <v>5.4335306112807125E-4</v>
      </c>
      <c r="Y43">
        <f>IF('2019'!Y43=0,0,(AMS_2030!Y43/'2019'!Y43)^(1/7)-1)</f>
        <v>-3.2151038173217072E-3</v>
      </c>
      <c r="Z43">
        <f>IF('2019'!Z43=0,0,(AMS_2030!Z43/'2019'!Z43)^(1/7)-1)</f>
        <v>-1.1489608176308286E-3</v>
      </c>
      <c r="AA43">
        <f>IF('2019'!AA43=0,0,(AMS_2030!AA43/'2019'!AA43)^(1/7)-1)</f>
        <v>3.7471441415903861E-3</v>
      </c>
      <c r="AB43">
        <f>IF('2019'!AB43=0,0,(AMS_2030!AB43/'2019'!AB43)^(1/7)-1)</f>
        <v>-2.9274070676532649E-4</v>
      </c>
      <c r="AC43">
        <f>IF('2019'!AC43=0,0,(AMS_2030!AC43/'2019'!AC43)^(1/7)-1)</f>
        <v>-6.8900790597603567E-4</v>
      </c>
      <c r="AD43">
        <f>IF('2019'!AD43=0,0,(AMS_2030!AD43/'2019'!AD43)^(1/7)-1)</f>
        <v>1.3776475770521657E-4</v>
      </c>
      <c r="AE43">
        <f>IF('2019'!AE43=0,0,(AMS_2030!AE43/'2019'!AE43)^(1/7)-1)</f>
        <v>-4.2327012427645361E-4</v>
      </c>
      <c r="AF43">
        <f>IF('2019'!AF43=0,0,(AMS_2030!AF43/'2019'!AF43)^(1/7)-1)</f>
        <v>-2.0811602723553868E-3</v>
      </c>
      <c r="AG43">
        <f>IF('2019'!AG43=0,0,(AMS_2030!AG43/'2019'!AG43)^(1/7)-1)</f>
        <v>0</v>
      </c>
      <c r="AH43">
        <f>IF('2019'!AH43=0,0,(AMS_2030!AH43/'2019'!AH43)^(1/7)-1)</f>
        <v>2.8202485113704157E-5</v>
      </c>
      <c r="AI43">
        <f>IF('2019'!AI43=0,0,(AMS_2030!AI43/'2019'!AI43)^(1/7)-1)</f>
        <v>-6.4016082686157993E-4</v>
      </c>
      <c r="AJ43">
        <f>IF('2019'!AJ43=0,0,(AMS_2030!AJ43/'2019'!AJ43)^(1/7)-1)</f>
        <v>1.0472709242037581E-6</v>
      </c>
      <c r="AK43">
        <f>IF('2019'!AK43=0,0,(AMS_2030!AK43/'2019'!AK43)^(1/7)-1)</f>
        <v>0</v>
      </c>
      <c r="AL43">
        <f>IF('2019'!AL43=0,0,(AMS_2030!AL43/'2019'!AL43)^(1/7)-1)</f>
        <v>6.7119544609517412E-4</v>
      </c>
      <c r="AM43">
        <f>IF('2019'!AM43=0,0,(AMS_2030!AM43/'2019'!AM43)^(1/7)-1)</f>
        <v>1.903706879269329E-5</v>
      </c>
      <c r="AN43">
        <f>IF('2019'!AN43=0,0,(AMS_2030!AN43/'2019'!AN43)^(1/7)-1)</f>
        <v>0</v>
      </c>
      <c r="AO43">
        <f>IF('2019'!AO43=0,0,(AMS_2030!AO43/'2019'!AO43)^(1/7)-1)</f>
        <v>-1.3551712959151141E-3</v>
      </c>
      <c r="AP43">
        <f>IF('2019'!AP43=0,0,(AMS_2030!AP43/'2019'!AP43)^(1/7)-1)</f>
        <v>-1.5444249109929364E-3</v>
      </c>
      <c r="AQ43">
        <f>IF('2019'!AQ43=0,0,(AMS_2030!AQ43/'2019'!AQ43)^(1/7)-1)</f>
        <v>0</v>
      </c>
      <c r="AR43">
        <f>IF('2019'!AR43=0,0,(AMS_2030!AR43/'2019'!AR43)^(1/7)-1)</f>
        <v>0</v>
      </c>
      <c r="AS43">
        <f>IF('2019'!AS43=0,0,(AMS_2030!AS43/'2019'!AS43)^(1/7)-1)</f>
        <v>0</v>
      </c>
      <c r="AT43">
        <f>IF('2019'!AT43=0,0,(AMS_2030!AT43/'2019'!AT43)^(1/7)-1)</f>
        <v>0</v>
      </c>
      <c r="AU43">
        <f>IF('2019'!AU43=0,0,(AMS_2030!AU43/'2019'!AU43)^(1/7)-1)</f>
        <v>-1.3268052349288961E-3</v>
      </c>
    </row>
    <row r="44" spans="1:47" x14ac:dyDescent="0.25">
      <c r="A44" s="146"/>
      <c r="B44" s="1" t="s">
        <v>5</v>
      </c>
      <c r="C44" s="1" t="s">
        <v>5</v>
      </c>
      <c r="D44" s="4" t="s">
        <v>42</v>
      </c>
      <c r="E44">
        <f>IF('2019'!E44=0,0,(AMS_2030!E44/'2019'!E44)^(1/7)-1)</f>
        <v>-7.954182547860178E-4</v>
      </c>
      <c r="F44">
        <f>IF('2019'!F44=0,0,(AMS_2030!F44/'2019'!F44)^(1/7)-1)</f>
        <v>1.447578116493764E-3</v>
      </c>
      <c r="G44">
        <f>IF('2019'!G44=0,0,(AMS_2030!G44/'2019'!G44)^(1/7)-1)</f>
        <v>6.3933192073761802E-10</v>
      </c>
      <c r="H44">
        <f>IF('2019'!H44=0,0,(AMS_2030!H44/'2019'!H44)^(1/7)-1)</f>
        <v>5.2679286802983505E-3</v>
      </c>
      <c r="I44">
        <f>IF('2019'!I44=0,0,(AMS_2030!I44/'2019'!I44)^(1/7)-1)</f>
        <v>-1.6664123651241036E-3</v>
      </c>
      <c r="J44">
        <f>IF('2019'!J44=0,0,(AMS_2030!J44/'2019'!J44)^(1/7)-1)</f>
        <v>6.301965312065505E-4</v>
      </c>
      <c r="K44" s="64">
        <f>IF('2019 (Z)'!AW44=0,0,('AMS_2030 (Z)'!AW44/'2019 (Z)'!AW44)^(1/7)-1)</f>
        <v>2.5565420664199756E-3</v>
      </c>
      <c r="L44" s="64">
        <f t="shared" si="3"/>
        <v>2.5565420664199756E-3</v>
      </c>
      <c r="M44">
        <f>IF('2019'!M44=0,0,(AMS_2030!M44/'2019'!M44)^(1/7)-1)</f>
        <v>-6.3798008642659276E-3</v>
      </c>
      <c r="N44">
        <f>IF('2019'!N44=0,0,(AMS_2030!N44/'2019'!N44)^(1/7)-1)</f>
        <v>-4.7920381213318874E-3</v>
      </c>
      <c r="O44">
        <f>IF('2019'!O44=0,0,(AMS_2030!O44/'2019'!O44)^(1/7)-1)</f>
        <v>1.3874564359290797E-3</v>
      </c>
      <c r="P44">
        <f>IF('2019'!P44=0,0,(AMS_2030!P44/'2019'!P44)^(1/7)-1)</f>
        <v>7.7142823832421215E-4</v>
      </c>
      <c r="Q44">
        <f>IF('2019'!Q44=0,0,(AMS_2030!Q44/'2019'!Q44)^(1/7)-1)</f>
        <v>-8.5851124320690531E-8</v>
      </c>
      <c r="R44">
        <f>IF('2019'!R44=0,0,(AMS_2030!R44/'2019'!R44)^(1/7)-1)</f>
        <v>1.2248834613259874E-8</v>
      </c>
      <c r="S44" s="64">
        <f t="shared" si="1"/>
        <v>1.3387975228207338E-5</v>
      </c>
      <c r="T44" s="64">
        <f>IF('2019'!T44=0,0,(AMS_2030!T44/'2019'!T44)^(1/7)-1)</f>
        <v>1.3387975228207338E-5</v>
      </c>
      <c r="U44">
        <f>IF('2019'!U44=0,0,(AMS_2030!U44/'2019'!U44)^(1/7)-1)</f>
        <v>6.4491924911536103E-8</v>
      </c>
      <c r="V44">
        <f>IF('2019'!V44=0,0,(AMS_2030!V44/'2019'!V44)^(1/7)-1)</f>
        <v>1.2112875591441252E-8</v>
      </c>
      <c r="W44">
        <f>IF('2019'!W44=0,0,(AMS_2030!W44/'2019'!W44)^(1/7)-1)</f>
        <v>4.8765478989420963E-4</v>
      </c>
      <c r="X44">
        <f>IF('2019'!X44=0,0,(AMS_2030!X44/'2019'!X44)^(1/7)-1)</f>
        <v>3.6165161307888383E-6</v>
      </c>
      <c r="Y44">
        <f>IF('2019'!Y44=0,0,(AMS_2030!Y44/'2019'!Y44)^(1/7)-1)</f>
        <v>-3.2151038173215962E-3</v>
      </c>
      <c r="Z44">
        <f>IF('2019'!Z44=0,0,(AMS_2030!Z44/'2019'!Z44)^(1/7)-1)</f>
        <v>-1.1326413450688522E-3</v>
      </c>
      <c r="AA44">
        <f>IF('2019'!AA44=0,0,(AMS_2030!AA44/'2019'!AA44)^(1/7)-1)</f>
        <v>3.7470461736344163E-3</v>
      </c>
      <c r="AB44">
        <f>IF('2019'!AB44=0,0,(AMS_2030!AB44/'2019'!AB44)^(1/7)-1)</f>
        <v>-2.3959767673276122E-4</v>
      </c>
      <c r="AC44">
        <f>IF('2019'!AC44=0,0,(AMS_2030!AC44/'2019'!AC44)^(1/7)-1)</f>
        <v>-6.8900790597603567E-4</v>
      </c>
      <c r="AD44">
        <f>IF('2019'!AD44=0,0,(AMS_2030!AD44/'2019'!AD44)^(1/7)-1)</f>
        <v>1.3776475770521657E-4</v>
      </c>
      <c r="AE44">
        <f>IF('2019'!AE44=0,0,(AMS_2030!AE44/'2019'!AE44)^(1/7)-1)</f>
        <v>-4.2327012427645361E-4</v>
      </c>
      <c r="AF44">
        <f>IF('2019'!AF44=0,0,(AMS_2030!AF44/'2019'!AF44)^(1/7)-1)</f>
        <v>-2.0811602723552758E-3</v>
      </c>
      <c r="AG44">
        <f>IF('2019'!AG44=0,0,(AMS_2030!AG44/'2019'!AG44)^(1/7)-1)</f>
        <v>-5.9103978073128394E-3</v>
      </c>
      <c r="AH44">
        <f>IF('2019'!AH44=0,0,(AMS_2030!AH44/'2019'!AH44)^(1/7)-1)</f>
        <v>2.8202485113704157E-5</v>
      </c>
      <c r="AI44">
        <f>IF('2019'!AI44=0,0,(AMS_2030!AI44/'2019'!AI44)^(1/7)-1)</f>
        <v>-6.3989885073323372E-4</v>
      </c>
      <c r="AJ44">
        <f>IF('2019'!AJ44=0,0,(AMS_2030!AJ44/'2019'!AJ44)^(1/7)-1)</f>
        <v>1.0472709239817135E-6</v>
      </c>
      <c r="AK44">
        <f>IF('2019'!AK44=0,0,(AMS_2030!AK44/'2019'!AK44)^(1/7)-1)</f>
        <v>0</v>
      </c>
      <c r="AL44">
        <f>IF('2019'!AL44=0,0,(AMS_2030!AL44/'2019'!AL44)^(1/7)-1)</f>
        <v>6.7119544609517412E-4</v>
      </c>
      <c r="AM44">
        <f>IF('2019'!AM44=0,0,(AMS_2030!AM44/'2019'!AM44)^(1/7)-1)</f>
        <v>1.9073768387167789E-5</v>
      </c>
      <c r="AN44">
        <f>IF('2019'!AN44=0,0,(AMS_2030!AN44/'2019'!AN44)^(1/7)-1)</f>
        <v>0</v>
      </c>
      <c r="AO44">
        <f>IF('2019'!AO44=0,0,(AMS_2030!AO44/'2019'!AO44)^(1/7)-1)</f>
        <v>-1.3551712959150031E-3</v>
      </c>
      <c r="AP44">
        <f>IF('2019'!AP44=0,0,(AMS_2030!AP44/'2019'!AP44)^(1/7)-1)</f>
        <v>0</v>
      </c>
      <c r="AQ44">
        <f>IF('2019'!AQ44=0,0,(AMS_2030!AQ44/'2019'!AQ44)^(1/7)-1)</f>
        <v>0</v>
      </c>
      <c r="AR44">
        <f>IF('2019'!AR44=0,0,(AMS_2030!AR44/'2019'!AR44)^(1/7)-1)</f>
        <v>0</v>
      </c>
      <c r="AS44">
        <f>IF('2019'!AS44=0,0,(AMS_2030!AS44/'2019'!AS44)^(1/7)-1)</f>
        <v>0</v>
      </c>
      <c r="AT44">
        <f>IF('2019'!AT44=0,0,(AMS_2030!AT44/'2019'!AT44)^(1/7)-1)</f>
        <v>0</v>
      </c>
      <c r="AU44">
        <f>IF('2019'!AU44=0,0,(AMS_2030!AU44/'2019'!AU44)^(1/7)-1)</f>
        <v>-1.281257083518561E-5</v>
      </c>
    </row>
    <row r="45" spans="1:47" x14ac:dyDescent="0.25">
      <c r="A45" s="146"/>
      <c r="B45" s="1" t="s">
        <v>6</v>
      </c>
      <c r="C45" s="1" t="s">
        <v>6</v>
      </c>
      <c r="D45" s="4" t="s">
        <v>43</v>
      </c>
      <c r="E45">
        <f>IF('2019'!E45=0,0,(AMS_2030!E45/'2019'!E45)^(1/7)-1)</f>
        <v>-4.6750609577193236E-2</v>
      </c>
      <c r="F45">
        <f>IF('2019'!F45=0,0,(AMS_2030!F45/'2019'!F45)^(1/7)-1)</f>
        <v>-0.13527177899111464</v>
      </c>
      <c r="G45">
        <f>IF('2019'!G45=0,0,(AMS_2030!G45/'2019'!G45)^(1/7)-1)</f>
        <v>-0.12842881603245226</v>
      </c>
      <c r="H45">
        <f>IF('2019'!H45=0,0,(AMS_2030!H45/'2019'!H45)^(1/7)-1)</f>
        <v>-0.17508305867564011</v>
      </c>
      <c r="I45">
        <f>IF('2019'!I45=0,0,(AMS_2030!I45/'2019'!I45)^(1/7)-1)</f>
        <v>9.6087616187379155E-4</v>
      </c>
      <c r="J45">
        <f>IF('2019'!J45=0,0,(AMS_2030!J45/'2019'!J45)^(1/7)-1)</f>
        <v>-6.6156626722494338E-2</v>
      </c>
      <c r="K45" s="64">
        <f>IF('2019 (Z)'!AW45=0,0,('AMS_2030 (Z)'!AW45/'2019 (Z)'!AW45)^(1/7)-1)</f>
        <v>-0.13755982321435112</v>
      </c>
      <c r="L45" s="64">
        <f t="shared" si="3"/>
        <v>-0.13755982321435112</v>
      </c>
      <c r="M45">
        <f>IF('2019'!M45=0,0,(AMS_2030!M45/'2019'!M45)^(1/7)-1)</f>
        <v>-2.8874207048223632E-2</v>
      </c>
      <c r="N45">
        <f>IF('2019'!N45=0,0,(AMS_2030!N45/'2019'!N45)^(1/7)-1)</f>
        <v>-1.8656715471250362E-2</v>
      </c>
      <c r="O45">
        <f>IF('2019'!O45=0,0,(AMS_2030!O45/'2019'!O45)^(1/7)-1)</f>
        <v>-1.8933488744155902E-2</v>
      </c>
      <c r="P45">
        <f>IF('2019'!P45=0,0,(AMS_2030!P45/'2019'!P45)^(1/7)-1)</f>
        <v>1.2544441689682717E-2</v>
      </c>
      <c r="Q45">
        <f>IF('2019'!Q45=0,0,(AMS_2030!Q45/'2019'!Q45)^(1/7)-1)</f>
        <v>-3.6477819677415146E-3</v>
      </c>
      <c r="R45">
        <f>IF('2019'!R45=0,0,(AMS_2030!R45/'2019'!R45)^(1/7)-1)</f>
        <v>-5.1221149100712515E-2</v>
      </c>
      <c r="S45" s="64">
        <f t="shared" si="1"/>
        <v>-3.343387329523495E-2</v>
      </c>
      <c r="T45" s="64">
        <f>IF('2019'!T45=0,0,(AMS_2030!T45/'2019'!T45)^(1/7)-1)</f>
        <v>-3.343387329523495E-2</v>
      </c>
      <c r="U45">
        <f>IF('2019'!U45=0,0,(AMS_2030!U45/'2019'!U45)^(1/7)-1)</f>
        <v>-4.9893481875152856E-2</v>
      </c>
      <c r="V45">
        <f>IF('2019'!V45=0,0,(AMS_2030!V45/'2019'!V45)^(1/7)-1)</f>
        <v>-4.9292003646326799E-2</v>
      </c>
      <c r="W45">
        <f>IF('2019'!W45=0,0,(AMS_2030!W45/'2019'!W45)^(1/7)-1)</f>
        <v>-2.8647034526233406E-2</v>
      </c>
      <c r="X45">
        <f>IF('2019'!X45=0,0,(AMS_2030!X45/'2019'!X45)^(1/7)-1)</f>
        <v>-1.7921628111213006E-2</v>
      </c>
      <c r="Y45">
        <f>IF('2019'!Y45=0,0,(AMS_2030!Y45/'2019'!Y45)^(1/7)-1)</f>
        <v>3.6974296689480379E-3</v>
      </c>
      <c r="Z45">
        <f>IF('2019'!Z45=0,0,(AMS_2030!Z45/'2019'!Z45)^(1/7)-1)</f>
        <v>1.917661586362418E-2</v>
      </c>
      <c r="AA45">
        <f>IF('2019'!AA45=0,0,(AMS_2030!AA45/'2019'!AA45)^(1/7)-1)</f>
        <v>-3.1133258066131098E-2</v>
      </c>
      <c r="AB45">
        <f>IF('2019'!AB45=0,0,(AMS_2030!AB45/'2019'!AB45)^(1/7)-1)</f>
        <v>-4.402795157630135E-2</v>
      </c>
      <c r="AC45">
        <f>IF('2019'!AC45=0,0,(AMS_2030!AC45/'2019'!AC45)^(1/7)-1)</f>
        <v>7.3629582718506281E-3</v>
      </c>
      <c r="AD45">
        <f>IF('2019'!AD45=0,0,(AMS_2030!AD45/'2019'!AD45)^(1/7)-1)</f>
        <v>8.2789768419635479E-3</v>
      </c>
      <c r="AE45">
        <f>IF('2019'!AE45=0,0,(AMS_2030!AE45/'2019'!AE45)^(1/7)-1)</f>
        <v>7.6499953565081213E-3</v>
      </c>
      <c r="AF45">
        <f>IF('2019'!AF45=0,0,(AMS_2030!AF45/'2019'!AF45)^(1/7)-1)</f>
        <v>5.9178096882714915E-3</v>
      </c>
      <c r="AG45">
        <f>IF('2019'!AG45=0,0,(AMS_2030!AG45/'2019'!AG45)^(1/7)-1)</f>
        <v>0</v>
      </c>
      <c r="AH45">
        <f>IF('2019'!AH45=0,0,(AMS_2030!AH45/'2019'!AH45)^(1/7)-1)</f>
        <v>-4.7103843840178183E-2</v>
      </c>
      <c r="AI45">
        <f>IF('2019'!AI45=0,0,(AMS_2030!AI45/'2019'!AI45)^(1/7)-1)</f>
        <v>7.1449119937940786E-3</v>
      </c>
      <c r="AJ45">
        <f>IF('2019'!AJ45=0,0,(AMS_2030!AJ45/'2019'!AJ45)^(1/7)-1)</f>
        <v>-5.0428080943840103E-2</v>
      </c>
      <c r="AK45">
        <f>IF('2019'!AK45=0,0,(AMS_2030!AK45/'2019'!AK45)^(1/7)-1)</f>
        <v>0</v>
      </c>
      <c r="AL45">
        <f>IF('2019'!AL45=0,0,(AMS_2030!AL45/'2019'!AL45)^(1/7)-1)</f>
        <v>-5.0413817678835127E-2</v>
      </c>
      <c r="AM45">
        <f>IF('2019'!AM45=0,0,(AMS_2030!AM45/'2019'!AM45)^(1/7)-1)</f>
        <v>4.0323954732337519E-3</v>
      </c>
      <c r="AN45">
        <f>IF('2019'!AN45=0,0,(AMS_2030!AN45/'2019'!AN45)^(1/7)-1)</f>
        <v>0</v>
      </c>
      <c r="AO45">
        <f>IF('2019'!AO45=0,0,(AMS_2030!AO45/'2019'!AO45)^(1/7)-1)</f>
        <v>-1.6898352911378978E-2</v>
      </c>
      <c r="AP45">
        <f>IF('2019'!AP45=0,0,(AMS_2030!AP45/'2019'!AP45)^(1/7)-1)</f>
        <v>0</v>
      </c>
      <c r="AQ45">
        <f>IF('2019'!AQ45=0,0,(AMS_2030!AQ45/'2019'!AQ45)^(1/7)-1)</f>
        <v>0</v>
      </c>
      <c r="AR45">
        <f>IF('2019'!AR45=0,0,(AMS_2030!AR45/'2019'!AR45)^(1/7)-1)</f>
        <v>-0.52437651809702401</v>
      </c>
      <c r="AS45">
        <f>IF('2019'!AS45=0,0,(AMS_2030!AS45/'2019'!AS45)^(1/7)-1)</f>
        <v>0</v>
      </c>
      <c r="AT45">
        <f>IF('2019'!AT45=0,0,(AMS_2030!AT45/'2019'!AT45)^(1/7)-1)</f>
        <v>0</v>
      </c>
      <c r="AU45">
        <f>IF('2019'!AU45=0,0,(AMS_2030!AU45/'2019'!AU45)^(1/7)-1)</f>
        <v>-4.68666954050031E-2</v>
      </c>
    </row>
    <row r="46" spans="1:47" x14ac:dyDescent="0.25">
      <c r="A46" s="146"/>
      <c r="B46" s="1" t="s">
        <v>7</v>
      </c>
      <c r="C46" s="1" t="s">
        <v>7</v>
      </c>
      <c r="D46" s="4" t="s">
        <v>44</v>
      </c>
      <c r="E46">
        <f>IF('2019'!E46=0,0,(AMS_2030!E46/'2019'!E46)^(1/7)-1)</f>
        <v>-1.2890418134409165E-3</v>
      </c>
      <c r="F46">
        <f>IF('2019'!F46=0,0,(AMS_2030!F46/'2019'!F46)^(1/7)-1)</f>
        <v>2.0970671077669145E-3</v>
      </c>
      <c r="G46">
        <f>IF('2019'!G46=0,0,(AMS_2030!G46/'2019'!G46)^(1/7)-1)</f>
        <v>6.3933192073761802E-10</v>
      </c>
      <c r="H46">
        <f>IF('2019'!H46=0,0,(AMS_2030!H46/'2019'!H46)^(1/7)-1)</f>
        <v>1.2080766968142642E-2</v>
      </c>
      <c r="I46">
        <f>IF('2019'!I46=0,0,(AMS_2030!I46/'2019'!I46)^(1/7)-1)</f>
        <v>-9.0177317305745186E-3</v>
      </c>
      <c r="J46">
        <f>IF('2019'!J46=0,0,(AMS_2030!J46/'2019'!J46)^(1/7)-1)</f>
        <v>1.2852246368377784E-4</v>
      </c>
      <c r="K46" s="64">
        <f>IF('2019 (Z)'!AW46=0,0,('AMS_2030 (Z)'!AW46/'2019 (Z)'!AW46)^(1/7)-1)</f>
        <v>2.5170690983784549E-3</v>
      </c>
      <c r="L46" s="64">
        <f t="shared" si="3"/>
        <v>2.5170690983784549E-3</v>
      </c>
      <c r="M46">
        <f>IF('2019'!M46=0,0,(AMS_2030!M46/'2019'!M46)^(1/7)-1)</f>
        <v>-3.234618947769885E-3</v>
      </c>
      <c r="N46">
        <f>IF('2019'!N46=0,0,(AMS_2030!N46/'2019'!N46)^(1/7)-1)</f>
        <v>-1.5517647428866521E-3</v>
      </c>
      <c r="O46">
        <f>IF('2019'!O46=0,0,(AMS_2030!O46/'2019'!O46)^(1/7)-1)</f>
        <v>2.7558893898200765E-3</v>
      </c>
      <c r="P46">
        <f>IF('2019'!P46=0,0,(AMS_2030!P46/'2019'!P46)^(1/7)-1)</f>
        <v>-2.6282225926466118E-3</v>
      </c>
      <c r="Q46">
        <f>IF('2019'!Q46=0,0,(AMS_2030!Q46/'2019'!Q46)^(1/7)-1)</f>
        <v>-9.7084626932431028E-4</v>
      </c>
      <c r="R46">
        <f>IF('2019'!R46=0,0,(AMS_2030!R46/'2019'!R46)^(1/7)-1)</f>
        <v>1.2248834613259874E-8</v>
      </c>
      <c r="S46" s="64">
        <f t="shared" si="1"/>
        <v>-1.3352773179597932E-5</v>
      </c>
      <c r="T46" s="64">
        <f>IF('2019'!T46=0,0,(AMS_2030!T46/'2019'!T46)^(1/7)-1)</f>
        <v>-1.3352773179597932E-5</v>
      </c>
      <c r="U46">
        <f>IF('2019'!U46=0,0,(AMS_2030!U46/'2019'!U46)^(1/7)-1)</f>
        <v>-1.5024437249877565E-9</v>
      </c>
      <c r="V46">
        <f>IF('2019'!V46=0,0,(AMS_2030!V46/'2019'!V46)^(1/7)-1)</f>
        <v>1.2112875591441252E-8</v>
      </c>
      <c r="W46">
        <f>IF('2019'!W46=0,0,(AMS_2030!W46/'2019'!W46)^(1/7)-1)</f>
        <v>-3.8065717199217142E-3</v>
      </c>
      <c r="X46">
        <f>IF('2019'!X46=0,0,(AMS_2030!X46/'2019'!X46)^(1/7)-1)</f>
        <v>-3.7344446025544542E-6</v>
      </c>
      <c r="Y46">
        <f>IF('2019'!Y46=0,0,(AMS_2030!Y46/'2019'!Y46)^(1/7)-1)</f>
        <v>-3.2147369808752657E-3</v>
      </c>
      <c r="Z46">
        <f>IF('2019'!Z46=0,0,(AMS_2030!Z46/'2019'!Z46)^(1/7)-1)</f>
        <v>-1.1028661416985219E-3</v>
      </c>
      <c r="AA46">
        <f>IF('2019'!AA46=0,0,(AMS_2030!AA46/'2019'!AA46)^(1/7)-1)</f>
        <v>3.7470974387618927E-3</v>
      </c>
      <c r="AB46">
        <f>IF('2019'!AB46=0,0,(AMS_2030!AB46/'2019'!AB46)^(1/7)-1)</f>
        <v>5.7788423894589158E-5</v>
      </c>
      <c r="AC46">
        <f>IF('2019'!AC46=0,0,(AMS_2030!AC46/'2019'!AC46)^(1/7)-1)</f>
        <v>-6.8900790597603567E-4</v>
      </c>
      <c r="AD46">
        <f>IF('2019'!AD46=0,0,(AMS_2030!AD46/'2019'!AD46)^(1/7)-1)</f>
        <v>1.3776475770521657E-4</v>
      </c>
      <c r="AE46">
        <f>IF('2019'!AE46=0,0,(AMS_2030!AE46/'2019'!AE46)^(1/7)-1)</f>
        <v>-4.2327012427656463E-4</v>
      </c>
      <c r="AF46">
        <f>IF('2019'!AF46=0,0,(AMS_2030!AF46/'2019'!AF46)^(1/7)-1)</f>
        <v>-2.0811602723553868E-3</v>
      </c>
      <c r="AG46">
        <f>IF('2019'!AG46=0,0,(AMS_2030!AG46/'2019'!AG46)^(1/7)-1)</f>
        <v>-5.9103978073127283E-3</v>
      </c>
      <c r="AH46">
        <f>IF('2019'!AH46=0,0,(AMS_2030!AH46/'2019'!AH46)^(1/7)-1)</f>
        <v>2.8202485113704157E-5</v>
      </c>
      <c r="AI46">
        <f>IF('2019'!AI46=0,0,(AMS_2030!AI46/'2019'!AI46)^(1/7)-1)</f>
        <v>-6.4001059537155403E-4</v>
      </c>
      <c r="AJ46">
        <f>IF('2019'!AJ46=0,0,(AMS_2030!AJ46/'2019'!AJ46)^(1/7)-1)</f>
        <v>1.0472709242037581E-6</v>
      </c>
      <c r="AK46">
        <f>IF('2019'!AK46=0,0,(AMS_2030!AK46/'2019'!AK46)^(1/7)-1)</f>
        <v>0</v>
      </c>
      <c r="AL46">
        <f>IF('2019'!AL46=0,0,(AMS_2030!AL46/'2019'!AL46)^(1/7)-1)</f>
        <v>6.7119544609517412E-4</v>
      </c>
      <c r="AM46">
        <f>IF('2019'!AM46=0,0,(AMS_2030!AM46/'2019'!AM46)^(1/7)-1)</f>
        <v>1.971625013608147E-5</v>
      </c>
      <c r="AN46">
        <f>IF('2019'!AN46=0,0,(AMS_2030!AN46/'2019'!AN46)^(1/7)-1)</f>
        <v>0</v>
      </c>
      <c r="AO46">
        <f>IF('2019'!AO46=0,0,(AMS_2030!AO46/'2019'!AO46)^(1/7)-1)</f>
        <v>-1.3551712959150031E-3</v>
      </c>
      <c r="AP46">
        <f>IF('2019'!AP46=0,0,(AMS_2030!AP46/'2019'!AP46)^(1/7)-1)</f>
        <v>0</v>
      </c>
      <c r="AQ46">
        <f>IF('2019'!AQ46=0,0,(AMS_2030!AQ46/'2019'!AQ46)^(1/7)-1)</f>
        <v>0</v>
      </c>
      <c r="AR46">
        <f>IF('2019'!AR46=0,0,(AMS_2030!AR46/'2019'!AR46)^(1/7)-1)</f>
        <v>0</v>
      </c>
      <c r="AS46">
        <f>IF('2019'!AS46=0,0,(AMS_2030!AS46/'2019'!AS46)^(1/7)-1)</f>
        <v>0</v>
      </c>
      <c r="AT46">
        <f>IF('2019'!AT46=0,0,(AMS_2030!AT46/'2019'!AT46)^(1/7)-1)</f>
        <v>0</v>
      </c>
      <c r="AU46">
        <f>IF('2019'!AU46=0,0,(AMS_2030!AU46/'2019'!AU46)^(1/7)-1)</f>
        <v>-2.662038108462772E-3</v>
      </c>
    </row>
    <row r="47" spans="1:47" x14ac:dyDescent="0.25">
      <c r="A47" s="146"/>
      <c r="B47" s="1" t="s">
        <v>8</v>
      </c>
      <c r="C47" s="1" t="s">
        <v>8</v>
      </c>
      <c r="D47" s="4" t="s">
        <v>45</v>
      </c>
      <c r="E47">
        <f>IF('2019'!E47=0,0,(AMS_2030!E47/'2019'!E47)^(1/7)-1)</f>
        <v>2.6996305114554975E-3</v>
      </c>
      <c r="F47">
        <f>IF('2019'!F47=0,0,(AMS_2030!F47/'2019'!F47)^(1/7)-1)</f>
        <v>3.3322029552973476E-3</v>
      </c>
      <c r="G47">
        <f>IF('2019'!G47=0,0,(AMS_2030!G47/'2019'!G47)^(1/7)-1)</f>
        <v>6.3933192073761802E-10</v>
      </c>
      <c r="H47">
        <f>IF('2019'!H47=0,0,(AMS_2030!H47/'2019'!H47)^(1/7)-1)</f>
        <v>1.3577837471552057E-2</v>
      </c>
      <c r="I47">
        <f>IF('2019'!I47=0,0,(AMS_2030!I47/'2019'!I47)^(1/7)-1)</f>
        <v>2.1265675030277542E-3</v>
      </c>
      <c r="J47">
        <f>IF('2019'!J47=0,0,(AMS_2030!J47/'2019'!J47)^(1/7)-1)</f>
        <v>-1.1298559315571222E-3</v>
      </c>
      <c r="K47" s="64">
        <f>IF('2019 (Z)'!AW47=0,0,('AMS_2030 (Z)'!AW47/'2019 (Z)'!AW47)^(1/7)-1)</f>
        <v>5.7174525195418102E-3</v>
      </c>
      <c r="L47" s="64">
        <f t="shared" si="3"/>
        <v>5.7174525195418102E-3</v>
      </c>
      <c r="M47">
        <f>IF('2019'!M47=0,0,(AMS_2030!M47/'2019'!M47)^(1/7)-1)</f>
        <v>6.442383484740466E-3</v>
      </c>
      <c r="N47">
        <f>IF('2019'!N47=0,0,(AMS_2030!N47/'2019'!N47)^(1/7)-1)</f>
        <v>-1.2213746272018433E-3</v>
      </c>
      <c r="O47">
        <f>IF('2019'!O47=0,0,(AMS_2030!O47/'2019'!O47)^(1/7)-1)</f>
        <v>-4.9996392867082129E-3</v>
      </c>
      <c r="P47">
        <f>IF('2019'!P47=0,0,(AMS_2030!P47/'2019'!P47)^(1/7)-1)</f>
        <v>3.4956360458862079E-3</v>
      </c>
      <c r="Q47">
        <f>IF('2019'!Q47=0,0,(AMS_2030!Q47/'2019'!Q47)^(1/7)-1)</f>
        <v>-1.6042684103378946E-7</v>
      </c>
      <c r="R47">
        <f>IF('2019'!R47=0,0,(AMS_2030!R47/'2019'!R47)^(1/7)-1)</f>
        <v>-2.1736535025240755E-6</v>
      </c>
      <c r="S47" s="64">
        <f t="shared" si="1"/>
        <v>-3.0490220893297781E-5</v>
      </c>
      <c r="T47" s="64">
        <f>IF('2019'!T47=0,0,(AMS_2030!T47/'2019'!T47)^(1/7)-1)</f>
        <v>-3.0490220893297781E-5</v>
      </c>
      <c r="U47">
        <f>IF('2019'!U47=0,0,(AMS_2030!U47/'2019'!U47)^(1/7)-1)</f>
        <v>1.2406971445777515E-6</v>
      </c>
      <c r="V47">
        <f>IF('2019'!V47=0,0,(AMS_2030!V47/'2019'!V47)^(1/7)-1)</f>
        <v>1.2112875591441252E-8</v>
      </c>
      <c r="W47">
        <f>IF('2019'!W47=0,0,(AMS_2030!W47/'2019'!W47)^(1/7)-1)</f>
        <v>4.540208093970266E-3</v>
      </c>
      <c r="X47">
        <f>IF('2019'!X47=0,0,(AMS_2030!X47/'2019'!X47)^(1/7)-1)</f>
        <v>4.1769034772278779E-3</v>
      </c>
      <c r="Y47">
        <f>IF('2019'!Y47=0,0,(AMS_2030!Y47/'2019'!Y47)^(1/7)-1)</f>
        <v>-3.2064797963673453E-3</v>
      </c>
      <c r="Z47">
        <f>IF('2019'!Z47=0,0,(AMS_2030!Z47/'2019'!Z47)^(1/7)-1)</f>
        <v>-5.3168705609434319E-3</v>
      </c>
      <c r="AA47">
        <f>IF('2019'!AA47=0,0,(AMS_2030!AA47/'2019'!AA47)^(1/7)-1)</f>
        <v>2.9912186658584972E-3</v>
      </c>
      <c r="AB47">
        <f>IF('2019'!AB47=0,0,(AMS_2030!AB47/'2019'!AB47)^(1/7)-1)</f>
        <v>-1.9252695453042534E-4</v>
      </c>
      <c r="AC47">
        <f>IF('2019'!AC47=0,0,(AMS_2030!AC47/'2019'!AC47)^(1/7)-1)</f>
        <v>-6.8900790597592465E-4</v>
      </c>
      <c r="AD47">
        <f>IF('2019'!AD47=0,0,(AMS_2030!AD47/'2019'!AD47)^(1/7)-1)</f>
        <v>1.3776475770521657E-4</v>
      </c>
      <c r="AE47">
        <f>IF('2019'!AE47=0,0,(AMS_2030!AE47/'2019'!AE47)^(1/7)-1)</f>
        <v>-4.2327012427645361E-4</v>
      </c>
      <c r="AF47">
        <f>IF('2019'!AF47=0,0,(AMS_2030!AF47/'2019'!AF47)^(1/7)-1)</f>
        <v>-2.0811602723553868E-3</v>
      </c>
      <c r="AG47">
        <f>IF('2019'!AG47=0,0,(AMS_2030!AG47/'2019'!AG47)^(1/7)-1)</f>
        <v>-5.9103978073128394E-3</v>
      </c>
      <c r="AH47">
        <f>IF('2019'!AH47=0,0,(AMS_2030!AH47/'2019'!AH47)^(1/7)-1)</f>
        <v>2.8048107235889574E-5</v>
      </c>
      <c r="AI47">
        <f>IF('2019'!AI47=0,0,(AMS_2030!AI47/'2019'!AI47)^(1/7)-1)</f>
        <v>-6.4056826124270216E-4</v>
      </c>
      <c r="AJ47">
        <f>IF('2019'!AJ47=0,0,(AMS_2030!AJ47/'2019'!AJ47)^(1/7)-1)</f>
        <v>9.5104266839562968E-7</v>
      </c>
      <c r="AK47">
        <f>IF('2019'!AK47=0,0,(AMS_2030!AK47/'2019'!AK47)^(1/7)-1)</f>
        <v>0</v>
      </c>
      <c r="AL47">
        <f>IF('2019'!AL47=0,0,(AMS_2030!AL47/'2019'!AL47)^(1/7)-1)</f>
        <v>6.7119544609517412E-4</v>
      </c>
      <c r="AM47">
        <f>IF('2019'!AM47=0,0,(AMS_2030!AM47/'2019'!AM47)^(1/7)-1)</f>
        <v>4.1891607672974729E-3</v>
      </c>
      <c r="AN47">
        <f>IF('2019'!AN47=0,0,(AMS_2030!AN47/'2019'!AN47)^(1/7)-1)</f>
        <v>0</v>
      </c>
      <c r="AO47">
        <f>IF('2019'!AO47=0,0,(AMS_2030!AO47/'2019'!AO47)^(1/7)-1)</f>
        <v>-1.3551712959150031E-3</v>
      </c>
      <c r="AP47">
        <f>IF('2019'!AP47=0,0,(AMS_2030!AP47/'2019'!AP47)^(1/7)-1)</f>
        <v>4.1941071020326071E-3</v>
      </c>
      <c r="AQ47">
        <f>IF('2019'!AQ47=0,0,(AMS_2030!AQ47/'2019'!AQ47)^(1/7)-1)</f>
        <v>0</v>
      </c>
      <c r="AR47">
        <f>IF('2019'!AR47=0,0,(AMS_2030!AR47/'2019'!AR47)^(1/7)-1)</f>
        <v>0</v>
      </c>
      <c r="AS47">
        <f>IF('2019'!AS47=0,0,(AMS_2030!AS47/'2019'!AS47)^(1/7)-1)</f>
        <v>0</v>
      </c>
      <c r="AT47">
        <f>IF('2019'!AT47=0,0,(AMS_2030!AT47/'2019'!AT47)^(1/7)-1)</f>
        <v>0</v>
      </c>
      <c r="AU47">
        <f>IF('2019'!AU47=0,0,(AMS_2030!AU47/'2019'!AU47)^(1/7)-1)</f>
        <v>2.8309301946702892E-3</v>
      </c>
    </row>
    <row r="48" spans="1:47" x14ac:dyDescent="0.25">
      <c r="A48" s="146"/>
      <c r="B48" s="77" t="s">
        <v>9</v>
      </c>
      <c r="C48" s="77" t="s">
        <v>9</v>
      </c>
      <c r="D48" s="78" t="s">
        <v>46</v>
      </c>
      <c r="E48" s="79">
        <f>IF('2019 (Z)'!E128=0,0,('AMS_2030 (Z)'!E128/'2019 (Z)'!E128)^(1/7)-1)</f>
        <v>-2.0372254790412825E-2</v>
      </c>
      <c r="F48" s="79">
        <f>IF('2019 (Z)'!F128=0,0,('AMS_2030 (Z)'!F128/'2019 (Z)'!F128)^(1/7)-1)</f>
        <v>-2.1259751328819632E-2</v>
      </c>
      <c r="G48" s="79">
        <f>IF('2019 (Z)'!G128=0,0,('AMS_2030 (Z)'!G128/'2019 (Z)'!G128)^(1/7)-1)</f>
        <v>-1.4938793929103467E-2</v>
      </c>
      <c r="H48" s="79">
        <f>IF('2019 (Z)'!H128=0,0,('AMS_2030 (Z)'!H128/'2019 (Z)'!H128)^(1/7)-1)</f>
        <v>6.5009905427926507E-2</v>
      </c>
      <c r="I48" s="79">
        <f>IF('2019 (Z)'!I128=0,0,('AMS_2030 (Z)'!I128/'2019 (Z)'!I128)^(1/7)-1)</f>
        <v>-1.1375105631968752E-2</v>
      </c>
      <c r="J48" s="79">
        <f>IF('2019 (Z)'!J128=0,0,('AMS_2030 (Z)'!J128/'2019 (Z)'!J128)^(1/7)-1)</f>
        <v>-1.4077800652902317E-2</v>
      </c>
      <c r="K48" s="79">
        <f>IF('2019 (Z)'!K128=0,0,('AMS_2030 (Z)'!K128/'2019 (Z)'!K128)^(1/7)-1)</f>
        <v>-1.2630062029076128E-2</v>
      </c>
      <c r="L48" s="79">
        <f>IF('2019 (Z)'!L128=0,0,('AMS_2030 (Z)'!L128/'2019 (Z)'!L128)^(1/7)-1)</f>
        <v>-1.2630062029076128E-2</v>
      </c>
      <c r="M48" s="79">
        <f>IF('2019 (Z)'!M128=0,0,('AMS_2030 (Z)'!M128/'2019 (Z)'!M128)^(1/7)-1)</f>
        <v>-1.841854575722035E-2</v>
      </c>
      <c r="N48" s="79">
        <f>IF('2019 (Z)'!N128=0,0,('AMS_2030 (Z)'!N128/'2019 (Z)'!N128)^(1/7)-1)</f>
        <v>-1.7111204428825966E-2</v>
      </c>
      <c r="O48" s="79">
        <f>IF('2019 (Z)'!O128=0,0,('AMS_2030 (Z)'!O128/'2019 (Z)'!O128)^(1/7)-1)</f>
        <v>6.4804328915818221E-2</v>
      </c>
      <c r="P48" s="79">
        <f>IF('2019 (Z)'!P128=0,0,('AMS_2030 (Z)'!P128/'2019 (Z)'!P128)^(1/7)-1)</f>
        <v>-1.5171703844324647E-2</v>
      </c>
      <c r="Q48" s="79">
        <f>IF('2019 (Z)'!Q128=0,0,('AMS_2030 (Z)'!Q128/'2019 (Z)'!Q128)^(1/7)-1)</f>
        <v>-1.5230913038413063E-2</v>
      </c>
      <c r="R48" s="79">
        <f>IF('2019 (Z)'!R128=0,0,('AMS_2030 (Z)'!R128/'2019 (Z)'!R128)^(1/7)-1)</f>
        <v>-1.4938907198011719E-2</v>
      </c>
      <c r="S48" s="79">
        <f t="shared" si="1"/>
        <v>-1.5990834234527851E-2</v>
      </c>
      <c r="T48" s="79">
        <f>IF('2019 (Z)'!T128=0,0,('AMS_2030 (Z)'!T128/'2019 (Z)'!T128)^(1/7)-1)</f>
        <v>-1.5990834234527851E-2</v>
      </c>
      <c r="U48" s="79">
        <f>IF('2019 (Z)'!U128=0,0,('AMS_2030 (Z)'!U128/'2019 (Z)'!U128)^(1/7)-1)</f>
        <v>-1.4937539260904464E-2</v>
      </c>
      <c r="V48" s="79">
        <f>IF('2019 (Z)'!V128=0,0,('AMS_2030 (Z)'!V128/'2019 (Z)'!V128)^(1/7)-1)</f>
        <v>-1.4938782626960689E-2</v>
      </c>
      <c r="W48" s="79">
        <f>IF('2019 (Z)'!W128=0,0,('AMS_2030 (Z)'!W128/'2019 (Z)'!W128)^(1/7)-1)</f>
        <v>-1.63347019079636E-2</v>
      </c>
      <c r="X48" s="79">
        <f>IF('2019 (Z)'!X128=0,0,('AMS_2030 (Z)'!X128/'2019 (Z)'!X128)^(1/7)-1)</f>
        <v>-1.4979228601995853E-2</v>
      </c>
      <c r="Y48" s="79">
        <f>IF('2019 (Z)'!Y128=0,0,('AMS_2030 (Z)'!Y128/'2019 (Z)'!Y128)^(1/7)-1)</f>
        <v>-1.81725729379556E-2</v>
      </c>
      <c r="Z48" s="79">
        <f>IF('2019 (Z)'!Z128=0,0,('AMS_2030 (Z)'!Z128/'2019 (Z)'!Z128)^(1/7)-1)</f>
        <v>-1.5918168207488592E-2</v>
      </c>
      <c r="AA48" s="79">
        <f>IF('2019 (Z)'!AA128=0,0,('AMS_2030 (Z)'!AA128/'2019 (Z)'!AA128)^(1/7)-1)</f>
        <v>-1.1353438412287309E-2</v>
      </c>
      <c r="AB48" s="79">
        <f>IF('2019 (Z)'!AB128=0,0,('AMS_2030 (Z)'!AB128/'2019 (Z)'!AB128)^(1/7)-1)</f>
        <v>-1.6305085251667961E-2</v>
      </c>
      <c r="AC48" s="79">
        <f>IF('2019 (Z)'!AC128=0,0,('AMS_2030 (Z)'!AC128/'2019 (Z)'!AC128)^(1/7)-1)</f>
        <v>-1.5759332367378365E-2</v>
      </c>
      <c r="AD48" s="79">
        <f>IF('2019 (Z)'!AD128=0,0,('AMS_2030 (Z)'!AD128/'2019 (Z)'!AD128)^(1/7)-1)</f>
        <v>-1.5406896047556073E-2</v>
      </c>
      <c r="AE48" s="79">
        <f>IF('2019 (Z)'!AE128=0,0,('AMS_2030 (Z)'!AE128/'2019 (Z)'!AE128)^(1/7)-1)</f>
        <v>-4.9934777893970828E-2</v>
      </c>
      <c r="AF48" s="79">
        <f>IF('2019 (Z)'!AF128=0,0,('AMS_2030 (Z)'!AF128/'2019 (Z)'!AF128)^(1/7)-1)</f>
        <v>-1.9352460320576914E-2</v>
      </c>
      <c r="AG48" s="79">
        <f>IF('2019 (Z)'!AG128=0,0,('AMS_2030 (Z)'!AG128/'2019 (Z)'!AG128)^(1/7)-1)</f>
        <v>-2.0760898147592632E-2</v>
      </c>
      <c r="AH48" s="79">
        <f>IF('2019 (Z)'!AH128=0,0,('AMS_2030 (Z)'!AH128/'2019 (Z)'!AH128)^(1/7)-1)</f>
        <v>-1.6530456451665287E-2</v>
      </c>
      <c r="AI48" s="79">
        <f>IF('2019 (Z)'!AI128=0,0,('AMS_2030 (Z)'!AI128/'2019 (Z)'!AI128)^(1/7)-1)</f>
        <v>-1.5859173855147568E-2</v>
      </c>
      <c r="AJ48" s="79">
        <f>IF('2019 (Z)'!AJ128=0,0,('AMS_2030 (Z)'!AJ128/'2019 (Z)'!AJ128)^(1/7)-1)</f>
        <v>-1.4937762999570725E-2</v>
      </c>
      <c r="AK48" s="79">
        <f>IF('2019 (Z)'!AK128=0,0,('AMS_2030 (Z)'!AK128/'2019 (Z)'!AK128)^(1/7)-1)</f>
        <v>0</v>
      </c>
      <c r="AL48" s="79">
        <f>IF('2019 (Z)'!AL128=0,0,('AMS_2030 (Z)'!AL128/'2019 (Z)'!AL128)^(1/7)-1)</f>
        <v>-1.427762596366744E-2</v>
      </c>
      <c r="AM48" s="79">
        <f>IF('2019 (Z)'!AM128=0,0,('AMS_2030 (Z)'!AM128/'2019 (Z)'!AM128)^(1/7)-1)</f>
        <v>-1.4944363107437186E-2</v>
      </c>
      <c r="AN48" s="79">
        <f>IF('2019 (Z)'!AN128=0,0,('AMS_2030 (Z)'!AN128/'2019 (Z)'!AN128)^(1/7)-1)</f>
        <v>0</v>
      </c>
      <c r="AO48" s="79">
        <f>IF('2019 (Z)'!AO128=0,0,('AMS_2030 (Z)'!AO128/'2019 (Z)'!AO128)^(1/7)-1)</f>
        <v>-1.6540049575476168E-2</v>
      </c>
      <c r="AP48" s="79">
        <f>IF('2019 (Z)'!AP128=0,0,('AMS_2030 (Z)'!AP128/'2019 (Z)'!AP128)^(1/7)-1)</f>
        <v>-1.5000529922014061E-2</v>
      </c>
      <c r="AQ48" s="79">
        <f>IF('2019 (Z)'!AQ128=0,0,('AMS_2030 (Z)'!AQ128/'2019 (Z)'!AQ128)^(1/7)-1)</f>
        <v>-1.5394316478771874E-2</v>
      </c>
      <c r="AR48" s="79">
        <f>IF('2019 (Z)'!AR128=0,0,('AMS_2030 (Z)'!AR128/'2019 (Z)'!AR128)^(1/7)-1)</f>
        <v>0</v>
      </c>
      <c r="AS48" s="79">
        <f>IF('2019 (Z)'!AS128=0,0,('AMS_2030 (Z)'!AS128/'2019 (Z)'!AS128)^(1/7)-1)</f>
        <v>0</v>
      </c>
      <c r="AT48" s="79">
        <f>IF('2019 (Z)'!AT128=0,0,('AMS_2030 (Z)'!AT128/'2019 (Z)'!AT128)^(1/7)-1)</f>
        <v>0</v>
      </c>
      <c r="AU48" s="79">
        <f>IF('2019 (Z)'!AU128=0,0,('AMS_2030 (Z)'!AU128/'2019 (Z)'!AU128)^(1/7)-1)</f>
        <v>-4.0469627006656239E-3</v>
      </c>
    </row>
    <row r="49" spans="1:47" x14ac:dyDescent="0.25">
      <c r="A49" s="146"/>
      <c r="B49" s="77" t="s">
        <v>10</v>
      </c>
      <c r="C49" s="77" t="s">
        <v>10</v>
      </c>
      <c r="D49" s="78" t="s">
        <v>47</v>
      </c>
      <c r="E49" s="79">
        <f t="shared" ref="E49:AU49" si="5">E48</f>
        <v>-2.0372254790412825E-2</v>
      </c>
      <c r="F49" s="79">
        <f t="shared" si="5"/>
        <v>-2.1259751328819632E-2</v>
      </c>
      <c r="G49" s="79">
        <f t="shared" si="5"/>
        <v>-1.4938793929103467E-2</v>
      </c>
      <c r="H49" s="79">
        <f t="shared" si="5"/>
        <v>6.5009905427926507E-2</v>
      </c>
      <c r="I49" s="79">
        <f t="shared" si="5"/>
        <v>-1.1375105631968752E-2</v>
      </c>
      <c r="J49" s="79">
        <f t="shared" si="5"/>
        <v>-1.4077800652902317E-2</v>
      </c>
      <c r="K49" s="79">
        <f t="shared" si="5"/>
        <v>-1.2630062029076128E-2</v>
      </c>
      <c r="L49" s="79">
        <f t="shared" si="5"/>
        <v>-1.2630062029076128E-2</v>
      </c>
      <c r="M49" s="79">
        <f t="shared" si="5"/>
        <v>-1.841854575722035E-2</v>
      </c>
      <c r="N49" s="79">
        <f t="shared" si="5"/>
        <v>-1.7111204428825966E-2</v>
      </c>
      <c r="O49" s="79">
        <f t="shared" si="5"/>
        <v>6.4804328915818221E-2</v>
      </c>
      <c r="P49" s="79">
        <f t="shared" si="5"/>
        <v>-1.5171703844324647E-2</v>
      </c>
      <c r="Q49" s="79">
        <f t="shared" si="5"/>
        <v>-1.5230913038413063E-2</v>
      </c>
      <c r="R49" s="79">
        <f t="shared" si="5"/>
        <v>-1.4938907198011719E-2</v>
      </c>
      <c r="S49" s="79">
        <f t="shared" si="1"/>
        <v>-1.5990834234527851E-2</v>
      </c>
      <c r="T49" s="79">
        <f t="shared" si="5"/>
        <v>-1.5990834234527851E-2</v>
      </c>
      <c r="U49" s="79">
        <f t="shared" si="5"/>
        <v>-1.4937539260904464E-2</v>
      </c>
      <c r="V49" s="79">
        <f t="shared" si="5"/>
        <v>-1.4938782626960689E-2</v>
      </c>
      <c r="W49" s="79">
        <f t="shared" si="5"/>
        <v>-1.63347019079636E-2</v>
      </c>
      <c r="X49" s="79">
        <f t="shared" si="5"/>
        <v>-1.4979228601995853E-2</v>
      </c>
      <c r="Y49" s="79">
        <f t="shared" si="5"/>
        <v>-1.81725729379556E-2</v>
      </c>
      <c r="Z49" s="79">
        <f t="shared" si="5"/>
        <v>-1.5918168207488592E-2</v>
      </c>
      <c r="AA49" s="79">
        <f t="shared" si="5"/>
        <v>-1.1353438412287309E-2</v>
      </c>
      <c r="AB49" s="79">
        <f t="shared" si="5"/>
        <v>-1.6305085251667961E-2</v>
      </c>
      <c r="AC49" s="79">
        <f t="shared" si="5"/>
        <v>-1.5759332367378365E-2</v>
      </c>
      <c r="AD49" s="79">
        <f t="shared" si="5"/>
        <v>-1.5406896047556073E-2</v>
      </c>
      <c r="AE49" s="79">
        <f t="shared" si="5"/>
        <v>-4.9934777893970828E-2</v>
      </c>
      <c r="AF49" s="79">
        <f t="shared" si="5"/>
        <v>-1.9352460320576914E-2</v>
      </c>
      <c r="AG49" s="79">
        <f t="shared" si="5"/>
        <v>-2.0760898147592632E-2</v>
      </c>
      <c r="AH49" s="79">
        <f t="shared" si="5"/>
        <v>-1.6530456451665287E-2</v>
      </c>
      <c r="AI49" s="79">
        <f t="shared" si="5"/>
        <v>-1.5859173855147568E-2</v>
      </c>
      <c r="AJ49" s="79">
        <f t="shared" si="5"/>
        <v>-1.4937762999570725E-2</v>
      </c>
      <c r="AK49" s="79">
        <f t="shared" si="5"/>
        <v>0</v>
      </c>
      <c r="AL49" s="79">
        <f t="shared" si="5"/>
        <v>-1.427762596366744E-2</v>
      </c>
      <c r="AM49" s="79">
        <f t="shared" si="5"/>
        <v>-1.4944363107437186E-2</v>
      </c>
      <c r="AN49" s="79">
        <f t="shared" si="5"/>
        <v>0</v>
      </c>
      <c r="AO49" s="79">
        <f t="shared" si="5"/>
        <v>-1.6540049575476168E-2</v>
      </c>
      <c r="AP49" s="79">
        <f t="shared" si="5"/>
        <v>-1.5000529922014061E-2</v>
      </c>
      <c r="AQ49" s="79">
        <f t="shared" si="5"/>
        <v>-1.5394316478771874E-2</v>
      </c>
      <c r="AR49" s="79">
        <f t="shared" si="5"/>
        <v>0</v>
      </c>
      <c r="AS49" s="79">
        <f t="shared" si="5"/>
        <v>0</v>
      </c>
      <c r="AT49" s="79">
        <f t="shared" si="5"/>
        <v>0</v>
      </c>
      <c r="AU49" s="79">
        <f t="shared" si="5"/>
        <v>-4.0469627006656239E-3</v>
      </c>
    </row>
    <row r="50" spans="1:47" x14ac:dyDescent="0.25">
      <c r="A50" s="146"/>
      <c r="B50" s="1" t="s">
        <v>11</v>
      </c>
      <c r="C50" s="1" t="s">
        <v>11</v>
      </c>
      <c r="D50" s="4" t="s">
        <v>48</v>
      </c>
      <c r="E50">
        <f>IF('2019'!E50=0,0,(AMS_2030!E50/'2019'!E50)^(1/7)-1)</f>
        <v>-2.2454849255266751E-2</v>
      </c>
      <c r="F50">
        <f>IF('2019'!F50=0,0,(AMS_2030!F50/'2019'!F50)^(1/7)-1)</f>
        <v>-2.3614262694381383E-2</v>
      </c>
      <c r="G50">
        <f>IF('2019'!G50=0,0,(AMS_2030!G50/'2019'!G50)^(1/7)-1)</f>
        <v>0.10332658108654069</v>
      </c>
      <c r="H50">
        <f>IF('2019'!H50=0,0,(AMS_2030!H50/'2019'!H50)^(1/7)-1)</f>
        <v>8.2152750133921426E-3</v>
      </c>
      <c r="I50">
        <f>IF('2019'!I50=0,0,(AMS_2030!I50/'2019'!I50)^(1/7)-1)</f>
        <v>8.7379529321429672E-4</v>
      </c>
      <c r="J50">
        <f>IF('2019'!J50=0,0,(AMS_2030!J50/'2019'!J50)^(1/7)-1)</f>
        <v>4.4886153472822876E-4</v>
      </c>
      <c r="K50" s="64">
        <f>IF('2019 (Z)'!AW50=0,0,('AMS_2030 (Z)'!AW50/'2019 (Z)'!AW50)^(1/7)-1)</f>
        <v>-2.1048361214160316E-2</v>
      </c>
      <c r="L50" s="64">
        <f t="shared" ref="L50:L84" si="6">K50</f>
        <v>-2.1048361214160316E-2</v>
      </c>
      <c r="M50">
        <f>IF('2019'!M50=0,0,(AMS_2030!M50/'2019'!M50)^(1/7)-1)</f>
        <v>-2.8739970179163521E-3</v>
      </c>
      <c r="N50">
        <f>IF('2019'!N50=0,0,(AMS_2030!N50/'2019'!N50)^(1/7)-1)</f>
        <v>-2.2141182738022458E-3</v>
      </c>
      <c r="O50">
        <f>IF('2019'!O50=0,0,(AMS_2030!O50/'2019'!O50)^(1/7)-1)</f>
        <v>3.004610120985074E-3</v>
      </c>
      <c r="P50">
        <f>IF('2019'!P50=0,0,(AMS_2030!P50/'2019'!P50)^(1/7)-1)</f>
        <v>-2.0494750819628149E-2</v>
      </c>
      <c r="Q50">
        <f>IF('2019'!Q50=0,0,(AMS_2030!Q50/'2019'!Q50)^(1/7)-1)</f>
        <v>-8.5843474328939351E-8</v>
      </c>
      <c r="R50">
        <f>IF('2019'!R50=0,0,(AMS_2030!R50/'2019'!R50)^(1/7)-1)</f>
        <v>1.2248834613259874E-8</v>
      </c>
      <c r="S50" s="64">
        <f t="shared" si="1"/>
        <v>-1.4578749717997219E-5</v>
      </c>
      <c r="T50" s="64">
        <f>IF('2019'!T50=0,0,(AMS_2030!T50/'2019'!T50)^(1/7)-1)</f>
        <v>-1.4578749717997219E-5</v>
      </c>
      <c r="U50">
        <f>IF('2019'!U50=0,0,(AMS_2030!U50/'2019'!U50)^(1/7)-1)</f>
        <v>7.8322666574592859E-7</v>
      </c>
      <c r="V50">
        <f>IF('2019'!V50=0,0,(AMS_2030!V50/'2019'!V50)^(1/7)-1)</f>
        <v>1.2112875591441252E-8</v>
      </c>
      <c r="W50">
        <f>IF('2019'!W50=0,0,(AMS_2030!W50/'2019'!W50)^(1/7)-1)</f>
        <v>-2.3527323380463372E-2</v>
      </c>
      <c r="X50">
        <f>IF('2019'!X50=0,0,(AMS_2030!X50/'2019'!X50)^(1/7)-1)</f>
        <v>-2.3552481671333281E-2</v>
      </c>
      <c r="Y50">
        <f>IF('2019'!Y50=0,0,(AMS_2030!Y50/'2019'!Y50)^(1/7)-1)</f>
        <v>-3.2139404661200022E-3</v>
      </c>
      <c r="Z50">
        <f>IF('2019'!Z50=0,0,(AMS_2030!Z50/'2019'!Z50)^(1/7)-1)</f>
        <v>-1.1353302812071586E-3</v>
      </c>
      <c r="AA50">
        <f>IF('2019'!AA50=0,0,(AMS_2030!AA50/'2019'!AA50)^(1/7)-1)</f>
        <v>3.7473387567905636E-3</v>
      </c>
      <c r="AB50">
        <f>IF('2019'!AB50=0,0,(AMS_2030!AB50/'2019'!AB50)^(1/7)-1)</f>
        <v>-2.8673507558762967E-4</v>
      </c>
      <c r="AC50">
        <f>IF('2019'!AC50=0,0,(AMS_2030!AC50/'2019'!AC50)^(1/7)-1)</f>
        <v>-6.8900790597592465E-4</v>
      </c>
      <c r="AD50">
        <f>IF('2019'!AD50=0,0,(AMS_2030!AD50/'2019'!AD50)^(1/7)-1)</f>
        <v>1.3776475770521657E-4</v>
      </c>
      <c r="AE50">
        <f>IF('2019'!AE50=0,0,(AMS_2030!AE50/'2019'!AE50)^(1/7)-1)</f>
        <v>-4.2327012427656463E-4</v>
      </c>
      <c r="AF50">
        <f>IF('2019'!AF50=0,0,(AMS_2030!AF50/'2019'!AF50)^(1/7)-1)</f>
        <v>-2.0811602723552758E-3</v>
      </c>
      <c r="AG50">
        <f>IF('2019'!AG50=0,0,(AMS_2030!AG50/'2019'!AG50)^(1/7)-1)</f>
        <v>0</v>
      </c>
      <c r="AH50">
        <f>IF('2019'!AH50=0,0,(AMS_2030!AH50/'2019'!AH50)^(1/7)-1)</f>
        <v>2.8202485113704157E-5</v>
      </c>
      <c r="AI50">
        <f>IF('2019'!AI50=0,0,(AMS_2030!AI50/'2019'!AI50)^(1/7)-1)</f>
        <v>-6.4015024848751434E-4</v>
      </c>
      <c r="AJ50">
        <f>IF('2019'!AJ50=0,0,(AMS_2030!AJ50/'2019'!AJ50)^(1/7)-1)</f>
        <v>1.0472709242037581E-6</v>
      </c>
      <c r="AK50">
        <f>IF('2019'!AK50=0,0,(AMS_2030!AK50/'2019'!AK50)^(1/7)-1)</f>
        <v>0</v>
      </c>
      <c r="AL50">
        <f>IF('2019'!AL50=0,0,(AMS_2030!AL50/'2019'!AL50)^(1/7)-1)</f>
        <v>6.7119544609517412E-4</v>
      </c>
      <c r="AM50">
        <f>IF('2019'!AM50=0,0,(AMS_2030!AM50/'2019'!AM50)^(1/7)-1)</f>
        <v>-2.3542274907780936E-2</v>
      </c>
      <c r="AN50">
        <f>IF('2019'!AN50=0,0,(AMS_2030!AN50/'2019'!AN50)^(1/7)-1)</f>
        <v>0</v>
      </c>
      <c r="AO50">
        <f>IF('2019'!AO50=0,0,(AMS_2030!AO50/'2019'!AO50)^(1/7)-1)</f>
        <v>-1.3551712959150031E-3</v>
      </c>
      <c r="AP50">
        <f>IF('2019'!AP50=0,0,(AMS_2030!AP50/'2019'!AP50)^(1/7)-1)</f>
        <v>-2.3561919406944853E-2</v>
      </c>
      <c r="AQ50">
        <f>IF('2019'!AQ50=0,0,(AMS_2030!AQ50/'2019'!AQ50)^(1/7)-1)</f>
        <v>-2.3211843152592948E-4</v>
      </c>
      <c r="AR50">
        <f>IF('2019'!AR50=0,0,(AMS_2030!AR50/'2019'!AR50)^(1/7)-1)</f>
        <v>0</v>
      </c>
      <c r="AS50">
        <f>IF('2019'!AS50=0,0,(AMS_2030!AS50/'2019'!AS50)^(1/7)-1)</f>
        <v>0</v>
      </c>
      <c r="AT50">
        <f>IF('2019'!AT50=0,0,(AMS_2030!AT50/'2019'!AT50)^(1/7)-1)</f>
        <v>0</v>
      </c>
      <c r="AU50">
        <f>IF('2019'!AU50=0,0,(AMS_2030!AU50/'2019'!AU50)^(1/7)-1)</f>
        <v>4.0394691845748731E-3</v>
      </c>
    </row>
    <row r="51" spans="1:47" x14ac:dyDescent="0.25">
      <c r="A51" s="146"/>
      <c r="B51" s="1" t="s">
        <v>12</v>
      </c>
      <c r="C51" s="1">
        <v>10</v>
      </c>
      <c r="D51" s="4" t="s">
        <v>49</v>
      </c>
      <c r="E51">
        <f>IF('2019'!E51=0,0,(AMS_2030!E51/'2019'!E51)^(1/7)-1)</f>
        <v>-6.6289607058674926E-3</v>
      </c>
      <c r="F51">
        <f>IF('2019'!F51=0,0,(AMS_2030!F51/'2019'!F51)^(1/7)-1)</f>
        <v>-1.0972294221104906E-2</v>
      </c>
      <c r="G51">
        <f>IF('2019'!G51=0,0,(AMS_2030!G51/'2019'!G51)^(1/7)-1)</f>
        <v>-7.7159549779803438E-2</v>
      </c>
      <c r="H51">
        <f>IF('2019'!H51=0,0,(AMS_2030!H51/'2019'!H51)^(1/7)-1)</f>
        <v>0</v>
      </c>
      <c r="I51">
        <f>IF('2019'!I51=0,0,(AMS_2030!I51/'2019'!I51)^(1/7)-1)</f>
        <v>-1.3990970132645053E-2</v>
      </c>
      <c r="J51">
        <f>IF('2019'!J51=0,0,(AMS_2030!J51/'2019'!J51)^(1/7)-1)</f>
        <v>-1.2000729278164868E-2</v>
      </c>
      <c r="K51" s="64">
        <f>IF('2019 (Z)'!AW51=0,0,('AMS_2030 (Z)'!AW51/'2019 (Z)'!AW51)^(1/7)-1)</f>
        <v>-9.7055320497908548E-3</v>
      </c>
      <c r="L51" s="64">
        <f t="shared" si="6"/>
        <v>-9.7055320497908548E-3</v>
      </c>
      <c r="M51">
        <f>IF('2019'!M51=0,0,(AMS_2030!M51/'2019'!M51)^(1/7)-1)</f>
        <v>-1.4616803630706832E-2</v>
      </c>
      <c r="N51">
        <f>IF('2019'!N51=0,0,(AMS_2030!N51/'2019'!N51)^(1/7)-1)</f>
        <v>-1.5048978938743907E-2</v>
      </c>
      <c r="O51">
        <f>IF('2019'!O51=0,0,(AMS_2030!O51/'2019'!O51)^(1/7)-1)</f>
        <v>-1.3421181978934271E-2</v>
      </c>
      <c r="P51">
        <f>IF('2019'!P51=0,0,(AMS_2030!P51/'2019'!P51)^(1/7)-1)</f>
        <v>-1.2883211259392957E-2</v>
      </c>
      <c r="Q51">
        <f>IF('2019'!Q51=0,0,(AMS_2030!Q51/'2019'!Q51)^(1/7)-1)</f>
        <v>-1.3988485700444198E-2</v>
      </c>
      <c r="R51">
        <f>IF('2019'!R51=0,0,(AMS_2030!R51/'2019'!R51)^(1/7)-1)</f>
        <v>-1.2240705406078467E-2</v>
      </c>
      <c r="S51" s="64">
        <f t="shared" si="1"/>
        <v>-1.19331272253137E-2</v>
      </c>
      <c r="T51" s="64">
        <f>IF('2019'!T51=0,0,(AMS_2030!T51/'2019'!T51)^(1/7)-1)</f>
        <v>-1.19331272253137E-2</v>
      </c>
      <c r="U51">
        <f>IF('2019'!U51=0,0,(AMS_2030!U51/'2019'!U51)^(1/7)-1)</f>
        <v>-8.8327513510545463E-3</v>
      </c>
      <c r="V51">
        <f>IF('2019'!V51=0,0,(AMS_2030!V51/'2019'!V51)^(1/7)-1)</f>
        <v>-9.9975722983906001E-3</v>
      </c>
      <c r="W51">
        <f>IF('2019'!W51=0,0,(AMS_2030!W51/'2019'!W51)^(1/7)-1)</f>
        <v>-1.2560849845687061E-2</v>
      </c>
      <c r="X51">
        <f>IF('2019'!X51=0,0,(AMS_2030!X51/'2019'!X51)^(1/7)-1)</f>
        <v>4.4543000628580742E-3</v>
      </c>
      <c r="Y51">
        <f>IF('2019'!Y51=0,0,(AMS_2030!Y51/'2019'!Y51)^(1/7)-1)</f>
        <v>-1.5417279509154391E-2</v>
      </c>
      <c r="Z51">
        <f>IF('2019'!Z51=0,0,(AMS_2030!Z51/'2019'!Z51)^(1/7)-1)</f>
        <v>-1.3370189519565479E-2</v>
      </c>
      <c r="AA51">
        <f>IF('2019'!AA51=0,0,(AMS_2030!AA51/'2019'!AA51)^(1/7)-1)</f>
        <v>-8.5402505512535143E-3</v>
      </c>
      <c r="AB51">
        <f>IF('2019'!AB51=0,0,(AMS_2030!AB51/'2019'!AB51)^(1/7)-1)</f>
        <v>-1.4854415982028302E-2</v>
      </c>
      <c r="AC51">
        <f>IF('2019'!AC51=0,0,(AMS_2030!AC51/'2019'!AC51)^(1/7)-1)</f>
        <v>-1.2922082883924824E-2</v>
      </c>
      <c r="AD51">
        <f>IF('2019'!AD51=0,0,(AMS_2030!AD51/'2019'!AD51)^(1/7)-1)</f>
        <v>-1.210544517460066E-2</v>
      </c>
      <c r="AE51">
        <f>IF('2019'!AE51=0,0,(AMS_2030!AE51/'2019'!AE51)^(1/7)-1)</f>
        <v>-1.2659599378245234E-2</v>
      </c>
      <c r="AF51">
        <f>IF('2019'!AF51=0,0,(AMS_2030!AF51/'2019'!AF51)^(1/7)-1)</f>
        <v>-1.4277888013860762E-2</v>
      </c>
      <c r="AG51">
        <f>IF('2019'!AG51=0,0,(AMS_2030!AG51/'2019'!AG51)^(1/7)-1)</f>
        <v>0</v>
      </c>
      <c r="AH51">
        <f>IF('2019'!AH51=0,0,(AMS_2030!AH51/'2019'!AH51)^(1/7)-1)</f>
        <v>-1.2205269248540263E-2</v>
      </c>
      <c r="AI51">
        <f>IF('2019'!AI51=0,0,(AMS_2030!AI51/'2019'!AI51)^(1/7)-1)</f>
        <v>-1.2874129687868385E-2</v>
      </c>
      <c r="AJ51">
        <f>IF('2019'!AJ51=0,0,(AMS_2030!AJ51/'2019'!AJ51)^(1/7)-1)</f>
        <v>-1.2240484484112635E-2</v>
      </c>
      <c r="AK51">
        <f>IF('2019'!AK51=0,0,(AMS_2030!AK51/'2019'!AK51)^(1/7)-1)</f>
        <v>0</v>
      </c>
      <c r="AL51">
        <f>IF('2019'!AL51=0,0,(AMS_2030!AL51/'2019'!AL51)^(1/7)-1)</f>
        <v>-1.1578530464566916E-2</v>
      </c>
      <c r="AM51">
        <f>IF('2019'!AM51=0,0,(AMS_2030!AM51/'2019'!AM51)^(1/7)-1)</f>
        <v>-1.0956829067799601E-2</v>
      </c>
      <c r="AN51">
        <f>IF('2019'!AN51=0,0,(AMS_2030!AN51/'2019'!AN51)^(1/7)-1)</f>
        <v>0</v>
      </c>
      <c r="AO51">
        <f>IF('2019'!AO51=0,0,(AMS_2030!AO51/'2019'!AO51)^(1/7)-1)</f>
        <v>-1.3580111023604791E-2</v>
      </c>
      <c r="AP51">
        <f>IF('2019'!AP51=0,0,(AMS_2030!AP51/'2019'!AP51)^(1/7)-1)</f>
        <v>0</v>
      </c>
      <c r="AQ51">
        <f>IF('2019'!AQ51=0,0,(AMS_2030!AQ51/'2019'!AQ51)^(1/7)-1)</f>
        <v>0</v>
      </c>
      <c r="AR51">
        <f>IF('2019'!AR51=0,0,(AMS_2030!AR51/'2019'!AR51)^(1/7)-1)</f>
        <v>0</v>
      </c>
      <c r="AS51">
        <f>IF('2019'!AS51=0,0,(AMS_2030!AS51/'2019'!AS51)^(1/7)-1)</f>
        <v>0</v>
      </c>
      <c r="AT51">
        <f>IF('2019'!AT51=0,0,(AMS_2030!AT51/'2019'!AT51)^(1/7)-1)</f>
        <v>0</v>
      </c>
      <c r="AU51">
        <f>IF('2019'!AU51=0,0,(AMS_2030!AU51/'2019'!AU51)^(1/7)-1)</f>
        <v>-2.122584892933832E-2</v>
      </c>
    </row>
    <row r="52" spans="1:47" x14ac:dyDescent="0.25">
      <c r="A52" s="146"/>
      <c r="B52" s="1" t="s">
        <v>13</v>
      </c>
      <c r="C52" s="1">
        <v>11</v>
      </c>
      <c r="D52" s="4" t="s">
        <v>50</v>
      </c>
      <c r="E52">
        <f>IF('2019'!E52=0,0,(AMS_2030!E52/'2019'!E52)^(1/7)-1)</f>
        <v>4.6839978972208485E-3</v>
      </c>
      <c r="F52">
        <f>IF('2019'!F52=0,0,(AMS_2030!F52/'2019'!F52)^(1/7)-1)</f>
        <v>-1.2086170545623776E-2</v>
      </c>
      <c r="G52">
        <f>IF('2019'!G52=0,0,(AMS_2030!G52/'2019'!G52)^(1/7)-1)</f>
        <v>3.0487009453466607E-2</v>
      </c>
      <c r="H52">
        <f>IF('2019'!H52=0,0,(AMS_2030!H52/'2019'!H52)^(1/7)-1)</f>
        <v>6.1482599863120768E-3</v>
      </c>
      <c r="I52">
        <f>IF('2019'!I52=0,0,(AMS_2030!I52/'2019'!I52)^(1/7)-1)</f>
        <v>-1.7085581297515695E-4</v>
      </c>
      <c r="J52">
        <f>IF('2019'!J52=0,0,(AMS_2030!J52/'2019'!J52)^(1/7)-1)</f>
        <v>-1.081526764648344E-2</v>
      </c>
      <c r="K52" s="64">
        <f>IF('2019 (Z)'!AW52=0,0,('AMS_2030 (Z)'!AW52/'2019 (Z)'!AW52)^(1/7)-1)</f>
        <v>-6.093945152471747E-3</v>
      </c>
      <c r="L52" s="64">
        <f t="shared" si="6"/>
        <v>-6.093945152471747E-3</v>
      </c>
      <c r="M52">
        <f>IF('2019'!M52=0,0,(AMS_2030!M52/'2019'!M52)^(1/7)-1)</f>
        <v>-9.6922295595439634E-3</v>
      </c>
      <c r="N52">
        <f>IF('2019'!N52=0,0,(AMS_2030!N52/'2019'!N52)^(1/7)-1)</f>
        <v>-2.3768554087355565E-4</v>
      </c>
      <c r="O52">
        <f>IF('2019'!O52=0,0,(AMS_2030!O52/'2019'!O52)^(1/7)-1)</f>
        <v>-1.5347418831954673E-3</v>
      </c>
      <c r="P52">
        <f>IF('2019'!P52=0,0,(AMS_2030!P52/'2019'!P52)^(1/7)-1)</f>
        <v>-7.9551286249409658E-3</v>
      </c>
      <c r="Q52">
        <f>IF('2019'!Q52=0,0,(AMS_2030!Q52/'2019'!Q52)^(1/7)-1)</f>
        <v>-2.109212862747345E-3</v>
      </c>
      <c r="R52">
        <f>IF('2019'!R52=0,0,(AMS_2030!R52/'2019'!R52)^(1/7)-1)</f>
        <v>3.1209482860103943E-3</v>
      </c>
      <c r="S52" s="64">
        <f t="shared" si="1"/>
        <v>-3.4610075088192804E-3</v>
      </c>
      <c r="T52" s="64">
        <f>IF('2019'!T52=0,0,(AMS_2030!T52/'2019'!T52)^(1/7)-1)</f>
        <v>-3.4610075088192804E-3</v>
      </c>
      <c r="U52">
        <f>IF('2019'!U52=0,0,(AMS_2030!U52/'2019'!U52)^(1/7)-1)</f>
        <v>7.7313755686425623E-7</v>
      </c>
      <c r="V52">
        <f>IF('2019'!V52=0,0,(AMS_2030!V52/'2019'!V52)^(1/7)-1)</f>
        <v>-1.0721704182217184E-3</v>
      </c>
      <c r="W52">
        <f>IF('2019'!W52=0,0,(AMS_2030!W52/'2019'!W52)^(1/7)-1)</f>
        <v>-6.1465987546627243E-3</v>
      </c>
      <c r="X52">
        <f>IF('2019'!X52=0,0,(AMS_2030!X52/'2019'!X52)^(1/7)-1)</f>
        <v>6.7626601539161335E-4</v>
      </c>
      <c r="Y52">
        <f>IF('2019'!Y52=0,0,(AMS_2030!Y52/'2019'!Y52)^(1/7)-1)</f>
        <v>-6.9812708291264736E-3</v>
      </c>
      <c r="Z52">
        <f>IF('2019'!Z52=0,0,(AMS_2030!Z52/'2019'!Z52)^(1/7)-1)</f>
        <v>-1.3434453007978631E-2</v>
      </c>
      <c r="AA52">
        <f>IF('2019'!AA52=0,0,(AMS_2030!AA52/'2019'!AA52)^(1/7)-1)</f>
        <v>-4.9244141229228822E-3</v>
      </c>
      <c r="AB52">
        <f>IF('2019'!AB52=0,0,(AMS_2030!AB52/'2019'!AB52)^(1/7)-1)</f>
        <v>-3.924312729911561E-4</v>
      </c>
      <c r="AC52">
        <f>IF('2019'!AC52=0,0,(AMS_2030!AC52/'2019'!AC52)^(1/7)-1)</f>
        <v>-6.8900790597592465E-4</v>
      </c>
      <c r="AD52">
        <f>IF('2019'!AD52=0,0,(AMS_2030!AD52/'2019'!AD52)^(1/7)-1)</f>
        <v>1.3776475770521657E-4</v>
      </c>
      <c r="AE52">
        <f>IF('2019'!AE52=0,0,(AMS_2030!AE52/'2019'!AE52)^(1/7)-1)</f>
        <v>-4.2327012427645361E-4</v>
      </c>
      <c r="AF52">
        <f>IF('2019'!AF52=0,0,(AMS_2030!AF52/'2019'!AF52)^(1/7)-1)</f>
        <v>-2.0811602723553868E-3</v>
      </c>
      <c r="AG52">
        <f>IF('2019'!AG52=0,0,(AMS_2030!AG52/'2019'!AG52)^(1/7)-1)</f>
        <v>-5.9103978073128394E-3</v>
      </c>
      <c r="AH52">
        <f>IF('2019'!AH52=0,0,(AMS_2030!AH52/'2019'!AH52)^(1/7)-1)</f>
        <v>2.8202485113482112E-5</v>
      </c>
      <c r="AI52">
        <f>IF('2019'!AI52=0,0,(AMS_2030!AI52/'2019'!AI52)^(1/7)-1)</f>
        <v>-6.4025969726733134E-4</v>
      </c>
      <c r="AJ52">
        <f>IF('2019'!AJ52=0,0,(AMS_2030!AJ52/'2019'!AJ52)^(1/7)-1)</f>
        <v>-8.3552292629462954E-4</v>
      </c>
      <c r="AK52">
        <f>IF('2019'!AK52=0,0,(AMS_2030!AK52/'2019'!AK52)^(1/7)-1)</f>
        <v>0</v>
      </c>
      <c r="AL52">
        <f>IF('2019'!AL52=0,0,(AMS_2030!AL52/'2019'!AL52)^(1/7)-1)</f>
        <v>-2.2120853693352593E-4</v>
      </c>
      <c r="AM52">
        <f>IF('2019'!AM52=0,0,(AMS_2030!AM52/'2019'!AM52)^(1/7)-1)</f>
        <v>-3.5480639495761856E-3</v>
      </c>
      <c r="AN52">
        <f>IF('2019'!AN52=0,0,(AMS_2030!AN52/'2019'!AN52)^(1/7)-1)</f>
        <v>0</v>
      </c>
      <c r="AO52">
        <f>IF('2019'!AO52=0,0,(AMS_2030!AO52/'2019'!AO52)^(1/7)-1)</f>
        <v>-1.4403623612657679E-3</v>
      </c>
      <c r="AP52">
        <f>IF('2019'!AP52=0,0,(AMS_2030!AP52/'2019'!AP52)^(1/7)-1)</f>
        <v>-9.9483951783729818E-4</v>
      </c>
      <c r="AQ52">
        <f>IF('2019'!AQ52=0,0,(AMS_2030!AQ52/'2019'!AQ52)^(1/7)-1)</f>
        <v>0</v>
      </c>
      <c r="AR52">
        <f>IF('2019'!AR52=0,0,(AMS_2030!AR52/'2019'!AR52)^(1/7)-1)</f>
        <v>0</v>
      </c>
      <c r="AS52">
        <f>IF('2019'!AS52=0,0,(AMS_2030!AS52/'2019'!AS52)^(1/7)-1)</f>
        <v>0</v>
      </c>
      <c r="AT52">
        <f>IF('2019'!AT52=0,0,(AMS_2030!AT52/'2019'!AT52)^(1/7)-1)</f>
        <v>0</v>
      </c>
      <c r="AU52">
        <f>IF('2019'!AU52=0,0,(AMS_2030!AU52/'2019'!AU52)^(1/7)-1)</f>
        <v>-4.4467112533477238E-3</v>
      </c>
    </row>
    <row r="53" spans="1:47" x14ac:dyDescent="0.25">
      <c r="A53" s="146"/>
      <c r="B53" s="1" t="s">
        <v>14</v>
      </c>
      <c r="C53" s="1">
        <v>12</v>
      </c>
      <c r="D53" s="4" t="s">
        <v>51</v>
      </c>
      <c r="E53">
        <f>IF('2019'!E53=0,0,(AMS_2030!E53/'2019'!E53)^(1/7)-1)</f>
        <v>2.6290677323972389E-3</v>
      </c>
      <c r="F53">
        <f>IF('2019'!F53=0,0,(AMS_2030!F53/'2019'!F53)^(1/7)-1)</f>
        <v>1.7786988412531457E-3</v>
      </c>
      <c r="G53">
        <f>IF('2019'!G53=0,0,(AMS_2030!G53/'2019'!G53)^(1/7)-1)</f>
        <v>6.3933192073761802E-10</v>
      </c>
      <c r="H53">
        <f>IF('2019'!H53=0,0,(AMS_2030!H53/'2019'!H53)^(1/7)-1)</f>
        <v>1.3627829657432589E-2</v>
      </c>
      <c r="I53">
        <f>IF('2019'!I53=0,0,(AMS_2030!I53/'2019'!I53)^(1/7)-1)</f>
        <v>1.1738322851879701E-3</v>
      </c>
      <c r="J53">
        <f>IF('2019'!J53=0,0,(AMS_2030!J53/'2019'!J53)^(1/7)-1)</f>
        <v>-6.7715962886027992E-4</v>
      </c>
      <c r="K53" s="64">
        <f>IF('2019 (Z)'!AW53=0,0,('AMS_2030 (Z)'!AW53/'2019 (Z)'!AW53)^(1/7)-1)</f>
        <v>2.5332905321615584E-3</v>
      </c>
      <c r="L53" s="64">
        <f t="shared" si="6"/>
        <v>2.5332905321615584E-3</v>
      </c>
      <c r="M53">
        <f>IF('2019'!M53=0,0,(AMS_2030!M53/'2019'!M53)^(1/7)-1)</f>
        <v>-3.3224902329989092E-3</v>
      </c>
      <c r="N53">
        <f>IF('2019'!N53=0,0,(AMS_2030!N53/'2019'!N53)^(1/7)-1)</f>
        <v>-2.0590582326375562E-2</v>
      </c>
      <c r="O53">
        <f>IF('2019'!O53=0,0,(AMS_2030!O53/'2019'!O53)^(1/7)-1)</f>
        <v>-4.6624994820588794E-3</v>
      </c>
      <c r="P53">
        <f>IF('2019'!P53=0,0,(AMS_2030!P53/'2019'!P53)^(1/7)-1)</f>
        <v>1.5804209745073905E-4</v>
      </c>
      <c r="Q53">
        <f>IF('2019'!Q53=0,0,(AMS_2030!Q53/'2019'!Q53)^(1/7)-1)</f>
        <v>2.0020416689539022E-3</v>
      </c>
      <c r="R53">
        <f>IF('2019'!R53=0,0,(AMS_2030!R53/'2019'!R53)^(1/7)-1)</f>
        <v>1.2248834613259874E-8</v>
      </c>
      <c r="S53" s="64">
        <f t="shared" si="1"/>
        <v>-1.6631360648844407E-4</v>
      </c>
      <c r="T53" s="64">
        <f>IF('2019'!T53=0,0,(AMS_2030!T53/'2019'!T53)^(1/7)-1)</f>
        <v>-1.6631360648844407E-4</v>
      </c>
      <c r="U53">
        <f>IF('2019'!U53=0,0,(AMS_2030!U53/'2019'!U53)^(1/7)-1)</f>
        <v>5.1326397132456236E-7</v>
      </c>
      <c r="V53">
        <f>IF('2019'!V53=0,0,(AMS_2030!V53/'2019'!V53)^(1/7)-1)</f>
        <v>1.2112875591441252E-8</v>
      </c>
      <c r="W53">
        <f>IF('2019'!W53=0,0,(AMS_2030!W53/'2019'!W53)^(1/7)-1)</f>
        <v>-1.8736508138217367E-5</v>
      </c>
      <c r="X53">
        <f>IF('2019'!X53=0,0,(AMS_2030!X53/'2019'!X53)^(1/7)-1)</f>
        <v>1.1040928475924972E-6</v>
      </c>
      <c r="Y53">
        <f>IF('2019'!Y53=0,0,(AMS_2030!Y53/'2019'!Y53)^(1/7)-1)</f>
        <v>-3.2151038173219293E-3</v>
      </c>
      <c r="Z53">
        <f>IF('2019'!Z53=0,0,(AMS_2030!Z53/'2019'!Z53)^(1/7)-1)</f>
        <v>-1.1489956909925825E-3</v>
      </c>
      <c r="AA53">
        <f>IF('2019'!AA53=0,0,(AMS_2030!AA53/'2019'!AA53)^(1/7)-1)</f>
        <v>3.7471413188330249E-3</v>
      </c>
      <c r="AB53">
        <f>IF('2019'!AB53=0,0,(AMS_2030!AB53/'2019'!AB53)^(1/7)-1)</f>
        <v>-2.0422690979515767E-4</v>
      </c>
      <c r="AC53">
        <f>IF('2019'!AC53=0,0,(AMS_2030!AC53/'2019'!AC53)^(1/7)-1)</f>
        <v>-6.8900790597592465E-4</v>
      </c>
      <c r="AD53">
        <f>IF('2019'!AD53=0,0,(AMS_2030!AD53/'2019'!AD53)^(1/7)-1)</f>
        <v>1.3776475770521657E-4</v>
      </c>
      <c r="AE53">
        <f>IF('2019'!AE53=0,0,(AMS_2030!AE53/'2019'!AE53)^(1/7)-1)</f>
        <v>-4.2327012427645361E-4</v>
      </c>
      <c r="AF53">
        <f>IF('2019'!AF53=0,0,(AMS_2030!AF53/'2019'!AF53)^(1/7)-1)</f>
        <v>-2.0811602723552758E-3</v>
      </c>
      <c r="AG53">
        <f>IF('2019'!AG53=0,0,(AMS_2030!AG53/'2019'!AG53)^(1/7)-1)</f>
        <v>-5.9103978073128394E-3</v>
      </c>
      <c r="AH53">
        <f>IF('2019'!AH53=0,0,(AMS_2030!AH53/'2019'!AH53)^(1/7)-1)</f>
        <v>2.8202485113482112E-5</v>
      </c>
      <c r="AI53">
        <f>IF('2019'!AI53=0,0,(AMS_2030!AI53/'2019'!AI53)^(1/7)-1)</f>
        <v>-6.4019445302010425E-4</v>
      </c>
      <c r="AJ53">
        <f>IF('2019'!AJ53=0,0,(AMS_2030!AJ53/'2019'!AJ53)^(1/7)-1)</f>
        <v>1.0472709242037581E-6</v>
      </c>
      <c r="AK53">
        <f>IF('2019'!AK53=0,0,(AMS_2030!AK53/'2019'!AK53)^(1/7)-1)</f>
        <v>0</v>
      </c>
      <c r="AL53">
        <f>IF('2019'!AL53=0,0,(AMS_2030!AL53/'2019'!AL53)^(1/7)-1)</f>
        <v>6.7119544609517412E-4</v>
      </c>
      <c r="AM53">
        <f>IF('2019'!AM53=0,0,(AMS_2030!AM53/'2019'!AM53)^(1/7)-1)</f>
        <v>1.9798533097636906E-5</v>
      </c>
      <c r="AN53">
        <f>IF('2019'!AN53=0,0,(AMS_2030!AN53/'2019'!AN53)^(1/7)-1)</f>
        <v>0</v>
      </c>
      <c r="AO53">
        <f>IF('2019'!AO53=0,0,(AMS_2030!AO53/'2019'!AO53)^(1/7)-1)</f>
        <v>-1.3551712959150031E-3</v>
      </c>
      <c r="AP53">
        <f>IF('2019'!AP53=0,0,(AMS_2030!AP53/'2019'!AP53)^(1/7)-1)</f>
        <v>-1.0548961630042486E-2</v>
      </c>
      <c r="AQ53">
        <f>IF('2019'!AQ53=0,0,(AMS_2030!AQ53/'2019'!AQ53)^(1/7)-1)</f>
        <v>0</v>
      </c>
      <c r="AR53">
        <f>IF('2019'!AR53=0,0,(AMS_2030!AR53/'2019'!AR53)^(1/7)-1)</f>
        <v>-7.7738793630057756E-3</v>
      </c>
      <c r="AS53">
        <f>IF('2019'!AS53=0,0,(AMS_2030!AS53/'2019'!AS53)^(1/7)-1)</f>
        <v>0</v>
      </c>
      <c r="AT53">
        <f>IF('2019'!AT53=0,0,(AMS_2030!AT53/'2019'!AT53)^(1/7)-1)</f>
        <v>0</v>
      </c>
      <c r="AU53">
        <f>IF('2019'!AU53=0,0,(AMS_2030!AU53/'2019'!AU53)^(1/7)-1)</f>
        <v>-4.6587262741957236E-3</v>
      </c>
    </row>
    <row r="54" spans="1:47" x14ac:dyDescent="0.25">
      <c r="A54" s="146"/>
      <c r="B54" s="1" t="s">
        <v>15</v>
      </c>
      <c r="C54" s="1">
        <v>13</v>
      </c>
      <c r="D54" s="4" t="s">
        <v>52</v>
      </c>
      <c r="E54">
        <f>IF('2019'!E54=0,0,(AMS_2030!E54/'2019'!E54)^(1/7)-1)</f>
        <v>-5.8362010708634671E-5</v>
      </c>
      <c r="F54">
        <f>IF('2019'!F54=0,0,(AMS_2030!F54/'2019'!F54)^(1/7)-1)</f>
        <v>1.5057482903559904E-3</v>
      </c>
      <c r="G54">
        <f>IF('2019'!G54=0,0,(AMS_2030!G54/'2019'!G54)^(1/7)-1)</f>
        <v>6.3933214278222295E-10</v>
      </c>
      <c r="H54">
        <f>IF('2019'!H54=0,0,(AMS_2030!H54/'2019'!H54)^(1/7)-1)</f>
        <v>-8.3549855006190721E-2</v>
      </c>
      <c r="I54">
        <f>IF('2019'!I54=0,0,(AMS_2030!I54/'2019'!I54)^(1/7)-1)</f>
        <v>2.080918104035101E-3</v>
      </c>
      <c r="J54">
        <f>IF('2019'!J54=0,0,(AMS_2030!J54/'2019'!J54)^(1/7)-1)</f>
        <v>-2.3259621215062642E-3</v>
      </c>
      <c r="K54" s="64">
        <f>IF('2019 (Z)'!AW54=0,0,('AMS_2030 (Z)'!AW54/'2019 (Z)'!AW54)^(1/7)-1)</f>
        <v>1.2275782678696778E-3</v>
      </c>
      <c r="L54" s="64">
        <f t="shared" si="6"/>
        <v>1.2275782678696778E-3</v>
      </c>
      <c r="M54">
        <f>IF('2019'!M54=0,0,(AMS_2030!M54/'2019'!M54)^(1/7)-1)</f>
        <v>-1.3780008583046399E-3</v>
      </c>
      <c r="N54">
        <f>IF('2019'!N54=0,0,(AMS_2030!N54/'2019'!N54)^(1/7)-1)</f>
        <v>-2.3136948256942569E-2</v>
      </c>
      <c r="O54">
        <f>IF('2019'!O54=0,0,(AMS_2030!O54/'2019'!O54)^(1/7)-1)</f>
        <v>-1.8587171477231434E-2</v>
      </c>
      <c r="P54">
        <f>IF('2019'!P54=0,0,(AMS_2030!P54/'2019'!P54)^(1/7)-1)</f>
        <v>-2.5677482473929203E-4</v>
      </c>
      <c r="Q54">
        <f>IF('2019'!Q54=0,0,(AMS_2030!Q54/'2019'!Q54)^(1/7)-1)</f>
        <v>-8.5851124209668228E-8</v>
      </c>
      <c r="R54">
        <f>IF('2019'!R54=0,0,(AMS_2030!R54/'2019'!R54)^(1/7)-1)</f>
        <v>1.2248834613259874E-8</v>
      </c>
      <c r="S54" s="64">
        <f t="shared" si="1"/>
        <v>-7.6542648297150961E-5</v>
      </c>
      <c r="T54" s="64">
        <f>IF('2019'!T54=0,0,(AMS_2030!T54/'2019'!T54)^(1/7)-1)</f>
        <v>-7.6542648297150961E-5</v>
      </c>
      <c r="U54">
        <f>IF('2019'!U54=0,0,(AMS_2030!U54/'2019'!U54)^(1/7)-1)</f>
        <v>8.2252890276635071E-8</v>
      </c>
      <c r="V54">
        <f>IF('2019'!V54=0,0,(AMS_2030!V54/'2019'!V54)^(1/7)-1)</f>
        <v>1.2112875591441252E-8</v>
      </c>
      <c r="W54">
        <f>IF('2019'!W54=0,0,(AMS_2030!W54/'2019'!W54)^(1/7)-1)</f>
        <v>-1.6605154755550133E-3</v>
      </c>
      <c r="X54">
        <f>IF('2019'!X54=0,0,(AMS_2030!X54/'2019'!X54)^(1/7)-1)</f>
        <v>5.5534606255847052E-6</v>
      </c>
      <c r="Y54">
        <f>IF('2019'!Y54=0,0,(AMS_2030!Y54/'2019'!Y54)^(1/7)-1)</f>
        <v>-3.2151038173215962E-3</v>
      </c>
      <c r="Z54">
        <f>IF('2019'!Z54=0,0,(AMS_2030!Z54/'2019'!Z54)^(1/7)-1)</f>
        <v>-1.0988442514783259E-3</v>
      </c>
      <c r="AA54">
        <f>IF('2019'!AA54=0,0,(AMS_2030!AA54/'2019'!AA54)^(1/7)-1)</f>
        <v>3.7471249185325739E-3</v>
      </c>
      <c r="AB54">
        <f>IF('2019'!AB54=0,0,(AMS_2030!AB54/'2019'!AB54)^(1/7)-1)</f>
        <v>-2.6919698036920181E-5</v>
      </c>
      <c r="AC54">
        <f>IF('2019'!AC54=0,0,(AMS_2030!AC54/'2019'!AC54)^(1/7)-1)</f>
        <v>-6.8900790597592465E-4</v>
      </c>
      <c r="AD54">
        <f>IF('2019'!AD54=0,0,(AMS_2030!AD54/'2019'!AD54)^(1/7)-1)</f>
        <v>1.3776475770521657E-4</v>
      </c>
      <c r="AE54">
        <f>IF('2019'!AE54=0,0,(AMS_2030!AE54/'2019'!AE54)^(1/7)-1)</f>
        <v>-4.2327012427645361E-4</v>
      </c>
      <c r="AF54">
        <f>IF('2019'!AF54=0,0,(AMS_2030!AF54/'2019'!AF54)^(1/7)-1)</f>
        <v>-2.0811602723553868E-3</v>
      </c>
      <c r="AG54">
        <f>IF('2019'!AG54=0,0,(AMS_2030!AG54/'2019'!AG54)^(1/7)-1)</f>
        <v>-5.9103978073128394E-3</v>
      </c>
      <c r="AH54">
        <f>IF('2019'!AH54=0,0,(AMS_2030!AH54/'2019'!AH54)^(1/7)-1)</f>
        <v>2.8202485113704157E-5</v>
      </c>
      <c r="AI54">
        <f>IF('2019'!AI54=0,0,(AMS_2030!AI54/'2019'!AI54)^(1/7)-1)</f>
        <v>-6.4096855251072338E-4</v>
      </c>
      <c r="AJ54">
        <f>IF('2019'!AJ54=0,0,(AMS_2030!AJ54/'2019'!AJ54)^(1/7)-1)</f>
        <v>-2.1034654586693513E-4</v>
      </c>
      <c r="AK54">
        <f>IF('2019'!AK54=0,0,(AMS_2030!AK54/'2019'!AK54)^(1/7)-1)</f>
        <v>0</v>
      </c>
      <c r="AL54">
        <f>IF('2019'!AL54=0,0,(AMS_2030!AL54/'2019'!AL54)^(1/7)-1)</f>
        <v>6.7119544609517412E-4</v>
      </c>
      <c r="AM54">
        <f>IF('2019'!AM54=0,0,(AMS_2030!AM54/'2019'!AM54)^(1/7)-1)</f>
        <v>1.461223337639872E-5</v>
      </c>
      <c r="AN54">
        <f>IF('2019'!AN54=0,0,(AMS_2030!AN54/'2019'!AN54)^(1/7)-1)</f>
        <v>0</v>
      </c>
      <c r="AO54">
        <f>IF('2019'!AO54=0,0,(AMS_2030!AO54/'2019'!AO54)^(1/7)-1)</f>
        <v>-1.3551712959150031E-3</v>
      </c>
      <c r="AP54">
        <f>IF('2019'!AP54=0,0,(AMS_2030!AP54/'2019'!AP54)^(1/7)-1)</f>
        <v>0</v>
      </c>
      <c r="AQ54">
        <f>IF('2019'!AQ54=0,0,(AMS_2030!AQ54/'2019'!AQ54)^(1/7)-1)</f>
        <v>0</v>
      </c>
      <c r="AR54">
        <f>IF('2019'!AR54=0,0,(AMS_2030!AR54/'2019'!AR54)^(1/7)-1)</f>
        <v>0</v>
      </c>
      <c r="AS54">
        <f>IF('2019'!AS54=0,0,(AMS_2030!AS54/'2019'!AS54)^(1/7)-1)</f>
        <v>0</v>
      </c>
      <c r="AT54">
        <f>IF('2019'!AT54=0,0,(AMS_2030!AT54/'2019'!AT54)^(1/7)-1)</f>
        <v>0</v>
      </c>
      <c r="AU54">
        <f>IF('2019'!AU54=0,0,(AMS_2030!AU54/'2019'!AU54)^(1/7)-1)</f>
        <v>-2.6043563142157389E-3</v>
      </c>
    </row>
    <row r="55" spans="1:47" x14ac:dyDescent="0.25">
      <c r="A55" s="146"/>
      <c r="B55" s="1" t="s">
        <v>16</v>
      </c>
      <c r="C55" s="1">
        <v>14</v>
      </c>
      <c r="D55" s="4" t="s">
        <v>53</v>
      </c>
      <c r="E55">
        <f>IF('2019'!E55=0,0,(AMS_2030!E55/'2019'!E55)^(1/7)-1)</f>
        <v>-3.1480396028136237E-3</v>
      </c>
      <c r="F55">
        <f>IF('2019'!F55=0,0,(AMS_2030!F55/'2019'!F55)^(1/7)-1)</f>
        <v>-1.2367264948772716E-3</v>
      </c>
      <c r="G55">
        <f>IF('2019'!G55=0,0,(AMS_2030!G55/'2019'!G55)^(1/7)-1)</f>
        <v>6.3933192073761802E-10</v>
      </c>
      <c r="H55">
        <f>IF('2019'!H55=0,0,(AMS_2030!H55/'2019'!H55)^(1/7)-1)</f>
        <v>1.8203957107077118E-2</v>
      </c>
      <c r="I55">
        <f>IF('2019'!I55=0,0,(AMS_2030!I55/'2019'!I55)^(1/7)-1)</f>
        <v>6.9257917883613906E-4</v>
      </c>
      <c r="J55">
        <f>IF('2019'!J55=0,0,(AMS_2030!J55/'2019'!J55)^(1/7)-1)</f>
        <v>-2.9498184775870184E-3</v>
      </c>
      <c r="K55" s="64">
        <f>IF('2019 (Z)'!AW55=0,0,('AMS_2030 (Z)'!AW55/'2019 (Z)'!AW55)^(1/7)-1)</f>
        <v>1.534264504197802E-3</v>
      </c>
      <c r="L55" s="64">
        <f t="shared" si="6"/>
        <v>1.534264504197802E-3</v>
      </c>
      <c r="M55">
        <f>IF('2019'!M55=0,0,(AMS_2030!M55/'2019'!M55)^(1/7)-1)</f>
        <v>4.7895191943568838E-2</v>
      </c>
      <c r="N55">
        <f>IF('2019'!N55=0,0,(AMS_2030!N55/'2019'!N55)^(1/7)-1)</f>
        <v>2.3212931193545838E-3</v>
      </c>
      <c r="O55">
        <f>IF('2019'!O55=0,0,(AMS_2030!O55/'2019'!O55)^(1/7)-1)</f>
        <v>3.1714821331652043E-3</v>
      </c>
      <c r="P55">
        <f>IF('2019'!P55=0,0,(AMS_2030!P55/'2019'!P55)^(1/7)-1)</f>
        <v>4.8938135814191597E-5</v>
      </c>
      <c r="Q55">
        <f>IF('2019'!Q55=0,0,(AMS_2030!Q55/'2019'!Q55)^(1/7)-1)</f>
        <v>-8.5851124431712833E-8</v>
      </c>
      <c r="R55">
        <f>IF('2019'!R55=0,0,(AMS_2030!R55/'2019'!R55)^(1/7)-1)</f>
        <v>1.2248834613259874E-8</v>
      </c>
      <c r="S55" s="64">
        <f t="shared" si="1"/>
        <v>2.2327288324852645E-6</v>
      </c>
      <c r="T55" s="64">
        <f>IF('2019'!T55=0,0,(AMS_2030!T55/'2019'!T55)^(1/7)-1)</f>
        <v>2.2327288324852645E-6</v>
      </c>
      <c r="U55">
        <f>IF('2019'!U55=0,0,(AMS_2030!U55/'2019'!U55)^(1/7)-1)</f>
        <v>4.1141902529240326E-7</v>
      </c>
      <c r="V55">
        <f>IF('2019'!V55=0,0,(AMS_2030!V55/'2019'!V55)^(1/7)-1)</f>
        <v>1.2112875591441252E-8</v>
      </c>
      <c r="W55">
        <f>IF('2019'!W55=0,0,(AMS_2030!W55/'2019'!W55)^(1/7)-1)</f>
        <v>3.742565391691155E-4</v>
      </c>
      <c r="X55">
        <f>IF('2019'!X55=0,0,(AMS_2030!X55/'2019'!X55)^(1/7)-1)</f>
        <v>-8.3895693143709593E-6</v>
      </c>
      <c r="Y55">
        <f>IF('2019'!Y55=0,0,(AMS_2030!Y55/'2019'!Y55)^(1/7)-1)</f>
        <v>-3.2151038173211521E-3</v>
      </c>
      <c r="Z55">
        <f>IF('2019'!Z55=0,0,(AMS_2030!Z55/'2019'!Z55)^(1/7)-1)</f>
        <v>-1.1489128659480929E-3</v>
      </c>
      <c r="AA55">
        <f>IF('2019'!AA55=0,0,(AMS_2030!AA55/'2019'!AA55)^(1/7)-1)</f>
        <v>3.7471416397083512E-3</v>
      </c>
      <c r="AB55">
        <f>IF('2019'!AB55=0,0,(AMS_2030!AB55/'2019'!AB55)^(1/7)-1)</f>
        <v>-1.3201507044291461E-4</v>
      </c>
      <c r="AC55">
        <f>IF('2019'!AC55=0,0,(AMS_2030!AC55/'2019'!AC55)^(1/7)-1)</f>
        <v>-6.8900790597592465E-4</v>
      </c>
      <c r="AD55">
        <f>IF('2019'!AD55=0,0,(AMS_2030!AD55/'2019'!AD55)^(1/7)-1)</f>
        <v>1.3776475770521657E-4</v>
      </c>
      <c r="AE55">
        <f>IF('2019'!AE55=0,0,(AMS_2030!AE55/'2019'!AE55)^(1/7)-1)</f>
        <v>-4.2327012427667565E-4</v>
      </c>
      <c r="AF55">
        <f>IF('2019'!AF55=0,0,(AMS_2030!AF55/'2019'!AF55)^(1/7)-1)</f>
        <v>-2.0811602723552758E-3</v>
      </c>
      <c r="AG55">
        <f>IF('2019'!AG55=0,0,(AMS_2030!AG55/'2019'!AG55)^(1/7)-1)</f>
        <v>-5.9103978073128394E-3</v>
      </c>
      <c r="AH55">
        <f>IF('2019'!AH55=0,0,(AMS_2030!AH55/'2019'!AH55)^(1/7)-1)</f>
        <v>2.8202485113704157E-5</v>
      </c>
      <c r="AI55">
        <f>IF('2019'!AI55=0,0,(AMS_2030!AI55/'2019'!AI55)^(1/7)-1)</f>
        <v>-6.3307192811645763E-4</v>
      </c>
      <c r="AJ55">
        <f>IF('2019'!AJ55=0,0,(AMS_2030!AJ55/'2019'!AJ55)^(1/7)-1)</f>
        <v>-1.1806378164003206E-7</v>
      </c>
      <c r="AK55">
        <f>IF('2019'!AK55=0,0,(AMS_2030!AK55/'2019'!AK55)^(1/7)-1)</f>
        <v>0</v>
      </c>
      <c r="AL55">
        <f>IF('2019'!AL55=0,0,(AMS_2030!AL55/'2019'!AL55)^(1/7)-1)</f>
        <v>6.7119544609561821E-4</v>
      </c>
      <c r="AM55">
        <f>IF('2019'!AM55=0,0,(AMS_2030!AM55/'2019'!AM55)^(1/7)-1)</f>
        <v>1.7863526080574843E-5</v>
      </c>
      <c r="AN55">
        <f>IF('2019'!AN55=0,0,(AMS_2030!AN55/'2019'!AN55)^(1/7)-1)</f>
        <v>0</v>
      </c>
      <c r="AO55">
        <f>IF('2019'!AO55=0,0,(AMS_2030!AO55/'2019'!AO55)^(1/7)-1)</f>
        <v>-1.3551712959151141E-3</v>
      </c>
      <c r="AP55">
        <f>IF('2019'!AP55=0,0,(AMS_2030!AP55/'2019'!AP55)^(1/7)-1)</f>
        <v>0</v>
      </c>
      <c r="AQ55">
        <f>IF('2019'!AQ55=0,0,(AMS_2030!AQ55/'2019'!AQ55)^(1/7)-1)</f>
        <v>2.2204460492503131E-16</v>
      </c>
      <c r="AR55">
        <f>IF('2019'!AR55=0,0,(AMS_2030!AR55/'2019'!AR55)^(1/7)-1)</f>
        <v>0</v>
      </c>
      <c r="AS55">
        <f>IF('2019'!AS55=0,0,(AMS_2030!AS55/'2019'!AS55)^(1/7)-1)</f>
        <v>0</v>
      </c>
      <c r="AT55">
        <f>IF('2019'!AT55=0,0,(AMS_2030!AT55/'2019'!AT55)^(1/7)-1)</f>
        <v>0</v>
      </c>
      <c r="AU55">
        <f>IF('2019'!AU55=0,0,(AMS_2030!AU55/'2019'!AU55)^(1/7)-1)</f>
        <v>1.0846024775235108E-4</v>
      </c>
    </row>
    <row r="56" spans="1:47" x14ac:dyDescent="0.25">
      <c r="A56" s="146"/>
      <c r="B56" s="77" t="s">
        <v>17</v>
      </c>
      <c r="C56" s="77">
        <v>15</v>
      </c>
      <c r="D56" s="78" t="s">
        <v>54</v>
      </c>
      <c r="E56" s="79">
        <f>E57</f>
        <v>-2.2119260513779881E-3</v>
      </c>
      <c r="F56" s="79">
        <f t="shared" ref="F56:AU56" si="7">F57</f>
        <v>5.027786432647563E-4</v>
      </c>
      <c r="G56" s="79">
        <f t="shared" si="7"/>
        <v>6.3933192073761802E-10</v>
      </c>
      <c r="H56" s="79">
        <f t="shared" si="7"/>
        <v>1.8262558544804852E-2</v>
      </c>
      <c r="I56" s="79">
        <f t="shared" si="7"/>
        <v>-1.5705340374714272E-3</v>
      </c>
      <c r="J56" s="79">
        <f t="shared" si="7"/>
        <v>7.534635916628396E-5</v>
      </c>
      <c r="K56" s="79">
        <f t="shared" si="7"/>
        <v>2.4441459797561738E-3</v>
      </c>
      <c r="L56" s="79">
        <f t="shared" si="7"/>
        <v>2.4441459797561738E-3</v>
      </c>
      <c r="M56" s="79">
        <f t="shared" si="7"/>
        <v>-1.3898382153940569E-2</v>
      </c>
      <c r="N56" s="79">
        <f t="shared" si="7"/>
        <v>2.4086675581751482E-3</v>
      </c>
      <c r="O56" s="79">
        <f t="shared" si="7"/>
        <v>2.5127464099896635E-3</v>
      </c>
      <c r="P56" s="79">
        <f t="shared" si="7"/>
        <v>-3.2374703691262496E-4</v>
      </c>
      <c r="Q56" s="79">
        <f t="shared" si="7"/>
        <v>-8.5851124320690531E-8</v>
      </c>
      <c r="R56" s="79">
        <f t="shared" si="7"/>
        <v>1.2248834613259874E-8</v>
      </c>
      <c r="S56" s="79">
        <f t="shared" si="1"/>
        <v>-8.1869695286340693E-5</v>
      </c>
      <c r="T56" s="79">
        <f t="shared" si="7"/>
        <v>-8.1869695286340693E-5</v>
      </c>
      <c r="U56" s="79">
        <f t="shared" si="7"/>
        <v>4.0787172972400754E-7</v>
      </c>
      <c r="V56" s="79">
        <f t="shared" si="7"/>
        <v>1.2112875591441252E-8</v>
      </c>
      <c r="W56" s="79">
        <f t="shared" si="7"/>
        <v>9.1869145478384873E-4</v>
      </c>
      <c r="X56" s="79">
        <f t="shared" si="7"/>
        <v>3.4432364062197962E-6</v>
      </c>
      <c r="Y56" s="79">
        <f t="shared" si="7"/>
        <v>-3.2151038173217072E-3</v>
      </c>
      <c r="Z56" s="79">
        <f t="shared" si="7"/>
        <v>-1.1588219150330259E-3</v>
      </c>
      <c r="AA56" s="79">
        <f t="shared" si="7"/>
        <v>3.747112657926932E-3</v>
      </c>
      <c r="AB56" s="79">
        <f t="shared" si="7"/>
        <v>-1.3312618778948959E-4</v>
      </c>
      <c r="AC56" s="79">
        <f t="shared" si="7"/>
        <v>-6.8900790597603567E-4</v>
      </c>
      <c r="AD56" s="79">
        <f t="shared" si="7"/>
        <v>1.3776475770499452E-4</v>
      </c>
      <c r="AE56" s="79">
        <f t="shared" si="7"/>
        <v>-4.2327012427667565E-4</v>
      </c>
      <c r="AF56" s="79">
        <f t="shared" si="7"/>
        <v>-2.0811602723553868E-3</v>
      </c>
      <c r="AG56" s="79">
        <f t="shared" si="7"/>
        <v>-5.9103978073128394E-3</v>
      </c>
      <c r="AH56" s="79">
        <f t="shared" si="7"/>
        <v>2.8202485113704157E-5</v>
      </c>
      <c r="AI56" s="79">
        <f t="shared" si="7"/>
        <v>-6.3308401187056607E-4</v>
      </c>
      <c r="AJ56" s="79">
        <f t="shared" si="7"/>
        <v>9.3921461452595167E-7</v>
      </c>
      <c r="AK56" s="79">
        <f t="shared" si="7"/>
        <v>0</v>
      </c>
      <c r="AL56" s="79">
        <f t="shared" si="7"/>
        <v>6.7119544609517412E-4</v>
      </c>
      <c r="AM56" s="79">
        <f t="shared" si="7"/>
        <v>1.8151919516373738E-5</v>
      </c>
      <c r="AN56" s="79">
        <f t="shared" si="7"/>
        <v>0</v>
      </c>
      <c r="AO56" s="79">
        <f t="shared" si="7"/>
        <v>-1.3551712959150031E-3</v>
      </c>
      <c r="AP56" s="79">
        <f t="shared" si="7"/>
        <v>0</v>
      </c>
      <c r="AQ56" s="79">
        <f t="shared" si="7"/>
        <v>-1.1102230246251565E-16</v>
      </c>
      <c r="AR56" s="79">
        <f t="shared" si="7"/>
        <v>0</v>
      </c>
      <c r="AS56" s="79">
        <f t="shared" si="7"/>
        <v>0</v>
      </c>
      <c r="AT56" s="79">
        <f t="shared" si="7"/>
        <v>0</v>
      </c>
      <c r="AU56" s="79">
        <f t="shared" si="7"/>
        <v>-3.1456125601025953E-4</v>
      </c>
    </row>
    <row r="57" spans="1:47" x14ac:dyDescent="0.25">
      <c r="A57" s="146"/>
      <c r="B57" s="63" t="s">
        <v>18</v>
      </c>
      <c r="C57" s="63">
        <v>16</v>
      </c>
      <c r="D57" s="71" t="s">
        <v>55</v>
      </c>
      <c r="E57" s="64">
        <f>IF('2019'!E57=0,0,(AMS_2030!E57/'2019'!E57)^(1/7)-1)</f>
        <v>-2.2119260513779881E-3</v>
      </c>
      <c r="F57" s="64">
        <f>IF('2019'!F57=0,0,(AMS_2030!F57/'2019'!F57)^(1/7)-1)</f>
        <v>5.027786432647563E-4</v>
      </c>
      <c r="G57" s="64">
        <f>IF('2019'!G57=0,0,(AMS_2030!G57/'2019'!G57)^(1/7)-1)</f>
        <v>6.3933192073761802E-10</v>
      </c>
      <c r="H57" s="64">
        <f>IF('2019'!H57=0,0,(AMS_2030!H57/'2019'!H57)^(1/7)-1)</f>
        <v>1.8262558544804852E-2</v>
      </c>
      <c r="I57" s="64">
        <f>IF('2019'!I57=0,0,(AMS_2030!I57/'2019'!I57)^(1/7)-1)</f>
        <v>-1.5705340374714272E-3</v>
      </c>
      <c r="J57" s="64">
        <f>IF('2019'!J57=0,0,(AMS_2030!J57/'2019'!J57)^(1/7)-1)</f>
        <v>7.534635916628396E-5</v>
      </c>
      <c r="K57" s="64">
        <f>IF('2019 (Z)'!AW57=0,0,('AMS_2030 (Z)'!AW57/'2019 (Z)'!AW57)^(1/7)-1)</f>
        <v>2.4441459797561738E-3</v>
      </c>
      <c r="L57" s="64">
        <f t="shared" si="6"/>
        <v>2.4441459797561738E-3</v>
      </c>
      <c r="M57" s="64">
        <f>IF('2019'!M57=0,0,(AMS_2030!M57/'2019'!M57)^(1/7)-1)</f>
        <v>-1.3898382153940569E-2</v>
      </c>
      <c r="N57" s="64">
        <f>IF('2019'!N57=0,0,(AMS_2030!N57/'2019'!N57)^(1/7)-1)</f>
        <v>2.4086675581751482E-3</v>
      </c>
      <c r="O57" s="64">
        <f>IF('2019'!O57=0,0,(AMS_2030!O57/'2019'!O57)^(1/7)-1)</f>
        <v>2.5127464099896635E-3</v>
      </c>
      <c r="P57" s="64">
        <f>IF('2019'!P57=0,0,(AMS_2030!P57/'2019'!P57)^(1/7)-1)</f>
        <v>-3.2374703691262496E-4</v>
      </c>
      <c r="Q57" s="64">
        <f>IF('2019'!Q57=0,0,(AMS_2030!Q57/'2019'!Q57)^(1/7)-1)</f>
        <v>-8.5851124320690531E-8</v>
      </c>
      <c r="R57" s="64">
        <f>IF('2019'!R57=0,0,(AMS_2030!R57/'2019'!R57)^(1/7)-1)</f>
        <v>1.2248834613259874E-8</v>
      </c>
      <c r="S57" s="64">
        <f t="shared" si="1"/>
        <v>-8.1869695286340693E-5</v>
      </c>
      <c r="T57" s="64">
        <f>IF('2019'!T57=0,0,(AMS_2030!T57/'2019'!T57)^(1/7)-1)</f>
        <v>-8.1869695286340693E-5</v>
      </c>
      <c r="U57" s="64">
        <f>IF('2019'!U57=0,0,(AMS_2030!U57/'2019'!U57)^(1/7)-1)</f>
        <v>4.0787172972400754E-7</v>
      </c>
      <c r="V57" s="64">
        <f>IF('2019'!V57=0,0,(AMS_2030!V57/'2019'!V57)^(1/7)-1)</f>
        <v>1.2112875591441252E-8</v>
      </c>
      <c r="W57" s="64">
        <f>IF('2019'!W57=0,0,(AMS_2030!W57/'2019'!W57)^(1/7)-1)</f>
        <v>9.1869145478384873E-4</v>
      </c>
      <c r="X57" s="64">
        <f>IF('2019'!X57=0,0,(AMS_2030!X57/'2019'!X57)^(1/7)-1)</f>
        <v>3.4432364062197962E-6</v>
      </c>
      <c r="Y57" s="64">
        <f>IF('2019'!Y57=0,0,(AMS_2030!Y57/'2019'!Y57)^(1/7)-1)</f>
        <v>-3.2151038173217072E-3</v>
      </c>
      <c r="Z57" s="64">
        <f>IF('2019'!Z57=0,0,(AMS_2030!Z57/'2019'!Z57)^(1/7)-1)</f>
        <v>-1.1588219150330259E-3</v>
      </c>
      <c r="AA57" s="64">
        <f>IF('2019'!AA57=0,0,(AMS_2030!AA57/'2019'!AA57)^(1/7)-1)</f>
        <v>3.747112657926932E-3</v>
      </c>
      <c r="AB57" s="64">
        <f>IF('2019'!AB57=0,0,(AMS_2030!AB57/'2019'!AB57)^(1/7)-1)</f>
        <v>-1.3312618778948959E-4</v>
      </c>
      <c r="AC57" s="64">
        <f>IF('2019'!AC57=0,0,(AMS_2030!AC57/'2019'!AC57)^(1/7)-1)</f>
        <v>-6.8900790597603567E-4</v>
      </c>
      <c r="AD57" s="64">
        <f>IF('2019'!AD57=0,0,(AMS_2030!AD57/'2019'!AD57)^(1/7)-1)</f>
        <v>1.3776475770499452E-4</v>
      </c>
      <c r="AE57" s="64">
        <f>IF('2019'!AE57=0,0,(AMS_2030!AE57/'2019'!AE57)^(1/7)-1)</f>
        <v>-4.2327012427667565E-4</v>
      </c>
      <c r="AF57" s="64">
        <f>IF('2019'!AF57=0,0,(AMS_2030!AF57/'2019'!AF57)^(1/7)-1)</f>
        <v>-2.0811602723553868E-3</v>
      </c>
      <c r="AG57" s="64">
        <f>IF('2019'!AG57=0,0,(AMS_2030!AG57/'2019'!AG57)^(1/7)-1)</f>
        <v>-5.9103978073128394E-3</v>
      </c>
      <c r="AH57" s="64">
        <f>IF('2019'!AH57=0,0,(AMS_2030!AH57/'2019'!AH57)^(1/7)-1)</f>
        <v>2.8202485113704157E-5</v>
      </c>
      <c r="AI57" s="64">
        <f>IF('2019'!AI57=0,0,(AMS_2030!AI57/'2019'!AI57)^(1/7)-1)</f>
        <v>-6.3308401187056607E-4</v>
      </c>
      <c r="AJ57" s="64">
        <f>IF('2019'!AJ57=0,0,(AMS_2030!AJ57/'2019'!AJ57)^(1/7)-1)</f>
        <v>9.3921461452595167E-7</v>
      </c>
      <c r="AK57" s="64">
        <f>IF('2019'!AK57=0,0,(AMS_2030!AK57/'2019'!AK57)^(1/7)-1)</f>
        <v>0</v>
      </c>
      <c r="AL57" s="64">
        <f>IF('2019'!AL57=0,0,(AMS_2030!AL57/'2019'!AL57)^(1/7)-1)</f>
        <v>6.7119544609517412E-4</v>
      </c>
      <c r="AM57" s="64">
        <f>IF('2019'!AM57=0,0,(AMS_2030!AM57/'2019'!AM57)^(1/7)-1)</f>
        <v>1.8151919516373738E-5</v>
      </c>
      <c r="AN57" s="64">
        <f>IF('2019'!AN57=0,0,(AMS_2030!AN57/'2019'!AN57)^(1/7)-1)</f>
        <v>0</v>
      </c>
      <c r="AO57" s="64">
        <f>IF('2019'!AO57=0,0,(AMS_2030!AO57/'2019'!AO57)^(1/7)-1)</f>
        <v>-1.3551712959150031E-3</v>
      </c>
      <c r="AP57" s="64">
        <f>IF('2019'!AP57=0,0,(AMS_2030!AP57/'2019'!AP57)^(1/7)-1)</f>
        <v>0</v>
      </c>
      <c r="AQ57" s="64">
        <f>IF('2019'!AQ57=0,0,(AMS_2030!AQ57/'2019'!AQ57)^(1/7)-1)</f>
        <v>-1.1102230246251565E-16</v>
      </c>
      <c r="AR57" s="64">
        <f>IF('2019'!AR57=0,0,(AMS_2030!AR57/'2019'!AR57)^(1/7)-1)</f>
        <v>0</v>
      </c>
      <c r="AS57" s="64">
        <f>IF('2019'!AS57=0,0,(AMS_2030!AS57/'2019'!AS57)^(1/7)-1)</f>
        <v>0</v>
      </c>
      <c r="AT57" s="64">
        <f>IF('2019'!AT57=0,0,(AMS_2030!AT57/'2019'!AT57)^(1/7)-1)</f>
        <v>0</v>
      </c>
      <c r="AU57" s="64">
        <f>IF('2019'!AU57=0,0,(AMS_2030!AU57/'2019'!AU57)^(1/7)-1)</f>
        <v>-3.1456125601025953E-4</v>
      </c>
    </row>
    <row r="58" spans="1:47" x14ac:dyDescent="0.25">
      <c r="A58" s="146"/>
      <c r="B58" s="1" t="s">
        <v>19</v>
      </c>
      <c r="C58" s="1">
        <v>17</v>
      </c>
      <c r="D58" s="4" t="s">
        <v>56</v>
      </c>
      <c r="E58">
        <f>IF('2019'!E58=0,0,(AMS_2030!E58/'2019'!E58)^(1/7)-1)</f>
        <v>-2.9819001951160162E-3</v>
      </c>
      <c r="F58">
        <f>IF('2019'!F58=0,0,(AMS_2030!F58/'2019'!F58)^(1/7)-1)</f>
        <v>-1.2587485700052969E-3</v>
      </c>
      <c r="G58">
        <f>IF('2019'!G58=0,0,(AMS_2030!G58/'2019'!G58)^(1/7)-1)</f>
        <v>6.3933214278222295E-10</v>
      </c>
      <c r="H58">
        <f>IF('2019'!H58=0,0,(AMS_2030!H58/'2019'!H58)^(1/7)-1)</f>
        <v>1.820395710707734E-2</v>
      </c>
      <c r="I58">
        <f>IF('2019'!I58=0,0,(AMS_2030!I58/'2019'!I58)^(1/7)-1)</f>
        <v>4.5879251453095904E-4</v>
      </c>
      <c r="J58">
        <f>IF('2019'!J58=0,0,(AMS_2030!J58/'2019'!J58)^(1/7)-1)</f>
        <v>-3.0331295411435422E-3</v>
      </c>
      <c r="K58" s="64">
        <f>IF('2019 (Z)'!AW58=0,0,('AMS_2030 (Z)'!AW58/'2019 (Z)'!AW58)^(1/7)-1)</f>
        <v>-1.5162955954262536E-2</v>
      </c>
      <c r="L58" s="64">
        <f t="shared" si="6"/>
        <v>-1.5162955954262536E-2</v>
      </c>
      <c r="M58">
        <f>IF('2019'!M58=0,0,(AMS_2030!M58/'2019'!M58)^(1/7)-1)</f>
        <v>4.6669504958571695E-2</v>
      </c>
      <c r="N58">
        <f>IF('2019'!N58=0,0,(AMS_2030!N58/'2019'!N58)^(1/7)-1)</f>
        <v>-3.6119813406244594E-3</v>
      </c>
      <c r="O58">
        <f>IF('2019'!O58=0,0,(AMS_2030!O58/'2019'!O58)^(1/7)-1)</f>
        <v>3.1666187896348674E-3</v>
      </c>
      <c r="P58">
        <f>IF('2019'!P58=0,0,(AMS_2030!P58/'2019'!P58)^(1/7)-1)</f>
        <v>3.2896234219093046E-5</v>
      </c>
      <c r="Q58">
        <f>IF('2019'!Q58=0,0,(AMS_2030!Q58/'2019'!Q58)^(1/7)-1)</f>
        <v>-8.5851124431712833E-8</v>
      </c>
      <c r="R58">
        <f>IF('2019'!R58=0,0,(AMS_2030!R58/'2019'!R58)^(1/7)-1)</f>
        <v>1.2248834391215269E-8</v>
      </c>
      <c r="S58" s="64">
        <f t="shared" si="1"/>
        <v>-4.2803532738222572E-5</v>
      </c>
      <c r="T58" s="64">
        <f>IF('2019'!T58=0,0,(AMS_2030!T58/'2019'!T58)^(1/7)-1)</f>
        <v>-4.2803532738222572E-5</v>
      </c>
      <c r="U58">
        <f>IF('2019'!U58=0,0,(AMS_2030!U58/'2019'!U58)^(1/7)-1)</f>
        <v>-3.4330873499577308E-7</v>
      </c>
      <c r="V58">
        <f>IF('2019'!V58=0,0,(AMS_2030!V58/'2019'!V58)^(1/7)-1)</f>
        <v>1.2112875591441252E-8</v>
      </c>
      <c r="W58">
        <f>IF('2019'!W58=0,0,(AMS_2030!W58/'2019'!W58)^(1/7)-1)</f>
        <v>5.0483991060470412E-3</v>
      </c>
      <c r="X58">
        <f>IF('2019'!X58=0,0,(AMS_2030!X58/'2019'!X58)^(1/7)-1)</f>
        <v>4.129220840587422E-6</v>
      </c>
      <c r="Y58">
        <f>IF('2019'!Y58=0,0,(AMS_2030!Y58/'2019'!Y58)^(1/7)-1)</f>
        <v>-3.2151038173213742E-3</v>
      </c>
      <c r="Z58">
        <f>IF('2019'!Z58=0,0,(AMS_2030!Z58/'2019'!Z58)^(1/7)-1)</f>
        <v>-7.3573271507088034E-4</v>
      </c>
      <c r="AA58">
        <f>IF('2019'!AA58=0,0,(AMS_2030!AA58/'2019'!AA58)^(1/7)-1)</f>
        <v>3.7471455745121673E-3</v>
      </c>
      <c r="AB58">
        <f>IF('2019'!AB58=0,0,(AMS_2030!AB58/'2019'!AB58)^(1/7)-1)</f>
        <v>-1.2064280102364044E-4</v>
      </c>
      <c r="AC58">
        <f>IF('2019'!AC58=0,0,(AMS_2030!AC58/'2019'!AC58)^(1/7)-1)</f>
        <v>-6.8900790597592465E-4</v>
      </c>
      <c r="AD58">
        <f>IF('2019'!AD58=0,0,(AMS_2030!AD58/'2019'!AD58)^(1/7)-1)</f>
        <v>1.3776475770521657E-4</v>
      </c>
      <c r="AE58">
        <f>IF('2019'!AE58=0,0,(AMS_2030!AE58/'2019'!AE58)^(1/7)-1)</f>
        <v>-4.2327012427634259E-4</v>
      </c>
      <c r="AF58">
        <f>IF('2019'!AF58=0,0,(AMS_2030!AF58/'2019'!AF58)^(1/7)-1)</f>
        <v>-2.0811602723552758E-3</v>
      </c>
      <c r="AG58">
        <f>IF('2019'!AG58=0,0,(AMS_2030!AG58/'2019'!AG58)^(1/7)-1)</f>
        <v>-5.9103978073128394E-3</v>
      </c>
      <c r="AH58">
        <f>IF('2019'!AH58=0,0,(AMS_2030!AH58/'2019'!AH58)^(1/7)-1)</f>
        <v>2.8202485113704157E-5</v>
      </c>
      <c r="AI58">
        <f>IF('2019'!AI58=0,0,(AMS_2030!AI58/'2019'!AI58)^(1/7)-1)</f>
        <v>-6.3305257517887181E-4</v>
      </c>
      <c r="AJ58">
        <f>IF('2019'!AJ58=0,0,(AMS_2030!AJ58/'2019'!AJ58)^(1/7)-1)</f>
        <v>9.8876433041183986E-8</v>
      </c>
      <c r="AK58">
        <f>IF('2019'!AK58=0,0,(AMS_2030!AK58/'2019'!AK58)^(1/7)-1)</f>
        <v>0</v>
      </c>
      <c r="AL58">
        <f>IF('2019'!AL58=0,0,(AMS_2030!AL58/'2019'!AL58)^(1/7)-1)</f>
        <v>6.7119544609517412E-4</v>
      </c>
      <c r="AM58">
        <f>IF('2019'!AM58=0,0,(AMS_2030!AM58/'2019'!AM58)^(1/7)-1)</f>
        <v>1.7378646017585098E-5</v>
      </c>
      <c r="AN58">
        <f>IF('2019'!AN58=0,0,(AMS_2030!AN58/'2019'!AN58)^(1/7)-1)</f>
        <v>0</v>
      </c>
      <c r="AO58">
        <f>IF('2019'!AO58=0,0,(AMS_2030!AO58/'2019'!AO58)^(1/7)-1)</f>
        <v>-1.3551712959150031E-3</v>
      </c>
      <c r="AP58">
        <f>IF('2019'!AP58=0,0,(AMS_2030!AP58/'2019'!AP58)^(1/7)-1)</f>
        <v>0</v>
      </c>
      <c r="AQ58">
        <f>IF('2019'!AQ58=0,0,(AMS_2030!AQ58/'2019'!AQ58)^(1/7)-1)</f>
        <v>4.4408920985006262E-16</v>
      </c>
      <c r="AR58">
        <f>IF('2019'!AR58=0,0,(AMS_2030!AR58/'2019'!AR58)^(1/7)-1)</f>
        <v>-2.2204460492503131E-16</v>
      </c>
      <c r="AS58">
        <f>IF('2019'!AS58=0,0,(AMS_2030!AS58/'2019'!AS58)^(1/7)-1)</f>
        <v>0</v>
      </c>
      <c r="AT58">
        <f>IF('2019'!AT58=0,0,(AMS_2030!AT58/'2019'!AT58)^(1/7)-1)</f>
        <v>0</v>
      </c>
      <c r="AU58">
        <f>IF('2019'!AU58=0,0,(AMS_2030!AU58/'2019'!AU58)^(1/7)-1)</f>
        <v>1.6458897435178699E-5</v>
      </c>
    </row>
    <row r="59" spans="1:47" x14ac:dyDescent="0.25">
      <c r="A59" s="146"/>
      <c r="B59" s="1" t="s">
        <v>20</v>
      </c>
      <c r="C59" s="1">
        <v>18</v>
      </c>
      <c r="D59" s="4" t="s">
        <v>57</v>
      </c>
      <c r="E59">
        <f>IF('2019'!E59=0,0,(AMS_2030!E59/'2019'!E59)^(1/7)-1)</f>
        <v>-2.8750973528215429E-3</v>
      </c>
      <c r="F59">
        <f>IF('2019'!F59=0,0,(AMS_2030!F59/'2019'!F59)^(1/7)-1)</f>
        <v>5.2771921845229386E-4</v>
      </c>
      <c r="G59">
        <f>IF('2019'!G59=0,0,(AMS_2030!G59/'2019'!G59)^(1/7)-1)</f>
        <v>6.3933192073761802E-10</v>
      </c>
      <c r="H59">
        <f>IF('2019'!H59=0,0,(AMS_2030!H59/'2019'!H59)^(1/7)-1)</f>
        <v>1.9075390971937001E-2</v>
      </c>
      <c r="I59">
        <f>IF('2019'!I59=0,0,(AMS_2030!I59/'2019'!I59)^(1/7)-1)</f>
        <v>1.1667454510098096E-3</v>
      </c>
      <c r="J59">
        <f>IF('2019'!J59=0,0,(AMS_2030!J59/'2019'!J59)^(1/7)-1)</f>
        <v>-2.5865226903598604E-4</v>
      </c>
      <c r="K59" s="64">
        <f>IF('2019 (Z)'!AW59=0,0,('AMS_2030 (Z)'!AW59/'2019 (Z)'!AW59)^(1/7)-1)</f>
        <v>2.4141148386613853E-3</v>
      </c>
      <c r="L59" s="64">
        <f t="shared" si="6"/>
        <v>2.4141148386613853E-3</v>
      </c>
      <c r="M59">
        <f>IF('2019'!M59=0,0,(AMS_2030!M59/'2019'!M59)^(1/7)-1)</f>
        <v>8.4768946429347736E-3</v>
      </c>
      <c r="N59">
        <f>IF('2019'!N59=0,0,(AMS_2030!N59/'2019'!N59)^(1/7)-1)</f>
        <v>1.0751721757791266E-3</v>
      </c>
      <c r="O59">
        <f>IF('2019'!O59=0,0,(AMS_2030!O59/'2019'!O59)^(1/7)-1)</f>
        <v>3.1441000520382456E-3</v>
      </c>
      <c r="P59">
        <f>IF('2019'!P59=0,0,(AMS_2030!P59/'2019'!P59)^(1/7)-1)</f>
        <v>-1.6787636474280276E-5</v>
      </c>
      <c r="Q59">
        <f>IF('2019'!Q59=0,0,(AMS_2030!Q59/'2019'!Q59)^(1/7)-1)</f>
        <v>-8.5851124320690531E-8</v>
      </c>
      <c r="R59">
        <f>IF('2019'!R59=0,0,(AMS_2030!R59/'2019'!R59)^(1/7)-1)</f>
        <v>1.2248834391215269E-8</v>
      </c>
      <c r="S59" s="64">
        <f t="shared" si="1"/>
        <v>-2.0886571853173663E-5</v>
      </c>
      <c r="T59" s="64">
        <f>IF('2019'!T59=0,0,(AMS_2030!T59/'2019'!T59)^(1/7)-1)</f>
        <v>-2.0886571853173663E-5</v>
      </c>
      <c r="U59">
        <f>IF('2019'!U59=0,0,(AMS_2030!U59/'2019'!U59)^(1/7)-1)</f>
        <v>4.3512543501655898E-7</v>
      </c>
      <c r="V59">
        <f>IF('2019'!V59=0,0,(AMS_2030!V59/'2019'!V59)^(1/7)-1)</f>
        <v>1.2112875591441252E-8</v>
      </c>
      <c r="W59">
        <f>IF('2019'!W59=0,0,(AMS_2030!W59/'2019'!W59)^(1/7)-1)</f>
        <v>3.8466519403090871E-4</v>
      </c>
      <c r="X59">
        <f>IF('2019'!X59=0,0,(AMS_2030!X59/'2019'!X59)^(1/7)-1)</f>
        <v>5.683501335562724E-6</v>
      </c>
      <c r="Y59">
        <f>IF('2019'!Y59=0,0,(AMS_2030!Y59/'2019'!Y59)^(1/7)-1)</f>
        <v>-3.2151038173218183E-3</v>
      </c>
      <c r="Z59">
        <f>IF('2019'!Z59=0,0,(AMS_2030!Z59/'2019'!Z59)^(1/7)-1)</f>
        <v>-1.1578128132473386E-3</v>
      </c>
      <c r="AA59">
        <f>IF('2019'!AA59=0,0,(AMS_2030!AA59/'2019'!AA59)^(1/7)-1)</f>
        <v>3.7471075733541692E-3</v>
      </c>
      <c r="AB59">
        <f>IF('2019'!AB59=0,0,(AMS_2030!AB59/'2019'!AB59)^(1/7)-1)</f>
        <v>-2.5414841383730735E-4</v>
      </c>
      <c r="AC59">
        <f>IF('2019'!AC59=0,0,(AMS_2030!AC59/'2019'!AC59)^(1/7)-1)</f>
        <v>-6.8900790597603567E-4</v>
      </c>
      <c r="AD59">
        <f>IF('2019'!AD59=0,0,(AMS_2030!AD59/'2019'!AD59)^(1/7)-1)</f>
        <v>1.3776475770521657E-4</v>
      </c>
      <c r="AE59">
        <f>IF('2019'!AE59=0,0,(AMS_2030!AE59/'2019'!AE59)^(1/7)-1)</f>
        <v>-4.2327012427645361E-4</v>
      </c>
      <c r="AF59">
        <f>IF('2019'!AF59=0,0,(AMS_2030!AF59/'2019'!AF59)^(1/7)-1)</f>
        <v>-2.0811602723553868E-3</v>
      </c>
      <c r="AG59">
        <f>IF('2019'!AG59=0,0,(AMS_2030!AG59/'2019'!AG59)^(1/7)-1)</f>
        <v>-5.9103978073127283E-3</v>
      </c>
      <c r="AH59">
        <f>IF('2019'!AH59=0,0,(AMS_2030!AH59/'2019'!AH59)^(1/7)-1)</f>
        <v>2.8202485113704157E-5</v>
      </c>
      <c r="AI59">
        <f>IF('2019'!AI59=0,0,(AMS_2030!AI59/'2019'!AI59)^(1/7)-1)</f>
        <v>-6.3305502864741126E-4</v>
      </c>
      <c r="AJ59">
        <f>IF('2019'!AJ59=0,0,(AMS_2030!AJ59/'2019'!AJ59)^(1/7)-1)</f>
        <v>3.2482549650048043E-7</v>
      </c>
      <c r="AK59">
        <f>IF('2019'!AK59=0,0,(AMS_2030!AK59/'2019'!AK59)^(1/7)-1)</f>
        <v>0</v>
      </c>
      <c r="AL59">
        <f>IF('2019'!AL59=0,0,(AMS_2030!AL59/'2019'!AL59)^(1/7)-1)</f>
        <v>6.7119544609517412E-4</v>
      </c>
      <c r="AM59">
        <f>IF('2019'!AM59=0,0,(AMS_2030!AM59/'2019'!AM59)^(1/7)-1)</f>
        <v>1.7807392818980361E-5</v>
      </c>
      <c r="AN59">
        <f>IF('2019'!AN59=0,0,(AMS_2030!AN59/'2019'!AN59)^(1/7)-1)</f>
        <v>0</v>
      </c>
      <c r="AO59">
        <f>IF('2019'!AO59=0,0,(AMS_2030!AO59/'2019'!AO59)^(1/7)-1)</f>
        <v>-1.3551712959150031E-3</v>
      </c>
      <c r="AP59">
        <f>IF('2019'!AP59=0,0,(AMS_2030!AP59/'2019'!AP59)^(1/7)-1)</f>
        <v>0</v>
      </c>
      <c r="AQ59">
        <f>IF('2019'!AQ59=0,0,(AMS_2030!AQ59/'2019'!AQ59)^(1/7)-1)</f>
        <v>0</v>
      </c>
      <c r="AR59">
        <f>IF('2019'!AR59=0,0,(AMS_2030!AR59/'2019'!AR59)^(1/7)-1)</f>
        <v>0</v>
      </c>
      <c r="AS59">
        <f>IF('2019'!AS59=0,0,(AMS_2030!AS59/'2019'!AS59)^(1/7)-1)</f>
        <v>0</v>
      </c>
      <c r="AT59">
        <f>IF('2019'!AT59=0,0,(AMS_2030!AT59/'2019'!AT59)^(1/7)-1)</f>
        <v>0</v>
      </c>
      <c r="AU59">
        <f>IF('2019'!AU59=0,0,(AMS_2030!AU59/'2019'!AU59)^(1/7)-1)</f>
        <v>-8.8591730444620431E-5</v>
      </c>
    </row>
    <row r="60" spans="1:47" x14ac:dyDescent="0.25">
      <c r="A60" s="146"/>
      <c r="B60" s="1" t="s">
        <v>21</v>
      </c>
      <c r="C60" s="1">
        <v>19</v>
      </c>
      <c r="D60" s="4" t="s">
        <v>58</v>
      </c>
      <c r="E60">
        <f>IF('2019'!E60=0,0,(AMS_2030!E60/'2019'!E60)^(1/7)-1)</f>
        <v>-1.0745530158554617E-3</v>
      </c>
      <c r="F60">
        <f>IF('2019'!F60=0,0,(AMS_2030!F60/'2019'!F60)^(1/7)-1)</f>
        <v>6.6113607634710192E-4</v>
      </c>
      <c r="G60">
        <f>IF('2019'!G60=0,0,(AMS_2030!G60/'2019'!G60)^(1/7)-1)</f>
        <v>-6.2794971111501674E-5</v>
      </c>
      <c r="H60">
        <f>IF('2019'!H60=0,0,(AMS_2030!H60/'2019'!H60)^(1/7)-1)</f>
        <v>-5.7232289961022587E-2</v>
      </c>
      <c r="I60">
        <f>IF('2019'!I60=0,0,(AMS_2030!I60/'2019'!I60)^(1/7)-1)</f>
        <v>4.4829507698618265E-4</v>
      </c>
      <c r="J60">
        <f>IF('2019'!J60=0,0,(AMS_2030!J60/'2019'!J60)^(1/7)-1)</f>
        <v>-2.6780741279575082E-4</v>
      </c>
      <c r="K60" s="64">
        <f>IF('2019 (Z)'!AW60=0,0,('AMS_2030 (Z)'!AW60/'2019 (Z)'!AW60)^(1/7)-1)</f>
        <v>2.4177323983152199E-3</v>
      </c>
      <c r="L60" s="64">
        <f t="shared" si="6"/>
        <v>2.4177323983152199E-3</v>
      </c>
      <c r="M60">
        <f>IF('2019'!M60=0,0,(AMS_2030!M60/'2019'!M60)^(1/7)-1)</f>
        <v>-6.4746298902514932E-3</v>
      </c>
      <c r="N60">
        <f>IF('2019'!N60=0,0,(AMS_2030!N60/'2019'!N60)^(1/7)-1)</f>
        <v>-1.7664555254400027E-2</v>
      </c>
      <c r="O60">
        <f>IF('2019'!O60=0,0,(AMS_2030!O60/'2019'!O60)^(1/7)-1)</f>
        <v>-9.3150453965193947E-3</v>
      </c>
      <c r="P60">
        <f>IF('2019'!P60=0,0,(AMS_2030!P60/'2019'!P60)^(1/7)-1)</f>
        <v>-2.7360703569878631E-4</v>
      </c>
      <c r="Q60">
        <f>IF('2019'!Q60=0,0,(AMS_2030!Q60/'2019'!Q60)^(1/7)-1)</f>
        <v>-4.1250805461578999E-5</v>
      </c>
      <c r="R60">
        <f>IF('2019'!R60=0,0,(AMS_2030!R60/'2019'!R60)^(1/7)-1)</f>
        <v>-5.2680748003464117E-5</v>
      </c>
      <c r="S60" s="64">
        <f t="shared" si="1"/>
        <v>-1.9524375922674864E-6</v>
      </c>
      <c r="T60" s="64">
        <f>IF('2019'!T60=0,0,(AMS_2030!T60/'2019'!T60)^(1/7)-1)</f>
        <v>-1.9524375922674864E-6</v>
      </c>
      <c r="U60">
        <f>IF('2019'!U60=0,0,(AMS_2030!U60/'2019'!U60)^(1/7)-1)</f>
        <v>-5.2045847725445959E-5</v>
      </c>
      <c r="V60">
        <f>IF('2019'!V60=0,0,(AMS_2030!V60/'2019'!V60)^(1/7)-1)</f>
        <v>-2.2379354371548921E-5</v>
      </c>
      <c r="W60">
        <f>IF('2019'!W60=0,0,(AMS_2030!W60/'2019'!W60)^(1/7)-1)</f>
        <v>-7.6199345592986578E-4</v>
      </c>
      <c r="X60">
        <f>IF('2019'!X60=0,0,(AMS_2030!X60/'2019'!X60)^(1/7)-1)</f>
        <v>-2.6506621424460253E-4</v>
      </c>
      <c r="Y60">
        <f>IF('2019'!Y60=0,0,(AMS_2030!Y60/'2019'!Y60)^(1/7)-1)</f>
        <v>-3.2452395596113126E-3</v>
      </c>
      <c r="Z60">
        <f>IF('2019'!Z60=0,0,(AMS_2030!Z60/'2019'!Z60)^(1/7)-1)</f>
        <v>-1.1977298973644412E-3</v>
      </c>
      <c r="AA60">
        <f>IF('2019'!AA60=0,0,(AMS_2030!AA60/'2019'!AA60)^(1/7)-1)</f>
        <v>3.7417731654991737E-3</v>
      </c>
      <c r="AB60">
        <f>IF('2019'!AB60=0,0,(AMS_2030!AB60/'2019'!AB60)^(1/7)-1)</f>
        <v>-9.4233891800854508E-5</v>
      </c>
      <c r="AC60">
        <f>IF('2019'!AC60=0,0,(AMS_2030!AC60/'2019'!AC60)^(1/7)-1)</f>
        <v>-6.9323184439007424E-4</v>
      </c>
      <c r="AD60">
        <f>IF('2019'!AD60=0,0,(AMS_2030!AD60/'2019'!AD60)^(1/7)-1)</f>
        <v>1.3109519570275729E-4</v>
      </c>
      <c r="AE60">
        <f>IF('2019'!AE60=0,0,(AMS_2030!AE60/'2019'!AE60)^(1/7)-1)</f>
        <v>-4.3470391771571748E-4</v>
      </c>
      <c r="AF60">
        <f>IF('2019'!AF60=0,0,(AMS_2030!AF60/'2019'!AF60)^(1/7)-1)</f>
        <v>-2.1267734651494452E-3</v>
      </c>
      <c r="AG60">
        <f>IF('2019'!AG60=0,0,(AMS_2030!AG60/'2019'!AG60)^(1/7)-1)</f>
        <v>-5.9106537366587775E-3</v>
      </c>
      <c r="AH60">
        <f>IF('2019'!AH60=0,0,(AMS_2030!AH60/'2019'!AH60)^(1/7)-1)</f>
        <v>-3.9769344643114657E-5</v>
      </c>
      <c r="AI60">
        <f>IF('2019'!AI60=0,0,(AMS_2030!AI60/'2019'!AI60)^(1/7)-1)</f>
        <v>-6.4712183232296105E-4</v>
      </c>
      <c r="AJ60">
        <f>IF('2019'!AJ60=0,0,(AMS_2030!AJ60/'2019'!AJ60)^(1/7)-1)</f>
        <v>-1.5595502097121017E-4</v>
      </c>
      <c r="AK60">
        <f>IF('2019'!AK60=0,0,(AMS_2030!AK60/'2019'!AK60)^(1/7)-1)</f>
        <v>0</v>
      </c>
      <c r="AL60">
        <f>IF('2019'!AL60=0,0,(AMS_2030!AL60/'2019'!AL60)^(1/7)-1)</f>
        <v>5.8589817559551172E-4</v>
      </c>
      <c r="AM60">
        <f>IF('2019'!AM60=0,0,(AMS_2030!AM60/'2019'!AM60)^(1/7)-1)</f>
        <v>-1.0134567694983776E-3</v>
      </c>
      <c r="AN60">
        <f>IF('2019'!AN60=0,0,(AMS_2030!AN60/'2019'!AN60)^(1/7)-1)</f>
        <v>0</v>
      </c>
      <c r="AO60">
        <f>IF('2019'!AO60=0,0,(AMS_2030!AO60/'2019'!AO60)^(1/7)-1)</f>
        <v>-1.3643977135938679E-3</v>
      </c>
      <c r="AP60">
        <f>IF('2019'!AP60=0,0,(AMS_2030!AP60/'2019'!AP60)^(1/7)-1)</f>
        <v>-1.4000816482995226E-4</v>
      </c>
      <c r="AQ60">
        <f>IF('2019'!AQ60=0,0,(AMS_2030!AQ60/'2019'!AQ60)^(1/7)-1)</f>
        <v>-1.1102230246251565E-16</v>
      </c>
      <c r="AR60">
        <f>IF('2019'!AR60=0,0,(AMS_2030!AR60/'2019'!AR60)^(1/7)-1)</f>
        <v>-1.4029563475737028E-5</v>
      </c>
      <c r="AS60">
        <f>IF('2019'!AS60=0,0,(AMS_2030!AS60/'2019'!AS60)^(1/7)-1)</f>
        <v>0</v>
      </c>
      <c r="AT60">
        <f>IF('2019'!AT60=0,0,(AMS_2030!AT60/'2019'!AT60)^(1/7)-1)</f>
        <v>0</v>
      </c>
      <c r="AU60">
        <f>IF('2019'!AU60=0,0,(AMS_2030!AU60/'2019'!AU60)^(1/7)-1)</f>
        <v>-1.1605194527983809E-3</v>
      </c>
    </row>
    <row r="61" spans="1:47" x14ac:dyDescent="0.25">
      <c r="A61" s="146"/>
      <c r="B61" s="1" t="s">
        <v>22</v>
      </c>
      <c r="C61" s="1">
        <v>20</v>
      </c>
      <c r="D61" s="4" t="s">
        <v>59</v>
      </c>
      <c r="E61">
        <f>IF('2019'!E61=0,0,(AMS_2030!E61/'2019'!E61)^(1/7)-1)</f>
        <v>3.8835728404240655E-5</v>
      </c>
      <c r="F61">
        <f>IF('2019'!F61=0,0,(AMS_2030!F61/'2019'!F61)^(1/7)-1)</f>
        <v>1.6141621737413292E-3</v>
      </c>
      <c r="G61">
        <f>IF('2019'!G61=0,0,(AMS_2030!G61/'2019'!G61)^(1/7)-1)</f>
        <v>6.3933125460380325E-10</v>
      </c>
      <c r="H61">
        <f>IF('2019'!H61=0,0,(AMS_2030!H61/'2019'!H61)^(1/7)-1)</f>
        <v>1.9265136733114474E-2</v>
      </c>
      <c r="I61">
        <f>IF('2019'!I61=0,0,(AMS_2030!I61/'2019'!I61)^(1/7)-1)</f>
        <v>6.3348437261856461E-4</v>
      </c>
      <c r="J61">
        <f>IF('2019'!J61=0,0,(AMS_2030!J61/'2019'!J61)^(1/7)-1)</f>
        <v>-1.3535216910609549E-5</v>
      </c>
      <c r="K61" s="64">
        <f>IF('2019 (Z)'!AW61=0,0,('AMS_2030 (Z)'!AW61/'2019 (Z)'!AW61)^(1/7)-1)</f>
        <v>2.5637574828900611E-3</v>
      </c>
      <c r="L61" s="64">
        <f t="shared" si="6"/>
        <v>2.5637574828900611E-3</v>
      </c>
      <c r="M61">
        <f>IF('2019'!M61=0,0,(AMS_2030!M61/'2019'!M61)^(1/7)-1)</f>
        <v>5.4718739976866715E-5</v>
      </c>
      <c r="N61">
        <f>IF('2019'!N61=0,0,(AMS_2030!N61/'2019'!N61)^(1/7)-1)</f>
        <v>5.7473079373004943E-4</v>
      </c>
      <c r="O61">
        <f>IF('2019'!O61=0,0,(AMS_2030!O61/'2019'!O61)^(1/7)-1)</f>
        <v>2.9095493188766586E-3</v>
      </c>
      <c r="P61">
        <f>IF('2019'!P61=0,0,(AMS_2030!P61/'2019'!P61)^(1/7)-1)</f>
        <v>1.0385887542874173E-4</v>
      </c>
      <c r="Q61">
        <f>IF('2019'!Q61=0,0,(AMS_2030!Q61/'2019'!Q61)^(1/7)-1)</f>
        <v>-8.5851123765579018E-8</v>
      </c>
      <c r="R61">
        <f>IF('2019'!R61=0,0,(AMS_2030!R61/'2019'!R61)^(1/7)-1)</f>
        <v>1.2248834835304478E-8</v>
      </c>
      <c r="S61" s="64">
        <f t="shared" si="1"/>
        <v>-4.0844796630579161E-5</v>
      </c>
      <c r="T61" s="64">
        <f>IF('2019'!T61=0,0,(AMS_2030!T61/'2019'!T61)^(1/7)-1)</f>
        <v>-4.0844796630579161E-5</v>
      </c>
      <c r="U61">
        <f>IF('2019'!U61=0,0,(AMS_2030!U61/'2019'!U61)^(1/7)-1)</f>
        <v>-2.9077553409528889E-7</v>
      </c>
      <c r="V61">
        <f>IF('2019'!V61=0,0,(AMS_2030!V61/'2019'!V61)^(1/7)-1)</f>
        <v>1.2112874925307437E-8</v>
      </c>
      <c r="W61">
        <f>IF('2019'!W61=0,0,(AMS_2030!W61/'2019'!W61)^(1/7)-1)</f>
        <v>1.7273983978305374E-4</v>
      </c>
      <c r="X61">
        <f>IF('2019'!X61=0,0,(AMS_2030!X61/'2019'!X61)^(1/7)-1)</f>
        <v>-3.3384981907857991E-6</v>
      </c>
      <c r="Y61">
        <f>IF('2019'!Y61=0,0,(AMS_2030!Y61/'2019'!Y61)^(1/7)-1)</f>
        <v>-3.2151038173200419E-3</v>
      </c>
      <c r="Z61">
        <f>IF('2019'!Z61=0,0,(AMS_2030!Z61/'2019'!Z61)^(1/7)-1)</f>
        <v>-1.1300802068140436E-3</v>
      </c>
      <c r="AA61">
        <f>IF('2019'!AA61=0,0,(AMS_2030!AA61/'2019'!AA61)^(1/7)-1)</f>
        <v>3.7470704040307723E-3</v>
      </c>
      <c r="AB61">
        <f>IF('2019'!AB61=0,0,(AMS_2030!AB61/'2019'!AB61)^(1/7)-1)</f>
        <v>-2.3374433760459112E-4</v>
      </c>
      <c r="AC61">
        <f>IF('2019'!AC61=0,0,(AMS_2030!AC61/'2019'!AC61)^(1/7)-1)</f>
        <v>-6.8900790597536954E-4</v>
      </c>
      <c r="AD61">
        <f>IF('2019'!AD61=0,0,(AMS_2030!AD61/'2019'!AD61)^(1/7)-1)</f>
        <v>1.3776475770566066E-4</v>
      </c>
      <c r="AE61">
        <f>IF('2019'!AE61=0,0,(AMS_2030!AE61/'2019'!AE61)^(1/7)-1)</f>
        <v>-4.2327012427656463E-4</v>
      </c>
      <c r="AF61">
        <f>IF('2019'!AF61=0,0,(AMS_2030!AF61/'2019'!AF61)^(1/7)-1)</f>
        <v>-2.0811602723551648E-3</v>
      </c>
      <c r="AG61">
        <f>IF('2019'!AG61=0,0,(AMS_2030!AG61/'2019'!AG61)^(1/7)-1)</f>
        <v>-5.9103978073118402E-3</v>
      </c>
      <c r="AH61">
        <f>IF('2019'!AH61=0,0,(AMS_2030!AH61/'2019'!AH61)^(1/7)-1)</f>
        <v>2.8202485113482112E-5</v>
      </c>
      <c r="AI61">
        <f>IF('2019'!AI61=0,0,(AMS_2030!AI61/'2019'!AI61)^(1/7)-1)</f>
        <v>-6.3897058755435499E-4</v>
      </c>
      <c r="AJ61">
        <f>IF('2019'!AJ61=0,0,(AMS_2030!AJ61/'2019'!AJ61)^(1/7)-1)</f>
        <v>-2.4491639258883424E-6</v>
      </c>
      <c r="AK61">
        <f>IF('2019'!AK61=0,0,(AMS_2030!AK61/'2019'!AK61)^(1/7)-1)</f>
        <v>0</v>
      </c>
      <c r="AL61">
        <f>IF('2019'!AL61=0,0,(AMS_2030!AL61/'2019'!AL61)^(1/7)-1)</f>
        <v>6.7119544609473003E-4</v>
      </c>
      <c r="AM61">
        <f>IF('2019'!AM61=0,0,(AMS_2030!AM61/'2019'!AM61)^(1/7)-1)</f>
        <v>1.8941912335757038E-5</v>
      </c>
      <c r="AN61">
        <f>IF('2019'!AN61=0,0,(AMS_2030!AN61/'2019'!AN61)^(1/7)-1)</f>
        <v>0</v>
      </c>
      <c r="AO61">
        <f>IF('2019'!AO61=0,0,(AMS_2030!AO61/'2019'!AO61)^(1/7)-1)</f>
        <v>-1.355171295914559E-3</v>
      </c>
      <c r="AP61">
        <f>IF('2019'!AP61=0,0,(AMS_2030!AP61/'2019'!AP61)^(1/7)-1)</f>
        <v>2.2204460492503131E-16</v>
      </c>
      <c r="AQ61">
        <f>IF('2019'!AQ61=0,0,(AMS_2030!AQ61/'2019'!AQ61)^(1/7)-1)</f>
        <v>-5.5511151231257827E-16</v>
      </c>
      <c r="AR61">
        <f>IF('2019'!AR61=0,0,(AMS_2030!AR61/'2019'!AR61)^(1/7)-1)</f>
        <v>0</v>
      </c>
      <c r="AS61">
        <f>IF('2019'!AS61=0,0,(AMS_2030!AS61/'2019'!AS61)^(1/7)-1)</f>
        <v>0</v>
      </c>
      <c r="AT61">
        <f>IF('2019'!AT61=0,0,(AMS_2030!AT61/'2019'!AT61)^(1/7)-1)</f>
        <v>0</v>
      </c>
      <c r="AU61">
        <f>IF('2019'!AU61=0,0,(AMS_2030!AU61/'2019'!AU61)^(1/7)-1)</f>
        <v>-8.563472173928055E-6</v>
      </c>
    </row>
    <row r="62" spans="1:47" x14ac:dyDescent="0.25">
      <c r="A62" s="146"/>
      <c r="B62" s="1" t="s">
        <v>23</v>
      </c>
      <c r="C62" s="1">
        <v>21</v>
      </c>
      <c r="D62" s="4" t="s">
        <v>60</v>
      </c>
      <c r="E62">
        <f>IF('2019'!E62=0,0,(AMS_2030!E62/'2019'!E62)^(1/7)-1)</f>
        <v>-5.1642569061411958E-3</v>
      </c>
      <c r="F62">
        <f>IF('2019'!F62=0,0,(AMS_2030!F62/'2019'!F62)^(1/7)-1)</f>
        <v>1.9802099775909632E-3</v>
      </c>
      <c r="G62">
        <f>IF('2019'!G62=0,0,(AMS_2030!G62/'2019'!G62)^(1/7)-1)</f>
        <v>6.3933192073761802E-10</v>
      </c>
      <c r="H62">
        <f>IF('2019'!H62=0,0,(AMS_2030!H62/'2019'!H62)^(1/7)-1)</f>
        <v>-0.12421920745110659</v>
      </c>
      <c r="I62">
        <f>IF('2019'!I62=0,0,(AMS_2030!I62/'2019'!I62)^(1/7)-1)</f>
        <v>7.4665277490248982E-4</v>
      </c>
      <c r="J62">
        <f>IF('2019'!J62=0,0,(AMS_2030!J62/'2019'!J62)^(1/7)-1)</f>
        <v>-1.1378644058878229E-2</v>
      </c>
      <c r="K62" s="64">
        <f>IF('2019 (Z)'!AW62=0,0,('AMS_2030 (Z)'!AW62/'2019 (Z)'!AW62)^(1/7)-1)</f>
        <v>1.4892410378781751E-3</v>
      </c>
      <c r="L62" s="64">
        <f t="shared" si="6"/>
        <v>1.4892410378781751E-3</v>
      </c>
      <c r="M62">
        <f>IF('2019'!M62=0,0,(AMS_2030!M62/'2019'!M62)^(1/7)-1)</f>
        <v>-5.1907984874365209E-2</v>
      </c>
      <c r="N62">
        <f>IF('2019'!N62=0,0,(AMS_2030!N62/'2019'!N62)^(1/7)-1)</f>
        <v>-5.4295184192294177E-2</v>
      </c>
      <c r="O62">
        <f>IF('2019'!O62=0,0,(AMS_2030!O62/'2019'!O62)^(1/7)-1)</f>
        <v>-4.9398969177971708E-3</v>
      </c>
      <c r="P62">
        <f>IF('2019'!P62=0,0,(AMS_2030!P62/'2019'!P62)^(1/7)-1)</f>
        <v>-9.8059928041238642E-5</v>
      </c>
      <c r="Q62">
        <f>IF('2019'!Q62=0,0,(AMS_2030!Q62/'2019'!Q62)^(1/7)-1)</f>
        <v>-8.5851124320690531E-8</v>
      </c>
      <c r="R62">
        <f>IF('2019'!R62=0,0,(AMS_2030!R62/'2019'!R62)^(1/7)-1)</f>
        <v>0</v>
      </c>
      <c r="S62" s="64">
        <f t="shared" si="1"/>
        <v>1.3470979324470278E-5</v>
      </c>
      <c r="T62" s="64">
        <f>IF('2019'!T62=0,0,(AMS_2030!T62/'2019'!T62)^(1/7)-1)</f>
        <v>1.3470979324470278E-5</v>
      </c>
      <c r="U62">
        <f>IF('2019'!U62=0,0,(AMS_2030!U62/'2019'!U62)^(1/7)-1)</f>
        <v>0</v>
      </c>
      <c r="V62">
        <f>IF('2019'!V62=0,0,(AMS_2030!V62/'2019'!V62)^(1/7)-1)</f>
        <v>0</v>
      </c>
      <c r="W62">
        <f>IF('2019'!W62=0,0,(AMS_2030!W62/'2019'!W62)^(1/7)-1)</f>
        <v>-4.9522020857228899E-3</v>
      </c>
      <c r="X62">
        <f>IF('2019'!X62=0,0,(AMS_2030!X62/'2019'!X62)^(1/7)-1)</f>
        <v>3.647865030043107E-7</v>
      </c>
      <c r="Y62">
        <f>IF('2019'!Y62=0,0,(AMS_2030!Y62/'2019'!Y62)^(1/7)-1)</f>
        <v>-3.2151038173217072E-3</v>
      </c>
      <c r="Z62">
        <f>IF('2019'!Z62=0,0,(AMS_2030!Z62/'2019'!Z62)^(1/7)-1)</f>
        <v>-5.9275540674641469E-4</v>
      </c>
      <c r="AA62">
        <f>IF('2019'!AA62=0,0,(AMS_2030!AA62/'2019'!AA62)^(1/7)-1)</f>
        <v>3.7471534196278355E-3</v>
      </c>
      <c r="AB62">
        <f>IF('2019'!AB62=0,0,(AMS_2030!AB62/'2019'!AB62)^(1/7)-1)</f>
        <v>-3.0720458376165549E-4</v>
      </c>
      <c r="AC62">
        <f>IF('2019'!AC62=0,0,(AMS_2030!AC62/'2019'!AC62)^(1/7)-1)</f>
        <v>-6.8900790597592465E-4</v>
      </c>
      <c r="AD62">
        <f>IF('2019'!AD62=0,0,(AMS_2030!AD62/'2019'!AD62)^(1/7)-1)</f>
        <v>1.3776475770521657E-4</v>
      </c>
      <c r="AE62">
        <f>IF('2019'!AE62=0,0,(AMS_2030!AE62/'2019'!AE62)^(1/7)-1)</f>
        <v>-4.2327012427645361E-4</v>
      </c>
      <c r="AF62">
        <f>IF('2019'!AF62=0,0,(AMS_2030!AF62/'2019'!AF62)^(1/7)-1)</f>
        <v>-2.0811602723552758E-3</v>
      </c>
      <c r="AG62">
        <f>IF('2019'!AG62=0,0,(AMS_2030!AG62/'2019'!AG62)^(1/7)-1)</f>
        <v>0</v>
      </c>
      <c r="AH62">
        <f>IF('2019'!AH62=0,0,(AMS_2030!AH62/'2019'!AH62)^(1/7)-1)</f>
        <v>2.8202485113704157E-5</v>
      </c>
      <c r="AI62">
        <f>IF('2019'!AI62=0,0,(AMS_2030!AI62/'2019'!AI62)^(1/7)-1)</f>
        <v>-6.4103239773183329E-4</v>
      </c>
      <c r="AJ62">
        <f>IF('2019'!AJ62=0,0,(AMS_2030!AJ62/'2019'!AJ62)^(1/7)-1)</f>
        <v>1.0472709242037581E-6</v>
      </c>
      <c r="AK62">
        <f>IF('2019'!AK62=0,0,(AMS_2030!AK62/'2019'!AK62)^(1/7)-1)</f>
        <v>0</v>
      </c>
      <c r="AL62">
        <f>IF('2019'!AL62=0,0,(AMS_2030!AL62/'2019'!AL62)^(1/7)-1)</f>
        <v>6.7119544609517412E-4</v>
      </c>
      <c r="AM62">
        <f>IF('2019'!AM62=0,0,(AMS_2030!AM62/'2019'!AM62)^(1/7)-1)</f>
        <v>1.8307172198861466E-5</v>
      </c>
      <c r="AN62">
        <f>IF('2019'!AN62=0,0,(AMS_2030!AN62/'2019'!AN62)^(1/7)-1)</f>
        <v>0</v>
      </c>
      <c r="AO62">
        <f>IF('2019'!AO62=0,0,(AMS_2030!AO62/'2019'!AO62)^(1/7)-1)</f>
        <v>-1.3551712959150031E-3</v>
      </c>
      <c r="AP62">
        <f>IF('2019'!AP62=0,0,(AMS_2030!AP62/'2019'!AP62)^(1/7)-1)</f>
        <v>0</v>
      </c>
      <c r="AQ62">
        <f>IF('2019'!AQ62=0,0,(AMS_2030!AQ62/'2019'!AQ62)^(1/7)-1)</f>
        <v>0</v>
      </c>
      <c r="AR62">
        <f>IF('2019'!AR62=0,0,(AMS_2030!AR62/'2019'!AR62)^(1/7)-1)</f>
        <v>0</v>
      </c>
      <c r="AS62">
        <f>IF('2019'!AS62=0,0,(AMS_2030!AS62/'2019'!AS62)^(1/7)-1)</f>
        <v>0</v>
      </c>
      <c r="AT62">
        <f>IF('2019'!AT62=0,0,(AMS_2030!AT62/'2019'!AT62)^(1/7)-1)</f>
        <v>0</v>
      </c>
      <c r="AU62">
        <f>IF('2019'!AU62=0,0,(AMS_2030!AU62/'2019'!AU62)^(1/7)-1)</f>
        <v>-1.7339775102813926E-2</v>
      </c>
    </row>
    <row r="63" spans="1:47" x14ac:dyDescent="0.25">
      <c r="A63" s="146"/>
      <c r="B63" s="1" t="s">
        <v>24</v>
      </c>
      <c r="C63" s="1">
        <v>22</v>
      </c>
      <c r="D63" s="4" t="s">
        <v>61</v>
      </c>
      <c r="E63">
        <f>IF('2019'!E63=0,0,(AMS_2030!E63/'2019'!E63)^(1/7)-1)</f>
        <v>-1.153022556511063E-3</v>
      </c>
      <c r="F63">
        <f>IF('2019'!F63=0,0,(AMS_2030!F63/'2019'!F63)^(1/7)-1)</f>
        <v>2.4883533775148514E-3</v>
      </c>
      <c r="G63">
        <f>IF('2019'!G63=0,0,(AMS_2030!G63/'2019'!G63)^(1/7)-1)</f>
        <v>6.3933192073761802E-10</v>
      </c>
      <c r="H63">
        <f>IF('2019'!H63=0,0,(AMS_2030!H63/'2019'!H63)^(1/7)-1)</f>
        <v>-8.8564015410583008E-2</v>
      </c>
      <c r="I63">
        <f>IF('2019'!I63=0,0,(AMS_2030!I63/'2019'!I63)^(1/7)-1)</f>
        <v>5.2090590869813269E-4</v>
      </c>
      <c r="J63">
        <f>IF('2019'!J63=0,0,(AMS_2030!J63/'2019'!J63)^(1/7)-1)</f>
        <v>-3.1019206944316036E-4</v>
      </c>
      <c r="K63" s="64">
        <f>IF('2019 (Z)'!AW63=0,0,('AMS_2030 (Z)'!AW63/'2019 (Z)'!AW63)^(1/7)-1)</f>
        <v>1.2599126396328764E-3</v>
      </c>
      <c r="L63" s="64">
        <f t="shared" si="6"/>
        <v>1.2599126396328764E-3</v>
      </c>
      <c r="M63">
        <f>IF('2019'!M63=0,0,(AMS_2030!M63/'2019'!M63)^(1/7)-1)</f>
        <v>-5.2374730040994577E-2</v>
      </c>
      <c r="N63">
        <f>IF('2019'!N63=0,0,(AMS_2030!N63/'2019'!N63)^(1/7)-1)</f>
        <v>-5.4796505729402201E-2</v>
      </c>
      <c r="O63">
        <f>IF('2019'!O63=0,0,(AMS_2030!O63/'2019'!O63)^(1/7)-1)</f>
        <v>-1.0219328132491046E-2</v>
      </c>
      <c r="P63">
        <f>IF('2019'!P63=0,0,(AMS_2030!P63/'2019'!P63)^(1/7)-1)</f>
        <v>-9.0673781109051887E-6</v>
      </c>
      <c r="Q63">
        <f>IF('2019'!Q63=0,0,(AMS_2030!Q63/'2019'!Q63)^(1/7)-1)</f>
        <v>-8.5851124320690531E-8</v>
      </c>
      <c r="R63">
        <f>IF('2019'!R63=0,0,(AMS_2030!R63/'2019'!R63)^(1/7)-1)</f>
        <v>1.2248834613259874E-8</v>
      </c>
      <c r="S63" s="64">
        <f t="shared" si="1"/>
        <v>1.3470979324470278E-5</v>
      </c>
      <c r="T63" s="64">
        <f>IF('2019'!T63=0,0,(AMS_2030!T63/'2019'!T63)^(1/7)-1)</f>
        <v>1.3470979324470278E-5</v>
      </c>
      <c r="U63">
        <f>IF('2019'!U63=0,0,(AMS_2030!U63/'2019'!U63)^(1/7)-1)</f>
        <v>-5.5804284526672632E-8</v>
      </c>
      <c r="V63">
        <f>IF('2019'!V63=0,0,(AMS_2030!V63/'2019'!V63)^(1/7)-1)</f>
        <v>1.2112875591441252E-8</v>
      </c>
      <c r="W63">
        <f>IF('2019'!W63=0,0,(AMS_2030!W63/'2019'!W63)^(1/7)-1)</f>
        <v>4.520271899686179E-4</v>
      </c>
      <c r="X63">
        <f>IF('2019'!X63=0,0,(AMS_2030!X63/'2019'!X63)^(1/7)-1)</f>
        <v>2.1190775199020351E-6</v>
      </c>
      <c r="Y63">
        <f>IF('2019'!Y63=0,0,(AMS_2030!Y63/'2019'!Y63)^(1/7)-1)</f>
        <v>-3.2151038173219293E-3</v>
      </c>
      <c r="Z63">
        <f>IF('2019'!Z63=0,0,(AMS_2030!Z63/'2019'!Z63)^(1/7)-1)</f>
        <v>-1.1611844381510528E-3</v>
      </c>
      <c r="AA63">
        <f>IF('2019'!AA63=0,0,(AMS_2030!AA63/'2019'!AA63)^(1/7)-1)</f>
        <v>3.7470256811904523E-3</v>
      </c>
      <c r="AB63">
        <f>IF('2019'!AB63=0,0,(AMS_2030!AB63/'2019'!AB63)^(1/7)-1)</f>
        <v>-1.9056989700172444E-5</v>
      </c>
      <c r="AC63">
        <f>IF('2019'!AC63=0,0,(AMS_2030!AC63/'2019'!AC63)^(1/7)-1)</f>
        <v>-6.8900790597603567E-4</v>
      </c>
      <c r="AD63">
        <f>IF('2019'!AD63=0,0,(AMS_2030!AD63/'2019'!AD63)^(1/7)-1)</f>
        <v>1.3776475770521657E-4</v>
      </c>
      <c r="AE63">
        <f>IF('2019'!AE63=0,0,(AMS_2030!AE63/'2019'!AE63)^(1/7)-1)</f>
        <v>-4.2327012427645361E-4</v>
      </c>
      <c r="AF63">
        <f>IF('2019'!AF63=0,0,(AMS_2030!AF63/'2019'!AF63)^(1/7)-1)</f>
        <v>-2.0811602723552758E-3</v>
      </c>
      <c r="AG63">
        <f>IF('2019'!AG63=0,0,(AMS_2030!AG63/'2019'!AG63)^(1/7)-1)</f>
        <v>-5.9103978073128394E-3</v>
      </c>
      <c r="AH63">
        <f>IF('2019'!AH63=0,0,(AMS_2030!AH63/'2019'!AH63)^(1/7)-1)</f>
        <v>2.8202485113482112E-5</v>
      </c>
      <c r="AI63">
        <f>IF('2019'!AI63=0,0,(AMS_2030!AI63/'2019'!AI63)^(1/7)-1)</f>
        <v>-6.3982933348238902E-4</v>
      </c>
      <c r="AJ63">
        <f>IF('2019'!AJ63=0,0,(AMS_2030!AJ63/'2019'!AJ63)^(1/7)-1)</f>
        <v>1.0330339645925335E-6</v>
      </c>
      <c r="AK63">
        <f>IF('2019'!AK63=0,0,(AMS_2030!AK63/'2019'!AK63)^(1/7)-1)</f>
        <v>0</v>
      </c>
      <c r="AL63">
        <f>IF('2019'!AL63=0,0,(AMS_2030!AL63/'2019'!AL63)^(1/7)-1)</f>
        <v>6.7119544609517412E-4</v>
      </c>
      <c r="AM63">
        <f>IF('2019'!AM63=0,0,(AMS_2030!AM63/'2019'!AM63)^(1/7)-1)</f>
        <v>1.906262783890611E-5</v>
      </c>
      <c r="AN63">
        <f>IF('2019'!AN63=0,0,(AMS_2030!AN63/'2019'!AN63)^(1/7)-1)</f>
        <v>0</v>
      </c>
      <c r="AO63">
        <f>IF('2019'!AO63=0,0,(AMS_2030!AO63/'2019'!AO63)^(1/7)-1)</f>
        <v>-1.3551712959150031E-3</v>
      </c>
      <c r="AP63">
        <f>IF('2019'!AP63=0,0,(AMS_2030!AP63/'2019'!AP63)^(1/7)-1)</f>
        <v>0</v>
      </c>
      <c r="AQ63">
        <f>IF('2019'!AQ63=0,0,(AMS_2030!AQ63/'2019'!AQ63)^(1/7)-1)</f>
        <v>0</v>
      </c>
      <c r="AR63">
        <f>IF('2019'!AR63=0,0,(AMS_2030!AR63/'2019'!AR63)^(1/7)-1)</f>
        <v>0</v>
      </c>
      <c r="AS63">
        <f>IF('2019'!AS63=0,0,(AMS_2030!AS63/'2019'!AS63)^(1/7)-1)</f>
        <v>0</v>
      </c>
      <c r="AT63">
        <f>IF('2019'!AT63=0,0,(AMS_2030!AT63/'2019'!AT63)^(1/7)-1)</f>
        <v>0</v>
      </c>
      <c r="AU63">
        <f>IF('2019'!AU63=0,0,(AMS_2030!AU63/'2019'!AU63)^(1/7)-1)</f>
        <v>-2.3502629092765348E-3</v>
      </c>
    </row>
    <row r="64" spans="1:47" x14ac:dyDescent="0.25">
      <c r="A64" s="146"/>
      <c r="B64" s="1" t="s">
        <v>25</v>
      </c>
      <c r="C64" s="1">
        <v>23</v>
      </c>
      <c r="D64" s="4" t="s">
        <v>62</v>
      </c>
      <c r="E64">
        <f>IF('2019'!E64=0,0,(AMS_2030!E64/'2019'!E64)^(1/7)-1)</f>
        <v>0</v>
      </c>
      <c r="F64">
        <f>IF('2019'!F64=0,0,(AMS_2030!F64/'2019'!F64)^(1/7)-1)</f>
        <v>0</v>
      </c>
      <c r="G64">
        <f>IF('2019'!G64=0,0,(AMS_2030!G64/'2019'!G64)^(1/7)-1)</f>
        <v>0</v>
      </c>
      <c r="H64">
        <f>IF('2019'!H64=0,0,(AMS_2030!H64/'2019'!H64)^(1/7)-1)</f>
        <v>0</v>
      </c>
      <c r="I64">
        <f>IF('2019'!I64=0,0,(AMS_2030!I64/'2019'!I64)^(1/7)-1)</f>
        <v>0</v>
      </c>
      <c r="J64">
        <f>IF('2019'!J64=0,0,(AMS_2030!J64/'2019'!J64)^(1/7)-1)</f>
        <v>0</v>
      </c>
      <c r="K64" s="64">
        <f>IF('2019 (Z)'!AW64=0,0,('AMS_2030 (Z)'!AW64/'2019 (Z)'!AW64)^(1/7)-1)</f>
        <v>0</v>
      </c>
      <c r="L64" s="64">
        <f t="shared" si="6"/>
        <v>0</v>
      </c>
      <c r="M64">
        <f>IF('2019'!M64=0,0,(AMS_2030!M64/'2019'!M64)^(1/7)-1)</f>
        <v>0</v>
      </c>
      <c r="N64">
        <f>IF('2019'!N64=0,0,(AMS_2030!N64/'2019'!N64)^(1/7)-1)</f>
        <v>0</v>
      </c>
      <c r="O64">
        <f>IF('2019'!O64=0,0,(AMS_2030!O64/'2019'!O64)^(1/7)-1)</f>
        <v>0</v>
      </c>
      <c r="P64">
        <f>IF('2019'!P64=0,0,(AMS_2030!P64/'2019'!P64)^(1/7)-1)</f>
        <v>0</v>
      </c>
      <c r="Q64">
        <f>IF('2019'!Q64=0,0,(AMS_2030!Q64/'2019'!Q64)^(1/7)-1)</f>
        <v>0</v>
      </c>
      <c r="R64">
        <f>IF('2019'!R64=0,0,(AMS_2030!R64/'2019'!R64)^(1/7)-1)</f>
        <v>0</v>
      </c>
      <c r="S64" s="64">
        <f t="shared" si="1"/>
        <v>0</v>
      </c>
      <c r="T64" s="64">
        <f>IF('2019'!T64=0,0,(AMS_2030!T64/'2019'!T64)^(1/7)-1)</f>
        <v>0</v>
      </c>
      <c r="U64">
        <f>IF('2019'!U64=0,0,(AMS_2030!U64/'2019'!U64)^(1/7)-1)</f>
        <v>0</v>
      </c>
      <c r="V64">
        <f>IF('2019'!V64=0,0,(AMS_2030!V64/'2019'!V64)^(1/7)-1)</f>
        <v>0</v>
      </c>
      <c r="W64">
        <f>IF('2019'!W64=0,0,(AMS_2030!W64/'2019'!W64)^(1/7)-1)</f>
        <v>0</v>
      </c>
      <c r="X64">
        <f>IF('2019'!X64=0,0,(AMS_2030!X64/'2019'!X64)^(1/7)-1)</f>
        <v>0</v>
      </c>
      <c r="Y64">
        <f>IF('2019'!Y64=0,0,(AMS_2030!Y64/'2019'!Y64)^(1/7)-1)</f>
        <v>0</v>
      </c>
      <c r="Z64">
        <f>IF('2019'!Z64=0,0,(AMS_2030!Z64/'2019'!Z64)^(1/7)-1)</f>
        <v>0</v>
      </c>
      <c r="AA64">
        <f>IF('2019'!AA64=0,0,(AMS_2030!AA64/'2019'!AA64)^(1/7)-1)</f>
        <v>0</v>
      </c>
      <c r="AB64">
        <f>IF('2019'!AB64=0,0,(AMS_2030!AB64/'2019'!AB64)^(1/7)-1)</f>
        <v>0</v>
      </c>
      <c r="AC64">
        <f>IF('2019'!AC64=0,0,(AMS_2030!AC64/'2019'!AC64)^(1/7)-1)</f>
        <v>0</v>
      </c>
      <c r="AD64">
        <f>IF('2019'!AD64=0,0,(AMS_2030!AD64/'2019'!AD64)^(1/7)-1)</f>
        <v>0</v>
      </c>
      <c r="AE64">
        <f>IF('2019'!AE64=0,0,(AMS_2030!AE64/'2019'!AE64)^(1/7)-1)</f>
        <v>0</v>
      </c>
      <c r="AF64">
        <f>IF('2019'!AF64=0,0,(AMS_2030!AF64/'2019'!AF64)^(1/7)-1)</f>
        <v>0</v>
      </c>
      <c r="AG64">
        <f>IF('2019'!AG64=0,0,(AMS_2030!AG64/'2019'!AG64)^(1/7)-1)</f>
        <v>0</v>
      </c>
      <c r="AH64">
        <f>IF('2019'!AH64=0,0,(AMS_2030!AH64/'2019'!AH64)^(1/7)-1)</f>
        <v>0</v>
      </c>
      <c r="AI64">
        <f>IF('2019'!AI64=0,0,(AMS_2030!AI64/'2019'!AI64)^(1/7)-1)</f>
        <v>0</v>
      </c>
      <c r="AJ64">
        <f>IF('2019'!AJ64=0,0,(AMS_2030!AJ64/'2019'!AJ64)^(1/7)-1)</f>
        <v>0</v>
      </c>
      <c r="AK64">
        <f>IF('2019'!AK64=0,0,(AMS_2030!AK64/'2019'!AK64)^(1/7)-1)</f>
        <v>0</v>
      </c>
      <c r="AL64">
        <f>IF('2019'!AL64=0,0,(AMS_2030!AL64/'2019'!AL64)^(1/7)-1)</f>
        <v>0</v>
      </c>
      <c r="AM64">
        <f>IF('2019'!AM64=0,0,(AMS_2030!AM64/'2019'!AM64)^(1/7)-1)</f>
        <v>0</v>
      </c>
      <c r="AN64">
        <f>IF('2019'!AN64=0,0,(AMS_2030!AN64/'2019'!AN64)^(1/7)-1)</f>
        <v>0</v>
      </c>
      <c r="AO64">
        <f>IF('2019'!AO64=0,0,(AMS_2030!AO64/'2019'!AO64)^(1/7)-1)</f>
        <v>0</v>
      </c>
      <c r="AP64">
        <f>IF('2019'!AP64=0,0,(AMS_2030!AP64/'2019'!AP64)^(1/7)-1)</f>
        <v>0</v>
      </c>
      <c r="AQ64">
        <f>IF('2019'!AQ64=0,0,(AMS_2030!AQ64/'2019'!AQ64)^(1/7)-1)</f>
        <v>0</v>
      </c>
      <c r="AR64">
        <f>IF('2019'!AR64=0,0,(AMS_2030!AR64/'2019'!AR64)^(1/7)-1)</f>
        <v>0</v>
      </c>
      <c r="AS64">
        <f>IF('2019'!AS64=0,0,(AMS_2030!AS64/'2019'!AS64)^(1/7)-1)</f>
        <v>0</v>
      </c>
      <c r="AT64">
        <f>IF('2019'!AT64=0,0,(AMS_2030!AT64/'2019'!AT64)^(1/7)-1)</f>
        <v>0</v>
      </c>
      <c r="AU64">
        <f>IF('2019'!AU64=0,0,(AMS_2030!AU64/'2019'!AU64)^(1/7)-1)</f>
        <v>0</v>
      </c>
    </row>
    <row r="65" spans="1:47" x14ac:dyDescent="0.25">
      <c r="A65" s="146"/>
      <c r="B65" s="1" t="s">
        <v>26</v>
      </c>
      <c r="C65" s="1">
        <v>24</v>
      </c>
      <c r="D65" s="4" t="s">
        <v>63</v>
      </c>
      <c r="E65">
        <f>IF('2019'!E65=0,0,(AMS_2030!E65/'2019'!E65)^(1/7)-1)</f>
        <v>9.4732081279458313E-4</v>
      </c>
      <c r="F65">
        <f>IF('2019'!F65=0,0,(AMS_2030!F65/'2019'!F65)^(1/7)-1)</f>
        <v>1.8436020773258122E-3</v>
      </c>
      <c r="G65">
        <f>IF('2019'!G65=0,0,(AMS_2030!G65/'2019'!G65)^(1/7)-1)</f>
        <v>6.3933458527287712E-10</v>
      </c>
      <c r="H65">
        <f>IF('2019'!H65=0,0,(AMS_2030!H65/'2019'!H65)^(1/7)-1)</f>
        <v>3.2085127526886525E-2</v>
      </c>
      <c r="I65">
        <f>IF('2019'!I65=0,0,(AMS_2030!I65/'2019'!I65)^(1/7)-1)</f>
        <v>-1.5027721946825334E-4</v>
      </c>
      <c r="J65">
        <f>IF('2019'!J65=0,0,(AMS_2030!J65/'2019'!J65)^(1/7)-1)</f>
        <v>-1.8103114710300017E-2</v>
      </c>
      <c r="K65" s="64">
        <f>IF('2019 (Z)'!AW65=0,0,('AMS_2030 (Z)'!AW65/'2019 (Z)'!AW65)^(1/7)-1)</f>
        <v>2.4662915069399993E-3</v>
      </c>
      <c r="L65" s="64">
        <f t="shared" si="6"/>
        <v>2.4662915069399993E-3</v>
      </c>
      <c r="M65">
        <f>IF('2019'!M65=0,0,(AMS_2030!M65/'2019'!M65)^(1/7)-1)</f>
        <v>-7.6233650638596329E-3</v>
      </c>
      <c r="N65">
        <f>IF('2019'!N65=0,0,(AMS_2030!N65/'2019'!N65)^(1/7)-1)</f>
        <v>4.8671947459500986E-2</v>
      </c>
      <c r="O65">
        <f>IF('2019'!O65=0,0,(AMS_2030!O65/'2019'!O65)^(1/7)-1)</f>
        <v>-4.7456733540955365E-2</v>
      </c>
      <c r="P65">
        <f>IF('2019'!P65=0,0,(AMS_2030!P65/'2019'!P65)^(1/7)-1)</f>
        <v>-6.6066103683104505E-4</v>
      </c>
      <c r="Q65">
        <f>IF('2019'!Q65=0,0,(AMS_2030!Q65/'2019'!Q65)^(1/7)-1)</f>
        <v>-8.5851122544333691E-8</v>
      </c>
      <c r="R65">
        <f>IF('2019'!R65=0,0,(AMS_2030!R65/'2019'!R65)^(1/7)-1)</f>
        <v>1.2248836167572108E-8</v>
      </c>
      <c r="S65" s="64">
        <f t="shared" si="1"/>
        <v>-3.5255622962138133E-6</v>
      </c>
      <c r="T65" s="64">
        <f>IF('2019'!T65=0,0,(AMS_2030!T65/'2019'!T65)^(1/7)-1)</f>
        <v>-3.5255622962138133E-6</v>
      </c>
      <c r="U65">
        <f>IF('2019'!U65=0,0,(AMS_2030!U65/'2019'!U65)^(1/7)-1)</f>
        <v>0</v>
      </c>
      <c r="V65">
        <f>IF('2019'!V65=0,0,(AMS_2030!V65/'2019'!V65)^(1/7)-1)</f>
        <v>0</v>
      </c>
      <c r="W65">
        <f>IF('2019'!W65=0,0,(AMS_2030!W65/'2019'!W65)^(1/7)-1)</f>
        <v>9.4424450483376887E-4</v>
      </c>
      <c r="X65">
        <f>IF('2019'!X65=0,0,(AMS_2030!X65/'2019'!X65)^(1/7)-1)</f>
        <v>-3.2636315586698217E-6</v>
      </c>
      <c r="Y65">
        <f>IF('2019'!Y65=0,0,(AMS_2030!Y65/'2019'!Y65)^(1/7)-1)</f>
        <v>0</v>
      </c>
      <c r="Z65">
        <f>IF('2019'!Z65=0,0,(AMS_2030!Z65/'2019'!Z65)^(1/7)-1)</f>
        <v>-1.1601447238668294E-3</v>
      </c>
      <c r="AA65">
        <f>IF('2019'!AA65=0,0,(AMS_2030!AA65/'2019'!AA65)^(1/7)-1)</f>
        <v>3.7471507837423257E-3</v>
      </c>
      <c r="AB65">
        <f>IF('2019'!AB65=0,0,(AMS_2030!AB65/'2019'!AB65)^(1/7)-1)</f>
        <v>7.1297766593758638E-5</v>
      </c>
      <c r="AC65">
        <f>IF('2019'!AC65=0,0,(AMS_2030!AC65/'2019'!AC65)^(1/7)-1)</f>
        <v>0</v>
      </c>
      <c r="AD65">
        <f>IF('2019'!AD65=0,0,(AMS_2030!AD65/'2019'!AD65)^(1/7)-1)</f>
        <v>0</v>
      </c>
      <c r="AE65">
        <f>IF('2019'!AE65=0,0,(AMS_2030!AE65/'2019'!AE65)^(1/7)-1)</f>
        <v>0</v>
      </c>
      <c r="AF65">
        <f>IF('2019'!AF65=0,0,(AMS_2030!AF65/'2019'!AF65)^(1/7)-1)</f>
        <v>0</v>
      </c>
      <c r="AG65">
        <f>IF('2019'!AG65=0,0,(AMS_2030!AG65/'2019'!AG65)^(1/7)-1)</f>
        <v>0</v>
      </c>
      <c r="AH65">
        <f>IF('2019'!AH65=0,0,(AMS_2030!AH65/'2019'!AH65)^(1/7)-1)</f>
        <v>2.8202485111039621E-5</v>
      </c>
      <c r="AI65">
        <f>IF('2019'!AI65=0,0,(AMS_2030!AI65/'2019'!AI65)^(1/7)-1)</f>
        <v>0</v>
      </c>
      <c r="AJ65">
        <f>IF('2019'!AJ65=0,0,(AMS_2030!AJ65/'2019'!AJ65)^(1/7)-1)</f>
        <v>-1.6071107434456611E-4</v>
      </c>
      <c r="AK65">
        <f>IF('2019'!AK65=0,0,(AMS_2030!AK65/'2019'!AK65)^(1/7)-1)</f>
        <v>0</v>
      </c>
      <c r="AL65">
        <f>IF('2019'!AL65=0,0,(AMS_2030!AL65/'2019'!AL65)^(1/7)-1)</f>
        <v>0</v>
      </c>
      <c r="AM65">
        <f>IF('2019'!AM65=0,0,(AMS_2030!AM65/'2019'!AM65)^(1/7)-1)</f>
        <v>1.8398922419393671E-5</v>
      </c>
      <c r="AN65">
        <f>IF('2019'!AN65=0,0,(AMS_2030!AN65/'2019'!AN65)^(1/7)-1)</f>
        <v>0</v>
      </c>
      <c r="AO65">
        <f>IF('2019'!AO65=0,0,(AMS_2030!AO65/'2019'!AO65)^(1/7)-1)</f>
        <v>0</v>
      </c>
      <c r="AP65">
        <f>IF('2019'!AP65=0,0,(AMS_2030!AP65/'2019'!AP65)^(1/7)-1)</f>
        <v>6.6613381477509392E-16</v>
      </c>
      <c r="AQ65">
        <f>IF('2019'!AQ65=0,0,(AMS_2030!AQ65/'2019'!AQ65)^(1/7)-1)</f>
        <v>0</v>
      </c>
      <c r="AR65">
        <f>IF('2019'!AR65=0,0,(AMS_2030!AR65/'2019'!AR65)^(1/7)-1)</f>
        <v>0</v>
      </c>
      <c r="AS65">
        <f>IF('2019'!AS65=0,0,(AMS_2030!AS65/'2019'!AS65)^(1/7)-1)</f>
        <v>0</v>
      </c>
      <c r="AT65">
        <f>IF('2019'!AT65=0,0,(AMS_2030!AT65/'2019'!AT65)^(1/7)-1)</f>
        <v>0</v>
      </c>
      <c r="AU65">
        <f>IF('2019'!AU65=0,0,(AMS_2030!AU65/'2019'!AU65)^(1/7)-1)</f>
        <v>2.0886099198347274E-4</v>
      </c>
    </row>
    <row r="66" spans="1:47" x14ac:dyDescent="0.25">
      <c r="A66" s="146"/>
      <c r="B66" s="1" t="s">
        <v>27</v>
      </c>
      <c r="C66" s="1">
        <v>25</v>
      </c>
      <c r="D66" s="4" t="s">
        <v>64</v>
      </c>
      <c r="E66">
        <f>IF('2019'!E66=0,0,(AMS_2030!E66/'2019'!E66)^(1/7)-1)</f>
        <v>9.597535253018652E-4</v>
      </c>
      <c r="F66">
        <f>IF('2019'!F66=0,0,(AMS_2030!F66/'2019'!F66)^(1/7)-1)</f>
        <v>1.8427146010657758E-3</v>
      </c>
      <c r="G66">
        <f>IF('2019'!G66=0,0,(AMS_2030!G66/'2019'!G66)^(1/7)-1)</f>
        <v>6.3933192073761802E-10</v>
      </c>
      <c r="H66">
        <f>IF('2019'!H66=0,0,(AMS_2030!H66/'2019'!H66)^(1/7)-1)</f>
        <v>3.195969115171815E-2</v>
      </c>
      <c r="I66">
        <f>IF('2019'!I66=0,0,(AMS_2030!I66/'2019'!I66)^(1/7)-1)</f>
        <v>-1.5217445395521167E-4</v>
      </c>
      <c r="J66">
        <f>IF('2019'!J66=0,0,(AMS_2030!J66/'2019'!J66)^(1/7)-1)</f>
        <v>-1.8090280355117616E-2</v>
      </c>
      <c r="K66" s="64">
        <f>IF('2019 (Z)'!AW66=0,0,('AMS_2030 (Z)'!AW66/'2019 (Z)'!AW66)^(1/7)-1)</f>
        <v>2.474349186019964E-3</v>
      </c>
      <c r="L66" s="64">
        <f t="shared" si="6"/>
        <v>2.474349186019964E-3</v>
      </c>
      <c r="M66">
        <f>IF('2019'!M66=0,0,(AMS_2030!M66/'2019'!M66)^(1/7)-1)</f>
        <v>-7.6656843784063122E-3</v>
      </c>
      <c r="N66">
        <f>IF('2019'!N66=0,0,(AMS_2030!N66/'2019'!N66)^(1/7)-1)</f>
        <v>4.8658588645805301E-2</v>
      </c>
      <c r="O66">
        <f>IF('2019'!O66=0,0,(AMS_2030!O66/'2019'!O66)^(1/7)-1)</f>
        <v>-7.0777153180902497E-2</v>
      </c>
      <c r="P66">
        <f>IF('2019'!P66=0,0,(AMS_2030!P66/'2019'!P66)^(1/7)-1)</f>
        <v>-5.9217703510061614E-4</v>
      </c>
      <c r="Q66">
        <f>IF('2019'!Q66=0,0,(AMS_2030!Q66/'2019'!Q66)^(1/7)-1)</f>
        <v>-8.5851124320690531E-8</v>
      </c>
      <c r="R66">
        <f>IF('2019'!R66=0,0,(AMS_2030!R66/'2019'!R66)^(1/7)-1)</f>
        <v>1.2248834613259874E-8</v>
      </c>
      <c r="S66" s="64">
        <f t="shared" si="1"/>
        <v>-3.5050248196055733E-6</v>
      </c>
      <c r="T66" s="64">
        <f>IF('2019'!T66=0,0,(AMS_2030!T66/'2019'!T66)^(1/7)-1)</f>
        <v>-3.5050248196055733E-6</v>
      </c>
      <c r="U66">
        <f>IF('2019'!U66=0,0,(AMS_2030!U66/'2019'!U66)^(1/7)-1)</f>
        <v>0</v>
      </c>
      <c r="V66">
        <f>IF('2019'!V66=0,0,(AMS_2030!V66/'2019'!V66)^(1/7)-1)</f>
        <v>0</v>
      </c>
      <c r="W66">
        <f>IF('2019'!W66=0,0,(AMS_2030!W66/'2019'!W66)^(1/7)-1)</f>
        <v>7.1574895591908216E-4</v>
      </c>
      <c r="X66">
        <f>IF('2019'!X66=0,0,(AMS_2030!X66/'2019'!X66)^(1/7)-1)</f>
        <v>9.2412159182986287E-5</v>
      </c>
      <c r="Y66">
        <f>IF('2019'!Y66=0,0,(AMS_2030!Y66/'2019'!Y66)^(1/7)-1)</f>
        <v>0</v>
      </c>
      <c r="Z66">
        <f>IF('2019'!Z66=0,0,(AMS_2030!Z66/'2019'!Z66)^(1/7)-1)</f>
        <v>-1.1612888661672871E-3</v>
      </c>
      <c r="AA66">
        <f>IF('2019'!AA66=0,0,(AMS_2030!AA66/'2019'!AA66)^(1/7)-1)</f>
        <v>3.7471507831299267E-3</v>
      </c>
      <c r="AB66">
        <f>IF('2019'!AB66=0,0,(AMS_2030!AB66/'2019'!AB66)^(1/7)-1)</f>
        <v>7.140831381557966E-5</v>
      </c>
      <c r="AC66">
        <f>IF('2019'!AC66=0,0,(AMS_2030!AC66/'2019'!AC66)^(1/7)-1)</f>
        <v>0</v>
      </c>
      <c r="AD66">
        <f>IF('2019'!AD66=0,0,(AMS_2030!AD66/'2019'!AD66)^(1/7)-1)</f>
        <v>0</v>
      </c>
      <c r="AE66">
        <f>IF('2019'!AE66=0,0,(AMS_2030!AE66/'2019'!AE66)^(1/7)-1)</f>
        <v>0</v>
      </c>
      <c r="AF66">
        <f>IF('2019'!AF66=0,0,(AMS_2030!AF66/'2019'!AF66)^(1/7)-1)</f>
        <v>0</v>
      </c>
      <c r="AG66">
        <f>IF('2019'!AG66=0,0,(AMS_2030!AG66/'2019'!AG66)^(1/7)-1)</f>
        <v>0</v>
      </c>
      <c r="AH66">
        <f>IF('2019'!AH66=0,0,(AMS_2030!AH66/'2019'!AH66)^(1/7)-1)</f>
        <v>0</v>
      </c>
      <c r="AI66">
        <f>IF('2019'!AI66=0,0,(AMS_2030!AI66/'2019'!AI66)^(1/7)-1)</f>
        <v>0</v>
      </c>
      <c r="AJ66">
        <f>IF('2019'!AJ66=0,0,(AMS_2030!AJ66/'2019'!AJ66)^(1/7)-1)</f>
        <v>0</v>
      </c>
      <c r="AK66">
        <f>IF('2019'!AK66=0,0,(AMS_2030!AK66/'2019'!AK66)^(1/7)-1)</f>
        <v>0</v>
      </c>
      <c r="AL66">
        <f>IF('2019'!AL66=0,0,(AMS_2030!AL66/'2019'!AL66)^(1/7)-1)</f>
        <v>0</v>
      </c>
      <c r="AM66">
        <f>IF('2019'!AM66=0,0,(AMS_2030!AM66/'2019'!AM66)^(1/7)-1)</f>
        <v>1.8412693726821416E-5</v>
      </c>
      <c r="AN66">
        <f>IF('2019'!AN66=0,0,(AMS_2030!AN66/'2019'!AN66)^(1/7)-1)</f>
        <v>0</v>
      </c>
      <c r="AO66">
        <f>IF('2019'!AO66=0,0,(AMS_2030!AO66/'2019'!AO66)^(1/7)-1)</f>
        <v>0</v>
      </c>
      <c r="AP66">
        <f>IF('2019'!AP66=0,0,(AMS_2030!AP66/'2019'!AP66)^(1/7)-1)</f>
        <v>0</v>
      </c>
      <c r="AQ66">
        <f>IF('2019'!AQ66=0,0,(AMS_2030!AQ66/'2019'!AQ66)^(1/7)-1)</f>
        <v>0</v>
      </c>
      <c r="AR66">
        <f>IF('2019'!AR66=0,0,(AMS_2030!AR66/'2019'!AR66)^(1/7)-1)</f>
        <v>0</v>
      </c>
      <c r="AS66">
        <f>IF('2019'!AS66=0,0,(AMS_2030!AS66/'2019'!AS66)^(1/7)-1)</f>
        <v>0</v>
      </c>
      <c r="AT66">
        <f>IF('2019'!AT66=0,0,(AMS_2030!AT66/'2019'!AT66)^(1/7)-1)</f>
        <v>0</v>
      </c>
      <c r="AU66">
        <f>IF('2019'!AU66=0,0,(AMS_2030!AU66/'2019'!AU66)^(1/7)-1)</f>
        <v>-2.4164611260237612E-2</v>
      </c>
    </row>
    <row r="67" spans="1:47" x14ac:dyDescent="0.25">
      <c r="A67" s="146"/>
      <c r="B67" s="1" t="s">
        <v>28</v>
      </c>
      <c r="C67" s="1">
        <v>26</v>
      </c>
      <c r="D67" s="4" t="s">
        <v>65</v>
      </c>
      <c r="E67">
        <f>IF('2019'!E67=0,0,(AMS_2030!E67/'2019'!E67)^(1/7)-1)</f>
        <v>9.4751392024861048E-4</v>
      </c>
      <c r="F67">
        <f>IF('2019'!F67=0,0,(AMS_2030!F67/'2019'!F67)^(1/7)-1)</f>
        <v>1.8436846594611644E-3</v>
      </c>
      <c r="G67">
        <f>IF('2019'!G67=0,0,(AMS_2030!G67/'2019'!G67)^(1/7)-1)</f>
        <v>6.3933192073761802E-10</v>
      </c>
      <c r="H67">
        <f>IF('2019'!H67=0,0,(AMS_2030!H67/'2019'!H67)^(1/7)-1)</f>
        <v>3.2063778613105942E-2</v>
      </c>
      <c r="I67">
        <f>IF('2019'!I67=0,0,(AMS_2030!I67/'2019'!I67)^(1/7)-1)</f>
        <v>-1.5060069842920409E-4</v>
      </c>
      <c r="J67">
        <f>IF('2019'!J67=0,0,(AMS_2030!J67/'2019'!J67)^(1/7)-1)</f>
        <v>-1.8100926755720836E-2</v>
      </c>
      <c r="K67" s="64">
        <f>IF('2019 (Z)'!AW67=0,0,('AMS_2030 (Z)'!AW67/'2019 (Z)'!AW67)^(1/7)-1)</f>
        <v>2.473466433756677E-3</v>
      </c>
      <c r="L67" s="64">
        <f t="shared" si="6"/>
        <v>2.473466433756677E-3</v>
      </c>
      <c r="M67">
        <f>IF('2019'!M67=0,0,(AMS_2030!M67/'2019'!M67)^(1/7)-1)</f>
        <v>-7.6305852127201979E-3</v>
      </c>
      <c r="N67">
        <f>IF('2019'!N67=0,0,(AMS_2030!N67/'2019'!N67)^(1/7)-1)</f>
        <v>4.8666908253727215E-2</v>
      </c>
      <c r="O67">
        <f>IF('2019'!O67=0,0,(AMS_2030!O67/'2019'!O67)^(1/7)-1)</f>
        <v>2.3287559014262271E-3</v>
      </c>
      <c r="P67">
        <f>IF('2019'!P67=0,0,(AMS_2030!P67/'2019'!P67)^(1/7)-1)</f>
        <v>-5.92238337907669E-4</v>
      </c>
      <c r="Q67">
        <f>IF('2019'!Q67=0,0,(AMS_2030!Q67/'2019'!Q67)^(1/7)-1)</f>
        <v>-8.5851124320690531E-8</v>
      </c>
      <c r="R67">
        <f>IF('2019'!R67=0,0,(AMS_2030!R67/'2019'!R67)^(1/7)-1)</f>
        <v>1.2248834613259874E-8</v>
      </c>
      <c r="S67" s="64">
        <f t="shared" si="1"/>
        <v>-3.5220587288886662E-6</v>
      </c>
      <c r="T67" s="64">
        <f>IF('2019'!T67=0,0,(AMS_2030!T67/'2019'!T67)^(1/7)-1)</f>
        <v>-3.5220587288886662E-6</v>
      </c>
      <c r="U67">
        <f>IF('2019'!U67=0,0,(AMS_2030!U67/'2019'!U67)^(1/7)-1)</f>
        <v>0</v>
      </c>
      <c r="V67">
        <f>IF('2019'!V67=0,0,(AMS_2030!V67/'2019'!V67)^(1/7)-1)</f>
        <v>0</v>
      </c>
      <c r="W67">
        <f>IF('2019'!W67=0,0,(AMS_2030!W67/'2019'!W67)^(1/7)-1)</f>
        <v>9.4304905838682451E-4</v>
      </c>
      <c r="X67">
        <f>IF('2019'!X67=0,0,(AMS_2030!X67/'2019'!X67)^(1/7)-1)</f>
        <v>-3.2640438825115581E-6</v>
      </c>
      <c r="Y67">
        <f>IF('2019'!Y67=0,0,(AMS_2030!Y67/'2019'!Y67)^(1/7)-1)</f>
        <v>0</v>
      </c>
      <c r="Z67">
        <f>IF('2019'!Z67=0,0,(AMS_2030!Z67/'2019'!Z67)^(1/7)-1)</f>
        <v>-1.1601528012611384E-3</v>
      </c>
      <c r="AA67">
        <f>IF('2019'!AA67=0,0,(AMS_2030!AA67/'2019'!AA67)^(1/7)-1)</f>
        <v>3.7471507836368545E-3</v>
      </c>
      <c r="AB67">
        <f>IF('2019'!AB67=0,0,(AMS_2030!AB67/'2019'!AB67)^(1/7)-1)</f>
        <v>7.1316118607445134E-5</v>
      </c>
      <c r="AC67">
        <f>IF('2019'!AC67=0,0,(AMS_2030!AC67/'2019'!AC67)^(1/7)-1)</f>
        <v>0</v>
      </c>
      <c r="AD67">
        <f>IF('2019'!AD67=0,0,(AMS_2030!AD67/'2019'!AD67)^(1/7)-1)</f>
        <v>0</v>
      </c>
      <c r="AE67">
        <f>IF('2019'!AE67=0,0,(AMS_2030!AE67/'2019'!AE67)^(1/7)-1)</f>
        <v>0</v>
      </c>
      <c r="AF67">
        <f>IF('2019'!AF67=0,0,(AMS_2030!AF67/'2019'!AF67)^(1/7)-1)</f>
        <v>0</v>
      </c>
      <c r="AG67">
        <f>IF('2019'!AG67=0,0,(AMS_2030!AG67/'2019'!AG67)^(1/7)-1)</f>
        <v>0</v>
      </c>
      <c r="AH67">
        <f>IF('2019'!AH67=0,0,(AMS_2030!AH67/'2019'!AH67)^(1/7)-1)</f>
        <v>2.8202485113704157E-5</v>
      </c>
      <c r="AI67">
        <f>IF('2019'!AI67=0,0,(AMS_2030!AI67/'2019'!AI67)^(1/7)-1)</f>
        <v>0</v>
      </c>
      <c r="AJ67">
        <f>IF('2019'!AJ67=0,0,(AMS_2030!AJ67/'2019'!AJ67)^(1/7)-1)</f>
        <v>-1.3242888571929345E-4</v>
      </c>
      <c r="AK67">
        <f>IF('2019'!AK67=0,0,(AMS_2030!AK67/'2019'!AK67)^(1/7)-1)</f>
        <v>0</v>
      </c>
      <c r="AL67">
        <f>IF('2019'!AL67=0,0,(AMS_2030!AL67/'2019'!AL67)^(1/7)-1)</f>
        <v>0</v>
      </c>
      <c r="AM67">
        <f>IF('2019'!AM67=0,0,(AMS_2030!AM67/'2019'!AM67)^(1/7)-1)</f>
        <v>1.8401262149803088E-5</v>
      </c>
      <c r="AN67">
        <f>IF('2019'!AN67=0,0,(AMS_2030!AN67/'2019'!AN67)^(1/7)-1)</f>
        <v>0</v>
      </c>
      <c r="AO67">
        <f>IF('2019'!AO67=0,0,(AMS_2030!AO67/'2019'!AO67)^(1/7)-1)</f>
        <v>0</v>
      </c>
      <c r="AP67">
        <f>IF('2019'!AP67=0,0,(AMS_2030!AP67/'2019'!AP67)^(1/7)-1)</f>
        <v>0</v>
      </c>
      <c r="AQ67">
        <f>IF('2019'!AQ67=0,0,(AMS_2030!AQ67/'2019'!AQ67)^(1/7)-1)</f>
        <v>0</v>
      </c>
      <c r="AR67">
        <f>IF('2019'!AR67=0,0,(AMS_2030!AR67/'2019'!AR67)^(1/7)-1)</f>
        <v>0</v>
      </c>
      <c r="AS67">
        <f>IF('2019'!AS67=0,0,(AMS_2030!AS67/'2019'!AS67)^(1/7)-1)</f>
        <v>0</v>
      </c>
      <c r="AT67">
        <f>IF('2019'!AT67=0,0,(AMS_2030!AT67/'2019'!AT67)^(1/7)-1)</f>
        <v>0</v>
      </c>
      <c r="AU67">
        <f>IF('2019'!AU67=0,0,(AMS_2030!AU67/'2019'!AU67)^(1/7)-1)</f>
        <v>8.4525048794414914E-5</v>
      </c>
    </row>
    <row r="68" spans="1:47" x14ac:dyDescent="0.25">
      <c r="A68" s="146"/>
      <c r="B68" s="1" t="s">
        <v>29</v>
      </c>
      <c r="C68" s="1">
        <v>27</v>
      </c>
      <c r="D68" s="4" t="s">
        <v>66</v>
      </c>
      <c r="E68">
        <f>IF('2019'!E68=0,0,(AMS_2030!E68/'2019'!E68)^(1/7)-1)</f>
        <v>9.4867444806734369E-4</v>
      </c>
      <c r="F68">
        <f>IF('2019'!F68=0,0,(AMS_2030!F68/'2019'!F68)^(1/7)-1)</f>
        <v>1.8438935988689398E-3</v>
      </c>
      <c r="G68">
        <f>IF('2019'!G68=0,0,(AMS_2030!G68/'2019'!G68)^(1/7)-1)</f>
        <v>6.3933192073761802E-10</v>
      </c>
      <c r="H68">
        <f>IF('2019'!H68=0,0,(AMS_2030!H68/'2019'!H68)^(1/7)-1)</f>
        <v>3.1935068925935672E-2</v>
      </c>
      <c r="I68">
        <f>IF('2019'!I68=0,0,(AMS_2030!I68/'2019'!I68)^(1/7)-1)</f>
        <v>-1.5254555706811779E-4</v>
      </c>
      <c r="J68">
        <f>IF('2019'!J68=0,0,(AMS_2030!J68/'2019'!J68)^(1/7)-1)</f>
        <v>-1.8087769333171688E-2</v>
      </c>
      <c r="K68" s="64">
        <f>IF('2019 (Z)'!AW68=0,0,('AMS_2030 (Z)'!AW68/'2019 (Z)'!AW68)^(1/7)-1)</f>
        <v>2.4745574608635579E-3</v>
      </c>
      <c r="L68" s="64">
        <f t="shared" si="6"/>
        <v>2.4745574608635579E-3</v>
      </c>
      <c r="M68">
        <f>IF('2019'!M68=0,0,(AMS_2030!M68/'2019'!M68)^(1/7)-1)</f>
        <v>-7.6739535579836149E-3</v>
      </c>
      <c r="N68">
        <f>IF('2019'!N68=0,0,(AMS_2030!N68/'2019'!N68)^(1/7)-1)</f>
        <v>4.8636601506211408E-2</v>
      </c>
      <c r="O68">
        <f>IF('2019'!O68=0,0,(AMS_2030!O68/'2019'!O68)^(1/7)-1)</f>
        <v>-7.0678786748142541E-2</v>
      </c>
      <c r="P68">
        <f>IF('2019'!P68=0,0,(AMS_2030!P68/'2019'!P68)^(1/7)-1)</f>
        <v>-5.9196421997831372E-4</v>
      </c>
      <c r="Q68">
        <f>IF('2019'!Q68=0,0,(AMS_2030!Q68/'2019'!Q68)^(1/7)-1)</f>
        <v>-8.5851124320690531E-8</v>
      </c>
      <c r="R68">
        <f>IF('2019'!R68=0,0,(AMS_2030!R68/'2019'!R68)^(1/7)-1)</f>
        <v>1.2248834613259874E-8</v>
      </c>
      <c r="S68" s="64">
        <f t="shared" si="1"/>
        <v>-3.5010116952172154E-6</v>
      </c>
      <c r="T68" s="64">
        <f>IF('2019'!T68=0,0,(AMS_2030!T68/'2019'!T68)^(1/7)-1)</f>
        <v>-3.5010116952172154E-6</v>
      </c>
      <c r="U68">
        <f>IF('2019'!U68=0,0,(AMS_2030!U68/'2019'!U68)^(1/7)-1)</f>
        <v>0</v>
      </c>
      <c r="V68">
        <f>IF('2019'!V68=0,0,(AMS_2030!V68/'2019'!V68)^(1/7)-1)</f>
        <v>0</v>
      </c>
      <c r="W68">
        <f>IF('2019'!W68=0,0,(AMS_2030!W68/'2019'!W68)^(1/7)-1)</f>
        <v>9.4039406585677554E-4</v>
      </c>
      <c r="X68">
        <f>IF('2019'!X68=0,0,(AMS_2030!X68/'2019'!X68)^(1/7)-1)</f>
        <v>-3.2665247725605084E-6</v>
      </c>
      <c r="Y68">
        <f>IF('2019'!Y68=0,0,(AMS_2030!Y68/'2019'!Y68)^(1/7)-1)</f>
        <v>0</v>
      </c>
      <c r="Z68">
        <f>IF('2019'!Z68=0,0,(AMS_2030!Z68/'2019'!Z68)^(1/7)-1)</f>
        <v>-1.1601726433819737E-3</v>
      </c>
      <c r="AA68">
        <f>IF('2019'!AA68=0,0,(AMS_2030!AA68/'2019'!AA68)^(1/7)-1)</f>
        <v>3.7471507830102446E-3</v>
      </c>
      <c r="AB68">
        <f>IF('2019'!AB68=0,0,(AMS_2030!AB68/'2019'!AB68)^(1/7)-1)</f>
        <v>7.1425148695514196E-5</v>
      </c>
      <c r="AC68">
        <f>IF('2019'!AC68=0,0,(AMS_2030!AC68/'2019'!AC68)^(1/7)-1)</f>
        <v>0</v>
      </c>
      <c r="AD68">
        <f>IF('2019'!AD68=0,0,(AMS_2030!AD68/'2019'!AD68)^(1/7)-1)</f>
        <v>0</v>
      </c>
      <c r="AE68">
        <f>IF('2019'!AE68=0,0,(AMS_2030!AE68/'2019'!AE68)^(1/7)-1)</f>
        <v>0</v>
      </c>
      <c r="AF68">
        <f>IF('2019'!AF68=0,0,(AMS_2030!AF68/'2019'!AF68)^(1/7)-1)</f>
        <v>0</v>
      </c>
      <c r="AG68">
        <f>IF('2019'!AG68=0,0,(AMS_2030!AG68/'2019'!AG68)^(1/7)-1)</f>
        <v>0</v>
      </c>
      <c r="AH68">
        <f>IF('2019'!AH68=0,0,(AMS_2030!AH68/'2019'!AH68)^(1/7)-1)</f>
        <v>2.8202485113482112E-5</v>
      </c>
      <c r="AI68">
        <f>IF('2019'!AI68=0,0,(AMS_2030!AI68/'2019'!AI68)^(1/7)-1)</f>
        <v>0</v>
      </c>
      <c r="AJ68">
        <f>IF('2019'!AJ68=0,0,(AMS_2030!AJ68/'2019'!AJ68)^(1/7)-1)</f>
        <v>-3.3760638669555476E-4</v>
      </c>
      <c r="AK68">
        <f>IF('2019'!AK68=0,0,(AMS_2030!AK68/'2019'!AK68)^(1/7)-1)</f>
        <v>0</v>
      </c>
      <c r="AL68">
        <f>IF('2019'!AL68=0,0,(AMS_2030!AL68/'2019'!AL68)^(1/7)-1)</f>
        <v>0</v>
      </c>
      <c r="AM68">
        <f>IF('2019'!AM68=0,0,(AMS_2030!AM68/'2019'!AM68)^(1/7)-1)</f>
        <v>1.8415405963034814E-5</v>
      </c>
      <c r="AN68">
        <f>IF('2019'!AN68=0,0,(AMS_2030!AN68/'2019'!AN68)^(1/7)-1)</f>
        <v>0</v>
      </c>
      <c r="AO68">
        <f>IF('2019'!AO68=0,0,(AMS_2030!AO68/'2019'!AO68)^(1/7)-1)</f>
        <v>0</v>
      </c>
      <c r="AP68">
        <f>IF('2019'!AP68=0,0,(AMS_2030!AP68/'2019'!AP68)^(1/7)-1)</f>
        <v>0</v>
      </c>
      <c r="AQ68">
        <f>IF('2019'!AQ68=0,0,(AMS_2030!AQ68/'2019'!AQ68)^(1/7)-1)</f>
        <v>0</v>
      </c>
      <c r="AR68">
        <f>IF('2019'!AR68=0,0,(AMS_2030!AR68/'2019'!AR68)^(1/7)-1)</f>
        <v>0</v>
      </c>
      <c r="AS68">
        <f>IF('2019'!AS68=0,0,(AMS_2030!AS68/'2019'!AS68)^(1/7)-1)</f>
        <v>0</v>
      </c>
      <c r="AT68">
        <f>IF('2019'!AT68=0,0,(AMS_2030!AT68/'2019'!AT68)^(1/7)-1)</f>
        <v>0</v>
      </c>
      <c r="AU68">
        <f>IF('2019'!AU68=0,0,(AMS_2030!AU68/'2019'!AU68)^(1/7)-1)</f>
        <v>-4.5528574394996246E-2</v>
      </c>
    </row>
    <row r="69" spans="1:47" x14ac:dyDescent="0.25">
      <c r="A69" s="146"/>
      <c r="B69" s="1" t="s">
        <v>30</v>
      </c>
      <c r="C69" s="1">
        <v>28</v>
      </c>
      <c r="D69" s="4" t="s">
        <v>67</v>
      </c>
      <c r="E69">
        <f>IF('2019'!E69=0,0,(AMS_2030!E69/'2019'!E69)^(1/7)-1)</f>
        <v>9.4278142954684618E-4</v>
      </c>
      <c r="F69">
        <f>IF('2019'!F69=0,0,(AMS_2030!F69/'2019'!F69)^(1/7)-1)</f>
        <v>1.8424155067660042E-3</v>
      </c>
      <c r="G69">
        <f>IF('2019'!G69=0,0,(AMS_2030!G69/'2019'!G69)^(1/7)-1)</f>
        <v>6.3933236482682787E-10</v>
      </c>
      <c r="H69">
        <f>IF('2019'!H69=0,0,(AMS_2030!H69/'2019'!H69)^(1/7)-1)</f>
        <v>3.2584287890962349E-2</v>
      </c>
      <c r="I69">
        <f>IF('2019'!I69=0,0,(AMS_2030!I69/'2019'!I69)^(1/7)-1)</f>
        <v>-1.4268723048160847E-4</v>
      </c>
      <c r="J69">
        <f>IF('2019'!J69=0,0,(AMS_2030!J69/'2019'!J69)^(1/7)-1)</f>
        <v>-1.815442373944709E-2</v>
      </c>
      <c r="K69" s="64">
        <f>IF('2019 (Z)'!AW69=0,0,('AMS_2030 (Z)'!AW69/'2019 (Z)'!AW69)^(1/7)-1)</f>
        <v>2.4606876126704869E-3</v>
      </c>
      <c r="L69" s="64">
        <f t="shared" si="6"/>
        <v>2.4606876126704869E-3</v>
      </c>
      <c r="M69">
        <f>IF('2019'!M69=0,0,(AMS_2030!M69/'2019'!M69)^(1/7)-1)</f>
        <v>-7.4534808806009378E-3</v>
      </c>
      <c r="N69">
        <f>IF('2019'!N69=0,0,(AMS_2030!N69/'2019'!N69)^(1/7)-1)</f>
        <v>4.878997510512928E-2</v>
      </c>
      <c r="O69">
        <f>IF('2019'!O69=0,0,(AMS_2030!O69/'2019'!O69)^(1/7)-1)</f>
        <v>-4.746466369127833E-2</v>
      </c>
      <c r="P69">
        <f>IF('2019'!P69=0,0,(AMS_2030!P69/'2019'!P69)^(1/7)-1)</f>
        <v>-5.9350570739191699E-4</v>
      </c>
      <c r="Q69">
        <f>IF('2019'!Q69=0,0,(AMS_2030!Q69/'2019'!Q69)^(1/7)-1)</f>
        <v>-8.5851123987623623E-8</v>
      </c>
      <c r="R69">
        <f>IF('2019'!R69=0,0,(AMS_2030!R69/'2019'!R69)^(1/7)-1)</f>
        <v>1.2248834613259874E-8</v>
      </c>
      <c r="S69" s="64">
        <f t="shared" si="1"/>
        <v>-3.6079376103392846E-6</v>
      </c>
      <c r="T69" s="64">
        <f>IF('2019'!T69=0,0,(AMS_2030!T69/'2019'!T69)^(1/7)-1)</f>
        <v>-3.6079376103392846E-6</v>
      </c>
      <c r="U69">
        <f>IF('2019'!U69=0,0,(AMS_2030!U69/'2019'!U69)^(1/7)-1)</f>
        <v>0</v>
      </c>
      <c r="V69">
        <f>IF('2019'!V69=0,0,(AMS_2030!V69/'2019'!V69)^(1/7)-1)</f>
        <v>0</v>
      </c>
      <c r="W69">
        <f>IF('2019'!W69=0,0,(AMS_2030!W69/'2019'!W69)^(1/7)-1)</f>
        <v>9.5452813401553094E-4</v>
      </c>
      <c r="X69">
        <f>IF('2019'!X69=0,0,(AMS_2030!X69/'2019'!X69)^(1/7)-1)</f>
        <v>-3.25389847533053E-6</v>
      </c>
      <c r="Y69">
        <f>IF('2019'!Y69=0,0,(AMS_2030!Y69/'2019'!Y69)^(1/7)-1)</f>
        <v>0</v>
      </c>
      <c r="Z69">
        <f>IF('2019'!Z69=0,0,(AMS_2030!Z69/'2019'!Z69)^(1/7)-1)</f>
        <v>-1.1600270133222956E-3</v>
      </c>
      <c r="AA69">
        <f>IF('2019'!AA69=0,0,(AMS_2030!AA69/'2019'!AA69)^(1/7)-1)</f>
        <v>3.7471507861894793E-3</v>
      </c>
      <c r="AB69">
        <f>IF('2019'!AB69=0,0,(AMS_2030!AB69/'2019'!AB69)^(1/7)-1)</f>
        <v>7.0872905825192234E-5</v>
      </c>
      <c r="AC69">
        <f>IF('2019'!AC69=0,0,(AMS_2030!AC69/'2019'!AC69)^(1/7)-1)</f>
        <v>0</v>
      </c>
      <c r="AD69">
        <f>IF('2019'!AD69=0,0,(AMS_2030!AD69/'2019'!AD69)^(1/7)-1)</f>
        <v>0</v>
      </c>
      <c r="AE69">
        <f>IF('2019'!AE69=0,0,(AMS_2030!AE69/'2019'!AE69)^(1/7)-1)</f>
        <v>0</v>
      </c>
      <c r="AF69">
        <f>IF('2019'!AF69=0,0,(AMS_2030!AF69/'2019'!AF69)^(1/7)-1)</f>
        <v>0</v>
      </c>
      <c r="AG69">
        <f>IF('2019'!AG69=0,0,(AMS_2030!AG69/'2019'!AG69)^(1/7)-1)</f>
        <v>0</v>
      </c>
      <c r="AH69">
        <f>IF('2019'!AH69=0,0,(AMS_2030!AH69/'2019'!AH69)^(1/7)-1)</f>
        <v>0</v>
      </c>
      <c r="AI69">
        <f>IF('2019'!AI69=0,0,(AMS_2030!AI69/'2019'!AI69)^(1/7)-1)</f>
        <v>0</v>
      </c>
      <c r="AJ69">
        <f>IF('2019'!AJ69=0,0,(AMS_2030!AJ69/'2019'!AJ69)^(1/7)-1)</f>
        <v>-2.7812647348746111E-4</v>
      </c>
      <c r="AK69">
        <f>IF('2019'!AK69=0,0,(AMS_2030!AK69/'2019'!AK69)^(1/7)-1)</f>
        <v>0</v>
      </c>
      <c r="AL69">
        <f>IF('2019'!AL69=0,0,(AMS_2030!AL69/'2019'!AL69)^(1/7)-1)</f>
        <v>0</v>
      </c>
      <c r="AM69">
        <f>IF('2019'!AM69=0,0,(AMS_2030!AM69/'2019'!AM69)^(1/7)-1)</f>
        <v>1.8344441229833919E-5</v>
      </c>
      <c r="AN69">
        <f>IF('2019'!AN69=0,0,(AMS_2030!AN69/'2019'!AN69)^(1/7)-1)</f>
        <v>0</v>
      </c>
      <c r="AO69">
        <f>IF('2019'!AO69=0,0,(AMS_2030!AO69/'2019'!AO69)^(1/7)-1)</f>
        <v>0</v>
      </c>
      <c r="AP69">
        <f>IF('2019'!AP69=0,0,(AMS_2030!AP69/'2019'!AP69)^(1/7)-1)</f>
        <v>-5.5511151231257827E-16</v>
      </c>
      <c r="AQ69">
        <f>IF('2019'!AQ69=0,0,(AMS_2030!AQ69/'2019'!AQ69)^(1/7)-1)</f>
        <v>0</v>
      </c>
      <c r="AR69">
        <f>IF('2019'!AR69=0,0,(AMS_2030!AR69/'2019'!AR69)^(1/7)-1)</f>
        <v>0</v>
      </c>
      <c r="AS69">
        <f>IF('2019'!AS69=0,0,(AMS_2030!AS69/'2019'!AS69)^(1/7)-1)</f>
        <v>0</v>
      </c>
      <c r="AT69">
        <f>IF('2019'!AT69=0,0,(AMS_2030!AT69/'2019'!AT69)^(1/7)-1)</f>
        <v>0</v>
      </c>
      <c r="AU69">
        <f>IF('2019'!AU69=0,0,(AMS_2030!AU69/'2019'!AU69)^(1/7)-1)</f>
        <v>2.2568075889495276E-4</v>
      </c>
    </row>
    <row r="70" spans="1:47" x14ac:dyDescent="0.25">
      <c r="A70" s="146"/>
      <c r="B70" s="1" t="s">
        <v>31</v>
      </c>
      <c r="C70" s="1">
        <v>29</v>
      </c>
      <c r="D70" s="4" t="s">
        <v>68</v>
      </c>
      <c r="E70">
        <f>IF('2019'!E70=0,0,(AMS_2030!E70/'2019'!E70)^(1/7)-1)</f>
        <v>8.457872069165262E-4</v>
      </c>
      <c r="F70">
        <f>IF('2019'!F70=0,0,(AMS_2030!F70/'2019'!F70)^(1/7)-1)</f>
        <v>1.8367152592191349E-3</v>
      </c>
      <c r="G70">
        <f>IF('2019'!G70=0,0,(AMS_2030!G70/'2019'!G70)^(1/7)-1)</f>
        <v>6.393316986930131E-10</v>
      </c>
      <c r="H70">
        <f>IF('2019'!H70=0,0,(AMS_2030!H70/'2019'!H70)^(1/7)-1)</f>
        <v>3.2843953883749499E-2</v>
      </c>
      <c r="I70">
        <f>IF('2019'!I70=0,0,(AMS_2030!I70/'2019'!I70)^(1/7)-1)</f>
        <v>-4.4362598461411551E-7</v>
      </c>
      <c r="J70">
        <f>IF('2019'!J70=0,0,(AMS_2030!J70/'2019'!J70)^(1/7)-1)</f>
        <v>-1.8181283254141145E-2</v>
      </c>
      <c r="K70" s="64">
        <f>IF('2019 (Z)'!AW70=0,0,('AMS_2030 (Z)'!AW70/'2019 (Z)'!AW70)^(1/7)-1)</f>
        <v>2.5674299692042268E-3</v>
      </c>
      <c r="L70" s="64">
        <f t="shared" si="6"/>
        <v>2.5674299692042268E-3</v>
      </c>
      <c r="M70">
        <f>IF('2019'!M70=0,0,(AMS_2030!M70/'2019'!M70)^(1/7)-1)</f>
        <v>-7.3640579857011668E-3</v>
      </c>
      <c r="N70">
        <f>IF('2019'!N70=0,0,(AMS_2030!N70/'2019'!N70)^(1/7)-1)</f>
        <v>4.8870297002908236E-2</v>
      </c>
      <c r="O70">
        <f>IF('2019'!O70=0,0,(AMS_2030!O70/'2019'!O70)^(1/7)-1)</f>
        <v>-5.176959841279849E-2</v>
      </c>
      <c r="P70">
        <f>IF('2019'!P70=0,0,(AMS_2030!P70/'2019'!P70)^(1/7)-1)</f>
        <v>-5.8849492911494661E-4</v>
      </c>
      <c r="Q70">
        <f>IF('2019'!Q70=0,0,(AMS_2030!Q70/'2019'!Q70)^(1/7)-1)</f>
        <v>-8.5851124653757438E-8</v>
      </c>
      <c r="R70">
        <f>IF('2019'!R70=0,0,(AMS_2030!R70/'2019'!R70)^(1/7)-1)</f>
        <v>1.2248835057349083E-8</v>
      </c>
      <c r="S70" s="64">
        <f t="shared" ref="S70:S115" si="8">T70</f>
        <v>-3.6512533944099701E-6</v>
      </c>
      <c r="T70" s="64">
        <f>IF('2019'!T70=0,0,(AMS_2030!T70/'2019'!T70)^(1/7)-1)</f>
        <v>-3.6512533944099701E-6</v>
      </c>
      <c r="U70">
        <f>IF('2019'!U70=0,0,(AMS_2030!U70/'2019'!U70)^(1/7)-1)</f>
        <v>0</v>
      </c>
      <c r="V70">
        <f>IF('2019'!V70=0,0,(AMS_2030!V70/'2019'!V70)^(1/7)-1)</f>
        <v>0</v>
      </c>
      <c r="W70">
        <f>IF('2019'!W70=0,0,(AMS_2030!W70/'2019'!W70)^(1/7)-1)</f>
        <v>1.0832638913846893E-3</v>
      </c>
      <c r="X70">
        <f>IF('2019'!X70=0,0,(AMS_2030!X70/'2019'!X70)^(1/7)-1)</f>
        <v>-3.2487686587590048E-6</v>
      </c>
      <c r="Y70">
        <f>IF('2019'!Y70=0,0,(AMS_2030!Y70/'2019'!Y70)^(1/7)-1)</f>
        <v>0</v>
      </c>
      <c r="Z70">
        <f>IF('2019'!Z70=0,0,(AMS_2030!Z70/'2019'!Z70)^(1/7)-1)</f>
        <v>-1.0735639845278477E-3</v>
      </c>
      <c r="AA70">
        <f>IF('2019'!AA70=0,0,(AMS_2030!AA70/'2019'!AA70)^(1/7)-1)</f>
        <v>4.4750576840946188E-3</v>
      </c>
      <c r="AB70">
        <f>IF('2019'!AB70=0,0,(AMS_2030!AB70/'2019'!AB70)^(1/7)-1)</f>
        <v>7.065433055264414E-5</v>
      </c>
      <c r="AC70">
        <f>IF('2019'!AC70=0,0,(AMS_2030!AC70/'2019'!AC70)^(1/7)-1)</f>
        <v>0</v>
      </c>
      <c r="AD70">
        <f>IF('2019'!AD70=0,0,(AMS_2030!AD70/'2019'!AD70)^(1/7)-1)</f>
        <v>0</v>
      </c>
      <c r="AE70">
        <f>IF('2019'!AE70=0,0,(AMS_2030!AE70/'2019'!AE70)^(1/7)-1)</f>
        <v>0</v>
      </c>
      <c r="AF70">
        <f>IF('2019'!AF70=0,0,(AMS_2030!AF70/'2019'!AF70)^(1/7)-1)</f>
        <v>0</v>
      </c>
      <c r="AG70">
        <f>IF('2019'!AG70=0,0,(AMS_2030!AG70/'2019'!AG70)^(1/7)-1)</f>
        <v>0</v>
      </c>
      <c r="AH70">
        <f>IF('2019'!AH70=0,0,(AMS_2030!AH70/'2019'!AH70)^(1/7)-1)</f>
        <v>0</v>
      </c>
      <c r="AI70">
        <f>IF('2019'!AI70=0,0,(AMS_2030!AI70/'2019'!AI70)^(1/7)-1)</f>
        <v>0</v>
      </c>
      <c r="AJ70">
        <f>IF('2019'!AJ70=0,0,(AMS_2030!AJ70/'2019'!AJ70)^(1/7)-1)</f>
        <v>0</v>
      </c>
      <c r="AK70">
        <f>IF('2019'!AK70=0,0,(AMS_2030!AK70/'2019'!AK70)^(1/7)-1)</f>
        <v>0</v>
      </c>
      <c r="AL70">
        <f>IF('2019'!AL70=0,0,(AMS_2030!AL70/'2019'!AL70)^(1/7)-1)</f>
        <v>0</v>
      </c>
      <c r="AM70">
        <f>IF('2019'!AM70=0,0,(AMS_2030!AM70/'2019'!AM70)^(1/7)-1)</f>
        <v>2.6333102915554463E-5</v>
      </c>
      <c r="AN70">
        <f>IF('2019'!AN70=0,0,(AMS_2030!AN70/'2019'!AN70)^(1/7)-1)</f>
        <v>0</v>
      </c>
      <c r="AO70">
        <f>IF('2019'!AO70=0,0,(AMS_2030!AO70/'2019'!AO70)^(1/7)-1)</f>
        <v>0</v>
      </c>
      <c r="AP70">
        <f>IF('2019'!AP70=0,0,(AMS_2030!AP70/'2019'!AP70)^(1/7)-1)</f>
        <v>2.2204460492503131E-16</v>
      </c>
      <c r="AQ70">
        <f>IF('2019'!AQ70=0,0,(AMS_2030!AQ70/'2019'!AQ70)^(1/7)-1)</f>
        <v>0</v>
      </c>
      <c r="AR70">
        <f>IF('2019'!AR70=0,0,(AMS_2030!AR70/'2019'!AR70)^(1/7)-1)</f>
        <v>0</v>
      </c>
      <c r="AS70">
        <f>IF('2019'!AS70=0,0,(AMS_2030!AS70/'2019'!AS70)^(1/7)-1)</f>
        <v>0</v>
      </c>
      <c r="AT70">
        <f>IF('2019'!AT70=0,0,(AMS_2030!AT70/'2019'!AT70)^(1/7)-1)</f>
        <v>0</v>
      </c>
      <c r="AU70">
        <f>IF('2019'!AU70=0,0,(AMS_2030!AU70/'2019'!AU70)^(1/7)-1)</f>
        <v>2.0250997531889858E-4</v>
      </c>
    </row>
    <row r="71" spans="1:47" x14ac:dyDescent="0.25">
      <c r="A71" s="146"/>
      <c r="B71" s="1" t="s">
        <v>32</v>
      </c>
      <c r="C71" s="1">
        <v>30</v>
      </c>
      <c r="D71" s="4" t="s">
        <v>69</v>
      </c>
      <c r="E71">
        <f>IF('2019'!E71=0,0,(AMS_2030!E71/'2019'!E71)^(1/7)-1)</f>
        <v>-2.2800063281243066E-3</v>
      </c>
      <c r="F71">
        <f>IF('2019'!F71=0,0,(AMS_2030!F71/'2019'!F71)^(1/7)-1)</f>
        <v>1.8650935889437115E-3</v>
      </c>
      <c r="G71">
        <f>IF('2019'!G71=0,0,(AMS_2030!G71/'2019'!G71)^(1/7)-1)</f>
        <v>6.3933214278222295E-10</v>
      </c>
      <c r="H71">
        <f>IF('2019'!H71=0,0,(AMS_2030!H71/'2019'!H71)^(1/7)-1)</f>
        <v>-9.8132114195491504E-2</v>
      </c>
      <c r="I71">
        <f>IF('2019'!I71=0,0,(AMS_2030!I71/'2019'!I71)^(1/7)-1)</f>
        <v>2.2788123286157091E-3</v>
      </c>
      <c r="J71">
        <f>IF('2019'!J71=0,0,(AMS_2030!J71/'2019'!J71)^(1/7)-1)</f>
        <v>-1.7527001209209914E-2</v>
      </c>
      <c r="K71" s="64">
        <f>IF('2019 (Z)'!AW71=0,0,('AMS_2030 (Z)'!AW71/'2019 (Z)'!AW71)^(1/7)-1)</f>
        <v>1.5970857229254953E-3</v>
      </c>
      <c r="L71" s="64">
        <f t="shared" si="6"/>
        <v>1.5970857229254953E-3</v>
      </c>
      <c r="M71">
        <f>IF('2019'!M71=0,0,(AMS_2030!M71/'2019'!M71)^(1/7)-1)</f>
        <v>-6.0384072100090336E-3</v>
      </c>
      <c r="N71">
        <f>IF('2019'!N71=0,0,(AMS_2030!N71/'2019'!N71)^(1/7)-1)</f>
        <v>3.5336657244498193E-2</v>
      </c>
      <c r="O71">
        <f>IF('2019'!O71=0,0,(AMS_2030!O71/'2019'!O71)^(1/7)-1)</f>
        <v>-5.2649284379409078E-2</v>
      </c>
      <c r="P71">
        <f>IF('2019'!P71=0,0,(AMS_2030!P71/'2019'!P71)^(1/7)-1)</f>
        <v>-7.7260104902610038E-6</v>
      </c>
      <c r="Q71">
        <f>IF('2019'!Q71=0,0,(AMS_2030!Q71/'2019'!Q71)^(1/7)-1)</f>
        <v>-8.5851124431712833E-8</v>
      </c>
      <c r="R71">
        <f>IF('2019'!R71=0,0,(AMS_2030!R71/'2019'!R71)^(1/7)-1)</f>
        <v>1.2248834613259874E-8</v>
      </c>
      <c r="S71" s="64">
        <f t="shared" si="8"/>
        <v>-2.4180928452688377E-5</v>
      </c>
      <c r="T71" s="64">
        <f>IF('2019'!T71=0,0,(AMS_2030!T71/'2019'!T71)^(1/7)-1)</f>
        <v>-2.4180928452688377E-5</v>
      </c>
      <c r="U71">
        <f>IF('2019'!U71=0,0,(AMS_2030!U71/'2019'!U71)^(1/7)-1)</f>
        <v>0</v>
      </c>
      <c r="V71">
        <f>IF('2019'!V71=0,0,(AMS_2030!V71/'2019'!V71)^(1/7)-1)</f>
        <v>0</v>
      </c>
      <c r="W71">
        <f>IF('2019'!W71=0,0,(AMS_2030!W71/'2019'!W71)^(1/7)-1)</f>
        <v>-3.574315097937375E-3</v>
      </c>
      <c r="X71">
        <f>IF('2019'!X71=0,0,(AMS_2030!X71/'2019'!X71)^(1/7)-1)</f>
        <v>3.4990333166451393E-6</v>
      </c>
      <c r="Y71">
        <f>IF('2019'!Y71=0,0,(AMS_2030!Y71/'2019'!Y71)^(1/7)-1)</f>
        <v>-3.2151038173215962E-3</v>
      </c>
      <c r="Z71">
        <f>IF('2019'!Z71=0,0,(AMS_2030!Z71/'2019'!Z71)^(1/7)-1)</f>
        <v>-1.0979062293119402E-3</v>
      </c>
      <c r="AA71">
        <f>IF('2019'!AA71=0,0,(AMS_2030!AA71/'2019'!AA71)^(1/7)-1)</f>
        <v>3.7471517858276293E-3</v>
      </c>
      <c r="AB71">
        <f>IF('2019'!AB71=0,0,(AMS_2030!AB71/'2019'!AB71)^(1/7)-1)</f>
        <v>7.0062316776642319E-5</v>
      </c>
      <c r="AC71">
        <f>IF('2019'!AC71=0,0,(AMS_2030!AC71/'2019'!AC71)^(1/7)-1)</f>
        <v>-6.8900790597603567E-4</v>
      </c>
      <c r="AD71">
        <f>IF('2019'!AD71=0,0,(AMS_2030!AD71/'2019'!AD71)^(1/7)-1)</f>
        <v>1.3776475770499452E-4</v>
      </c>
      <c r="AE71">
        <f>IF('2019'!AE71=0,0,(AMS_2030!AE71/'2019'!AE71)^(1/7)-1)</f>
        <v>-4.2327012427645361E-4</v>
      </c>
      <c r="AF71">
        <f>IF('2019'!AF71=0,0,(AMS_2030!AF71/'2019'!AF71)^(1/7)-1)</f>
        <v>-2.0811602723554978E-3</v>
      </c>
      <c r="AG71">
        <f>IF('2019'!AG71=0,0,(AMS_2030!AG71/'2019'!AG71)^(1/7)-1)</f>
        <v>0</v>
      </c>
      <c r="AH71">
        <f>IF('2019'!AH71=0,0,(AMS_2030!AH71/'2019'!AH71)^(1/7)-1)</f>
        <v>2.8202485113482112E-5</v>
      </c>
      <c r="AI71">
        <f>IF('2019'!AI71=0,0,(AMS_2030!AI71/'2019'!AI71)^(1/7)-1)</f>
        <v>-6.4103239773194431E-4</v>
      </c>
      <c r="AJ71">
        <f>IF('2019'!AJ71=0,0,(AMS_2030!AJ71/'2019'!AJ71)^(1/7)-1)</f>
        <v>-1.3306379884314712E-4</v>
      </c>
      <c r="AK71">
        <f>IF('2019'!AK71=0,0,(AMS_2030!AK71/'2019'!AK71)^(1/7)-1)</f>
        <v>0</v>
      </c>
      <c r="AL71">
        <f>IF('2019'!AL71=0,0,(AMS_2030!AL71/'2019'!AL71)^(1/7)-1)</f>
        <v>6.7119544609495208E-4</v>
      </c>
      <c r="AM71">
        <f>IF('2019'!AM71=0,0,(AMS_2030!AM71/'2019'!AM71)^(1/7)-1)</f>
        <v>1.4589770553907755E-5</v>
      </c>
      <c r="AN71">
        <f>IF('2019'!AN71=0,0,(AMS_2030!AN71/'2019'!AN71)^(1/7)-1)</f>
        <v>0</v>
      </c>
      <c r="AO71">
        <f>IF('2019'!AO71=0,0,(AMS_2030!AO71/'2019'!AO71)^(1/7)-1)</f>
        <v>-1.355171295914892E-3</v>
      </c>
      <c r="AP71">
        <f>IF('2019'!AP71=0,0,(AMS_2030!AP71/'2019'!AP71)^(1/7)-1)</f>
        <v>0</v>
      </c>
      <c r="AQ71">
        <f>IF('2019'!AQ71=0,0,(AMS_2030!AQ71/'2019'!AQ71)^(1/7)-1)</f>
        <v>0</v>
      </c>
      <c r="AR71">
        <f>IF('2019'!AR71=0,0,(AMS_2030!AR71/'2019'!AR71)^(1/7)-1)</f>
        <v>0</v>
      </c>
      <c r="AS71">
        <f>IF('2019'!AS71=0,0,(AMS_2030!AS71/'2019'!AS71)^(1/7)-1)</f>
        <v>0</v>
      </c>
      <c r="AT71">
        <f>IF('2019'!AT71=0,0,(AMS_2030!AT71/'2019'!AT71)^(1/7)-1)</f>
        <v>0</v>
      </c>
      <c r="AU71">
        <f>IF('2019'!AU71=0,0,(AMS_2030!AU71/'2019'!AU71)^(1/7)-1)</f>
        <v>-2.7168462112662217E-3</v>
      </c>
    </row>
    <row r="72" spans="1:47" x14ac:dyDescent="0.25">
      <c r="A72" s="146"/>
      <c r="B72" s="1" t="s">
        <v>33</v>
      </c>
      <c r="C72" s="1">
        <v>31</v>
      </c>
      <c r="D72" s="4" t="s">
        <v>70</v>
      </c>
      <c r="E72">
        <f>IF('2019'!E72=0,0,(AMS_2030!E72/'2019'!E72)^(1/7)-1)</f>
        <v>9.4744914857947116E-4</v>
      </c>
      <c r="F72">
        <f>IF('2019'!F72=0,0,(AMS_2030!F72/'2019'!F72)^(1/7)-1)</f>
        <v>1.8434196188661378E-3</v>
      </c>
      <c r="G72">
        <f>IF('2019'!G72=0,0,(AMS_2030!G72/'2019'!G72)^(1/7)-1)</f>
        <v>6.393316986930131E-10</v>
      </c>
      <c r="H72">
        <f>IF('2019'!H72=0,0,(AMS_2030!H72/'2019'!H72)^(1/7)-1)</f>
        <v>3.2070940539655757E-2</v>
      </c>
      <c r="I72">
        <f>IF('2019'!I72=0,0,(AMS_2030!I72/'2019'!I72)^(1/7)-1)</f>
        <v>-1.5049219358864718E-4</v>
      </c>
      <c r="J72">
        <f>IF('2019'!J72=0,0,(AMS_2030!J72/'2019'!J72)^(1/7)-1)</f>
        <v>-1.8101660675973963E-2</v>
      </c>
      <c r="K72" s="64">
        <f>IF('2019 (Z)'!AW72=0,0,('AMS_2030 (Z)'!AW72/'2019 (Z)'!AW72)^(1/7)-1)</f>
        <v>2.4734055213468942E-3</v>
      </c>
      <c r="L72" s="64">
        <f t="shared" si="6"/>
        <v>2.4734055213468942E-3</v>
      </c>
      <c r="M72">
        <f>IF('2019'!M72=0,0,(AMS_2030!M72/'2019'!M72)^(1/7)-1)</f>
        <v>-7.6281634967292344E-3</v>
      </c>
      <c r="N72">
        <f>IF('2019'!N72=0,0,(AMS_2030!N72/'2019'!N72)^(1/7)-1)</f>
        <v>4.8668598628409887E-2</v>
      </c>
      <c r="O72">
        <f>IF('2019'!O72=0,0,(AMS_2030!O72/'2019'!O72)^(1/7)-1)</f>
        <v>-7.0352929658406338E-2</v>
      </c>
      <c r="P72">
        <f>IF('2019'!P72=0,0,(AMS_2030!P72/'2019'!P72)^(1/7)-1)</f>
        <v>-5.9225363948678389E-4</v>
      </c>
      <c r="Q72">
        <f>IF('2019'!Q72=0,0,(AMS_2030!Q72/'2019'!Q72)^(1/7)-1)</f>
        <v>-8.585112476477974E-8</v>
      </c>
      <c r="R72">
        <f>IF('2019'!R72=0,0,(AMS_2030!R72/'2019'!R72)^(1/7)-1)</f>
        <v>1.2248834391215269E-8</v>
      </c>
      <c r="S72" s="64">
        <f t="shared" si="8"/>
        <v>-3.5232339147261982E-6</v>
      </c>
      <c r="T72" s="64">
        <f>IF('2019'!T72=0,0,(AMS_2030!T72/'2019'!T72)^(1/7)-1)</f>
        <v>-3.5232339147261982E-6</v>
      </c>
      <c r="U72">
        <f>IF('2019'!U72=0,0,(AMS_2030!U72/'2019'!U72)^(1/7)-1)</f>
        <v>0</v>
      </c>
      <c r="V72">
        <f>IF('2019'!V72=0,0,(AMS_2030!V72/'2019'!V72)^(1/7)-1)</f>
        <v>0</v>
      </c>
      <c r="W72">
        <f>IF('2019'!W72=0,0,(AMS_2030!W72/'2019'!W72)^(1/7)-1)</f>
        <v>9.4372969632505743E-4</v>
      </c>
      <c r="X72">
        <f>IF('2019'!X72=0,0,(AMS_2030!X72/'2019'!X72)^(1/7)-1)</f>
        <v>-3.2639056046779302E-6</v>
      </c>
      <c r="Y72">
        <f>IF('2019'!Y72=0,0,(AMS_2030!Y72/'2019'!Y72)^(1/7)-1)</f>
        <v>0</v>
      </c>
      <c r="Z72">
        <f>IF('2019'!Z72=0,0,(AMS_2030!Z72/'2019'!Z72)^(1/7)-1)</f>
        <v>-1.1601617199509251E-3</v>
      </c>
      <c r="AA72">
        <f>IF('2019'!AA72=0,0,(AMS_2030!AA72/'2019'!AA72)^(1/7)-1)</f>
        <v>3.7471507836723816E-3</v>
      </c>
      <c r="AB72">
        <f>IF('2019'!AB72=0,0,(AMS_2030!AB72/'2019'!AB72)^(1/7)-1)</f>
        <v>7.1310029655879958E-5</v>
      </c>
      <c r="AC72">
        <f>IF('2019'!AC72=0,0,(AMS_2030!AC72/'2019'!AC72)^(1/7)-1)</f>
        <v>0</v>
      </c>
      <c r="AD72">
        <f>IF('2019'!AD72=0,0,(AMS_2030!AD72/'2019'!AD72)^(1/7)-1)</f>
        <v>0</v>
      </c>
      <c r="AE72">
        <f>IF('2019'!AE72=0,0,(AMS_2030!AE72/'2019'!AE72)^(1/7)-1)</f>
        <v>0</v>
      </c>
      <c r="AF72">
        <f>IF('2019'!AF72=0,0,(AMS_2030!AF72/'2019'!AF72)^(1/7)-1)</f>
        <v>0</v>
      </c>
      <c r="AG72">
        <f>IF('2019'!AG72=0,0,(AMS_2030!AG72/'2019'!AG72)^(1/7)-1)</f>
        <v>0</v>
      </c>
      <c r="AH72">
        <f>IF('2019'!AH72=0,0,(AMS_2030!AH72/'2019'!AH72)^(1/7)-1)</f>
        <v>0</v>
      </c>
      <c r="AI72">
        <f>IF('2019'!AI72=0,0,(AMS_2030!AI72/'2019'!AI72)^(1/7)-1)</f>
        <v>0</v>
      </c>
      <c r="AJ72">
        <f>IF('2019'!AJ72=0,0,(AMS_2030!AJ72/'2019'!AJ72)^(1/7)-1)</f>
        <v>-1.3859523293457965E-4</v>
      </c>
      <c r="AK72">
        <f>IF('2019'!AK72=0,0,(AMS_2030!AK72/'2019'!AK72)^(1/7)-1)</f>
        <v>0</v>
      </c>
      <c r="AL72">
        <f>IF('2019'!AL72=0,0,(AMS_2030!AL72/'2019'!AL72)^(1/7)-1)</f>
        <v>0</v>
      </c>
      <c r="AM72">
        <f>IF('2019'!AM72=0,0,(AMS_2030!AM72/'2019'!AM72)^(1/7)-1)</f>
        <v>1.8400477132640702E-5</v>
      </c>
      <c r="AN72">
        <f>IF('2019'!AN72=0,0,(AMS_2030!AN72/'2019'!AN72)^(1/7)-1)</f>
        <v>0</v>
      </c>
      <c r="AO72">
        <f>IF('2019'!AO72=0,0,(AMS_2030!AO72/'2019'!AO72)^(1/7)-1)</f>
        <v>0</v>
      </c>
      <c r="AP72">
        <f>IF('2019'!AP72=0,0,(AMS_2030!AP72/'2019'!AP72)^(1/7)-1)</f>
        <v>2.2204460492503131E-16</v>
      </c>
      <c r="AQ72">
        <f>IF('2019'!AQ72=0,0,(AMS_2030!AQ72/'2019'!AQ72)^(1/7)-1)</f>
        <v>0</v>
      </c>
      <c r="AR72">
        <f>IF('2019'!AR72=0,0,(AMS_2030!AR72/'2019'!AR72)^(1/7)-1)</f>
        <v>0</v>
      </c>
      <c r="AS72">
        <f>IF('2019'!AS72=0,0,(AMS_2030!AS72/'2019'!AS72)^(1/7)-1)</f>
        <v>0</v>
      </c>
      <c r="AT72">
        <f>IF('2019'!AT72=0,0,(AMS_2030!AT72/'2019'!AT72)^(1/7)-1)</f>
        <v>0</v>
      </c>
      <c r="AU72">
        <f>IF('2019'!AU72=0,0,(AMS_2030!AU72/'2019'!AU72)^(1/7)-1)</f>
        <v>-2.3164325775102523E-2</v>
      </c>
    </row>
    <row r="73" spans="1:47" x14ac:dyDescent="0.25">
      <c r="A73" s="146"/>
      <c r="B73" s="1" t="s">
        <v>34</v>
      </c>
      <c r="C73" s="1">
        <v>32</v>
      </c>
      <c r="D73" s="4" t="s">
        <v>71</v>
      </c>
      <c r="E73">
        <f>IF('2019'!E73=0,0,(AMS_2030!E73/'2019'!E73)^(1/7)-1)</f>
        <v>-7.784351713803761E-3</v>
      </c>
      <c r="F73">
        <f>IF('2019'!F73=0,0,(AMS_2030!F73/'2019'!F73)^(1/7)-1)</f>
        <v>2.3374618694798066E-3</v>
      </c>
      <c r="G73">
        <f>IF('2019'!G73=0,0,(AMS_2030!G73/'2019'!G73)^(1/7)-1)</f>
        <v>6.3933192073761802E-10</v>
      </c>
      <c r="H73">
        <f>IF('2019'!H73=0,0,(AMS_2030!H73/'2019'!H73)^(1/7)-1)</f>
        <v>-0.11006914766663178</v>
      </c>
      <c r="I73">
        <f>IF('2019'!I73=0,0,(AMS_2030!I73/'2019'!I73)^(1/7)-1)</f>
        <v>1.9087802148631816E-3</v>
      </c>
      <c r="J73">
        <f>IF('2019'!J73=0,0,(AMS_2030!J73/'2019'!J73)^(1/7)-1)</f>
        <v>-2.1322285131778473E-2</v>
      </c>
      <c r="K73" s="64">
        <f>IF('2019 (Z)'!AW73=0,0,('AMS_2030 (Z)'!AW73/'2019 (Z)'!AW73)^(1/7)-1)</f>
        <v>-3.4132730843516867E-4</v>
      </c>
      <c r="L73" s="64">
        <f t="shared" si="6"/>
        <v>-3.4132730843516867E-4</v>
      </c>
      <c r="M73">
        <f>IF('2019'!M73=0,0,(AMS_2030!M73/'2019'!M73)^(1/7)-1)</f>
        <v>-5.0287739459182079E-2</v>
      </c>
      <c r="N73">
        <f>IF('2019'!N73=0,0,(AMS_2030!N73/'2019'!N73)^(1/7)-1)</f>
        <v>-4.8154029020736511E-2</v>
      </c>
      <c r="O73">
        <f>IF('2019'!O73=0,0,(AMS_2030!O73/'2019'!O73)^(1/7)-1)</f>
        <v>-3.504102138669718E-2</v>
      </c>
      <c r="P73">
        <f>IF('2019'!P73=0,0,(AMS_2030!P73/'2019'!P73)^(1/7)-1)</f>
        <v>-8.7169267738995693E-5</v>
      </c>
      <c r="Q73">
        <f>IF('2019'!Q73=0,0,(AMS_2030!Q73/'2019'!Q73)^(1/7)-1)</f>
        <v>-8.5851124320690531E-8</v>
      </c>
      <c r="R73">
        <f>IF('2019'!R73=0,0,(AMS_2030!R73/'2019'!R73)^(1/7)-1)</f>
        <v>0</v>
      </c>
      <c r="S73" s="64">
        <f t="shared" si="8"/>
        <v>-5.6849415918214241E-5</v>
      </c>
      <c r="T73" s="64">
        <f>IF('2019'!T73=0,0,(AMS_2030!T73/'2019'!T73)^(1/7)-1)</f>
        <v>-5.6849415918214241E-5</v>
      </c>
      <c r="U73">
        <f>IF('2019'!U73=0,0,(AMS_2030!U73/'2019'!U73)^(1/7)-1)</f>
        <v>-9.437389270061658E-8</v>
      </c>
      <c r="V73">
        <f>IF('2019'!V73=0,0,(AMS_2030!V73/'2019'!V73)^(1/7)-1)</f>
        <v>1.2112875591441252E-8</v>
      </c>
      <c r="W73">
        <f>IF('2019'!W73=0,0,(AMS_2030!W73/'2019'!W73)^(1/7)-1)</f>
        <v>-4.961028897148001E-4</v>
      </c>
      <c r="X73">
        <f>IF('2019'!X73=0,0,(AMS_2030!X73/'2019'!X73)^(1/7)-1)</f>
        <v>3.2528400919495937E-6</v>
      </c>
      <c r="Y73">
        <f>IF('2019'!Y73=0,0,(AMS_2030!Y73/'2019'!Y73)^(1/7)-1)</f>
        <v>-3.2151038173212632E-3</v>
      </c>
      <c r="Z73">
        <f>IF('2019'!Z73=0,0,(AMS_2030!Z73/'2019'!Z73)^(1/7)-1)</f>
        <v>-1.1418756392617135E-3</v>
      </c>
      <c r="AA73">
        <f>IF('2019'!AA73=0,0,(AMS_2030!AA73/'2019'!AA73)^(1/7)-1)</f>
        <v>3.7471536085471602E-3</v>
      </c>
      <c r="AB73">
        <f>IF('2019'!AB73=0,0,(AMS_2030!AB73/'2019'!AB73)^(1/7)-1)</f>
        <v>4.771786896107244E-5</v>
      </c>
      <c r="AC73">
        <f>IF('2019'!AC73=0,0,(AMS_2030!AC73/'2019'!AC73)^(1/7)-1)</f>
        <v>-6.8900790597603567E-4</v>
      </c>
      <c r="AD73">
        <f>IF('2019'!AD73=0,0,(AMS_2030!AD73/'2019'!AD73)^(1/7)-1)</f>
        <v>1.3776475770521657E-4</v>
      </c>
      <c r="AE73">
        <f>IF('2019'!AE73=0,0,(AMS_2030!AE73/'2019'!AE73)^(1/7)-1)</f>
        <v>-4.2327012427645361E-4</v>
      </c>
      <c r="AF73">
        <f>IF('2019'!AF73=0,0,(AMS_2030!AF73/'2019'!AF73)^(1/7)-1)</f>
        <v>-2.0811602723552758E-3</v>
      </c>
      <c r="AG73">
        <f>IF('2019'!AG73=0,0,(AMS_2030!AG73/'2019'!AG73)^(1/7)-1)</f>
        <v>-5.9103978073128394E-3</v>
      </c>
      <c r="AH73">
        <f>IF('2019'!AH73=0,0,(AMS_2030!AH73/'2019'!AH73)^(1/7)-1)</f>
        <v>2.8202485113704157E-5</v>
      </c>
      <c r="AI73">
        <f>IF('2019'!AI73=0,0,(AMS_2030!AI73/'2019'!AI73)^(1/7)-1)</f>
        <v>-6.277571948810623E-4</v>
      </c>
      <c r="AJ73">
        <f>IF('2019'!AJ73=0,0,(AMS_2030!AJ73/'2019'!AJ73)^(1/7)-1)</f>
        <v>-1.6241445560893908E-5</v>
      </c>
      <c r="AK73">
        <f>IF('2019'!AK73=0,0,(AMS_2030!AK73/'2019'!AK73)^(1/7)-1)</f>
        <v>0</v>
      </c>
      <c r="AL73">
        <f>IF('2019'!AL73=0,0,(AMS_2030!AL73/'2019'!AL73)^(1/7)-1)</f>
        <v>6.7119544609517412E-4</v>
      </c>
      <c r="AM73">
        <f>IF('2019'!AM73=0,0,(AMS_2030!AM73/'2019'!AM73)^(1/7)-1)</f>
        <v>1.8767562416144301E-5</v>
      </c>
      <c r="AN73">
        <f>IF('2019'!AN73=0,0,(AMS_2030!AN73/'2019'!AN73)^(1/7)-1)</f>
        <v>0</v>
      </c>
      <c r="AO73">
        <f>IF('2019'!AO73=0,0,(AMS_2030!AO73/'2019'!AO73)^(1/7)-1)</f>
        <v>-1.3551712959151141E-3</v>
      </c>
      <c r="AP73">
        <f>IF('2019'!AP73=0,0,(AMS_2030!AP73/'2019'!AP73)^(1/7)-1)</f>
        <v>0</v>
      </c>
      <c r="AQ73">
        <f>IF('2019'!AQ73=0,0,(AMS_2030!AQ73/'2019'!AQ73)^(1/7)-1)</f>
        <v>0</v>
      </c>
      <c r="AR73">
        <f>IF('2019'!AR73=0,0,(AMS_2030!AR73/'2019'!AR73)^(1/7)-1)</f>
        <v>0</v>
      </c>
      <c r="AS73">
        <f>IF('2019'!AS73=0,0,(AMS_2030!AS73/'2019'!AS73)^(1/7)-1)</f>
        <v>0</v>
      </c>
      <c r="AT73">
        <f>IF('2019'!AT73=0,0,(AMS_2030!AT73/'2019'!AT73)^(1/7)-1)</f>
        <v>0</v>
      </c>
      <c r="AU73">
        <f>IF('2019'!AU73=0,0,(AMS_2030!AU73/'2019'!AU73)^(1/7)-1)</f>
        <v>-3.9978821661744712E-3</v>
      </c>
    </row>
    <row r="74" spans="1:47" x14ac:dyDescent="0.25">
      <c r="A74" s="146"/>
      <c r="B74" s="1" t="s">
        <v>35</v>
      </c>
      <c r="C74" s="1">
        <v>33</v>
      </c>
      <c r="D74" s="4" t="s">
        <v>72</v>
      </c>
      <c r="E74">
        <f>IF('2019'!E74=0,0,(AMS_2030!E74/'2019'!E74)^(1/7)-1)</f>
        <v>0</v>
      </c>
      <c r="F74">
        <f>IF('2019'!F74=0,0,(AMS_2030!F74/'2019'!F74)^(1/7)-1)</f>
        <v>0</v>
      </c>
      <c r="G74">
        <f>IF('2019'!G74=0,0,(AMS_2030!G74/'2019'!G74)^(1/7)-1)</f>
        <v>0</v>
      </c>
      <c r="H74">
        <f>IF('2019'!H74=0,0,(AMS_2030!H74/'2019'!H74)^(1/7)-1)</f>
        <v>0</v>
      </c>
      <c r="I74">
        <f>IF('2019'!I74=0,0,(AMS_2030!I74/'2019'!I74)^(1/7)-1)</f>
        <v>0</v>
      </c>
      <c r="J74">
        <f>IF('2019'!J74=0,0,(AMS_2030!J74/'2019'!J74)^(1/7)-1)</f>
        <v>0</v>
      </c>
      <c r="K74" s="64">
        <f>IF('2019 (Z)'!AW74=0,0,('AMS_2030 (Z)'!AW74/'2019 (Z)'!AW74)^(1/7)-1)</f>
        <v>0</v>
      </c>
      <c r="L74" s="64">
        <f t="shared" si="6"/>
        <v>0</v>
      </c>
      <c r="M74">
        <f>IF('2019'!M74=0,0,(AMS_2030!M74/'2019'!M74)^(1/7)-1)</f>
        <v>0</v>
      </c>
      <c r="N74">
        <f>IF('2019'!N74=0,0,(AMS_2030!N74/'2019'!N74)^(1/7)-1)</f>
        <v>0</v>
      </c>
      <c r="O74">
        <f>IF('2019'!O74=0,0,(AMS_2030!O74/'2019'!O74)^(1/7)-1)</f>
        <v>0</v>
      </c>
      <c r="P74">
        <f>IF('2019'!P74=0,0,(AMS_2030!P74/'2019'!P74)^(1/7)-1)</f>
        <v>0</v>
      </c>
      <c r="Q74">
        <f>IF('2019'!Q74=0,0,(AMS_2030!Q74/'2019'!Q74)^(1/7)-1)</f>
        <v>0</v>
      </c>
      <c r="R74">
        <f>IF('2019'!R74=0,0,(AMS_2030!R74/'2019'!R74)^(1/7)-1)</f>
        <v>0</v>
      </c>
      <c r="S74" s="64">
        <f t="shared" si="8"/>
        <v>0</v>
      </c>
      <c r="T74" s="64">
        <f>IF('2019'!T74=0,0,(AMS_2030!T74/'2019'!T74)^(1/7)-1)</f>
        <v>0</v>
      </c>
      <c r="U74">
        <f>IF('2019'!U74=0,0,(AMS_2030!U74/'2019'!U74)^(1/7)-1)</f>
        <v>0</v>
      </c>
      <c r="V74">
        <f>IF('2019'!V74=0,0,(AMS_2030!V74/'2019'!V74)^(1/7)-1)</f>
        <v>0</v>
      </c>
      <c r="W74">
        <f>IF('2019'!W74=0,0,(AMS_2030!W74/'2019'!W74)^(1/7)-1)</f>
        <v>0</v>
      </c>
      <c r="X74">
        <f>IF('2019'!X74=0,0,(AMS_2030!X74/'2019'!X74)^(1/7)-1)</f>
        <v>0</v>
      </c>
      <c r="Y74">
        <f>IF('2019'!Y74=0,0,(AMS_2030!Y74/'2019'!Y74)^(1/7)-1)</f>
        <v>0</v>
      </c>
      <c r="Z74">
        <f>IF('2019'!Z74=0,0,(AMS_2030!Z74/'2019'!Z74)^(1/7)-1)</f>
        <v>0</v>
      </c>
      <c r="AA74">
        <f>IF('2019'!AA74=0,0,(AMS_2030!AA74/'2019'!AA74)^(1/7)-1)</f>
        <v>0</v>
      </c>
      <c r="AB74">
        <f>IF('2019'!AB74=0,0,(AMS_2030!AB74/'2019'!AB74)^(1/7)-1)</f>
        <v>0</v>
      </c>
      <c r="AC74">
        <f>IF('2019'!AC74=0,0,(AMS_2030!AC74/'2019'!AC74)^(1/7)-1)</f>
        <v>0</v>
      </c>
      <c r="AD74">
        <f>IF('2019'!AD74=0,0,(AMS_2030!AD74/'2019'!AD74)^(1/7)-1)</f>
        <v>0</v>
      </c>
      <c r="AE74">
        <f>IF('2019'!AE74=0,0,(AMS_2030!AE74/'2019'!AE74)^(1/7)-1)</f>
        <v>0</v>
      </c>
      <c r="AF74">
        <f>IF('2019'!AF74=0,0,(AMS_2030!AF74/'2019'!AF74)^(1/7)-1)</f>
        <v>0</v>
      </c>
      <c r="AG74">
        <f>IF('2019'!AG74=0,0,(AMS_2030!AG74/'2019'!AG74)^(1/7)-1)</f>
        <v>0</v>
      </c>
      <c r="AH74">
        <f>IF('2019'!AH74=0,0,(AMS_2030!AH74/'2019'!AH74)^(1/7)-1)</f>
        <v>0</v>
      </c>
      <c r="AI74">
        <f>IF('2019'!AI74=0,0,(AMS_2030!AI74/'2019'!AI74)^(1/7)-1)</f>
        <v>0</v>
      </c>
      <c r="AJ74">
        <f>IF('2019'!AJ74=0,0,(AMS_2030!AJ74/'2019'!AJ74)^(1/7)-1)</f>
        <v>0</v>
      </c>
      <c r="AK74">
        <f>IF('2019'!AK74=0,0,(AMS_2030!AK74/'2019'!AK74)^(1/7)-1)</f>
        <v>0</v>
      </c>
      <c r="AL74">
        <f>IF('2019'!AL74=0,0,(AMS_2030!AL74/'2019'!AL74)^(1/7)-1)</f>
        <v>0</v>
      </c>
      <c r="AM74">
        <f>IF('2019'!AM74=0,0,(AMS_2030!AM74/'2019'!AM74)^(1/7)-1)</f>
        <v>0</v>
      </c>
      <c r="AN74">
        <f>IF('2019'!AN74=0,0,(AMS_2030!AN74/'2019'!AN74)^(1/7)-1)</f>
        <v>0</v>
      </c>
      <c r="AO74">
        <f>IF('2019'!AO74=0,0,(AMS_2030!AO74/'2019'!AO74)^(1/7)-1)</f>
        <v>0</v>
      </c>
      <c r="AP74">
        <f>IF('2019'!AP74=0,0,(AMS_2030!AP74/'2019'!AP74)^(1/7)-1)</f>
        <v>0</v>
      </c>
      <c r="AQ74">
        <f>IF('2019'!AQ74=0,0,(AMS_2030!AQ74/'2019'!AQ74)^(1/7)-1)</f>
        <v>0</v>
      </c>
      <c r="AR74">
        <f>IF('2019'!AR74=0,0,(AMS_2030!AR74/'2019'!AR74)^(1/7)-1)</f>
        <v>0</v>
      </c>
      <c r="AS74">
        <f>IF('2019'!AS74=0,0,(AMS_2030!AS74/'2019'!AS74)^(1/7)-1)</f>
        <v>0</v>
      </c>
      <c r="AT74">
        <f>IF('2019'!AT74=0,0,(AMS_2030!AT74/'2019'!AT74)^(1/7)-1)</f>
        <v>0</v>
      </c>
      <c r="AU74">
        <f>IF('2019'!AU74=0,0,(AMS_2030!AU74/'2019'!AU74)^(1/7)-1)</f>
        <v>0</v>
      </c>
    </row>
    <row r="75" spans="1:47" x14ac:dyDescent="0.25">
      <c r="A75" s="146"/>
      <c r="B75" s="1" t="s">
        <v>36</v>
      </c>
      <c r="C75" s="1">
        <v>34</v>
      </c>
      <c r="D75" s="4" t="s">
        <v>73</v>
      </c>
      <c r="E75">
        <f>IF('2019'!E75=0,0,(AMS_2030!E75/'2019'!E75)^(1/7)-1)</f>
        <v>0</v>
      </c>
      <c r="F75">
        <f>IF('2019'!F75=0,0,(AMS_2030!F75/'2019'!F75)^(1/7)-1)</f>
        <v>0</v>
      </c>
      <c r="G75">
        <f>IF('2019'!G75=0,0,(AMS_2030!G75/'2019'!G75)^(1/7)-1)</f>
        <v>0</v>
      </c>
      <c r="H75">
        <f>IF('2019'!H75=0,0,(AMS_2030!H75/'2019'!H75)^(1/7)-1)</f>
        <v>0</v>
      </c>
      <c r="I75">
        <f>IF('2019'!I75=0,0,(AMS_2030!I75/'2019'!I75)^(1/7)-1)</f>
        <v>0</v>
      </c>
      <c r="J75">
        <f>IF('2019'!J75=0,0,(AMS_2030!J75/'2019'!J75)^(1/7)-1)</f>
        <v>0</v>
      </c>
      <c r="K75" s="64">
        <f>IF('2019 (Z)'!AW75=0,0,('AMS_2030 (Z)'!AW75/'2019 (Z)'!AW75)^(1/7)-1)</f>
        <v>0</v>
      </c>
      <c r="L75" s="64">
        <f t="shared" si="6"/>
        <v>0</v>
      </c>
      <c r="M75">
        <f>IF('2019'!M75=0,0,(AMS_2030!M75/'2019'!M75)^(1/7)-1)</f>
        <v>0</v>
      </c>
      <c r="N75">
        <f>IF('2019'!N75=0,0,(AMS_2030!N75/'2019'!N75)^(1/7)-1)</f>
        <v>0</v>
      </c>
      <c r="O75">
        <f>IF('2019'!O75=0,0,(AMS_2030!O75/'2019'!O75)^(1/7)-1)</f>
        <v>0</v>
      </c>
      <c r="P75">
        <f>IF('2019'!P75=0,0,(AMS_2030!P75/'2019'!P75)^(1/7)-1)</f>
        <v>0</v>
      </c>
      <c r="Q75">
        <f>IF('2019'!Q75=0,0,(AMS_2030!Q75/'2019'!Q75)^(1/7)-1)</f>
        <v>0</v>
      </c>
      <c r="R75">
        <f>IF('2019'!R75=0,0,(AMS_2030!R75/'2019'!R75)^(1/7)-1)</f>
        <v>0</v>
      </c>
      <c r="S75" s="64">
        <f t="shared" si="8"/>
        <v>0</v>
      </c>
      <c r="T75" s="64">
        <f>IF('2019'!T75=0,0,(AMS_2030!T75/'2019'!T75)^(1/7)-1)</f>
        <v>0</v>
      </c>
      <c r="U75">
        <f>IF('2019'!U75=0,0,(AMS_2030!U75/'2019'!U75)^(1/7)-1)</f>
        <v>0</v>
      </c>
      <c r="V75">
        <f>IF('2019'!V75=0,0,(AMS_2030!V75/'2019'!V75)^(1/7)-1)</f>
        <v>0</v>
      </c>
      <c r="W75">
        <f>IF('2019'!W75=0,0,(AMS_2030!W75/'2019'!W75)^(1/7)-1)</f>
        <v>0</v>
      </c>
      <c r="X75">
        <f>IF('2019'!X75=0,0,(AMS_2030!X75/'2019'!X75)^(1/7)-1)</f>
        <v>0</v>
      </c>
      <c r="Y75">
        <f>IF('2019'!Y75=0,0,(AMS_2030!Y75/'2019'!Y75)^(1/7)-1)</f>
        <v>0</v>
      </c>
      <c r="Z75">
        <f>IF('2019'!Z75=0,0,(AMS_2030!Z75/'2019'!Z75)^(1/7)-1)</f>
        <v>0</v>
      </c>
      <c r="AA75">
        <f>IF('2019'!AA75=0,0,(AMS_2030!AA75/'2019'!AA75)^(1/7)-1)</f>
        <v>0</v>
      </c>
      <c r="AB75">
        <f>IF('2019'!AB75=0,0,(AMS_2030!AB75/'2019'!AB75)^(1/7)-1)</f>
        <v>0</v>
      </c>
      <c r="AC75">
        <f>IF('2019'!AC75=0,0,(AMS_2030!AC75/'2019'!AC75)^(1/7)-1)</f>
        <v>0</v>
      </c>
      <c r="AD75">
        <f>IF('2019'!AD75=0,0,(AMS_2030!AD75/'2019'!AD75)^(1/7)-1)</f>
        <v>0</v>
      </c>
      <c r="AE75">
        <f>IF('2019'!AE75=0,0,(AMS_2030!AE75/'2019'!AE75)^(1/7)-1)</f>
        <v>0</v>
      </c>
      <c r="AF75">
        <f>IF('2019'!AF75=0,0,(AMS_2030!AF75/'2019'!AF75)^(1/7)-1)</f>
        <v>0</v>
      </c>
      <c r="AG75">
        <f>IF('2019'!AG75=0,0,(AMS_2030!AG75/'2019'!AG75)^(1/7)-1)</f>
        <v>0</v>
      </c>
      <c r="AH75">
        <f>IF('2019'!AH75=0,0,(AMS_2030!AH75/'2019'!AH75)^(1/7)-1)</f>
        <v>0</v>
      </c>
      <c r="AI75">
        <f>IF('2019'!AI75=0,0,(AMS_2030!AI75/'2019'!AI75)^(1/7)-1)</f>
        <v>0</v>
      </c>
      <c r="AJ75">
        <f>IF('2019'!AJ75=0,0,(AMS_2030!AJ75/'2019'!AJ75)^(1/7)-1)</f>
        <v>0</v>
      </c>
      <c r="AK75">
        <f>IF('2019'!AK75=0,0,(AMS_2030!AK75/'2019'!AK75)^(1/7)-1)</f>
        <v>0</v>
      </c>
      <c r="AL75">
        <f>IF('2019'!AL75=0,0,(AMS_2030!AL75/'2019'!AL75)^(1/7)-1)</f>
        <v>0</v>
      </c>
      <c r="AM75">
        <f>IF('2019'!AM75=0,0,(AMS_2030!AM75/'2019'!AM75)^(1/7)-1)</f>
        <v>0</v>
      </c>
      <c r="AN75">
        <f>IF('2019'!AN75=0,0,(AMS_2030!AN75/'2019'!AN75)^(1/7)-1)</f>
        <v>0</v>
      </c>
      <c r="AO75">
        <f>IF('2019'!AO75=0,0,(AMS_2030!AO75/'2019'!AO75)^(1/7)-1)</f>
        <v>0</v>
      </c>
      <c r="AP75">
        <f>IF('2019'!AP75=0,0,(AMS_2030!AP75/'2019'!AP75)^(1/7)-1)</f>
        <v>0</v>
      </c>
      <c r="AQ75">
        <f>IF('2019'!AQ75=0,0,(AMS_2030!AQ75/'2019'!AQ75)^(1/7)-1)</f>
        <v>0</v>
      </c>
      <c r="AR75">
        <f>IF('2019'!AR75=0,0,(AMS_2030!AR75/'2019'!AR75)^(1/7)-1)</f>
        <v>0</v>
      </c>
      <c r="AS75">
        <f>IF('2019'!AS75=0,0,(AMS_2030!AS75/'2019'!AS75)^(1/7)-1)</f>
        <v>0</v>
      </c>
      <c r="AT75">
        <f>IF('2019'!AT75=0,0,(AMS_2030!AT75/'2019'!AT75)^(1/7)-1)</f>
        <v>0</v>
      </c>
      <c r="AU75">
        <f>IF('2019'!AU75=0,0,(AMS_2030!AU75/'2019'!AU75)^(1/7)-1)</f>
        <v>0</v>
      </c>
    </row>
    <row r="76" spans="1:47" x14ac:dyDescent="0.25">
      <c r="A76" s="146"/>
      <c r="B76" s="1" t="s">
        <v>37</v>
      </c>
      <c r="C76" s="1">
        <v>35</v>
      </c>
      <c r="D76" s="4" t="s">
        <v>74</v>
      </c>
      <c r="E76">
        <f>IF('2019'!E76=0,0,(AMS_2030!E76/'2019'!E76)^(1/7)-1)</f>
        <v>3.1597862026510937E-2</v>
      </c>
      <c r="F76">
        <f>IF('2019'!F76=0,0,(AMS_2030!F76/'2019'!F76)^(1/7)-1)</f>
        <v>3.4939018149740875E-2</v>
      </c>
      <c r="G76">
        <f>IF('2019'!G76=0,0,(AMS_2030!G76/'2019'!G76)^(1/7)-1)</f>
        <v>3.3214369964535972E-2</v>
      </c>
      <c r="H76">
        <f>IF('2019'!H76=0,0,(AMS_2030!H76/'2019'!H76)^(1/7)-1)</f>
        <v>5.3119385393065155E-2</v>
      </c>
      <c r="I76">
        <f>IF('2019'!I76=0,0,(AMS_2030!I76/'2019'!I76)^(1/7)-1)</f>
        <v>3.3365465104011616E-2</v>
      </c>
      <c r="J76">
        <f>IF('2019'!J76=0,0,(AMS_2030!J76/'2019'!J76)^(1/7)-1)</f>
        <v>3.2936792131131432E-2</v>
      </c>
      <c r="K76" s="64">
        <f>IF('2019 (Z)'!AW76=0,0,('AMS_2030 (Z)'!AW76/'2019 (Z)'!AW76)^(1/7)-1)</f>
        <v>3.4995700131783547E-2</v>
      </c>
      <c r="L76" s="64">
        <f t="shared" si="6"/>
        <v>3.4995700131783547E-2</v>
      </c>
      <c r="M76">
        <f>IF('2019'!M76=0,0,(AMS_2030!M76/'2019'!M76)^(1/7)-1)</f>
        <v>3.3717408359631218E-2</v>
      </c>
      <c r="N76">
        <f>IF('2019'!N76=0,0,(AMS_2030!N76/'2019'!N76)^(1/7)-1)</f>
        <v>3.6306091127962459E-2</v>
      </c>
      <c r="O76">
        <f>IF('2019'!O76=0,0,(AMS_2030!O76/'2019'!O76)^(1/7)-1)</f>
        <v>2.9143139345531699E-2</v>
      </c>
      <c r="P76">
        <f>IF('2019'!P76=0,0,(AMS_2030!P76/'2019'!P76)^(1/7)-1)</f>
        <v>3.2809834299405871E-2</v>
      </c>
      <c r="Q76">
        <f>IF('2019'!Q76=0,0,(AMS_2030!Q76/'2019'!Q76)^(1/7)-1)</f>
        <v>3.323502438605197E-2</v>
      </c>
      <c r="R76">
        <f>IF('2019'!R76=0,0,(AMS_2030!R76/'2019'!R76)^(1/7)-1)</f>
        <v>3.3214524052929129E-2</v>
      </c>
      <c r="S76" s="64">
        <f t="shared" si="8"/>
        <v>3.3227083339631536E-2</v>
      </c>
      <c r="T76" s="64">
        <f>IF('2019'!T76=0,0,(AMS_2030!T76/'2019'!T76)^(1/7)-1)</f>
        <v>3.3227083339631536E-2</v>
      </c>
      <c r="U76">
        <f>IF('2019'!U76=0,0,(AMS_2030!U76/'2019'!U76)^(1/7)-1)</f>
        <v>3.3214513448482919E-2</v>
      </c>
      <c r="V76">
        <f>IF('2019'!V76=0,0,(AMS_2030!V76/'2019'!V76)^(1/7)-1)</f>
        <v>3.3214381843243101E-2</v>
      </c>
      <c r="W76">
        <f>IF('2019'!W76=0,0,(AMS_2030!W76/'2019'!W76)^(1/7)-1)</f>
        <v>2.3620136117861623E-2</v>
      </c>
      <c r="X76">
        <f>IF('2019'!X76=0,0,(AMS_2030!X76/'2019'!X76)^(1/7)-1)</f>
        <v>3.3226744649078377E-2</v>
      </c>
      <c r="Y76">
        <f>IF('2019'!Y76=0,0,(AMS_2030!Y76/'2019'!Y76)^(1/7)-1)</f>
        <v>2.9892477820830266E-2</v>
      </c>
      <c r="Z76">
        <f>IF('2019'!Z76=0,0,(AMS_2030!Z76/'2019'!Z76)^(1/7)-1)</f>
        <v>3.2107677023740067E-2</v>
      </c>
      <c r="AA76">
        <f>IF('2019'!AA76=0,0,(AMS_2030!AA76/'2019'!AA76)^(1/7)-1)</f>
        <v>3.7085978139938192E-2</v>
      </c>
      <c r="AB76">
        <f>IF('2019'!AB76=0,0,(AMS_2030!AB76/'2019'!AB76)^(1/7)-1)</f>
        <v>3.2961078586571269E-2</v>
      </c>
      <c r="AC76">
        <f>IF('2019'!AC76=0,0,(AMS_2030!AC76/'2019'!AC76)^(1/7)-1)</f>
        <v>3.2502572616788461E-2</v>
      </c>
      <c r="AD76">
        <f>IF('2019'!AD76=0,0,(AMS_2030!AD76/'2019'!AD76)^(1/7)-1)</f>
        <v>3.3356760244077188E-2</v>
      </c>
      <c r="AE76">
        <f>IF('2019'!AE76=0,0,(AMS_2030!AE76/'2019'!AE76)^(1/7)-1)</f>
        <v>3.2777074605479628E-2</v>
      </c>
      <c r="AF76">
        <f>IF('2019'!AF76=0,0,(AMS_2030!AF76/'2019'!AF76)^(1/7)-1)</f>
        <v>3.1064130215272545E-2</v>
      </c>
      <c r="AG76">
        <f>IF('2019'!AG76=0,0,(AMS_2030!AG76/'2019'!AG76)^(1/7)-1)</f>
        <v>2.7109431860785627E-2</v>
      </c>
      <c r="AH76">
        <f>IF('2019'!AH76=0,0,(AMS_2030!AH76/'2019'!AH76)^(1/7)-1)</f>
        <v>3.3243556441587163E-2</v>
      </c>
      <c r="AI76">
        <f>IF('2019'!AI76=0,0,(AMS_2030!AI76/'2019'!AI76)^(1/7)-1)</f>
        <v>3.2553888518575436E-2</v>
      </c>
      <c r="AJ76">
        <f>IF('2019'!AJ76=0,0,(AMS_2030!AJ76/'2019'!AJ76)^(1/7)-1)</f>
        <v>3.3184902606069766E-2</v>
      </c>
      <c r="AK76">
        <f>IF('2019'!AK76=0,0,(AMS_2030!AK76/'2019'!AK76)^(1/7)-1)</f>
        <v>0</v>
      </c>
      <c r="AL76">
        <f>IF('2019'!AL76=0,0,(AMS_2030!AL76/'2019'!AL76)^(1/7)-1)</f>
        <v>3.3907886626640238E-2</v>
      </c>
      <c r="AM76">
        <f>IF('2019'!AM76=0,0,(AMS_2030!AM76/'2019'!AM76)^(1/7)-1)</f>
        <v>3.3233629604131565E-2</v>
      </c>
      <c r="AN76">
        <f>IF('2019'!AN76=0,0,(AMS_2030!AN76/'2019'!AN76)^(1/7)-1)</f>
        <v>0</v>
      </c>
      <c r="AO76">
        <f>IF('2019'!AO76=0,0,(AMS_2030!AO76/'2019'!AO76)^(1/7)-1)</f>
        <v>3.1814208791166809E-2</v>
      </c>
      <c r="AP76">
        <f>IF('2019'!AP76=0,0,(AMS_2030!AP76/'2019'!AP76)^(1/7)-1)</f>
        <v>3.3248721083441568E-2</v>
      </c>
      <c r="AQ76">
        <f>IF('2019'!AQ76=0,0,(AMS_2030!AQ76/'2019'!AQ76)^(1/7)-1)</f>
        <v>0</v>
      </c>
      <c r="AR76">
        <f>IF('2019'!AR76=0,0,(AMS_2030!AR76/'2019'!AR76)^(1/7)-1)</f>
        <v>3.3243011805336176E-2</v>
      </c>
      <c r="AS76">
        <f>IF('2019'!AS76=0,0,(AMS_2030!AS76/'2019'!AS76)^(1/7)-1)</f>
        <v>0</v>
      </c>
      <c r="AT76">
        <f>IF('2019'!AT76=0,0,(AMS_2030!AT76/'2019'!AT76)^(1/7)-1)</f>
        <v>0</v>
      </c>
      <c r="AU76">
        <f>IF('2019'!AU76=0,0,(AMS_2030!AU76/'2019'!AU76)^(1/7)-1)</f>
        <v>3.1770645921450846E-2</v>
      </c>
    </row>
    <row r="77" spans="1:47" x14ac:dyDescent="0.25">
      <c r="A77" s="146"/>
      <c r="B77" s="1" t="s">
        <v>38</v>
      </c>
      <c r="C77" s="1">
        <v>36</v>
      </c>
      <c r="D77" s="4" t="s">
        <v>75</v>
      </c>
      <c r="E77">
        <f>IF('2019'!E77=0,0,(AMS_2030!E77/'2019'!E77)^(1/7)-1)</f>
        <v>0</v>
      </c>
      <c r="F77">
        <f>IF('2019'!F77=0,0,(AMS_2030!F77/'2019'!F77)^(1/7)-1)</f>
        <v>0</v>
      </c>
      <c r="G77">
        <f>IF('2019'!G77=0,0,(AMS_2030!G77/'2019'!G77)^(1/7)-1)</f>
        <v>0</v>
      </c>
      <c r="H77">
        <f>IF('2019'!H77=0,0,(AMS_2030!H77/'2019'!H77)^(1/7)-1)</f>
        <v>0</v>
      </c>
      <c r="I77">
        <f>IF('2019'!I77=0,0,(AMS_2030!I77/'2019'!I77)^(1/7)-1)</f>
        <v>0</v>
      </c>
      <c r="J77">
        <f>IF('2019'!J77=0,0,(AMS_2030!J77/'2019'!J77)^(1/7)-1)</f>
        <v>0</v>
      </c>
      <c r="K77" s="64">
        <f>IF('2019 (Z)'!AW77=0,0,('AMS_2030 (Z)'!AW77/'2019 (Z)'!AW77)^(1/7)-1)</f>
        <v>0</v>
      </c>
      <c r="L77" s="64">
        <f t="shared" si="6"/>
        <v>0</v>
      </c>
      <c r="M77">
        <f>IF('2019'!M77=0,0,(AMS_2030!M77/'2019'!M77)^(1/7)-1)</f>
        <v>0</v>
      </c>
      <c r="N77">
        <f>IF('2019'!N77=0,0,(AMS_2030!N77/'2019'!N77)^(1/7)-1)</f>
        <v>0</v>
      </c>
      <c r="O77">
        <f>IF('2019'!O77=0,0,(AMS_2030!O77/'2019'!O77)^(1/7)-1)</f>
        <v>0</v>
      </c>
      <c r="P77">
        <f>IF('2019'!P77=0,0,(AMS_2030!P77/'2019'!P77)^(1/7)-1)</f>
        <v>0</v>
      </c>
      <c r="Q77">
        <f>IF('2019'!Q77=0,0,(AMS_2030!Q77/'2019'!Q77)^(1/7)-1)</f>
        <v>0</v>
      </c>
      <c r="R77">
        <f>IF('2019'!R77=0,0,(AMS_2030!R77/'2019'!R77)^(1/7)-1)</f>
        <v>0</v>
      </c>
      <c r="S77" s="64">
        <f t="shared" si="8"/>
        <v>0</v>
      </c>
      <c r="T77" s="64">
        <f>IF('2019'!T77=0,0,(AMS_2030!T77/'2019'!T77)^(1/7)-1)</f>
        <v>0</v>
      </c>
      <c r="U77">
        <f>IF('2019'!U77=0,0,(AMS_2030!U77/'2019'!U77)^(1/7)-1)</f>
        <v>0</v>
      </c>
      <c r="V77">
        <f>IF('2019'!V77=0,0,(AMS_2030!V77/'2019'!V77)^(1/7)-1)</f>
        <v>0</v>
      </c>
      <c r="W77">
        <f>IF('2019'!W77=0,0,(AMS_2030!W77/'2019'!W77)^(1/7)-1)</f>
        <v>0</v>
      </c>
      <c r="X77">
        <f>IF('2019'!X77=0,0,(AMS_2030!X77/'2019'!X77)^(1/7)-1)</f>
        <v>0</v>
      </c>
      <c r="Y77">
        <f>IF('2019'!Y77=0,0,(AMS_2030!Y77/'2019'!Y77)^(1/7)-1)</f>
        <v>0</v>
      </c>
      <c r="Z77">
        <f>IF('2019'!Z77=0,0,(AMS_2030!Z77/'2019'!Z77)^(1/7)-1)</f>
        <v>0</v>
      </c>
      <c r="AA77">
        <f>IF('2019'!AA77=0,0,(AMS_2030!AA77/'2019'!AA77)^(1/7)-1)</f>
        <v>0</v>
      </c>
      <c r="AB77">
        <f>IF('2019'!AB77=0,0,(AMS_2030!AB77/'2019'!AB77)^(1/7)-1)</f>
        <v>0</v>
      </c>
      <c r="AC77">
        <f>IF('2019'!AC77=0,0,(AMS_2030!AC77/'2019'!AC77)^(1/7)-1)</f>
        <v>0</v>
      </c>
      <c r="AD77">
        <f>IF('2019'!AD77=0,0,(AMS_2030!AD77/'2019'!AD77)^(1/7)-1)</f>
        <v>0</v>
      </c>
      <c r="AE77">
        <f>IF('2019'!AE77=0,0,(AMS_2030!AE77/'2019'!AE77)^(1/7)-1)</f>
        <v>0</v>
      </c>
      <c r="AF77">
        <f>IF('2019'!AF77=0,0,(AMS_2030!AF77/'2019'!AF77)^(1/7)-1)</f>
        <v>0</v>
      </c>
      <c r="AG77">
        <f>IF('2019'!AG77=0,0,(AMS_2030!AG77/'2019'!AG77)^(1/7)-1)</f>
        <v>0</v>
      </c>
      <c r="AH77">
        <f>IF('2019'!AH77=0,0,(AMS_2030!AH77/'2019'!AH77)^(1/7)-1)</f>
        <v>0</v>
      </c>
      <c r="AI77">
        <f>IF('2019'!AI77=0,0,(AMS_2030!AI77/'2019'!AI77)^(1/7)-1)</f>
        <v>0</v>
      </c>
      <c r="AJ77">
        <f>IF('2019'!AJ77=0,0,(AMS_2030!AJ77/'2019'!AJ77)^(1/7)-1)</f>
        <v>0</v>
      </c>
      <c r="AK77">
        <f>IF('2019'!AK77=0,0,(AMS_2030!AK77/'2019'!AK77)^(1/7)-1)</f>
        <v>0</v>
      </c>
      <c r="AL77">
        <f>IF('2019'!AL77=0,0,(AMS_2030!AL77/'2019'!AL77)^(1/7)-1)</f>
        <v>0</v>
      </c>
      <c r="AM77">
        <f>IF('2019'!AM77=0,0,(AMS_2030!AM77/'2019'!AM77)^(1/7)-1)</f>
        <v>0</v>
      </c>
      <c r="AN77">
        <f>IF('2019'!AN77=0,0,(AMS_2030!AN77/'2019'!AN77)^(1/7)-1)</f>
        <v>0</v>
      </c>
      <c r="AO77">
        <f>IF('2019'!AO77=0,0,(AMS_2030!AO77/'2019'!AO77)^(1/7)-1)</f>
        <v>0</v>
      </c>
      <c r="AP77">
        <f>IF('2019'!AP77=0,0,(AMS_2030!AP77/'2019'!AP77)^(1/7)-1)</f>
        <v>0</v>
      </c>
      <c r="AQ77">
        <f>IF('2019'!AQ77=0,0,(AMS_2030!AQ77/'2019'!AQ77)^(1/7)-1)</f>
        <v>0</v>
      </c>
      <c r="AR77">
        <f>IF('2019'!AR77=0,0,(AMS_2030!AR77/'2019'!AR77)^(1/7)-1)</f>
        <v>0</v>
      </c>
      <c r="AS77">
        <f>IF('2019'!AS77=0,0,(AMS_2030!AS77/'2019'!AS77)^(1/7)-1)</f>
        <v>0</v>
      </c>
      <c r="AT77">
        <f>IF('2019'!AT77=0,0,(AMS_2030!AT77/'2019'!AT77)^(1/7)-1)</f>
        <v>0</v>
      </c>
      <c r="AU77">
        <f>IF('2019'!AU77=0,0,(AMS_2030!AU77/'2019'!AU77)^(1/7)-1)</f>
        <v>0</v>
      </c>
    </row>
    <row r="78" spans="1:47" x14ac:dyDescent="0.25">
      <c r="A78" s="146"/>
      <c r="B78" s="1" t="s">
        <v>39</v>
      </c>
      <c r="C78" s="1">
        <v>37</v>
      </c>
      <c r="D78" s="4" t="s">
        <v>76</v>
      </c>
      <c r="E78">
        <f>IF('2019'!E78=0,0,(AMS_2030!E78/'2019'!E78)^(1/7)-1)</f>
        <v>0</v>
      </c>
      <c r="F78">
        <f>IF('2019'!F78=0,0,(AMS_2030!F78/'2019'!F78)^(1/7)-1)</f>
        <v>0</v>
      </c>
      <c r="G78">
        <f>IF('2019'!G78=0,0,(AMS_2030!G78/'2019'!G78)^(1/7)-1)</f>
        <v>0</v>
      </c>
      <c r="H78">
        <f>IF('2019'!H78=0,0,(AMS_2030!H78/'2019'!H78)^(1/7)-1)</f>
        <v>0</v>
      </c>
      <c r="I78">
        <f>IF('2019'!I78=0,0,(AMS_2030!I78/'2019'!I78)^(1/7)-1)</f>
        <v>0</v>
      </c>
      <c r="J78">
        <f>IF('2019'!J78=0,0,(AMS_2030!J78/'2019'!J78)^(1/7)-1)</f>
        <v>0</v>
      </c>
      <c r="K78" s="64">
        <f>IF('2019 (Z)'!AW78=0,0,('AMS_2030 (Z)'!AW78/'2019 (Z)'!AW78)^(1/7)-1)</f>
        <v>0</v>
      </c>
      <c r="L78" s="64">
        <f t="shared" si="6"/>
        <v>0</v>
      </c>
      <c r="M78">
        <f>IF('2019'!M78=0,0,(AMS_2030!M78/'2019'!M78)^(1/7)-1)</f>
        <v>0</v>
      </c>
      <c r="N78">
        <f>IF('2019'!N78=0,0,(AMS_2030!N78/'2019'!N78)^(1/7)-1)</f>
        <v>0</v>
      </c>
      <c r="O78">
        <f>IF('2019'!O78=0,0,(AMS_2030!O78/'2019'!O78)^(1/7)-1)</f>
        <v>0</v>
      </c>
      <c r="P78">
        <f>IF('2019'!P78=0,0,(AMS_2030!P78/'2019'!P78)^(1/7)-1)</f>
        <v>0</v>
      </c>
      <c r="Q78">
        <f>IF('2019'!Q78=0,0,(AMS_2030!Q78/'2019'!Q78)^(1/7)-1)</f>
        <v>0</v>
      </c>
      <c r="R78">
        <f>IF('2019'!R78=0,0,(AMS_2030!R78/'2019'!R78)^(1/7)-1)</f>
        <v>0</v>
      </c>
      <c r="S78" s="64">
        <f t="shared" si="8"/>
        <v>0</v>
      </c>
      <c r="T78" s="64">
        <f>IF('2019'!T78=0,0,(AMS_2030!T78/'2019'!T78)^(1/7)-1)</f>
        <v>0</v>
      </c>
      <c r="U78">
        <f>IF('2019'!U78=0,0,(AMS_2030!U78/'2019'!U78)^(1/7)-1)</f>
        <v>0</v>
      </c>
      <c r="V78">
        <f>IF('2019'!V78=0,0,(AMS_2030!V78/'2019'!V78)^(1/7)-1)</f>
        <v>0</v>
      </c>
      <c r="W78">
        <f>IF('2019'!W78=0,0,(AMS_2030!W78/'2019'!W78)^(1/7)-1)</f>
        <v>0</v>
      </c>
      <c r="X78">
        <f>IF('2019'!X78=0,0,(AMS_2030!X78/'2019'!X78)^(1/7)-1)</f>
        <v>0</v>
      </c>
      <c r="Y78">
        <f>IF('2019'!Y78=0,0,(AMS_2030!Y78/'2019'!Y78)^(1/7)-1)</f>
        <v>0</v>
      </c>
      <c r="Z78">
        <f>IF('2019'!Z78=0,0,(AMS_2030!Z78/'2019'!Z78)^(1/7)-1)</f>
        <v>0</v>
      </c>
      <c r="AA78">
        <f>IF('2019'!AA78=0,0,(AMS_2030!AA78/'2019'!AA78)^(1/7)-1)</f>
        <v>0</v>
      </c>
      <c r="AB78">
        <f>IF('2019'!AB78=0,0,(AMS_2030!AB78/'2019'!AB78)^(1/7)-1)</f>
        <v>0</v>
      </c>
      <c r="AC78">
        <f>IF('2019'!AC78=0,0,(AMS_2030!AC78/'2019'!AC78)^(1/7)-1)</f>
        <v>0</v>
      </c>
      <c r="AD78">
        <f>IF('2019'!AD78=0,0,(AMS_2030!AD78/'2019'!AD78)^(1/7)-1)</f>
        <v>0</v>
      </c>
      <c r="AE78">
        <f>IF('2019'!AE78=0,0,(AMS_2030!AE78/'2019'!AE78)^(1/7)-1)</f>
        <v>0</v>
      </c>
      <c r="AF78">
        <f>IF('2019'!AF78=0,0,(AMS_2030!AF78/'2019'!AF78)^(1/7)-1)</f>
        <v>0</v>
      </c>
      <c r="AG78">
        <f>IF('2019'!AG78=0,0,(AMS_2030!AG78/'2019'!AG78)^(1/7)-1)</f>
        <v>0</v>
      </c>
      <c r="AH78">
        <f>IF('2019'!AH78=0,0,(AMS_2030!AH78/'2019'!AH78)^(1/7)-1)</f>
        <v>0</v>
      </c>
      <c r="AI78">
        <f>IF('2019'!AI78=0,0,(AMS_2030!AI78/'2019'!AI78)^(1/7)-1)</f>
        <v>0</v>
      </c>
      <c r="AJ78">
        <f>IF('2019'!AJ78=0,0,(AMS_2030!AJ78/'2019'!AJ78)^(1/7)-1)</f>
        <v>0</v>
      </c>
      <c r="AK78">
        <f>IF('2019'!AK78=0,0,(AMS_2030!AK78/'2019'!AK78)^(1/7)-1)</f>
        <v>0</v>
      </c>
      <c r="AL78">
        <f>IF('2019'!AL78=0,0,(AMS_2030!AL78/'2019'!AL78)^(1/7)-1)</f>
        <v>0</v>
      </c>
      <c r="AM78">
        <f>IF('2019'!AM78=0,0,(AMS_2030!AM78/'2019'!AM78)^(1/7)-1)</f>
        <v>0</v>
      </c>
      <c r="AN78">
        <f>IF('2019'!AN78=0,0,(AMS_2030!AN78/'2019'!AN78)^(1/7)-1)</f>
        <v>0</v>
      </c>
      <c r="AO78">
        <f>IF('2019'!AO78=0,0,(AMS_2030!AO78/'2019'!AO78)^(1/7)-1)</f>
        <v>0</v>
      </c>
      <c r="AP78">
        <f>IF('2019'!AP78=0,0,(AMS_2030!AP78/'2019'!AP78)^(1/7)-1)</f>
        <v>0</v>
      </c>
      <c r="AQ78">
        <f>IF('2019'!AQ78=0,0,(AMS_2030!AQ78/'2019'!AQ78)^(1/7)-1)</f>
        <v>0</v>
      </c>
      <c r="AR78">
        <f>IF('2019'!AR78=0,0,(AMS_2030!AR78/'2019'!AR78)^(1/7)-1)</f>
        <v>0</v>
      </c>
      <c r="AS78">
        <f>IF('2019'!AS78=0,0,(AMS_2030!AS78/'2019'!AS78)^(1/7)-1)</f>
        <v>0</v>
      </c>
      <c r="AT78">
        <f>IF('2019'!AT78=0,0,(AMS_2030!AT78/'2019'!AT78)^(1/7)-1)</f>
        <v>0</v>
      </c>
      <c r="AU78">
        <f>IF('2019'!AU78=0,0,(AMS_2030!AU78/'2019'!AU78)^(1/7)-1)</f>
        <v>0</v>
      </c>
    </row>
    <row r="79" spans="1:47" x14ac:dyDescent="0.25">
      <c r="A79" s="146" t="s">
        <v>93</v>
      </c>
      <c r="B79" s="1" t="s">
        <v>3</v>
      </c>
      <c r="C79" s="1" t="s">
        <v>3</v>
      </c>
      <c r="D79" s="4" t="s">
        <v>40</v>
      </c>
      <c r="E79">
        <f>IF('2019'!E79=0,0,(AMS_2030!E79/'2019'!E79)^(1/7)-1)</f>
        <v>-7.653947702637609E-3</v>
      </c>
      <c r="F79">
        <f>IF('2019'!F79=0,0,(AMS_2030!F79/'2019'!F79)^(1/7)-1)</f>
        <v>-3.2605741027147417E-5</v>
      </c>
      <c r="G79">
        <f>IF('2019'!G79=0,0,(AMS_2030!G79/'2019'!G79)^(1/7)-1)</f>
        <v>6.3933192073761802E-10</v>
      </c>
      <c r="H79">
        <f>IF('2019'!H79=0,0,(AMS_2030!H79/'2019'!H79)^(1/7)-1)</f>
        <v>-0.1671364201931409</v>
      </c>
      <c r="I79">
        <f>IF('2019'!I79=0,0,(AMS_2030!I79/'2019'!I79)^(1/7)-1)</f>
        <v>3.719927938663492E-3</v>
      </c>
      <c r="J79">
        <f>IF('2019'!J79=0,0,(AMS_2030!J79/'2019'!J79)^(1/7)-1)</f>
        <v>-1.4389159384296635E-2</v>
      </c>
      <c r="K79" s="64">
        <f>IF('2019 (Z)'!AW79=0,0,('AMS_2030 (Z)'!AW79/'2019 (Z)'!AW79)^(1/7)-1)</f>
        <v>2.5533121880216836E-3</v>
      </c>
      <c r="L79" s="64">
        <f t="shared" si="6"/>
        <v>2.5533121880216836E-3</v>
      </c>
      <c r="M79">
        <f>IF('2019'!M79=0,0,(AMS_2030!M79/'2019'!M79)^(1/7)-1)</f>
        <v>-5.2133127108741073E-3</v>
      </c>
      <c r="N79">
        <f>IF('2019'!N79=0,0,(AMS_2030!N79/'2019'!N79)^(1/7)-1)</f>
        <v>-1.8555619789532241E-2</v>
      </c>
      <c r="O79">
        <f>IF('2019'!O79=0,0,(AMS_2030!O79/'2019'!O79)^(1/7)-1)</f>
        <v>-1.5365389791134998E-2</v>
      </c>
      <c r="P79">
        <f>IF('2019'!P79=0,0,(AMS_2030!P79/'2019'!P79)^(1/7)-1)</f>
        <v>5.6006628996208008E-3</v>
      </c>
      <c r="Q79">
        <f>IF('2019'!Q79=0,0,(AMS_2030!Q79/'2019'!Q79)^(1/7)-1)</f>
        <v>1.503783375728629E-2</v>
      </c>
      <c r="R79">
        <f>IF('2019'!R79=0,0,(AMS_2030!R79/'2019'!R79)^(1/7)-1)</f>
        <v>1.2248834613259874E-8</v>
      </c>
      <c r="S79" s="64">
        <f t="shared" si="8"/>
        <v>7.9959594394551914E-6</v>
      </c>
      <c r="T79" s="64">
        <f>IF('2019'!T79=0,0,(AMS_2030!T79/'2019'!T79)^(1/7)-1)</f>
        <v>7.9959594394551914E-6</v>
      </c>
      <c r="U79">
        <f>IF('2019'!U79=0,0,(AMS_2030!U79/'2019'!U79)^(1/7)-1)</f>
        <v>-1.3017424049799331E-7</v>
      </c>
      <c r="V79">
        <f>IF('2019'!V79=0,0,(AMS_2030!V79/'2019'!V79)^(1/7)-1)</f>
        <v>1.2112875591441252E-8</v>
      </c>
      <c r="W79">
        <f>IF('2019'!W79=0,0,(AMS_2030!W79/'2019'!W79)^(1/7)-1)</f>
        <v>5.4846244263584421E-3</v>
      </c>
      <c r="X79">
        <f>IF('2019'!X79=0,0,(AMS_2030!X79/'2019'!X79)^(1/7)-1)</f>
        <v>3.1206207515852569E-3</v>
      </c>
      <c r="Y79">
        <f>IF('2019'!Y79=0,0,(AMS_2030!Y79/'2019'!Y79)^(1/7)-1)</f>
        <v>0</v>
      </c>
      <c r="Z79">
        <f>IF('2019'!Z79=0,0,(AMS_2030!Z79/'2019'!Z79)^(1/7)-1)</f>
        <v>-6.0212077858357027E-4</v>
      </c>
      <c r="AA79">
        <f>IF('2019'!AA79=0,0,(AMS_2030!AA79/'2019'!AA79)^(1/7)-1)</f>
        <v>3.7471703925551214E-3</v>
      </c>
      <c r="AB79">
        <f>IF('2019'!AB79=0,0,(AMS_2030!AB79/'2019'!AB79)^(1/7)-1)</f>
        <v>-1.8421470935559014E-4</v>
      </c>
      <c r="AC79">
        <f>IF('2019'!AC79=0,0,(AMS_2030!AC79/'2019'!AC79)^(1/7)-1)</f>
        <v>-6.8900790597603567E-4</v>
      </c>
      <c r="AD79">
        <f>IF('2019'!AD79=0,0,(AMS_2030!AD79/'2019'!AD79)^(1/7)-1)</f>
        <v>1.3776475770521657E-4</v>
      </c>
      <c r="AE79">
        <f>IF('2019'!AE79=0,0,(AMS_2030!AE79/'2019'!AE79)^(1/7)-1)</f>
        <v>-4.2327012427645361E-4</v>
      </c>
      <c r="AF79">
        <f>IF('2019'!AF79=0,0,(AMS_2030!AF79/'2019'!AF79)^(1/7)-1)</f>
        <v>-2.0811602723553868E-3</v>
      </c>
      <c r="AG79">
        <f>IF('2019'!AG79=0,0,(AMS_2030!AG79/'2019'!AG79)^(1/7)-1)</f>
        <v>0</v>
      </c>
      <c r="AH79">
        <f>IF('2019'!AH79=0,0,(AMS_2030!AH79/'2019'!AH79)^(1/7)-1)</f>
        <v>2.8202485113704157E-5</v>
      </c>
      <c r="AI79">
        <f>IF('2019'!AI79=0,0,(AMS_2030!AI79/'2019'!AI79)^(1/7)-1)</f>
        <v>-6.410323431204068E-4</v>
      </c>
      <c r="AJ79">
        <f>IF('2019'!AJ79=0,0,(AMS_2030!AJ79/'2019'!AJ79)^(1/7)-1)</f>
        <v>1.0472709242037581E-6</v>
      </c>
      <c r="AK79">
        <f>IF('2019'!AK79=0,0,(AMS_2030!AK79/'2019'!AK79)^(1/7)-1)</f>
        <v>0</v>
      </c>
      <c r="AL79">
        <f>IF('2019'!AL79=0,0,(AMS_2030!AL79/'2019'!AL79)^(1/7)-1)</f>
        <v>6.7119544609517412E-4</v>
      </c>
      <c r="AM79">
        <f>IF('2019'!AM79=0,0,(AMS_2030!AM79/'2019'!AM79)^(1/7)-1)</f>
        <v>2.5733783576287195E-5</v>
      </c>
      <c r="AN79">
        <f>IF('2019'!AN79=0,0,(AMS_2030!AN79/'2019'!AN79)^(1/7)-1)</f>
        <v>0</v>
      </c>
      <c r="AO79">
        <f>IF('2019'!AO79=0,0,(AMS_2030!AO79/'2019'!AO79)^(1/7)-1)</f>
        <v>-1.3551712959150031E-3</v>
      </c>
      <c r="AP79">
        <f>IF('2019'!AP79=0,0,(AMS_2030!AP79/'2019'!AP79)^(1/7)-1)</f>
        <v>9.3647975188868582E-3</v>
      </c>
      <c r="AQ79">
        <f>IF('2019'!AQ79=0,0,(AMS_2030!AQ79/'2019'!AQ79)^(1/7)-1)</f>
        <v>0</v>
      </c>
      <c r="AR79">
        <f>IF('2019'!AR79=0,0,(AMS_2030!AR79/'2019'!AR79)^(1/7)-1)</f>
        <v>-6.6275096077961226E-4</v>
      </c>
      <c r="AS79">
        <f>IF('2019'!AS79=0,0,(AMS_2030!AS79/'2019'!AS79)^(1/7)-1)</f>
        <v>5.5777744457081724E-3</v>
      </c>
      <c r="AT79">
        <f>IF('2019'!AT79=0,0,(AMS_2030!AT79/'2019'!AT79)^(1/7)-1)</f>
        <v>1.7849425332165936E-3</v>
      </c>
      <c r="AU79">
        <f>IF('2019'!AU79=0,0,(AMS_2030!AU79/'2019'!AU79)^(1/7)-1)</f>
        <v>6.3634639651237723E-3</v>
      </c>
    </row>
    <row r="80" spans="1:47" x14ac:dyDescent="0.25">
      <c r="A80" s="146"/>
      <c r="B80" s="1" t="s">
        <v>4</v>
      </c>
      <c r="C80" s="1" t="s">
        <v>4</v>
      </c>
      <c r="D80" s="4" t="s">
        <v>41</v>
      </c>
      <c r="E80">
        <f>IF('2019'!E80=0,0,(AMS_2030!E80/'2019'!E80)^(1/7)-1)</f>
        <v>-1.4267503238191703E-2</v>
      </c>
      <c r="F80">
        <f>IF('2019'!F80=0,0,(AMS_2030!F80/'2019'!F80)^(1/7)-1)</f>
        <v>-8.0256364993758211E-6</v>
      </c>
      <c r="G80">
        <f>IF('2019'!G80=0,0,(AMS_2030!G80/'2019'!G80)^(1/7)-1)</f>
        <v>6.3933192073761802E-10</v>
      </c>
      <c r="H80">
        <f>IF('2019'!H80=0,0,(AMS_2030!H80/'2019'!H80)^(1/7)-1)</f>
        <v>5.9590758853327319E-3</v>
      </c>
      <c r="I80">
        <f>IF('2019'!I80=0,0,(AMS_2030!I80/'2019'!I80)^(1/7)-1)</f>
        <v>4.1816542898962528E-3</v>
      </c>
      <c r="J80">
        <f>IF('2019'!J80=0,0,(AMS_2030!J80/'2019'!J80)^(1/7)-1)</f>
        <v>2.9301854834185015E-4</v>
      </c>
      <c r="K80" s="64">
        <f>IF('2019 (Z)'!AW80=0,0,('AMS_2030 (Z)'!AW80/'2019 (Z)'!AW80)^(1/7)-1)</f>
        <v>2.566527986686884E-3</v>
      </c>
      <c r="L80" s="64">
        <f t="shared" si="6"/>
        <v>2.566527986686884E-3</v>
      </c>
      <c r="M80">
        <f>IF('2019'!M80=0,0,(AMS_2030!M80/'2019'!M80)^(1/7)-1)</f>
        <v>3.9152916003111216E-3</v>
      </c>
      <c r="N80">
        <f>IF('2019'!N80=0,0,(AMS_2030!N80/'2019'!N80)^(1/7)-1)</f>
        <v>4.6930275864518478E-3</v>
      </c>
      <c r="O80">
        <f>IF('2019'!O80=0,0,(AMS_2030!O80/'2019'!O80)^(1/7)-1)</f>
        <v>-2.4004923923703902E-4</v>
      </c>
      <c r="P80">
        <f>IF('2019'!P80=0,0,(AMS_2030!P80/'2019'!P80)^(1/7)-1)</f>
        <v>-7.7653979293268449E-4</v>
      </c>
      <c r="Q80">
        <f>IF('2019'!Q80=0,0,(AMS_2030!Q80/'2019'!Q80)^(1/7)-1)</f>
        <v>-8.5851124320690531E-8</v>
      </c>
      <c r="R80">
        <f>IF('2019'!R80=0,0,(AMS_2030!R80/'2019'!R80)^(1/7)-1)</f>
        <v>1.2248834391215269E-8</v>
      </c>
      <c r="S80" s="64">
        <f t="shared" si="8"/>
        <v>8.641677446963314E-7</v>
      </c>
      <c r="T80" s="64">
        <f>IF('2019'!T80=0,0,(AMS_2030!T80/'2019'!T80)^(1/7)-1)</f>
        <v>8.641677446963314E-7</v>
      </c>
      <c r="U80">
        <f>IF('2019'!U80=0,0,(AMS_2030!U80/'2019'!U80)^(1/7)-1)</f>
        <v>1.7936693019748873E-8</v>
      </c>
      <c r="V80">
        <f>IF('2019'!V80=0,0,(AMS_2030!V80/'2019'!V80)^(1/7)-1)</f>
        <v>1.2112875591441252E-8</v>
      </c>
      <c r="W80">
        <f>IF('2019'!W80=0,0,(AMS_2030!W80/'2019'!W80)^(1/7)-1)</f>
        <v>-3.2503050049170756E-4</v>
      </c>
      <c r="X80">
        <f>IF('2019'!X80=0,0,(AMS_2030!X80/'2019'!X80)^(1/7)-1)</f>
        <v>-1.1639219272898682E-3</v>
      </c>
      <c r="Y80">
        <f>IF('2019'!Y80=0,0,(AMS_2030!Y80/'2019'!Y80)^(1/7)-1)</f>
        <v>-3.2151038173231505E-3</v>
      </c>
      <c r="Z80">
        <f>IF('2019'!Z80=0,0,(AMS_2030!Z80/'2019'!Z80)^(1/7)-1)</f>
        <v>-1.153904658250271E-3</v>
      </c>
      <c r="AA80">
        <f>IF('2019'!AA80=0,0,(AMS_2030!AA80/'2019'!AA80)^(1/7)-1)</f>
        <v>3.7471418999552863E-3</v>
      </c>
      <c r="AB80">
        <f>IF('2019'!AB80=0,0,(AMS_2030!AB80/'2019'!AB80)^(1/7)-1)</f>
        <v>-2.9277248841252934E-4</v>
      </c>
      <c r="AC80">
        <f>IF('2019'!AC80=0,0,(AMS_2030!AC80/'2019'!AC80)^(1/7)-1)</f>
        <v>-6.8900790597603567E-4</v>
      </c>
      <c r="AD80">
        <f>IF('2019'!AD80=0,0,(AMS_2030!AD80/'2019'!AD80)^(1/7)-1)</f>
        <v>1.3776475770521657E-4</v>
      </c>
      <c r="AE80">
        <f>IF('2019'!AE80=0,0,(AMS_2030!AE80/'2019'!AE80)^(1/7)-1)</f>
        <v>-4.2327012427645361E-4</v>
      </c>
      <c r="AF80">
        <f>IF('2019'!AF80=0,0,(AMS_2030!AF80/'2019'!AF80)^(1/7)-1)</f>
        <v>-2.0811602723553868E-3</v>
      </c>
      <c r="AG80">
        <f>IF('2019'!AG80=0,0,(AMS_2030!AG80/'2019'!AG80)^(1/7)-1)</f>
        <v>0</v>
      </c>
      <c r="AH80">
        <f>IF('2019'!AH80=0,0,(AMS_2030!AH80/'2019'!AH80)^(1/7)-1)</f>
        <v>2.8202485113704157E-5</v>
      </c>
      <c r="AI80">
        <f>IF('2019'!AI80=0,0,(AMS_2030!AI80/'2019'!AI80)^(1/7)-1)</f>
        <v>-6.4030357537248062E-4</v>
      </c>
      <c r="AJ80">
        <f>IF('2019'!AJ80=0,0,(AMS_2030!AJ80/'2019'!AJ80)^(1/7)-1)</f>
        <v>1.0472709242037581E-6</v>
      </c>
      <c r="AK80">
        <f>IF('2019'!AK80=0,0,(AMS_2030!AK80/'2019'!AK80)^(1/7)-1)</f>
        <v>0</v>
      </c>
      <c r="AL80">
        <f>IF('2019'!AL80=0,0,(AMS_2030!AL80/'2019'!AL80)^(1/7)-1)</f>
        <v>6.7119544609517412E-4</v>
      </c>
      <c r="AM80">
        <f>IF('2019'!AM80=0,0,(AMS_2030!AM80/'2019'!AM80)^(1/7)-1)</f>
        <v>1.9154268647181283E-5</v>
      </c>
      <c r="AN80">
        <f>IF('2019'!AN80=0,0,(AMS_2030!AN80/'2019'!AN80)^(1/7)-1)</f>
        <v>0</v>
      </c>
      <c r="AO80">
        <f>IF('2019'!AO80=0,0,(AMS_2030!AO80/'2019'!AO80)^(1/7)-1)</f>
        <v>-1.3551712959151141E-3</v>
      </c>
      <c r="AP80">
        <f>IF('2019'!AP80=0,0,(AMS_2030!AP80/'2019'!AP80)^(1/7)-1)</f>
        <v>-3.0427243036985629E-3</v>
      </c>
      <c r="AQ80">
        <f>IF('2019'!AQ80=0,0,(AMS_2030!AQ80/'2019'!AQ80)^(1/7)-1)</f>
        <v>2.2311023791954376E-4</v>
      </c>
      <c r="AR80">
        <f>IF('2019'!AR80=0,0,(AMS_2030!AR80/'2019'!AR80)^(1/7)-1)</f>
        <v>0</v>
      </c>
      <c r="AS80">
        <f>IF('2019'!AS80=0,0,(AMS_2030!AS80/'2019'!AS80)^(1/7)-1)</f>
        <v>-1.6532531133262029E-4</v>
      </c>
      <c r="AT80">
        <f>IF('2019'!AT80=0,0,(AMS_2030!AT80/'2019'!AT80)^(1/7)-1)</f>
        <v>-2.3304605548136736E-3</v>
      </c>
      <c r="AU80">
        <f>IF('2019'!AU80=0,0,(AMS_2030!AU80/'2019'!AU80)^(1/7)-1)</f>
        <v>-1.3268052349288961E-3</v>
      </c>
    </row>
    <row r="81" spans="1:47" x14ac:dyDescent="0.25">
      <c r="A81" s="146"/>
      <c r="B81" s="1" t="s">
        <v>5</v>
      </c>
      <c r="C81" s="1" t="s">
        <v>5</v>
      </c>
      <c r="D81" s="4" t="s">
        <v>42</v>
      </c>
      <c r="E81">
        <f>IF('2019'!E81=0,0,(AMS_2030!E81/'2019'!E81)^(1/7)-1)</f>
        <v>-8.6351238925463925E-4</v>
      </c>
      <c r="F81">
        <f>IF('2019'!F81=0,0,(AMS_2030!F81/'2019'!F81)^(1/7)-1)</f>
        <v>1.4585906666493287E-3</v>
      </c>
      <c r="G81">
        <f>IF('2019'!G81=0,0,(AMS_2030!G81/'2019'!G81)^(1/7)-1)</f>
        <v>6.3933192073761802E-10</v>
      </c>
      <c r="H81">
        <f>IF('2019'!H81=0,0,(AMS_2030!H81/'2019'!H81)^(1/7)-1)</f>
        <v>5.2679286802983505E-3</v>
      </c>
      <c r="I81">
        <f>IF('2019'!I81=0,0,(AMS_2030!I81/'2019'!I81)^(1/7)-1)</f>
        <v>-1.6664123651245477E-3</v>
      </c>
      <c r="J81">
        <f>IF('2019'!J81=0,0,(AMS_2030!J81/'2019'!J81)^(1/7)-1)</f>
        <v>6.126132063721812E-4</v>
      </c>
      <c r="K81" s="64">
        <f>IF('2019 (Z)'!AW81=0,0,('AMS_2030 (Z)'!AW81/'2019 (Z)'!AW81)^(1/7)-1)</f>
        <v>2.5565646434269063E-3</v>
      </c>
      <c r="L81" s="64">
        <f t="shared" si="6"/>
        <v>2.5565646434269063E-3</v>
      </c>
      <c r="M81">
        <f>IF('2019'!M81=0,0,(AMS_2030!M81/'2019'!M81)^(1/7)-1)</f>
        <v>-6.3789774121404408E-3</v>
      </c>
      <c r="N81">
        <f>IF('2019'!N81=0,0,(AMS_2030!N81/'2019'!N81)^(1/7)-1)</f>
        <v>-5.0107619636143852E-3</v>
      </c>
      <c r="O81">
        <f>IF('2019'!O81=0,0,(AMS_2030!O81/'2019'!O81)^(1/7)-1)</f>
        <v>1.3469332484974395E-3</v>
      </c>
      <c r="P81">
        <f>IF('2019'!P81=0,0,(AMS_2030!P81/'2019'!P81)^(1/7)-1)</f>
        <v>7.6512633235115146E-4</v>
      </c>
      <c r="Q81">
        <f>IF('2019'!Q81=0,0,(AMS_2030!Q81/'2019'!Q81)^(1/7)-1)</f>
        <v>-8.5851124320690531E-8</v>
      </c>
      <c r="R81">
        <f>IF('2019'!R81=0,0,(AMS_2030!R81/'2019'!R81)^(1/7)-1)</f>
        <v>1.2248834613259874E-8</v>
      </c>
      <c r="S81" s="64">
        <f t="shared" si="8"/>
        <v>1.3365087143224486E-5</v>
      </c>
      <c r="T81" s="64">
        <f>IF('2019'!T81=0,0,(AMS_2030!T81/'2019'!T81)^(1/7)-1)</f>
        <v>1.3365087143224486E-5</v>
      </c>
      <c r="U81">
        <f>IF('2019'!U81=0,0,(AMS_2030!U81/'2019'!U81)^(1/7)-1)</f>
        <v>1.8035445648045823E-7</v>
      </c>
      <c r="V81">
        <f>IF('2019'!V81=0,0,(AMS_2030!V81/'2019'!V81)^(1/7)-1)</f>
        <v>1.2112875591441252E-8</v>
      </c>
      <c r="W81">
        <f>IF('2019'!W81=0,0,(AMS_2030!W81/'2019'!W81)^(1/7)-1)</f>
        <v>4.6431288622006406E-4</v>
      </c>
      <c r="X81">
        <f>IF('2019'!X81=0,0,(AMS_2030!X81/'2019'!X81)^(1/7)-1)</f>
        <v>6.4137342032921651E-6</v>
      </c>
      <c r="Y81">
        <f>IF('2019'!Y81=0,0,(AMS_2030!Y81/'2019'!Y81)^(1/7)-1)</f>
        <v>-3.2151038173217072E-3</v>
      </c>
      <c r="Z81">
        <f>IF('2019'!Z81=0,0,(AMS_2030!Z81/'2019'!Z81)^(1/7)-1)</f>
        <v>-1.1262372695803879E-3</v>
      </c>
      <c r="AA81">
        <f>IF('2019'!AA81=0,0,(AMS_2030!AA81/'2019'!AA81)^(1/7)-1)</f>
        <v>3.7470683291240814E-3</v>
      </c>
      <c r="AB81">
        <f>IF('2019'!AB81=0,0,(AMS_2030!AB81/'2019'!AB81)^(1/7)-1)</f>
        <v>-2.4162361634438856E-4</v>
      </c>
      <c r="AC81">
        <f>IF('2019'!AC81=0,0,(AMS_2030!AC81/'2019'!AC81)^(1/7)-1)</f>
        <v>-6.8900790597603567E-4</v>
      </c>
      <c r="AD81">
        <f>IF('2019'!AD81=0,0,(AMS_2030!AD81/'2019'!AD81)^(1/7)-1)</f>
        <v>1.3776475770521657E-4</v>
      </c>
      <c r="AE81">
        <f>IF('2019'!AE81=0,0,(AMS_2030!AE81/'2019'!AE81)^(1/7)-1)</f>
        <v>-4.2327012427645361E-4</v>
      </c>
      <c r="AF81">
        <f>IF('2019'!AF81=0,0,(AMS_2030!AF81/'2019'!AF81)^(1/7)-1)</f>
        <v>-2.0811602723552758E-3</v>
      </c>
      <c r="AG81">
        <f>IF('2019'!AG81=0,0,(AMS_2030!AG81/'2019'!AG81)^(1/7)-1)</f>
        <v>-5.9103978073128394E-3</v>
      </c>
      <c r="AH81">
        <f>IF('2019'!AH81=0,0,(AMS_2030!AH81/'2019'!AH81)^(1/7)-1)</f>
        <v>2.8202485113704157E-5</v>
      </c>
      <c r="AI81">
        <f>IF('2019'!AI81=0,0,(AMS_2030!AI81/'2019'!AI81)^(1/7)-1)</f>
        <v>-6.3999956715188322E-4</v>
      </c>
      <c r="AJ81">
        <f>IF('2019'!AJ81=0,0,(AMS_2030!AJ81/'2019'!AJ81)^(1/7)-1)</f>
        <v>1.0472709239817135E-6</v>
      </c>
      <c r="AK81">
        <f>IF('2019'!AK81=0,0,(AMS_2030!AK81/'2019'!AK81)^(1/7)-1)</f>
        <v>0</v>
      </c>
      <c r="AL81">
        <f>IF('2019'!AL81=0,0,(AMS_2030!AL81/'2019'!AL81)^(1/7)-1)</f>
        <v>6.7119544609517412E-4</v>
      </c>
      <c r="AM81">
        <f>IF('2019'!AM81=0,0,(AMS_2030!AM81/'2019'!AM81)^(1/7)-1)</f>
        <v>1.9182717265531224E-5</v>
      </c>
      <c r="AN81">
        <f>IF('2019'!AN81=0,0,(AMS_2030!AN81/'2019'!AN81)^(1/7)-1)</f>
        <v>0</v>
      </c>
      <c r="AO81">
        <f>IF('2019'!AO81=0,0,(AMS_2030!AO81/'2019'!AO81)^(1/7)-1)</f>
        <v>-1.3551712959150031E-3</v>
      </c>
      <c r="AP81">
        <f>IF('2019'!AP81=0,0,(AMS_2030!AP81/'2019'!AP81)^(1/7)-1)</f>
        <v>0</v>
      </c>
      <c r="AQ81">
        <f>IF('2019'!AQ81=0,0,(AMS_2030!AQ81/'2019'!AQ81)^(1/7)-1)</f>
        <v>0</v>
      </c>
      <c r="AR81">
        <f>IF('2019'!AR81=0,0,(AMS_2030!AR81/'2019'!AR81)^(1/7)-1)</f>
        <v>0</v>
      </c>
      <c r="AS81">
        <f>IF('2019'!AS81=0,0,(AMS_2030!AS81/'2019'!AS81)^(1/7)-1)</f>
        <v>0</v>
      </c>
      <c r="AT81">
        <f>IF('2019'!AT81=0,0,(AMS_2030!AT81/'2019'!AT81)^(1/7)-1)</f>
        <v>-5.7208753408977131E-6</v>
      </c>
      <c r="AU81">
        <f>IF('2019'!AU81=0,0,(AMS_2030!AU81/'2019'!AU81)^(1/7)-1)</f>
        <v>-1.281257083518561E-5</v>
      </c>
    </row>
    <row r="82" spans="1:47" x14ac:dyDescent="0.25">
      <c r="A82" s="146"/>
      <c r="B82" s="1" t="s">
        <v>6</v>
      </c>
      <c r="C82" s="1" t="s">
        <v>6</v>
      </c>
      <c r="D82" s="4" t="s">
        <v>43</v>
      </c>
      <c r="E82">
        <f>IF('2019'!E82=0,0,(AMS_2030!E82/'2019'!E82)^(1/7)-1)</f>
        <v>-2.9553500438024072E-2</v>
      </c>
      <c r="F82">
        <f>IF('2019'!F82=0,0,(AMS_2030!F82/'2019'!F82)^(1/7)-1)</f>
        <v>-4.265909377727084E-3</v>
      </c>
      <c r="G82">
        <f>IF('2019'!G82=0,0,(AMS_2030!G82/'2019'!G82)^(1/7)-1)</f>
        <v>7.1959169454878236E-3</v>
      </c>
      <c r="H82">
        <f>IF('2019'!H82=0,0,(AMS_2030!H82/'2019'!H82)^(1/7)-1)</f>
        <v>-0.17141696721262223</v>
      </c>
      <c r="I82">
        <f>IF('2019'!I82=0,0,(AMS_2030!I82/'2019'!I82)^(1/7)-1)</f>
        <v>3.0150550290017897E-3</v>
      </c>
      <c r="J82">
        <f>IF('2019'!J82=0,0,(AMS_2030!J82/'2019'!J82)^(1/7)-1)</f>
        <v>-4.9877656614675359E-2</v>
      </c>
      <c r="K82" s="64">
        <f>IF('2019 (Z)'!AW82=0,0,('AMS_2030 (Z)'!AW82/'2019 (Z)'!AW82)^(1/7)-1)</f>
        <v>-3.6855272940757855E-3</v>
      </c>
      <c r="L82" s="64">
        <f t="shared" si="6"/>
        <v>-3.6855272940757855E-3</v>
      </c>
      <c r="M82">
        <f>IF('2019'!M82=0,0,(AMS_2030!M82/'2019'!M82)^(1/7)-1)</f>
        <v>-1.7384148224195317E-2</v>
      </c>
      <c r="N82">
        <f>IF('2019'!N82=0,0,(AMS_2030!N82/'2019'!N82)^(1/7)-1)</f>
        <v>-1.1832875963854517E-2</v>
      </c>
      <c r="O82">
        <f>IF('2019'!O82=0,0,(AMS_2030!O82/'2019'!O82)^(1/7)-1)</f>
        <v>-3.8060301203332036E-3</v>
      </c>
      <c r="P82">
        <f>IF('2019'!P82=0,0,(AMS_2030!P82/'2019'!P82)^(1/7)-1)</f>
        <v>-3.490053283989325E-3</v>
      </c>
      <c r="Q82">
        <f>IF('2019'!Q82=0,0,(AMS_2030!Q82/'2019'!Q82)^(1/7)-1)</f>
        <v>-1.8686324561513201E-3</v>
      </c>
      <c r="R82">
        <f>IF('2019'!R82=0,0,(AMS_2030!R82/'2019'!R82)^(1/7)-1)</f>
        <v>-4.8390318075382632E-2</v>
      </c>
      <c r="S82" s="64">
        <f t="shared" si="8"/>
        <v>-2.2782044183042638E-2</v>
      </c>
      <c r="T82" s="64">
        <f>IF('2019'!T82=0,0,(AMS_2030!T82/'2019'!T82)^(1/7)-1)</f>
        <v>-2.2782044183042638E-2</v>
      </c>
      <c r="U82">
        <f>IF('2019'!U82=0,0,(AMS_2030!U82/'2019'!U82)^(1/7)-1)</f>
        <v>-4.4147290233690906E-2</v>
      </c>
      <c r="V82">
        <f>IF('2019'!V82=0,0,(AMS_2030!V82/'2019'!V82)^(1/7)-1)</f>
        <v>-4.1813449100287836E-2</v>
      </c>
      <c r="W82">
        <f>IF('2019'!W82=0,0,(AMS_2030!W82/'2019'!W82)^(1/7)-1)</f>
        <v>-1.72547372812073E-2</v>
      </c>
      <c r="X82">
        <f>IF('2019'!X82=0,0,(AMS_2030!X82/'2019'!X82)^(1/7)-1)</f>
        <v>-9.4930112589054483E-3</v>
      </c>
      <c r="Y82">
        <f>IF('2019'!Y82=0,0,(AMS_2030!Y82/'2019'!Y82)^(1/7)-1)</f>
        <v>3.8409258655613954E-5</v>
      </c>
      <c r="Z82">
        <f>IF('2019'!Z82=0,0,(AMS_2030!Z82/'2019'!Z82)^(1/7)-1)</f>
        <v>7.7506883423368311E-3</v>
      </c>
      <c r="AA82">
        <f>IF('2019'!AA82=0,0,(AMS_2030!AA82/'2019'!AA82)^(1/7)-1)</f>
        <v>-2.0377476498061653E-2</v>
      </c>
      <c r="AB82">
        <f>IF('2019'!AB82=0,0,(AMS_2030!AB82/'2019'!AB82)^(1/7)-1)</f>
        <v>-3.4473180035741513E-2</v>
      </c>
      <c r="AC82">
        <f>IF('2019'!AC82=0,0,(AMS_2030!AC82/'2019'!AC82)^(1/7)-1)</f>
        <v>3.0683362205530251E-3</v>
      </c>
      <c r="AD82">
        <f>IF('2019'!AD82=0,0,(AMS_2030!AD82/'2019'!AD82)^(1/7)-1)</f>
        <v>3.9343614489084633E-3</v>
      </c>
      <c r="AE82">
        <f>IF('2019'!AE82=0,0,(AMS_2030!AE82/'2019'!AE82)^(1/7)-1)</f>
        <v>3.3434620063568232E-3</v>
      </c>
      <c r="AF82">
        <f>IF('2019'!AF82=0,0,(AMS_2030!AF82/'2019'!AF82)^(1/7)-1)</f>
        <v>1.6526469862663262E-3</v>
      </c>
      <c r="AG82">
        <f>IF('2019'!AG82=0,0,(AMS_2030!AG82/'2019'!AG82)^(1/7)-1)</f>
        <v>0</v>
      </c>
      <c r="AH82">
        <f>IF('2019'!AH82=0,0,(AMS_2030!AH82/'2019'!AH82)^(1/7)-1)</f>
        <v>-3.8375382101819899E-2</v>
      </c>
      <c r="AI82">
        <f>IF('2019'!AI82=0,0,(AMS_2030!AI82/'2019'!AI82)^(1/7)-1)</f>
        <v>3.000261929166248E-3</v>
      </c>
      <c r="AJ82">
        <f>IF('2019'!AJ82=0,0,(AMS_2030!AJ82/'2019'!AJ82)^(1/7)-1)</f>
        <v>-4.9548112674940858E-2</v>
      </c>
      <c r="AK82">
        <f>IF('2019'!AK82=0,0,(AMS_2030!AK82/'2019'!AK82)^(1/7)-1)</f>
        <v>0</v>
      </c>
      <c r="AL82">
        <f>IF('2019'!AL82=0,0,(AMS_2030!AL82/'2019'!AL82)^(1/7)-1)</f>
        <v>-4.8148642368142092E-2</v>
      </c>
      <c r="AM82">
        <f>IF('2019'!AM82=0,0,(AMS_2030!AM82/'2019'!AM82)^(1/7)-1)</f>
        <v>1.9525265801991765E-3</v>
      </c>
      <c r="AN82">
        <f>IF('2019'!AN82=0,0,(AMS_2030!AN82/'2019'!AN82)^(1/7)-1)</f>
        <v>0</v>
      </c>
      <c r="AO82">
        <f>IF('2019'!AO82=0,0,(AMS_2030!AO82/'2019'!AO82)^(1/7)-1)</f>
        <v>-1.0192571951171403E-2</v>
      </c>
      <c r="AP82">
        <f>IF('2019'!AP82=0,0,(AMS_2030!AP82/'2019'!AP82)^(1/7)-1)</f>
        <v>0</v>
      </c>
      <c r="AQ82">
        <f>IF('2019'!AQ82=0,0,(AMS_2030!AQ82/'2019'!AQ82)^(1/7)-1)</f>
        <v>0</v>
      </c>
      <c r="AR82">
        <f>IF('2019'!AR82=0,0,(AMS_2030!AR82/'2019'!AR82)^(1/7)-1)</f>
        <v>-0.52437651809702401</v>
      </c>
      <c r="AS82">
        <f>IF('2019'!AS82=0,0,(AMS_2030!AS82/'2019'!AS82)^(1/7)-1)</f>
        <v>0</v>
      </c>
      <c r="AT82">
        <f>IF('2019'!AT82=0,0,(AMS_2030!AT82/'2019'!AT82)^(1/7)-1)</f>
        <v>1.5366151946054618E-2</v>
      </c>
      <c r="AU82">
        <f>IF('2019'!AU82=0,0,(AMS_2030!AU82/'2019'!AU82)^(1/7)-1)</f>
        <v>-4.68666954050031E-2</v>
      </c>
    </row>
    <row r="83" spans="1:47" x14ac:dyDescent="0.25">
      <c r="A83" s="146"/>
      <c r="B83" s="1" t="s">
        <v>7</v>
      </c>
      <c r="C83" s="1" t="s">
        <v>7</v>
      </c>
      <c r="D83" s="4" t="s">
        <v>44</v>
      </c>
      <c r="E83">
        <f>IF('2019'!E83=0,0,(AMS_2030!E83/'2019'!E83)^(1/7)-1)</f>
        <v>2.5178376584977791E-4</v>
      </c>
      <c r="F83">
        <f>IF('2019'!F83=0,0,(AMS_2030!F83/'2019'!F83)^(1/7)-1)</f>
        <v>2.0970853545057011E-3</v>
      </c>
      <c r="G83">
        <f>IF('2019'!G83=0,0,(AMS_2030!G83/'2019'!G83)^(1/7)-1)</f>
        <v>6.3933192073761802E-10</v>
      </c>
      <c r="H83">
        <f>IF('2019'!H83=0,0,(AMS_2030!H83/'2019'!H83)^(1/7)-1)</f>
        <v>1.2080900180069243E-2</v>
      </c>
      <c r="I83">
        <f>IF('2019'!I83=0,0,(AMS_2030!I83/'2019'!I83)^(1/7)-1)</f>
        <v>-1.3270235908687145E-2</v>
      </c>
      <c r="J83">
        <f>IF('2019'!J83=0,0,(AMS_2030!J83/'2019'!J83)^(1/7)-1)</f>
        <v>1.3061101439926226E-4</v>
      </c>
      <c r="K83" s="64">
        <f>IF('2019 (Z)'!AW83=0,0,('AMS_2030 (Z)'!AW83/'2019 (Z)'!AW83)^(1/7)-1)</f>
        <v>2.5170867809862774E-3</v>
      </c>
      <c r="L83" s="64">
        <f t="shared" si="6"/>
        <v>2.5170867809862774E-3</v>
      </c>
      <c r="M83">
        <f>IF('2019'!M83=0,0,(AMS_2030!M83/'2019'!M83)^(1/7)-1)</f>
        <v>7.3746293963390386E-3</v>
      </c>
      <c r="N83">
        <f>IF('2019'!N83=0,0,(AMS_2030!N83/'2019'!N83)^(1/7)-1)</f>
        <v>-1.5646916780844844E-3</v>
      </c>
      <c r="O83">
        <f>IF('2019'!O83=0,0,(AMS_2030!O83/'2019'!O83)^(1/7)-1)</f>
        <v>1.0893305461772584E-2</v>
      </c>
      <c r="P83">
        <f>IF('2019'!P83=0,0,(AMS_2030!P83/'2019'!P83)^(1/7)-1)</f>
        <v>-1.1311658459854934E-3</v>
      </c>
      <c r="Q83">
        <f>IF('2019'!Q83=0,0,(AMS_2030!Q83/'2019'!Q83)^(1/7)-1)</f>
        <v>-1.2244812276325234E-3</v>
      </c>
      <c r="R83">
        <f>IF('2019'!R83=0,0,(AMS_2030!R83/'2019'!R83)^(1/7)-1)</f>
        <v>1.2248834391215269E-8</v>
      </c>
      <c r="S83" s="64">
        <f t="shared" si="8"/>
        <v>-1.0815937638364304E-4</v>
      </c>
      <c r="T83" s="64">
        <f>IF('2019'!T83=0,0,(AMS_2030!T83/'2019'!T83)^(1/7)-1)</f>
        <v>-1.0815937638364304E-4</v>
      </c>
      <c r="U83">
        <f>IF('2019'!U83=0,0,(AMS_2030!U83/'2019'!U83)^(1/7)-1)</f>
        <v>-2.1526245230774066E-9</v>
      </c>
      <c r="V83">
        <f>IF('2019'!V83=0,0,(AMS_2030!V83/'2019'!V83)^(1/7)-1)</f>
        <v>1.2112875591441252E-8</v>
      </c>
      <c r="W83">
        <f>IF('2019'!W83=0,0,(AMS_2030!W83/'2019'!W83)^(1/7)-1)</f>
        <v>-5.5839719399649601E-3</v>
      </c>
      <c r="X83">
        <f>IF('2019'!X83=0,0,(AMS_2030!X83/'2019'!X83)^(1/7)-1)</f>
        <v>-1.1090134668378937E-6</v>
      </c>
      <c r="Y83">
        <f>IF('2019'!Y83=0,0,(AMS_2030!Y83/'2019'!Y83)^(1/7)-1)</f>
        <v>-3.2149678724106012E-3</v>
      </c>
      <c r="Z83">
        <f>IF('2019'!Z83=0,0,(AMS_2030!Z83/'2019'!Z83)^(1/7)-1)</f>
        <v>-1.0167959359261847E-3</v>
      </c>
      <c r="AA83">
        <f>IF('2019'!AA83=0,0,(AMS_2030!AA83/'2019'!AA83)^(1/7)-1)</f>
        <v>3.7470857623889131E-3</v>
      </c>
      <c r="AB83">
        <f>IF('2019'!AB83=0,0,(AMS_2030!AB83/'2019'!AB83)^(1/7)-1)</f>
        <v>-6.8408102095185441E-6</v>
      </c>
      <c r="AC83">
        <f>IF('2019'!AC83=0,0,(AMS_2030!AC83/'2019'!AC83)^(1/7)-1)</f>
        <v>-6.8900790597592465E-4</v>
      </c>
      <c r="AD83">
        <f>IF('2019'!AD83=0,0,(AMS_2030!AD83/'2019'!AD83)^(1/7)-1)</f>
        <v>1.3776475770521657E-4</v>
      </c>
      <c r="AE83">
        <f>IF('2019'!AE83=0,0,(AMS_2030!AE83/'2019'!AE83)^(1/7)-1)</f>
        <v>-4.2327012427645361E-4</v>
      </c>
      <c r="AF83">
        <f>IF('2019'!AF83=0,0,(AMS_2030!AF83/'2019'!AF83)^(1/7)-1)</f>
        <v>-2.0811602723552758E-3</v>
      </c>
      <c r="AG83">
        <f>IF('2019'!AG83=0,0,(AMS_2030!AG83/'2019'!AG83)^(1/7)-1)</f>
        <v>-5.9103978073128394E-3</v>
      </c>
      <c r="AH83">
        <f>IF('2019'!AH83=0,0,(AMS_2030!AH83/'2019'!AH83)^(1/7)-1)</f>
        <v>2.8202485113704157E-5</v>
      </c>
      <c r="AI83">
        <f>IF('2019'!AI83=0,0,(AMS_2030!AI83/'2019'!AI83)^(1/7)-1)</f>
        <v>-6.399380299261237E-4</v>
      </c>
      <c r="AJ83">
        <f>IF('2019'!AJ83=0,0,(AMS_2030!AJ83/'2019'!AJ83)^(1/7)-1)</f>
        <v>1.0472709242037581E-6</v>
      </c>
      <c r="AK83">
        <f>IF('2019'!AK83=0,0,(AMS_2030!AK83/'2019'!AK83)^(1/7)-1)</f>
        <v>0</v>
      </c>
      <c r="AL83">
        <f>IF('2019'!AL83=0,0,(AMS_2030!AL83/'2019'!AL83)^(1/7)-1)</f>
        <v>6.7119544609517412E-4</v>
      </c>
      <c r="AM83">
        <f>IF('2019'!AM83=0,0,(AMS_2030!AM83/'2019'!AM83)^(1/7)-1)</f>
        <v>2.0461846646613324E-5</v>
      </c>
      <c r="AN83">
        <f>IF('2019'!AN83=0,0,(AMS_2030!AN83/'2019'!AN83)^(1/7)-1)</f>
        <v>0</v>
      </c>
      <c r="AO83">
        <f>IF('2019'!AO83=0,0,(AMS_2030!AO83/'2019'!AO83)^(1/7)-1)</f>
        <v>-1.3551712959150031E-3</v>
      </c>
      <c r="AP83">
        <f>IF('2019'!AP83=0,0,(AMS_2030!AP83/'2019'!AP83)^(1/7)-1)</f>
        <v>0</v>
      </c>
      <c r="AQ83">
        <f>IF('2019'!AQ83=0,0,(AMS_2030!AQ83/'2019'!AQ83)^(1/7)-1)</f>
        <v>0</v>
      </c>
      <c r="AR83">
        <f>IF('2019'!AR83=0,0,(AMS_2030!AR83/'2019'!AR83)^(1/7)-1)</f>
        <v>0</v>
      </c>
      <c r="AS83">
        <f>IF('2019'!AS83=0,0,(AMS_2030!AS83/'2019'!AS83)^(1/7)-1)</f>
        <v>0</v>
      </c>
      <c r="AT83">
        <f>IF('2019'!AT83=0,0,(AMS_2030!AT83/'2019'!AT83)^(1/7)-1)</f>
        <v>-4.8762243098627867E-3</v>
      </c>
      <c r="AU83">
        <f>IF('2019'!AU83=0,0,(AMS_2030!AU83/'2019'!AU83)^(1/7)-1)</f>
        <v>-2.662038108462772E-3</v>
      </c>
    </row>
    <row r="84" spans="1:47" x14ac:dyDescent="0.25">
      <c r="A84" s="146"/>
      <c r="B84" s="1" t="s">
        <v>8</v>
      </c>
      <c r="C84" s="1" t="s">
        <v>8</v>
      </c>
      <c r="D84" s="4" t="s">
        <v>45</v>
      </c>
      <c r="E84">
        <f>IF('2019'!E84=0,0,(AMS_2030!E84/'2019'!E84)^(1/7)-1)</f>
        <v>2.4597562986643506E-3</v>
      </c>
      <c r="F84">
        <f>IF('2019'!F84=0,0,(AMS_2030!F84/'2019'!F84)^(1/7)-1)</f>
        <v>3.5745504912172432E-3</v>
      </c>
      <c r="G84">
        <f>IF('2019'!G84=0,0,(AMS_2030!G84/'2019'!G84)^(1/7)-1)</f>
        <v>6.3933192073761802E-10</v>
      </c>
      <c r="H84">
        <f>IF('2019'!H84=0,0,(AMS_2030!H84/'2019'!H84)^(1/7)-1)</f>
        <v>1.363122871443645E-2</v>
      </c>
      <c r="I84">
        <f>IF('2019'!I84=0,0,(AMS_2030!I84/'2019'!I84)^(1/7)-1)</f>
        <v>1.8515196472386197E-3</v>
      </c>
      <c r="J84">
        <f>IF('2019'!J84=0,0,(AMS_2030!J84/'2019'!J84)^(1/7)-1)</f>
        <v>-5.478925087686326E-4</v>
      </c>
      <c r="K84" s="64">
        <f>IF('2019 (Z)'!AW84=0,0,('AMS_2030 (Z)'!AW84/'2019 (Z)'!AW84)^(1/7)-1)</f>
        <v>6.1020279469294891E-3</v>
      </c>
      <c r="L84" s="64">
        <f t="shared" si="6"/>
        <v>6.1020279469294891E-3</v>
      </c>
      <c r="M84">
        <f>IF('2019'!M84=0,0,(AMS_2030!M84/'2019'!M84)^(1/7)-1)</f>
        <v>-1.9899071648027844E-2</v>
      </c>
      <c r="N84">
        <f>IF('2019'!N84=0,0,(AMS_2030!N84/'2019'!N84)^(1/7)-1)</f>
        <v>2.5924845156477527E-3</v>
      </c>
      <c r="O84">
        <f>IF('2019'!O84=0,0,(AMS_2030!O84/'2019'!O84)^(1/7)-1)</f>
        <v>-3.0003387600894271E-3</v>
      </c>
      <c r="P84">
        <f>IF('2019'!P84=0,0,(AMS_2030!P84/'2019'!P84)^(1/7)-1)</f>
        <v>3.1777674109807474E-3</v>
      </c>
      <c r="Q84">
        <f>IF('2019'!Q84=0,0,(AMS_2030!Q84/'2019'!Q84)^(1/7)-1)</f>
        <v>-1.2527279447116513E-7</v>
      </c>
      <c r="R84">
        <f>IF('2019'!R84=0,0,(AMS_2030!R84/'2019'!R84)^(1/7)-1)</f>
        <v>-1.4348675179132186E-6</v>
      </c>
      <c r="S84" s="64">
        <f t="shared" si="8"/>
        <v>7.4748500842369836E-4</v>
      </c>
      <c r="T84" s="64">
        <f>IF('2019'!T84=0,0,(AMS_2030!T84/'2019'!T84)^(1/7)-1)</f>
        <v>7.4748500842369836E-4</v>
      </c>
      <c r="U84">
        <f>IF('2019'!U84=0,0,(AMS_2030!U84/'2019'!U84)^(1/7)-1)</f>
        <v>1.6840747090185459E-6</v>
      </c>
      <c r="V84">
        <f>IF('2019'!V84=0,0,(AMS_2030!V84/'2019'!V84)^(1/7)-1)</f>
        <v>1.2112875591441252E-8</v>
      </c>
      <c r="W84">
        <f>IF('2019'!W84=0,0,(AMS_2030!W84/'2019'!W84)^(1/7)-1)</f>
        <v>4.4317446936528171E-3</v>
      </c>
      <c r="X84">
        <f>IF('2019'!X84=0,0,(AMS_2030!X84/'2019'!X84)^(1/7)-1)</f>
        <v>4.1955147630772238E-3</v>
      </c>
      <c r="Y84">
        <f>IF('2019'!Y84=0,0,(AMS_2030!Y84/'2019'!Y84)^(1/7)-1)</f>
        <v>-2.9396552933873554E-3</v>
      </c>
      <c r="Z84">
        <f>IF('2019'!Z84=0,0,(AMS_2030!Z84/'2019'!Z84)^(1/7)-1)</f>
        <v>-2.6500363826504891E-3</v>
      </c>
      <c r="AA84">
        <f>IF('2019'!AA84=0,0,(AMS_2030!AA84/'2019'!AA84)^(1/7)-1)</f>
        <v>3.4108612262984117E-3</v>
      </c>
      <c r="AB84">
        <f>IF('2019'!AB84=0,0,(AMS_2030!AB84/'2019'!AB84)^(1/7)-1)</f>
        <v>-9.65409493971503E-5</v>
      </c>
      <c r="AC84">
        <f>IF('2019'!AC84=0,0,(AMS_2030!AC84/'2019'!AC84)^(1/7)-1)</f>
        <v>-6.8900790597603567E-4</v>
      </c>
      <c r="AD84">
        <f>IF('2019'!AD84=0,0,(AMS_2030!AD84/'2019'!AD84)^(1/7)-1)</f>
        <v>1.3798491035665883E-4</v>
      </c>
      <c r="AE84">
        <f>IF('2019'!AE84=0,0,(AMS_2030!AE84/'2019'!AE84)^(1/7)-1)</f>
        <v>-4.2325907500706528E-4</v>
      </c>
      <c r="AF84">
        <f>IF('2019'!AF84=0,0,(AMS_2030!AF84/'2019'!AF84)^(1/7)-1)</f>
        <v>-2.0811602723552758E-3</v>
      </c>
      <c r="AG84">
        <f>IF('2019'!AG84=0,0,(AMS_2030!AG84/'2019'!AG84)^(1/7)-1)</f>
        <v>-5.9103978073127283E-3</v>
      </c>
      <c r="AH84">
        <f>IF('2019'!AH84=0,0,(AMS_2030!AH84/'2019'!AH84)^(1/7)-1)</f>
        <v>2.8166618523339793E-5</v>
      </c>
      <c r="AI84">
        <f>IF('2019'!AI84=0,0,(AMS_2030!AI84/'2019'!AI84)^(1/7)-1)</f>
        <v>-6.4060367662444051E-4</v>
      </c>
      <c r="AJ84">
        <f>IF('2019'!AJ84=0,0,(AMS_2030!AJ84/'2019'!AJ84)^(1/7)-1)</f>
        <v>9.6644579228311045E-7</v>
      </c>
      <c r="AK84">
        <f>IF('2019'!AK84=0,0,(AMS_2030!AK84/'2019'!AK84)^(1/7)-1)</f>
        <v>0</v>
      </c>
      <c r="AL84">
        <f>IF('2019'!AL84=0,0,(AMS_2030!AL84/'2019'!AL84)^(1/7)-1)</f>
        <v>6.7119544609517412E-4</v>
      </c>
      <c r="AM84">
        <f>IF('2019'!AM84=0,0,(AMS_2030!AM84/'2019'!AM84)^(1/7)-1)</f>
        <v>4.2048227426674245E-3</v>
      </c>
      <c r="AN84">
        <f>IF('2019'!AN84=0,0,(AMS_2030!AN84/'2019'!AN84)^(1/7)-1)</f>
        <v>0</v>
      </c>
      <c r="AO84">
        <f>IF('2019'!AO84=0,0,(AMS_2030!AO84/'2019'!AO84)^(1/7)-1)</f>
        <v>-1.3551679739576272E-3</v>
      </c>
      <c r="AP84">
        <f>IF('2019'!AP84=0,0,(AMS_2030!AP84/'2019'!AP84)^(1/7)-1)</f>
        <v>4.1941071020326071E-3</v>
      </c>
      <c r="AQ84">
        <f>IF('2019'!AQ84=0,0,(AMS_2030!AQ84/'2019'!AQ84)^(1/7)-1)</f>
        <v>0</v>
      </c>
      <c r="AR84">
        <f>IF('2019'!AR84=0,0,(AMS_2030!AR84/'2019'!AR84)^(1/7)-1)</f>
        <v>0</v>
      </c>
      <c r="AS84">
        <f>IF('2019'!AS84=0,0,(AMS_2030!AS84/'2019'!AS84)^(1/7)-1)</f>
        <v>0</v>
      </c>
      <c r="AT84">
        <f>IF('2019'!AT84=0,0,(AMS_2030!AT84/'2019'!AT84)^(1/7)-1)</f>
        <v>9.6132409619564818E-4</v>
      </c>
      <c r="AU84">
        <f>IF('2019'!AU84=0,0,(AMS_2030!AU84/'2019'!AU84)^(1/7)-1)</f>
        <v>2.8309301946702892E-3</v>
      </c>
    </row>
    <row r="85" spans="1:47" x14ac:dyDescent="0.25">
      <c r="A85" s="146"/>
      <c r="B85" s="77" t="s">
        <v>9</v>
      </c>
      <c r="C85" s="77" t="s">
        <v>9</v>
      </c>
      <c r="D85" s="78" t="s">
        <v>46</v>
      </c>
      <c r="E85" s="79">
        <f>IF('2019 (Z)'!E129=0,0,('AMS_2030 (Z)'!E129/'2019 (Z)'!E129)^(1/7)-1)</f>
        <v>-2.0471550083553169E-2</v>
      </c>
      <c r="F85" s="79">
        <f>IF('2019 (Z)'!F129=0,0,('AMS_2030 (Z)'!F129/'2019 (Z)'!F129)^(1/7)-1)</f>
        <v>-2.0987398837257865E-2</v>
      </c>
      <c r="G85" s="79">
        <f>IF('2019 (Z)'!G129=0,0,('AMS_2030 (Z)'!G129/'2019 (Z)'!G129)^(1/7)-1)</f>
        <v>-1.4938793929103467E-2</v>
      </c>
      <c r="H85" s="79">
        <f>IF('2019 (Z)'!H129=0,0,('AMS_2030 (Z)'!H129/'2019 (Z)'!H129)^(1/7)-1)</f>
        <v>5.0980916570860346E-2</v>
      </c>
      <c r="I85" s="79">
        <f>IF('2019 (Z)'!I129=0,0,('AMS_2030 (Z)'!I129/'2019 (Z)'!I129)^(1/7)-1)</f>
        <v>-1.2126933775529092E-2</v>
      </c>
      <c r="J85" s="79">
        <f>IF('2019 (Z)'!J129=0,0,('AMS_2030 (Z)'!J129/'2019 (Z)'!J129)^(1/7)-1)</f>
        <v>-1.4147984892759147E-2</v>
      </c>
      <c r="K85" s="79">
        <f>IF('2019 (Z)'!K129=0,0,('AMS_2030 (Z)'!K129/'2019 (Z)'!K129)^(1/7)-1)</f>
        <v>-1.2601290435400148E-2</v>
      </c>
      <c r="L85" s="79">
        <f>IF('2019 (Z)'!L129=0,0,('AMS_2030 (Z)'!L129/'2019 (Z)'!L129)^(1/7)-1)</f>
        <v>-1.2601290435400148E-2</v>
      </c>
      <c r="M85" s="79">
        <f>IF('2019 (Z)'!M129=0,0,('AMS_2030 (Z)'!M129/'2019 (Z)'!M129)^(1/7)-1)</f>
        <v>-1.8677937643214904E-2</v>
      </c>
      <c r="N85" s="79">
        <f>IF('2019 (Z)'!N129=0,0,('AMS_2030 (Z)'!N129/'2019 (Z)'!N129)^(1/7)-1)</f>
        <v>-1.6538141815045981E-2</v>
      </c>
      <c r="O85" s="79">
        <f>IF('2019 (Z)'!O129=0,0,('AMS_2030 (Z)'!O129/'2019 (Z)'!O129)^(1/7)-1)</f>
        <v>3.9665121140057158E-2</v>
      </c>
      <c r="P85" s="79">
        <f>IF('2019 (Z)'!P129=0,0,('AMS_2030 (Z)'!P129/'2019 (Z)'!P129)^(1/7)-1)</f>
        <v>-1.5093463505402971E-2</v>
      </c>
      <c r="Q85" s="79">
        <f>IF('2019 (Z)'!Q129=0,0,('AMS_2030 (Z)'!Q129/'2019 (Z)'!Q129)^(1/7)-1)</f>
        <v>-1.5170923685920545E-2</v>
      </c>
      <c r="R85" s="79">
        <f>IF('2019 (Z)'!R129=0,0,('AMS_2030 (Z)'!R129/'2019 (Z)'!R129)^(1/7)-1)</f>
        <v>-1.4939390409920206E-2</v>
      </c>
      <c r="S85" s="79">
        <f t="shared" si="8"/>
        <v>-1.6328016458110994E-2</v>
      </c>
      <c r="T85" s="79">
        <f>IF('2019 (Z)'!T129=0,0,('AMS_2030 (Z)'!T129/'2019 (Z)'!T129)^(1/7)-1)</f>
        <v>-1.6328016458110994E-2</v>
      </c>
      <c r="U85" s="79">
        <f>IF('2019 (Z)'!U129=0,0,('AMS_2030 (Z)'!U129/'2019 (Z)'!U129)^(1/7)-1)</f>
        <v>-1.4937780496285247E-2</v>
      </c>
      <c r="V85" s="79">
        <f>IF('2019 (Z)'!V129=0,0,('AMS_2030 (Z)'!V129/'2019 (Z)'!V129)^(1/7)-1)</f>
        <v>-1.4938782626960689E-2</v>
      </c>
      <c r="W85" s="79">
        <f>IF('2019 (Z)'!W129=0,0,('AMS_2030 (Z)'!W129/'2019 (Z)'!W129)^(1/7)-1)</f>
        <v>-1.6450330955021797E-2</v>
      </c>
      <c r="X85" s="79">
        <f>IF('2019 (Z)'!X129=0,0,('AMS_2030 (Z)'!X129/'2019 (Z)'!X129)^(1/7)-1)</f>
        <v>-1.4999232505161109E-2</v>
      </c>
      <c r="Y85" s="79">
        <f>IF('2019 (Z)'!Y129=0,0,('AMS_2030 (Z)'!Y129/'2019 (Z)'!Y129)^(1/7)-1)</f>
        <v>-1.8169798334459419E-2</v>
      </c>
      <c r="Z85" s="79">
        <f>IF('2019 (Z)'!Z129=0,0,('AMS_2030 (Z)'!Z129/'2019 (Z)'!Z129)^(1/7)-1)</f>
        <v>-1.5916006523692072E-2</v>
      </c>
      <c r="AA85" s="79">
        <f>IF('2019 (Z)'!AA129=0,0,('AMS_2030 (Z)'!AA129/'2019 (Z)'!AA129)^(1/7)-1)</f>
        <v>-1.133259114935925E-2</v>
      </c>
      <c r="AB85" s="79">
        <f>IF('2019 (Z)'!AB129=0,0,('AMS_2030 (Z)'!AB129/'2019 (Z)'!AB129)^(1/7)-1)</f>
        <v>-1.6312876775149698E-2</v>
      </c>
      <c r="AC85" s="79">
        <f>IF('2019 (Z)'!AC129=0,0,('AMS_2030 (Z)'!AC129/'2019 (Z)'!AC129)^(1/7)-1)</f>
        <v>-1.5828780150724531E-2</v>
      </c>
      <c r="AD85" s="79">
        <f>IF('2019 (Z)'!AD129=0,0,('AMS_2030 (Z)'!AD129/'2019 (Z)'!AD129)^(1/7)-1)</f>
        <v>-1.5404824604502321E-2</v>
      </c>
      <c r="AE85" s="79">
        <f>IF('2019 (Z)'!AE129=0,0,('AMS_2030 (Z)'!AE129/'2019 (Z)'!AE129)^(1/7)-1)</f>
        <v>-2.0738238572231227E-2</v>
      </c>
      <c r="AF85" s="79">
        <f>IF('2019 (Z)'!AF129=0,0,('AMS_2030 (Z)'!AF129/'2019 (Z)'!AF129)^(1/7)-1)</f>
        <v>-2.072261259416075E-2</v>
      </c>
      <c r="AG85" s="79">
        <f>IF('2019 (Z)'!AG129=0,0,('AMS_2030 (Z)'!AG129/'2019 (Z)'!AG129)^(1/7)-1)</f>
        <v>-2.0760898147592632E-2</v>
      </c>
      <c r="AH85" s="79">
        <f>IF('2019 (Z)'!AH129=0,0,('AMS_2030 (Z)'!AH129/'2019 (Z)'!AH129)^(1/7)-1)</f>
        <v>-1.7098753599915528E-2</v>
      </c>
      <c r="AI85" s="79">
        <f>IF('2019 (Z)'!AI129=0,0,('AMS_2030 (Z)'!AI129/'2019 (Z)'!AI129)^(1/7)-1)</f>
        <v>-1.6008527933476402E-2</v>
      </c>
      <c r="AJ85" s="79">
        <f>IF('2019 (Z)'!AJ129=0,0,('AMS_2030 (Z)'!AJ129/'2019 (Z)'!AJ129)^(1/7)-1)</f>
        <v>-1.493776328225338E-2</v>
      </c>
      <c r="AK85" s="79">
        <f>IF('2019 (Z)'!AK129=0,0,('AMS_2030 (Z)'!AK129/'2019 (Z)'!AK129)^(1/7)-1)</f>
        <v>0</v>
      </c>
      <c r="AL85" s="79">
        <f>IF('2019 (Z)'!AL129=0,0,('AMS_2030 (Z)'!AL129/'2019 (Z)'!AL129)^(1/7)-1)</f>
        <v>-1.427762596366744E-2</v>
      </c>
      <c r="AM85" s="79">
        <f>IF('2019 (Z)'!AM129=0,0,('AMS_2030 (Z)'!AM129/'2019 (Z)'!AM129)^(1/7)-1)</f>
        <v>-1.4934793578243233E-2</v>
      </c>
      <c r="AN85" s="79">
        <f>IF('2019 (Z)'!AN129=0,0,('AMS_2030 (Z)'!AN129/'2019 (Z)'!AN129)^(1/7)-1)</f>
        <v>0</v>
      </c>
      <c r="AO85" s="79">
        <f>IF('2019 (Z)'!AO129=0,0,('AMS_2030 (Z)'!AO129/'2019 (Z)'!AO129)^(1/7)-1)</f>
        <v>-1.6627122208802136E-2</v>
      </c>
      <c r="AP85" s="79">
        <f>IF('2019 (Z)'!AP129=0,0,('AMS_2030 (Z)'!AP129/'2019 (Z)'!AP129)^(1/7)-1)</f>
        <v>-1.5035136862234788E-2</v>
      </c>
      <c r="AQ85" s="79">
        <f>IF('2019 (Z)'!AQ129=0,0,('AMS_2030 (Z)'!AQ129/'2019 (Z)'!AQ129)^(1/7)-1)</f>
        <v>-1.5560619478002025E-2</v>
      </c>
      <c r="AR85" s="79">
        <f>IF('2019 (Z)'!AR129=0,0,('AMS_2030 (Z)'!AR129/'2019 (Z)'!AR129)^(1/7)-1)</f>
        <v>0</v>
      </c>
      <c r="AS85" s="79">
        <f>IF('2019 (Z)'!AS129=0,0,('AMS_2030 (Z)'!AS129/'2019 (Z)'!AS129)^(1/7)-1)</f>
        <v>0</v>
      </c>
      <c r="AT85" s="79">
        <f>IF('2019 (Z)'!AT129=0,0,('AMS_2030 (Z)'!AT129/'2019 (Z)'!AT129)^(1/7)-1)</f>
        <v>-3.6513740317786203E-3</v>
      </c>
      <c r="AU85" s="79">
        <f>IF('2019 (Z)'!AU129=0,0,('AMS_2030 (Z)'!AU129/'2019 (Z)'!AU129)^(1/7)-1)</f>
        <v>-4.0469627006656239E-3</v>
      </c>
    </row>
    <row r="86" spans="1:47" x14ac:dyDescent="0.25">
      <c r="A86" s="146"/>
      <c r="B86" s="77" t="s">
        <v>10</v>
      </c>
      <c r="C86" s="77" t="s">
        <v>10</v>
      </c>
      <c r="D86" s="78" t="s">
        <v>47</v>
      </c>
      <c r="E86" s="79">
        <f>E85</f>
        <v>-2.0471550083553169E-2</v>
      </c>
      <c r="F86" s="79">
        <f>F85</f>
        <v>-2.0987398837257865E-2</v>
      </c>
      <c r="G86" s="79">
        <f t="shared" ref="G86:R86" si="9">G85</f>
        <v>-1.4938793929103467E-2</v>
      </c>
      <c r="H86" s="79">
        <f t="shared" si="9"/>
        <v>5.0980916570860346E-2</v>
      </c>
      <c r="I86" s="79">
        <f t="shared" si="9"/>
        <v>-1.2126933775529092E-2</v>
      </c>
      <c r="J86" s="79">
        <f t="shared" si="9"/>
        <v>-1.4147984892759147E-2</v>
      </c>
      <c r="K86" s="79">
        <f t="shared" si="9"/>
        <v>-1.2601290435400148E-2</v>
      </c>
      <c r="L86" s="79">
        <f t="shared" si="9"/>
        <v>-1.2601290435400148E-2</v>
      </c>
      <c r="M86" s="79">
        <f t="shared" si="9"/>
        <v>-1.8677937643214904E-2</v>
      </c>
      <c r="N86" s="79">
        <f t="shared" si="9"/>
        <v>-1.6538141815045981E-2</v>
      </c>
      <c r="O86" s="79">
        <f t="shared" si="9"/>
        <v>3.9665121140057158E-2</v>
      </c>
      <c r="P86" s="79">
        <f t="shared" si="9"/>
        <v>-1.5093463505402971E-2</v>
      </c>
      <c r="Q86" s="79">
        <f t="shared" si="9"/>
        <v>-1.5170923685920545E-2</v>
      </c>
      <c r="R86" s="79">
        <f t="shared" si="9"/>
        <v>-1.4939390409920206E-2</v>
      </c>
      <c r="S86" s="79">
        <f t="shared" si="8"/>
        <v>-1.6328016458110994E-2</v>
      </c>
      <c r="T86" s="79">
        <f t="shared" ref="T86:AU86" si="10">T85</f>
        <v>-1.6328016458110994E-2</v>
      </c>
      <c r="U86" s="79">
        <f t="shared" si="10"/>
        <v>-1.4937780496285247E-2</v>
      </c>
      <c r="V86" s="79">
        <f t="shared" si="10"/>
        <v>-1.4938782626960689E-2</v>
      </c>
      <c r="W86" s="79">
        <f t="shared" si="10"/>
        <v>-1.6450330955021797E-2</v>
      </c>
      <c r="X86" s="79">
        <f t="shared" si="10"/>
        <v>-1.4999232505161109E-2</v>
      </c>
      <c r="Y86" s="79">
        <f t="shared" si="10"/>
        <v>-1.8169798334459419E-2</v>
      </c>
      <c r="Z86" s="79">
        <f t="shared" si="10"/>
        <v>-1.5916006523692072E-2</v>
      </c>
      <c r="AA86" s="79">
        <f t="shared" si="10"/>
        <v>-1.133259114935925E-2</v>
      </c>
      <c r="AB86" s="79">
        <f t="shared" si="10"/>
        <v>-1.6312876775149698E-2</v>
      </c>
      <c r="AC86" s="79">
        <f t="shared" si="10"/>
        <v>-1.5828780150724531E-2</v>
      </c>
      <c r="AD86" s="79">
        <f t="shared" si="10"/>
        <v>-1.5404824604502321E-2</v>
      </c>
      <c r="AE86" s="79">
        <f t="shared" si="10"/>
        <v>-2.0738238572231227E-2</v>
      </c>
      <c r="AF86" s="79">
        <f t="shared" si="10"/>
        <v>-2.072261259416075E-2</v>
      </c>
      <c r="AG86" s="79">
        <f t="shared" si="10"/>
        <v>-2.0760898147592632E-2</v>
      </c>
      <c r="AH86" s="79">
        <f t="shared" si="10"/>
        <v>-1.7098753599915528E-2</v>
      </c>
      <c r="AI86" s="79">
        <f t="shared" si="10"/>
        <v>-1.6008527933476402E-2</v>
      </c>
      <c r="AJ86" s="79">
        <f t="shared" si="10"/>
        <v>-1.493776328225338E-2</v>
      </c>
      <c r="AK86" s="79">
        <f t="shared" si="10"/>
        <v>0</v>
      </c>
      <c r="AL86" s="79">
        <f t="shared" si="10"/>
        <v>-1.427762596366744E-2</v>
      </c>
      <c r="AM86" s="79">
        <f t="shared" si="10"/>
        <v>-1.4934793578243233E-2</v>
      </c>
      <c r="AN86" s="79">
        <f t="shared" si="10"/>
        <v>0</v>
      </c>
      <c r="AO86" s="79">
        <f t="shared" si="10"/>
        <v>-1.6627122208802136E-2</v>
      </c>
      <c r="AP86" s="79">
        <f t="shared" si="10"/>
        <v>-1.5035136862234788E-2</v>
      </c>
      <c r="AQ86" s="79">
        <f t="shared" si="10"/>
        <v>-1.5560619478002025E-2</v>
      </c>
      <c r="AR86" s="79">
        <f t="shared" si="10"/>
        <v>0</v>
      </c>
      <c r="AS86" s="79">
        <f t="shared" si="10"/>
        <v>0</v>
      </c>
      <c r="AT86" s="79">
        <f t="shared" si="10"/>
        <v>-3.6513740317786203E-3</v>
      </c>
      <c r="AU86" s="79">
        <f t="shared" si="10"/>
        <v>-4.0469627006656239E-3</v>
      </c>
    </row>
    <row r="87" spans="1:47" x14ac:dyDescent="0.25">
      <c r="A87" s="146"/>
      <c r="B87" s="1" t="s">
        <v>11</v>
      </c>
      <c r="C87" s="1" t="s">
        <v>11</v>
      </c>
      <c r="D87" s="4" t="s">
        <v>48</v>
      </c>
      <c r="E87">
        <f>IF('2019'!E87=0,0,(AMS_2030!E87/'2019'!E87)^(1/7)-1)</f>
        <v>-2.3672256128535851E-2</v>
      </c>
      <c r="F87">
        <f>IF('2019'!F87=0,0,(AMS_2030!F87/'2019'!F87)^(1/7)-1)</f>
        <v>-2.360754989341729E-2</v>
      </c>
      <c r="G87">
        <f>IF('2019'!G87=0,0,(AMS_2030!G87/'2019'!G87)^(1/7)-1)</f>
        <v>0.10332662346656063</v>
      </c>
      <c r="H87">
        <f>IF('2019'!H87=0,0,(AMS_2030!H87/'2019'!H87)^(1/7)-1)</f>
        <v>8.0334033139313199E-3</v>
      </c>
      <c r="I87">
        <f>IF('2019'!I87=0,0,(AMS_2030!I87/'2019'!I87)^(1/7)-1)</f>
        <v>8.8917554229905882E-4</v>
      </c>
      <c r="J87">
        <f>IF('2019'!J87=0,0,(AMS_2030!J87/'2019'!J87)^(1/7)-1)</f>
        <v>1.2570628352870372E-4</v>
      </c>
      <c r="K87" s="64">
        <f>IF('2019 (Z)'!AW87=0,0,('AMS_2030 (Z)'!AW87/'2019 (Z)'!AW87)^(1/7)-1)</f>
        <v>-1.9962841353702854E-2</v>
      </c>
      <c r="L87" s="64">
        <f t="shared" ref="L87:L115" si="11">K87</f>
        <v>-1.9962841353702854E-2</v>
      </c>
      <c r="M87">
        <f>IF('2019'!M87=0,0,(AMS_2030!M87/'2019'!M87)^(1/7)-1)</f>
        <v>-6.4967974553031826E-4</v>
      </c>
      <c r="N87">
        <f>IF('2019'!N87=0,0,(AMS_2030!N87/'2019'!N87)^(1/7)-1)</f>
        <v>3.8317940748957557E-3</v>
      </c>
      <c r="O87">
        <f>IF('2019'!O87=0,0,(AMS_2030!O87/'2019'!O87)^(1/7)-1)</f>
        <v>3.0046101209799669E-3</v>
      </c>
      <c r="P87">
        <f>IF('2019'!P87=0,0,(AMS_2030!P87/'2019'!P87)^(1/7)-1)</f>
        <v>-1.836101031324755E-2</v>
      </c>
      <c r="Q87">
        <f>IF('2019'!Q87=0,0,(AMS_2030!Q87/'2019'!Q87)^(1/7)-1)</f>
        <v>-8.725361855255187E-8</v>
      </c>
      <c r="R87">
        <f>IF('2019'!R87=0,0,(AMS_2030!R87/'2019'!R87)^(1/7)-1)</f>
        <v>2.6406237196852089E-9</v>
      </c>
      <c r="S87" s="64">
        <f t="shared" si="8"/>
        <v>-1.6716088073520652E-5</v>
      </c>
      <c r="T87" s="64">
        <f>IF('2019'!T87=0,0,(AMS_2030!T87/'2019'!T87)^(1/7)-1)</f>
        <v>-1.6716088073520652E-5</v>
      </c>
      <c r="U87">
        <f>IF('2019'!U87=0,0,(AMS_2030!U87/'2019'!U87)^(1/7)-1)</f>
        <v>1.1405504274364375E-6</v>
      </c>
      <c r="V87">
        <f>IF('2019'!V87=0,0,(AMS_2030!V87/'2019'!V87)^(1/7)-1)</f>
        <v>1.2112875591441252E-8</v>
      </c>
      <c r="W87">
        <f>IF('2019'!W87=0,0,(AMS_2030!W87/'2019'!W87)^(1/7)-1)</f>
        <v>-2.3711683026492514E-2</v>
      </c>
      <c r="X87">
        <f>IF('2019'!X87=0,0,(AMS_2030!X87/'2019'!X87)^(1/7)-1)</f>
        <v>-2.0768926179575486E-2</v>
      </c>
      <c r="Y87">
        <f>IF('2019'!Y87=0,0,(AMS_2030!Y87/'2019'!Y87)^(1/7)-1)</f>
        <v>-3.3965222153878871E-3</v>
      </c>
      <c r="Z87">
        <f>IF('2019'!Z87=0,0,(AMS_2030!Z87/'2019'!Z87)^(1/7)-1)</f>
        <v>-1.1363561452703008E-3</v>
      </c>
      <c r="AA87">
        <f>IF('2019'!AA87=0,0,(AMS_2030!AA87/'2019'!AA87)^(1/7)-1)</f>
        <v>3.5587726723824709E-3</v>
      </c>
      <c r="AB87">
        <f>IF('2019'!AB87=0,0,(AMS_2030!AB87/'2019'!AB87)^(1/7)-1)</f>
        <v>-3.5524307746837014E-4</v>
      </c>
      <c r="AC87">
        <f>IF('2019'!AC87=0,0,(AMS_2030!AC87/'2019'!AC87)^(1/7)-1)</f>
        <v>-6.8900790597592465E-4</v>
      </c>
      <c r="AD87">
        <f>IF('2019'!AD87=0,0,(AMS_2030!AD87/'2019'!AD87)^(1/7)-1)</f>
        <v>1.3776475770521657E-4</v>
      </c>
      <c r="AE87">
        <f>IF('2019'!AE87=0,0,(AMS_2030!AE87/'2019'!AE87)^(1/7)-1)</f>
        <v>-4.2327183417578684E-4</v>
      </c>
      <c r="AF87">
        <f>IF('2019'!AF87=0,0,(AMS_2030!AF87/'2019'!AF87)^(1/7)-1)</f>
        <v>-2.0811602723552758E-3</v>
      </c>
      <c r="AG87">
        <f>IF('2019'!AG87=0,0,(AMS_2030!AG87/'2019'!AG87)^(1/7)-1)</f>
        <v>0</v>
      </c>
      <c r="AH87">
        <f>IF('2019'!AH87=0,0,(AMS_2030!AH87/'2019'!AH87)^(1/7)-1)</f>
        <v>2.7707815399402591E-5</v>
      </c>
      <c r="AI87">
        <f>IF('2019'!AI87=0,0,(AMS_2030!AI87/'2019'!AI87)^(1/7)-1)</f>
        <v>-6.4015024768360185E-4</v>
      </c>
      <c r="AJ87">
        <f>IF('2019'!AJ87=0,0,(AMS_2030!AJ87/'2019'!AJ87)^(1/7)-1)</f>
        <v>1.0464982336255702E-6</v>
      </c>
      <c r="AK87">
        <f>IF('2019'!AK87=0,0,(AMS_2030!AK87/'2019'!AK87)^(1/7)-1)</f>
        <v>0</v>
      </c>
      <c r="AL87">
        <f>IF('2019'!AL87=0,0,(AMS_2030!AL87/'2019'!AL87)^(1/7)-1)</f>
        <v>6.7119544609495208E-4</v>
      </c>
      <c r="AM87">
        <f>IF('2019'!AM87=0,0,(AMS_2030!AM87/'2019'!AM87)^(1/7)-1)</f>
        <v>-2.3538618352883511E-2</v>
      </c>
      <c r="AN87">
        <f>IF('2019'!AN87=0,0,(AMS_2030!AN87/'2019'!AN87)^(1/7)-1)</f>
        <v>0</v>
      </c>
      <c r="AO87">
        <f>IF('2019'!AO87=0,0,(AMS_2030!AO87/'2019'!AO87)^(1/7)-1)</f>
        <v>-1.3551712959150031E-3</v>
      </c>
      <c r="AP87">
        <f>IF('2019'!AP87=0,0,(AMS_2030!AP87/'2019'!AP87)^(1/7)-1)</f>
        <v>-2.3561919406944964E-2</v>
      </c>
      <c r="AQ87">
        <f>IF('2019'!AQ87=0,0,(AMS_2030!AQ87/'2019'!AQ87)^(1/7)-1)</f>
        <v>6.9842470145942137E-4</v>
      </c>
      <c r="AR87">
        <f>IF('2019'!AR87=0,0,(AMS_2030!AR87/'2019'!AR87)^(1/7)-1)</f>
        <v>0</v>
      </c>
      <c r="AS87">
        <f>IF('2019'!AS87=0,0,(AMS_2030!AS87/'2019'!AS87)^(1/7)-1)</f>
        <v>0</v>
      </c>
      <c r="AT87">
        <f>IF('2019'!AT87=0,0,(AMS_2030!AT87/'2019'!AT87)^(1/7)-1)</f>
        <v>3.6266326244844826E-3</v>
      </c>
      <c r="AU87">
        <f>IF('2019'!AU87=0,0,(AMS_2030!AU87/'2019'!AU87)^(1/7)-1)</f>
        <v>4.0394691845748731E-3</v>
      </c>
    </row>
    <row r="88" spans="1:47" x14ac:dyDescent="0.25">
      <c r="A88" s="146"/>
      <c r="B88" s="1" t="s">
        <v>12</v>
      </c>
      <c r="C88" s="1">
        <v>10</v>
      </c>
      <c r="D88" s="4" t="s">
        <v>49</v>
      </c>
      <c r="E88">
        <f>IF('2019'!E88=0,0,(AMS_2030!E88/'2019'!E88)^(1/7)-1)</f>
        <v>-2.0721332661525205E-3</v>
      </c>
      <c r="F88">
        <f>IF('2019'!F88=0,0,(AMS_2030!F88/'2019'!F88)^(1/7)-1)</f>
        <v>-6.435381071224211E-3</v>
      </c>
      <c r="G88">
        <f>IF('2019'!G88=0,0,(AMS_2030!G88/'2019'!G88)^(1/7)-1)</f>
        <v>-3.7732769419196455E-2</v>
      </c>
      <c r="H88">
        <f>IF('2019'!H88=0,0,(AMS_2030!H88/'2019'!H88)^(1/7)-1)</f>
        <v>0</v>
      </c>
      <c r="I88">
        <f>IF('2019'!I88=0,0,(AMS_2030!I88/'2019'!I88)^(1/7)-1)</f>
        <v>-9.3994534756692838E-3</v>
      </c>
      <c r="J88">
        <f>IF('2019'!J88=0,0,(AMS_2030!J88/'2019'!J88)^(1/7)-1)</f>
        <v>-7.4688768189453691E-3</v>
      </c>
      <c r="K88" s="64">
        <f>IF('2019 (Z)'!AW88=0,0,('AMS_2030 (Z)'!AW88/'2019 (Z)'!AW88)^(1/7)-1)</f>
        <v>-5.1628202652749255E-3</v>
      </c>
      <c r="L88" s="64">
        <f t="shared" si="11"/>
        <v>-5.1628202652749255E-3</v>
      </c>
      <c r="M88">
        <f>IF('2019'!M88=0,0,(AMS_2030!M88/'2019'!M88)^(1/7)-1)</f>
        <v>-9.7369019149101677E-3</v>
      </c>
      <c r="N88">
        <f>IF('2019'!N88=0,0,(AMS_2030!N88/'2019'!N88)^(1/7)-1)</f>
        <v>-1.0400731224500914E-2</v>
      </c>
      <c r="O88">
        <f>IF('2019'!O88=0,0,(AMS_2030!O88/'2019'!O88)^(1/7)-1)</f>
        <v>-8.8955024790264847E-3</v>
      </c>
      <c r="P88">
        <f>IF('2019'!P88=0,0,(AMS_2030!P88/'2019'!P88)^(1/7)-1)</f>
        <v>-8.097998039435006E-3</v>
      </c>
      <c r="Q88">
        <f>IF('2019'!Q88=0,0,(AMS_2030!Q88/'2019'!Q88)^(1/7)-1)</f>
        <v>-9.048924057612262E-3</v>
      </c>
      <c r="R88">
        <f>IF('2019'!R88=0,0,(AMS_2030!R88/'2019'!R88)^(1/7)-1)</f>
        <v>-7.7098227132759156E-3</v>
      </c>
      <c r="S88" s="64">
        <f t="shared" si="8"/>
        <v>-7.4826182082967652E-3</v>
      </c>
      <c r="T88" s="64">
        <f>IF('2019'!T88=0,0,(AMS_2030!T88/'2019'!T88)^(1/7)-1)</f>
        <v>-7.4826182082967652E-3</v>
      </c>
      <c r="U88">
        <f>IF('2019'!U88=0,0,(AMS_2030!U88/'2019'!U88)^(1/7)-1)</f>
        <v>-5.2979236578563071E-3</v>
      </c>
      <c r="V88">
        <f>IF('2019'!V88=0,0,(AMS_2030!V88/'2019'!V88)^(1/7)-1)</f>
        <v>-6.0951760888527939E-3</v>
      </c>
      <c r="W88">
        <f>IF('2019'!W88=0,0,(AMS_2030!W88/'2019'!W88)^(1/7)-1)</f>
        <v>-7.3766243877911863E-3</v>
      </c>
      <c r="X88">
        <f>IF('2019'!X88=0,0,(AMS_2030!X88/'2019'!X88)^(1/7)-1)</f>
        <v>2.868874385930642E-3</v>
      </c>
      <c r="Y88">
        <f>IF('2019'!Y88=0,0,(AMS_2030!Y88/'2019'!Y88)^(1/7)-1)</f>
        <v>-1.090075659919032E-2</v>
      </c>
      <c r="Z88">
        <f>IF('2019'!Z88=0,0,(AMS_2030!Z88/'2019'!Z88)^(1/7)-1)</f>
        <v>-8.8442763454019691E-3</v>
      </c>
      <c r="AA88">
        <f>IF('2019'!AA88=0,0,(AMS_2030!AA88/'2019'!AA88)^(1/7)-1)</f>
        <v>-3.9921810193553897E-3</v>
      </c>
      <c r="AB88">
        <f>IF('2019'!AB88=0,0,(AMS_2030!AB88/'2019'!AB88)^(1/7)-1)</f>
        <v>-9.8014179211011188E-3</v>
      </c>
      <c r="AC88">
        <f>IF('2019'!AC88=0,0,(AMS_2030!AC88/'2019'!AC88)^(1/7)-1)</f>
        <v>-8.394120127729221E-3</v>
      </c>
      <c r="AD88">
        <f>IF('2019'!AD88=0,0,(AMS_2030!AD88/'2019'!AD88)^(1/7)-1)</f>
        <v>-7.5737326671586613E-3</v>
      </c>
      <c r="AE88">
        <f>IF('2019'!AE88=0,0,(AMS_2030!AE88/'2019'!AE88)^(1/7)-1)</f>
        <v>-8.13043222413945E-3</v>
      </c>
      <c r="AF88">
        <f>IF('2019'!AF88=0,0,(AMS_2030!AF88/'2019'!AF88)^(1/7)-1)</f>
        <v>-9.7611631517811048E-3</v>
      </c>
      <c r="AG88">
        <f>IF('2019'!AG88=0,0,(AMS_2030!AG88/'2019'!AG88)^(1/7)-1)</f>
        <v>0</v>
      </c>
      <c r="AH88">
        <f>IF('2019'!AH88=0,0,(AMS_2030!AH88/'2019'!AH88)^(1/7)-1)</f>
        <v>-7.6761964243137193E-3</v>
      </c>
      <c r="AI88">
        <f>IF('2019'!AI88=0,0,(AMS_2030!AI88/'2019'!AI88)^(1/7)-1)</f>
        <v>-8.3459442569184805E-3</v>
      </c>
      <c r="AJ88">
        <f>IF('2019'!AJ88=0,0,(AMS_2030!AJ88/'2019'!AJ88)^(1/7)-1)</f>
        <v>-7.7093926157882908E-3</v>
      </c>
      <c r="AK88">
        <f>IF('2019'!AK88=0,0,(AMS_2030!AK88/'2019'!AK88)^(1/7)-1)</f>
        <v>0</v>
      </c>
      <c r="AL88">
        <f>IF('2019'!AL88=0,0,(AMS_2030!AL88/'2019'!AL88)^(1/7)-1)</f>
        <v>-7.0444045141871969E-3</v>
      </c>
      <c r="AM88">
        <f>IF('2019'!AM88=0,0,(AMS_2030!AM88/'2019'!AM88)^(1/7)-1)</f>
        <v>-6.7670416062080019E-3</v>
      </c>
      <c r="AN88">
        <f>IF('2019'!AN88=0,0,(AMS_2030!AN88/'2019'!AN88)^(1/7)-1)</f>
        <v>0</v>
      </c>
      <c r="AO88">
        <f>IF('2019'!AO88=0,0,(AMS_2030!AO88/'2019'!AO88)^(1/7)-1)</f>
        <v>-9.0551617106080506E-3</v>
      </c>
      <c r="AP88">
        <f>IF('2019'!AP88=0,0,(AMS_2030!AP88/'2019'!AP88)^(1/7)-1)</f>
        <v>9.8873231558609387E-3</v>
      </c>
      <c r="AQ88">
        <f>IF('2019'!AQ88=0,0,(AMS_2030!AQ88/'2019'!AQ88)^(1/7)-1)</f>
        <v>0</v>
      </c>
      <c r="AR88">
        <f>IF('2019'!AR88=0,0,(AMS_2030!AR88/'2019'!AR88)^(1/7)-1)</f>
        <v>9.8873231558609387E-3</v>
      </c>
      <c r="AS88">
        <f>IF('2019'!AS88=0,0,(AMS_2030!AS88/'2019'!AS88)^(1/7)-1)</f>
        <v>0</v>
      </c>
      <c r="AT88">
        <f>IF('2019'!AT88=0,0,(AMS_2030!AT88/'2019'!AT88)^(1/7)-1)</f>
        <v>-2.5851104792250501E-3</v>
      </c>
      <c r="AU88">
        <f>IF('2019'!AU88=0,0,(AMS_2030!AU88/'2019'!AU88)^(1/7)-1)</f>
        <v>-2.122584892933832E-2</v>
      </c>
    </row>
    <row r="89" spans="1:47" x14ac:dyDescent="0.25">
      <c r="A89" s="146"/>
      <c r="B89" s="1" t="s">
        <v>13</v>
      </c>
      <c r="C89" s="1">
        <v>11</v>
      </c>
      <c r="D89" s="4" t="s">
        <v>50</v>
      </c>
      <c r="E89">
        <f>IF('2019'!E89=0,0,(AMS_2030!E89/'2019'!E89)^(1/7)-1)</f>
        <v>5.029288593631831E-3</v>
      </c>
      <c r="F89">
        <f>IF('2019'!F89=0,0,(AMS_2030!F89/'2019'!F89)^(1/7)-1)</f>
        <v>-7.6911083216699705E-3</v>
      </c>
      <c r="G89">
        <f>IF('2019'!G89=0,0,(AMS_2030!G89/'2019'!G89)^(1/7)-1)</f>
        <v>8.6174405411262756E-2</v>
      </c>
      <c r="H89">
        <f>IF('2019'!H89=0,0,(AMS_2030!H89/'2019'!H89)^(1/7)-1)</f>
        <v>9.0521169681145874E-3</v>
      </c>
      <c r="I89">
        <f>IF('2019'!I89=0,0,(AMS_2030!I89/'2019'!I89)^(1/7)-1)</f>
        <v>7.2946999662359957E-4</v>
      </c>
      <c r="J89">
        <f>IF('2019'!J89=0,0,(AMS_2030!J89/'2019'!J89)^(1/7)-1)</f>
        <v>-7.0208892793433009E-3</v>
      </c>
      <c r="K89" s="64">
        <f>IF('2019 (Z)'!AW89=0,0,('AMS_2030 (Z)'!AW89/'2019 (Z)'!AW89)^(1/7)-1)</f>
        <v>-3.9260969877160656E-3</v>
      </c>
      <c r="L89" s="64">
        <f t="shared" si="11"/>
        <v>-3.9260969877160656E-3</v>
      </c>
      <c r="M89">
        <f>IF('2019'!M89=0,0,(AMS_2030!M89/'2019'!M89)^(1/7)-1)</f>
        <v>-5.0255675800695565E-3</v>
      </c>
      <c r="N89">
        <f>IF('2019'!N89=0,0,(AMS_2030!N89/'2019'!N89)^(1/7)-1)</f>
        <v>2.4387407550836571E-3</v>
      </c>
      <c r="O89">
        <f>IF('2019'!O89=0,0,(AMS_2030!O89/'2019'!O89)^(1/7)-1)</f>
        <v>-2.2306178872026905E-3</v>
      </c>
      <c r="P89">
        <f>IF('2019'!P89=0,0,(AMS_2030!P89/'2019'!P89)^(1/7)-1)</f>
        <v>-5.0508922778176313E-3</v>
      </c>
      <c r="Q89">
        <f>IF('2019'!Q89=0,0,(AMS_2030!Q89/'2019'!Q89)^(1/7)-1)</f>
        <v>-1.1516660157901981E-3</v>
      </c>
      <c r="R89">
        <f>IF('2019'!R89=0,0,(AMS_2030!R89/'2019'!R89)^(1/7)-1)</f>
        <v>1.4371912296635703E-3</v>
      </c>
      <c r="S89" s="64">
        <f t="shared" si="8"/>
        <v>-1.7235401940679518E-3</v>
      </c>
      <c r="T89" s="64">
        <f>IF('2019'!T89=0,0,(AMS_2030!T89/'2019'!T89)^(1/7)-1)</f>
        <v>-1.7235401940679518E-3</v>
      </c>
      <c r="U89">
        <f>IF('2019'!U89=0,0,(AMS_2030!U89/'2019'!U89)^(1/7)-1)</f>
        <v>3.0250276616961003E-7</v>
      </c>
      <c r="V89">
        <f>IF('2019'!V89=0,0,(AMS_2030!V89/'2019'!V89)^(1/7)-1)</f>
        <v>-6.4142011057932713E-4</v>
      </c>
      <c r="W89">
        <f>IF('2019'!W89=0,0,(AMS_2030!W89/'2019'!W89)^(1/7)-1)</f>
        <v>-3.3379834770536077E-3</v>
      </c>
      <c r="X89">
        <f>IF('2019'!X89=0,0,(AMS_2030!X89/'2019'!X89)^(1/7)-1)</f>
        <v>6.4932089198355136E-4</v>
      </c>
      <c r="Y89">
        <f>IF('2019'!Y89=0,0,(AMS_2030!Y89/'2019'!Y89)^(1/7)-1)</f>
        <v>-5.9785678746612225E-3</v>
      </c>
      <c r="Z89">
        <f>IF('2019'!Z89=0,0,(AMS_2030!Z89/'2019'!Z89)^(1/7)-1)</f>
        <v>-1.050842110499961E-2</v>
      </c>
      <c r="AA89">
        <f>IF('2019'!AA89=0,0,(AMS_2030!AA89/'2019'!AA89)^(1/7)-1)</f>
        <v>-2.7540154371719083E-3</v>
      </c>
      <c r="AB89">
        <f>IF('2019'!AB89=0,0,(AMS_2030!AB89/'2019'!AB89)^(1/7)-1)</f>
        <v>-3.7843817897087462E-4</v>
      </c>
      <c r="AC89">
        <f>IF('2019'!AC89=0,0,(AMS_2030!AC89/'2019'!AC89)^(1/7)-1)</f>
        <v>-6.8900790597592465E-4</v>
      </c>
      <c r="AD89">
        <f>IF('2019'!AD89=0,0,(AMS_2030!AD89/'2019'!AD89)^(1/7)-1)</f>
        <v>1.3776475770521657E-4</v>
      </c>
      <c r="AE89">
        <f>IF('2019'!AE89=0,0,(AMS_2030!AE89/'2019'!AE89)^(1/7)-1)</f>
        <v>-4.2327012427645361E-4</v>
      </c>
      <c r="AF89">
        <f>IF('2019'!AF89=0,0,(AMS_2030!AF89/'2019'!AF89)^(1/7)-1)</f>
        <v>-2.0811602723553868E-3</v>
      </c>
      <c r="AG89">
        <f>IF('2019'!AG89=0,0,(AMS_2030!AG89/'2019'!AG89)^(1/7)-1)</f>
        <v>-5.9103978073128394E-3</v>
      </c>
      <c r="AH89">
        <f>IF('2019'!AH89=0,0,(AMS_2030!AH89/'2019'!AH89)^(1/7)-1)</f>
        <v>2.8202485113482112E-5</v>
      </c>
      <c r="AI89">
        <f>IF('2019'!AI89=0,0,(AMS_2030!AI89/'2019'!AI89)^(1/7)-1)</f>
        <v>-6.4032617237952394E-4</v>
      </c>
      <c r="AJ89">
        <f>IF('2019'!AJ89=0,0,(AMS_2030!AJ89/'2019'!AJ89)^(1/7)-1)</f>
        <v>-5.6083518161598178E-4</v>
      </c>
      <c r="AK89">
        <f>IF('2019'!AK89=0,0,(AMS_2030!AK89/'2019'!AK89)^(1/7)-1)</f>
        <v>0</v>
      </c>
      <c r="AL89">
        <f>IF('2019'!AL89=0,0,(AMS_2030!AL89/'2019'!AL89)^(1/7)-1)</f>
        <v>-3.1266457413658966E-4</v>
      </c>
      <c r="AM89">
        <f>IF('2019'!AM89=0,0,(AMS_2030!AM89/'2019'!AM89)^(1/7)-1)</f>
        <v>-2.1910068233313984E-3</v>
      </c>
      <c r="AN89">
        <f>IF('2019'!AN89=0,0,(AMS_2030!AN89/'2019'!AN89)^(1/7)-1)</f>
        <v>0</v>
      </c>
      <c r="AO89">
        <f>IF('2019'!AO89=0,0,(AMS_2030!AO89/'2019'!AO89)^(1/7)-1)</f>
        <v>-1.4164200262762883E-3</v>
      </c>
      <c r="AP89">
        <f>IF('2019'!AP89=0,0,(AMS_2030!AP89/'2019'!AP89)^(1/7)-1)</f>
        <v>-9.0430926403617384E-4</v>
      </c>
      <c r="AQ89">
        <f>IF('2019'!AQ89=0,0,(AMS_2030!AQ89/'2019'!AQ89)^(1/7)-1)</f>
        <v>0</v>
      </c>
      <c r="AR89">
        <f>IF('2019'!AR89=0,0,(AMS_2030!AR89/'2019'!AR89)^(1/7)-1)</f>
        <v>1.3769985093976533E-3</v>
      </c>
      <c r="AS89">
        <f>IF('2019'!AS89=0,0,(AMS_2030!AS89/'2019'!AS89)^(1/7)-1)</f>
        <v>0</v>
      </c>
      <c r="AT89">
        <f>IF('2019'!AT89=0,0,(AMS_2030!AT89/'2019'!AT89)^(1/7)-1)</f>
        <v>4.8381755786151004E-3</v>
      </c>
      <c r="AU89">
        <f>IF('2019'!AU89=0,0,(AMS_2030!AU89/'2019'!AU89)^(1/7)-1)</f>
        <v>-4.4467112533477238E-3</v>
      </c>
    </row>
    <row r="90" spans="1:47" x14ac:dyDescent="0.25">
      <c r="A90" s="146"/>
      <c r="B90" s="1" t="s">
        <v>14</v>
      </c>
      <c r="C90" s="1">
        <v>12</v>
      </c>
      <c r="D90" s="4" t="s">
        <v>51</v>
      </c>
      <c r="E90">
        <f>IF('2019'!E90=0,0,(AMS_2030!E90/'2019'!E90)^(1/7)-1)</f>
        <v>1.8623178442718213E-3</v>
      </c>
      <c r="F90">
        <f>IF('2019'!F90=0,0,(AMS_2030!F90/'2019'!F90)^(1/7)-1)</f>
        <v>1.7932235849189571E-3</v>
      </c>
      <c r="G90">
        <f>IF('2019'!G90=0,0,(AMS_2030!G90/'2019'!G90)^(1/7)-1)</f>
        <v>3.2772542107428748E-5</v>
      </c>
      <c r="H90">
        <f>IF('2019'!H90=0,0,(AMS_2030!H90/'2019'!H90)^(1/7)-1)</f>
        <v>-2.6186500371774724E-2</v>
      </c>
      <c r="I90">
        <f>IF('2019'!I90=0,0,(AMS_2030!I90/'2019'!I90)^(1/7)-1)</f>
        <v>3.0842152036014703E-4</v>
      </c>
      <c r="J90">
        <f>IF('2019'!J90=0,0,(AMS_2030!J90/'2019'!J90)^(1/7)-1)</f>
        <v>-1.1869923344397515E-3</v>
      </c>
      <c r="K90" s="64">
        <f>IF('2019 (Z)'!AW90=0,0,('AMS_2030 (Z)'!AW90/'2019 (Z)'!AW90)^(1/7)-1)</f>
        <v>2.5138352776667983E-3</v>
      </c>
      <c r="L90" s="64">
        <f t="shared" si="11"/>
        <v>2.5138352776667983E-3</v>
      </c>
      <c r="M90">
        <f>IF('2019'!M90=0,0,(AMS_2030!M90/'2019'!M90)^(1/7)-1)</f>
        <v>2.9960480821145108E-3</v>
      </c>
      <c r="N90">
        <f>IF('2019'!N90=0,0,(AMS_2030!N90/'2019'!N90)^(1/7)-1)</f>
        <v>-1.035923076203793E-2</v>
      </c>
      <c r="O90">
        <f>IF('2019'!O90=0,0,(AMS_2030!O90/'2019'!O90)^(1/7)-1)</f>
        <v>-1.5960995932384758E-4</v>
      </c>
      <c r="P90">
        <f>IF('2019'!P90=0,0,(AMS_2030!P90/'2019'!P90)^(1/7)-1)</f>
        <v>1.9945961788847555E-4</v>
      </c>
      <c r="Q90">
        <f>IF('2019'!Q90=0,0,(AMS_2030!Q90/'2019'!Q90)^(1/7)-1)</f>
        <v>2.3851350120775994E-3</v>
      </c>
      <c r="R90">
        <f>IF('2019'!R90=0,0,(AMS_2030!R90/'2019'!R90)^(1/7)-1)</f>
        <v>1.2248834613259874E-8</v>
      </c>
      <c r="S90" s="64">
        <f t="shared" si="8"/>
        <v>-1.5175047115700835E-4</v>
      </c>
      <c r="T90" s="64">
        <f>IF('2019'!T90=0,0,(AMS_2030!T90/'2019'!T90)^(1/7)-1)</f>
        <v>-1.5175047115700835E-4</v>
      </c>
      <c r="U90">
        <f>IF('2019'!U90=0,0,(AMS_2030!U90/'2019'!U90)^(1/7)-1)</f>
        <v>1.0616799006601951E-6</v>
      </c>
      <c r="V90">
        <f>IF('2019'!V90=0,0,(AMS_2030!V90/'2019'!V90)^(1/7)-1)</f>
        <v>1.2112875591441252E-8</v>
      </c>
      <c r="W90">
        <f>IF('2019'!W90=0,0,(AMS_2030!W90/'2019'!W90)^(1/7)-1)</f>
        <v>-1.023293178337159E-4</v>
      </c>
      <c r="X90">
        <f>IF('2019'!X90=0,0,(AMS_2030!X90/'2019'!X90)^(1/7)-1)</f>
        <v>1.6266777320694814E-6</v>
      </c>
      <c r="Y90">
        <f>IF('2019'!Y90=0,0,(AMS_2030!Y90/'2019'!Y90)^(1/7)-1)</f>
        <v>-3.2151038173221513E-3</v>
      </c>
      <c r="Z90">
        <f>IF('2019'!Z90=0,0,(AMS_2030!Z90/'2019'!Z90)^(1/7)-1)</f>
        <v>-1.1473811712146009E-3</v>
      </c>
      <c r="AA90">
        <f>IF('2019'!AA90=0,0,(AMS_2030!AA90/'2019'!AA90)^(1/7)-1)</f>
        <v>3.7471458911118027E-3</v>
      </c>
      <c r="AB90">
        <f>IF('2019'!AB90=0,0,(AMS_2030!AB90/'2019'!AB90)^(1/7)-1)</f>
        <v>-1.992497383300762E-4</v>
      </c>
      <c r="AC90">
        <f>IF('2019'!AC90=0,0,(AMS_2030!AC90/'2019'!AC90)^(1/7)-1)</f>
        <v>-6.8900790597603567E-4</v>
      </c>
      <c r="AD90">
        <f>IF('2019'!AD90=0,0,(AMS_2030!AD90/'2019'!AD90)^(1/7)-1)</f>
        <v>1.3776475770521657E-4</v>
      </c>
      <c r="AE90">
        <f>IF('2019'!AE90=0,0,(AMS_2030!AE90/'2019'!AE90)^(1/7)-1)</f>
        <v>-4.2327012427645361E-4</v>
      </c>
      <c r="AF90">
        <f>IF('2019'!AF90=0,0,(AMS_2030!AF90/'2019'!AF90)^(1/7)-1)</f>
        <v>-2.0811602723553868E-3</v>
      </c>
      <c r="AG90">
        <f>IF('2019'!AG90=0,0,(AMS_2030!AG90/'2019'!AG90)^(1/7)-1)</f>
        <v>-5.9103978073127283E-3</v>
      </c>
      <c r="AH90">
        <f>IF('2019'!AH90=0,0,(AMS_2030!AH90/'2019'!AH90)^(1/7)-1)</f>
        <v>2.8202485113482112E-5</v>
      </c>
      <c r="AI90">
        <f>IF('2019'!AI90=0,0,(AMS_2030!AI90/'2019'!AI90)^(1/7)-1)</f>
        <v>-6.4022094198834534E-4</v>
      </c>
      <c r="AJ90">
        <f>IF('2019'!AJ90=0,0,(AMS_2030!AJ90/'2019'!AJ90)^(1/7)-1)</f>
        <v>1.0472709242037581E-6</v>
      </c>
      <c r="AK90">
        <f>IF('2019'!AK90=0,0,(AMS_2030!AK90/'2019'!AK90)^(1/7)-1)</f>
        <v>0</v>
      </c>
      <c r="AL90">
        <f>IF('2019'!AL90=0,0,(AMS_2030!AL90/'2019'!AL90)^(1/7)-1)</f>
        <v>6.7119544609517412E-4</v>
      </c>
      <c r="AM90">
        <f>IF('2019'!AM90=0,0,(AMS_2030!AM90/'2019'!AM90)^(1/7)-1)</f>
        <v>1.9002499980436127E-5</v>
      </c>
      <c r="AN90">
        <f>IF('2019'!AN90=0,0,(AMS_2030!AN90/'2019'!AN90)^(1/7)-1)</f>
        <v>0</v>
      </c>
      <c r="AO90">
        <f>IF('2019'!AO90=0,0,(AMS_2030!AO90/'2019'!AO90)^(1/7)-1)</f>
        <v>-1.3551712959150031E-3</v>
      </c>
      <c r="AP90">
        <f>IF('2019'!AP90=0,0,(AMS_2030!AP90/'2019'!AP90)^(1/7)-1)</f>
        <v>-9.1725838181260233E-3</v>
      </c>
      <c r="AQ90">
        <f>IF('2019'!AQ90=0,0,(AMS_2030!AQ90/'2019'!AQ90)^(1/7)-1)</f>
        <v>0</v>
      </c>
      <c r="AR90">
        <f>IF('2019'!AR90=0,0,(AMS_2030!AR90/'2019'!AR90)^(1/7)-1)</f>
        <v>-6.1978070405592778E-3</v>
      </c>
      <c r="AS90">
        <f>IF('2019'!AS90=0,0,(AMS_2030!AS90/'2019'!AS90)^(1/7)-1)</f>
        <v>0</v>
      </c>
      <c r="AT90">
        <f>IF('2019'!AT90=0,0,(AMS_2030!AT90/'2019'!AT90)^(1/7)-1)</f>
        <v>-8.7711884297525522E-4</v>
      </c>
      <c r="AU90">
        <f>IF('2019'!AU90=0,0,(AMS_2030!AU90/'2019'!AU90)^(1/7)-1)</f>
        <v>-4.6587262741957236E-3</v>
      </c>
    </row>
    <row r="91" spans="1:47" x14ac:dyDescent="0.25">
      <c r="A91" s="146"/>
      <c r="B91" s="1" t="s">
        <v>15</v>
      </c>
      <c r="C91" s="1">
        <v>13</v>
      </c>
      <c r="D91" s="4" t="s">
        <v>52</v>
      </c>
      <c r="E91">
        <f>IF('2019'!E91=0,0,(AMS_2030!E91/'2019'!E91)^(1/7)-1)</f>
        <v>2.9091962908482927E-3</v>
      </c>
      <c r="F91">
        <f>IF('2019'!F91=0,0,(AMS_2030!F91/'2019'!F91)^(1/7)-1)</f>
        <v>1.353156799055899E-3</v>
      </c>
      <c r="G91">
        <f>IF('2019'!G91=0,0,(AMS_2030!G91/'2019'!G91)^(1/7)-1)</f>
        <v>6.3933192073761802E-10</v>
      </c>
      <c r="H91">
        <f>IF('2019'!H91=0,0,(AMS_2030!H91/'2019'!H91)^(1/7)-1)</f>
        <v>-2.9127075918665701E-3</v>
      </c>
      <c r="I91">
        <f>IF('2019'!I91=0,0,(AMS_2030!I91/'2019'!I91)^(1/7)-1)</f>
        <v>4.4973344523313585E-4</v>
      </c>
      <c r="J91">
        <f>IF('2019'!J91=0,0,(AMS_2030!J91/'2019'!J91)^(1/7)-1)</f>
        <v>-1.6619826425157136E-4</v>
      </c>
      <c r="K91" s="64">
        <f>IF('2019 (Z)'!AW91=0,0,('AMS_2030 (Z)'!AW91/'2019 (Z)'!AW91)^(1/7)-1)</f>
        <v>2.3149337076682208E-3</v>
      </c>
      <c r="L91" s="64">
        <f t="shared" si="11"/>
        <v>2.3149337076682208E-3</v>
      </c>
      <c r="M91">
        <f>IF('2019'!M91=0,0,(AMS_2030!M91/'2019'!M91)^(1/7)-1)</f>
        <v>1.0044429115305453E-2</v>
      </c>
      <c r="N91">
        <f>IF('2019'!N91=0,0,(AMS_2030!N91/'2019'!N91)^(1/7)-1)</f>
        <v>-3.3241997770525611E-3</v>
      </c>
      <c r="O91">
        <f>IF('2019'!O91=0,0,(AMS_2030!O91/'2019'!O91)^(1/7)-1)</f>
        <v>2.9737724608822624E-3</v>
      </c>
      <c r="P91">
        <f>IF('2019'!P91=0,0,(AMS_2030!P91/'2019'!P91)^(1/7)-1)</f>
        <v>2.4575558329908986E-4</v>
      </c>
      <c r="Q91">
        <f>IF('2019'!Q91=0,0,(AMS_2030!Q91/'2019'!Q91)^(1/7)-1)</f>
        <v>-8.5851124209668228E-8</v>
      </c>
      <c r="R91">
        <f>IF('2019'!R91=0,0,(AMS_2030!R91/'2019'!R91)^(1/7)-1)</f>
        <v>1.2248834613259874E-8</v>
      </c>
      <c r="S91" s="64">
        <f t="shared" si="8"/>
        <v>-9.4536732253902578E-5</v>
      </c>
      <c r="T91" s="64">
        <f>IF('2019'!T91=0,0,(AMS_2030!T91/'2019'!T91)^(1/7)-1)</f>
        <v>-9.4536732253902578E-5</v>
      </c>
      <c r="U91">
        <f>IF('2019'!U91=0,0,(AMS_2030!U91/'2019'!U91)^(1/7)-1)</f>
        <v>5.9261238005703376E-7</v>
      </c>
      <c r="V91">
        <f>IF('2019'!V91=0,0,(AMS_2030!V91/'2019'!V91)^(1/7)-1)</f>
        <v>1.2112875591441252E-8</v>
      </c>
      <c r="W91">
        <f>IF('2019'!W91=0,0,(AMS_2030!W91/'2019'!W91)^(1/7)-1)</f>
        <v>-7.3762630517171246E-4</v>
      </c>
      <c r="X91">
        <f>IF('2019'!X91=0,0,(AMS_2030!X91/'2019'!X91)^(1/7)-1)</f>
        <v>-1.9072712080792087E-6</v>
      </c>
      <c r="Y91">
        <f>IF('2019'!Y91=0,0,(AMS_2030!Y91/'2019'!Y91)^(1/7)-1)</f>
        <v>-3.2151038173218183E-3</v>
      </c>
      <c r="Z91">
        <f>IF('2019'!Z91=0,0,(AMS_2030!Z91/'2019'!Z91)^(1/7)-1)</f>
        <v>-1.1174262433693016E-3</v>
      </c>
      <c r="AA91">
        <f>IF('2019'!AA91=0,0,(AMS_2030!AA91/'2019'!AA91)^(1/7)-1)</f>
        <v>3.7471373637898431E-3</v>
      </c>
      <c r="AB91">
        <f>IF('2019'!AB91=0,0,(AMS_2030!AB91/'2019'!AB91)^(1/7)-1)</f>
        <v>-1.3779885659670477E-4</v>
      </c>
      <c r="AC91">
        <f>IF('2019'!AC91=0,0,(AMS_2030!AC91/'2019'!AC91)^(1/7)-1)</f>
        <v>-6.8900790597592465E-4</v>
      </c>
      <c r="AD91">
        <f>IF('2019'!AD91=0,0,(AMS_2030!AD91/'2019'!AD91)^(1/7)-1)</f>
        <v>1.3776475770521657E-4</v>
      </c>
      <c r="AE91">
        <f>IF('2019'!AE91=0,0,(AMS_2030!AE91/'2019'!AE91)^(1/7)-1)</f>
        <v>-4.2327012427645361E-4</v>
      </c>
      <c r="AF91">
        <f>IF('2019'!AF91=0,0,(AMS_2030!AF91/'2019'!AF91)^(1/7)-1)</f>
        <v>-2.0811602723553868E-3</v>
      </c>
      <c r="AG91">
        <f>IF('2019'!AG91=0,0,(AMS_2030!AG91/'2019'!AG91)^(1/7)-1)</f>
        <v>-5.9103978073128394E-3</v>
      </c>
      <c r="AH91">
        <f>IF('2019'!AH91=0,0,(AMS_2030!AH91/'2019'!AH91)^(1/7)-1)</f>
        <v>2.8202485113704157E-5</v>
      </c>
      <c r="AI91">
        <f>IF('2019'!AI91=0,0,(AMS_2030!AI91/'2019'!AI91)^(1/7)-1)</f>
        <v>-6.396520334112088E-4</v>
      </c>
      <c r="AJ91">
        <f>IF('2019'!AJ91=0,0,(AMS_2030!AJ91/'2019'!AJ91)^(1/7)-1)</f>
        <v>-1.5813254644747587E-4</v>
      </c>
      <c r="AK91">
        <f>IF('2019'!AK91=0,0,(AMS_2030!AK91/'2019'!AK91)^(1/7)-1)</f>
        <v>0</v>
      </c>
      <c r="AL91">
        <f>IF('2019'!AL91=0,0,(AMS_2030!AL91/'2019'!AL91)^(1/7)-1)</f>
        <v>6.7119544609517412E-4</v>
      </c>
      <c r="AM91">
        <f>IF('2019'!AM91=0,0,(AMS_2030!AM91/'2019'!AM91)^(1/7)-1)</f>
        <v>1.6437160896387581E-5</v>
      </c>
      <c r="AN91">
        <f>IF('2019'!AN91=0,0,(AMS_2030!AN91/'2019'!AN91)^(1/7)-1)</f>
        <v>0</v>
      </c>
      <c r="AO91">
        <f>IF('2019'!AO91=0,0,(AMS_2030!AO91/'2019'!AO91)^(1/7)-1)</f>
        <v>-1.3551712959150031E-3</v>
      </c>
      <c r="AP91">
        <f>IF('2019'!AP91=0,0,(AMS_2030!AP91/'2019'!AP91)^(1/7)-1)</f>
        <v>0</v>
      </c>
      <c r="AQ91">
        <f>IF('2019'!AQ91=0,0,(AMS_2030!AQ91/'2019'!AQ91)^(1/7)-1)</f>
        <v>0</v>
      </c>
      <c r="AR91">
        <f>IF('2019'!AR91=0,0,(AMS_2030!AR91/'2019'!AR91)^(1/7)-1)</f>
        <v>-4.2651889142617527E-3</v>
      </c>
      <c r="AS91">
        <f>IF('2019'!AS91=0,0,(AMS_2030!AS91/'2019'!AS91)^(1/7)-1)</f>
        <v>0</v>
      </c>
      <c r="AT91">
        <f>IF('2019'!AT91=0,0,(AMS_2030!AT91/'2019'!AT91)^(1/7)-1)</f>
        <v>-3.7972708187462567E-3</v>
      </c>
      <c r="AU91">
        <f>IF('2019'!AU91=0,0,(AMS_2030!AU91/'2019'!AU91)^(1/7)-1)</f>
        <v>-2.6043563142157389E-3</v>
      </c>
    </row>
    <row r="92" spans="1:47" x14ac:dyDescent="0.25">
      <c r="A92" s="146"/>
      <c r="B92" s="1" t="s">
        <v>16</v>
      </c>
      <c r="C92" s="1">
        <v>14</v>
      </c>
      <c r="D92" s="4" t="s">
        <v>53</v>
      </c>
      <c r="E92">
        <f>IF('2019'!E92=0,0,(AMS_2030!E92/'2019'!E92)^(1/7)-1)</f>
        <v>-2.207618752731344E-3</v>
      </c>
      <c r="F92">
        <f>IF('2019'!F92=0,0,(AMS_2030!F92/'2019'!F92)^(1/7)-1)</f>
        <v>-1.2033981970569485E-3</v>
      </c>
      <c r="G92">
        <f>IF('2019'!G92=0,0,(AMS_2030!G92/'2019'!G92)^(1/7)-1)</f>
        <v>6.3933192073761802E-10</v>
      </c>
      <c r="H92">
        <f>IF('2019'!H92=0,0,(AMS_2030!H92/'2019'!H92)^(1/7)-1)</f>
        <v>1.8203957107077118E-2</v>
      </c>
      <c r="I92">
        <f>IF('2019'!I92=0,0,(AMS_2030!I92/'2019'!I92)^(1/7)-1)</f>
        <v>1.8643170009102761E-5</v>
      </c>
      <c r="J92">
        <f>IF('2019'!J92=0,0,(AMS_2030!J92/'2019'!J92)^(1/7)-1)</f>
        <v>-2.2260838308322262E-3</v>
      </c>
      <c r="K92" s="64">
        <f>IF('2019 (Z)'!AW92=0,0,('AMS_2030 (Z)'!AW92/'2019 (Z)'!AW92)^(1/7)-1)</f>
        <v>2.1864277809970911E-3</v>
      </c>
      <c r="L92" s="64">
        <f t="shared" si="11"/>
        <v>2.1864277809970911E-3</v>
      </c>
      <c r="M92">
        <f>IF('2019'!M92=0,0,(AMS_2030!M92/'2019'!M92)^(1/7)-1)</f>
        <v>2.06262734245235E-2</v>
      </c>
      <c r="N92">
        <f>IF('2019'!N92=0,0,(AMS_2030!N92/'2019'!N92)^(1/7)-1)</f>
        <v>-1.8786091877859623E-2</v>
      </c>
      <c r="O92">
        <f>IF('2019'!O92=0,0,(AMS_2030!O92/'2019'!O92)^(1/7)-1)</f>
        <v>3.1714821331592091E-3</v>
      </c>
      <c r="P92">
        <f>IF('2019'!P92=0,0,(AMS_2030!P92/'2019'!P92)^(1/7)-1)</f>
        <v>-9.3568883736794284E-5</v>
      </c>
      <c r="Q92">
        <f>IF('2019'!Q92=0,0,(AMS_2030!Q92/'2019'!Q92)^(1/7)-1)</f>
        <v>-8.5851124320690531E-8</v>
      </c>
      <c r="R92">
        <f>IF('2019'!R92=0,0,(AMS_2030!R92/'2019'!R92)^(1/7)-1)</f>
        <v>1.2248834391215269E-8</v>
      </c>
      <c r="S92" s="64">
        <f t="shared" si="8"/>
        <v>3.2906349869410434E-6</v>
      </c>
      <c r="T92" s="64">
        <f>IF('2019'!T92=0,0,(AMS_2030!T92/'2019'!T92)^(1/7)-1)</f>
        <v>3.2906349869410434E-6</v>
      </c>
      <c r="U92">
        <f>IF('2019'!U92=0,0,(AMS_2030!U92/'2019'!U92)^(1/7)-1)</f>
        <v>1.2552926833553357E-6</v>
      </c>
      <c r="V92">
        <f>IF('2019'!V92=0,0,(AMS_2030!V92/'2019'!V92)^(1/7)-1)</f>
        <v>1.2112875591441252E-8</v>
      </c>
      <c r="W92">
        <f>IF('2019'!W92=0,0,(AMS_2030!W92/'2019'!W92)^(1/7)-1)</f>
        <v>6.6441404559913764E-5</v>
      </c>
      <c r="X92">
        <f>IF('2019'!X92=0,0,(AMS_2030!X92/'2019'!X92)^(1/7)-1)</f>
        <v>-1.6072706957581673E-6</v>
      </c>
      <c r="Y92">
        <f>IF('2019'!Y92=0,0,(AMS_2030!Y92/'2019'!Y92)^(1/7)-1)</f>
        <v>-3.215103817320375E-3</v>
      </c>
      <c r="Z92">
        <f>IF('2019'!Z92=0,0,(AMS_2030!Z92/'2019'!Z92)^(1/7)-1)</f>
        <v>-1.156041314584022E-3</v>
      </c>
      <c r="AA92">
        <f>IF('2019'!AA92=0,0,(AMS_2030!AA92/'2019'!AA92)^(1/7)-1)</f>
        <v>3.7471425002764125E-3</v>
      </c>
      <c r="AB92">
        <f>IF('2019'!AB92=0,0,(AMS_2030!AB92/'2019'!AB92)^(1/7)-1)</f>
        <v>-1.3199228728821844E-4</v>
      </c>
      <c r="AC92">
        <f>IF('2019'!AC92=0,0,(AMS_2030!AC92/'2019'!AC92)^(1/7)-1)</f>
        <v>-6.8900790597603567E-4</v>
      </c>
      <c r="AD92">
        <f>IF('2019'!AD92=0,0,(AMS_2030!AD92/'2019'!AD92)^(1/7)-1)</f>
        <v>1.3776475770521657E-4</v>
      </c>
      <c r="AE92">
        <f>IF('2019'!AE92=0,0,(AMS_2030!AE92/'2019'!AE92)^(1/7)-1)</f>
        <v>-4.2327012427656463E-4</v>
      </c>
      <c r="AF92">
        <f>IF('2019'!AF92=0,0,(AMS_2030!AF92/'2019'!AF92)^(1/7)-1)</f>
        <v>-2.0811602723552758E-3</v>
      </c>
      <c r="AG92">
        <f>IF('2019'!AG92=0,0,(AMS_2030!AG92/'2019'!AG92)^(1/7)-1)</f>
        <v>-5.9103978073128394E-3</v>
      </c>
      <c r="AH92">
        <f>IF('2019'!AH92=0,0,(AMS_2030!AH92/'2019'!AH92)^(1/7)-1)</f>
        <v>2.8202485113704157E-5</v>
      </c>
      <c r="AI92">
        <f>IF('2019'!AI92=0,0,(AMS_2030!AI92/'2019'!AI92)^(1/7)-1)</f>
        <v>-6.3306784235572788E-4</v>
      </c>
      <c r="AJ92">
        <f>IF('2019'!AJ92=0,0,(AMS_2030!AJ92/'2019'!AJ92)^(1/7)-1)</f>
        <v>5.2740423384101121E-7</v>
      </c>
      <c r="AK92">
        <f>IF('2019'!AK92=0,0,(AMS_2030!AK92/'2019'!AK92)^(1/7)-1)</f>
        <v>0</v>
      </c>
      <c r="AL92">
        <f>IF('2019'!AL92=0,0,(AMS_2030!AL92/'2019'!AL92)^(1/7)-1)</f>
        <v>6.7119544609517412E-4</v>
      </c>
      <c r="AM92">
        <f>IF('2019'!AM92=0,0,(AMS_2030!AM92/'2019'!AM92)^(1/7)-1)</f>
        <v>1.7720303783663738E-5</v>
      </c>
      <c r="AN92">
        <f>IF('2019'!AN92=0,0,(AMS_2030!AN92/'2019'!AN92)^(1/7)-1)</f>
        <v>0</v>
      </c>
      <c r="AO92">
        <f>IF('2019'!AO92=0,0,(AMS_2030!AO92/'2019'!AO92)^(1/7)-1)</f>
        <v>-1.3551712959150031E-3</v>
      </c>
      <c r="AP92">
        <f>IF('2019'!AP92=0,0,(AMS_2030!AP92/'2019'!AP92)^(1/7)-1)</f>
        <v>0</v>
      </c>
      <c r="AQ92">
        <f>IF('2019'!AQ92=0,0,(AMS_2030!AQ92/'2019'!AQ92)^(1/7)-1)</f>
        <v>0</v>
      </c>
      <c r="AR92">
        <f>IF('2019'!AR92=0,0,(AMS_2030!AR92/'2019'!AR92)^(1/7)-1)</f>
        <v>0</v>
      </c>
      <c r="AS92">
        <f>IF('2019'!AS92=0,0,(AMS_2030!AS92/'2019'!AS92)^(1/7)-1)</f>
        <v>0</v>
      </c>
      <c r="AT92">
        <f>IF('2019'!AT92=0,0,(AMS_2030!AT92/'2019'!AT92)^(1/7)-1)</f>
        <v>-5.5385076229708119E-6</v>
      </c>
      <c r="AU92">
        <f>IF('2019'!AU92=0,0,(AMS_2030!AU92/'2019'!AU92)^(1/7)-1)</f>
        <v>1.0846024775235108E-4</v>
      </c>
    </row>
    <row r="93" spans="1:47" x14ac:dyDescent="0.25">
      <c r="A93" s="146"/>
      <c r="B93" s="77" t="s">
        <v>17</v>
      </c>
      <c r="C93" s="77">
        <v>15</v>
      </c>
      <c r="D93" s="78" t="s">
        <v>54</v>
      </c>
      <c r="E93" s="79">
        <f>E94</f>
        <v>-2.0082217692646287E-3</v>
      </c>
      <c r="F93" s="79">
        <f t="shared" ref="F93:AU93" si="12">F94</f>
        <v>-3.5156654689683098E-4</v>
      </c>
      <c r="G93" s="79">
        <f t="shared" si="12"/>
        <v>6.3933192073761802E-10</v>
      </c>
      <c r="H93" s="79">
        <f t="shared" si="12"/>
        <v>1.8261580715895009E-2</v>
      </c>
      <c r="I93" s="79">
        <f t="shared" si="12"/>
        <v>-8.3192689174038659E-4</v>
      </c>
      <c r="J93" s="79">
        <f t="shared" si="12"/>
        <v>-7.540535283238059E-4</v>
      </c>
      <c r="K93" s="79">
        <f t="shared" si="12"/>
        <v>2.2119371776945229E-3</v>
      </c>
      <c r="L93" s="79">
        <f t="shared" si="12"/>
        <v>2.2119371776945229E-3</v>
      </c>
      <c r="M93" s="79">
        <f t="shared" si="12"/>
        <v>2.5693872843404186E-2</v>
      </c>
      <c r="N93" s="79">
        <f t="shared" si="12"/>
        <v>1.754842319964478E-3</v>
      </c>
      <c r="O93" s="79">
        <f t="shared" si="12"/>
        <v>2.0205420596874912E-3</v>
      </c>
      <c r="P93" s="79">
        <f t="shared" si="12"/>
        <v>-1.4131519204685361E-4</v>
      </c>
      <c r="Q93" s="79">
        <f t="shared" si="12"/>
        <v>-8.5851124320690531E-8</v>
      </c>
      <c r="R93" s="79">
        <f t="shared" si="12"/>
        <v>1.2248834391215269E-8</v>
      </c>
      <c r="S93" s="79">
        <f t="shared" si="8"/>
        <v>-1.0951931848057761E-4</v>
      </c>
      <c r="T93" s="79">
        <f t="shared" si="12"/>
        <v>-1.0951931848057761E-4</v>
      </c>
      <c r="U93" s="79">
        <f t="shared" si="12"/>
        <v>1.1881895087828553E-6</v>
      </c>
      <c r="V93" s="79">
        <f t="shared" si="12"/>
        <v>1.2112875591441252E-8</v>
      </c>
      <c r="W93" s="79">
        <f t="shared" si="12"/>
        <v>7.5486075726538537E-4</v>
      </c>
      <c r="X93" s="79">
        <f t="shared" si="12"/>
        <v>2.1840481838619752E-6</v>
      </c>
      <c r="Y93" s="79">
        <f t="shared" si="12"/>
        <v>-3.2151038173220403E-3</v>
      </c>
      <c r="Z93" s="79">
        <f t="shared" si="12"/>
        <v>-1.1594401604658744E-3</v>
      </c>
      <c r="AA93" s="79">
        <f t="shared" si="12"/>
        <v>3.7471115739726724E-3</v>
      </c>
      <c r="AB93" s="79">
        <f t="shared" si="12"/>
        <v>-3.5934657943936799E-5</v>
      </c>
      <c r="AC93" s="79">
        <f t="shared" si="12"/>
        <v>-6.8900790597603567E-4</v>
      </c>
      <c r="AD93" s="79">
        <f t="shared" si="12"/>
        <v>1.3776475770521657E-4</v>
      </c>
      <c r="AE93" s="79">
        <f t="shared" si="12"/>
        <v>-4.2327012427656463E-4</v>
      </c>
      <c r="AF93" s="79">
        <f t="shared" si="12"/>
        <v>-2.0811602723552758E-3</v>
      </c>
      <c r="AG93" s="79">
        <f t="shared" si="12"/>
        <v>-5.9103978073128394E-3</v>
      </c>
      <c r="AH93" s="79">
        <f t="shared" si="12"/>
        <v>2.8202485113704157E-5</v>
      </c>
      <c r="AI93" s="79">
        <f t="shared" si="12"/>
        <v>-6.3307071000096027E-4</v>
      </c>
      <c r="AJ93" s="79">
        <f t="shared" si="12"/>
        <v>7.3142054080044261E-7</v>
      </c>
      <c r="AK93" s="79">
        <f t="shared" si="12"/>
        <v>0</v>
      </c>
      <c r="AL93" s="79">
        <f t="shared" si="12"/>
        <v>6.7119544609517412E-4</v>
      </c>
      <c r="AM93" s="79">
        <f t="shared" si="12"/>
        <v>1.7946340579166886E-5</v>
      </c>
      <c r="AN93" s="79">
        <f t="shared" si="12"/>
        <v>0</v>
      </c>
      <c r="AO93" s="79">
        <f t="shared" si="12"/>
        <v>-1.3551712959150031E-3</v>
      </c>
      <c r="AP93" s="79">
        <f t="shared" si="12"/>
        <v>0</v>
      </c>
      <c r="AQ93" s="79">
        <f t="shared" si="12"/>
        <v>0</v>
      </c>
      <c r="AR93" s="79">
        <f t="shared" si="12"/>
        <v>0</v>
      </c>
      <c r="AS93" s="79">
        <f t="shared" si="12"/>
        <v>0</v>
      </c>
      <c r="AT93" s="79">
        <f t="shared" si="12"/>
        <v>2.7913854413186279E-4</v>
      </c>
      <c r="AU93" s="79">
        <f t="shared" si="12"/>
        <v>-3.1456125601025953E-4</v>
      </c>
    </row>
    <row r="94" spans="1:47" x14ac:dyDescent="0.25">
      <c r="A94" s="146"/>
      <c r="B94" s="63" t="s">
        <v>18</v>
      </c>
      <c r="C94" s="63">
        <v>16</v>
      </c>
      <c r="D94" s="71" t="s">
        <v>55</v>
      </c>
      <c r="E94" s="64">
        <f>IF('2019'!E94=0,0,(AMS_2030!E94/'2019'!E94)^(1/7)-1)</f>
        <v>-2.0082217692646287E-3</v>
      </c>
      <c r="F94" s="64">
        <f>IF('2019'!F94=0,0,(AMS_2030!F94/'2019'!F94)^(1/7)-1)</f>
        <v>-3.5156654689683098E-4</v>
      </c>
      <c r="G94" s="64">
        <f>IF('2019'!G94=0,0,(AMS_2030!G94/'2019'!G94)^(1/7)-1)</f>
        <v>6.3933192073761802E-10</v>
      </c>
      <c r="H94" s="64">
        <f>IF('2019'!H94=0,0,(AMS_2030!H94/'2019'!H94)^(1/7)-1)</f>
        <v>1.8261580715895009E-2</v>
      </c>
      <c r="I94" s="64">
        <f>IF('2019'!I94=0,0,(AMS_2030!I94/'2019'!I94)^(1/7)-1)</f>
        <v>-8.3192689174038659E-4</v>
      </c>
      <c r="J94" s="64">
        <f>IF('2019'!J94=0,0,(AMS_2030!J94/'2019'!J94)^(1/7)-1)</f>
        <v>-7.540535283238059E-4</v>
      </c>
      <c r="K94" s="64">
        <f>IF('2019 (Z)'!AW94=0,0,('AMS_2030 (Z)'!AW94/'2019 (Z)'!AW94)^(1/7)-1)</f>
        <v>2.2119371776945229E-3</v>
      </c>
      <c r="L94" s="64">
        <f t="shared" si="11"/>
        <v>2.2119371776945229E-3</v>
      </c>
      <c r="M94" s="64">
        <f>IF('2019'!M94=0,0,(AMS_2030!M94/'2019'!M94)^(1/7)-1)</f>
        <v>2.5693872843404186E-2</v>
      </c>
      <c r="N94" s="64">
        <f>IF('2019'!N94=0,0,(AMS_2030!N94/'2019'!N94)^(1/7)-1)</f>
        <v>1.754842319964478E-3</v>
      </c>
      <c r="O94" s="64">
        <f>IF('2019'!O94=0,0,(AMS_2030!O94/'2019'!O94)^(1/7)-1)</f>
        <v>2.0205420596874912E-3</v>
      </c>
      <c r="P94" s="64">
        <f>IF('2019'!P94=0,0,(AMS_2030!P94/'2019'!P94)^(1/7)-1)</f>
        <v>-1.4131519204685361E-4</v>
      </c>
      <c r="Q94" s="64">
        <f>IF('2019'!Q94=0,0,(AMS_2030!Q94/'2019'!Q94)^(1/7)-1)</f>
        <v>-8.5851124320690531E-8</v>
      </c>
      <c r="R94" s="64">
        <f>IF('2019'!R94=0,0,(AMS_2030!R94/'2019'!R94)^(1/7)-1)</f>
        <v>1.2248834391215269E-8</v>
      </c>
      <c r="S94" s="64">
        <f t="shared" si="8"/>
        <v>-1.0951931848057761E-4</v>
      </c>
      <c r="T94" s="64">
        <f>IF('2019'!T94=0,0,(AMS_2030!T94/'2019'!T94)^(1/7)-1)</f>
        <v>-1.0951931848057761E-4</v>
      </c>
      <c r="U94" s="64">
        <f>IF('2019'!U94=0,0,(AMS_2030!U94/'2019'!U94)^(1/7)-1)</f>
        <v>1.1881895087828553E-6</v>
      </c>
      <c r="V94" s="64">
        <f>IF('2019'!V94=0,0,(AMS_2030!V94/'2019'!V94)^(1/7)-1)</f>
        <v>1.2112875591441252E-8</v>
      </c>
      <c r="W94" s="64">
        <f>IF('2019'!W94=0,0,(AMS_2030!W94/'2019'!W94)^(1/7)-1)</f>
        <v>7.5486075726538537E-4</v>
      </c>
      <c r="X94" s="64">
        <f>IF('2019'!X94=0,0,(AMS_2030!X94/'2019'!X94)^(1/7)-1)</f>
        <v>2.1840481838619752E-6</v>
      </c>
      <c r="Y94" s="64">
        <f>IF('2019'!Y94=0,0,(AMS_2030!Y94/'2019'!Y94)^(1/7)-1)</f>
        <v>-3.2151038173220403E-3</v>
      </c>
      <c r="Z94" s="64">
        <f>IF('2019'!Z94=0,0,(AMS_2030!Z94/'2019'!Z94)^(1/7)-1)</f>
        <v>-1.1594401604658744E-3</v>
      </c>
      <c r="AA94" s="64">
        <f>IF('2019'!AA94=0,0,(AMS_2030!AA94/'2019'!AA94)^(1/7)-1)</f>
        <v>3.7471115739726724E-3</v>
      </c>
      <c r="AB94" s="64">
        <f>IF('2019'!AB94=0,0,(AMS_2030!AB94/'2019'!AB94)^(1/7)-1)</f>
        <v>-3.5934657943936799E-5</v>
      </c>
      <c r="AC94" s="64">
        <f>IF('2019'!AC94=0,0,(AMS_2030!AC94/'2019'!AC94)^(1/7)-1)</f>
        <v>-6.8900790597603567E-4</v>
      </c>
      <c r="AD94" s="64">
        <f>IF('2019'!AD94=0,0,(AMS_2030!AD94/'2019'!AD94)^(1/7)-1)</f>
        <v>1.3776475770521657E-4</v>
      </c>
      <c r="AE94" s="64">
        <f>IF('2019'!AE94=0,0,(AMS_2030!AE94/'2019'!AE94)^(1/7)-1)</f>
        <v>-4.2327012427656463E-4</v>
      </c>
      <c r="AF94" s="64">
        <f>IF('2019'!AF94=0,0,(AMS_2030!AF94/'2019'!AF94)^(1/7)-1)</f>
        <v>-2.0811602723552758E-3</v>
      </c>
      <c r="AG94" s="64">
        <f>IF('2019'!AG94=0,0,(AMS_2030!AG94/'2019'!AG94)^(1/7)-1)</f>
        <v>-5.9103978073128394E-3</v>
      </c>
      <c r="AH94" s="64">
        <f>IF('2019'!AH94=0,0,(AMS_2030!AH94/'2019'!AH94)^(1/7)-1)</f>
        <v>2.8202485113704157E-5</v>
      </c>
      <c r="AI94" s="64">
        <f>IF('2019'!AI94=0,0,(AMS_2030!AI94/'2019'!AI94)^(1/7)-1)</f>
        <v>-6.3307071000096027E-4</v>
      </c>
      <c r="AJ94" s="64">
        <f>IF('2019'!AJ94=0,0,(AMS_2030!AJ94/'2019'!AJ94)^(1/7)-1)</f>
        <v>7.3142054080044261E-7</v>
      </c>
      <c r="AK94" s="64">
        <f>IF('2019'!AK94=0,0,(AMS_2030!AK94/'2019'!AK94)^(1/7)-1)</f>
        <v>0</v>
      </c>
      <c r="AL94" s="64">
        <f>IF('2019'!AL94=0,0,(AMS_2030!AL94/'2019'!AL94)^(1/7)-1)</f>
        <v>6.7119544609517412E-4</v>
      </c>
      <c r="AM94" s="64">
        <f>IF('2019'!AM94=0,0,(AMS_2030!AM94/'2019'!AM94)^(1/7)-1)</f>
        <v>1.7946340579166886E-5</v>
      </c>
      <c r="AN94" s="64">
        <f>IF('2019'!AN94=0,0,(AMS_2030!AN94/'2019'!AN94)^(1/7)-1)</f>
        <v>0</v>
      </c>
      <c r="AO94" s="64">
        <f>IF('2019'!AO94=0,0,(AMS_2030!AO94/'2019'!AO94)^(1/7)-1)</f>
        <v>-1.3551712959150031E-3</v>
      </c>
      <c r="AP94" s="64">
        <f>IF('2019'!AP94=0,0,(AMS_2030!AP94/'2019'!AP94)^(1/7)-1)</f>
        <v>0</v>
      </c>
      <c r="AQ94" s="64">
        <f>IF('2019'!AQ94=0,0,(AMS_2030!AQ94/'2019'!AQ94)^(1/7)-1)</f>
        <v>0</v>
      </c>
      <c r="AR94" s="64">
        <f>IF('2019'!AR94=0,0,(AMS_2030!AR94/'2019'!AR94)^(1/7)-1)</f>
        <v>0</v>
      </c>
      <c r="AS94" s="64">
        <f>IF('2019'!AS94=0,0,(AMS_2030!AS94/'2019'!AS94)^(1/7)-1)</f>
        <v>0</v>
      </c>
      <c r="AT94" s="64">
        <f>IF('2019'!AT94=0,0,(AMS_2030!AT94/'2019'!AT94)^(1/7)-1)</f>
        <v>2.7913854413186279E-4</v>
      </c>
      <c r="AU94" s="64">
        <f>IF('2019'!AU94=0,0,(AMS_2030!AU94/'2019'!AU94)^(1/7)-1)</f>
        <v>-3.1456125601025953E-4</v>
      </c>
    </row>
    <row r="95" spans="1:47" x14ac:dyDescent="0.25">
      <c r="A95" s="146"/>
      <c r="B95" s="1" t="s">
        <v>19</v>
      </c>
      <c r="C95" s="1">
        <v>17</v>
      </c>
      <c r="D95" s="4" t="s">
        <v>56</v>
      </c>
      <c r="E95">
        <f>IF('2019'!E95=0,0,(AMS_2030!E95/'2019'!E95)^(1/7)-1)</f>
        <v>-3.1821525254158711E-3</v>
      </c>
      <c r="F95">
        <f>IF('2019'!F95=0,0,(AMS_2030!F95/'2019'!F95)^(1/7)-1)</f>
        <v>-1.2558705513897594E-3</v>
      </c>
      <c r="G95">
        <f>IF('2019'!G95=0,0,(AMS_2030!G95/'2019'!G95)^(1/7)-1)</f>
        <v>6.3933192073761802E-10</v>
      </c>
      <c r="H95">
        <f>IF('2019'!H95=0,0,(AMS_2030!H95/'2019'!H95)^(1/7)-1)</f>
        <v>1.8203957107059576E-2</v>
      </c>
      <c r="I95">
        <f>IF('2019'!I95=0,0,(AMS_2030!I95/'2019'!I95)^(1/7)-1)</f>
        <v>6.3199219544007867E-4</v>
      </c>
      <c r="J95">
        <f>IF('2019'!J95=0,0,(AMS_2030!J95/'2019'!J95)^(1/7)-1)</f>
        <v>-3.5328660474743812E-3</v>
      </c>
      <c r="K95" s="64">
        <f>IF('2019 (Z)'!AW95=0,0,('AMS_2030 (Z)'!AW95/'2019 (Z)'!AW95)^(1/7)-1)</f>
        <v>-4.6710381876681195E-3</v>
      </c>
      <c r="L95" s="64">
        <f t="shared" si="11"/>
        <v>-4.6710381876681195E-3</v>
      </c>
      <c r="M95">
        <f>IF('2019'!M95=0,0,(AMS_2030!M95/'2019'!M95)^(1/7)-1)</f>
        <v>5.541747899195193E-2</v>
      </c>
      <c r="N95">
        <f>IF('2019'!N95=0,0,(AMS_2030!N95/'2019'!N95)^(1/7)-1)</f>
        <v>2.1237522640649154E-3</v>
      </c>
      <c r="O95">
        <f>IF('2019'!O95=0,0,(AMS_2030!O95/'2019'!O95)^(1/7)-1)</f>
        <v>3.1666184005414433E-3</v>
      </c>
      <c r="P95">
        <f>IF('2019'!P95=0,0,(AMS_2030!P95/'2019'!P95)^(1/7)-1)</f>
        <v>6.4490585741205919E-5</v>
      </c>
      <c r="Q95">
        <f>IF('2019'!Q95=0,0,(AMS_2030!Q95/'2019'!Q95)^(1/7)-1)</f>
        <v>-8.5851124431712833E-8</v>
      </c>
      <c r="R95">
        <f>IF('2019'!R95=0,0,(AMS_2030!R95/'2019'!R95)^(1/7)-1)</f>
        <v>1.2248834613259874E-8</v>
      </c>
      <c r="S95" s="64">
        <f t="shared" si="8"/>
        <v>-5.583605070680342E-5</v>
      </c>
      <c r="T95" s="64">
        <f>IF('2019'!T95=0,0,(AMS_2030!T95/'2019'!T95)^(1/7)-1)</f>
        <v>-5.583605070680342E-5</v>
      </c>
      <c r="U95">
        <f>IF('2019'!U95=0,0,(AMS_2030!U95/'2019'!U95)^(1/7)-1)</f>
        <v>-3.4272082127806414E-7</v>
      </c>
      <c r="V95">
        <f>IF('2019'!V95=0,0,(AMS_2030!V95/'2019'!V95)^(1/7)-1)</f>
        <v>1.2112875591441252E-8</v>
      </c>
      <c r="W95">
        <f>IF('2019'!W95=0,0,(AMS_2030!W95/'2019'!W95)^(1/7)-1)</f>
        <v>-8.1767400604171314E-5</v>
      </c>
      <c r="X95">
        <f>IF('2019'!X95=0,0,(AMS_2030!X95/'2019'!X95)^(1/7)-1)</f>
        <v>3.3790977196357375E-6</v>
      </c>
      <c r="Y95">
        <f>IF('2019'!Y95=0,0,(AMS_2030!Y95/'2019'!Y95)^(1/7)-1)</f>
        <v>-3.2151038173233726E-3</v>
      </c>
      <c r="Z95">
        <f>IF('2019'!Z95=0,0,(AMS_2030!Z95/'2019'!Z95)^(1/7)-1)</f>
        <v>-1.1444402401198372E-3</v>
      </c>
      <c r="AA95">
        <f>IF('2019'!AA95=0,0,(AMS_2030!AA95/'2019'!AA95)^(1/7)-1)</f>
        <v>3.74714530155007E-3</v>
      </c>
      <c r="AB95">
        <f>IF('2019'!AB95=0,0,(AMS_2030!AB95/'2019'!AB95)^(1/7)-1)</f>
        <v>-1.2064023217628339E-4</v>
      </c>
      <c r="AC95">
        <f>IF('2019'!AC95=0,0,(AMS_2030!AC95/'2019'!AC95)^(1/7)-1)</f>
        <v>-6.8900790597592465E-4</v>
      </c>
      <c r="AD95">
        <f>IF('2019'!AD95=0,0,(AMS_2030!AD95/'2019'!AD95)^(1/7)-1)</f>
        <v>1.3776475770521657E-4</v>
      </c>
      <c r="AE95">
        <f>IF('2019'!AE95=0,0,(AMS_2030!AE95/'2019'!AE95)^(1/7)-1)</f>
        <v>-4.2327012427645361E-4</v>
      </c>
      <c r="AF95">
        <f>IF('2019'!AF95=0,0,(AMS_2030!AF95/'2019'!AF95)^(1/7)-1)</f>
        <v>-2.0811602723553868E-3</v>
      </c>
      <c r="AG95">
        <f>IF('2019'!AG95=0,0,(AMS_2030!AG95/'2019'!AG95)^(1/7)-1)</f>
        <v>-5.9103978073128394E-3</v>
      </c>
      <c r="AH95">
        <f>IF('2019'!AH95=0,0,(AMS_2030!AH95/'2019'!AH95)^(1/7)-1)</f>
        <v>2.8202485113704157E-5</v>
      </c>
      <c r="AI95">
        <f>IF('2019'!AI95=0,0,(AMS_2030!AI95/'2019'!AI95)^(1/7)-1)</f>
        <v>-6.330525773133866E-4</v>
      </c>
      <c r="AJ95">
        <f>IF('2019'!AJ95=0,0,(AMS_2030!AJ95/'2019'!AJ95)^(1/7)-1)</f>
        <v>-1.0315594378695891E-7</v>
      </c>
      <c r="AK95">
        <f>IF('2019'!AK95=0,0,(AMS_2030!AK95/'2019'!AK95)^(1/7)-1)</f>
        <v>0</v>
      </c>
      <c r="AL95">
        <f>IF('2019'!AL95=0,0,(AMS_2030!AL95/'2019'!AL95)^(1/7)-1)</f>
        <v>6.7119544609517412E-4</v>
      </c>
      <c r="AM95">
        <f>IF('2019'!AM95=0,0,(AMS_2030!AM95/'2019'!AM95)^(1/7)-1)</f>
        <v>1.7359678581962967E-5</v>
      </c>
      <c r="AN95">
        <f>IF('2019'!AN95=0,0,(AMS_2030!AN95/'2019'!AN95)^(1/7)-1)</f>
        <v>0</v>
      </c>
      <c r="AO95">
        <f>IF('2019'!AO95=0,0,(AMS_2030!AO95/'2019'!AO95)^(1/7)-1)</f>
        <v>-1.3551712959150031E-3</v>
      </c>
      <c r="AP95">
        <f>IF('2019'!AP95=0,0,(AMS_2030!AP95/'2019'!AP95)^(1/7)-1)</f>
        <v>0</v>
      </c>
      <c r="AQ95">
        <f>IF('2019'!AQ95=0,0,(AMS_2030!AQ95/'2019'!AQ95)^(1/7)-1)</f>
        <v>0</v>
      </c>
      <c r="AR95">
        <f>IF('2019'!AR95=0,0,(AMS_2030!AR95/'2019'!AR95)^(1/7)-1)</f>
        <v>0</v>
      </c>
      <c r="AS95">
        <f>IF('2019'!AS95=0,0,(AMS_2030!AS95/'2019'!AS95)^(1/7)-1)</f>
        <v>0</v>
      </c>
      <c r="AT95">
        <f>IF('2019'!AT95=0,0,(AMS_2030!AT95/'2019'!AT95)^(1/7)-1)</f>
        <v>2.1008214757145538E-5</v>
      </c>
      <c r="AU95">
        <f>IF('2019'!AU95=0,0,(AMS_2030!AU95/'2019'!AU95)^(1/7)-1)</f>
        <v>1.6458897435178699E-5</v>
      </c>
    </row>
    <row r="96" spans="1:47" x14ac:dyDescent="0.25">
      <c r="A96" s="146"/>
      <c r="B96" s="1" t="s">
        <v>20</v>
      </c>
      <c r="C96" s="1">
        <v>18</v>
      </c>
      <c r="D96" s="4" t="s">
        <v>57</v>
      </c>
      <c r="E96">
        <f>IF('2019'!E96=0,0,(AMS_2030!E96/'2019'!E96)^(1/7)-1)</f>
        <v>-2.8713400052540194E-3</v>
      </c>
      <c r="F96">
        <f>IF('2019'!F96=0,0,(AMS_2030!F96/'2019'!F96)^(1/7)-1)</f>
        <v>5.2771921845162773E-4</v>
      </c>
      <c r="G96">
        <f>IF('2019'!G96=0,0,(AMS_2030!G96/'2019'!G96)^(1/7)-1)</f>
        <v>6.3933192073761802E-10</v>
      </c>
      <c r="H96">
        <f>IF('2019'!H96=0,0,(AMS_2030!H96/'2019'!H96)^(1/7)-1)</f>
        <v>1.9075390971849959E-2</v>
      </c>
      <c r="I96">
        <f>IF('2019'!I96=0,0,(AMS_2030!I96/'2019'!I96)^(1/7)-1)</f>
        <v>1.1879239666483521E-3</v>
      </c>
      <c r="J96">
        <f>IF('2019'!J96=0,0,(AMS_2030!J96/'2019'!J96)^(1/7)-1)</f>
        <v>-2.9644463866218551E-4</v>
      </c>
      <c r="K96" s="64">
        <f>IF('2019 (Z)'!AW96=0,0,('AMS_2030 (Z)'!AW96/'2019 (Z)'!AW96)^(1/7)-1)</f>
        <v>2.5028204488091177E-3</v>
      </c>
      <c r="L96" s="64">
        <f t="shared" si="11"/>
        <v>2.5028204488091177E-3</v>
      </c>
      <c r="M96">
        <f>IF('2019'!M96=0,0,(AMS_2030!M96/'2019'!M96)^(1/7)-1)</f>
        <v>-7.2685009882511586E-3</v>
      </c>
      <c r="N96">
        <f>IF('2019'!N96=0,0,(AMS_2030!N96/'2019'!N96)^(1/7)-1)</f>
        <v>-1.6504826518117244E-2</v>
      </c>
      <c r="O96">
        <f>IF('2019'!O96=0,0,(AMS_2030!O96/'2019'!O96)^(1/7)-1)</f>
        <v>3.1441000520495699E-3</v>
      </c>
      <c r="P96">
        <f>IF('2019'!P96=0,0,(AMS_2030!P96/'2019'!P96)^(1/7)-1)</f>
        <v>-1.3976993526565451E-5</v>
      </c>
      <c r="Q96">
        <f>IF('2019'!Q96=0,0,(AMS_2030!Q96/'2019'!Q96)^(1/7)-1)</f>
        <v>-8.5851124320690531E-8</v>
      </c>
      <c r="R96">
        <f>IF('2019'!R96=0,0,(AMS_2030!R96/'2019'!R96)^(1/7)-1)</f>
        <v>1.2248834613259874E-8</v>
      </c>
      <c r="S96" s="64">
        <f t="shared" si="8"/>
        <v>-2.0886571853173663E-5</v>
      </c>
      <c r="T96" s="64">
        <f>IF('2019'!T96=0,0,(AMS_2030!T96/'2019'!T96)^(1/7)-1)</f>
        <v>-2.0886571853173663E-5</v>
      </c>
      <c r="U96">
        <f>IF('2019'!U96=0,0,(AMS_2030!U96/'2019'!U96)^(1/7)-1)</f>
        <v>5.0826924402613827E-7</v>
      </c>
      <c r="V96">
        <f>IF('2019'!V96=0,0,(AMS_2030!V96/'2019'!V96)^(1/7)-1)</f>
        <v>1.2112875591441252E-8</v>
      </c>
      <c r="W96">
        <f>IF('2019'!W96=0,0,(AMS_2030!W96/'2019'!W96)^(1/7)-1)</f>
        <v>3.8556156673164033E-4</v>
      </c>
      <c r="X96">
        <f>IF('2019'!X96=0,0,(AMS_2030!X96/'2019'!X96)^(1/7)-1)</f>
        <v>2.0063118421731474E-5</v>
      </c>
      <c r="Y96">
        <f>IF('2019'!Y96=0,0,(AMS_2030!Y96/'2019'!Y96)^(1/7)-1)</f>
        <v>-3.2151038173208191E-3</v>
      </c>
      <c r="Z96">
        <f>IF('2019'!Z96=0,0,(AMS_2030!Z96/'2019'!Z96)^(1/7)-1)</f>
        <v>-1.1598617713916015E-3</v>
      </c>
      <c r="AA96">
        <f>IF('2019'!AA96=0,0,(AMS_2030!AA96/'2019'!AA96)^(1/7)-1)</f>
        <v>3.747136131841744E-3</v>
      </c>
      <c r="AB96">
        <f>IF('2019'!AB96=0,0,(AMS_2030!AB96/'2019'!AB96)^(1/7)-1)</f>
        <v>-2.5414841383730735E-4</v>
      </c>
      <c r="AC96">
        <f>IF('2019'!AC96=0,0,(AMS_2030!AC96/'2019'!AC96)^(1/7)-1)</f>
        <v>-6.8900790597603567E-4</v>
      </c>
      <c r="AD96">
        <f>IF('2019'!AD96=0,0,(AMS_2030!AD96/'2019'!AD96)^(1/7)-1)</f>
        <v>1.3776475770521657E-4</v>
      </c>
      <c r="AE96">
        <f>IF('2019'!AE96=0,0,(AMS_2030!AE96/'2019'!AE96)^(1/7)-1)</f>
        <v>-4.2327012427645361E-4</v>
      </c>
      <c r="AF96">
        <f>IF('2019'!AF96=0,0,(AMS_2030!AF96/'2019'!AF96)^(1/7)-1)</f>
        <v>-2.0811602723552758E-3</v>
      </c>
      <c r="AG96">
        <f>IF('2019'!AG96=0,0,(AMS_2030!AG96/'2019'!AG96)^(1/7)-1)</f>
        <v>-5.9103978073128394E-3</v>
      </c>
      <c r="AH96">
        <f>IF('2019'!AH96=0,0,(AMS_2030!AH96/'2019'!AH96)^(1/7)-1)</f>
        <v>2.8202485113704157E-5</v>
      </c>
      <c r="AI96">
        <f>IF('2019'!AI96=0,0,(AMS_2030!AI96/'2019'!AI96)^(1/7)-1)</f>
        <v>-6.3305502864741126E-4</v>
      </c>
      <c r="AJ96">
        <f>IF('2019'!AJ96=0,0,(AMS_2030!AJ96/'2019'!AJ96)^(1/7)-1)</f>
        <v>3.2482549650048043E-7</v>
      </c>
      <c r="AK96">
        <f>IF('2019'!AK96=0,0,(AMS_2030!AK96/'2019'!AK96)^(1/7)-1)</f>
        <v>0</v>
      </c>
      <c r="AL96">
        <f>IF('2019'!AL96=0,0,(AMS_2030!AL96/'2019'!AL96)^(1/7)-1)</f>
        <v>6.7119544609517412E-4</v>
      </c>
      <c r="AM96">
        <f>IF('2019'!AM96=0,0,(AMS_2030!AM96/'2019'!AM96)^(1/7)-1)</f>
        <v>1.78001719304266E-5</v>
      </c>
      <c r="AN96">
        <f>IF('2019'!AN96=0,0,(AMS_2030!AN96/'2019'!AN96)^(1/7)-1)</f>
        <v>0</v>
      </c>
      <c r="AO96">
        <f>IF('2019'!AO96=0,0,(AMS_2030!AO96/'2019'!AO96)^(1/7)-1)</f>
        <v>-1.3551712959150031E-3</v>
      </c>
      <c r="AP96">
        <f>IF('2019'!AP96=0,0,(AMS_2030!AP96/'2019'!AP96)^(1/7)-1)</f>
        <v>0</v>
      </c>
      <c r="AQ96">
        <f>IF('2019'!AQ96=0,0,(AMS_2030!AQ96/'2019'!AQ96)^(1/7)-1)</f>
        <v>0</v>
      </c>
      <c r="AR96">
        <f>IF('2019'!AR96=0,0,(AMS_2030!AR96/'2019'!AR96)^(1/7)-1)</f>
        <v>0</v>
      </c>
      <c r="AS96">
        <f>IF('2019'!AS96=0,0,(AMS_2030!AS96/'2019'!AS96)^(1/7)-1)</f>
        <v>0</v>
      </c>
      <c r="AT96">
        <f>IF('2019'!AT96=0,0,(AMS_2030!AT96/'2019'!AT96)^(1/7)-1)</f>
        <v>-1.0328646271995368E-4</v>
      </c>
      <c r="AU96">
        <f>IF('2019'!AU96=0,0,(AMS_2030!AU96/'2019'!AU96)^(1/7)-1)</f>
        <v>-8.8591730444620431E-5</v>
      </c>
    </row>
    <row r="97" spans="1:47" x14ac:dyDescent="0.25">
      <c r="A97" s="146"/>
      <c r="B97" s="1" t="s">
        <v>21</v>
      </c>
      <c r="C97" s="1">
        <v>19</v>
      </c>
      <c r="D97" s="4" t="s">
        <v>58</v>
      </c>
      <c r="E97">
        <f>IF('2019'!E97=0,0,(AMS_2030!E97/'2019'!E97)^(1/7)-1)</f>
        <v>-1.2414461601570892E-3</v>
      </c>
      <c r="F97">
        <f>IF('2019'!F97=0,0,(AMS_2030!F97/'2019'!F97)^(1/7)-1)</f>
        <v>-4.4734593534201395E-4</v>
      </c>
      <c r="G97">
        <f>IF('2019'!G97=0,0,(AMS_2030!G97/'2019'!G97)^(1/7)-1)</f>
        <v>-3.2490986721800397E-4</v>
      </c>
      <c r="H97">
        <f>IF('2019'!H97=0,0,(AMS_2030!H97/'2019'!H97)^(1/7)-1)</f>
        <v>5.3317228110283388E-4</v>
      </c>
      <c r="I97">
        <f>IF('2019'!I97=0,0,(AMS_2030!I97/'2019'!I97)^(1/7)-1)</f>
        <v>-5.8629490426054254E-4</v>
      </c>
      <c r="J97">
        <f>IF('2019'!J97=0,0,(AMS_2030!J97/'2019'!J97)^(1/7)-1)</f>
        <v>-2.9508069207251353E-4</v>
      </c>
      <c r="K97" s="64">
        <f>IF('2019 (Z)'!AW97=0,0,('AMS_2030 (Z)'!AW97/'2019 (Z)'!AW97)^(1/7)-1)</f>
        <v>2.3530624902570185E-3</v>
      </c>
      <c r="L97" s="64">
        <f t="shared" si="11"/>
        <v>2.3530624902570185E-3</v>
      </c>
      <c r="M97">
        <f>IF('2019'!M97=0,0,(AMS_2030!M97/'2019'!M97)^(1/7)-1)</f>
        <v>9.6062715289968459E-3</v>
      </c>
      <c r="N97">
        <f>IF('2019'!N97=0,0,(AMS_2030!N97/'2019'!N97)^(1/7)-1)</f>
        <v>-8.0159223001337043E-3</v>
      </c>
      <c r="O97">
        <f>IF('2019'!O97=0,0,(AMS_2030!O97/'2019'!O97)^(1/7)-1)</f>
        <v>1.2493504575619152E-3</v>
      </c>
      <c r="P97">
        <f>IF('2019'!P97=0,0,(AMS_2030!P97/'2019'!P97)^(1/7)-1)</f>
        <v>-4.8584586426059229E-4</v>
      </c>
      <c r="Q97">
        <f>IF('2019'!Q97=0,0,(AMS_2030!Q97/'2019'!Q97)^(1/7)-1)</f>
        <v>-2.2238142692798668E-4</v>
      </c>
      <c r="R97">
        <f>IF('2019'!R97=0,0,(AMS_2030!R97/'2019'!R97)^(1/7)-1)</f>
        <v>-1.1783015263799879E-4</v>
      </c>
      <c r="S97" s="64">
        <f t="shared" si="8"/>
        <v>-1.7616143289211905E-5</v>
      </c>
      <c r="T97" s="64">
        <f>IF('2019'!T97=0,0,(AMS_2030!T97/'2019'!T97)^(1/7)-1)</f>
        <v>-1.7616143289211905E-5</v>
      </c>
      <c r="U97">
        <f>IF('2019'!U97=0,0,(AMS_2030!U97/'2019'!U97)^(1/7)-1)</f>
        <v>-1.8575658873887235E-4</v>
      </c>
      <c r="V97">
        <f>IF('2019'!V97=0,0,(AMS_2030!V97/'2019'!V97)^(1/7)-1)</f>
        <v>-1.4437086028840085E-4</v>
      </c>
      <c r="W97">
        <f>IF('2019'!W97=0,0,(AMS_2030!W97/'2019'!W97)^(1/7)-1)</f>
        <v>-1.0453601070744556E-3</v>
      </c>
      <c r="X97">
        <f>IF('2019'!X97=0,0,(AMS_2030!X97/'2019'!X97)^(1/7)-1)</f>
        <v>-5.3701207388423544E-4</v>
      </c>
      <c r="Y97">
        <f>IF('2019'!Y97=0,0,(AMS_2030!Y97/'2019'!Y97)^(1/7)-1)</f>
        <v>-3.4220086791806326E-3</v>
      </c>
      <c r="Z97">
        <f>IF('2019'!Z97=0,0,(AMS_2030!Z97/'2019'!Z97)^(1/7)-1)</f>
        <v>-2.0751969712876628E-3</v>
      </c>
      <c r="AA97">
        <f>IF('2019'!AA97=0,0,(AMS_2030!AA97/'2019'!AA97)^(1/7)-1)</f>
        <v>3.7150421442415649E-3</v>
      </c>
      <c r="AB97">
        <f>IF('2019'!AB97=0,0,(AMS_2030!AB97/'2019'!AB97)^(1/7)-1)</f>
        <v>-6.872317407085049E-4</v>
      </c>
      <c r="AC97">
        <f>IF('2019'!AC97=0,0,(AMS_2030!AC97/'2019'!AC97)^(1/7)-1)</f>
        <v>-7.2155097229831267E-4</v>
      </c>
      <c r="AD97">
        <f>IF('2019'!AD97=0,0,(AMS_2030!AD97/'2019'!AD97)^(1/7)-1)</f>
        <v>8.7296606513520558E-5</v>
      </c>
      <c r="AE97">
        <f>IF('2019'!AE97=0,0,(AMS_2030!AE97/'2019'!AE97)^(1/7)-1)</f>
        <v>-5.0083215507656931E-4</v>
      </c>
      <c r="AF97">
        <f>IF('2019'!AF97=0,0,(AMS_2030!AF97/'2019'!AF97)^(1/7)-1)</f>
        <v>-2.3701465393863863E-3</v>
      </c>
      <c r="AG97">
        <f>IF('2019'!AG97=0,0,(AMS_2030!AG97/'2019'!AG97)^(1/7)-1)</f>
        <v>-5.9108490792373347E-3</v>
      </c>
      <c r="AH97">
        <f>IF('2019'!AH97=0,0,(AMS_2030!AH97/'2019'!AH97)^(1/7)-1)</f>
        <v>-2.7720920052631826E-4</v>
      </c>
      <c r="AI97">
        <f>IF('2019'!AI97=0,0,(AMS_2030!AI97/'2019'!AI97)^(1/7)-1)</f>
        <v>-6.7618346045072997E-4</v>
      </c>
      <c r="AJ97">
        <f>IF('2019'!AJ97=0,0,(AMS_2030!AJ97/'2019'!AJ97)^(1/7)-1)</f>
        <v>-2.5886225220195236E-4</v>
      </c>
      <c r="AK97">
        <f>IF('2019'!AK97=0,0,(AMS_2030!AK97/'2019'!AK97)^(1/7)-1)</f>
        <v>0</v>
      </c>
      <c r="AL97">
        <f>IF('2019'!AL97=0,0,(AMS_2030!AL97/'2019'!AL97)^(1/7)-1)</f>
        <v>4.3558543005972616E-4</v>
      </c>
      <c r="AM97">
        <f>IF('2019'!AM97=0,0,(AMS_2030!AM97/'2019'!AM97)^(1/7)-1)</f>
        <v>-3.3923335405851018E-3</v>
      </c>
      <c r="AN97">
        <f>IF('2019'!AN97=0,0,(AMS_2030!AN97/'2019'!AN97)^(1/7)-1)</f>
        <v>0</v>
      </c>
      <c r="AO97">
        <f>IF('2019'!AO97=0,0,(AMS_2030!AO97/'2019'!AO97)^(1/7)-1)</f>
        <v>-1.3903140403760395E-3</v>
      </c>
      <c r="AP97">
        <f>IF('2019'!AP97=0,0,(AMS_2030!AP97/'2019'!AP97)^(1/7)-1)</f>
        <v>-2.0799229511558881E-4</v>
      </c>
      <c r="AQ97">
        <f>IF('2019'!AQ97=0,0,(AMS_2030!AQ97/'2019'!AQ97)^(1/7)-1)</f>
        <v>-1.616602491657626E-3</v>
      </c>
      <c r="AR97">
        <f>IF('2019'!AR97=0,0,(AMS_2030!AR97/'2019'!AR97)^(1/7)-1)</f>
        <v>-6.4215150880841954E-5</v>
      </c>
      <c r="AS97">
        <f>IF('2019'!AS97=0,0,(AMS_2030!AS97/'2019'!AS97)^(1/7)-1)</f>
        <v>-4.0054477869144733E-5</v>
      </c>
      <c r="AT97">
        <f>IF('2019'!AT97=0,0,(AMS_2030!AT97/'2019'!AT97)^(1/7)-1)</f>
        <v>-8.3011243389730094E-4</v>
      </c>
      <c r="AU97">
        <f>IF('2019'!AU97=0,0,(AMS_2030!AU97/'2019'!AU97)^(1/7)-1)</f>
        <v>-1.1605194527983809E-3</v>
      </c>
    </row>
    <row r="98" spans="1:47" x14ac:dyDescent="0.25">
      <c r="A98" s="146"/>
      <c r="B98" s="1" t="s">
        <v>22</v>
      </c>
      <c r="C98" s="1">
        <v>20</v>
      </c>
      <c r="D98" s="4" t="s">
        <v>59</v>
      </c>
      <c r="E98">
        <f>IF('2019'!E98=0,0,(AMS_2030!E98/'2019'!E98)^(1/7)-1)</f>
        <v>-3.1265138566960449E-4</v>
      </c>
      <c r="F98">
        <f>IF('2019'!F98=0,0,(AMS_2030!F98/'2019'!F98)^(1/7)-1)</f>
        <v>1.5485427113133277E-3</v>
      </c>
      <c r="G98">
        <f>IF('2019'!G98=0,0,(AMS_2030!G98/'2019'!G98)^(1/7)-1)</f>
        <v>6.3933192073761802E-10</v>
      </c>
      <c r="H98">
        <f>IF('2019'!H98=0,0,(AMS_2030!H98/'2019'!H98)^(1/7)-1)</f>
        <v>4.4487076803207515E-2</v>
      </c>
      <c r="I98">
        <f>IF('2019'!I98=0,0,(AMS_2030!I98/'2019'!I98)^(1/7)-1)</f>
        <v>6.3869067089772358E-4</v>
      </c>
      <c r="J98">
        <f>IF('2019'!J98=0,0,(AMS_2030!J98/'2019'!J98)^(1/7)-1)</f>
        <v>-8.108824352899946E-3</v>
      </c>
      <c r="K98" s="64">
        <f>IF('2019 (Z)'!AW98=0,0,('AMS_2030 (Z)'!AW98/'2019 (Z)'!AW98)^(1/7)-1)</f>
        <v>2.5461897562157887E-3</v>
      </c>
      <c r="L98" s="64">
        <f t="shared" si="11"/>
        <v>2.5461897562157887E-3</v>
      </c>
      <c r="M98">
        <f>IF('2019'!M98=0,0,(AMS_2030!M98/'2019'!M98)^(1/7)-1)</f>
        <v>4.0859681288751837E-3</v>
      </c>
      <c r="N98">
        <f>IF('2019'!N98=0,0,(AMS_2030!N98/'2019'!N98)^(1/7)-1)</f>
        <v>2.2059675416007618E-2</v>
      </c>
      <c r="O98">
        <f>IF('2019'!O98=0,0,(AMS_2030!O98/'2019'!O98)^(1/7)-1)</f>
        <v>3.847623408976153E-3</v>
      </c>
      <c r="P98">
        <f>IF('2019'!P98=0,0,(AMS_2030!P98/'2019'!P98)^(1/7)-1)</f>
        <v>1.3385997804338245E-4</v>
      </c>
      <c r="Q98">
        <f>IF('2019'!Q98=0,0,(AMS_2030!Q98/'2019'!Q98)^(1/7)-1)</f>
        <v>-8.5851124320690531E-8</v>
      </c>
      <c r="R98">
        <f>IF('2019'!R98=0,0,(AMS_2030!R98/'2019'!R98)^(1/7)-1)</f>
        <v>1.2248834613259874E-8</v>
      </c>
      <c r="S98" s="64">
        <f t="shared" si="8"/>
        <v>-1.2581590539739729E-5</v>
      </c>
      <c r="T98" s="64">
        <f>IF('2019'!T98=0,0,(AMS_2030!T98/'2019'!T98)^(1/7)-1)</f>
        <v>-1.2581590539739729E-5</v>
      </c>
      <c r="U98">
        <f>IF('2019'!U98=0,0,(AMS_2030!U98/'2019'!U98)^(1/7)-1)</f>
        <v>1.7259314186723884E-6</v>
      </c>
      <c r="V98">
        <f>IF('2019'!V98=0,0,(AMS_2030!V98/'2019'!V98)^(1/7)-1)</f>
        <v>1.2112875591441252E-8</v>
      </c>
      <c r="W98">
        <f>IF('2019'!W98=0,0,(AMS_2030!W98/'2019'!W98)^(1/7)-1)</f>
        <v>-7.2178904069630789E-5</v>
      </c>
      <c r="X98">
        <f>IF('2019'!X98=0,0,(AMS_2030!X98/'2019'!X98)^(1/7)-1)</f>
        <v>-1.6499759126764602E-6</v>
      </c>
      <c r="Y98">
        <f>IF('2019'!Y98=0,0,(AMS_2030!Y98/'2019'!Y98)^(1/7)-1)</f>
        <v>-3.2151038173208191E-3</v>
      </c>
      <c r="Z98">
        <f>IF('2019'!Z98=0,0,(AMS_2030!Z98/'2019'!Z98)^(1/7)-1)</f>
        <v>-1.1535105006525992E-3</v>
      </c>
      <c r="AA98">
        <f>IF('2019'!AA98=0,0,(AMS_2030!AA98/'2019'!AA98)^(1/7)-1)</f>
        <v>3.747030433678189E-3</v>
      </c>
      <c r="AB98">
        <f>IF('2019'!AB98=0,0,(AMS_2030!AB98/'2019'!AB98)^(1/7)-1)</f>
        <v>-1.8486723064048416E-4</v>
      </c>
      <c r="AC98">
        <f>IF('2019'!AC98=0,0,(AMS_2030!AC98/'2019'!AC98)^(1/7)-1)</f>
        <v>-6.8900790597592465E-4</v>
      </c>
      <c r="AD98">
        <f>IF('2019'!AD98=0,0,(AMS_2030!AD98/'2019'!AD98)^(1/7)-1)</f>
        <v>1.3776475770521657E-4</v>
      </c>
      <c r="AE98">
        <f>IF('2019'!AE98=0,0,(AMS_2030!AE98/'2019'!AE98)^(1/7)-1)</f>
        <v>-4.2327012427656463E-4</v>
      </c>
      <c r="AF98">
        <f>IF('2019'!AF98=0,0,(AMS_2030!AF98/'2019'!AF98)^(1/7)-1)</f>
        <v>-2.0811602723553868E-3</v>
      </c>
      <c r="AG98">
        <f>IF('2019'!AG98=0,0,(AMS_2030!AG98/'2019'!AG98)^(1/7)-1)</f>
        <v>-5.9103978073128394E-3</v>
      </c>
      <c r="AH98">
        <f>IF('2019'!AH98=0,0,(AMS_2030!AH98/'2019'!AH98)^(1/7)-1)</f>
        <v>2.8202485113704157E-5</v>
      </c>
      <c r="AI98">
        <f>IF('2019'!AI98=0,0,(AMS_2030!AI98/'2019'!AI98)^(1/7)-1)</f>
        <v>-6.3895871077623845E-4</v>
      </c>
      <c r="AJ98">
        <f>IF('2019'!AJ98=0,0,(AMS_2030!AJ98/'2019'!AJ98)^(1/7)-1)</f>
        <v>-3.1411865119013171E-6</v>
      </c>
      <c r="AK98">
        <f>IF('2019'!AK98=0,0,(AMS_2030!AK98/'2019'!AK98)^(1/7)-1)</f>
        <v>0</v>
      </c>
      <c r="AL98">
        <f>IF('2019'!AL98=0,0,(AMS_2030!AL98/'2019'!AL98)^(1/7)-1)</f>
        <v>6.7119544609517412E-4</v>
      </c>
      <c r="AM98">
        <f>IF('2019'!AM98=0,0,(AMS_2030!AM98/'2019'!AM98)^(1/7)-1)</f>
        <v>1.4207344966044033E-5</v>
      </c>
      <c r="AN98">
        <f>IF('2019'!AN98=0,0,(AMS_2030!AN98/'2019'!AN98)^(1/7)-1)</f>
        <v>0</v>
      </c>
      <c r="AO98">
        <f>IF('2019'!AO98=0,0,(AMS_2030!AO98/'2019'!AO98)^(1/7)-1)</f>
        <v>-1.3551712959150031E-3</v>
      </c>
      <c r="AP98">
        <f>IF('2019'!AP98=0,0,(AMS_2030!AP98/'2019'!AP98)^(1/7)-1)</f>
        <v>0</v>
      </c>
      <c r="AQ98">
        <f>IF('2019'!AQ98=0,0,(AMS_2030!AQ98/'2019'!AQ98)^(1/7)-1)</f>
        <v>0</v>
      </c>
      <c r="AR98">
        <f>IF('2019'!AR98=0,0,(AMS_2030!AR98/'2019'!AR98)^(1/7)-1)</f>
        <v>0</v>
      </c>
      <c r="AS98">
        <f>IF('2019'!AS98=0,0,(AMS_2030!AS98/'2019'!AS98)^(1/7)-1)</f>
        <v>0</v>
      </c>
      <c r="AT98">
        <f>IF('2019'!AT98=0,0,(AMS_2030!AT98/'2019'!AT98)^(1/7)-1)</f>
        <v>-1.9546748966092764E-6</v>
      </c>
      <c r="AU98">
        <f>IF('2019'!AU98=0,0,(AMS_2030!AU98/'2019'!AU98)^(1/7)-1)</f>
        <v>-8.563472173928055E-6</v>
      </c>
    </row>
    <row r="99" spans="1:47" x14ac:dyDescent="0.25">
      <c r="A99" s="146"/>
      <c r="B99" s="1" t="s">
        <v>23</v>
      </c>
      <c r="C99" s="1">
        <v>21</v>
      </c>
      <c r="D99" s="4" t="s">
        <v>60</v>
      </c>
      <c r="E99">
        <f>IF('2019'!E99=0,0,(AMS_2030!E99/'2019'!E99)^(1/7)-1)</f>
        <v>-5.1642569061411958E-3</v>
      </c>
      <c r="F99">
        <f>IF('2019'!F99=0,0,(AMS_2030!F99/'2019'!F99)^(1/7)-1)</f>
        <v>1.975943314339812E-3</v>
      </c>
      <c r="G99">
        <f>IF('2019'!G99=0,0,(AMS_2030!G99/'2019'!G99)^(1/7)-1)</f>
        <v>6.3933192073761802E-10</v>
      </c>
      <c r="H99">
        <f>IF('2019'!H99=0,0,(AMS_2030!H99/'2019'!H99)^(1/7)-1)</f>
        <v>-0.12427521613980341</v>
      </c>
      <c r="I99">
        <f>IF('2019'!I99=0,0,(AMS_2030!I99/'2019'!I99)^(1/7)-1)</f>
        <v>7.5686694739296456E-4</v>
      </c>
      <c r="J99">
        <f>IF('2019'!J99=0,0,(AMS_2030!J99/'2019'!J99)^(1/7)-1)</f>
        <v>-1.1378644058878229E-2</v>
      </c>
      <c r="K99" s="64">
        <f>IF('2019 (Z)'!AW99=0,0,('AMS_2030 (Z)'!AW99/'2019 (Z)'!AW99)^(1/7)-1)</f>
        <v>1.4928244935339396E-3</v>
      </c>
      <c r="L99" s="64">
        <f t="shared" si="11"/>
        <v>1.4928244935339396E-3</v>
      </c>
      <c r="M99">
        <f>IF('2019'!M99=0,0,(AMS_2030!M99/'2019'!M99)^(1/7)-1)</f>
        <v>-5.1917066520998367E-2</v>
      </c>
      <c r="N99">
        <f>IF('2019'!N99=0,0,(AMS_2030!N99/'2019'!N99)^(1/7)-1)</f>
        <v>-5.4110540366727577E-2</v>
      </c>
      <c r="O99">
        <f>IF('2019'!O99=0,0,(AMS_2030!O99/'2019'!O99)^(1/7)-1)</f>
        <v>-9.9084729484274492E-3</v>
      </c>
      <c r="P99">
        <f>IF('2019'!P99=0,0,(AMS_2030!P99/'2019'!P99)^(1/7)-1)</f>
        <v>-9.2707258978030893E-5</v>
      </c>
      <c r="Q99">
        <f>IF('2019'!Q99=0,0,(AMS_2030!Q99/'2019'!Q99)^(1/7)-1)</f>
        <v>-8.5851124320690531E-8</v>
      </c>
      <c r="R99">
        <f>IF('2019'!R99=0,0,(AMS_2030!R99/'2019'!R99)^(1/7)-1)</f>
        <v>0</v>
      </c>
      <c r="S99" s="64">
        <f t="shared" si="8"/>
        <v>1.3470979324470278E-5</v>
      </c>
      <c r="T99" s="64">
        <f>IF('2019'!T99=0,0,(AMS_2030!T99/'2019'!T99)^(1/7)-1)</f>
        <v>1.3470979324470278E-5</v>
      </c>
      <c r="U99">
        <f>IF('2019'!U99=0,0,(AMS_2030!U99/'2019'!U99)^(1/7)-1)</f>
        <v>0</v>
      </c>
      <c r="V99">
        <f>IF('2019'!V99=0,0,(AMS_2030!V99/'2019'!V99)^(1/7)-1)</f>
        <v>0</v>
      </c>
      <c r="W99">
        <f>IF('2019'!W99=0,0,(AMS_2030!W99/'2019'!W99)^(1/7)-1)</f>
        <v>-4.9522020857228899E-3</v>
      </c>
      <c r="X99">
        <f>IF('2019'!X99=0,0,(AMS_2030!X99/'2019'!X99)^(1/7)-1)</f>
        <v>3.647865030043107E-7</v>
      </c>
      <c r="Y99">
        <f>IF('2019'!Y99=0,0,(AMS_2030!Y99/'2019'!Y99)^(1/7)-1)</f>
        <v>-3.2151038173217072E-3</v>
      </c>
      <c r="Z99">
        <f>IF('2019'!Z99=0,0,(AMS_2030!Z99/'2019'!Z99)^(1/7)-1)</f>
        <v>-5.9275775602829484E-4</v>
      </c>
      <c r="AA99">
        <f>IF('2019'!AA99=0,0,(AMS_2030!AA99/'2019'!AA99)^(1/7)-1)</f>
        <v>3.7471534220998581E-3</v>
      </c>
      <c r="AB99">
        <f>IF('2019'!AB99=0,0,(AMS_2030!AB99/'2019'!AB99)^(1/7)-1)</f>
        <v>-3.0720458376165549E-4</v>
      </c>
      <c r="AC99">
        <f>IF('2019'!AC99=0,0,(AMS_2030!AC99/'2019'!AC99)^(1/7)-1)</f>
        <v>-6.8900790597592465E-4</v>
      </c>
      <c r="AD99">
        <f>IF('2019'!AD99=0,0,(AMS_2030!AD99/'2019'!AD99)^(1/7)-1)</f>
        <v>1.3776475770521657E-4</v>
      </c>
      <c r="AE99">
        <f>IF('2019'!AE99=0,0,(AMS_2030!AE99/'2019'!AE99)^(1/7)-1)</f>
        <v>-4.2327012427645361E-4</v>
      </c>
      <c r="AF99">
        <f>IF('2019'!AF99=0,0,(AMS_2030!AF99/'2019'!AF99)^(1/7)-1)</f>
        <v>-2.0811602723552758E-3</v>
      </c>
      <c r="AG99">
        <f>IF('2019'!AG99=0,0,(AMS_2030!AG99/'2019'!AG99)^(1/7)-1)</f>
        <v>0</v>
      </c>
      <c r="AH99">
        <f>IF('2019'!AH99=0,0,(AMS_2030!AH99/'2019'!AH99)^(1/7)-1)</f>
        <v>2.8202485113704157E-5</v>
      </c>
      <c r="AI99">
        <f>IF('2019'!AI99=0,0,(AMS_2030!AI99/'2019'!AI99)^(1/7)-1)</f>
        <v>-6.4103239773183329E-4</v>
      </c>
      <c r="AJ99">
        <f>IF('2019'!AJ99=0,0,(AMS_2030!AJ99/'2019'!AJ99)^(1/7)-1)</f>
        <v>1.0472709242037581E-6</v>
      </c>
      <c r="AK99">
        <f>IF('2019'!AK99=0,0,(AMS_2030!AK99/'2019'!AK99)^(1/7)-1)</f>
        <v>0</v>
      </c>
      <c r="AL99">
        <f>IF('2019'!AL99=0,0,(AMS_2030!AL99/'2019'!AL99)^(1/7)-1)</f>
        <v>6.7119544609517412E-4</v>
      </c>
      <c r="AM99">
        <f>IF('2019'!AM99=0,0,(AMS_2030!AM99/'2019'!AM99)^(1/7)-1)</f>
        <v>1.8307172198861466E-5</v>
      </c>
      <c r="AN99">
        <f>IF('2019'!AN99=0,0,(AMS_2030!AN99/'2019'!AN99)^(1/7)-1)</f>
        <v>0</v>
      </c>
      <c r="AO99">
        <f>IF('2019'!AO99=0,0,(AMS_2030!AO99/'2019'!AO99)^(1/7)-1)</f>
        <v>-1.3551712959150031E-3</v>
      </c>
      <c r="AP99">
        <f>IF('2019'!AP99=0,0,(AMS_2030!AP99/'2019'!AP99)^(1/7)-1)</f>
        <v>0</v>
      </c>
      <c r="AQ99">
        <f>IF('2019'!AQ99=0,0,(AMS_2030!AQ99/'2019'!AQ99)^(1/7)-1)</f>
        <v>0</v>
      </c>
      <c r="AR99">
        <f>IF('2019'!AR99=0,0,(AMS_2030!AR99/'2019'!AR99)^(1/7)-1)</f>
        <v>0</v>
      </c>
      <c r="AS99">
        <f>IF('2019'!AS99=0,0,(AMS_2030!AS99/'2019'!AS99)^(1/7)-1)</f>
        <v>0</v>
      </c>
      <c r="AT99">
        <f>IF('2019'!AT99=0,0,(AMS_2030!AT99/'2019'!AT99)^(1/7)-1)</f>
        <v>-1.6203442813580438E-3</v>
      </c>
      <c r="AU99">
        <f>IF('2019'!AU99=0,0,(AMS_2030!AU99/'2019'!AU99)^(1/7)-1)</f>
        <v>-1.7339775102813926E-2</v>
      </c>
    </row>
    <row r="100" spans="1:47" x14ac:dyDescent="0.25">
      <c r="A100" s="146"/>
      <c r="B100" s="1" t="s">
        <v>24</v>
      </c>
      <c r="C100" s="1">
        <v>22</v>
      </c>
      <c r="D100" s="4" t="s">
        <v>61</v>
      </c>
      <c r="E100">
        <f>IF('2019'!E100=0,0,(AMS_2030!E100/'2019'!E100)^(1/7)-1)</f>
        <v>-9.1869595912663637E-4</v>
      </c>
      <c r="F100">
        <f>IF('2019'!F100=0,0,(AMS_2030!F100/'2019'!F100)^(1/7)-1)</f>
        <v>2.4143225389230416E-3</v>
      </c>
      <c r="G100">
        <f>IF('2019'!G100=0,0,(AMS_2030!G100/'2019'!G100)^(1/7)-1)</f>
        <v>6.3933192073761802E-10</v>
      </c>
      <c r="H100">
        <f>IF('2019'!H100=0,0,(AMS_2030!H100/'2019'!H100)^(1/7)-1)</f>
        <v>-8.767680329041927E-2</v>
      </c>
      <c r="I100">
        <f>IF('2019'!I100=0,0,(AMS_2030!I100/'2019'!I100)^(1/7)-1)</f>
        <v>6.9702387900205665E-4</v>
      </c>
      <c r="J100">
        <f>IF('2019'!J100=0,0,(AMS_2030!J100/'2019'!J100)^(1/7)-1)</f>
        <v>-8.1629322308196528E-4</v>
      </c>
      <c r="K100" s="64">
        <f>IF('2019 (Z)'!AW100=0,0,('AMS_2030 (Z)'!AW100/'2019 (Z)'!AW100)^(1/7)-1)</f>
        <v>1.6842487159016706E-3</v>
      </c>
      <c r="L100" s="64">
        <f t="shared" si="11"/>
        <v>1.6842487159016706E-3</v>
      </c>
      <c r="M100">
        <f>IF('2019'!M100=0,0,(AMS_2030!M100/'2019'!M100)^(1/7)-1)</f>
        <v>-5.1511189874685392E-2</v>
      </c>
      <c r="N100">
        <f>IF('2019'!N100=0,0,(AMS_2030!N100/'2019'!N100)^(1/7)-1)</f>
        <v>-5.5476339825449639E-2</v>
      </c>
      <c r="O100">
        <f>IF('2019'!O100=0,0,(AMS_2030!O100/'2019'!O100)^(1/7)-1)</f>
        <v>-1.1597117152862491E-2</v>
      </c>
      <c r="P100">
        <f>IF('2019'!P100=0,0,(AMS_2030!P100/'2019'!P100)^(1/7)-1)</f>
        <v>3.2951231248556923E-4</v>
      </c>
      <c r="Q100">
        <f>IF('2019'!Q100=0,0,(AMS_2030!Q100/'2019'!Q100)^(1/7)-1)</f>
        <v>-8.5851124320690531E-8</v>
      </c>
      <c r="R100">
        <f>IF('2019'!R100=0,0,(AMS_2030!R100/'2019'!R100)^(1/7)-1)</f>
        <v>1.2248834613259874E-8</v>
      </c>
      <c r="S100" s="64">
        <f t="shared" si="8"/>
        <v>1.3470979324470278E-5</v>
      </c>
      <c r="T100" s="64">
        <f>IF('2019'!T100=0,0,(AMS_2030!T100/'2019'!T100)^(1/7)-1)</f>
        <v>1.3470979324470278E-5</v>
      </c>
      <c r="U100">
        <f>IF('2019'!U100=0,0,(AMS_2030!U100/'2019'!U100)^(1/7)-1)</f>
        <v>1.3697443588256419E-6</v>
      </c>
      <c r="V100">
        <f>IF('2019'!V100=0,0,(AMS_2030!V100/'2019'!V100)^(1/7)-1)</f>
        <v>1.2112875591441252E-8</v>
      </c>
      <c r="W100">
        <f>IF('2019'!W100=0,0,(AMS_2030!W100/'2019'!W100)^(1/7)-1)</f>
        <v>2.2388679900120501E-4</v>
      </c>
      <c r="X100">
        <f>IF('2019'!X100=0,0,(AMS_2030!X100/'2019'!X100)^(1/7)-1)</f>
        <v>4.154100451181364E-6</v>
      </c>
      <c r="Y100">
        <f>IF('2019'!Y100=0,0,(AMS_2030!Y100/'2019'!Y100)^(1/7)-1)</f>
        <v>-3.2151038173220403E-3</v>
      </c>
      <c r="Z100">
        <f>IF('2019'!Z100=0,0,(AMS_2030!Z100/'2019'!Z100)^(1/7)-1)</f>
        <v>-1.1611740301485929E-3</v>
      </c>
      <c r="AA100">
        <f>IF('2019'!AA100=0,0,(AMS_2030!AA100/'2019'!AA100)^(1/7)-1)</f>
        <v>3.7469894307826657E-3</v>
      </c>
      <c r="AB100">
        <f>IF('2019'!AB100=0,0,(AMS_2030!AB100/'2019'!AB100)^(1/7)-1)</f>
        <v>-1.1840391065276457E-5</v>
      </c>
      <c r="AC100">
        <f>IF('2019'!AC100=0,0,(AMS_2030!AC100/'2019'!AC100)^(1/7)-1)</f>
        <v>-6.8900790597603567E-4</v>
      </c>
      <c r="AD100">
        <f>IF('2019'!AD100=0,0,(AMS_2030!AD100/'2019'!AD100)^(1/7)-1)</f>
        <v>1.3776475770521657E-4</v>
      </c>
      <c r="AE100">
        <f>IF('2019'!AE100=0,0,(AMS_2030!AE100/'2019'!AE100)^(1/7)-1)</f>
        <v>-4.2327012427645361E-4</v>
      </c>
      <c r="AF100">
        <f>IF('2019'!AF100=0,0,(AMS_2030!AF100/'2019'!AF100)^(1/7)-1)</f>
        <v>-2.0811602723552758E-3</v>
      </c>
      <c r="AG100">
        <f>IF('2019'!AG100=0,0,(AMS_2030!AG100/'2019'!AG100)^(1/7)-1)</f>
        <v>-5.9103978073127283E-3</v>
      </c>
      <c r="AH100">
        <f>IF('2019'!AH100=0,0,(AMS_2030!AH100/'2019'!AH100)^(1/7)-1)</f>
        <v>2.8202485113482112E-5</v>
      </c>
      <c r="AI100">
        <f>IF('2019'!AI100=0,0,(AMS_2030!AI100/'2019'!AI100)^(1/7)-1)</f>
        <v>-6.3987429443301824E-4</v>
      </c>
      <c r="AJ100">
        <f>IF('2019'!AJ100=0,0,(AMS_2030!AJ100/'2019'!AJ100)^(1/7)-1)</f>
        <v>1.0021169720708656E-6</v>
      </c>
      <c r="AK100">
        <f>IF('2019'!AK100=0,0,(AMS_2030!AK100/'2019'!AK100)^(1/7)-1)</f>
        <v>0</v>
      </c>
      <c r="AL100">
        <f>IF('2019'!AL100=0,0,(AMS_2030!AL100/'2019'!AL100)^(1/7)-1)</f>
        <v>6.7119544609517412E-4</v>
      </c>
      <c r="AM100">
        <f>IF('2019'!AM100=0,0,(AMS_2030!AM100/'2019'!AM100)^(1/7)-1)</f>
        <v>1.9716715854656286E-5</v>
      </c>
      <c r="AN100">
        <f>IF('2019'!AN100=0,0,(AMS_2030!AN100/'2019'!AN100)^(1/7)-1)</f>
        <v>0</v>
      </c>
      <c r="AO100">
        <f>IF('2019'!AO100=0,0,(AMS_2030!AO100/'2019'!AO100)^(1/7)-1)</f>
        <v>-1.3551712959150031E-3</v>
      </c>
      <c r="AP100">
        <f>IF('2019'!AP100=0,0,(AMS_2030!AP100/'2019'!AP100)^(1/7)-1)</f>
        <v>0</v>
      </c>
      <c r="AQ100">
        <f>IF('2019'!AQ100=0,0,(AMS_2030!AQ100/'2019'!AQ100)^(1/7)-1)</f>
        <v>0</v>
      </c>
      <c r="AR100">
        <f>IF('2019'!AR100=0,0,(AMS_2030!AR100/'2019'!AR100)^(1/7)-1)</f>
        <v>0</v>
      </c>
      <c r="AS100">
        <f>IF('2019'!AS100=0,0,(AMS_2030!AS100/'2019'!AS100)^(1/7)-1)</f>
        <v>0</v>
      </c>
      <c r="AT100">
        <f>IF('2019'!AT100=0,0,(AMS_2030!AT100/'2019'!AT100)^(1/7)-1)</f>
        <v>-2.0907596364283521E-4</v>
      </c>
      <c r="AU100">
        <f>IF('2019'!AU100=0,0,(AMS_2030!AU100/'2019'!AU100)^(1/7)-1)</f>
        <v>-2.3502629092765348E-3</v>
      </c>
    </row>
    <row r="101" spans="1:47" x14ac:dyDescent="0.25">
      <c r="A101" s="146"/>
      <c r="B101" s="1" t="s">
        <v>25</v>
      </c>
      <c r="C101" s="1">
        <v>23</v>
      </c>
      <c r="D101" s="4" t="s">
        <v>62</v>
      </c>
      <c r="E101">
        <f>IF('2019'!E101=0,0,(AMS_2030!E101/'2019'!E101)^(1/7)-1)</f>
        <v>2.9142099815664402E-3</v>
      </c>
      <c r="F101">
        <f>IF('2019'!F101=0,0,(AMS_2030!F101/'2019'!F101)^(1/7)-1)</f>
        <v>2.1684279947187246E-3</v>
      </c>
      <c r="G101">
        <f>IF('2019'!G101=0,0,(AMS_2030!G101/'2019'!G101)^(1/7)-1)</f>
        <v>6.3933192073761802E-10</v>
      </c>
      <c r="H101">
        <f>IF('2019'!H101=0,0,(AMS_2030!H101/'2019'!H101)^(1/7)-1)</f>
        <v>0.1496570884968631</v>
      </c>
      <c r="I101">
        <f>IF('2019'!I101=0,0,(AMS_2030!I101/'2019'!I101)^(1/7)-1)</f>
        <v>2.905502390189163E-4</v>
      </c>
      <c r="J101">
        <f>IF('2019'!J101=0,0,(AMS_2030!J101/'2019'!J101)^(1/7)-1)</f>
        <v>0</v>
      </c>
      <c r="K101" s="64">
        <f>IF('2019 (Z)'!AW101=0,0,('AMS_2030 (Z)'!AW101/'2019 (Z)'!AW101)^(1/7)-1)</f>
        <v>2.5674299692044489E-3</v>
      </c>
      <c r="L101" s="64">
        <f t="shared" si="11"/>
        <v>2.5674299692044489E-3</v>
      </c>
      <c r="M101">
        <f>IF('2019'!M101=0,0,(AMS_2030!M101/'2019'!M101)^(1/7)-1)</f>
        <v>-2.4916237259658969E-3</v>
      </c>
      <c r="N101">
        <f>IF('2019'!N101=0,0,(AMS_2030!N101/'2019'!N101)^(1/7)-1)</f>
        <v>-1.9028875987892047E-3</v>
      </c>
      <c r="O101">
        <f>IF('2019'!O101=0,0,(AMS_2030!O101/'2019'!O101)^(1/7)-1)</f>
        <v>-2.7954880253848957E-2</v>
      </c>
      <c r="P101">
        <f>IF('2019'!P101=0,0,(AMS_2030!P101/'2019'!P101)^(1/7)-1)</f>
        <v>-5.0968753753799501E-4</v>
      </c>
      <c r="Q101">
        <f>IF('2019'!Q101=0,0,(AMS_2030!Q101/'2019'!Q101)^(1/7)-1)</f>
        <v>-8.5851124320690531E-8</v>
      </c>
      <c r="R101">
        <f>IF('2019'!R101=0,0,(AMS_2030!R101/'2019'!R101)^(1/7)-1)</f>
        <v>0</v>
      </c>
      <c r="S101" s="64">
        <f t="shared" si="8"/>
        <v>0</v>
      </c>
      <c r="T101" s="64">
        <f>IF('2019'!T101=0,0,(AMS_2030!T101/'2019'!T101)^(1/7)-1)</f>
        <v>0</v>
      </c>
      <c r="U101">
        <f>IF('2019'!U101=0,0,(AMS_2030!U101/'2019'!U101)^(1/7)-1)</f>
        <v>-3.4339730403676327E-7</v>
      </c>
      <c r="V101">
        <f>IF('2019'!V101=0,0,(AMS_2030!V101/'2019'!V101)^(1/7)-1)</f>
        <v>0</v>
      </c>
      <c r="W101">
        <f>IF('2019'!W101=0,0,(AMS_2030!W101/'2019'!W101)^(1/7)-1)</f>
        <v>0</v>
      </c>
      <c r="X101">
        <f>IF('2019'!X101=0,0,(AMS_2030!X101/'2019'!X101)^(1/7)-1)</f>
        <v>0</v>
      </c>
      <c r="Y101">
        <f>IF('2019'!Y101=0,0,(AMS_2030!Y101/'2019'!Y101)^(1/7)-1)</f>
        <v>-3.2151038173211521E-3</v>
      </c>
      <c r="Z101">
        <f>IF('2019'!Z101=0,0,(AMS_2030!Z101/'2019'!Z101)^(1/7)-1)</f>
        <v>-5.9037767395675456E-4</v>
      </c>
      <c r="AA101">
        <f>IF('2019'!AA101=0,0,(AMS_2030!AA101/'2019'!AA101)^(1/7)-1)</f>
        <v>3.7469585061948862E-3</v>
      </c>
      <c r="AB101">
        <f>IF('2019'!AB101=0,0,(AMS_2030!AB101/'2019'!AB101)^(1/7)-1)</f>
        <v>7.3850394988417278E-5</v>
      </c>
      <c r="AC101">
        <f>IF('2019'!AC101=0,0,(AMS_2030!AC101/'2019'!AC101)^(1/7)-1)</f>
        <v>-6.8900790597603567E-4</v>
      </c>
      <c r="AD101">
        <f>IF('2019'!AD101=0,0,(AMS_2030!AD101/'2019'!AD101)^(1/7)-1)</f>
        <v>0</v>
      </c>
      <c r="AE101">
        <f>IF('2019'!AE101=0,0,(AMS_2030!AE101/'2019'!AE101)^(1/7)-1)</f>
        <v>-4.2327012427645361E-4</v>
      </c>
      <c r="AF101">
        <f>IF('2019'!AF101=0,0,(AMS_2030!AF101/'2019'!AF101)^(1/7)-1)</f>
        <v>-2.0811602723553868E-3</v>
      </c>
      <c r="AG101">
        <f>IF('2019'!AG101=0,0,(AMS_2030!AG101/'2019'!AG101)^(1/7)-1)</f>
        <v>0</v>
      </c>
      <c r="AH101">
        <f>IF('2019'!AH101=0,0,(AMS_2030!AH101/'2019'!AH101)^(1/7)-1)</f>
        <v>2.8202485113704157E-5</v>
      </c>
      <c r="AI101">
        <f>IF('2019'!AI101=0,0,(AMS_2030!AI101/'2019'!AI101)^(1/7)-1)</f>
        <v>-6.4103239773183329E-4</v>
      </c>
      <c r="AJ101">
        <f>IF('2019'!AJ101=0,0,(AMS_2030!AJ101/'2019'!AJ101)^(1/7)-1)</f>
        <v>1.0472709242037581E-6</v>
      </c>
      <c r="AK101">
        <f>IF('2019'!AK101=0,0,(AMS_2030!AK101/'2019'!AK101)^(1/7)-1)</f>
        <v>0</v>
      </c>
      <c r="AL101">
        <f>IF('2019'!AL101=0,0,(AMS_2030!AL101/'2019'!AL101)^(1/7)-1)</f>
        <v>6.7119544609517412E-4</v>
      </c>
      <c r="AM101">
        <f>IF('2019'!AM101=0,0,(AMS_2030!AM101/'2019'!AM101)^(1/7)-1)</f>
        <v>0</v>
      </c>
      <c r="AN101">
        <f>IF('2019'!AN101=0,0,(AMS_2030!AN101/'2019'!AN101)^(1/7)-1)</f>
        <v>0</v>
      </c>
      <c r="AO101">
        <f>IF('2019'!AO101=0,0,(AMS_2030!AO101/'2019'!AO101)^(1/7)-1)</f>
        <v>-1.3551712959150031E-3</v>
      </c>
      <c r="AP101">
        <f>IF('2019'!AP101=0,0,(AMS_2030!AP101/'2019'!AP101)^(1/7)-1)</f>
        <v>0</v>
      </c>
      <c r="AQ101">
        <f>IF('2019'!AQ101=0,0,(AMS_2030!AQ101/'2019'!AQ101)^(1/7)-1)</f>
        <v>0</v>
      </c>
      <c r="AR101">
        <f>IF('2019'!AR101=0,0,(AMS_2030!AR101/'2019'!AR101)^(1/7)-1)</f>
        <v>0</v>
      </c>
      <c r="AS101">
        <f>IF('2019'!AS101=0,0,(AMS_2030!AS101/'2019'!AS101)^(1/7)-1)</f>
        <v>0</v>
      </c>
      <c r="AT101">
        <f>IF('2019'!AT101=0,0,(AMS_2030!AT101/'2019'!AT101)^(1/7)-1)</f>
        <v>-5.2240615279741665E-4</v>
      </c>
      <c r="AU101">
        <f>IF('2019'!AU101=0,0,(AMS_2030!AU101/'2019'!AU101)^(1/7)-1)</f>
        <v>0</v>
      </c>
    </row>
    <row r="102" spans="1:47" x14ac:dyDescent="0.25">
      <c r="A102" s="146"/>
      <c r="B102" s="1" t="s">
        <v>26</v>
      </c>
      <c r="C102" s="1">
        <v>24</v>
      </c>
      <c r="D102" s="4" t="s">
        <v>63</v>
      </c>
      <c r="E102">
        <f>IF('2019'!E102=0,0,(AMS_2030!E102/'2019'!E102)^(1/7)-1)</f>
        <v>2.3731720332107464E-3</v>
      </c>
      <c r="F102">
        <f>IF('2019'!F102=0,0,(AMS_2030!F102/'2019'!F102)^(1/7)-1)</f>
        <v>1.9875499113919393E-3</v>
      </c>
      <c r="G102">
        <f>IF('2019'!G102=0,0,(AMS_2030!G102/'2019'!G102)^(1/7)-1)</f>
        <v>6.3933192073761802E-10</v>
      </c>
      <c r="H102">
        <f>IF('2019'!H102=0,0,(AMS_2030!H102/'2019'!H102)^(1/7)-1)</f>
        <v>3.210203893568031E-2</v>
      </c>
      <c r="I102">
        <f>IF('2019'!I102=0,0,(AMS_2030!I102/'2019'!I102)^(1/7)-1)</f>
        <v>-2.8994692511863374E-4</v>
      </c>
      <c r="J102">
        <f>IF('2019'!J102=0,0,(AMS_2030!J102/'2019'!J102)^(1/7)-1)</f>
        <v>-1.2556403687942641E-2</v>
      </c>
      <c r="K102" s="64">
        <f>IF('2019 (Z)'!AW102=0,0,('AMS_2030 (Z)'!AW102/'2019 (Z)'!AW102)^(1/7)-1)</f>
        <v>2.5130737940699532E-3</v>
      </c>
      <c r="L102" s="64">
        <f t="shared" si="11"/>
        <v>2.5130737940699532E-3</v>
      </c>
      <c r="M102">
        <f>IF('2019'!M102=0,0,(AMS_2030!M102/'2019'!M102)^(1/7)-1)</f>
        <v>-1.1268453510955512E-2</v>
      </c>
      <c r="N102">
        <f>IF('2019'!N102=0,0,(AMS_2030!N102/'2019'!N102)^(1/7)-1)</f>
        <v>4.7886503425262017E-2</v>
      </c>
      <c r="O102">
        <f>IF('2019'!O102=0,0,(AMS_2030!O102/'2019'!O102)^(1/7)-1)</f>
        <v>-5.3606970456378744E-2</v>
      </c>
      <c r="P102">
        <f>IF('2019'!P102=0,0,(AMS_2030!P102/'2019'!P102)^(1/7)-1)</f>
        <v>-5.4679699695148187E-4</v>
      </c>
      <c r="Q102">
        <f>IF('2019'!Q102=0,0,(AMS_2030!Q102/'2019'!Q102)^(1/7)-1)</f>
        <v>-8.5851124320690531E-8</v>
      </c>
      <c r="R102">
        <f>IF('2019'!R102=0,0,(AMS_2030!R102/'2019'!R102)^(1/7)-1)</f>
        <v>1.2248834391215269E-8</v>
      </c>
      <c r="S102" s="64">
        <f t="shared" si="8"/>
        <v>-3.6529725866429885E-6</v>
      </c>
      <c r="T102" s="64">
        <f>IF('2019'!T102=0,0,(AMS_2030!T102/'2019'!T102)^(1/7)-1)</f>
        <v>-3.6529725866429885E-6</v>
      </c>
      <c r="U102">
        <f>IF('2019'!U102=0,0,(AMS_2030!U102/'2019'!U102)^(1/7)-1)</f>
        <v>0</v>
      </c>
      <c r="V102">
        <f>IF('2019'!V102=0,0,(AMS_2030!V102/'2019'!V102)^(1/7)-1)</f>
        <v>1.2112875591441252E-8</v>
      </c>
      <c r="W102">
        <f>IF('2019'!W102=0,0,(AMS_2030!W102/'2019'!W102)^(1/7)-1)</f>
        <v>8.4481805281866329E-4</v>
      </c>
      <c r="X102">
        <f>IF('2019'!X102=0,0,(AMS_2030!X102/'2019'!X102)^(1/7)-1)</f>
        <v>-2.326050231760135E-6</v>
      </c>
      <c r="Y102">
        <f>IF('2019'!Y102=0,0,(AMS_2030!Y102/'2019'!Y102)^(1/7)-1)</f>
        <v>-3.2151038173219293E-3</v>
      </c>
      <c r="Z102">
        <f>IF('2019'!Z102=0,0,(AMS_2030!Z102/'2019'!Z102)^(1/7)-1)</f>
        <v>-1.1599506347194088E-3</v>
      </c>
      <c r="AA102">
        <f>IF('2019'!AA102=0,0,(AMS_2030!AA102/'2019'!AA102)^(1/7)-1)</f>
        <v>3.7471497556951228E-3</v>
      </c>
      <c r="AB102">
        <f>IF('2019'!AB102=0,0,(AMS_2030!AB102/'2019'!AB102)^(1/7)-1)</f>
        <v>8.6157218226912136E-5</v>
      </c>
      <c r="AC102">
        <f>IF('2019'!AC102=0,0,(AMS_2030!AC102/'2019'!AC102)^(1/7)-1)</f>
        <v>-6.8900790597592465E-4</v>
      </c>
      <c r="AD102">
        <f>IF('2019'!AD102=0,0,(AMS_2030!AD102/'2019'!AD102)^(1/7)-1)</f>
        <v>1.3776475770521657E-4</v>
      </c>
      <c r="AE102">
        <f>IF('2019'!AE102=0,0,(AMS_2030!AE102/'2019'!AE102)^(1/7)-1)</f>
        <v>-4.2327012427656463E-4</v>
      </c>
      <c r="AF102">
        <f>IF('2019'!AF102=0,0,(AMS_2030!AF102/'2019'!AF102)^(1/7)-1)</f>
        <v>-2.0811602723552758E-3</v>
      </c>
      <c r="AG102">
        <f>IF('2019'!AG102=0,0,(AMS_2030!AG102/'2019'!AG102)^(1/7)-1)</f>
        <v>-5.9103978073128394E-3</v>
      </c>
      <c r="AH102">
        <f>IF('2019'!AH102=0,0,(AMS_2030!AH102/'2019'!AH102)^(1/7)-1)</f>
        <v>2.8202485113704157E-5</v>
      </c>
      <c r="AI102">
        <f>IF('2019'!AI102=0,0,(AMS_2030!AI102/'2019'!AI102)^(1/7)-1)</f>
        <v>-6.402393871248746E-4</v>
      </c>
      <c r="AJ102">
        <f>IF('2019'!AJ102=0,0,(AMS_2030!AJ102/'2019'!AJ102)^(1/7)-1)</f>
        <v>-9.3964831279325089E-5</v>
      </c>
      <c r="AK102">
        <f>IF('2019'!AK102=0,0,(AMS_2030!AK102/'2019'!AK102)^(1/7)-1)</f>
        <v>0</v>
      </c>
      <c r="AL102">
        <f>IF('2019'!AL102=0,0,(AMS_2030!AL102/'2019'!AL102)^(1/7)-1)</f>
        <v>6.7119544609517412E-4</v>
      </c>
      <c r="AM102">
        <f>IF('2019'!AM102=0,0,(AMS_2030!AM102/'2019'!AM102)^(1/7)-1)</f>
        <v>1.8393013602402419E-5</v>
      </c>
      <c r="AN102">
        <f>IF('2019'!AN102=0,0,(AMS_2030!AN102/'2019'!AN102)^(1/7)-1)</f>
        <v>0</v>
      </c>
      <c r="AO102">
        <f>IF('2019'!AO102=0,0,(AMS_2030!AO102/'2019'!AO102)^(1/7)-1)</f>
        <v>-1.3551712959151141E-3</v>
      </c>
      <c r="AP102">
        <f>IF('2019'!AP102=0,0,(AMS_2030!AP102/'2019'!AP102)^(1/7)-1)</f>
        <v>0</v>
      </c>
      <c r="AQ102">
        <f>IF('2019'!AQ102=0,0,(AMS_2030!AQ102/'2019'!AQ102)^(1/7)-1)</f>
        <v>0</v>
      </c>
      <c r="AR102">
        <f>IF('2019'!AR102=0,0,(AMS_2030!AR102/'2019'!AR102)^(1/7)-1)</f>
        <v>0</v>
      </c>
      <c r="AS102">
        <f>IF('2019'!AS102=0,0,(AMS_2030!AS102/'2019'!AS102)^(1/7)-1)</f>
        <v>0</v>
      </c>
      <c r="AT102">
        <f>IF('2019'!AT102=0,0,(AMS_2030!AT102/'2019'!AT102)^(1/7)-1)</f>
        <v>-2.7693788855476242E-5</v>
      </c>
      <c r="AU102">
        <f>IF('2019'!AU102=0,0,(AMS_2030!AU102/'2019'!AU102)^(1/7)-1)</f>
        <v>2.0886099198347274E-4</v>
      </c>
    </row>
    <row r="103" spans="1:47" x14ac:dyDescent="0.25">
      <c r="A103" s="146"/>
      <c r="B103" s="1" t="s">
        <v>27</v>
      </c>
      <c r="C103" s="1">
        <v>25</v>
      </c>
      <c r="D103" s="4" t="s">
        <v>64</v>
      </c>
      <c r="E103">
        <f>IF('2019'!E103=0,0,(AMS_2030!E103/'2019'!E103)^(1/7)-1)</f>
        <v>4.8142814935194789E-3</v>
      </c>
      <c r="F103">
        <f>IF('2019'!F103=0,0,(AMS_2030!F103/'2019'!F103)^(1/7)-1)</f>
        <v>1.8797909887851016E-3</v>
      </c>
      <c r="G103">
        <f>IF('2019'!G103=0,0,(AMS_2030!G103/'2019'!G103)^(1/7)-1)</f>
        <v>6.3933192073761802E-10</v>
      </c>
      <c r="H103">
        <f>IF('2019'!H103=0,0,(AMS_2030!H103/'2019'!H103)^(1/7)-1)</f>
        <v>3.1959691151717928E-2</v>
      </c>
      <c r="I103">
        <f>IF('2019'!I103=0,0,(AMS_2030!I103/'2019'!I103)^(1/7)-1)</f>
        <v>-1.5217445395887541E-4</v>
      </c>
      <c r="J103">
        <f>IF('2019'!J103=0,0,(AMS_2030!J103/'2019'!J103)^(1/7)-1)</f>
        <v>-1.8982742775069283E-2</v>
      </c>
      <c r="K103" s="64">
        <f>IF('2019 (Z)'!AW103=0,0,('AMS_2030 (Z)'!AW103/'2019 (Z)'!AW103)^(1/7)-1)</f>
        <v>2.4743027945237639E-3</v>
      </c>
      <c r="L103" s="64">
        <f t="shared" si="11"/>
        <v>2.4743027945237639E-3</v>
      </c>
      <c r="M103">
        <f>IF('2019'!M103=0,0,(AMS_2030!M103/'2019'!M103)^(1/7)-1)</f>
        <v>-8.8310054194430387E-3</v>
      </c>
      <c r="N103">
        <f>IF('2019'!N103=0,0,(AMS_2030!N103/'2019'!N103)^(1/7)-1)</f>
        <v>4.8642237869030769E-2</v>
      </c>
      <c r="O103">
        <f>IF('2019'!O103=0,0,(AMS_2030!O103/'2019'!O103)^(1/7)-1)</f>
        <v>-6.2038987224358411E-2</v>
      </c>
      <c r="P103">
        <f>IF('2019'!P103=0,0,(AMS_2030!P103/'2019'!P103)^(1/7)-1)</f>
        <v>-6.1653425620145086E-4</v>
      </c>
      <c r="Q103">
        <f>IF('2019'!Q103=0,0,(AMS_2030!Q103/'2019'!Q103)^(1/7)-1)</f>
        <v>-8.5851124320690531E-8</v>
      </c>
      <c r="R103">
        <f>IF('2019'!R103=0,0,(AMS_2030!R103/'2019'!R103)^(1/7)-1)</f>
        <v>1.2248834391215269E-8</v>
      </c>
      <c r="S103" s="64">
        <f t="shared" si="8"/>
        <v>-3.5060101334360994E-6</v>
      </c>
      <c r="T103" s="64">
        <f>IF('2019'!T103=0,0,(AMS_2030!T103/'2019'!T103)^(1/7)-1)</f>
        <v>-3.5060101334360994E-6</v>
      </c>
      <c r="U103">
        <f>IF('2019'!U103=0,0,(AMS_2030!U103/'2019'!U103)^(1/7)-1)</f>
        <v>0</v>
      </c>
      <c r="V103">
        <f>IF('2019'!V103=0,0,(AMS_2030!V103/'2019'!V103)^(1/7)-1)</f>
        <v>0</v>
      </c>
      <c r="W103">
        <f>IF('2019'!W103=0,0,(AMS_2030!W103/'2019'!W103)^(1/7)-1)</f>
        <v>9.5358273281087591E-4</v>
      </c>
      <c r="X103">
        <f>IF('2019'!X103=0,0,(AMS_2030!X103/'2019'!X103)^(1/7)-1)</f>
        <v>6.5786621761265707E-6</v>
      </c>
      <c r="Y103">
        <f>IF('2019'!Y103=0,0,(AMS_2030!Y103/'2019'!Y103)^(1/7)-1)</f>
        <v>0</v>
      </c>
      <c r="Z103">
        <f>IF('2019'!Z103=0,0,(AMS_2030!Z103/'2019'!Z103)^(1/7)-1)</f>
        <v>-1.1609378929953174E-3</v>
      </c>
      <c r="AA103">
        <f>IF('2019'!AA103=0,0,(AMS_2030!AA103/'2019'!AA103)^(1/7)-1)</f>
        <v>3.747150742147376E-3</v>
      </c>
      <c r="AB103">
        <f>IF('2019'!AB103=0,0,(AMS_2030!AB103/'2019'!AB103)^(1/7)-1)</f>
        <v>1.4098732597012109E-4</v>
      </c>
      <c r="AC103">
        <f>IF('2019'!AC103=0,0,(AMS_2030!AC103/'2019'!AC103)^(1/7)-1)</f>
        <v>-6.8900790597603567E-4</v>
      </c>
      <c r="AD103">
        <f>IF('2019'!AD103=0,0,(AMS_2030!AD103/'2019'!AD103)^(1/7)-1)</f>
        <v>1.3776475770521657E-4</v>
      </c>
      <c r="AE103">
        <f>IF('2019'!AE103=0,0,(AMS_2030!AE103/'2019'!AE103)^(1/7)-1)</f>
        <v>-4.2327012427645361E-4</v>
      </c>
      <c r="AF103">
        <f>IF('2019'!AF103=0,0,(AMS_2030!AF103/'2019'!AF103)^(1/7)-1)</f>
        <v>-2.0811602723553868E-3</v>
      </c>
      <c r="AG103">
        <f>IF('2019'!AG103=0,0,(AMS_2030!AG103/'2019'!AG103)^(1/7)-1)</f>
        <v>0</v>
      </c>
      <c r="AH103">
        <f>IF('2019'!AH103=0,0,(AMS_2030!AH103/'2019'!AH103)^(1/7)-1)</f>
        <v>2.8202485113482112E-5</v>
      </c>
      <c r="AI103">
        <f>IF('2019'!AI103=0,0,(AMS_2030!AI103/'2019'!AI103)^(1/7)-1)</f>
        <v>-6.4103239773172227E-4</v>
      </c>
      <c r="AJ103">
        <f>IF('2019'!AJ103=0,0,(AMS_2030!AJ103/'2019'!AJ103)^(1/7)-1)</f>
        <v>-2.2047676160541485E-5</v>
      </c>
      <c r="AK103">
        <f>IF('2019'!AK103=0,0,(AMS_2030!AK103/'2019'!AK103)^(1/7)-1)</f>
        <v>0</v>
      </c>
      <c r="AL103">
        <f>IF('2019'!AL103=0,0,(AMS_2030!AL103/'2019'!AL103)^(1/7)-1)</f>
        <v>6.7119544609495208E-4</v>
      </c>
      <c r="AM103">
        <f>IF('2019'!AM103=0,0,(AMS_2030!AM103/'2019'!AM103)^(1/7)-1)</f>
        <v>1.8413002246919774E-5</v>
      </c>
      <c r="AN103">
        <f>IF('2019'!AN103=0,0,(AMS_2030!AN103/'2019'!AN103)^(1/7)-1)</f>
        <v>0</v>
      </c>
      <c r="AO103">
        <f>IF('2019'!AO103=0,0,(AMS_2030!AO103/'2019'!AO103)^(1/7)-1)</f>
        <v>-1.3551712959150031E-3</v>
      </c>
      <c r="AP103">
        <f>IF('2019'!AP103=0,0,(AMS_2030!AP103/'2019'!AP103)^(1/7)-1)</f>
        <v>0</v>
      </c>
      <c r="AQ103">
        <f>IF('2019'!AQ103=0,0,(AMS_2030!AQ103/'2019'!AQ103)^(1/7)-1)</f>
        <v>0</v>
      </c>
      <c r="AR103">
        <f>IF('2019'!AR103=0,0,(AMS_2030!AR103/'2019'!AR103)^(1/7)-1)</f>
        <v>0</v>
      </c>
      <c r="AS103">
        <f>IF('2019'!AS103=0,0,(AMS_2030!AS103/'2019'!AS103)^(1/7)-1)</f>
        <v>0</v>
      </c>
      <c r="AT103">
        <f>IF('2019'!AT103=0,0,(AMS_2030!AT103/'2019'!AT103)^(1/7)-1)</f>
        <v>1.0296281666000162E-4</v>
      </c>
      <c r="AU103">
        <f>IF('2019'!AU103=0,0,(AMS_2030!AU103/'2019'!AU103)^(1/7)-1)</f>
        <v>-2.4164611260237612E-2</v>
      </c>
    </row>
    <row r="104" spans="1:47" x14ac:dyDescent="0.25">
      <c r="A104" s="146"/>
      <c r="B104" s="1" t="s">
        <v>28</v>
      </c>
      <c r="C104" s="1">
        <v>26</v>
      </c>
      <c r="D104" s="4" t="s">
        <v>65</v>
      </c>
      <c r="E104">
        <f>IF('2019'!E104=0,0,(AMS_2030!E104/'2019'!E104)^(1/7)-1)</f>
        <v>9.314398712487737E-4</v>
      </c>
      <c r="F104">
        <f>IF('2019'!F104=0,0,(AMS_2030!F104/'2019'!F104)^(1/7)-1)</f>
        <v>1.8272235325398345E-3</v>
      </c>
      <c r="G104">
        <f>IF('2019'!G104=0,0,(AMS_2030!G104/'2019'!G104)^(1/7)-1)</f>
        <v>6.3933192073761802E-10</v>
      </c>
      <c r="H104">
        <f>IF('2019'!H104=0,0,(AMS_2030!H104/'2019'!H104)^(1/7)-1)</f>
        <v>3.206377861310572E-2</v>
      </c>
      <c r="I104">
        <f>IF('2019'!I104=0,0,(AMS_2030!I104/'2019'!I104)^(1/7)-1)</f>
        <v>-1.5060069842909307E-4</v>
      </c>
      <c r="J104">
        <f>IF('2019'!J104=0,0,(AMS_2030!J104/'2019'!J104)^(1/7)-1)</f>
        <v>-1.8809999649771481E-2</v>
      </c>
      <c r="K104" s="64">
        <f>IF('2019 (Z)'!AW104=0,0,('AMS_2030 (Z)'!AW104/'2019 (Z)'!AW104)^(1/7)-1)</f>
        <v>2.5284094195681117E-3</v>
      </c>
      <c r="L104" s="64">
        <f t="shared" si="11"/>
        <v>2.5284094195681117E-3</v>
      </c>
      <c r="M104">
        <f>IF('2019'!M104=0,0,(AMS_2030!M104/'2019'!M104)^(1/7)-1)</f>
        <v>-2.0554007259643736E-2</v>
      </c>
      <c r="N104">
        <f>IF('2019'!N104=0,0,(AMS_2030!N104/'2019'!N104)^(1/7)-1)</f>
        <v>4.8666748003983962E-2</v>
      </c>
      <c r="O104">
        <f>IF('2019'!O104=0,0,(AMS_2030!O104/'2019'!O104)^(1/7)-1)</f>
        <v>-4.7358527486735746E-2</v>
      </c>
      <c r="P104">
        <f>IF('2019'!P104=0,0,(AMS_2030!P104/'2019'!P104)^(1/7)-1)</f>
        <v>-6.1617229786281591E-4</v>
      </c>
      <c r="Q104">
        <f>IF('2019'!Q104=0,0,(AMS_2030!Q104/'2019'!Q104)^(1/7)-1)</f>
        <v>-8.5851124320690531E-8</v>
      </c>
      <c r="R104">
        <f>IF('2019'!R104=0,0,(AMS_2030!R104/'2019'!R104)^(1/7)-1)</f>
        <v>1.2248834391215269E-8</v>
      </c>
      <c r="S104" s="64">
        <f t="shared" si="8"/>
        <v>-3.5095191094347555E-6</v>
      </c>
      <c r="T104" s="64">
        <f>IF('2019'!T104=0,0,(AMS_2030!T104/'2019'!T104)^(1/7)-1)</f>
        <v>-3.5095191094347555E-6</v>
      </c>
      <c r="U104">
        <f>IF('2019'!U104=0,0,(AMS_2030!U104/'2019'!U104)^(1/7)-1)</f>
        <v>0</v>
      </c>
      <c r="V104">
        <f>IF('2019'!V104=0,0,(AMS_2030!V104/'2019'!V104)^(1/7)-1)</f>
        <v>0</v>
      </c>
      <c r="W104">
        <f>IF('2019'!W104=0,0,(AMS_2030!W104/'2019'!W104)^(1/7)-1)</f>
        <v>8.0415850013859647E-4</v>
      </c>
      <c r="X104">
        <f>IF('2019'!X104=0,0,(AMS_2030!X104/'2019'!X104)^(1/7)-1)</f>
        <v>-5.7825517741916244E-6</v>
      </c>
      <c r="Y104">
        <f>IF('2019'!Y104=0,0,(AMS_2030!Y104/'2019'!Y104)^(1/7)-1)</f>
        <v>0</v>
      </c>
      <c r="Z104">
        <f>IF('2019'!Z104=0,0,(AMS_2030!Z104/'2019'!Z104)^(1/7)-1)</f>
        <v>-1.1549197237306075E-3</v>
      </c>
      <c r="AA104">
        <f>IF('2019'!AA104=0,0,(AMS_2030!AA104/'2019'!AA104)^(1/7)-1)</f>
        <v>3.7471526537948829E-3</v>
      </c>
      <c r="AB104">
        <f>IF('2019'!AB104=0,0,(AMS_2030!AB104/'2019'!AB104)^(1/7)-1)</f>
        <v>8.5077475270534109E-5</v>
      </c>
      <c r="AC104">
        <f>IF('2019'!AC104=0,0,(AMS_2030!AC104/'2019'!AC104)^(1/7)-1)</f>
        <v>-6.8900790597603567E-4</v>
      </c>
      <c r="AD104">
        <f>IF('2019'!AD104=0,0,(AMS_2030!AD104/'2019'!AD104)^(1/7)-1)</f>
        <v>1.3776475770521657E-4</v>
      </c>
      <c r="AE104">
        <f>IF('2019'!AE104=0,0,(AMS_2030!AE104/'2019'!AE104)^(1/7)-1)</f>
        <v>-4.2327012427656463E-4</v>
      </c>
      <c r="AF104">
        <f>IF('2019'!AF104=0,0,(AMS_2030!AF104/'2019'!AF104)^(1/7)-1)</f>
        <v>-2.0811602723553868E-3</v>
      </c>
      <c r="AG104">
        <f>IF('2019'!AG104=0,0,(AMS_2030!AG104/'2019'!AG104)^(1/7)-1)</f>
        <v>0</v>
      </c>
      <c r="AH104">
        <f>IF('2019'!AH104=0,0,(AMS_2030!AH104/'2019'!AH104)^(1/7)-1)</f>
        <v>2.8202485113704157E-5</v>
      </c>
      <c r="AI104">
        <f>IF('2019'!AI104=0,0,(AMS_2030!AI104/'2019'!AI104)^(1/7)-1)</f>
        <v>-6.4024010264673858E-4</v>
      </c>
      <c r="AJ104">
        <f>IF('2019'!AJ104=0,0,(AMS_2030!AJ104/'2019'!AJ104)^(1/7)-1)</f>
        <v>-7.5187379321883796E-5</v>
      </c>
      <c r="AK104">
        <f>IF('2019'!AK104=0,0,(AMS_2030!AK104/'2019'!AK104)^(1/7)-1)</f>
        <v>0</v>
      </c>
      <c r="AL104">
        <f>IF('2019'!AL104=0,0,(AMS_2030!AL104/'2019'!AL104)^(1/7)-1)</f>
        <v>6.7119544609495208E-4</v>
      </c>
      <c r="AM104">
        <f>IF('2019'!AM104=0,0,(AMS_2030!AM104/'2019'!AM104)^(1/7)-1)</f>
        <v>1.8398553992993172E-5</v>
      </c>
      <c r="AN104">
        <f>IF('2019'!AN104=0,0,(AMS_2030!AN104/'2019'!AN104)^(1/7)-1)</f>
        <v>0</v>
      </c>
      <c r="AO104">
        <f>IF('2019'!AO104=0,0,(AMS_2030!AO104/'2019'!AO104)^(1/7)-1)</f>
        <v>-1.3551712959150031E-3</v>
      </c>
      <c r="AP104">
        <f>IF('2019'!AP104=0,0,(AMS_2030!AP104/'2019'!AP104)^(1/7)-1)</f>
        <v>0</v>
      </c>
      <c r="AQ104">
        <f>IF('2019'!AQ104=0,0,(AMS_2030!AQ104/'2019'!AQ104)^(1/7)-1)</f>
        <v>0</v>
      </c>
      <c r="AR104">
        <f>IF('2019'!AR104=0,0,(AMS_2030!AR104/'2019'!AR104)^(1/7)-1)</f>
        <v>0</v>
      </c>
      <c r="AS104">
        <f>IF('2019'!AS104=0,0,(AMS_2030!AS104/'2019'!AS104)^(1/7)-1)</f>
        <v>0</v>
      </c>
      <c r="AT104">
        <f>IF('2019'!AT104=0,0,(AMS_2030!AT104/'2019'!AT104)^(1/7)-1)</f>
        <v>-4.748600166845085E-4</v>
      </c>
      <c r="AU104">
        <f>IF('2019'!AU104=0,0,(AMS_2030!AU104/'2019'!AU104)^(1/7)-1)</f>
        <v>8.4525048794414914E-5</v>
      </c>
    </row>
    <row r="105" spans="1:47" x14ac:dyDescent="0.25">
      <c r="A105" s="146"/>
      <c r="B105" s="1" t="s">
        <v>29</v>
      </c>
      <c r="C105" s="1">
        <v>27</v>
      </c>
      <c r="D105" s="4" t="s">
        <v>66</v>
      </c>
      <c r="E105">
        <f>IF('2019'!E105=0,0,(AMS_2030!E105/'2019'!E105)^(1/7)-1)</f>
        <v>9.3052398200166309E-4</v>
      </c>
      <c r="F105">
        <f>IF('2019'!F105=0,0,(AMS_2030!F105/'2019'!F105)^(1/7)-1)</f>
        <v>1.8274890890610518E-3</v>
      </c>
      <c r="G105">
        <f>IF('2019'!G105=0,0,(AMS_2030!G105/'2019'!G105)^(1/7)-1)</f>
        <v>6.3933192073761802E-10</v>
      </c>
      <c r="H105">
        <f>IF('2019'!H105=0,0,(AMS_2030!H105/'2019'!H105)^(1/7)-1)</f>
        <v>3.1935068925935672E-2</v>
      </c>
      <c r="I105">
        <f>IF('2019'!I105=0,0,(AMS_2030!I105/'2019'!I105)^(1/7)-1)</f>
        <v>-1.5254555707056028E-4</v>
      </c>
      <c r="J105">
        <f>IF('2019'!J105=0,0,(AMS_2030!J105/'2019'!J105)^(1/7)-1)</f>
        <v>-1.8933010019836161E-2</v>
      </c>
      <c r="K105" s="64">
        <f>IF('2019 (Z)'!AW105=0,0,('AMS_2030 (Z)'!AW105/'2019 (Z)'!AW105)^(1/7)-1)</f>
        <v>2.4745111724018276E-3</v>
      </c>
      <c r="L105" s="64">
        <f t="shared" si="11"/>
        <v>2.4745111724018276E-3</v>
      </c>
      <c r="M105">
        <f>IF('2019'!M105=0,0,(AMS_2030!M105/'2019'!M105)^(1/7)-1)</f>
        <v>-8.8407064321992523E-3</v>
      </c>
      <c r="N105">
        <f>IF('2019'!N105=0,0,(AMS_2030!N105/'2019'!N105)^(1/7)-1)</f>
        <v>4.8636444561734882E-2</v>
      </c>
      <c r="O105">
        <f>IF('2019'!O105=0,0,(AMS_2030!O105/'2019'!O105)^(1/7)-1)</f>
        <v>-6.1536359825457243E-2</v>
      </c>
      <c r="P105">
        <f>IF('2019'!P105=0,0,(AMS_2030!P105/'2019'!P105)^(1/7)-1)</f>
        <v>-6.1635815404770256E-4</v>
      </c>
      <c r="Q105">
        <f>IF('2019'!Q105=0,0,(AMS_2030!Q105/'2019'!Q105)^(1/7)-1)</f>
        <v>-8.5851124320690531E-8</v>
      </c>
      <c r="R105">
        <f>IF('2019'!R105=0,0,(AMS_2030!R105/'2019'!R105)^(1/7)-1)</f>
        <v>1.2248834613259874E-8</v>
      </c>
      <c r="S105" s="64">
        <f t="shared" si="8"/>
        <v>-3.5019967840055344E-6</v>
      </c>
      <c r="T105" s="64">
        <f>IF('2019'!T105=0,0,(AMS_2030!T105/'2019'!T105)^(1/7)-1)</f>
        <v>-3.5019967840055344E-6</v>
      </c>
      <c r="U105">
        <f>IF('2019'!U105=0,0,(AMS_2030!U105/'2019'!U105)^(1/7)-1)</f>
        <v>0</v>
      </c>
      <c r="V105">
        <f>IF('2019'!V105=0,0,(AMS_2030!V105/'2019'!V105)^(1/7)-1)</f>
        <v>0</v>
      </c>
      <c r="W105">
        <f>IF('2019'!W105=0,0,(AMS_2030!W105/'2019'!W105)^(1/7)-1)</f>
        <v>8.3420678512458046E-4</v>
      </c>
      <c r="X105">
        <f>IF('2019'!X105=0,0,(AMS_2030!X105/'2019'!X105)^(1/7)-1)</f>
        <v>-3.9309689094935152E-6</v>
      </c>
      <c r="Y105">
        <f>IF('2019'!Y105=0,0,(AMS_2030!Y105/'2019'!Y105)^(1/7)-1)</f>
        <v>0</v>
      </c>
      <c r="Z105">
        <f>IF('2019'!Z105=0,0,(AMS_2030!Z105/'2019'!Z105)^(1/7)-1)</f>
        <v>-1.1588138459660557E-3</v>
      </c>
      <c r="AA105">
        <f>IF('2019'!AA105=0,0,(AMS_2030!AA105/'2019'!AA105)^(1/7)-1)</f>
        <v>3.7471507420256955E-3</v>
      </c>
      <c r="AB105">
        <f>IF('2019'!AB105=0,0,(AMS_2030!AB105/'2019'!AB105)^(1/7)-1)</f>
        <v>8.4935635783489616E-5</v>
      </c>
      <c r="AC105">
        <f>IF('2019'!AC105=0,0,(AMS_2030!AC105/'2019'!AC105)^(1/7)-1)</f>
        <v>-6.8900790597592465E-4</v>
      </c>
      <c r="AD105">
        <f>IF('2019'!AD105=0,0,(AMS_2030!AD105/'2019'!AD105)^(1/7)-1)</f>
        <v>1.3776475770521657E-4</v>
      </c>
      <c r="AE105">
        <f>IF('2019'!AE105=0,0,(AMS_2030!AE105/'2019'!AE105)^(1/7)-1)</f>
        <v>-4.2327012427645361E-4</v>
      </c>
      <c r="AF105">
        <f>IF('2019'!AF105=0,0,(AMS_2030!AF105/'2019'!AF105)^(1/7)-1)</f>
        <v>-2.0811602723553868E-3</v>
      </c>
      <c r="AG105">
        <f>IF('2019'!AG105=0,0,(AMS_2030!AG105/'2019'!AG105)^(1/7)-1)</f>
        <v>0</v>
      </c>
      <c r="AH105">
        <f>IF('2019'!AH105=0,0,(AMS_2030!AH105/'2019'!AH105)^(1/7)-1)</f>
        <v>2.8202485113704157E-5</v>
      </c>
      <c r="AI105">
        <f>IF('2019'!AI105=0,0,(AMS_2030!AI105/'2019'!AI105)^(1/7)-1)</f>
        <v>-6.4103239773183329E-4</v>
      </c>
      <c r="AJ105">
        <f>IF('2019'!AJ105=0,0,(AMS_2030!AJ105/'2019'!AJ105)^(1/7)-1)</f>
        <v>-3.2931841041783372E-4</v>
      </c>
      <c r="AK105">
        <f>IF('2019'!AK105=0,0,(AMS_2030!AK105/'2019'!AK105)^(1/7)-1)</f>
        <v>0</v>
      </c>
      <c r="AL105">
        <f>IF('2019'!AL105=0,0,(AMS_2030!AL105/'2019'!AL105)^(1/7)-1)</f>
        <v>6.7119544609517412E-4</v>
      </c>
      <c r="AM105">
        <f>IF('2019'!AM105=0,0,(AMS_2030!AM105/'2019'!AM105)^(1/7)-1)</f>
        <v>1.8418733988889713E-5</v>
      </c>
      <c r="AN105">
        <f>IF('2019'!AN105=0,0,(AMS_2030!AN105/'2019'!AN105)^(1/7)-1)</f>
        <v>0</v>
      </c>
      <c r="AO105">
        <f>IF('2019'!AO105=0,0,(AMS_2030!AO105/'2019'!AO105)^(1/7)-1)</f>
        <v>-1.3551712959150031E-3</v>
      </c>
      <c r="AP105">
        <f>IF('2019'!AP105=0,0,(AMS_2030!AP105/'2019'!AP105)^(1/7)-1)</f>
        <v>0</v>
      </c>
      <c r="AQ105">
        <f>IF('2019'!AQ105=0,0,(AMS_2030!AQ105/'2019'!AQ105)^(1/7)-1)</f>
        <v>0</v>
      </c>
      <c r="AR105">
        <f>IF('2019'!AR105=0,0,(AMS_2030!AR105/'2019'!AR105)^(1/7)-1)</f>
        <v>0</v>
      </c>
      <c r="AS105">
        <f>IF('2019'!AS105=0,0,(AMS_2030!AS105/'2019'!AS105)^(1/7)-1)</f>
        <v>0</v>
      </c>
      <c r="AT105">
        <f>IF('2019'!AT105=0,0,(AMS_2030!AT105/'2019'!AT105)^(1/7)-1)</f>
        <v>-6.9950983968669611E-5</v>
      </c>
      <c r="AU105">
        <f>IF('2019'!AU105=0,0,(AMS_2030!AU105/'2019'!AU105)^(1/7)-1)</f>
        <v>-4.5528574394996246E-2</v>
      </c>
    </row>
    <row r="106" spans="1:47" x14ac:dyDescent="0.25">
      <c r="A106" s="146"/>
      <c r="B106" s="1" t="s">
        <v>30</v>
      </c>
      <c r="C106" s="1">
        <v>28</v>
      </c>
      <c r="D106" s="4" t="s">
        <v>67</v>
      </c>
      <c r="E106">
        <f>IF('2019'!E106=0,0,(AMS_2030!E106/'2019'!E106)^(1/7)-1)</f>
        <v>9.2303387619896426E-4</v>
      </c>
      <c r="F106">
        <f>IF('2019'!F106=0,0,(AMS_2030!F106/'2019'!F106)^(1/7)-1)</f>
        <v>1.8261408489419484E-3</v>
      </c>
      <c r="G106">
        <f>IF('2019'!G106=0,0,(AMS_2030!G106/'2019'!G106)^(1/7)-1)</f>
        <v>6.3933192073761802E-10</v>
      </c>
      <c r="H106">
        <f>IF('2019'!H106=0,0,(AMS_2030!H106/'2019'!H106)^(1/7)-1)</f>
        <v>3.2584287890962349E-2</v>
      </c>
      <c r="I106">
        <f>IF('2019'!I106=0,0,(AMS_2030!I106/'2019'!I106)^(1/7)-1)</f>
        <v>-1.4268723048249665E-4</v>
      </c>
      <c r="J106">
        <f>IF('2019'!J106=0,0,(AMS_2030!J106/'2019'!J106)^(1/7)-1)</f>
        <v>-1.9047261917091052E-2</v>
      </c>
      <c r="K106" s="64">
        <f>IF('2019 (Z)'!AW106=0,0,('AMS_2030 (Z)'!AW106/'2019 (Z)'!AW106)^(1/7)-1)</f>
        <v>2.4606344623676613E-3</v>
      </c>
      <c r="L106" s="64">
        <f t="shared" si="11"/>
        <v>2.4606344623676613E-3</v>
      </c>
      <c r="M106">
        <f>IF('2019'!M106=0,0,(AMS_2030!M106/'2019'!M106)^(1/7)-1)</f>
        <v>2.313765188126804E-2</v>
      </c>
      <c r="N106">
        <f>IF('2019'!N106=0,0,(AMS_2030!N106/'2019'!N106)^(1/7)-1)</f>
        <v>4.8789801089163198E-2</v>
      </c>
      <c r="O106">
        <f>IF('2019'!O106=0,0,(AMS_2030!O106/'2019'!O106)^(1/7)-1)</f>
        <v>-4.7464599242443173E-2</v>
      </c>
      <c r="P106">
        <f>IF('2019'!P106=0,0,(AMS_2030!P106/'2019'!P106)^(1/7)-1)</f>
        <v>-6.1823032957220025E-4</v>
      </c>
      <c r="Q106">
        <f>IF('2019'!Q106=0,0,(AMS_2030!Q106/'2019'!Q106)^(1/7)-1)</f>
        <v>-8.5851124320690531E-8</v>
      </c>
      <c r="R106">
        <f>IF('2019'!R106=0,0,(AMS_2030!R106/'2019'!R106)^(1/7)-1)</f>
        <v>1.2248834613259874E-8</v>
      </c>
      <c r="S106" s="64">
        <f t="shared" si="8"/>
        <v>-3.6089286871154869E-6</v>
      </c>
      <c r="T106" s="64">
        <f>IF('2019'!T106=0,0,(AMS_2030!T106/'2019'!T106)^(1/7)-1)</f>
        <v>-3.6089286871154869E-6</v>
      </c>
      <c r="U106">
        <f>IF('2019'!U106=0,0,(AMS_2030!U106/'2019'!U106)^(1/7)-1)</f>
        <v>0</v>
      </c>
      <c r="V106">
        <f>IF('2019'!V106=0,0,(AMS_2030!V106/'2019'!V106)^(1/7)-1)</f>
        <v>0</v>
      </c>
      <c r="W106">
        <f>IF('2019'!W106=0,0,(AMS_2030!W106/'2019'!W106)^(1/7)-1)</f>
        <v>9.6553182964376205E-4</v>
      </c>
      <c r="X106">
        <f>IF('2019'!X106=0,0,(AMS_2030!X106/'2019'!X106)^(1/7)-1)</f>
        <v>-3.9165033169918928E-6</v>
      </c>
      <c r="Y106">
        <f>IF('2019'!Y106=0,0,(AMS_2030!Y106/'2019'!Y106)^(1/7)-1)</f>
        <v>0</v>
      </c>
      <c r="Z106">
        <f>IF('2019'!Z106=0,0,(AMS_2030!Z106/'2019'!Z106)^(1/7)-1)</f>
        <v>-1.1586921300663633E-3</v>
      </c>
      <c r="AA106">
        <f>IF('2019'!AA106=0,0,(AMS_2030!AA106/'2019'!AA106)^(1/7)-1)</f>
        <v>3.7471507452444541E-3</v>
      </c>
      <c r="AB106">
        <f>IF('2019'!AB106=0,0,(AMS_2030!AB106/'2019'!AB106)^(1/7)-1)</f>
        <v>7.1686069223586557E-5</v>
      </c>
      <c r="AC106">
        <f>IF('2019'!AC106=0,0,(AMS_2030!AC106/'2019'!AC106)^(1/7)-1)</f>
        <v>-6.8900790597592465E-4</v>
      </c>
      <c r="AD106">
        <f>IF('2019'!AD106=0,0,(AMS_2030!AD106/'2019'!AD106)^(1/7)-1)</f>
        <v>1.3776475770521657E-4</v>
      </c>
      <c r="AE106">
        <f>IF('2019'!AE106=0,0,(AMS_2030!AE106/'2019'!AE106)^(1/7)-1)</f>
        <v>-4.2327012427645361E-4</v>
      </c>
      <c r="AF106">
        <f>IF('2019'!AF106=0,0,(AMS_2030!AF106/'2019'!AF106)^(1/7)-1)</f>
        <v>-2.0811602723553868E-3</v>
      </c>
      <c r="AG106">
        <f>IF('2019'!AG106=0,0,(AMS_2030!AG106/'2019'!AG106)^(1/7)-1)</f>
        <v>0</v>
      </c>
      <c r="AH106">
        <f>IF('2019'!AH106=0,0,(AMS_2030!AH106/'2019'!AH106)^(1/7)-1)</f>
        <v>2.8202485113482112E-5</v>
      </c>
      <c r="AI106">
        <f>IF('2019'!AI106=0,0,(AMS_2030!AI106/'2019'!AI106)^(1/7)-1)</f>
        <v>-6.4103239773183329E-4</v>
      </c>
      <c r="AJ106">
        <f>IF('2019'!AJ106=0,0,(AMS_2030!AJ106/'2019'!AJ106)^(1/7)-1)</f>
        <v>-2.9003784953129941E-4</v>
      </c>
      <c r="AK106">
        <f>IF('2019'!AK106=0,0,(AMS_2030!AK106/'2019'!AK106)^(1/7)-1)</f>
        <v>0</v>
      </c>
      <c r="AL106">
        <f>IF('2019'!AL106=0,0,(AMS_2030!AL106/'2019'!AL106)^(1/7)-1)</f>
        <v>6.7119544609517412E-4</v>
      </c>
      <c r="AM106">
        <f>IF('2019'!AM106=0,0,(AMS_2030!AM106/'2019'!AM106)^(1/7)-1)</f>
        <v>1.8344357970878633E-5</v>
      </c>
      <c r="AN106">
        <f>IF('2019'!AN106=0,0,(AMS_2030!AN106/'2019'!AN106)^(1/7)-1)</f>
        <v>0</v>
      </c>
      <c r="AO106">
        <f>IF('2019'!AO106=0,0,(AMS_2030!AO106/'2019'!AO106)^(1/7)-1)</f>
        <v>-1.3551712959150031E-3</v>
      </c>
      <c r="AP106">
        <f>IF('2019'!AP106=0,0,(AMS_2030!AP106/'2019'!AP106)^(1/7)-1)</f>
        <v>0</v>
      </c>
      <c r="AQ106">
        <f>IF('2019'!AQ106=0,0,(AMS_2030!AQ106/'2019'!AQ106)^(1/7)-1)</f>
        <v>0</v>
      </c>
      <c r="AR106">
        <f>IF('2019'!AR106=0,0,(AMS_2030!AR106/'2019'!AR106)^(1/7)-1)</f>
        <v>0</v>
      </c>
      <c r="AS106">
        <f>IF('2019'!AS106=0,0,(AMS_2030!AS106/'2019'!AS106)^(1/7)-1)</f>
        <v>0</v>
      </c>
      <c r="AT106">
        <f>IF('2019'!AT106=0,0,(AMS_2030!AT106/'2019'!AT106)^(1/7)-1)</f>
        <v>1.2853424262719848E-3</v>
      </c>
      <c r="AU106">
        <f>IF('2019'!AU106=0,0,(AMS_2030!AU106/'2019'!AU106)^(1/7)-1)</f>
        <v>2.2568075889495276E-4</v>
      </c>
    </row>
    <row r="107" spans="1:47" x14ac:dyDescent="0.25">
      <c r="A107" s="146"/>
      <c r="B107" s="1" t="s">
        <v>31</v>
      </c>
      <c r="C107" s="1">
        <v>29</v>
      </c>
      <c r="D107" s="4" t="s">
        <v>68</v>
      </c>
      <c r="E107">
        <f>IF('2019'!E107=0,0,(AMS_2030!E107/'2019'!E107)^(1/7)-1)</f>
        <v>9.2830607066907156E-4</v>
      </c>
      <c r="F107">
        <f>IF('2019'!F107=0,0,(AMS_2030!F107/'2019'!F107)^(1/7)-1)</f>
        <v>2.0250519437166048E-3</v>
      </c>
      <c r="G107">
        <f>IF('2019'!G107=0,0,(AMS_2030!G107/'2019'!G107)^(1/7)-1)</f>
        <v>6.3933192073761802E-10</v>
      </c>
      <c r="H107">
        <f>IF('2019'!H107=0,0,(AMS_2030!H107/'2019'!H107)^(1/7)-1)</f>
        <v>3.284394941466906E-2</v>
      </c>
      <c r="I107">
        <f>IF('2019'!I107=0,0,(AMS_2030!I107/'2019'!I107)^(1/7)-1)</f>
        <v>-1.387868747310117E-4</v>
      </c>
      <c r="J107">
        <f>IF('2019'!J107=0,0,(AMS_2030!J107/'2019'!J107)^(1/7)-1)</f>
        <v>-1.9250321927024139E-2</v>
      </c>
      <c r="K107" s="64">
        <f>IF('2019 (Z)'!AW107=0,0,('AMS_2030 (Z)'!AW107/'2019 (Z)'!AW107)^(1/7)-1)</f>
        <v>-1.4087587897721576E-2</v>
      </c>
      <c r="L107" s="64">
        <f t="shared" si="11"/>
        <v>-1.4087587897721576E-2</v>
      </c>
      <c r="M107">
        <f>IF('2019'!M107=0,0,(AMS_2030!M107/'2019'!M107)^(1/7)-1)</f>
        <v>8.2939562009288093E-2</v>
      </c>
      <c r="N107">
        <f>IF('2019'!N107=0,0,(AMS_2030!N107/'2019'!N107)^(1/7)-1)</f>
        <v>4.885149193604188E-2</v>
      </c>
      <c r="O107">
        <f>IF('2019'!O107=0,0,(AMS_2030!O107/'2019'!O107)^(1/7)-1)</f>
        <v>-4.7448589269904584E-2</v>
      </c>
      <c r="P107">
        <f>IF('2019'!P107=0,0,(AMS_2030!P107/'2019'!P107)^(1/7)-1)</f>
        <v>-6.1954321787804911E-4</v>
      </c>
      <c r="Q107">
        <f>IF('2019'!Q107=0,0,(AMS_2030!Q107/'2019'!Q107)^(1/7)-1)</f>
        <v>-8.5851124431712833E-8</v>
      </c>
      <c r="R107">
        <f>IF('2019'!R107=0,0,(AMS_2030!R107/'2019'!R107)^(1/7)-1)</f>
        <v>1.2248834391215269E-8</v>
      </c>
      <c r="S107" s="64">
        <f t="shared" si="8"/>
        <v>-3.6652835440076359E-6</v>
      </c>
      <c r="T107" s="64">
        <f>IF('2019'!T107=0,0,(AMS_2030!T107/'2019'!T107)^(1/7)-1)</f>
        <v>-3.6652835440076359E-6</v>
      </c>
      <c r="U107">
        <f>IF('2019'!U107=0,0,(AMS_2030!U107/'2019'!U107)^(1/7)-1)</f>
        <v>0</v>
      </c>
      <c r="V107">
        <f>IF('2019'!V107=0,0,(AMS_2030!V107/'2019'!V107)^(1/7)-1)</f>
        <v>0</v>
      </c>
      <c r="W107">
        <f>IF('2019'!W107=0,0,(AMS_2030!W107/'2019'!W107)^(1/7)-1)</f>
        <v>1.4102855962838667E-3</v>
      </c>
      <c r="X107">
        <f>IF('2019'!X107=0,0,(AMS_2030!X107/'2019'!X107)^(1/7)-1)</f>
        <v>8.3509622377242465E-6</v>
      </c>
      <c r="Y107">
        <f>IF('2019'!Y107=0,0,(AMS_2030!Y107/'2019'!Y107)^(1/7)-1)</f>
        <v>0</v>
      </c>
      <c r="Z107">
        <f>IF('2019'!Z107=0,0,(AMS_2030!Z107/'2019'!Z107)^(1/7)-1)</f>
        <v>-1.1610314496157681E-3</v>
      </c>
      <c r="AA107">
        <f>IF('2019'!AA107=0,0,(AMS_2030!AA107/'2019'!AA107)^(1/7)-1)</f>
        <v>4.4750576840943967E-3</v>
      </c>
      <c r="AB107">
        <f>IF('2019'!AB107=0,0,(AMS_2030!AB107/'2019'!AB107)^(1/7)-1)</f>
        <v>7.065433055264414E-5</v>
      </c>
      <c r="AC107">
        <f>IF('2019'!AC107=0,0,(AMS_2030!AC107/'2019'!AC107)^(1/7)-1)</f>
        <v>0</v>
      </c>
      <c r="AD107">
        <f>IF('2019'!AD107=0,0,(AMS_2030!AD107/'2019'!AD107)^(1/7)-1)</f>
        <v>0</v>
      </c>
      <c r="AE107">
        <f>IF('2019'!AE107=0,0,(AMS_2030!AE107/'2019'!AE107)^(1/7)-1)</f>
        <v>0</v>
      </c>
      <c r="AF107">
        <f>IF('2019'!AF107=0,0,(AMS_2030!AF107/'2019'!AF107)^(1/7)-1)</f>
        <v>0</v>
      </c>
      <c r="AG107">
        <f>IF('2019'!AG107=0,0,(AMS_2030!AG107/'2019'!AG107)^(1/7)-1)</f>
        <v>0</v>
      </c>
      <c r="AH107">
        <f>IF('2019'!AH107=0,0,(AMS_2030!AH107/'2019'!AH107)^(1/7)-1)</f>
        <v>0</v>
      </c>
      <c r="AI107">
        <f>IF('2019'!AI107=0,0,(AMS_2030!AI107/'2019'!AI107)^(1/7)-1)</f>
        <v>0</v>
      </c>
      <c r="AJ107">
        <f>IF('2019'!AJ107=0,0,(AMS_2030!AJ107/'2019'!AJ107)^(1/7)-1)</f>
        <v>-3.7816404568824513E-4</v>
      </c>
      <c r="AK107">
        <f>IF('2019'!AK107=0,0,(AMS_2030!AK107/'2019'!AK107)^(1/7)-1)</f>
        <v>0</v>
      </c>
      <c r="AL107">
        <f>IF('2019'!AL107=0,0,(AMS_2030!AL107/'2019'!AL107)^(1/7)-1)</f>
        <v>0</v>
      </c>
      <c r="AM107">
        <f>IF('2019'!AM107=0,0,(AMS_2030!AM107/'2019'!AM107)^(1/7)-1)</f>
        <v>1.8307739554357383E-5</v>
      </c>
      <c r="AN107">
        <f>IF('2019'!AN107=0,0,(AMS_2030!AN107/'2019'!AN107)^(1/7)-1)</f>
        <v>0</v>
      </c>
      <c r="AO107">
        <f>IF('2019'!AO107=0,0,(AMS_2030!AO107/'2019'!AO107)^(1/7)-1)</f>
        <v>0</v>
      </c>
      <c r="AP107">
        <f>IF('2019'!AP107=0,0,(AMS_2030!AP107/'2019'!AP107)^(1/7)-1)</f>
        <v>2.2204460492503131E-16</v>
      </c>
      <c r="AQ107">
        <f>IF('2019'!AQ107=0,0,(AMS_2030!AQ107/'2019'!AQ107)^(1/7)-1)</f>
        <v>0</v>
      </c>
      <c r="AR107">
        <f>IF('2019'!AR107=0,0,(AMS_2030!AR107/'2019'!AR107)^(1/7)-1)</f>
        <v>0</v>
      </c>
      <c r="AS107">
        <f>IF('2019'!AS107=0,0,(AMS_2030!AS107/'2019'!AS107)^(1/7)-1)</f>
        <v>0</v>
      </c>
      <c r="AT107">
        <f>IF('2019'!AT107=0,0,(AMS_2030!AT107/'2019'!AT107)^(1/7)-1)</f>
        <v>5.1870240590452532E-3</v>
      </c>
      <c r="AU107">
        <f>IF('2019'!AU107=0,0,(AMS_2030!AU107/'2019'!AU107)^(1/7)-1)</f>
        <v>2.0250997531889858E-4</v>
      </c>
    </row>
    <row r="108" spans="1:47" x14ac:dyDescent="0.25">
      <c r="A108" s="146"/>
      <c r="B108" s="1" t="s">
        <v>32</v>
      </c>
      <c r="C108" s="1">
        <v>30</v>
      </c>
      <c r="D108" s="4" t="s">
        <v>69</v>
      </c>
      <c r="E108">
        <f>IF('2019'!E108=0,0,(AMS_2030!E108/'2019'!E108)^(1/7)-1)</f>
        <v>9.1998832473483283E-4</v>
      </c>
      <c r="F108">
        <f>IF('2019'!F108=0,0,(AMS_2030!F108/'2019'!F108)^(1/7)-1)</f>
        <v>1.7599853589080894E-3</v>
      </c>
      <c r="G108">
        <f>IF('2019'!G108=0,0,(AMS_2030!G108/'2019'!G108)^(1/7)-1)</f>
        <v>6.3933192073761802E-10</v>
      </c>
      <c r="H108">
        <f>IF('2019'!H108=0,0,(AMS_2030!H108/'2019'!H108)^(1/7)-1)</f>
        <v>3.1137670665610129E-2</v>
      </c>
      <c r="I108">
        <f>IF('2019'!I108=0,0,(AMS_2030!I108/'2019'!I108)^(1/7)-1)</f>
        <v>-1.3685796591944577E-4</v>
      </c>
      <c r="J108">
        <f>IF('2019'!J108=0,0,(AMS_2030!J108/'2019'!J108)^(1/7)-1)</f>
        <v>-1.8844168183994814E-2</v>
      </c>
      <c r="K108" s="64">
        <f>IF('2019 (Z)'!AW108=0,0,('AMS_2030 (Z)'!AW108/'2019 (Z)'!AW108)^(1/7)-1)</f>
        <v>2.5209072829202039E-3</v>
      </c>
      <c r="L108" s="64">
        <f t="shared" si="11"/>
        <v>2.5209072829202039E-3</v>
      </c>
      <c r="M108">
        <f>IF('2019'!M108=0,0,(AMS_2030!M108/'2019'!M108)^(1/7)-1)</f>
        <v>-1.6990251913463483E-2</v>
      </c>
      <c r="N108">
        <f>IF('2019'!N108=0,0,(AMS_2030!N108/'2019'!N108)^(1/7)-1)</f>
        <v>4.8606221014339646E-2</v>
      </c>
      <c r="O108">
        <f>IF('2019'!O108=0,0,(AMS_2030!O108/'2019'!O108)^(1/7)-1)</f>
        <v>-4.7500448074904278E-2</v>
      </c>
      <c r="P108">
        <f>IF('2019'!P108=0,0,(AMS_2030!P108/'2019'!P108)^(1/7)-1)</f>
        <v>-6.1221747738249288E-4</v>
      </c>
      <c r="Q108">
        <f>IF('2019'!Q108=0,0,(AMS_2030!Q108/'2019'!Q108)^(1/7)-1)</f>
        <v>-8.5851124320690531E-8</v>
      </c>
      <c r="R108">
        <f>IF('2019'!R108=0,0,(AMS_2030!R108/'2019'!R108)^(1/7)-1)</f>
        <v>1.2248834613259874E-8</v>
      </c>
      <c r="S108" s="64">
        <f t="shared" si="8"/>
        <v>-3.5379577999483658E-6</v>
      </c>
      <c r="T108" s="64">
        <f>IF('2019'!T108=0,0,(AMS_2030!T108/'2019'!T108)^(1/7)-1)</f>
        <v>-3.5379577999483658E-6</v>
      </c>
      <c r="U108">
        <f>IF('2019'!U108=0,0,(AMS_2030!U108/'2019'!U108)^(1/7)-1)</f>
        <v>0</v>
      </c>
      <c r="V108">
        <f>IF('2019'!V108=0,0,(AMS_2030!V108/'2019'!V108)^(1/7)-1)</f>
        <v>0</v>
      </c>
      <c r="W108">
        <f>IF('2019'!W108=0,0,(AMS_2030!W108/'2019'!W108)^(1/7)-1)</f>
        <v>7.8580941543160421E-4</v>
      </c>
      <c r="X108">
        <f>IF('2019'!X108=0,0,(AMS_2030!X108/'2019'!X108)^(1/7)-1)</f>
        <v>-4.7086677322782933E-6</v>
      </c>
      <c r="Y108">
        <f>IF('2019'!Y108=0,0,(AMS_2030!Y108/'2019'!Y108)^(1/7)-1)</f>
        <v>-3.2151038173213742E-3</v>
      </c>
      <c r="Z108">
        <f>IF('2019'!Z108=0,0,(AMS_2030!Z108/'2019'!Z108)^(1/7)-1)</f>
        <v>-1.1596753612518329E-3</v>
      </c>
      <c r="AA108">
        <f>IF('2019'!AA108=0,0,(AMS_2030!AA108/'2019'!AA108)^(1/7)-1)</f>
        <v>3.7471511396545143E-3</v>
      </c>
      <c r="AB108">
        <f>IF('2019'!AB108=0,0,(AMS_2030!AB108/'2019'!AB108)^(1/7)-1)</f>
        <v>8.5016276504479293E-5</v>
      </c>
      <c r="AC108">
        <f>IF('2019'!AC108=0,0,(AMS_2030!AC108/'2019'!AC108)^(1/7)-1)</f>
        <v>-6.8900790597603567E-4</v>
      </c>
      <c r="AD108">
        <f>IF('2019'!AD108=0,0,(AMS_2030!AD108/'2019'!AD108)^(1/7)-1)</f>
        <v>1.3776475770499452E-4</v>
      </c>
      <c r="AE108">
        <f>IF('2019'!AE108=0,0,(AMS_2030!AE108/'2019'!AE108)^(1/7)-1)</f>
        <v>-4.2327012427645361E-4</v>
      </c>
      <c r="AF108">
        <f>IF('2019'!AF108=0,0,(AMS_2030!AF108/'2019'!AF108)^(1/7)-1)</f>
        <v>-2.0811602723553868E-3</v>
      </c>
      <c r="AG108">
        <f>IF('2019'!AG108=0,0,(AMS_2030!AG108/'2019'!AG108)^(1/7)-1)</f>
        <v>0</v>
      </c>
      <c r="AH108">
        <f>IF('2019'!AH108=0,0,(AMS_2030!AH108/'2019'!AH108)^(1/7)-1)</f>
        <v>2.8202485113704157E-5</v>
      </c>
      <c r="AI108">
        <f>IF('2019'!AI108=0,0,(AMS_2030!AI108/'2019'!AI108)^(1/7)-1)</f>
        <v>-6.404699448484541E-4</v>
      </c>
      <c r="AJ108">
        <f>IF('2019'!AJ108=0,0,(AMS_2030!AJ108/'2019'!AJ108)^(1/7)-1)</f>
        <v>-1.3015475885258532E-4</v>
      </c>
      <c r="AK108">
        <f>IF('2019'!AK108=0,0,(AMS_2030!AK108/'2019'!AK108)^(1/7)-1)</f>
        <v>0</v>
      </c>
      <c r="AL108">
        <f>IF('2019'!AL108=0,0,(AMS_2030!AL108/'2019'!AL108)^(1/7)-1)</f>
        <v>6.7119544609495208E-4</v>
      </c>
      <c r="AM108">
        <f>IF('2019'!AM108=0,0,(AMS_2030!AM108/'2019'!AM108)^(1/7)-1)</f>
        <v>1.8398440836397967E-5</v>
      </c>
      <c r="AN108">
        <f>IF('2019'!AN108=0,0,(AMS_2030!AN108/'2019'!AN108)^(1/7)-1)</f>
        <v>0</v>
      </c>
      <c r="AO108">
        <f>IF('2019'!AO108=0,0,(AMS_2030!AO108/'2019'!AO108)^(1/7)-1)</f>
        <v>-1.355171295914892E-3</v>
      </c>
      <c r="AP108">
        <f>IF('2019'!AP108=0,0,(AMS_2030!AP108/'2019'!AP108)^(1/7)-1)</f>
        <v>0</v>
      </c>
      <c r="AQ108">
        <f>IF('2019'!AQ108=0,0,(AMS_2030!AQ108/'2019'!AQ108)^(1/7)-1)</f>
        <v>0</v>
      </c>
      <c r="AR108">
        <f>IF('2019'!AR108=0,0,(AMS_2030!AR108/'2019'!AR108)^(1/7)-1)</f>
        <v>0</v>
      </c>
      <c r="AS108">
        <f>IF('2019'!AS108=0,0,(AMS_2030!AS108/'2019'!AS108)^(1/7)-1)</f>
        <v>0</v>
      </c>
      <c r="AT108">
        <f>IF('2019'!AT108=0,0,(AMS_2030!AT108/'2019'!AT108)^(1/7)-1)</f>
        <v>-3.6370521137762957E-4</v>
      </c>
      <c r="AU108">
        <f>IF('2019'!AU108=0,0,(AMS_2030!AU108/'2019'!AU108)^(1/7)-1)</f>
        <v>-2.7168462112662217E-3</v>
      </c>
    </row>
    <row r="109" spans="1:47" x14ac:dyDescent="0.25">
      <c r="A109" s="146"/>
      <c r="B109" s="1" t="s">
        <v>33</v>
      </c>
      <c r="C109" s="1">
        <v>31</v>
      </c>
      <c r="D109" s="4" t="s">
        <v>70</v>
      </c>
      <c r="E109">
        <f>IF('2019'!E109=0,0,(AMS_2030!E109/'2019'!E109)^(1/7)-1)</f>
        <v>9.3189182461328457E-4</v>
      </c>
      <c r="F109">
        <f>IF('2019'!F109=0,0,(AMS_2030!F109/'2019'!F109)^(1/7)-1)</f>
        <v>1.8271213030320865E-3</v>
      </c>
      <c r="G109">
        <f>IF('2019'!G109=0,0,(AMS_2030!G109/'2019'!G109)^(1/7)-1)</f>
        <v>6.3933192073761802E-10</v>
      </c>
      <c r="H109">
        <f>IF('2019'!H109=0,0,(AMS_2030!H109/'2019'!H109)^(1/7)-1)</f>
        <v>3.2069533242087056E-2</v>
      </c>
      <c r="I109">
        <f>IF('2019'!I109=0,0,(AMS_2030!I109/'2019'!I109)^(1/7)-1)</f>
        <v>-1.5051350442130129E-4</v>
      </c>
      <c r="J109">
        <f>IF('2019'!J109=0,0,(AMS_2030!J109/'2019'!J109)^(1/7)-1)</f>
        <v>-1.8981524985734466E-2</v>
      </c>
      <c r="K109" s="64">
        <f>IF('2019 (Z)'!AW109=0,0,('AMS_2030 (Z)'!AW109/'2019 (Z)'!AW109)^(1/7)-1)</f>
        <v>2.4795458419593075E-3</v>
      </c>
      <c r="L109" s="64">
        <f t="shared" si="11"/>
        <v>2.4795458419593075E-3</v>
      </c>
      <c r="M109">
        <f>IF('2019'!M109=0,0,(AMS_2030!M109/'2019'!M109)^(1/7)-1)</f>
        <v>-8.7875471061766852E-3</v>
      </c>
      <c r="N109">
        <f>IF('2019'!N109=0,0,(AMS_2030!N109/'2019'!N109)^(1/7)-1)</f>
        <v>4.8668106250761678E-2</v>
      </c>
      <c r="O109">
        <f>IF('2019'!O109=0,0,(AMS_2030!O109/'2019'!O109)^(1/7)-1)</f>
        <v>-4.8283871112210663E-2</v>
      </c>
      <c r="P109">
        <f>IF('2019'!P109=0,0,(AMS_2030!P109/'2019'!P109)^(1/7)-1)</f>
        <v>-6.16603724600151E-4</v>
      </c>
      <c r="Q109">
        <f>IF('2019'!Q109=0,0,(AMS_2030!Q109/'2019'!Q109)^(1/7)-1)</f>
        <v>-8.5851124320690531E-8</v>
      </c>
      <c r="R109">
        <f>IF('2019'!R109=0,0,(AMS_2030!R109/'2019'!R109)^(1/7)-1)</f>
        <v>1.2248834613259874E-8</v>
      </c>
      <c r="S109" s="64">
        <f t="shared" si="8"/>
        <v>-3.5239894295990837E-6</v>
      </c>
      <c r="T109" s="64">
        <f>IF('2019'!T109=0,0,(AMS_2030!T109/'2019'!T109)^(1/7)-1)</f>
        <v>-3.5239894295990837E-6</v>
      </c>
      <c r="U109">
        <f>IF('2019'!U109=0,0,(AMS_2030!U109/'2019'!U109)^(1/7)-1)</f>
        <v>0</v>
      </c>
      <c r="V109">
        <f>IF('2019'!V109=0,0,(AMS_2030!V109/'2019'!V109)^(1/7)-1)</f>
        <v>0</v>
      </c>
      <c r="W109">
        <f>IF('2019'!W109=0,0,(AMS_2030!W109/'2019'!W109)^(1/7)-1)</f>
        <v>9.066270150381861E-4</v>
      </c>
      <c r="X109">
        <f>IF('2019'!X109=0,0,(AMS_2030!X109/'2019'!X109)^(1/7)-1)</f>
        <v>-3.9263982013482135E-6</v>
      </c>
      <c r="Y109">
        <f>IF('2019'!Y109=0,0,(AMS_2030!Y109/'2019'!Y109)^(1/7)-1)</f>
        <v>0</v>
      </c>
      <c r="Z109">
        <f>IF('2019'!Z109=0,0,(AMS_2030!Z109/'2019'!Z109)^(1/7)-1)</f>
        <v>-1.1587985057933681E-3</v>
      </c>
      <c r="AA109">
        <f>IF('2019'!AA109=0,0,(AMS_2030!AA109/'2019'!AA109)^(1/7)-1)</f>
        <v>3.7471507426882766E-3</v>
      </c>
      <c r="AB109">
        <f>IF('2019'!AB109=0,0,(AMS_2030!AB109/'2019'!AB109)^(1/7)-1)</f>
        <v>9.7589550838383943E-5</v>
      </c>
      <c r="AC109">
        <f>IF('2019'!AC109=0,0,(AMS_2030!AC109/'2019'!AC109)^(1/7)-1)</f>
        <v>-6.8900790597603567E-4</v>
      </c>
      <c r="AD109">
        <f>IF('2019'!AD109=0,0,(AMS_2030!AD109/'2019'!AD109)^(1/7)-1)</f>
        <v>1.3776475770521657E-4</v>
      </c>
      <c r="AE109">
        <f>IF('2019'!AE109=0,0,(AMS_2030!AE109/'2019'!AE109)^(1/7)-1)</f>
        <v>-4.2327012427645361E-4</v>
      </c>
      <c r="AF109">
        <f>IF('2019'!AF109=0,0,(AMS_2030!AF109/'2019'!AF109)^(1/7)-1)</f>
        <v>-2.0811602723553868E-3</v>
      </c>
      <c r="AG109">
        <f>IF('2019'!AG109=0,0,(AMS_2030!AG109/'2019'!AG109)^(1/7)-1)</f>
        <v>0</v>
      </c>
      <c r="AH109">
        <f>IF('2019'!AH109=0,0,(AMS_2030!AH109/'2019'!AH109)^(1/7)-1)</f>
        <v>2.8202485113704157E-5</v>
      </c>
      <c r="AI109">
        <f>IF('2019'!AI109=0,0,(AMS_2030!AI109/'2019'!AI109)^(1/7)-1)</f>
        <v>-6.4103239773172227E-4</v>
      </c>
      <c r="AJ109">
        <f>IF('2019'!AJ109=0,0,(AMS_2030!AJ109/'2019'!AJ109)^(1/7)-1)</f>
        <v>-1.286936495016322E-4</v>
      </c>
      <c r="AK109">
        <f>IF('2019'!AK109=0,0,(AMS_2030!AK109/'2019'!AK109)^(1/7)-1)</f>
        <v>0</v>
      </c>
      <c r="AL109">
        <f>IF('2019'!AL109=0,0,(AMS_2030!AL109/'2019'!AL109)^(1/7)-1)</f>
        <v>6.7119544609517412E-4</v>
      </c>
      <c r="AM109">
        <f>IF('2019'!AM109=0,0,(AMS_2030!AM109/'2019'!AM109)^(1/7)-1)</f>
        <v>1.8401931330513932E-5</v>
      </c>
      <c r="AN109">
        <f>IF('2019'!AN109=0,0,(AMS_2030!AN109/'2019'!AN109)^(1/7)-1)</f>
        <v>0</v>
      </c>
      <c r="AO109">
        <f>IF('2019'!AO109=0,0,(AMS_2030!AO109/'2019'!AO109)^(1/7)-1)</f>
        <v>-1.3551712959150031E-3</v>
      </c>
      <c r="AP109">
        <f>IF('2019'!AP109=0,0,(AMS_2030!AP109/'2019'!AP109)^(1/7)-1)</f>
        <v>0</v>
      </c>
      <c r="AQ109">
        <f>IF('2019'!AQ109=0,0,(AMS_2030!AQ109/'2019'!AQ109)^(1/7)-1)</f>
        <v>0</v>
      </c>
      <c r="AR109">
        <f>IF('2019'!AR109=0,0,(AMS_2030!AR109/'2019'!AR109)^(1/7)-1)</f>
        <v>0</v>
      </c>
      <c r="AS109">
        <f>IF('2019'!AS109=0,0,(AMS_2030!AS109/'2019'!AS109)^(1/7)-1)</f>
        <v>0</v>
      </c>
      <c r="AT109">
        <f>IF('2019'!AT109=0,0,(AMS_2030!AT109/'2019'!AT109)^(1/7)-1)</f>
        <v>7.5161568799941847E-5</v>
      </c>
      <c r="AU109">
        <f>IF('2019'!AU109=0,0,(AMS_2030!AU109/'2019'!AU109)^(1/7)-1)</f>
        <v>-2.3164325775102523E-2</v>
      </c>
    </row>
    <row r="110" spans="1:47" x14ac:dyDescent="0.25">
      <c r="A110" s="146"/>
      <c r="B110" s="1" t="s">
        <v>34</v>
      </c>
      <c r="C110" s="1">
        <v>32</v>
      </c>
      <c r="D110" s="4" t="s">
        <v>71</v>
      </c>
      <c r="E110">
        <f>IF('2019'!E110=0,0,(AMS_2030!E110/'2019'!E110)^(1/7)-1)</f>
        <v>7.3066978369529245E-4</v>
      </c>
      <c r="F110">
        <f>IF('2019'!F110=0,0,(AMS_2030!F110/'2019'!F110)^(1/7)-1)</f>
        <v>1.6271116044170864E-3</v>
      </c>
      <c r="G110">
        <f>IF('2019'!G110=0,0,(AMS_2030!G110/'2019'!G110)^(1/7)-1)</f>
        <v>6.3933192073761802E-10</v>
      </c>
      <c r="H110">
        <f>IF('2019'!H110=0,0,(AMS_2030!H110/'2019'!H110)^(1/7)-1)</f>
        <v>-2.4232104379558583E-2</v>
      </c>
      <c r="I110">
        <f>IF('2019'!I110=0,0,(AMS_2030!I110/'2019'!I110)^(1/7)-1)</f>
        <v>4.1435483057328248E-4</v>
      </c>
      <c r="J110">
        <f>IF('2019'!J110=0,0,(AMS_2030!J110/'2019'!J110)^(1/7)-1)</f>
        <v>-1.3623045065342176E-2</v>
      </c>
      <c r="K110" s="64">
        <f>IF('2019 (Z)'!AW110=0,0,('AMS_2030 (Z)'!AW110/'2019 (Z)'!AW110)^(1/7)-1)</f>
        <v>5.5095600329946315E-4</v>
      </c>
      <c r="L110" s="64">
        <f t="shared" si="11"/>
        <v>5.5095600329946315E-4</v>
      </c>
      <c r="M110">
        <f>IF('2019'!M110=0,0,(AMS_2030!M110/'2019'!M110)^(1/7)-1)</f>
        <v>-1.8960492608020574E-2</v>
      </c>
      <c r="N110">
        <f>IF('2019'!N110=0,0,(AMS_2030!N110/'2019'!N110)^(1/7)-1)</f>
        <v>1.7802433616246782E-2</v>
      </c>
      <c r="O110">
        <f>IF('2019'!O110=0,0,(AMS_2030!O110/'2019'!O110)^(1/7)-1)</f>
        <v>-4.1590143641831556E-2</v>
      </c>
      <c r="P110">
        <f>IF('2019'!P110=0,0,(AMS_2030!P110/'2019'!P110)^(1/7)-1)</f>
        <v>9.0989902063531858E-4</v>
      </c>
      <c r="Q110">
        <f>IF('2019'!Q110=0,0,(AMS_2030!Q110/'2019'!Q110)^(1/7)-1)</f>
        <v>-8.5851124320690531E-8</v>
      </c>
      <c r="R110">
        <f>IF('2019'!R110=0,0,(AMS_2030!R110/'2019'!R110)^(1/7)-1)</f>
        <v>1.2248834391215269E-8</v>
      </c>
      <c r="S110" s="64">
        <f t="shared" si="8"/>
        <v>-3.608163070500936E-5</v>
      </c>
      <c r="T110" s="64">
        <f>IF('2019'!T110=0,0,(AMS_2030!T110/'2019'!T110)^(1/7)-1)</f>
        <v>-3.608163070500936E-5</v>
      </c>
      <c r="U110">
        <f>IF('2019'!U110=0,0,(AMS_2030!U110/'2019'!U110)^(1/7)-1)</f>
        <v>-9.437389270061658E-8</v>
      </c>
      <c r="V110">
        <f>IF('2019'!V110=0,0,(AMS_2030!V110/'2019'!V110)^(1/7)-1)</f>
        <v>1.2112875591441252E-8</v>
      </c>
      <c r="W110">
        <f>IF('2019'!W110=0,0,(AMS_2030!W110/'2019'!W110)^(1/7)-1)</f>
        <v>9.4498456986169543E-4</v>
      </c>
      <c r="X110">
        <f>IF('2019'!X110=0,0,(AMS_2030!X110/'2019'!X110)^(1/7)-1)</f>
        <v>-1.0658551370390512E-6</v>
      </c>
      <c r="Y110">
        <f>IF('2019'!Y110=0,0,(AMS_2030!Y110/'2019'!Y110)^(1/7)-1)</f>
        <v>-3.2151038173211521E-3</v>
      </c>
      <c r="Z110">
        <f>IF('2019'!Z110=0,0,(AMS_2030!Z110/'2019'!Z110)^(1/7)-1)</f>
        <v>-1.1442649796423732E-3</v>
      </c>
      <c r="AA110">
        <f>IF('2019'!AA110=0,0,(AMS_2030!AA110/'2019'!AA110)^(1/7)-1)</f>
        <v>3.7471525459551458E-3</v>
      </c>
      <c r="AB110">
        <f>IF('2019'!AB110=0,0,(AMS_2030!AB110/'2019'!AB110)^(1/7)-1)</f>
        <v>-2.411262922500379E-4</v>
      </c>
      <c r="AC110">
        <f>IF('2019'!AC110=0,0,(AMS_2030!AC110/'2019'!AC110)^(1/7)-1)</f>
        <v>-6.8900790597603567E-4</v>
      </c>
      <c r="AD110">
        <f>IF('2019'!AD110=0,0,(AMS_2030!AD110/'2019'!AD110)^(1/7)-1)</f>
        <v>1.3776475770521657E-4</v>
      </c>
      <c r="AE110">
        <f>IF('2019'!AE110=0,0,(AMS_2030!AE110/'2019'!AE110)^(1/7)-1)</f>
        <v>-4.2327012427656463E-4</v>
      </c>
      <c r="AF110">
        <f>IF('2019'!AF110=0,0,(AMS_2030!AF110/'2019'!AF110)^(1/7)-1)</f>
        <v>-2.0811602723552758E-3</v>
      </c>
      <c r="AG110">
        <f>IF('2019'!AG110=0,0,(AMS_2030!AG110/'2019'!AG110)^(1/7)-1)</f>
        <v>-5.9103978073128394E-3</v>
      </c>
      <c r="AH110">
        <f>IF('2019'!AH110=0,0,(AMS_2030!AH110/'2019'!AH110)^(1/7)-1)</f>
        <v>2.8202485113704157E-5</v>
      </c>
      <c r="AI110">
        <f>IF('2019'!AI110=0,0,(AMS_2030!AI110/'2019'!AI110)^(1/7)-1)</f>
        <v>-6.3944752371880575E-4</v>
      </c>
      <c r="AJ110">
        <f>IF('2019'!AJ110=0,0,(AMS_2030!AJ110/'2019'!AJ110)^(1/7)-1)</f>
        <v>-1.6270885286884251E-5</v>
      </c>
      <c r="AK110">
        <f>IF('2019'!AK110=0,0,(AMS_2030!AK110/'2019'!AK110)^(1/7)-1)</f>
        <v>0</v>
      </c>
      <c r="AL110">
        <f>IF('2019'!AL110=0,0,(AMS_2030!AL110/'2019'!AL110)^(1/7)-1)</f>
        <v>6.7119544609517412E-4</v>
      </c>
      <c r="AM110">
        <f>IF('2019'!AM110=0,0,(AMS_2030!AM110/'2019'!AM110)^(1/7)-1)</f>
        <v>1.834815321988259E-5</v>
      </c>
      <c r="AN110">
        <f>IF('2019'!AN110=0,0,(AMS_2030!AN110/'2019'!AN110)^(1/7)-1)</f>
        <v>0</v>
      </c>
      <c r="AO110">
        <f>IF('2019'!AO110=0,0,(AMS_2030!AO110/'2019'!AO110)^(1/7)-1)</f>
        <v>-1.3551712959150031E-3</v>
      </c>
      <c r="AP110">
        <f>IF('2019'!AP110=0,0,(AMS_2030!AP110/'2019'!AP110)^(1/7)-1)</f>
        <v>0</v>
      </c>
      <c r="AQ110">
        <f>IF('2019'!AQ110=0,0,(AMS_2030!AQ110/'2019'!AQ110)^(1/7)-1)</f>
        <v>0</v>
      </c>
      <c r="AR110">
        <f>IF('2019'!AR110=0,0,(AMS_2030!AR110/'2019'!AR110)^(1/7)-1)</f>
        <v>0</v>
      </c>
      <c r="AS110">
        <f>IF('2019'!AS110=0,0,(AMS_2030!AS110/'2019'!AS110)^(1/7)-1)</f>
        <v>0</v>
      </c>
      <c r="AT110">
        <f>IF('2019'!AT110=0,0,(AMS_2030!AT110/'2019'!AT110)^(1/7)-1)</f>
        <v>-2.3181266213578855E-4</v>
      </c>
      <c r="AU110">
        <f>IF('2019'!AU110=0,0,(AMS_2030!AU110/'2019'!AU110)^(1/7)-1)</f>
        <v>-3.9978821661744712E-3</v>
      </c>
    </row>
    <row r="111" spans="1:47" x14ac:dyDescent="0.25">
      <c r="A111" s="146"/>
      <c r="B111" s="1" t="s">
        <v>35</v>
      </c>
      <c r="C111" s="1">
        <v>33</v>
      </c>
      <c r="D111" s="4" t="s">
        <v>72</v>
      </c>
      <c r="E111">
        <f>IF('2019'!E111=0,0,(AMS_2030!E111/'2019'!E111)^(1/7)-1)</f>
        <v>0</v>
      </c>
      <c r="F111">
        <f>IF('2019'!F111=0,0,(AMS_2030!F111/'2019'!F111)^(1/7)-1)</f>
        <v>0</v>
      </c>
      <c r="G111">
        <f>IF('2019'!G111=0,0,(AMS_2030!G111/'2019'!G111)^(1/7)-1)</f>
        <v>0</v>
      </c>
      <c r="H111">
        <f>IF('2019'!H111=0,0,(AMS_2030!H111/'2019'!H111)^(1/7)-1)</f>
        <v>0</v>
      </c>
      <c r="I111">
        <f>IF('2019'!I111=0,0,(AMS_2030!I111/'2019'!I111)^(1/7)-1)</f>
        <v>0</v>
      </c>
      <c r="J111">
        <f>IF('2019'!J111=0,0,(AMS_2030!J111/'2019'!J111)^(1/7)-1)</f>
        <v>0</v>
      </c>
      <c r="K111" s="64">
        <f>IF('2019 (Z)'!AW111=0,0,('AMS_2030 (Z)'!AW111/'2019 (Z)'!AW111)^(1/7)-1)</f>
        <v>0</v>
      </c>
      <c r="L111" s="64">
        <f t="shared" si="11"/>
        <v>0</v>
      </c>
      <c r="M111">
        <f>IF('2019'!M111=0,0,(AMS_2030!M111/'2019'!M111)^(1/7)-1)</f>
        <v>0</v>
      </c>
      <c r="N111">
        <f>IF('2019'!N111=0,0,(AMS_2030!N111/'2019'!N111)^(1/7)-1)</f>
        <v>0</v>
      </c>
      <c r="O111">
        <f>IF('2019'!O111=0,0,(AMS_2030!O111/'2019'!O111)^(1/7)-1)</f>
        <v>0</v>
      </c>
      <c r="P111">
        <f>IF('2019'!P111=0,0,(AMS_2030!P111/'2019'!P111)^(1/7)-1)</f>
        <v>0</v>
      </c>
      <c r="Q111">
        <f>IF('2019'!Q111=0,0,(AMS_2030!Q111/'2019'!Q111)^(1/7)-1)</f>
        <v>0</v>
      </c>
      <c r="R111">
        <f>IF('2019'!R111=0,0,(AMS_2030!R111/'2019'!R111)^(1/7)-1)</f>
        <v>0</v>
      </c>
      <c r="S111" s="64">
        <f t="shared" si="8"/>
        <v>0</v>
      </c>
      <c r="T111" s="64">
        <f>IF('2019'!T111=0,0,(AMS_2030!T111/'2019'!T111)^(1/7)-1)</f>
        <v>0</v>
      </c>
      <c r="U111">
        <f>IF('2019'!U111=0,0,(AMS_2030!U111/'2019'!U111)^(1/7)-1)</f>
        <v>0</v>
      </c>
      <c r="V111">
        <f>IF('2019'!V111=0,0,(AMS_2030!V111/'2019'!V111)^(1/7)-1)</f>
        <v>0</v>
      </c>
      <c r="W111">
        <f>IF('2019'!W111=0,0,(AMS_2030!W111/'2019'!W111)^(1/7)-1)</f>
        <v>0</v>
      </c>
      <c r="X111">
        <f>IF('2019'!X111=0,0,(AMS_2030!X111/'2019'!X111)^(1/7)-1)</f>
        <v>0</v>
      </c>
      <c r="Y111">
        <f>IF('2019'!Y111=0,0,(AMS_2030!Y111/'2019'!Y111)^(1/7)-1)</f>
        <v>0</v>
      </c>
      <c r="Z111">
        <f>IF('2019'!Z111=0,0,(AMS_2030!Z111/'2019'!Z111)^(1/7)-1)</f>
        <v>0</v>
      </c>
      <c r="AA111">
        <f>IF('2019'!AA111=0,0,(AMS_2030!AA111/'2019'!AA111)^(1/7)-1)</f>
        <v>0</v>
      </c>
      <c r="AB111">
        <f>IF('2019'!AB111=0,0,(AMS_2030!AB111/'2019'!AB111)^(1/7)-1)</f>
        <v>0</v>
      </c>
      <c r="AC111">
        <f>IF('2019'!AC111=0,0,(AMS_2030!AC111/'2019'!AC111)^(1/7)-1)</f>
        <v>0</v>
      </c>
      <c r="AD111">
        <f>IF('2019'!AD111=0,0,(AMS_2030!AD111/'2019'!AD111)^(1/7)-1)</f>
        <v>0</v>
      </c>
      <c r="AE111">
        <f>IF('2019'!AE111=0,0,(AMS_2030!AE111/'2019'!AE111)^(1/7)-1)</f>
        <v>0</v>
      </c>
      <c r="AF111">
        <f>IF('2019'!AF111=0,0,(AMS_2030!AF111/'2019'!AF111)^(1/7)-1)</f>
        <v>0</v>
      </c>
      <c r="AG111">
        <f>IF('2019'!AG111=0,0,(AMS_2030!AG111/'2019'!AG111)^(1/7)-1)</f>
        <v>0</v>
      </c>
      <c r="AH111">
        <f>IF('2019'!AH111=0,0,(AMS_2030!AH111/'2019'!AH111)^(1/7)-1)</f>
        <v>0</v>
      </c>
      <c r="AI111">
        <f>IF('2019'!AI111=0,0,(AMS_2030!AI111/'2019'!AI111)^(1/7)-1)</f>
        <v>0</v>
      </c>
      <c r="AJ111">
        <f>IF('2019'!AJ111=0,0,(AMS_2030!AJ111/'2019'!AJ111)^(1/7)-1)</f>
        <v>0</v>
      </c>
      <c r="AK111">
        <f>IF('2019'!AK111=0,0,(AMS_2030!AK111/'2019'!AK111)^(1/7)-1)</f>
        <v>0</v>
      </c>
      <c r="AL111">
        <f>IF('2019'!AL111=0,0,(AMS_2030!AL111/'2019'!AL111)^(1/7)-1)</f>
        <v>0</v>
      </c>
      <c r="AM111">
        <f>IF('2019'!AM111=0,0,(AMS_2030!AM111/'2019'!AM111)^(1/7)-1)</f>
        <v>0</v>
      </c>
      <c r="AN111">
        <f>IF('2019'!AN111=0,0,(AMS_2030!AN111/'2019'!AN111)^(1/7)-1)</f>
        <v>0</v>
      </c>
      <c r="AO111">
        <f>IF('2019'!AO111=0,0,(AMS_2030!AO111/'2019'!AO111)^(1/7)-1)</f>
        <v>0</v>
      </c>
      <c r="AP111">
        <f>IF('2019'!AP111=0,0,(AMS_2030!AP111/'2019'!AP111)^(1/7)-1)</f>
        <v>0</v>
      </c>
      <c r="AQ111">
        <f>IF('2019'!AQ111=0,0,(AMS_2030!AQ111/'2019'!AQ111)^(1/7)-1)</f>
        <v>0</v>
      </c>
      <c r="AR111">
        <f>IF('2019'!AR111=0,0,(AMS_2030!AR111/'2019'!AR111)^(1/7)-1)</f>
        <v>0</v>
      </c>
      <c r="AS111">
        <f>IF('2019'!AS111=0,0,(AMS_2030!AS111/'2019'!AS111)^(1/7)-1)</f>
        <v>0</v>
      </c>
      <c r="AT111">
        <f>IF('2019'!AT111=0,0,(AMS_2030!AT111/'2019'!AT111)^(1/7)-1)</f>
        <v>0</v>
      </c>
      <c r="AU111">
        <f>IF('2019'!AU111=0,0,(AMS_2030!AU111/'2019'!AU111)^(1/7)-1)</f>
        <v>0</v>
      </c>
    </row>
    <row r="112" spans="1:47" x14ac:dyDescent="0.25">
      <c r="A112" s="146"/>
      <c r="B112" s="1" t="s">
        <v>36</v>
      </c>
      <c r="C112" s="1">
        <v>34</v>
      </c>
      <c r="D112" s="4" t="s">
        <v>73</v>
      </c>
      <c r="E112">
        <f>IF('2019'!E112=0,0,(AMS_2030!E112/'2019'!E112)^(1/7)-1)</f>
        <v>3.6089888137527115E-3</v>
      </c>
      <c r="F112">
        <f>IF('2019'!F112=0,0,(AMS_2030!F112/'2019'!F112)^(1/7)-1)</f>
        <v>1.8641324080468369E-3</v>
      </c>
      <c r="G112">
        <f>IF('2019'!G112=0,0,(AMS_2030!G112/'2019'!G112)^(1/7)-1)</f>
        <v>0</v>
      </c>
      <c r="H112">
        <f>IF('2019'!H112=0,0,(AMS_2030!H112/'2019'!H112)^(1/7)-1)</f>
        <v>0</v>
      </c>
      <c r="I112">
        <f>IF('2019'!I112=0,0,(AMS_2030!I112/'2019'!I112)^(1/7)-1)</f>
        <v>0</v>
      </c>
      <c r="J112">
        <f>IF('2019'!J112=0,0,(AMS_2030!J112/'2019'!J112)^(1/7)-1)</f>
        <v>9.0649353245186859E-4</v>
      </c>
      <c r="K112" s="64">
        <f>IF('2019 (Z)'!AW112=0,0,('AMS_2030 (Z)'!AW112/'2019 (Z)'!AW112)^(1/7)-1)</f>
        <v>2.5674299692044489E-3</v>
      </c>
      <c r="L112" s="64">
        <f t="shared" si="11"/>
        <v>2.5674299692044489E-3</v>
      </c>
      <c r="M112">
        <f>IF('2019'!M112=0,0,(AMS_2030!M112/'2019'!M112)^(1/7)-1)</f>
        <v>-5.3530992952789735E-2</v>
      </c>
      <c r="N112">
        <f>IF('2019'!N112=0,0,(AMS_2030!N112/'2019'!N112)^(1/7)-1)</f>
        <v>0</v>
      </c>
      <c r="O112">
        <f>IF('2019'!O112=0,0,(AMS_2030!O112/'2019'!O112)^(1/7)-1)</f>
        <v>0</v>
      </c>
      <c r="P112">
        <f>IF('2019'!P112=0,0,(AMS_2030!P112/'2019'!P112)^(1/7)-1)</f>
        <v>-6.3894222915195087E-5</v>
      </c>
      <c r="Q112">
        <f>IF('2019'!Q112=0,0,(AMS_2030!Q112/'2019'!Q112)^(1/7)-1)</f>
        <v>-8.5851124320690531E-8</v>
      </c>
      <c r="R112">
        <f>IF('2019'!R112=0,0,(AMS_2030!R112/'2019'!R112)^(1/7)-1)</f>
        <v>0</v>
      </c>
      <c r="S112" s="64">
        <f t="shared" si="8"/>
        <v>1.3470979324470278E-5</v>
      </c>
      <c r="T112" s="64">
        <f>IF('2019'!T112=0,0,(AMS_2030!T112/'2019'!T112)^(1/7)-1)</f>
        <v>1.3470979324470278E-5</v>
      </c>
      <c r="U112">
        <f>IF('2019'!U112=0,0,(AMS_2030!U112/'2019'!U112)^(1/7)-1)</f>
        <v>0</v>
      </c>
      <c r="V112">
        <f>IF('2019'!V112=0,0,(AMS_2030!V112/'2019'!V112)^(1/7)-1)</f>
        <v>0</v>
      </c>
      <c r="W112">
        <f>IF('2019'!W112=0,0,(AMS_2030!W112/'2019'!W112)^(1/7)-1)</f>
        <v>8.9879142044901883E-4</v>
      </c>
      <c r="X112">
        <f>IF('2019'!X112=0,0,(AMS_2030!X112/'2019'!X112)^(1/7)-1)</f>
        <v>-3.9268174496509545E-6</v>
      </c>
      <c r="Y112">
        <f>IF('2019'!Y112=0,0,(AMS_2030!Y112/'2019'!Y112)^(1/7)-1)</f>
        <v>0</v>
      </c>
      <c r="Z112">
        <f>IF('2019'!Z112=0,0,(AMS_2030!Z112/'2019'!Z112)^(1/7)-1)</f>
        <v>-5.8982215084601997E-4</v>
      </c>
      <c r="AA112">
        <f>IF('2019'!AA112=0,0,(AMS_2030!AA112/'2019'!AA112)^(1/7)-1)</f>
        <v>0</v>
      </c>
      <c r="AB112">
        <f>IF('2019'!AB112=0,0,(AMS_2030!AB112/'2019'!AB112)^(1/7)-1)</f>
        <v>7.1370429723049966E-5</v>
      </c>
      <c r="AC112">
        <f>IF('2019'!AC112=0,0,(AMS_2030!AC112/'2019'!AC112)^(1/7)-1)</f>
        <v>0</v>
      </c>
      <c r="AD112">
        <f>IF('2019'!AD112=0,0,(AMS_2030!AD112/'2019'!AD112)^(1/7)-1)</f>
        <v>1.3776475770521657E-4</v>
      </c>
      <c r="AE112">
        <f>IF('2019'!AE112=0,0,(AMS_2030!AE112/'2019'!AE112)^(1/7)-1)</f>
        <v>-4.2327012427645361E-4</v>
      </c>
      <c r="AF112">
        <f>IF('2019'!AF112=0,0,(AMS_2030!AF112/'2019'!AF112)^(1/7)-1)</f>
        <v>-2.0811602723552758E-3</v>
      </c>
      <c r="AG112">
        <f>IF('2019'!AG112=0,0,(AMS_2030!AG112/'2019'!AG112)^(1/7)-1)</f>
        <v>0</v>
      </c>
      <c r="AH112">
        <f>IF('2019'!AH112=0,0,(AMS_2030!AH112/'2019'!AH112)^(1/7)-1)</f>
        <v>2.8202485113704157E-5</v>
      </c>
      <c r="AI112">
        <f>IF('2019'!AI112=0,0,(AMS_2030!AI112/'2019'!AI112)^(1/7)-1)</f>
        <v>-6.4103239773172227E-4</v>
      </c>
      <c r="AJ112">
        <f>IF('2019'!AJ112=0,0,(AMS_2030!AJ112/'2019'!AJ112)^(1/7)-1)</f>
        <v>1.0472709242037581E-6</v>
      </c>
      <c r="AK112">
        <f>IF('2019'!AK112=0,0,(AMS_2030!AK112/'2019'!AK112)^(1/7)-1)</f>
        <v>0</v>
      </c>
      <c r="AL112">
        <f>IF('2019'!AL112=0,0,(AMS_2030!AL112/'2019'!AL112)^(1/7)-1)</f>
        <v>6.7119544609517412E-4</v>
      </c>
      <c r="AM112">
        <f>IF('2019'!AM112=0,0,(AMS_2030!AM112/'2019'!AM112)^(1/7)-1)</f>
        <v>1.8408585835461011E-5</v>
      </c>
      <c r="AN112">
        <f>IF('2019'!AN112=0,0,(AMS_2030!AN112/'2019'!AN112)^(1/7)-1)</f>
        <v>0</v>
      </c>
      <c r="AO112">
        <f>IF('2019'!AO112=0,0,(AMS_2030!AO112/'2019'!AO112)^(1/7)-1)</f>
        <v>-1.3551712959150031E-3</v>
      </c>
      <c r="AP112">
        <f>IF('2019'!AP112=0,0,(AMS_2030!AP112/'2019'!AP112)^(1/7)-1)</f>
        <v>0</v>
      </c>
      <c r="AQ112">
        <f>IF('2019'!AQ112=0,0,(AMS_2030!AQ112/'2019'!AQ112)^(1/7)-1)</f>
        <v>0</v>
      </c>
      <c r="AR112">
        <f>IF('2019'!AR112=0,0,(AMS_2030!AR112/'2019'!AR112)^(1/7)-1)</f>
        <v>0</v>
      </c>
      <c r="AS112">
        <f>IF('2019'!AS112=0,0,(AMS_2030!AS112/'2019'!AS112)^(1/7)-1)</f>
        <v>0</v>
      </c>
      <c r="AT112">
        <f>IF('2019'!AT112=0,0,(AMS_2030!AT112/'2019'!AT112)^(1/7)-1)</f>
        <v>-7.9266894769103313E-4</v>
      </c>
      <c r="AU112">
        <f>IF('2019'!AU112=0,0,(AMS_2030!AU112/'2019'!AU112)^(1/7)-1)</f>
        <v>0</v>
      </c>
    </row>
    <row r="113" spans="1:47" x14ac:dyDescent="0.25">
      <c r="A113" s="146"/>
      <c r="B113" s="1" t="s">
        <v>37</v>
      </c>
      <c r="C113" s="1">
        <v>35</v>
      </c>
      <c r="D113" s="4" t="s">
        <v>74</v>
      </c>
      <c r="E113">
        <f>IF('2019'!E113=0,0,(AMS_2030!E113/'2019'!E113)^(1/7)-1)</f>
        <v>2.2789519896438737E-2</v>
      </c>
      <c r="F113">
        <f>IF('2019'!F113=0,0,(AMS_2030!F113/'2019'!F113)^(1/7)-1)</f>
        <v>2.6102923122492738E-2</v>
      </c>
      <c r="G113">
        <f>IF('2019'!G113=0,0,(AMS_2030!G113/'2019'!G113)^(1/7)-1)</f>
        <v>2.4392999633895629E-2</v>
      </c>
      <c r="H113">
        <f>IF('2019'!H113=0,0,(AMS_2030!H113/'2019'!H113)^(1/7)-1)</f>
        <v>4.4128070172742895E-2</v>
      </c>
      <c r="I113">
        <f>IF('2019'!I113=0,0,(AMS_2030!I113/'2019'!I113)^(1/7)-1)</f>
        <v>2.4542804764247084E-2</v>
      </c>
      <c r="J113">
        <f>IF('2019'!J113=0,0,(AMS_2030!J113/'2019'!J113)^(1/7)-1)</f>
        <v>2.3371683767568596E-2</v>
      </c>
      <c r="K113" s="64">
        <f>IF('2019 (Z)'!AW113=0,0,('AMS_2030 (Z)'!AW113/'2019 (Z)'!AW113)^(1/7)-1)</f>
        <v>2.616022165435794E-2</v>
      </c>
      <c r="L113" s="64">
        <f t="shared" si="11"/>
        <v>2.616022165435794E-2</v>
      </c>
      <c r="M113">
        <f>IF('2019'!M113=0,0,(AMS_2030!M113/'2019'!M113)^(1/7)-1)</f>
        <v>3.321594572915032E-2</v>
      </c>
      <c r="N113">
        <f>IF('2019'!N113=0,0,(AMS_2030!N113/'2019'!N113)^(1/7)-1)</f>
        <v>2.3759337158140381E-2</v>
      </c>
      <c r="O113">
        <f>IF('2019'!O113=0,0,(AMS_2030!O113/'2019'!O113)^(1/7)-1)</f>
        <v>2.0882724371768857E-2</v>
      </c>
      <c r="P113">
        <f>IF('2019'!P113=0,0,(AMS_2030!P113/'2019'!P113)^(1/7)-1)</f>
        <v>2.4034577854046058E-2</v>
      </c>
      <c r="Q113">
        <f>IF('2019'!Q113=0,0,(AMS_2030!Q113/'2019'!Q113)^(1/7)-1)</f>
        <v>2.43929110336778E-2</v>
      </c>
      <c r="R113">
        <f>IF('2019'!R113=0,0,(AMS_2030!R113/'2019'!R113)^(1/7)-1)</f>
        <v>2.4393011526588682E-2</v>
      </c>
      <c r="S113" s="64">
        <f t="shared" si="8"/>
        <v>2.4404688193817581E-2</v>
      </c>
      <c r="T113" s="64">
        <f>IF('2019'!T113=0,0,(AMS_2030!T113/'2019'!T113)^(1/7)-1)</f>
        <v>2.4404688193817581E-2</v>
      </c>
      <c r="U113">
        <f>IF('2019'!U113=0,0,(AMS_2030!U113/'2019'!U113)^(1/7)-1)</f>
        <v>2.4393141814942121E-2</v>
      </c>
      <c r="V113">
        <f>IF('2019'!V113=0,0,(AMS_2030!V113/'2019'!V113)^(1/7)-1)</f>
        <v>2.4393011387313424E-2</v>
      </c>
      <c r="W113">
        <f>IF('2019'!W113=0,0,(AMS_2030!W113/'2019'!W113)^(1/7)-1)</f>
        <v>1.8284482190344731E-2</v>
      </c>
      <c r="X113">
        <f>IF('2019'!X113=0,0,(AMS_2030!X113/'2019'!X113)^(1/7)-1)</f>
        <v>2.4394610079094159E-2</v>
      </c>
      <c r="Y113">
        <f>IF('2019'!Y113=0,0,(AMS_2030!Y113/'2019'!Y113)^(1/7)-1)</f>
        <v>2.1099469137514371E-2</v>
      </c>
      <c r="Z113">
        <f>IF('2019'!Z113=0,0,(AMS_2030!Z113/'2019'!Z113)^(1/7)-1)</f>
        <v>2.3205865047039032E-2</v>
      </c>
      <c r="AA113">
        <f>IF('2019'!AA113=0,0,(AMS_2030!AA113/'2019'!AA113)^(1/7)-1)</f>
        <v>2.8231552816702088E-2</v>
      </c>
      <c r="AB113">
        <f>IF('2019'!AB113=0,0,(AMS_2030!AB113/'2019'!AB113)^(1/7)-1)</f>
        <v>2.4141862882799403E-2</v>
      </c>
      <c r="AC113">
        <f>IF('2019'!AC113=0,0,(AMS_2030!AC113/'2019'!AC113)^(1/7)-1)</f>
        <v>2.3687184103845516E-2</v>
      </c>
      <c r="AD113">
        <f>IF('2019'!AD113=0,0,(AMS_2030!AD113/'2019'!AD113)^(1/7)-1)</f>
        <v>2.453412423226764E-2</v>
      </c>
      <c r="AE113">
        <f>IF('2019'!AE113=0,0,(AMS_2030!AE113/'2019'!AE113)^(1/7)-1)</f>
        <v>2.39594040269826E-2</v>
      </c>
      <c r="AF113">
        <f>IF('2019'!AF113=0,0,(AMS_2030!AF113/'2019'!AF113)^(1/7)-1)</f>
        <v>2.226107296621449E-2</v>
      </c>
      <c r="AG113">
        <f>IF('2019'!AG113=0,0,(AMS_2030!AG113/'2019'!AG113)^(1/7)-1)</f>
        <v>1.8338428843976518E-2</v>
      </c>
      <c r="AH113">
        <f>IF('2019'!AH113=0,0,(AMS_2030!AH113/'2019'!AH113)^(1/7)-1)</f>
        <v>2.4421889407272745E-2</v>
      </c>
      <c r="AI113">
        <f>IF('2019'!AI113=0,0,(AMS_2030!AI113/'2019'!AI113)^(1/7)-1)</f>
        <v>2.3738110463546569E-2</v>
      </c>
      <c r="AJ113">
        <f>IF('2019'!AJ113=0,0,(AMS_2030!AJ113/'2019'!AJ113)^(1/7)-1)</f>
        <v>2.4363771227634556E-2</v>
      </c>
      <c r="AK113">
        <f>IF('2019'!AK113=0,0,(AMS_2030!AK113/'2019'!AK113)^(1/7)-1)</f>
        <v>0</v>
      </c>
      <c r="AL113">
        <f>IF('2019'!AL113=0,0,(AMS_2030!AL113/'2019'!AL113)^(1/7)-1)</f>
        <v>2.5080566894895018E-2</v>
      </c>
      <c r="AM113">
        <f>IF('2019'!AM113=0,0,(AMS_2030!AM113/'2019'!AM113)^(1/7)-1)</f>
        <v>2.4411694668924566E-2</v>
      </c>
      <c r="AN113">
        <f>IF('2019'!AN113=0,0,(AMS_2030!AN113/'2019'!AN113)^(1/7)-1)</f>
        <v>0</v>
      </c>
      <c r="AO113">
        <f>IF('2019'!AO113=0,0,(AMS_2030!AO113/'2019'!AO113)^(1/7)-1)</f>
        <v>2.3004770991015944E-2</v>
      </c>
      <c r="AP113">
        <f>IF('2019'!AP113=0,0,(AMS_2030!AP113/'2019'!AP113)^(1/7)-1)</f>
        <v>2.4392998978968405E-2</v>
      </c>
      <c r="AQ113">
        <f>IF('2019'!AQ113=0,0,(AMS_2030!AQ113/'2019'!AQ113)^(1/7)-1)</f>
        <v>0</v>
      </c>
      <c r="AR113">
        <f>IF('2019'!AR113=0,0,(AMS_2030!AR113/'2019'!AR113)^(1/7)-1)</f>
        <v>2.4392998978968405E-2</v>
      </c>
      <c r="AS113">
        <f>IF('2019'!AS113=0,0,(AMS_2030!AS113/'2019'!AS113)^(1/7)-1)</f>
        <v>2.4392998978968405E-2</v>
      </c>
      <c r="AT113">
        <f>IF('2019'!AT113=0,0,(AMS_2030!AT113/'2019'!AT113)^(1/7)-1)</f>
        <v>2.3637926998556713E-2</v>
      </c>
      <c r="AU113">
        <f>IF('2019'!AU113=0,0,(AMS_2030!AU113/'2019'!AU113)^(1/7)-1)</f>
        <v>3.1770645921450846E-2</v>
      </c>
    </row>
    <row r="114" spans="1:47" x14ac:dyDescent="0.25">
      <c r="A114" s="146"/>
      <c r="B114" s="1" t="s">
        <v>38</v>
      </c>
      <c r="C114" s="1">
        <v>36</v>
      </c>
      <c r="D114" s="4" t="s">
        <v>75</v>
      </c>
      <c r="E114">
        <f>IF('2019'!E114=0,0,(AMS_2030!E114/'2019'!E114)^(1/7)-1)</f>
        <v>0</v>
      </c>
      <c r="F114">
        <f>IF('2019'!F114=0,0,(AMS_2030!F114/'2019'!F114)^(1/7)-1)</f>
        <v>0</v>
      </c>
      <c r="G114">
        <f>IF('2019'!G114=0,0,(AMS_2030!G114/'2019'!G114)^(1/7)-1)</f>
        <v>0</v>
      </c>
      <c r="H114">
        <f>IF('2019'!H114=0,0,(AMS_2030!H114/'2019'!H114)^(1/7)-1)</f>
        <v>0</v>
      </c>
      <c r="I114">
        <f>IF('2019'!I114=0,0,(AMS_2030!I114/'2019'!I114)^(1/7)-1)</f>
        <v>0</v>
      </c>
      <c r="J114">
        <f>IF('2019'!J114=0,0,(AMS_2030!J114/'2019'!J114)^(1/7)-1)</f>
        <v>0</v>
      </c>
      <c r="K114" s="64">
        <f>IF('2019 (Z)'!AW114=0,0,('AMS_2030 (Z)'!AW114/'2019 (Z)'!AW114)^(1/7)-1)</f>
        <v>0</v>
      </c>
      <c r="L114" s="64">
        <f t="shared" si="11"/>
        <v>0</v>
      </c>
      <c r="M114">
        <f>IF('2019'!M114=0,0,(AMS_2030!M114/'2019'!M114)^(1/7)-1)</f>
        <v>0</v>
      </c>
      <c r="N114">
        <f>IF('2019'!N114=0,0,(AMS_2030!N114/'2019'!N114)^(1/7)-1)</f>
        <v>0</v>
      </c>
      <c r="O114">
        <f>IF('2019'!O114=0,0,(AMS_2030!O114/'2019'!O114)^(1/7)-1)</f>
        <v>0</v>
      </c>
      <c r="P114">
        <f>IF('2019'!P114=0,0,(AMS_2030!P114/'2019'!P114)^(1/7)-1)</f>
        <v>0</v>
      </c>
      <c r="Q114">
        <f>IF('2019'!Q114=0,0,(AMS_2030!Q114/'2019'!Q114)^(1/7)-1)</f>
        <v>0</v>
      </c>
      <c r="R114">
        <f>IF('2019'!R114=0,0,(AMS_2030!R114/'2019'!R114)^(1/7)-1)</f>
        <v>0</v>
      </c>
      <c r="S114" s="64">
        <f t="shared" si="8"/>
        <v>0</v>
      </c>
      <c r="T114" s="64">
        <f>IF('2019'!T114=0,0,(AMS_2030!T114/'2019'!T114)^(1/7)-1)</f>
        <v>0</v>
      </c>
      <c r="U114">
        <f>IF('2019'!U114=0,0,(AMS_2030!U114/'2019'!U114)^(1/7)-1)</f>
        <v>0</v>
      </c>
      <c r="V114">
        <f>IF('2019'!V114=0,0,(AMS_2030!V114/'2019'!V114)^(1/7)-1)</f>
        <v>0</v>
      </c>
      <c r="W114">
        <f>IF('2019'!W114=0,0,(AMS_2030!W114/'2019'!W114)^(1/7)-1)</f>
        <v>0</v>
      </c>
      <c r="X114">
        <f>IF('2019'!X114=0,0,(AMS_2030!X114/'2019'!X114)^(1/7)-1)</f>
        <v>0</v>
      </c>
      <c r="Y114">
        <f>IF('2019'!Y114=0,0,(AMS_2030!Y114/'2019'!Y114)^(1/7)-1)</f>
        <v>0</v>
      </c>
      <c r="Z114">
        <f>IF('2019'!Z114=0,0,(AMS_2030!Z114/'2019'!Z114)^(1/7)-1)</f>
        <v>0</v>
      </c>
      <c r="AA114">
        <f>IF('2019'!AA114=0,0,(AMS_2030!AA114/'2019'!AA114)^(1/7)-1)</f>
        <v>0</v>
      </c>
      <c r="AB114">
        <f>IF('2019'!AB114=0,0,(AMS_2030!AB114/'2019'!AB114)^(1/7)-1)</f>
        <v>0</v>
      </c>
      <c r="AC114">
        <f>IF('2019'!AC114=0,0,(AMS_2030!AC114/'2019'!AC114)^(1/7)-1)</f>
        <v>0</v>
      </c>
      <c r="AD114">
        <f>IF('2019'!AD114=0,0,(AMS_2030!AD114/'2019'!AD114)^(1/7)-1)</f>
        <v>0</v>
      </c>
      <c r="AE114">
        <f>IF('2019'!AE114=0,0,(AMS_2030!AE114/'2019'!AE114)^(1/7)-1)</f>
        <v>0</v>
      </c>
      <c r="AF114">
        <f>IF('2019'!AF114=0,0,(AMS_2030!AF114/'2019'!AF114)^(1/7)-1)</f>
        <v>0</v>
      </c>
      <c r="AG114">
        <f>IF('2019'!AG114=0,0,(AMS_2030!AG114/'2019'!AG114)^(1/7)-1)</f>
        <v>0</v>
      </c>
      <c r="AH114">
        <f>IF('2019'!AH114=0,0,(AMS_2030!AH114/'2019'!AH114)^(1/7)-1)</f>
        <v>0</v>
      </c>
      <c r="AI114">
        <f>IF('2019'!AI114=0,0,(AMS_2030!AI114/'2019'!AI114)^(1/7)-1)</f>
        <v>0</v>
      </c>
      <c r="AJ114">
        <f>IF('2019'!AJ114=0,0,(AMS_2030!AJ114/'2019'!AJ114)^(1/7)-1)</f>
        <v>0</v>
      </c>
      <c r="AK114">
        <f>IF('2019'!AK114=0,0,(AMS_2030!AK114/'2019'!AK114)^(1/7)-1)</f>
        <v>0</v>
      </c>
      <c r="AL114">
        <f>IF('2019'!AL114=0,0,(AMS_2030!AL114/'2019'!AL114)^(1/7)-1)</f>
        <v>0</v>
      </c>
      <c r="AM114">
        <f>IF('2019'!AM114=0,0,(AMS_2030!AM114/'2019'!AM114)^(1/7)-1)</f>
        <v>0</v>
      </c>
      <c r="AN114">
        <f>IF('2019'!AN114=0,0,(AMS_2030!AN114/'2019'!AN114)^(1/7)-1)</f>
        <v>0</v>
      </c>
      <c r="AO114">
        <f>IF('2019'!AO114=0,0,(AMS_2030!AO114/'2019'!AO114)^(1/7)-1)</f>
        <v>0</v>
      </c>
      <c r="AP114">
        <f>IF('2019'!AP114=0,0,(AMS_2030!AP114/'2019'!AP114)^(1/7)-1)</f>
        <v>0</v>
      </c>
      <c r="AQ114">
        <f>IF('2019'!AQ114=0,0,(AMS_2030!AQ114/'2019'!AQ114)^(1/7)-1)</f>
        <v>0</v>
      </c>
      <c r="AR114">
        <f>IF('2019'!AR114=0,0,(AMS_2030!AR114/'2019'!AR114)^(1/7)-1)</f>
        <v>0</v>
      </c>
      <c r="AS114">
        <f>IF('2019'!AS114=0,0,(AMS_2030!AS114/'2019'!AS114)^(1/7)-1)</f>
        <v>0</v>
      </c>
      <c r="AT114">
        <f>IF('2019'!AT114=0,0,(AMS_2030!AT114/'2019'!AT114)^(1/7)-1)</f>
        <v>0</v>
      </c>
      <c r="AU114">
        <f>IF('2019'!AU114=0,0,(AMS_2030!AU114/'2019'!AU114)^(1/7)-1)</f>
        <v>0</v>
      </c>
    </row>
    <row r="115" spans="1:47" x14ac:dyDescent="0.25">
      <c r="A115" s="146"/>
      <c r="B115" s="1" t="s">
        <v>39</v>
      </c>
      <c r="C115" s="1">
        <v>37</v>
      </c>
      <c r="D115" s="4" t="s">
        <v>76</v>
      </c>
      <c r="E115">
        <f>IF('2019'!E115=0,0,(AMS_2030!E115/'2019'!E115)^(1/7)-1)</f>
        <v>1.925333638952198E-3</v>
      </c>
      <c r="F115">
        <f>IF('2019'!F115=0,0,(AMS_2030!F115/'2019'!F115)^(1/7)-1)</f>
        <v>0</v>
      </c>
      <c r="G115">
        <f>IF('2019'!G115=0,0,(AMS_2030!G115/'2019'!G115)^(1/7)-1)</f>
        <v>0</v>
      </c>
      <c r="H115">
        <f>IF('2019'!H115=0,0,(AMS_2030!H115/'2019'!H115)^(1/7)-1)</f>
        <v>0</v>
      </c>
      <c r="I115">
        <f>IF('2019'!I115=0,0,(AMS_2030!I115/'2019'!I115)^(1/7)-1)</f>
        <v>0</v>
      </c>
      <c r="J115">
        <f>IF('2019'!J115=0,0,(AMS_2030!J115/'2019'!J115)^(1/7)-1)</f>
        <v>9.0649353245186859E-4</v>
      </c>
      <c r="K115" s="64">
        <f>IF('2019 (Z)'!AW115=0,0,('AMS_2030 (Z)'!AW115/'2019 (Z)'!AW115)^(1/7)-1)</f>
        <v>2.5586924695992774E-3</v>
      </c>
      <c r="L115" s="64">
        <f t="shared" si="11"/>
        <v>2.5586924695992774E-3</v>
      </c>
      <c r="M115">
        <f>IF('2019'!M115=0,0,(AMS_2030!M115/'2019'!M115)^(1/7)-1)</f>
        <v>-5.3530992952789735E-2</v>
      </c>
      <c r="N115">
        <f>IF('2019'!N115=0,0,(AMS_2030!N115/'2019'!N115)^(1/7)-1)</f>
        <v>0</v>
      </c>
      <c r="O115">
        <f>IF('2019'!O115=0,0,(AMS_2030!O115/'2019'!O115)^(1/7)-1)</f>
        <v>0</v>
      </c>
      <c r="P115">
        <f>IF('2019'!P115=0,0,(AMS_2030!P115/'2019'!P115)^(1/7)-1)</f>
        <v>-4.2859129831152032E-5</v>
      </c>
      <c r="Q115">
        <f>IF('2019'!Q115=0,0,(AMS_2030!Q115/'2019'!Q115)^(1/7)-1)</f>
        <v>-8.5851124320690531E-8</v>
      </c>
      <c r="R115">
        <f>IF('2019'!R115=0,0,(AMS_2030!R115/'2019'!R115)^(1/7)-1)</f>
        <v>0</v>
      </c>
      <c r="S115" s="64">
        <f t="shared" si="8"/>
        <v>1.3470979324470278E-5</v>
      </c>
      <c r="T115" s="64">
        <f>IF('2019'!T115=0,0,(AMS_2030!T115/'2019'!T115)^(1/7)-1)</f>
        <v>1.3470979324470278E-5</v>
      </c>
      <c r="U115">
        <f>IF('2019'!U115=0,0,(AMS_2030!U115/'2019'!U115)^(1/7)-1)</f>
        <v>0</v>
      </c>
      <c r="V115">
        <f>IF('2019'!V115=0,0,(AMS_2030!V115/'2019'!V115)^(1/7)-1)</f>
        <v>0</v>
      </c>
      <c r="W115">
        <f>IF('2019'!W115=0,0,(AMS_2030!W115/'2019'!W115)^(1/7)-1)</f>
        <v>8.1264835799910173E-4</v>
      </c>
      <c r="X115">
        <f>IF('2019'!X115=0,0,(AMS_2030!X115/'2019'!X115)^(1/7)-1)</f>
        <v>-2.0603872582514171E-6</v>
      </c>
      <c r="Y115">
        <f>IF('2019'!Y115=0,0,(AMS_2030!Y115/'2019'!Y115)^(1/7)-1)</f>
        <v>0</v>
      </c>
      <c r="Z115">
        <f>IF('2019'!Z115=0,0,(AMS_2030!Z115/'2019'!Z115)^(1/7)-1)</f>
        <v>-5.9664221050026445E-4</v>
      </c>
      <c r="AA115">
        <f>IF('2019'!AA115=0,0,(AMS_2030!AA115/'2019'!AA115)^(1/7)-1)</f>
        <v>3.6941135928336699E-3</v>
      </c>
      <c r="AB115">
        <f>IF('2019'!AB115=0,0,(AMS_2030!AB115/'2019'!AB115)^(1/7)-1)</f>
        <v>8.5208905968636728E-5</v>
      </c>
      <c r="AC115">
        <f>IF('2019'!AC115=0,0,(AMS_2030!AC115/'2019'!AC115)^(1/7)-1)</f>
        <v>-6.8900790597592465E-4</v>
      </c>
      <c r="AD115">
        <f>IF('2019'!AD115=0,0,(AMS_2030!AD115/'2019'!AD115)^(1/7)-1)</f>
        <v>1.3776475770521657E-4</v>
      </c>
      <c r="AE115">
        <f>IF('2019'!AE115=0,0,(AMS_2030!AE115/'2019'!AE115)^(1/7)-1)</f>
        <v>-4.2327012427645361E-4</v>
      </c>
      <c r="AF115">
        <f>IF('2019'!AF115=0,0,(AMS_2030!AF115/'2019'!AF115)^(1/7)-1)</f>
        <v>-2.0811602723553868E-3</v>
      </c>
      <c r="AG115">
        <f>IF('2019'!AG115=0,0,(AMS_2030!AG115/'2019'!AG115)^(1/7)-1)</f>
        <v>-5.9103978073128394E-3</v>
      </c>
      <c r="AH115">
        <f>IF('2019'!AH115=0,0,(AMS_2030!AH115/'2019'!AH115)^(1/7)-1)</f>
        <v>2.8202485113704157E-5</v>
      </c>
      <c r="AI115">
        <f>IF('2019'!AI115=0,0,(AMS_2030!AI115/'2019'!AI115)^(1/7)-1)</f>
        <v>-6.4023955852676728E-4</v>
      </c>
      <c r="AJ115">
        <f>IF('2019'!AJ115=0,0,(AMS_2030!AJ115/'2019'!AJ115)^(1/7)-1)</f>
        <v>1.0472709242037581E-6</v>
      </c>
      <c r="AK115">
        <f>IF('2019'!AK115=0,0,(AMS_2030!AK115/'2019'!AK115)^(1/7)-1)</f>
        <v>0</v>
      </c>
      <c r="AL115">
        <f>IF('2019'!AL115=0,0,(AMS_2030!AL115/'2019'!AL115)^(1/7)-1)</f>
        <v>6.7119544609517412E-4</v>
      </c>
      <c r="AM115">
        <f>IF('2019'!AM115=0,0,(AMS_2030!AM115/'2019'!AM115)^(1/7)-1)</f>
        <v>1.839670470249466E-5</v>
      </c>
      <c r="AN115">
        <f>IF('2019'!AN115=0,0,(AMS_2030!AN115/'2019'!AN115)^(1/7)-1)</f>
        <v>0</v>
      </c>
      <c r="AO115">
        <f>IF('2019'!AO115=0,0,(AMS_2030!AO115/'2019'!AO115)^(1/7)-1)</f>
        <v>-1.3551712959151141E-3</v>
      </c>
      <c r="AP115">
        <f>IF('2019'!AP115=0,0,(AMS_2030!AP115/'2019'!AP115)^(1/7)-1)</f>
        <v>0</v>
      </c>
      <c r="AQ115">
        <f>IF('2019'!AQ115=0,0,(AMS_2030!AQ115/'2019'!AQ115)^(1/7)-1)</f>
        <v>0</v>
      </c>
      <c r="AR115">
        <f>IF('2019'!AR115=0,0,(AMS_2030!AR115/'2019'!AR115)^(1/7)-1)</f>
        <v>0</v>
      </c>
      <c r="AS115">
        <f>IF('2019'!AS115=0,0,(AMS_2030!AS115/'2019'!AS115)^(1/7)-1)</f>
        <v>0</v>
      </c>
      <c r="AT115">
        <f>IF('2019'!AT115=0,0,(AMS_2030!AT115/'2019'!AT115)^(1/7)-1)</f>
        <v>3.3934001548185933E-4</v>
      </c>
      <c r="AU115">
        <f>IF('2019'!AU115=0,0,(AMS_2030!AU115/'2019'!AU115)^(1/7)-1)</f>
        <v>0</v>
      </c>
    </row>
  </sheetData>
  <sheetProtection sheet="1" objects="1" scenarios="1"/>
  <mergeCells count="4">
    <mergeCell ref="A1:C3"/>
    <mergeCell ref="A5:A41"/>
    <mergeCell ref="A42:A78"/>
    <mergeCell ref="A79:A1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CC42-4CF6-4A8E-8786-A0CC0DF28418}">
  <sheetPr>
    <tabColor theme="5" tint="0.59999389629810485"/>
  </sheetPr>
  <dimension ref="A1:AU115"/>
  <sheetViews>
    <sheetView workbookViewId="0">
      <selection activeCell="M9" sqref="M9"/>
    </sheetView>
  </sheetViews>
  <sheetFormatPr baseColWidth="10" defaultColWidth="9.140625" defaultRowHeight="15" x14ac:dyDescent="0.25"/>
  <cols>
    <col min="1" max="2" width="10.140625" customWidth="1"/>
    <col min="3" max="3" width="10.85546875" customWidth="1"/>
    <col min="4" max="4" width="25.28515625" style="5" customWidth="1"/>
    <col min="42" max="42" width="10" customWidth="1"/>
  </cols>
  <sheetData>
    <row r="1" spans="1:47" ht="15" customHeight="1" x14ac:dyDescent="0.25">
      <c r="A1" s="147" t="s">
        <v>140</v>
      </c>
      <c r="B1" s="147"/>
      <c r="C1" s="148"/>
      <c r="D1" s="6" t="s">
        <v>0</v>
      </c>
      <c r="E1" s="1" t="s">
        <v>3</v>
      </c>
      <c r="F1" s="1" t="s">
        <v>4</v>
      </c>
      <c r="G1" s="1" t="s">
        <v>5</v>
      </c>
      <c r="H1" s="1" t="s">
        <v>6</v>
      </c>
      <c r="I1" s="1" t="s">
        <v>7</v>
      </c>
      <c r="J1" s="1" t="s">
        <v>8</v>
      </c>
      <c r="K1" s="63" t="s">
        <v>9</v>
      </c>
      <c r="L1" s="63" t="s">
        <v>10</v>
      </c>
      <c r="M1" s="1" t="s">
        <v>11</v>
      </c>
      <c r="N1" s="1" t="s">
        <v>12</v>
      </c>
      <c r="O1" s="1" t="s">
        <v>13</v>
      </c>
      <c r="P1" s="1" t="s">
        <v>14</v>
      </c>
      <c r="Q1" s="1" t="s">
        <v>15</v>
      </c>
      <c r="R1" s="1" t="s">
        <v>16</v>
      </c>
      <c r="S1" s="63" t="s">
        <v>17</v>
      </c>
      <c r="T1" s="63"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A2" s="147"/>
      <c r="B2" s="147"/>
      <c r="C2" s="148"/>
      <c r="D2" s="6" t="s">
        <v>1</v>
      </c>
      <c r="E2" s="1" t="s">
        <v>3</v>
      </c>
      <c r="F2" s="1" t="s">
        <v>4</v>
      </c>
      <c r="G2" s="1" t="s">
        <v>5</v>
      </c>
      <c r="H2" s="1" t="s">
        <v>6</v>
      </c>
      <c r="I2" s="1" t="s">
        <v>7</v>
      </c>
      <c r="J2" s="1" t="s">
        <v>8</v>
      </c>
      <c r="K2" s="63" t="s">
        <v>9</v>
      </c>
      <c r="L2" s="63" t="s">
        <v>10</v>
      </c>
      <c r="M2" s="1" t="s">
        <v>11</v>
      </c>
      <c r="N2" s="1">
        <v>10</v>
      </c>
      <c r="O2" s="1">
        <v>11</v>
      </c>
      <c r="P2" s="1">
        <v>12</v>
      </c>
      <c r="Q2" s="1">
        <v>13</v>
      </c>
      <c r="R2" s="1">
        <v>14</v>
      </c>
      <c r="S2" s="63">
        <v>15</v>
      </c>
      <c r="T2" s="63">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A3" s="149"/>
      <c r="B3" s="149"/>
      <c r="C3" s="150"/>
      <c r="D3" s="6" t="s">
        <v>2</v>
      </c>
      <c r="E3" s="1" t="s">
        <v>40</v>
      </c>
      <c r="F3" s="1" t="s">
        <v>41</v>
      </c>
      <c r="G3" s="1" t="s">
        <v>42</v>
      </c>
      <c r="H3" s="1" t="s">
        <v>43</v>
      </c>
      <c r="I3" s="1" t="s">
        <v>44</v>
      </c>
      <c r="J3" s="1" t="s">
        <v>45</v>
      </c>
      <c r="K3" s="63" t="s">
        <v>46</v>
      </c>
      <c r="L3" s="63" t="s">
        <v>47</v>
      </c>
      <c r="M3" s="1" t="s">
        <v>48</v>
      </c>
      <c r="N3" s="1" t="s">
        <v>49</v>
      </c>
      <c r="O3" s="1" t="s">
        <v>50</v>
      </c>
      <c r="P3" s="1" t="s">
        <v>51</v>
      </c>
      <c r="Q3" s="1" t="s">
        <v>52</v>
      </c>
      <c r="R3" s="1" t="s">
        <v>53</v>
      </c>
      <c r="S3" s="63" t="s">
        <v>54</v>
      </c>
      <c r="T3" s="63"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4" t="s">
        <v>2</v>
      </c>
      <c r="E4" s="1" t="s">
        <v>92</v>
      </c>
      <c r="F4" s="1" t="s">
        <v>92</v>
      </c>
      <c r="G4" s="1" t="s">
        <v>92</v>
      </c>
      <c r="H4" s="1" t="s">
        <v>92</v>
      </c>
      <c r="I4" s="1" t="s">
        <v>92</v>
      </c>
      <c r="J4" s="1" t="s">
        <v>92</v>
      </c>
      <c r="K4" s="63" t="s">
        <v>92</v>
      </c>
      <c r="L4" s="63" t="s">
        <v>92</v>
      </c>
      <c r="M4" s="1" t="s">
        <v>92</v>
      </c>
      <c r="N4" s="1" t="s">
        <v>92</v>
      </c>
      <c r="O4" s="1" t="s">
        <v>92</v>
      </c>
      <c r="P4" s="1" t="s">
        <v>92</v>
      </c>
      <c r="Q4" s="1" t="s">
        <v>92</v>
      </c>
      <c r="R4" s="1" t="s">
        <v>92</v>
      </c>
      <c r="S4" s="63" t="s">
        <v>92</v>
      </c>
      <c r="T4" s="63"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4" t="s">
        <v>40</v>
      </c>
      <c r="E5">
        <f>IF(AME_2030!E5=0,0,(AME_2050!E5/AME_2030!E5)^(1/20)-1)</f>
        <v>-7.3330578963326509E-4</v>
      </c>
      <c r="F5">
        <f>IF(AME_2030!F5=0,0,(AME_2050!F5/AME_2030!F5)^(1/20)-1)</f>
        <v>-1.4839462460314312E-4</v>
      </c>
      <c r="G5">
        <f>IF(AME_2030!G5=0,0,(AME_2050!G5/AME_2030!G5)^(1/20)-1)</f>
        <v>1.0254268545395462E-9</v>
      </c>
      <c r="H5">
        <f>IF(AME_2030!H5=0,0,(AME_2050!H5/AME_2030!H5)^(1/20)-1)</f>
        <v>0</v>
      </c>
      <c r="I5">
        <f>IF(AME_2030!I5=0,0,(AME_2050!I5/AME_2030!I5)^(1/20)-1)</f>
        <v>0</v>
      </c>
      <c r="J5">
        <f>IF(AME_2030!J5=0,0,(AME_2050!J5/AME_2030!J5)^(1/20)-1)</f>
        <v>-5.6942813695914918E-4</v>
      </c>
      <c r="K5" s="64">
        <f>IF('AME_2030 (Z)'!AW5=0,0,('AME_2050 (Z)'!AW5/'AME_2030 (Z)'!AW5)^(1/20)-1)</f>
        <v>9.8459288584429316E-6</v>
      </c>
      <c r="L5" s="64">
        <f>K5</f>
        <v>9.8459288584429316E-6</v>
      </c>
      <c r="M5">
        <f>IF(AME_2030!M5=0,0,(AME_2050!M5/AME_2030!M5)^(1/20)-1)</f>
        <v>3.3640988967809093E-4</v>
      </c>
      <c r="N5">
        <f>IF(AME_2030!N5=0,0,(AME_2050!N5/AME_2030!N5)^(1/20)-1)</f>
        <v>0</v>
      </c>
      <c r="O5">
        <f>IF(AME_2030!O5=0,0,(AME_2050!O5/AME_2030!O5)^(1/20)-1)</f>
        <v>0</v>
      </c>
      <c r="P5">
        <f>IF(AME_2030!P5=0,0,(AME_2050!P5/AME_2030!P5)^(1/20)-1)</f>
        <v>-1.7648801474519082E-3</v>
      </c>
      <c r="Q5">
        <f>IF(AME_2030!Q5=0,0,(AME_2050!Q5/AME_2030!Q5)^(1/20)-1)</f>
        <v>-1.5983675261121988E-7</v>
      </c>
      <c r="R5">
        <f>IF(AME_2030!R5=0,0,(AME_2050!R5/AME_2030!R5)^(1/20)-1)</f>
        <v>1.7487387093950701E-8</v>
      </c>
      <c r="S5" s="64">
        <f>T5</f>
        <v>6.3663005420711016E-6</v>
      </c>
      <c r="T5" s="64">
        <f>IF(AME_2030!T5=0,0,(AME_2050!T5/AME_2030!T5)^(1/20)-1)</f>
        <v>6.3663005420711016E-6</v>
      </c>
      <c r="U5">
        <f>IF(AME_2030!U5=0,0,(AME_2050!U5/AME_2030!U5)^(1/20)-1)</f>
        <v>0</v>
      </c>
      <c r="V5">
        <f>IF(AME_2030!V5=0,0,(AME_2050!V5/AME_2030!V5)^(1/20)-1)</f>
        <v>0</v>
      </c>
      <c r="W5">
        <f>IF(AME_2030!W5=0,0,(AME_2050!W5/AME_2030!W5)^(1/20)-1)</f>
        <v>2.5664595117427247E-3</v>
      </c>
      <c r="X5">
        <f>IF(AME_2030!X5=0,0,(AME_2050!X5/AME_2030!X5)^(1/20)-1)</f>
        <v>1.3604922961003574E-3</v>
      </c>
      <c r="Y5">
        <f>IF(AME_2030!Y5=0,0,(AME_2050!Y5/AME_2030!Y5)^(1/20)-1)</f>
        <v>0</v>
      </c>
      <c r="Z5">
        <f>IF(AME_2030!Z5=0,0,(AME_2050!Z5/AME_2030!Z5)^(1/20)-1)</f>
        <v>-3.9797238018446368E-4</v>
      </c>
      <c r="AA5">
        <f>IF(AME_2030!AA5=0,0,(AME_2050!AA5/AME_2030!AA5)^(1/20)-1)</f>
        <v>1.3586901745168412E-3</v>
      </c>
      <c r="AB5">
        <f>IF(AME_2030!AB5=0,0,(AME_2050!AB5/AME_2030!AB5)^(1/20)-1)</f>
        <v>2.3940830300883675E-5</v>
      </c>
      <c r="AC5">
        <f>IF(AME_2030!AC5=0,0,(AME_2050!AC5/AME_2030!AC5)^(1/20)-1)</f>
        <v>-1.1420399031303319E-4</v>
      </c>
      <c r="AD5">
        <f>IF(AME_2030!AD5=0,0,(AME_2050!AD5/AME_2030!AD5)^(1/20)-1)</f>
        <v>7.3817110607832248E-5</v>
      </c>
      <c r="AE5">
        <f>IF(AME_2030!AE5=0,0,(AME_2050!AE5/AME_2030!AE5)^(1/20)-1)</f>
        <v>9.1093228888228239E-5</v>
      </c>
      <c r="AF5">
        <f>IF(AME_2030!AF5=0,0,(AME_2050!AF5/AME_2030!AF5)^(1/20)-1)</f>
        <v>9.6572515527304503E-5</v>
      </c>
      <c r="AG5">
        <f>IF(AME_2030!AG5=0,0,(AME_2050!AG5/AME_2030!AG5)^(1/20)-1)</f>
        <v>0</v>
      </c>
      <c r="AH5">
        <f>IF(AME_2030!AH5=0,0,(AME_2050!AH5/AME_2030!AH5)^(1/20)-1)</f>
        <v>6.1176081036284913E-5</v>
      </c>
      <c r="AI5">
        <f>IF(AME_2030!AI5=0,0,(AME_2050!AI5/AME_2030!AI5)^(1/20)-1)</f>
        <v>-2.378182351314706E-5</v>
      </c>
      <c r="AJ5">
        <f>IF(AME_2030!AJ5=0,0,(AME_2050!AJ5/AME_2030!AJ5)^(1/20)-1)</f>
        <v>8.8316879942595961E-7</v>
      </c>
      <c r="AK5">
        <f>IF(AME_2030!AK5=0,0,(AME_2050!AK5/AME_2030!AK5)^(1/20)-1)</f>
        <v>0</v>
      </c>
      <c r="AL5">
        <f>IF(AME_2030!AL5=0,0,(AME_2050!AL5/AME_2030!AL5)^(1/20)-1)</f>
        <v>-3.195665898791944E-5</v>
      </c>
      <c r="AM5">
        <f>IF(AME_2030!AM5=0,0,(AME_2050!AM5/AME_2030!AM5)^(1/20)-1)</f>
        <v>-2.5311269064021147E-6</v>
      </c>
      <c r="AN5">
        <f>IF(AME_2030!AN5=0,0,(AME_2050!AN5/AME_2030!AN5)^(1/20)-1)</f>
        <v>0</v>
      </c>
      <c r="AO5">
        <f>IF(AME_2030!AO5=0,0,(AME_2050!AO5/AME_2030!AO5)^(1/20)-1)</f>
        <v>2.4742341353523045E-7</v>
      </c>
      <c r="AP5">
        <f>IF(AME_2030!AP5=0,0,(AME_2050!AP5/AME_2030!AP5)^(1/20)-1)</f>
        <v>2.83192759769757E-3</v>
      </c>
      <c r="AQ5">
        <f>IF(AME_2030!AQ5=0,0,(AME_2050!AQ5/AME_2030!AQ5)^(1/20)-1)</f>
        <v>0</v>
      </c>
      <c r="AR5">
        <f>IF(AME_2030!AR5=0,0,(AME_2050!AR5/AME_2030!AR5)^(1/20)-1)</f>
        <v>-1.7668150229888102E-4</v>
      </c>
      <c r="AS5">
        <f>IF(AME_2030!AS5=0,0,(AME_2050!AS5/AME_2030!AS5)^(1/20)-1)</f>
        <v>2.3078209908720115E-3</v>
      </c>
      <c r="AT5">
        <f>IF(AME_2030!AT5=0,0,(AME_2050!AT5/AME_2030!AT5)^(1/20)-1)</f>
        <v>1.35879132194483E-3</v>
      </c>
      <c r="AU5">
        <f>IF(AME_2030!AU5=0,0,(AME_2050!AU5/AME_2030!AU5)^(1/20)-1)</f>
        <v>0</v>
      </c>
    </row>
    <row r="6" spans="1:47" x14ac:dyDescent="0.25">
      <c r="A6" s="146"/>
      <c r="B6" s="1" t="s">
        <v>4</v>
      </c>
      <c r="C6" s="1" t="s">
        <v>4</v>
      </c>
      <c r="D6" s="4" t="s">
        <v>41</v>
      </c>
      <c r="E6">
        <f>IF(AME_2030!E6=0,0,(AME_2050!E6/AME_2030!E6)^(1/20)-1)</f>
        <v>-6.382621587017745E-4</v>
      </c>
      <c r="F6">
        <f>IF(AME_2030!F6=0,0,(AME_2050!F6/AME_2030!F6)^(1/20)-1)</f>
        <v>5.4906676279187216E-4</v>
      </c>
      <c r="G6">
        <f>IF(AME_2030!G6=0,0,(AME_2050!G6/AME_2030!G6)^(1/20)-1)</f>
        <v>1.0254268545395462E-9</v>
      </c>
      <c r="H6">
        <f>IF(AME_2030!H6=0,0,(AME_2050!H6/AME_2030!H6)^(1/20)-1)</f>
        <v>1.7304845915022682E-4</v>
      </c>
      <c r="I6">
        <f>IF(AME_2030!I6=0,0,(AME_2050!I6/AME_2030!I6)^(1/20)-1)</f>
        <v>2.2803620821292281E-3</v>
      </c>
      <c r="J6">
        <f>IF(AME_2030!J6=0,0,(AME_2050!J6/AME_2030!J6)^(1/20)-1)</f>
        <v>-1.1307207001842734E-4</v>
      </c>
      <c r="K6" s="64">
        <f>IF('AME_2030 (Z)'!AW6=0,0,('AME_2050 (Z)'!AW6/'AME_2030 (Z)'!AW6)^(1/20)-1)</f>
        <v>1.0512287057284908E-5</v>
      </c>
      <c r="L6" s="64">
        <f t="shared" ref="L6:L10" si="0">K6</f>
        <v>1.0512287057284908E-5</v>
      </c>
      <c r="M6">
        <f>IF(AME_2030!M6=0,0,(AME_2050!M6/AME_2030!M6)^(1/20)-1)</f>
        <v>1.1551413147121714E-3</v>
      </c>
      <c r="N6">
        <f>IF(AME_2030!N6=0,0,(AME_2050!N6/AME_2030!N6)^(1/20)-1)</f>
        <v>-6.8781728805311637E-5</v>
      </c>
      <c r="O6">
        <f>IF(AME_2030!O6=0,0,(AME_2050!O6/AME_2030!O6)^(1/20)-1)</f>
        <v>-1.2500971510286396E-3</v>
      </c>
      <c r="P6">
        <f>IF(AME_2030!P6=0,0,(AME_2050!P6/AME_2030!P6)^(1/20)-1)</f>
        <v>-4.661489004653685E-4</v>
      </c>
      <c r="Q6">
        <f>IF(AME_2030!Q6=0,0,(AME_2050!Q6/AME_2030!Q6)^(1/20)-1)</f>
        <v>-1.5983675261121988E-7</v>
      </c>
      <c r="R6">
        <f>IF(AME_2030!R6=0,0,(AME_2050!R6/AME_2030!R6)^(1/20)-1)</f>
        <v>1.7487387093950701E-8</v>
      </c>
      <c r="S6" s="64">
        <f t="shared" ref="S6:S69" si="1">T6</f>
        <v>6.191499655194832E-7</v>
      </c>
      <c r="T6" s="64">
        <f>IF(AME_2030!T6=0,0,(AME_2050!T6/AME_2030!T6)^(1/20)-1)</f>
        <v>6.191499655194832E-7</v>
      </c>
      <c r="U6">
        <f>IF(AME_2030!U6=0,0,(AME_2050!U6/AME_2030!U6)^(1/20)-1)</f>
        <v>1.5214551560838174E-6</v>
      </c>
      <c r="V6">
        <f>IF(AME_2030!V6=0,0,(AME_2050!V6/AME_2030!V6)^(1/20)-1)</f>
        <v>1.4685107796452712E-8</v>
      </c>
      <c r="W6">
        <f>IF(AME_2030!W6=0,0,(AME_2050!W6/AME_2030!W6)^(1/20)-1)</f>
        <v>7.557456990234801E-4</v>
      </c>
      <c r="X6">
        <f>IF(AME_2030!X6=0,0,(AME_2050!X6/AME_2030!X6)^(1/20)-1)</f>
        <v>4.9751746173032352E-4</v>
      </c>
      <c r="Y6">
        <f>IF(AME_2030!Y6=0,0,(AME_2050!Y6/AME_2030!Y6)^(1/20)-1)</f>
        <v>-3.2568858520027888E-3</v>
      </c>
      <c r="Z6">
        <f>IF(AME_2030!Z6=0,0,(AME_2050!Z6/AME_2030!Z6)^(1/20)-1)</f>
        <v>1.4737307659573595E-4</v>
      </c>
      <c r="AA6">
        <f>IF(AME_2030!AA6=0,0,(AME_2050!AA6/AME_2030!AA6)^(1/20)-1)</f>
        <v>1.3586904874858252E-3</v>
      </c>
      <c r="AB6">
        <f>IF(AME_2030!AB6=0,0,(AME_2050!AB6/AME_2030!AB6)^(1/20)-1)</f>
        <v>9.1609308670026479E-6</v>
      </c>
      <c r="AC6">
        <f>IF(AME_2030!AC6=0,0,(AME_2050!AC6/AME_2030!AC6)^(1/20)-1)</f>
        <v>-1.1420399031303319E-4</v>
      </c>
      <c r="AD6">
        <f>IF(AME_2030!AD6=0,0,(AME_2050!AD6/AME_2030!AD6)^(1/20)-1)</f>
        <v>7.3817110607832248E-5</v>
      </c>
      <c r="AE6">
        <f>IF(AME_2030!AE6=0,0,(AME_2050!AE6/AME_2030!AE6)^(1/20)-1)</f>
        <v>9.1093228888228239E-5</v>
      </c>
      <c r="AF6">
        <f>IF(AME_2030!AF6=0,0,(AME_2050!AF6/AME_2030!AF6)^(1/20)-1)</f>
        <v>9.6572515527304503E-5</v>
      </c>
      <c r="AG6">
        <f>IF(AME_2030!AG6=0,0,(AME_2050!AG6/AME_2030!AG6)^(1/20)-1)</f>
        <v>0</v>
      </c>
      <c r="AH6">
        <f>IF(AME_2030!AH6=0,0,(AME_2050!AH6/AME_2030!AH6)^(1/20)-1)</f>
        <v>6.1176081036284913E-5</v>
      </c>
      <c r="AI6">
        <f>IF(AME_2030!AI6=0,0,(AME_2050!AI6/AME_2030!AI6)^(1/20)-1)</f>
        <v>-2.3911389566699803E-5</v>
      </c>
      <c r="AJ6">
        <f>IF(AME_2030!AJ6=0,0,(AME_2050!AJ6/AME_2030!AJ6)^(1/20)-1)</f>
        <v>8.8316879942595961E-7</v>
      </c>
      <c r="AK6">
        <f>IF(AME_2030!AK6=0,0,(AME_2050!AK6/AME_2030!AK6)^(1/20)-1)</f>
        <v>0</v>
      </c>
      <c r="AL6">
        <f>IF(AME_2030!AL6=0,0,(AME_2050!AL6/AME_2030!AL6)^(1/20)-1)</f>
        <v>-3.195665898791944E-5</v>
      </c>
      <c r="AM6">
        <f>IF(AME_2030!AM6=0,0,(AME_2050!AM6/AME_2030!AM6)^(1/20)-1)</f>
        <v>-6.7141965798267478E-7</v>
      </c>
      <c r="AN6">
        <f>IF(AME_2030!AN6=0,0,(AME_2050!AN6/AME_2030!AN6)^(1/20)-1)</f>
        <v>0</v>
      </c>
      <c r="AO6">
        <f>IF(AME_2030!AO6=0,0,(AME_2050!AO6/AME_2030!AO6)^(1/20)-1)</f>
        <v>2.4742341353523045E-7</v>
      </c>
      <c r="AP6">
        <f>IF(AME_2030!AP6=0,0,(AME_2050!AP6/AME_2030!AP6)^(1/20)-1)</f>
        <v>8.2505807659716268E-4</v>
      </c>
      <c r="AQ6">
        <f>IF(AME_2030!AQ6=0,0,(AME_2050!AQ6/AME_2030!AQ6)^(1/20)-1)</f>
        <v>2.1821700047297554E-4</v>
      </c>
      <c r="AR6">
        <f>IF(AME_2030!AR6=0,0,(AME_2050!AR6/AME_2030!AR6)^(1/20)-1)</f>
        <v>0</v>
      </c>
      <c r="AS6">
        <f>IF(AME_2030!AS6=0,0,(AME_2050!AS6/AME_2030!AS6)^(1/20)-1)</f>
        <v>8.8888747205762009E-4</v>
      </c>
      <c r="AT6">
        <f>IF(AME_2030!AT6=0,0,(AME_2050!AT6/AME_2030!AT6)^(1/20)-1)</f>
        <v>7.9850105279288819E-4</v>
      </c>
      <c r="AU6">
        <f>IF(AME_2030!AU6=0,0,(AME_2050!AU6/AME_2030!AU6)^(1/20)-1)</f>
        <v>0</v>
      </c>
    </row>
    <row r="7" spans="1:47" x14ac:dyDescent="0.25">
      <c r="A7" s="146"/>
      <c r="B7" s="1" t="s">
        <v>5</v>
      </c>
      <c r="C7" s="1" t="s">
        <v>5</v>
      </c>
      <c r="D7" s="4" t="s">
        <v>42</v>
      </c>
      <c r="E7">
        <f>IF(AME_2030!E7=0,0,(AME_2050!E7/AME_2030!E7)^(1/20)-1)</f>
        <v>-1.7997163966565477E-4</v>
      </c>
      <c r="F7">
        <f>IF(AME_2030!F7=0,0,(AME_2050!F7/AME_2030!F7)^(1/20)-1)</f>
        <v>2.0278287528441297E-4</v>
      </c>
      <c r="G7">
        <f>IF(AME_2030!G7=0,0,(AME_2050!G7/AME_2030!G7)^(1/20)-1)</f>
        <v>1.0254268545395462E-9</v>
      </c>
      <c r="H7">
        <f>IF(AME_2030!H7=0,0,(AME_2050!H7/AME_2030!H7)^(1/20)-1)</f>
        <v>1.0778775445019484E-4</v>
      </c>
      <c r="I7">
        <f>IF(AME_2030!I7=0,0,(AME_2050!I7/AME_2030!I7)^(1/20)-1)</f>
        <v>-1.0184248478836144E-3</v>
      </c>
      <c r="J7">
        <f>IF(AME_2030!J7=0,0,(AME_2050!J7/AME_2030!J7)^(1/20)-1)</f>
        <v>-2.46093528687652E-4</v>
      </c>
      <c r="K7" s="64">
        <f>IF('AME_2030 (Z)'!AW7=0,0,('AME_2050 (Z)'!AW7/'AME_2030 (Z)'!AW7)^(1/20)-1)</f>
        <v>1.0010258641557357E-5</v>
      </c>
      <c r="L7" s="64">
        <f t="shared" si="0"/>
        <v>1.0010258641557357E-5</v>
      </c>
      <c r="M7">
        <f>IF(AME_2030!M7=0,0,(AME_2050!M7/AME_2030!M7)^(1/20)-1)</f>
        <v>9.4435220898558825E-4</v>
      </c>
      <c r="N7">
        <f>IF(AME_2030!N7=0,0,(AME_2050!N7/AME_2030!N7)^(1/20)-1)</f>
        <v>-1.5316070343096566E-4</v>
      </c>
      <c r="O7">
        <f>IF(AME_2030!O7=0,0,(AME_2050!O7/AME_2030!O7)^(1/20)-1)</f>
        <v>-1.0980403209226441E-4</v>
      </c>
      <c r="P7">
        <f>IF(AME_2030!P7=0,0,(AME_2050!P7/AME_2030!P7)^(1/20)-1)</f>
        <v>4.8643659254743454E-4</v>
      </c>
      <c r="Q7">
        <f>IF(AME_2030!Q7=0,0,(AME_2050!Q7/AME_2030!Q7)^(1/20)-1)</f>
        <v>-1.5983675261121988E-7</v>
      </c>
      <c r="R7">
        <f>IF(AME_2030!R7=0,0,(AME_2050!R7/AME_2030!R7)^(1/20)-1)</f>
        <v>1.7487387093950701E-8</v>
      </c>
      <c r="S7" s="64">
        <f t="shared" si="1"/>
        <v>1.0674326660575773E-5</v>
      </c>
      <c r="T7" s="64">
        <f>IF(AME_2030!T7=0,0,(AME_2050!T7/AME_2030!T7)^(1/20)-1)</f>
        <v>1.0674326660575773E-5</v>
      </c>
      <c r="U7">
        <f>IF(AME_2030!U7=0,0,(AME_2050!U7/AME_2030!U7)^(1/20)-1)</f>
        <v>4.0830298284610933E-6</v>
      </c>
      <c r="V7">
        <f>IF(AME_2030!V7=0,0,(AME_2050!V7/AME_2030!V7)^(1/20)-1)</f>
        <v>1.4685107796452712E-8</v>
      </c>
      <c r="W7">
        <f>IF(AME_2030!W7=0,0,(AME_2050!W7/AME_2030!W7)^(1/20)-1)</f>
        <v>1.082151031681633E-4</v>
      </c>
      <c r="X7">
        <f>IF(AME_2030!X7=0,0,(AME_2050!X7/AME_2030!X7)^(1/20)-1)</f>
        <v>7.656048009563321E-6</v>
      </c>
      <c r="Y7">
        <f>IF(AME_2030!Y7=0,0,(AME_2050!Y7/AME_2030!Y7)^(1/20)-1)</f>
        <v>-3.2568858520046762E-3</v>
      </c>
      <c r="Z7">
        <f>IF(AME_2030!Z7=0,0,(AME_2050!Z7/AME_2030!Z7)^(1/20)-1)</f>
        <v>1.137718272794519E-4</v>
      </c>
      <c r="AA7">
        <f>IF(AME_2030!AA7=0,0,(AME_2050!AA7/AME_2030!AA7)^(1/20)-1)</f>
        <v>1.358691442091331E-3</v>
      </c>
      <c r="AB7">
        <f>IF(AME_2030!AB7=0,0,(AME_2050!AB7/AME_2030!AB7)^(1/20)-1)</f>
        <v>1.5123011588791258E-5</v>
      </c>
      <c r="AC7">
        <f>IF(AME_2030!AC7=0,0,(AME_2050!AC7/AME_2030!AC7)^(1/20)-1)</f>
        <v>-1.1420399031303319E-4</v>
      </c>
      <c r="AD7">
        <f>IF(AME_2030!AD7=0,0,(AME_2050!AD7/AME_2030!AD7)^(1/20)-1)</f>
        <v>7.3817110607832248E-5</v>
      </c>
      <c r="AE7">
        <f>IF(AME_2030!AE7=0,0,(AME_2050!AE7/AME_2030!AE7)^(1/20)-1)</f>
        <v>9.1093228888228239E-5</v>
      </c>
      <c r="AF7">
        <f>IF(AME_2030!AF7=0,0,(AME_2050!AF7/AME_2030!AF7)^(1/20)-1)</f>
        <v>9.6572515527304503E-5</v>
      </c>
      <c r="AG7">
        <f>IF(AME_2030!AG7=0,0,(AME_2050!AG7/AME_2030!AG7)^(1/20)-1)</f>
        <v>3.1933415009399724E-5</v>
      </c>
      <c r="AH7">
        <f>IF(AME_2030!AH7=0,0,(AME_2050!AH7/AME_2030!AH7)^(1/20)-1)</f>
        <v>6.1176081036284913E-5</v>
      </c>
      <c r="AI7">
        <f>IF(AME_2030!AI7=0,0,(AME_2050!AI7/AME_2030!AI7)^(1/20)-1)</f>
        <v>-2.3962597591853374E-5</v>
      </c>
      <c r="AJ7">
        <f>IF(AME_2030!AJ7=0,0,(AME_2050!AJ7/AME_2030!AJ7)^(1/20)-1)</f>
        <v>8.8316879942595961E-7</v>
      </c>
      <c r="AK7">
        <f>IF(AME_2030!AK7=0,0,(AME_2050!AK7/AME_2030!AK7)^(1/20)-1)</f>
        <v>0</v>
      </c>
      <c r="AL7">
        <f>IF(AME_2030!AL7=0,0,(AME_2050!AL7/AME_2030!AL7)^(1/20)-1)</f>
        <v>-3.195665898791944E-5</v>
      </c>
      <c r="AM7">
        <f>IF(AME_2030!AM7=0,0,(AME_2050!AM7/AME_2030!AM7)^(1/20)-1)</f>
        <v>-2.1681740163259633E-6</v>
      </c>
      <c r="AN7">
        <f>IF(AME_2030!AN7=0,0,(AME_2050!AN7/AME_2030!AN7)^(1/20)-1)</f>
        <v>0</v>
      </c>
      <c r="AO7">
        <f>IF(AME_2030!AO7=0,0,(AME_2050!AO7/AME_2030!AO7)^(1/20)-1)</f>
        <v>2.4742341353523045E-7</v>
      </c>
      <c r="AP7">
        <f>IF(AME_2030!AP7=0,0,(AME_2050!AP7/AME_2030!AP7)^(1/20)-1)</f>
        <v>0</v>
      </c>
      <c r="AQ7">
        <f>IF(AME_2030!AQ7=0,0,(AME_2050!AQ7/AME_2030!AQ7)^(1/20)-1)</f>
        <v>0</v>
      </c>
      <c r="AR7">
        <f>IF(AME_2030!AR7=0,0,(AME_2050!AR7/AME_2030!AR7)^(1/20)-1)</f>
        <v>0</v>
      </c>
      <c r="AS7">
        <f>IF(AME_2030!AS7=0,0,(AME_2050!AS7/AME_2030!AS7)^(1/20)-1)</f>
        <v>0</v>
      </c>
      <c r="AT7">
        <f>IF(AME_2030!AT7=0,0,(AME_2050!AT7/AME_2030!AT7)^(1/20)-1)</f>
        <v>-6.9245691909358698E-6</v>
      </c>
      <c r="AU7">
        <f>IF(AME_2030!AU7=0,0,(AME_2050!AU7/AME_2030!AU7)^(1/20)-1)</f>
        <v>0</v>
      </c>
    </row>
    <row r="8" spans="1:47" x14ac:dyDescent="0.25">
      <c r="A8" s="146"/>
      <c r="B8" s="1" t="s">
        <v>6</v>
      </c>
      <c r="C8" s="1" t="s">
        <v>6</v>
      </c>
      <c r="D8" s="4" t="s">
        <v>43</v>
      </c>
      <c r="E8">
        <f>IF(AME_2030!E8=0,0,(AME_2050!E8/AME_2030!E8)^(1/20)-1)</f>
        <v>7.3317434569863948E-4</v>
      </c>
      <c r="F8">
        <f>IF(AME_2030!F8=0,0,(AME_2050!F8/AME_2030!F8)^(1/20)-1)</f>
        <v>1.2660714538470508E-4</v>
      </c>
      <c r="G8">
        <f>IF(AME_2030!G8=0,0,(AME_2050!G8/AME_2030!G8)^(1/20)-1)</f>
        <v>7.1245541268596391E-3</v>
      </c>
      <c r="H8">
        <f>IF(AME_2030!H8=0,0,(AME_2050!H8/AME_2030!H8)^(1/20)-1)</f>
        <v>-4.9076707626077853E-3</v>
      </c>
      <c r="I8">
        <f>IF(AME_2030!I8=0,0,(AME_2050!I8/AME_2030!I8)^(1/20)-1)</f>
        <v>3.0367750699071827E-3</v>
      </c>
      <c r="J8">
        <f>IF(AME_2030!J8=0,0,(AME_2050!J8/AME_2030!J8)^(1/20)-1)</f>
        <v>-1.7010735983477021E-3</v>
      </c>
      <c r="K8" s="64">
        <f>IF('AME_2030 (Z)'!AW8=0,0,('AME_2050 (Z)'!AW8/'AME_2030 (Z)'!AW8)^(1/20)-1)</f>
        <v>-2.0278123524730685E-4</v>
      </c>
      <c r="L8" s="64">
        <f t="shared" si="0"/>
        <v>-2.0278123524730685E-4</v>
      </c>
      <c r="M8">
        <f>IF(AME_2030!M8=0,0,(AME_2050!M8/AME_2030!M8)^(1/20)-1)</f>
        <v>5.9857029850940435E-4</v>
      </c>
      <c r="N8">
        <f>IF(AME_2030!N8=0,0,(AME_2050!N8/AME_2030!N8)^(1/20)-1)</f>
        <v>-7.5528490362408718E-5</v>
      </c>
      <c r="O8">
        <f>IF(AME_2030!O8=0,0,(AME_2050!O8/AME_2030!O8)^(1/20)-1)</f>
        <v>1.3824045689381226E-3</v>
      </c>
      <c r="P8">
        <f>IF(AME_2030!P8=0,0,(AME_2050!P8/AME_2030!P8)^(1/20)-1)</f>
        <v>-1.7605413591417207E-3</v>
      </c>
      <c r="Q8">
        <f>IF(AME_2030!Q8=0,0,(AME_2050!Q8/AME_2030!Q8)^(1/20)-1)</f>
        <v>-3.0434512282573323E-6</v>
      </c>
      <c r="R8">
        <f>IF(AME_2030!R8=0,0,(AME_2050!R8/AME_2030!R8)^(1/20)-1)</f>
        <v>1.9801443904792215E-3</v>
      </c>
      <c r="S8" s="64">
        <f t="shared" si="1"/>
        <v>1.1959932373417637E-4</v>
      </c>
      <c r="T8" s="64">
        <f>IF(AME_2030!T8=0,0,(AME_2050!T8/AME_2030!T8)^(1/20)-1)</f>
        <v>1.1959932373417637E-4</v>
      </c>
      <c r="U8">
        <f>IF(AME_2030!U8=0,0,(AME_2050!U8/AME_2030!U8)^(1/20)-1)</f>
        <v>8.7644158704058839E-4</v>
      </c>
      <c r="V8">
        <f>IF(AME_2030!V8=0,0,(AME_2050!V8/AME_2030!V8)^(1/20)-1)</f>
        <v>7.4611652066436385E-4</v>
      </c>
      <c r="W8">
        <f>IF(AME_2030!W8=0,0,(AME_2050!W8/AME_2030!W8)^(1/20)-1)</f>
        <v>-2.7837494884996872E-5</v>
      </c>
      <c r="X8">
        <f>IF(AME_2030!X8=0,0,(AME_2050!X8/AME_2030!X8)^(1/20)-1)</f>
        <v>2.9709694826518529E-5</v>
      </c>
      <c r="Y8">
        <f>IF(AME_2030!Y8=0,0,(AME_2050!Y8/AME_2030!Y8)^(1/20)-1)</f>
        <v>-3.245951101961464E-3</v>
      </c>
      <c r="Z8">
        <f>IF(AME_2030!Z8=0,0,(AME_2050!Z8/AME_2030!Z8)^(1/20)-1)</f>
        <v>2.0567005287430717E-4</v>
      </c>
      <c r="AA8">
        <f>IF(AME_2030!AA8=0,0,(AME_2050!AA8/AME_2030!AA8)^(1/20)-1)</f>
        <v>1.4841879992097962E-3</v>
      </c>
      <c r="AB8">
        <f>IF(AME_2030!AB8=0,0,(AME_2050!AB8/AME_2030!AB8)^(1/20)-1)</f>
        <v>3.241101239903621E-4</v>
      </c>
      <c r="AC8">
        <f>IF(AME_2030!AC8=0,0,(AME_2050!AC8/AME_2030!AC8)^(1/20)-1)</f>
        <v>-1.0084585294156678E-4</v>
      </c>
      <c r="AD8">
        <f>IF(AME_2030!AD8=0,0,(AME_2050!AD8/AME_2030!AD8)^(1/20)-1)</f>
        <v>8.7359832740663279E-5</v>
      </c>
      <c r="AE8">
        <f>IF(AME_2030!AE8=0,0,(AME_2050!AE8/AME_2030!AE8)^(1/20)-1)</f>
        <v>1.0449629443032293E-4</v>
      </c>
      <c r="AF8">
        <f>IF(AME_2030!AF8=0,0,(AME_2050!AF8/AME_2030!AF8)^(1/20)-1)</f>
        <v>1.0984148133741378E-4</v>
      </c>
      <c r="AG8">
        <f>IF(AME_2030!AG8=0,0,(AME_2050!AG8/AME_2030!AG8)^(1/20)-1)</f>
        <v>0</v>
      </c>
      <c r="AH8">
        <f>IF(AME_2030!AH8=0,0,(AME_2050!AH8/AME_2030!AH8)^(1/20)-1)</f>
        <v>5.7847694170187758E-4</v>
      </c>
      <c r="AI8">
        <f>IF(AME_2030!AI8=0,0,(AME_2050!AI8/AME_2030!AI8)^(1/20)-1)</f>
        <v>-1.1237061341762278E-5</v>
      </c>
      <c r="AJ8">
        <f>IF(AME_2030!AJ8=0,0,(AME_2050!AJ8/AME_2030!AJ8)^(1/20)-1)</f>
        <v>2.5959858472703878E-3</v>
      </c>
      <c r="AK8">
        <f>IF(AME_2030!AK8=0,0,(AME_2050!AK8/AME_2030!AK8)^(1/20)-1)</f>
        <v>0</v>
      </c>
      <c r="AL8">
        <f>IF(AME_2030!AL8=0,0,(AME_2050!AL8/AME_2030!AL8)^(1/20)-1)</f>
        <v>2.1259715264785317E-3</v>
      </c>
      <c r="AM8">
        <f>IF(AME_2030!AM8=0,0,(AME_2050!AM8/AME_2030!AM8)^(1/20)-1)</f>
        <v>7.1274942725629842E-7</v>
      </c>
      <c r="AN8">
        <f>IF(AME_2030!AN8=0,0,(AME_2050!AN8/AME_2030!AN8)^(1/20)-1)</f>
        <v>0</v>
      </c>
      <c r="AO8">
        <f>IF(AME_2030!AO8=0,0,(AME_2050!AO8/AME_2030!AO8)^(1/20)-1)</f>
        <v>5.5449228415493934E-6</v>
      </c>
      <c r="AP8">
        <f>IF(AME_2030!AP8=0,0,(AME_2050!AP8/AME_2030!AP8)^(1/20)-1)</f>
        <v>0</v>
      </c>
      <c r="AQ8">
        <f>IF(AME_2030!AQ8=0,0,(AME_2050!AQ8/AME_2030!AQ8)^(1/20)-1)</f>
        <v>0</v>
      </c>
      <c r="AR8">
        <f>IF(AME_2030!AR8=0,0,(AME_2050!AR8/AME_2030!AR8)^(1/20)-1)</f>
        <v>0</v>
      </c>
      <c r="AS8">
        <f>IF(AME_2030!AS8=0,0,(AME_2050!AS8/AME_2030!AS8)^(1/20)-1)</f>
        <v>0</v>
      </c>
      <c r="AT8">
        <f>IF(AME_2030!AT8=0,0,(AME_2050!AT8/AME_2030!AT8)^(1/20)-1)</f>
        <v>3.2549065444387182E-4</v>
      </c>
      <c r="AU8">
        <f>IF(AME_2030!AU8=0,0,(AME_2050!AU8/AME_2030!AU8)^(1/20)-1)</f>
        <v>0</v>
      </c>
    </row>
    <row r="9" spans="1:47" x14ac:dyDescent="0.25">
      <c r="A9" s="146"/>
      <c r="B9" s="1" t="s">
        <v>7</v>
      </c>
      <c r="C9" s="1" t="s">
        <v>7</v>
      </c>
      <c r="D9" s="4" t="s">
        <v>44</v>
      </c>
      <c r="E9">
        <f>IF(AME_2030!E9=0,0,(AME_2050!E9/AME_2030!E9)^(1/20)-1)</f>
        <v>-7.4695502938637581E-4</v>
      </c>
      <c r="F9">
        <f>IF(AME_2030!F9=0,0,(AME_2050!F9/AME_2030!F9)^(1/20)-1)</f>
        <v>-5.8222565150201078E-5</v>
      </c>
      <c r="G9">
        <f>IF(AME_2030!G9=0,0,(AME_2050!G9/AME_2030!G9)^(1/20)-1)</f>
        <v>1.0254268545395462E-9</v>
      </c>
      <c r="H9">
        <f>IF(AME_2030!H9=0,0,(AME_2050!H9/AME_2030!H9)^(1/20)-1)</f>
        <v>2.4836691452168047E-4</v>
      </c>
      <c r="I9">
        <f>IF(AME_2030!I9=0,0,(AME_2050!I9/AME_2030!I9)^(1/20)-1)</f>
        <v>-1.0676645604902335E-3</v>
      </c>
      <c r="J9">
        <f>IF(AME_2030!J9=0,0,(AME_2050!J9/AME_2030!J9)^(1/20)-1)</f>
        <v>-6.7455213688472071E-4</v>
      </c>
      <c r="K9" s="64">
        <f>IF('AME_2030 (Z)'!AW9=0,0,('AME_2050 (Z)'!AW9/'AME_2030 (Z)'!AW9)^(1/20)-1)</f>
        <v>7.9838939535115117E-6</v>
      </c>
      <c r="L9" s="64">
        <f t="shared" si="0"/>
        <v>7.9838939535115117E-6</v>
      </c>
      <c r="M9">
        <f>IF(AME_2030!M9=0,0,(AME_2050!M9/AME_2030!M9)^(1/20)-1)</f>
        <v>1.4781543291915167E-3</v>
      </c>
      <c r="N9">
        <f>IF(AME_2030!N9=0,0,(AME_2050!N9/AME_2030!N9)^(1/20)-1)</f>
        <v>-4.5709019468320733E-5</v>
      </c>
      <c r="O9">
        <f>IF(AME_2030!O9=0,0,(AME_2050!O9/AME_2030!O9)^(1/20)-1)</f>
        <v>1.5031418826791931E-3</v>
      </c>
      <c r="P9">
        <f>IF(AME_2030!P9=0,0,(AME_2050!P9/AME_2030!P9)^(1/20)-1)</f>
        <v>7.9798821454035718E-5</v>
      </c>
      <c r="Q9">
        <f>IF(AME_2030!Q9=0,0,(AME_2050!Q9/AME_2030!Q9)^(1/20)-1)</f>
        <v>1.5289622077796494E-4</v>
      </c>
      <c r="R9">
        <f>IF(AME_2030!R9=0,0,(AME_2050!R9/AME_2030!R9)^(1/20)-1)</f>
        <v>1.7487387093950701E-8</v>
      </c>
      <c r="S9" s="64">
        <f t="shared" si="1"/>
        <v>-1.1689516499113761E-4</v>
      </c>
      <c r="T9" s="64">
        <f>IF(AME_2030!T9=0,0,(AME_2050!T9/AME_2030!T9)^(1/20)-1)</f>
        <v>-1.1689516499113761E-4</v>
      </c>
      <c r="U9">
        <f>IF(AME_2030!U9=0,0,(AME_2050!U9/AME_2030!U9)^(1/20)-1)</f>
        <v>-6.0905033349989424E-8</v>
      </c>
      <c r="V9">
        <f>IF(AME_2030!V9=0,0,(AME_2050!V9/AME_2030!V9)^(1/20)-1)</f>
        <v>1.4685107796452712E-8</v>
      </c>
      <c r="W9">
        <f>IF(AME_2030!W9=0,0,(AME_2050!W9/AME_2030!W9)^(1/20)-1)</f>
        <v>-6.8229696013022423E-4</v>
      </c>
      <c r="X9">
        <f>IF(AME_2030!X9=0,0,(AME_2050!X9/AME_2030!X9)^(1/20)-1)</f>
        <v>2.4777098557304811E-6</v>
      </c>
      <c r="Y9">
        <f>IF(AME_2030!Y9=0,0,(AME_2050!Y9/AME_2030!Y9)^(1/20)-1)</f>
        <v>-3.2569562168792698E-3</v>
      </c>
      <c r="Z9">
        <f>IF(AME_2030!Z9=0,0,(AME_2050!Z9/AME_2030!Z9)^(1/20)-1)</f>
        <v>-2.5961161020826573E-5</v>
      </c>
      <c r="AA9">
        <f>IF(AME_2030!AA9=0,0,(AME_2050!AA9/AME_2030!AA9)^(1/20)-1)</f>
        <v>1.3586916386969516E-3</v>
      </c>
      <c r="AB9">
        <f>IF(AME_2030!AB9=0,0,(AME_2050!AB9/AME_2030!AB9)^(1/20)-1)</f>
        <v>4.0949007064305931E-5</v>
      </c>
      <c r="AC9">
        <f>IF(AME_2030!AC9=0,0,(AME_2050!AC9/AME_2030!AC9)^(1/20)-1)</f>
        <v>-1.1420399031303319E-4</v>
      </c>
      <c r="AD9">
        <f>IF(AME_2030!AD9=0,0,(AME_2050!AD9/AME_2030!AD9)^(1/20)-1)</f>
        <v>7.3817110607832248E-5</v>
      </c>
      <c r="AE9">
        <f>IF(AME_2030!AE9=0,0,(AME_2050!AE9/AME_2030!AE9)^(1/20)-1)</f>
        <v>9.1093228888228239E-5</v>
      </c>
      <c r="AF9">
        <f>IF(AME_2030!AF9=0,0,(AME_2050!AF9/AME_2030!AF9)^(1/20)-1)</f>
        <v>9.6572515527304503E-5</v>
      </c>
      <c r="AG9">
        <f>IF(AME_2030!AG9=0,0,(AME_2050!AG9/AME_2030!AG9)^(1/20)-1)</f>
        <v>3.1933415009399724E-5</v>
      </c>
      <c r="AH9">
        <f>IF(AME_2030!AH9=0,0,(AME_2050!AH9/AME_2030!AH9)^(1/20)-1)</f>
        <v>6.1176081036062868E-5</v>
      </c>
      <c r="AI9">
        <f>IF(AME_2030!AI9=0,0,(AME_2050!AI9/AME_2030!AI9)^(1/20)-1)</f>
        <v>-2.3997108472340045E-5</v>
      </c>
      <c r="AJ9">
        <f>IF(AME_2030!AJ9=0,0,(AME_2050!AJ9/AME_2030!AJ9)^(1/20)-1)</f>
        <v>8.8316879942595961E-7</v>
      </c>
      <c r="AK9">
        <f>IF(AME_2030!AK9=0,0,(AME_2050!AK9/AME_2030!AK9)^(1/20)-1)</f>
        <v>0</v>
      </c>
      <c r="AL9">
        <f>IF(AME_2030!AL9=0,0,(AME_2050!AL9/AME_2030!AL9)^(1/20)-1)</f>
        <v>-3.195665898791944E-5</v>
      </c>
      <c r="AM9">
        <f>IF(AME_2030!AM9=0,0,(AME_2050!AM9/AME_2030!AM9)^(1/20)-1)</f>
        <v>-3.6517818744474795E-6</v>
      </c>
      <c r="AN9">
        <f>IF(AME_2030!AN9=0,0,(AME_2050!AN9/AME_2030!AN9)^(1/20)-1)</f>
        <v>0</v>
      </c>
      <c r="AO9">
        <f>IF(AME_2030!AO9=0,0,(AME_2050!AO9/AME_2030!AO9)^(1/20)-1)</f>
        <v>2.4742341353523045E-7</v>
      </c>
      <c r="AP9">
        <f>IF(AME_2030!AP9=0,0,(AME_2050!AP9/AME_2030!AP9)^(1/20)-1)</f>
        <v>0</v>
      </c>
      <c r="AQ9">
        <f>IF(AME_2030!AQ9=0,0,(AME_2050!AQ9/AME_2030!AQ9)^(1/20)-1)</f>
        <v>0</v>
      </c>
      <c r="AR9">
        <f>IF(AME_2030!AR9=0,0,(AME_2050!AR9/AME_2030!AR9)^(1/20)-1)</f>
        <v>0</v>
      </c>
      <c r="AS9">
        <f>IF(AME_2030!AS9=0,0,(AME_2050!AS9/AME_2030!AS9)^(1/20)-1)</f>
        <v>0</v>
      </c>
      <c r="AT9">
        <f>IF(AME_2030!AT9=0,0,(AME_2050!AT9/AME_2030!AT9)^(1/20)-1)</f>
        <v>-4.6055562173545894E-3</v>
      </c>
      <c r="AU9">
        <f>IF(AME_2030!AU9=0,0,(AME_2050!AU9/AME_2030!AU9)^(1/20)-1)</f>
        <v>0</v>
      </c>
    </row>
    <row r="10" spans="1:47" x14ac:dyDescent="0.25">
      <c r="A10" s="146"/>
      <c r="B10" s="1" t="s">
        <v>8</v>
      </c>
      <c r="C10" s="1" t="s">
        <v>8</v>
      </c>
      <c r="D10" s="4" t="s">
        <v>45</v>
      </c>
      <c r="E10">
        <f>IF(AME_2030!E10=0,0,(AME_2050!E10/AME_2030!E10)^(1/20)-1)</f>
        <v>4.6443801308793109E-3</v>
      </c>
      <c r="F10">
        <f>IF(AME_2030!F10=0,0,(AME_2050!F10/AME_2030!F10)^(1/20)-1)</f>
        <v>4.3786411564108452E-3</v>
      </c>
      <c r="G10">
        <f>IF(AME_2030!G10=0,0,(AME_2050!G10/AME_2030!G10)^(1/20)-1)</f>
        <v>1.0254268545395462E-9</v>
      </c>
      <c r="H10">
        <f>IF(AME_2030!H10=0,0,(AME_2050!H10/AME_2030!H10)^(1/20)-1)</f>
        <v>2.8082135474716274E-4</v>
      </c>
      <c r="I10">
        <f>IF(AME_2030!I10=0,0,(AME_2050!I10/AME_2030!I10)^(1/20)-1)</f>
        <v>8.6606518938880939E-4</v>
      </c>
      <c r="J10">
        <f>IF(AME_2030!J10=0,0,(AME_2050!J10/AME_2030!J10)^(1/20)-1)</f>
        <v>-7.0683070519161895E-5</v>
      </c>
      <c r="K10" s="64">
        <f>IF('AME_2030 (Z)'!AW10=0,0,('AME_2050 (Z)'!AW10/'AME_2030 (Z)'!AW10)^(1/20)-1)</f>
        <v>4.4146737543679926E-3</v>
      </c>
      <c r="L10" s="64">
        <f t="shared" si="0"/>
        <v>4.4146737543679926E-3</v>
      </c>
      <c r="M10">
        <f>IF(AME_2030!M10=0,0,(AME_2050!M10/AME_2030!M10)^(1/20)-1)</f>
        <v>-4.3893067706135547E-5</v>
      </c>
      <c r="N10">
        <f>IF(AME_2030!N10=0,0,(AME_2050!N10/AME_2030!N10)^(1/20)-1)</f>
        <v>1.4089626129210053E-4</v>
      </c>
      <c r="O10">
        <f>IF(AME_2030!O10=0,0,(AME_2050!O10/AME_2030!O10)^(1/20)-1)</f>
        <v>-6.1646724873443137E-4</v>
      </c>
      <c r="P10">
        <f>IF(AME_2030!P10=0,0,(AME_2050!P10/AME_2030!P10)^(1/20)-1)</f>
        <v>2.988289289652446E-3</v>
      </c>
      <c r="Q10">
        <f>IF(AME_2030!Q10=0,0,(AME_2050!Q10/AME_2030!Q10)^(1/20)-1)</f>
        <v>-1.5969912836588662E-7</v>
      </c>
      <c r="R10">
        <f>IF(AME_2030!R10=0,0,(AME_2050!R10/AME_2030!R10)^(1/20)-1)</f>
        <v>2.3571983920334105E-8</v>
      </c>
      <c r="S10" s="64">
        <f t="shared" si="1"/>
        <v>-1.1362988067031843E-4</v>
      </c>
      <c r="T10" s="64">
        <f>IF(AME_2030!T10=0,0,(AME_2050!T10/AME_2030!T10)^(1/20)-1)</f>
        <v>-1.1362988067031843E-4</v>
      </c>
      <c r="U10">
        <f>IF(AME_2030!U10=0,0,(AME_2050!U10/AME_2030!U10)^(1/20)-1)</f>
        <v>2.5923054144172397E-5</v>
      </c>
      <c r="V10">
        <f>IF(AME_2030!V10=0,0,(AME_2050!V10/AME_2030!V10)^(1/20)-1)</f>
        <v>1.4685107796452712E-8</v>
      </c>
      <c r="W10">
        <f>IF(AME_2030!W10=0,0,(AME_2050!W10/AME_2030!W10)^(1/20)-1)</f>
        <v>4.3806969676254415E-3</v>
      </c>
      <c r="X10">
        <f>IF(AME_2030!X10=0,0,(AME_2050!X10/AME_2030!X10)^(1/20)-1)</f>
        <v>4.6638827830398633E-3</v>
      </c>
      <c r="Y10">
        <f>IF(AME_2030!Y10=0,0,(AME_2050!Y10/AME_2030!Y10)^(1/20)-1)</f>
        <v>-3.2423618684533917E-3</v>
      </c>
      <c r="Z10">
        <f>IF(AME_2030!Z10=0,0,(AME_2050!Z10/AME_2030!Z10)^(1/20)-1)</f>
        <v>1.3208108076168124E-4</v>
      </c>
      <c r="AA10">
        <f>IF(AME_2030!AA10=0,0,(AME_2050!AA10/AME_2030!AA10)^(1/20)-1)</f>
        <v>1.3614806875350549E-3</v>
      </c>
      <c r="AB10">
        <f>IF(AME_2030!AB10=0,0,(AME_2050!AB10/AME_2030!AB10)^(1/20)-1)</f>
        <v>3.1966963458973652E-5</v>
      </c>
      <c r="AC10">
        <f>IF(AME_2030!AC10=0,0,(AME_2050!AC10/AME_2030!AC10)^(1/20)-1)</f>
        <v>-1.1420399031303319E-4</v>
      </c>
      <c r="AD10">
        <f>IF(AME_2030!AD10=0,0,(AME_2050!AD10/AME_2030!AD10)^(1/20)-1)</f>
        <v>7.3827378353819029E-5</v>
      </c>
      <c r="AE10">
        <f>IF(AME_2030!AE10=0,0,(AME_2050!AE10/AME_2030!AE10)^(1/20)-1)</f>
        <v>9.1093756385385305E-5</v>
      </c>
      <c r="AF10">
        <f>IF(AME_2030!AF10=0,0,(AME_2050!AF10/AME_2030!AF10)^(1/20)-1)</f>
        <v>9.6572515527304503E-5</v>
      </c>
      <c r="AG10">
        <f>IF(AME_2030!AG10=0,0,(AME_2050!AG10/AME_2030!AG10)^(1/20)-1)</f>
        <v>3.1933415009399724E-5</v>
      </c>
      <c r="AH10">
        <f>IF(AME_2030!AH10=0,0,(AME_2050!AH10/AME_2030!AH10)^(1/20)-1)</f>
        <v>6.1176125817130611E-5</v>
      </c>
      <c r="AI10">
        <f>IF(AME_2030!AI10=0,0,(AME_2050!AI10/AME_2030!AI10)^(1/20)-1)</f>
        <v>-2.3863664957768371E-5</v>
      </c>
      <c r="AJ10">
        <f>IF(AME_2030!AJ10=0,0,(AME_2050!AJ10/AME_2030!AJ10)^(1/20)-1)</f>
        <v>8.8364446848565592E-7</v>
      </c>
      <c r="AK10">
        <f>IF(AME_2030!AK10=0,0,(AME_2050!AK10/AME_2030!AK10)^(1/20)-1)</f>
        <v>0</v>
      </c>
      <c r="AL10">
        <f>IF(AME_2030!AL10=0,0,(AME_2050!AL10/AME_2030!AL10)^(1/20)-1)</f>
        <v>-3.195665898791944E-5</v>
      </c>
      <c r="AM10">
        <f>IF(AME_2030!AM10=0,0,(AME_2050!AM10/AME_2030!AM10)^(1/20)-1)</f>
        <v>4.6642061226991327E-3</v>
      </c>
      <c r="AN10">
        <f>IF(AME_2030!AN10=0,0,(AME_2050!AN10/AME_2030!AN10)^(1/20)-1)</f>
        <v>0</v>
      </c>
      <c r="AO10">
        <f>IF(AME_2030!AO10=0,0,(AME_2050!AO10/AME_2030!AO10)^(1/20)-1)</f>
        <v>2.476773293125234E-7</v>
      </c>
      <c r="AP10">
        <f>IF(AME_2030!AP10=0,0,(AME_2050!AP10/AME_2030!AP10)^(1/20)-1)</f>
        <v>4.6680569302388619E-3</v>
      </c>
      <c r="AQ10">
        <f>IF(AME_2030!AQ10=0,0,(AME_2050!AQ10/AME_2030!AQ10)^(1/20)-1)</f>
        <v>0</v>
      </c>
      <c r="AR10">
        <f>IF(AME_2030!AR10=0,0,(AME_2050!AR10/AME_2030!AR10)^(1/20)-1)</f>
        <v>0</v>
      </c>
      <c r="AS10">
        <f>IF(AME_2030!AS10=0,0,(AME_2050!AS10/AME_2030!AS10)^(1/20)-1)</f>
        <v>0</v>
      </c>
      <c r="AT10">
        <f>IF(AME_2030!AT10=0,0,(AME_2050!AT10/AME_2030!AT10)^(1/20)-1)</f>
        <v>1.8572559905882802E-3</v>
      </c>
      <c r="AU10">
        <f>IF(AME_2030!AU10=0,0,(AME_2050!AU10/AME_2030!AU10)^(1/20)-1)</f>
        <v>0</v>
      </c>
    </row>
    <row r="11" spans="1:47" x14ac:dyDescent="0.25">
      <c r="A11" s="146"/>
      <c r="B11" s="77" t="s">
        <v>9</v>
      </c>
      <c r="C11" s="77" t="s">
        <v>9</v>
      </c>
      <c r="D11" s="78" t="s">
        <v>46</v>
      </c>
      <c r="E11" s="79">
        <f>IF('AME_2030 (Z)'!E127=0,0,('AME_2050 (Z)'!E127/'AME_2030 (Z)'!E127)^(1/20)-1)</f>
        <v>-1.147239938164013E-4</v>
      </c>
      <c r="F11" s="79">
        <f>IF('AME_2030 (Z)'!F127=0,0,('AME_2050 (Z)'!F127/'AME_2030 (Z)'!F127)^(1/20)-1)</f>
        <v>-4.8093909409951952E-4</v>
      </c>
      <c r="G11" s="79">
        <f>IF('AME_2030 (Z)'!G127=0,0,('AME_2050 (Z)'!G127/'AME_2030 (Z)'!G127)^(1/20)-1)</f>
        <v>1.0254268545395462E-9</v>
      </c>
      <c r="H11" s="79">
        <f>IF('AME_2030 (Z)'!H127=0,0,('AME_2050 (Z)'!H127/'AME_2030 (Z)'!H127)^(1/20)-1)</f>
        <v>2.6579883015087624E-4</v>
      </c>
      <c r="I11" s="79">
        <f>IF('AME_2030 (Z)'!I127=0,0,('AME_2050 (Z)'!I127/'AME_2030 (Z)'!I127)^(1/20)-1)</f>
        <v>1.0881446949115858E-3</v>
      </c>
      <c r="J11" s="79">
        <f>IF('AME_2030 (Z)'!J127=0,0,('AME_2050 (Z)'!J127/'AME_2030 (Z)'!J127)^(1/20)-1)</f>
        <v>-8.2418482976298613E-5</v>
      </c>
      <c r="K11" s="79">
        <f>IF('AME_2030 (Z)'!K127=0,0,('AME_2050 (Z)'!K127/'AME_2030 (Z)'!K127)^(1/20)-1)</f>
        <v>3.6121411817191529E-6</v>
      </c>
      <c r="L11" s="79">
        <f>IF('AME_2030 (Z)'!L127=0,0,('AME_2050 (Z)'!L127/'AME_2030 (Z)'!L127)^(1/20)-1)</f>
        <v>3.6121411817191529E-6</v>
      </c>
      <c r="M11" s="79">
        <f>IF('AME_2030 (Z)'!M127=0,0,('AME_2050 (Z)'!M127/'AME_2030 (Z)'!M127)^(1/20)-1)</f>
        <v>1.0359130033141817E-3</v>
      </c>
      <c r="N11" s="79">
        <f>IF('AME_2030 (Z)'!N127=0,0,('AME_2050 (Z)'!N127/'AME_2030 (Z)'!N127)^(1/20)-1)</f>
        <v>-2.5603520610095742E-5</v>
      </c>
      <c r="O11" s="79">
        <f>IF('AME_2030 (Z)'!O127=0,0,('AME_2050 (Z)'!O127/'AME_2030 (Z)'!O127)^(1/20)-1)</f>
        <v>1.2486696601332614E-3</v>
      </c>
      <c r="P11" s="79">
        <f>IF('AME_2030 (Z)'!P127=0,0,('AME_2050 (Z)'!P127/'AME_2030 (Z)'!P127)^(1/20)-1)</f>
        <v>-3.8531910168615457E-4</v>
      </c>
      <c r="Q11" s="79">
        <f>IF('AME_2030 (Z)'!Q127=0,0,('AME_2050 (Z)'!Q127/'AME_2030 (Z)'!Q127)^(1/20)-1)</f>
        <v>-1.1383900954231585E-5</v>
      </c>
      <c r="R11" s="79">
        <f>IF('AME_2030 (Z)'!R127=0,0,('AME_2050 (Z)'!R127/'AME_2030 (Z)'!R127)^(1/20)-1)</f>
        <v>-3.0901845127218053E-7</v>
      </c>
      <c r="S11" s="79">
        <f t="shared" si="1"/>
        <v>-3.4970374847487218E-4</v>
      </c>
      <c r="T11" s="79">
        <f>IF('AME_2030 (Z)'!T127=0,0,('AME_2050 (Z)'!T127/'AME_2030 (Z)'!T127)^(1/20)-1)</f>
        <v>-3.4970374847487218E-4</v>
      </c>
      <c r="U11" s="79">
        <f>IF('AME_2030 (Z)'!U127=0,0,('AME_2050 (Z)'!U127/'AME_2030 (Z)'!U127)^(1/20)-1)</f>
        <v>6.8156525754314856E-6</v>
      </c>
      <c r="V11" s="79">
        <f>IF('AME_2030 (Z)'!V127=0,0,('AME_2050 (Z)'!V127/'AME_2030 (Z)'!V127)^(1/20)-1)</f>
        <v>1.4685107796452712E-8</v>
      </c>
      <c r="W11" s="79">
        <f>IF('AME_2030 (Z)'!W127=0,0,('AME_2050 (Z)'!W127/'AME_2030 (Z)'!W127)^(1/20)-1)</f>
        <v>-3.1544525696025616E-4</v>
      </c>
      <c r="X11" s="79">
        <f>IF('AME_2030 (Z)'!X127=0,0,('AME_2050 (Z)'!X127/'AME_2030 (Z)'!X127)^(1/20)-1)</f>
        <v>-6.3644363318404729E-6</v>
      </c>
      <c r="Y11" s="79">
        <f>IF('AME_2030 (Z)'!Y127=0,0,('AME_2050 (Z)'!Y127/'AME_2030 (Z)'!Y127)^(1/20)-1)</f>
        <v>-3.2568858520046762E-3</v>
      </c>
      <c r="Z11" s="79">
        <f>IF('AME_2030 (Z)'!Z127=0,0,('AME_2050 (Z)'!Z127/'AME_2030 (Z)'!Z127)^(1/20)-1)</f>
        <v>-2.6122221379898392E-4</v>
      </c>
      <c r="AA11" s="79">
        <f>IF('AME_2030 (Z)'!AA127=0,0,('AME_2050 (Z)'!AA127/'AME_2030 (Z)'!AA127)^(1/20)-1)</f>
        <v>1.356028282288424E-3</v>
      </c>
      <c r="AB11" s="79">
        <f>IF('AME_2030 (Z)'!AB127=0,0,('AME_2050 (Z)'!AB127/'AME_2030 (Z)'!AB127)^(1/20)-1)</f>
        <v>-1.4106929590385064E-4</v>
      </c>
      <c r="AC11" s="79">
        <f>IF('AME_2030 (Z)'!AC127=0,0,('AME_2050 (Z)'!AC127/'AME_2030 (Z)'!AC127)^(1/20)-1)</f>
        <v>-2.0208543765276588E-4</v>
      </c>
      <c r="AD11" s="79">
        <f>IF('AME_2030 (Z)'!AD127=0,0,('AME_2050 (Z)'!AD127/'AME_2030 (Z)'!AD127)^(1/20)-1)</f>
        <v>-5.9273799525305648E-6</v>
      </c>
      <c r="AE11" s="79">
        <f>IF('AME_2030 (Z)'!AE127=0,0,('AME_2050 (Z)'!AE127/'AME_2030 (Z)'!AE127)^(1/20)-1)</f>
        <v>-2.2435874951498569E-4</v>
      </c>
      <c r="AF11" s="79">
        <f>IF('AME_2030 (Z)'!AF127=0,0,('AME_2050 (Z)'!AF127/'AME_2030 (Z)'!AF127)^(1/20)-1)</f>
        <v>-1.2443309999260466E-3</v>
      </c>
      <c r="AG11" s="79">
        <f>IF('AME_2030 (Z)'!AG127=0,0,('AME_2050 (Z)'!AG127/'AME_2030 (Z)'!AG127)^(1/20)-1)</f>
        <v>3.1933415009399724E-5</v>
      </c>
      <c r="AH11" s="79">
        <f>IF('AME_2030 (Z)'!AH127=0,0,('AME_2050 (Z)'!AH127/'AME_2030 (Z)'!AH127)^(1/20)-1)</f>
        <v>-5.3021677092479624E-4</v>
      </c>
      <c r="AI11" s="79">
        <f>IF('AME_2030 (Z)'!AI127=0,0,('AME_2050 (Z)'!AI127/'AME_2030 (Z)'!AI127)^(1/20)-1)</f>
        <v>-2.0804711514021967E-4</v>
      </c>
      <c r="AJ11" s="79">
        <f>IF('AME_2030 (Z)'!AJ127=0,0,('AME_2050 (Z)'!AJ127/'AME_2030 (Z)'!AJ127)^(1/20)-1)</f>
        <v>8.8294838529456854E-7</v>
      </c>
      <c r="AK11" s="79">
        <f>IF('AME_2030 (Z)'!AK127=0,0,('AME_2050 (Z)'!AK127/'AME_2030 (Z)'!AK127)^(1/20)-1)</f>
        <v>0</v>
      </c>
      <c r="AL11" s="79">
        <f>IF('AME_2030 (Z)'!AL127=0,0,('AME_2050 (Z)'!AL127/'AME_2030 (Z)'!AL127)^(1/20)-1)</f>
        <v>-3.195665898791944E-5</v>
      </c>
      <c r="AM11" s="79">
        <f>IF('AME_2030 (Z)'!AM127=0,0,('AME_2050 (Z)'!AM127/'AME_2030 (Z)'!AM127)^(1/20)-1)</f>
        <v>-4.2000335405134592E-6</v>
      </c>
      <c r="AN11" s="79">
        <f>IF('AME_2030 (Z)'!AN127=0,0,('AME_2050 (Z)'!AN127/'AME_2030 (Z)'!AN127)^(1/20)-1)</f>
        <v>0</v>
      </c>
      <c r="AO11" s="79">
        <f>IF('AME_2030 (Z)'!AO127=0,0,('AME_2050 (Z)'!AO127/'AME_2030 (Z)'!AO127)^(1/20)-1)</f>
        <v>-8.9296015757245328E-5</v>
      </c>
      <c r="AP11" s="79">
        <f>IF('AME_2030 (Z)'!AP127=0,0,('AME_2050 (Z)'!AP127/'AME_2030 (Z)'!AP127)^(1/20)-1)</f>
        <v>-1.5591654798030596E-5</v>
      </c>
      <c r="AQ11" s="79">
        <f>IF('AME_2030 (Z)'!AQ127=0,0,('AME_2050 (Z)'!AQ127/'AME_2030 (Z)'!AQ127)^(1/20)-1)</f>
        <v>-1.0038783215460256E-4</v>
      </c>
      <c r="AR11" s="79">
        <f>IF('AME_2030 (Z)'!AR127=0,0,('AME_2050 (Z)'!AR127/'AME_2030 (Z)'!AR127)^(1/20)-1)</f>
        <v>0</v>
      </c>
      <c r="AS11" s="79">
        <f>IF('AME_2030 (Z)'!AS127=0,0,('AME_2050 (Z)'!AS127/'AME_2030 (Z)'!AS127)^(1/20)-1)</f>
        <v>0</v>
      </c>
      <c r="AT11" s="79">
        <f>IF('AME_2030 (Z)'!AT127=0,0,('AME_2050 (Z)'!AT127/'AME_2030 (Z)'!AT127)^(1/20)-1)</f>
        <v>-7.9994686362550027E-5</v>
      </c>
      <c r="AU11" s="79">
        <f>IF('AME_2030 (Z)'!AU127=0,0,('AME_2050 (Z)'!AU127/'AME_2030 (Z)'!AU127)^(1/20)-1)</f>
        <v>0</v>
      </c>
    </row>
    <row r="12" spans="1:47" x14ac:dyDescent="0.25">
      <c r="A12" s="146"/>
      <c r="B12" s="77" t="s">
        <v>10</v>
      </c>
      <c r="C12" s="77" t="s">
        <v>10</v>
      </c>
      <c r="D12" s="78" t="s">
        <v>47</v>
      </c>
      <c r="E12" s="79">
        <f>E11</f>
        <v>-1.147239938164013E-4</v>
      </c>
      <c r="F12" s="79">
        <f t="shared" ref="F12:AU12" si="2">F11</f>
        <v>-4.8093909409951952E-4</v>
      </c>
      <c r="G12" s="79">
        <f t="shared" si="2"/>
        <v>1.0254268545395462E-9</v>
      </c>
      <c r="H12" s="79">
        <f t="shared" si="2"/>
        <v>2.6579883015087624E-4</v>
      </c>
      <c r="I12" s="79">
        <f t="shared" si="2"/>
        <v>1.0881446949115858E-3</v>
      </c>
      <c r="J12" s="79">
        <f t="shared" si="2"/>
        <v>-8.2418482976298613E-5</v>
      </c>
      <c r="K12" s="79">
        <f t="shared" si="2"/>
        <v>3.6121411817191529E-6</v>
      </c>
      <c r="L12" s="79">
        <f t="shared" si="2"/>
        <v>3.6121411817191529E-6</v>
      </c>
      <c r="M12" s="79">
        <f t="shared" si="2"/>
        <v>1.0359130033141817E-3</v>
      </c>
      <c r="N12" s="79">
        <f t="shared" si="2"/>
        <v>-2.5603520610095742E-5</v>
      </c>
      <c r="O12" s="79">
        <f t="shared" si="2"/>
        <v>1.2486696601332614E-3</v>
      </c>
      <c r="P12" s="79">
        <f t="shared" si="2"/>
        <v>-3.8531910168615457E-4</v>
      </c>
      <c r="Q12" s="79">
        <f t="shared" si="2"/>
        <v>-1.1383900954231585E-5</v>
      </c>
      <c r="R12" s="79">
        <f t="shared" si="2"/>
        <v>-3.0901845127218053E-7</v>
      </c>
      <c r="S12" s="79">
        <f t="shared" si="1"/>
        <v>-3.4970374847487218E-4</v>
      </c>
      <c r="T12" s="79">
        <f t="shared" si="2"/>
        <v>-3.4970374847487218E-4</v>
      </c>
      <c r="U12" s="79">
        <f t="shared" si="2"/>
        <v>6.8156525754314856E-6</v>
      </c>
      <c r="V12" s="79">
        <f t="shared" si="2"/>
        <v>1.4685107796452712E-8</v>
      </c>
      <c r="W12" s="79">
        <f t="shared" si="2"/>
        <v>-3.1544525696025616E-4</v>
      </c>
      <c r="X12" s="79">
        <f t="shared" si="2"/>
        <v>-6.3644363318404729E-6</v>
      </c>
      <c r="Y12" s="79">
        <f t="shared" si="2"/>
        <v>-3.2568858520046762E-3</v>
      </c>
      <c r="Z12" s="79">
        <f t="shared" si="2"/>
        <v>-2.6122221379898392E-4</v>
      </c>
      <c r="AA12" s="79">
        <f t="shared" si="2"/>
        <v>1.356028282288424E-3</v>
      </c>
      <c r="AB12" s="79">
        <f t="shared" si="2"/>
        <v>-1.4106929590385064E-4</v>
      </c>
      <c r="AC12" s="79">
        <f t="shared" si="2"/>
        <v>-2.0208543765276588E-4</v>
      </c>
      <c r="AD12" s="79">
        <f t="shared" si="2"/>
        <v>-5.9273799525305648E-6</v>
      </c>
      <c r="AE12" s="79">
        <f t="shared" si="2"/>
        <v>-2.2435874951498569E-4</v>
      </c>
      <c r="AF12" s="79">
        <f t="shared" si="2"/>
        <v>-1.2443309999260466E-3</v>
      </c>
      <c r="AG12" s="79">
        <f t="shared" si="2"/>
        <v>3.1933415009399724E-5</v>
      </c>
      <c r="AH12" s="79">
        <f t="shared" si="2"/>
        <v>-5.3021677092479624E-4</v>
      </c>
      <c r="AI12" s="79">
        <f t="shared" si="2"/>
        <v>-2.0804711514021967E-4</v>
      </c>
      <c r="AJ12" s="79">
        <f t="shared" si="2"/>
        <v>8.8294838529456854E-7</v>
      </c>
      <c r="AK12" s="79">
        <f t="shared" si="2"/>
        <v>0</v>
      </c>
      <c r="AL12" s="79">
        <f t="shared" si="2"/>
        <v>-3.195665898791944E-5</v>
      </c>
      <c r="AM12" s="79">
        <f t="shared" si="2"/>
        <v>-4.2000335405134592E-6</v>
      </c>
      <c r="AN12" s="79">
        <f t="shared" si="2"/>
        <v>0</v>
      </c>
      <c r="AO12" s="79">
        <f t="shared" si="2"/>
        <v>-8.9296015757245328E-5</v>
      </c>
      <c r="AP12" s="79">
        <f t="shared" si="2"/>
        <v>-1.5591654798030596E-5</v>
      </c>
      <c r="AQ12" s="79">
        <f t="shared" si="2"/>
        <v>-1.0038783215460256E-4</v>
      </c>
      <c r="AR12" s="79">
        <f t="shared" si="2"/>
        <v>0</v>
      </c>
      <c r="AS12" s="79">
        <f t="shared" si="2"/>
        <v>0</v>
      </c>
      <c r="AT12" s="79">
        <f t="shared" si="2"/>
        <v>-7.9994686362550027E-5</v>
      </c>
      <c r="AU12" s="79">
        <f t="shared" si="2"/>
        <v>0</v>
      </c>
    </row>
    <row r="13" spans="1:47" x14ac:dyDescent="0.25">
      <c r="A13" s="146"/>
      <c r="B13" s="1" t="s">
        <v>11</v>
      </c>
      <c r="C13" s="1" t="s">
        <v>11</v>
      </c>
      <c r="D13" s="4" t="s">
        <v>48</v>
      </c>
      <c r="E13">
        <f>IF(AME_2030!E13=0,0,(AME_2050!E13/AME_2030!E13)^(1/20)-1)</f>
        <v>-1.8651848251659775E-2</v>
      </c>
      <c r="F13">
        <f>IF(AME_2030!F13=0,0,(AME_2050!F13/AME_2030!F13)^(1/20)-1)</f>
        <v>-1.8693898753789795E-2</v>
      </c>
      <c r="G13">
        <f>IF(AME_2030!G13=0,0,(AME_2050!G13/AME_2030!G13)^(1/20)-1)</f>
        <v>1.2084712473548143E-2</v>
      </c>
      <c r="H13">
        <f>IF(AME_2030!H13=0,0,(AME_2050!H13/AME_2030!H13)^(1/20)-1)</f>
        <v>1.6308893293115467E-4</v>
      </c>
      <c r="I13">
        <f>IF(AME_2030!I13=0,0,(AME_2050!I13/AME_2030!I13)^(1/20)-1)</f>
        <v>5.9899312969902141E-4</v>
      </c>
      <c r="J13">
        <f>IF(AME_2030!J13=0,0,(AME_2050!J13/AME_2030!J13)^(1/20)-1)</f>
        <v>-7.0621520918301428E-5</v>
      </c>
      <c r="K13" s="64">
        <f>IF('AME_2030 (Z)'!AW13=0,0,('AME_2050 (Z)'!AW13/'AME_2030 (Z)'!AW13)^(1/20)-1)</f>
        <v>-1.6453768203879782E-2</v>
      </c>
      <c r="L13" s="64">
        <f t="shared" ref="L13:L47" si="3">K13</f>
        <v>-1.6453768203879782E-2</v>
      </c>
      <c r="M13">
        <f>IF(AME_2030!M13=0,0,(AME_2050!M13/AME_2030!M13)^(1/20)-1)</f>
        <v>-1.577919550043938E-3</v>
      </c>
      <c r="N13">
        <f>IF(AME_2030!N13=0,0,(AME_2050!N13/AME_2030!N13)^(1/20)-1)</f>
        <v>2.1331943504043771E-4</v>
      </c>
      <c r="O13">
        <f>IF(AME_2030!O13=0,0,(AME_2050!O13/AME_2030!O13)^(1/20)-1)</f>
        <v>4.5433271077088833E-5</v>
      </c>
      <c r="P13">
        <f>IF(AME_2030!P13=0,0,(AME_2050!P13/AME_2030!P13)^(1/20)-1)</f>
        <v>-1.149729825521062E-2</v>
      </c>
      <c r="Q13">
        <f>IF(AME_2030!Q13=0,0,(AME_2050!Q13/AME_2030!Q13)^(1/20)-1)</f>
        <v>-1.5992466328995647E-7</v>
      </c>
      <c r="R13">
        <f>IF(AME_2030!R13=0,0,(AME_2050!R13/AME_2030!R13)^(1/20)-1)</f>
        <v>1.694654616635205E-8</v>
      </c>
      <c r="S13" s="64">
        <f t="shared" si="1"/>
        <v>-1.2010786577421051E-5</v>
      </c>
      <c r="T13" s="64">
        <f>IF(AME_2030!T13=0,0,(AME_2050!T13/AME_2030!T13)^(1/20)-1)</f>
        <v>-1.2010786577421051E-5</v>
      </c>
      <c r="U13">
        <f>IF(AME_2030!U13=0,0,(AME_2050!U13/AME_2030!U13)^(1/20)-1)</f>
        <v>1.7655418448780935E-5</v>
      </c>
      <c r="V13">
        <f>IF(AME_2030!V13=0,0,(AME_2050!V13/AME_2030!V13)^(1/20)-1)</f>
        <v>0</v>
      </c>
      <c r="W13">
        <f>IF(AME_2030!W13=0,0,(AME_2050!W13/AME_2030!W13)^(1/20)-1)</f>
        <v>-1.8813375503482388E-2</v>
      </c>
      <c r="X13">
        <f>IF(AME_2030!X13=0,0,(AME_2050!X13/AME_2030!X13)^(1/20)-1)</f>
        <v>-1.3385217570935137E-2</v>
      </c>
      <c r="Y13">
        <f>IF(AME_2030!Y13=0,0,(AME_2050!Y13/AME_2030!Y13)^(1/20)-1)</f>
        <v>-3.2659797603153962E-3</v>
      </c>
      <c r="Z13">
        <f>IF(AME_2030!Z13=0,0,(AME_2050!Z13/AME_2030!Z13)^(1/20)-1)</f>
        <v>1.2462551299208258E-4</v>
      </c>
      <c r="AA13">
        <f>IF(AME_2030!AA13=0,0,(AME_2050!AA13/AME_2030!AA13)^(1/20)-1)</f>
        <v>1.3472374791350106E-3</v>
      </c>
      <c r="AB13">
        <f>IF(AME_2030!AB13=0,0,(AME_2050!AB13/AME_2030!AB13)^(1/20)-1)</f>
        <v>7.7337729371684816E-6</v>
      </c>
      <c r="AC13">
        <f>IF(AME_2030!AC13=0,0,(AME_2050!AC13/AME_2030!AC13)^(1/20)-1)</f>
        <v>-1.1420399031303319E-4</v>
      </c>
      <c r="AD13">
        <f>IF(AME_2030!AD13=0,0,(AME_2050!AD13/AME_2030!AD13)^(1/20)-1)</f>
        <v>7.3817110607832248E-5</v>
      </c>
      <c r="AE13">
        <f>IF(AME_2030!AE13=0,0,(AME_2050!AE13/AME_2030!AE13)^(1/20)-1)</f>
        <v>9.1093143076648175E-5</v>
      </c>
      <c r="AF13">
        <f>IF(AME_2030!AF13=0,0,(AME_2050!AF13/AME_2030!AF13)^(1/20)-1)</f>
        <v>9.6572515527304503E-5</v>
      </c>
      <c r="AG13">
        <f>IF(AME_2030!AG13=0,0,(AME_2050!AG13/AME_2030!AG13)^(1/20)-1)</f>
        <v>0</v>
      </c>
      <c r="AH13">
        <f>IF(AME_2030!AH13=0,0,(AME_2050!AH13/AME_2030!AH13)^(1/20)-1)</f>
        <v>6.1151267807035836E-5</v>
      </c>
      <c r="AI13">
        <f>IF(AME_2030!AI13=0,0,(AME_2050!AI13/AME_2030!AI13)^(1/20)-1)</f>
        <v>-2.3952300819751748E-5</v>
      </c>
      <c r="AJ13">
        <f>IF(AME_2030!AJ13=0,0,(AME_2050!AJ13/AME_2030!AJ13)^(1/20)-1)</f>
        <v>8.831194178160473E-7</v>
      </c>
      <c r="AK13">
        <f>IF(AME_2030!AK13=0,0,(AME_2050!AK13/AME_2030!AK13)^(1/20)-1)</f>
        <v>0</v>
      </c>
      <c r="AL13">
        <f>IF(AME_2030!AL13=0,0,(AME_2050!AL13/AME_2030!AL13)^(1/20)-1)</f>
        <v>-3.195665898791944E-5</v>
      </c>
      <c r="AM13">
        <f>IF(AME_2030!AM13=0,0,(AME_2050!AM13/AME_2030!AM13)^(1/20)-1)</f>
        <v>-1.8710976731556084E-2</v>
      </c>
      <c r="AN13">
        <f>IF(AME_2030!AN13=0,0,(AME_2050!AN13/AME_2030!AN13)^(1/20)-1)</f>
        <v>0</v>
      </c>
      <c r="AO13">
        <f>IF(AME_2030!AO13=0,0,(AME_2050!AO13/AME_2030!AO13)^(1/20)-1)</f>
        <v>2.4742341353523045E-7</v>
      </c>
      <c r="AP13">
        <f>IF(AME_2030!AP13=0,0,(AME_2050!AP13/AME_2030!AP13)^(1/20)-1)</f>
        <v>-1.8711229867883206E-2</v>
      </c>
      <c r="AQ13">
        <f>IF(AME_2030!AQ13=0,0,(AME_2050!AQ13/AME_2030!AQ13)^(1/20)-1)</f>
        <v>2.8486850985665058E-5</v>
      </c>
      <c r="AR13">
        <f>IF(AME_2030!AR13=0,0,(AME_2050!AR13/AME_2030!AR13)^(1/20)-1)</f>
        <v>0</v>
      </c>
      <c r="AS13">
        <f>IF(AME_2030!AS13=0,0,(AME_2050!AS13/AME_2030!AS13)^(1/20)-1)</f>
        <v>0</v>
      </c>
      <c r="AT13">
        <f>IF(AME_2030!AT13=0,0,(AME_2050!AT13/AME_2030!AT13)^(1/20)-1)</f>
        <v>-1.0552282308756711E-3</v>
      </c>
      <c r="AU13">
        <f>IF(AME_2030!AU13=0,0,(AME_2050!AU13/AME_2030!AU13)^(1/20)-1)</f>
        <v>0</v>
      </c>
    </row>
    <row r="14" spans="1:47" x14ac:dyDescent="0.25">
      <c r="A14" s="146"/>
      <c r="B14" s="1" t="s">
        <v>12</v>
      </c>
      <c r="C14" s="1">
        <v>10</v>
      </c>
      <c r="D14" s="4" t="s">
        <v>49</v>
      </c>
      <c r="E14">
        <f>IF(AME_2030!E14=0,0,(AME_2050!E14/AME_2030!E14)^(1/20)-1)</f>
        <v>-2.9521876237166289E-3</v>
      </c>
      <c r="F14">
        <f>IF(AME_2030!F14=0,0,(AME_2050!F14/AME_2030!F14)^(1/20)-1)</f>
        <v>-1.0490774737581532E-5</v>
      </c>
      <c r="G14">
        <f>IF(AME_2030!G14=0,0,(AME_2050!G14/AME_2030!G14)^(1/20)-1)</f>
        <v>3.6300916304332631E-4</v>
      </c>
      <c r="H14">
        <f>IF(AME_2030!H14=0,0,(AME_2050!H14/AME_2030!H14)^(1/20)-1)</f>
        <v>0</v>
      </c>
      <c r="I14">
        <f>IF(AME_2030!I14=0,0,(AME_2050!I14/AME_2030!I14)^(1/20)-1)</f>
        <v>-9.4704921433641509E-4</v>
      </c>
      <c r="J14">
        <f>IF(AME_2030!J14=0,0,(AME_2050!J14/AME_2030!J14)^(1/20)-1)</f>
        <v>-1.8442413631614141E-4</v>
      </c>
      <c r="K14" s="64">
        <f>IF('AME_2030 (Z)'!AW14=0,0,('AME_2050 (Z)'!AW14/'AME_2030 (Z)'!AW14)^(1/20)-1)</f>
        <v>-4.4962378532908964E-5</v>
      </c>
      <c r="L14" s="64">
        <f t="shared" si="3"/>
        <v>-4.4962378532908964E-5</v>
      </c>
      <c r="M14">
        <f>IF(AME_2030!M14=0,0,(AME_2050!M14/AME_2030!M14)^(1/20)-1)</f>
        <v>-1.5177639017839306E-3</v>
      </c>
      <c r="N14">
        <f>IF(AME_2030!N14=0,0,(AME_2050!N14/AME_2030!N14)^(1/20)-1)</f>
        <v>-1.036562771447036E-4</v>
      </c>
      <c r="O14">
        <f>IF(AME_2030!O14=0,0,(AME_2050!O14/AME_2030!O14)^(1/20)-1)</f>
        <v>-6.2991739792661594E-4</v>
      </c>
      <c r="P14">
        <f>IF(AME_2030!P14=0,0,(AME_2050!P14/AME_2030!P14)^(1/20)-1)</f>
        <v>-4.7406138033256884E-4</v>
      </c>
      <c r="Q14">
        <f>IF(AME_2030!Q14=0,0,(AME_2050!Q14/AME_2030!Q14)^(1/20)-1)</f>
        <v>-5.0420944987306093E-5</v>
      </c>
      <c r="R14">
        <f>IF(AME_2030!R14=0,0,(AME_2050!R14/AME_2030!R14)^(1/20)-1)</f>
        <v>-5.5510211976139701E-5</v>
      </c>
      <c r="S14" s="64">
        <f t="shared" si="1"/>
        <v>-5.8653175252776357E-5</v>
      </c>
      <c r="T14" s="64">
        <f>IF(AME_2030!T14=0,0,(AME_2050!T14/AME_2030!T14)^(1/20)-1)</f>
        <v>-5.8653175252776357E-5</v>
      </c>
      <c r="U14">
        <f>IF(AME_2030!U14=0,0,(AME_2050!U14/AME_2030!U14)^(1/20)-1)</f>
        <v>-4.8851890459111758E-5</v>
      </c>
      <c r="V14">
        <f>IF(AME_2030!V14=0,0,(AME_2050!V14/AME_2030!V14)^(1/20)-1)</f>
        <v>-5.5512164321203095E-5</v>
      </c>
      <c r="W14">
        <f>IF(AME_2030!W14=0,0,(AME_2050!W14/AME_2030!W14)^(1/20)-1)</f>
        <v>-1.2500094266265638E-4</v>
      </c>
      <c r="X14">
        <f>IF(AME_2030!X14=0,0,(AME_2050!X14/AME_2030!X14)^(1/20)-1)</f>
        <v>7.587985709078815E-5</v>
      </c>
      <c r="Y14">
        <f>IF(AME_2030!Y14=0,0,(AME_2050!Y14/AME_2030!Y14)^(1/20)-1)</f>
        <v>-3.3122314382408868E-3</v>
      </c>
      <c r="Z14">
        <f>IF(AME_2030!Z14=0,0,(AME_2050!Z14/AME_2030!Z14)^(1/20)-1)</f>
        <v>7.6304781959191104E-5</v>
      </c>
      <c r="AA14">
        <f>IF(AME_2030!AA14=0,0,(AME_2050!AA14/AME_2030!AA14)^(1/20)-1)</f>
        <v>1.3030883750999589E-3</v>
      </c>
      <c r="AB14">
        <f>IF(AME_2030!AB14=0,0,(AME_2050!AB14/AME_2030!AB14)^(1/20)-1)</f>
        <v>-4.0621401600993146E-5</v>
      </c>
      <c r="AC14">
        <f>IF(AME_2030!AC14=0,0,(AME_2050!AC14/AME_2030!AC14)^(1/20)-1)</f>
        <v>-1.6972411581062108E-4</v>
      </c>
      <c r="AD14">
        <f>IF(AME_2030!AD14=0,0,(AME_2050!AD14/AME_2030!AD14)^(1/20)-1)</f>
        <v>1.8286566754621703E-5</v>
      </c>
      <c r="AE14">
        <f>IF(AME_2030!AE14=0,0,(AME_2050!AE14/AME_2030!AE14)^(1/20)-1)</f>
        <v>3.5561705898468077E-5</v>
      </c>
      <c r="AF14">
        <f>IF(AME_2030!AF14=0,0,(AME_2050!AF14/AME_2030!AF14)^(1/20)-1)</f>
        <v>4.1010874837432709E-5</v>
      </c>
      <c r="AG14">
        <f>IF(AME_2030!AG14=0,0,(AME_2050!AG14/AME_2030!AG14)^(1/20)-1)</f>
        <v>0</v>
      </c>
      <c r="AH14">
        <f>IF(AME_2030!AH14=0,0,(AME_2050!AH14/AME_2030!AH14)^(1/20)-1)</f>
        <v>5.633229622548086E-6</v>
      </c>
      <c r="AI14">
        <f>IF(AME_2030!AI14=0,0,(AME_2050!AI14/AME_2030!AI14)^(1/20)-1)</f>
        <v>-7.9419515090162207E-5</v>
      </c>
      <c r="AJ14">
        <f>IF(AME_2030!AJ14=0,0,(AME_2050!AJ14/AME_2030!AJ14)^(1/20)-1)</f>
        <v>-5.4643332364712194E-5</v>
      </c>
      <c r="AK14">
        <f>IF(AME_2030!AK14=0,0,(AME_2050!AK14/AME_2030!AK14)^(1/20)-1)</f>
        <v>0</v>
      </c>
      <c r="AL14">
        <f>IF(AME_2030!AL14=0,0,(AME_2050!AL14/AME_2030!AL14)^(1/20)-1)</f>
        <v>-8.748135140401736E-5</v>
      </c>
      <c r="AM14">
        <f>IF(AME_2030!AM14=0,0,(AME_2050!AM14/AME_2030!AM14)^(1/20)-1)</f>
        <v>-5.646465678343926E-5</v>
      </c>
      <c r="AN14">
        <f>IF(AME_2030!AN14=0,0,(AME_2050!AN14/AME_2030!AN14)^(1/20)-1)</f>
        <v>0</v>
      </c>
      <c r="AO14">
        <f>IF(AME_2030!AO14=0,0,(AME_2050!AO14/AME_2030!AO14)^(1/20)-1)</f>
        <v>-5.5279026641708029E-5</v>
      </c>
      <c r="AP14">
        <f>IF(AME_2030!AP14=0,0,(AME_2050!AP14/AME_2030!AP14)^(1/20)-1)</f>
        <v>2.9307904260478246E-4</v>
      </c>
      <c r="AQ14">
        <f>IF(AME_2030!AQ14=0,0,(AME_2050!AQ14/AME_2030!AQ14)^(1/20)-1)</f>
        <v>0</v>
      </c>
      <c r="AR14">
        <f>IF(AME_2030!AR14=0,0,(AME_2050!AR14/AME_2030!AR14)^(1/20)-1)</f>
        <v>2.9307904260478246E-4</v>
      </c>
      <c r="AS14">
        <f>IF(AME_2030!AS14=0,0,(AME_2050!AS14/AME_2030!AS14)^(1/20)-1)</f>
        <v>0</v>
      </c>
      <c r="AT14">
        <f>IF(AME_2030!AT14=0,0,(AME_2050!AT14/AME_2030!AT14)^(1/20)-1)</f>
        <v>-6.9564771435803863E-4</v>
      </c>
      <c r="AU14">
        <f>IF(AME_2030!AU14=0,0,(AME_2050!AU14/AME_2030!AU14)^(1/20)-1)</f>
        <v>0</v>
      </c>
    </row>
    <row r="15" spans="1:47" x14ac:dyDescent="0.25">
      <c r="A15" s="146"/>
      <c r="B15" s="1" t="s">
        <v>13</v>
      </c>
      <c r="C15" s="1">
        <v>11</v>
      </c>
      <c r="D15" s="4" t="s">
        <v>50</v>
      </c>
      <c r="E15">
        <f>IF(AME_2030!E15=0,0,(AME_2050!E15/AME_2030!E15)^(1/20)-1)</f>
        <v>-2.8912894949504331E-3</v>
      </c>
      <c r="F15">
        <f>IF(AME_2030!F15=0,0,(AME_2050!F15/AME_2030!F15)^(1/20)-1)</f>
        <v>3.4896973153752953E-4</v>
      </c>
      <c r="G15">
        <f>IF(AME_2030!G15=0,0,(AME_2050!G15/AME_2030!G15)^(1/20)-1)</f>
        <v>1.0149077251016658E-2</v>
      </c>
      <c r="H15">
        <f>IF(AME_2030!H15=0,0,(AME_2050!H15/AME_2030!H15)^(1/20)-1)</f>
        <v>3.5124122589036411E-4</v>
      </c>
      <c r="I15">
        <f>IF(AME_2030!I15=0,0,(AME_2050!I15/AME_2030!I15)^(1/20)-1)</f>
        <v>2.479598203517952E-3</v>
      </c>
      <c r="J15">
        <f>IF(AME_2030!J15=0,0,(AME_2050!J15/AME_2030!J15)^(1/20)-1)</f>
        <v>2.0245531940465966E-4</v>
      </c>
      <c r="K15" s="64">
        <f>IF('AME_2030 (Z)'!AW15=0,0,('AME_2050 (Z)'!AW15/'AME_2030 (Z)'!AW15)^(1/20)-1)</f>
        <v>2.7065391003033845E-4</v>
      </c>
      <c r="L15" s="64">
        <f t="shared" si="3"/>
        <v>2.7065391003033845E-4</v>
      </c>
      <c r="M15">
        <f>IF(AME_2030!M15=0,0,(AME_2050!M15/AME_2030!M15)^(1/20)-1)</f>
        <v>8.5846126374189424E-4</v>
      </c>
      <c r="N15">
        <f>IF(AME_2030!N15=0,0,(AME_2050!N15/AME_2030!N15)^(1/20)-1)</f>
        <v>5.2072013625847902E-4</v>
      </c>
      <c r="O15">
        <f>IF(AME_2030!O15=0,0,(AME_2050!O15/AME_2030!O15)^(1/20)-1)</f>
        <v>-9.062864406004234E-4</v>
      </c>
      <c r="P15">
        <f>IF(AME_2030!P15=0,0,(AME_2050!P15/AME_2030!P15)^(1/20)-1)</f>
        <v>7.3844124590660698E-6</v>
      </c>
      <c r="Q15">
        <f>IF(AME_2030!Q15=0,0,(AME_2050!Q15/AME_2030!Q15)^(1/20)-1)</f>
        <v>1.8863726729101415E-5</v>
      </c>
      <c r="R15">
        <f>IF(AME_2030!R15=0,0,(AME_2050!R15/AME_2030!R15)^(1/20)-1)</f>
        <v>2.2116839584862547E-5</v>
      </c>
      <c r="S15" s="64">
        <f t="shared" si="1"/>
        <v>1.4456822686970128E-5</v>
      </c>
      <c r="T15" s="64">
        <f>IF(AME_2030!T15=0,0,(AME_2050!T15/AME_2030!T15)^(1/20)-1)</f>
        <v>1.4456822686970128E-5</v>
      </c>
      <c r="U15">
        <f>IF(AME_2030!U15=0,0,(AME_2050!U15/AME_2030!U15)^(1/20)-1)</f>
        <v>-3.7341973702087472E-7</v>
      </c>
      <c r="V15">
        <f>IF(AME_2030!V15=0,0,(AME_2050!V15/AME_2030!V15)^(1/20)-1)</f>
        <v>-5.3868113170096876E-7</v>
      </c>
      <c r="W15">
        <f>IF(AME_2030!W15=0,0,(AME_2050!W15/AME_2030!W15)^(1/20)-1)</f>
        <v>1.2640054360391062E-4</v>
      </c>
      <c r="X15">
        <f>IF(AME_2030!X15=0,0,(AME_2050!X15/AME_2030!X15)^(1/20)-1)</f>
        <v>3.0793964539421737E-5</v>
      </c>
      <c r="Y15">
        <f>IF(AME_2030!Y15=0,0,(AME_2050!Y15/AME_2030!Y15)^(1/20)-1)</f>
        <v>-3.2017571787165133E-3</v>
      </c>
      <c r="Z15">
        <f>IF(AME_2030!Z15=0,0,(AME_2050!Z15/AME_2030!Z15)^(1/20)-1)</f>
        <v>5.350747051151572E-4</v>
      </c>
      <c r="AA15">
        <f>IF(AME_2030!AA15=0,0,(AME_2050!AA15/AME_2030!AA15)^(1/20)-1)</f>
        <v>1.6191277881918431E-3</v>
      </c>
      <c r="AB15">
        <f>IF(AME_2030!AB15=0,0,(AME_2050!AB15/AME_2030!AB15)^(1/20)-1)</f>
        <v>1.6349465087772685E-5</v>
      </c>
      <c r="AC15">
        <f>IF(AME_2030!AC15=0,0,(AME_2050!AC15/AME_2030!AC15)^(1/20)-1)</f>
        <v>-1.1420399031303319E-4</v>
      </c>
      <c r="AD15">
        <f>IF(AME_2030!AD15=0,0,(AME_2050!AD15/AME_2030!AD15)^(1/20)-1)</f>
        <v>7.3817110607832248E-5</v>
      </c>
      <c r="AE15">
        <f>IF(AME_2030!AE15=0,0,(AME_2050!AE15/AME_2030!AE15)^(1/20)-1)</f>
        <v>9.1093228888228239E-5</v>
      </c>
      <c r="AF15">
        <f>IF(AME_2030!AF15=0,0,(AME_2050!AF15/AME_2030!AF15)^(1/20)-1)</f>
        <v>9.6572515527304503E-5</v>
      </c>
      <c r="AG15">
        <f>IF(AME_2030!AG15=0,0,(AME_2050!AG15/AME_2030!AG15)^(1/20)-1)</f>
        <v>3.1933415009399724E-5</v>
      </c>
      <c r="AH15">
        <f>IF(AME_2030!AH15=0,0,(AME_2050!AH15/AME_2030!AH15)^(1/20)-1)</f>
        <v>6.1176081036284913E-5</v>
      </c>
      <c r="AI15">
        <f>IF(AME_2030!AI15=0,0,(AME_2050!AI15/AME_2030!AI15)^(1/20)-1)</f>
        <v>-2.3884405635388184E-5</v>
      </c>
      <c r="AJ15">
        <f>IF(AME_2030!AJ15=0,0,(AME_2050!AJ15/AME_2030!AJ15)^(1/20)-1)</f>
        <v>6.3437898574214557E-6</v>
      </c>
      <c r="AK15">
        <f>IF(AME_2030!AK15=0,0,(AME_2050!AK15/AME_2030!AK15)^(1/20)-1)</f>
        <v>0</v>
      </c>
      <c r="AL15">
        <f>IF(AME_2030!AL15=0,0,(AME_2050!AL15/AME_2030!AL15)^(1/20)-1)</f>
        <v>-7.8075989870529661E-5</v>
      </c>
      <c r="AM15">
        <f>IF(AME_2030!AM15=0,0,(AME_2050!AM15/AME_2030!AM15)^(1/20)-1)</f>
        <v>1.8410938204427296E-5</v>
      </c>
      <c r="AN15">
        <f>IF(AME_2030!AN15=0,0,(AME_2050!AN15/AME_2030!AN15)^(1/20)-1)</f>
        <v>0</v>
      </c>
      <c r="AO15">
        <f>IF(AME_2030!AO15=0,0,(AME_2050!AO15/AME_2030!AO15)^(1/20)-1)</f>
        <v>9.4110983583917118E-7</v>
      </c>
      <c r="AP15">
        <f>IF(AME_2030!AP15=0,0,(AME_2050!AP15/AME_2030!AP15)^(1/20)-1)</f>
        <v>6.7455013811335007E-5</v>
      </c>
      <c r="AQ15">
        <f>IF(AME_2030!AQ15=0,0,(AME_2050!AQ15/AME_2030!AQ15)^(1/20)-1)</f>
        <v>0</v>
      </c>
      <c r="AR15">
        <f>IF(AME_2030!AR15=0,0,(AME_2050!AR15/AME_2030!AR15)^(1/20)-1)</f>
        <v>6.1360262660459242E-5</v>
      </c>
      <c r="AS15">
        <f>IF(AME_2030!AS15=0,0,(AME_2050!AS15/AME_2030!AS15)^(1/20)-1)</f>
        <v>0</v>
      </c>
      <c r="AT15">
        <f>IF(AME_2030!AT15=0,0,(AME_2050!AT15/AME_2030!AT15)^(1/20)-1)</f>
        <v>-1.5995553091796566E-4</v>
      </c>
      <c r="AU15">
        <f>IF(AME_2030!AU15=0,0,(AME_2050!AU15/AME_2030!AU15)^(1/20)-1)</f>
        <v>0</v>
      </c>
    </row>
    <row r="16" spans="1:47" x14ac:dyDescent="0.25">
      <c r="A16" s="146"/>
      <c r="B16" s="1" t="s">
        <v>14</v>
      </c>
      <c r="C16" s="1">
        <v>12</v>
      </c>
      <c r="D16" s="4" t="s">
        <v>51</v>
      </c>
      <c r="E16">
        <f>IF(AME_2030!E16=0,0,(AME_2050!E16/AME_2030!E16)^(1/20)-1)</f>
        <v>3.2281560656044483E-4</v>
      </c>
      <c r="F16">
        <f>IF(AME_2030!F16=0,0,(AME_2050!F16/AME_2030!F16)^(1/20)-1)</f>
        <v>3.4671257468366079E-5</v>
      </c>
      <c r="G16">
        <f>IF(AME_2030!G16=0,0,(AME_2050!G16/AME_2030!G16)^(1/20)-1)</f>
        <v>1.1054362753171176E-5</v>
      </c>
      <c r="H16">
        <f>IF(AME_2030!H16=0,0,(AME_2050!H16/AME_2030!H16)^(1/20)-1)</f>
        <v>-1.1112624720248654E-3</v>
      </c>
      <c r="I16">
        <f>IF(AME_2030!I16=0,0,(AME_2050!I16/AME_2030!I16)^(1/20)-1)</f>
        <v>1.6273129855659541E-4</v>
      </c>
      <c r="J16">
        <f>IF(AME_2030!J16=0,0,(AME_2050!J16/AME_2030!J16)^(1/20)-1)</f>
        <v>-3.1581528492563571E-4</v>
      </c>
      <c r="K16" s="64">
        <f>IF('AME_2030 (Z)'!AW16=0,0,('AME_2050 (Z)'!AW16/'AME_2030 (Z)'!AW16)^(1/20)-1)</f>
        <v>7.1849489684527867E-6</v>
      </c>
      <c r="L16" s="64">
        <f t="shared" si="3"/>
        <v>7.1849489684527867E-6</v>
      </c>
      <c r="M16">
        <f>IF(AME_2030!M16=0,0,(AME_2050!M16/AME_2030!M16)^(1/20)-1)</f>
        <v>2.1331055456030867E-4</v>
      </c>
      <c r="N16">
        <f>IF(AME_2030!N16=0,0,(AME_2050!N16/AME_2030!N16)^(1/20)-1)</f>
        <v>-3.6895298701100643E-5</v>
      </c>
      <c r="O16">
        <f>IF(AME_2030!O16=0,0,(AME_2050!O16/AME_2030!O16)^(1/20)-1)</f>
        <v>2.3695040371207732E-4</v>
      </c>
      <c r="P16">
        <f>IF(AME_2030!P16=0,0,(AME_2050!P16/AME_2030!P16)^(1/20)-1)</f>
        <v>1.9949858786727503E-5</v>
      </c>
      <c r="Q16">
        <f>IF(AME_2030!Q16=0,0,(AME_2050!Q16/AME_2030!Q16)^(1/20)-1)</f>
        <v>-1.5983675261121988E-7</v>
      </c>
      <c r="R16">
        <f>IF(AME_2030!R16=0,0,(AME_2050!R16/AME_2030!R16)^(1/20)-1)</f>
        <v>1.7487387093950701E-8</v>
      </c>
      <c r="S16" s="64">
        <f t="shared" si="1"/>
        <v>-1.1115537121642038E-4</v>
      </c>
      <c r="T16" s="64">
        <f>IF(AME_2030!T16=0,0,(AME_2050!T16/AME_2030!T16)^(1/20)-1)</f>
        <v>-1.1115537121642038E-4</v>
      </c>
      <c r="U16">
        <f>IF(AME_2030!U16=0,0,(AME_2050!U16/AME_2030!U16)^(1/20)-1)</f>
        <v>1.8056723266157704E-5</v>
      </c>
      <c r="V16">
        <f>IF(AME_2030!V16=0,0,(AME_2050!V16/AME_2030!V16)^(1/20)-1)</f>
        <v>1.4685107796452712E-8</v>
      </c>
      <c r="W16">
        <f>IF(AME_2030!W16=0,0,(AME_2050!W16/AME_2030!W16)^(1/20)-1)</f>
        <v>-6.0063772155061201E-5</v>
      </c>
      <c r="X16">
        <f>IF(AME_2030!X16=0,0,(AME_2050!X16/AME_2030!X16)^(1/20)-1)</f>
        <v>8.061230103217909E-6</v>
      </c>
      <c r="Y16">
        <f>IF(AME_2030!Y16=0,0,(AME_2050!Y16/AME_2030!Y16)^(1/20)-1)</f>
        <v>-3.2568858520043431E-3</v>
      </c>
      <c r="Z16">
        <f>IF(AME_2030!Z16=0,0,(AME_2050!Z16/AME_2030!Z16)^(1/20)-1)</f>
        <v>1.4132974174008162E-4</v>
      </c>
      <c r="AA16">
        <f>IF(AME_2030!AA16=0,0,(AME_2050!AA16/AME_2030!AA16)^(1/20)-1)</f>
        <v>1.3586903411348938E-3</v>
      </c>
      <c r="AB16">
        <f>IF(AME_2030!AB16=0,0,(AME_2050!AB16/AME_2030!AB16)^(1/20)-1)</f>
        <v>2.2694330613637348E-5</v>
      </c>
      <c r="AC16">
        <f>IF(AME_2030!AC16=0,0,(AME_2050!AC16/AME_2030!AC16)^(1/20)-1)</f>
        <v>-1.1420399031303319E-4</v>
      </c>
      <c r="AD16">
        <f>IF(AME_2030!AD16=0,0,(AME_2050!AD16/AME_2030!AD16)^(1/20)-1)</f>
        <v>7.3817110607832248E-5</v>
      </c>
      <c r="AE16">
        <f>IF(AME_2030!AE16=0,0,(AME_2050!AE16/AME_2030!AE16)^(1/20)-1)</f>
        <v>9.1093228888228239E-5</v>
      </c>
      <c r="AF16">
        <f>IF(AME_2030!AF16=0,0,(AME_2050!AF16/AME_2030!AF16)^(1/20)-1)</f>
        <v>9.6572515527304503E-5</v>
      </c>
      <c r="AG16">
        <f>IF(AME_2030!AG16=0,0,(AME_2050!AG16/AME_2030!AG16)^(1/20)-1)</f>
        <v>3.1933415009399724E-5</v>
      </c>
      <c r="AH16">
        <f>IF(AME_2030!AH16=0,0,(AME_2050!AH16/AME_2030!AH16)^(1/20)-1)</f>
        <v>6.1176081036284913E-5</v>
      </c>
      <c r="AI16">
        <f>IF(AME_2030!AI16=0,0,(AME_2050!AI16/AME_2030!AI16)^(1/20)-1)</f>
        <v>-2.3935186372003869E-5</v>
      </c>
      <c r="AJ16">
        <f>IF(AME_2030!AJ16=0,0,(AME_2050!AJ16/AME_2030!AJ16)^(1/20)-1)</f>
        <v>8.8316879942595961E-7</v>
      </c>
      <c r="AK16">
        <f>IF(AME_2030!AK16=0,0,(AME_2050!AK16/AME_2030!AK16)^(1/20)-1)</f>
        <v>0</v>
      </c>
      <c r="AL16">
        <f>IF(AME_2030!AL16=0,0,(AME_2050!AL16/AME_2030!AL16)^(1/20)-1)</f>
        <v>-3.195665898791944E-5</v>
      </c>
      <c r="AM16">
        <f>IF(AME_2030!AM16=0,0,(AME_2050!AM16/AME_2030!AM16)^(1/20)-1)</f>
        <v>-1.9702362840101628E-6</v>
      </c>
      <c r="AN16">
        <f>IF(AME_2030!AN16=0,0,(AME_2050!AN16/AME_2030!AN16)^(1/20)-1)</f>
        <v>0</v>
      </c>
      <c r="AO16">
        <f>IF(AME_2030!AO16=0,0,(AME_2050!AO16/AME_2030!AO16)^(1/20)-1)</f>
        <v>2.4742341353523045E-7</v>
      </c>
      <c r="AP16">
        <f>IF(AME_2030!AP16=0,0,(AME_2050!AP16/AME_2030!AP16)^(1/20)-1)</f>
        <v>-1.0474154955476545E-3</v>
      </c>
      <c r="AQ16">
        <f>IF(AME_2030!AQ16=0,0,(AME_2050!AQ16/AME_2030!AQ16)^(1/20)-1)</f>
        <v>0</v>
      </c>
      <c r="AR16">
        <f>IF(AME_2030!AR16=0,0,(AME_2050!AR16/AME_2030!AR16)^(1/20)-1)</f>
        <v>0</v>
      </c>
      <c r="AS16">
        <f>IF(AME_2030!AS16=0,0,(AME_2050!AS16/AME_2030!AS16)^(1/20)-1)</f>
        <v>0</v>
      </c>
      <c r="AT16">
        <f>IF(AME_2030!AT16=0,0,(AME_2050!AT16/AME_2030!AT16)^(1/20)-1)</f>
        <v>-7.2539490093004311E-4</v>
      </c>
      <c r="AU16">
        <f>IF(AME_2030!AU16=0,0,(AME_2050!AU16/AME_2030!AU16)^(1/20)-1)</f>
        <v>0</v>
      </c>
    </row>
    <row r="17" spans="1:47" x14ac:dyDescent="0.25">
      <c r="A17" s="146"/>
      <c r="B17" s="1" t="s">
        <v>15</v>
      </c>
      <c r="C17" s="1">
        <v>13</v>
      </c>
      <c r="D17" s="4" t="s">
        <v>52</v>
      </c>
      <c r="E17">
        <f>IF(AME_2030!E17=0,0,(AME_2050!E17/AME_2030!E17)^(1/20)-1)</f>
        <v>2.8906670436912307E-4</v>
      </c>
      <c r="F17">
        <f>IF(AME_2030!F17=0,0,(AME_2050!F17/AME_2030!F17)^(1/20)-1)</f>
        <v>2.7374172579097689E-4</v>
      </c>
      <c r="G17">
        <f>IF(AME_2030!G17=0,0,(AME_2050!G17/AME_2030!G17)^(1/20)-1)</f>
        <v>1.0254268545395462E-9</v>
      </c>
      <c r="H17">
        <f>IF(AME_2030!H17=0,0,(AME_2050!H17/AME_2030!H17)^(1/20)-1)</f>
        <v>3.9174051567569812E-4</v>
      </c>
      <c r="I17">
        <f>IF(AME_2030!I17=0,0,(AME_2050!I17/AME_2030!I17)^(1/20)-1)</f>
        <v>-4.0920853215498099E-5</v>
      </c>
      <c r="J17">
        <f>IF(AME_2030!J17=0,0,(AME_2050!J17/AME_2030!J17)^(1/20)-1)</f>
        <v>-1.4637438737830077E-4</v>
      </c>
      <c r="K17" s="64">
        <f>IF('AME_2030 (Z)'!AW17=0,0,('AME_2050 (Z)'!AW17/'AME_2030 (Z)'!AW17)^(1/20)-1)</f>
        <v>4.2339814749769999E-6</v>
      </c>
      <c r="L17" s="64">
        <f t="shared" si="3"/>
        <v>4.2339814749769999E-6</v>
      </c>
      <c r="M17">
        <f>IF(AME_2030!M17=0,0,(AME_2050!M17/AME_2030!M17)^(1/20)-1)</f>
        <v>3.1726840743040441E-5</v>
      </c>
      <c r="N17">
        <f>IF(AME_2030!N17=0,0,(AME_2050!N17/AME_2030!N17)^(1/20)-1)</f>
        <v>-2.3650928053675635E-5</v>
      </c>
      <c r="O17">
        <f>IF(AME_2030!O17=0,0,(AME_2050!O17/AME_2030!O17)^(1/20)-1)</f>
        <v>5.494771170950763E-4</v>
      </c>
      <c r="P17">
        <f>IF(AME_2030!P17=0,0,(AME_2050!P17/AME_2030!P17)^(1/20)-1)</f>
        <v>1.7471287010861758E-4</v>
      </c>
      <c r="Q17">
        <f>IF(AME_2030!Q17=0,0,(AME_2050!Q17/AME_2030!Q17)^(1/20)-1)</f>
        <v>-1.5983675261121988E-7</v>
      </c>
      <c r="R17">
        <f>IF(AME_2030!R17=0,0,(AME_2050!R17/AME_2030!R17)^(1/20)-1)</f>
        <v>1.7487387093950701E-8</v>
      </c>
      <c r="S17" s="64">
        <f t="shared" si="1"/>
        <v>-8.1408822320994112E-5</v>
      </c>
      <c r="T17" s="64">
        <f>IF(AME_2030!T17=0,0,(AME_2050!T17/AME_2030!T17)^(1/20)-1)</f>
        <v>-8.1408822320994112E-5</v>
      </c>
      <c r="U17">
        <f>IF(AME_2030!U17=0,0,(AME_2050!U17/AME_2030!U17)^(1/20)-1)</f>
        <v>8.0981424903647792E-6</v>
      </c>
      <c r="V17">
        <f>IF(AME_2030!V17=0,0,(AME_2050!V17/AME_2030!V17)^(1/20)-1)</f>
        <v>1.4685107796452712E-8</v>
      </c>
      <c r="W17">
        <f>IF(AME_2030!W17=0,0,(AME_2050!W17/AME_2030!W17)^(1/20)-1)</f>
        <v>3.5375841460183466E-5</v>
      </c>
      <c r="X17">
        <f>IF(AME_2030!X17=0,0,(AME_2050!X17/AME_2030!X17)^(1/20)-1)</f>
        <v>-1.8814871417527357E-6</v>
      </c>
      <c r="Y17">
        <f>IF(AME_2030!Y17=0,0,(AME_2050!Y17/AME_2030!Y17)^(1/20)-1)</f>
        <v>-3.256885852003788E-3</v>
      </c>
      <c r="Z17">
        <f>IF(AME_2030!Z17=0,0,(AME_2050!Z17/AME_2030!Z17)^(1/20)-1)</f>
        <v>1.5095520294150511E-4</v>
      </c>
      <c r="AA17">
        <f>IF(AME_2030!AA17=0,0,(AME_2050!AA17/AME_2030!AA17)^(1/20)-1)</f>
        <v>1.3586905252855885E-3</v>
      </c>
      <c r="AB17">
        <f>IF(AME_2030!AB17=0,0,(AME_2050!AB17/AME_2030!AB17)^(1/20)-1)</f>
        <v>2.9244451470455957E-5</v>
      </c>
      <c r="AC17">
        <f>IF(AME_2030!AC17=0,0,(AME_2050!AC17/AME_2030!AC17)^(1/20)-1)</f>
        <v>-1.1420399031303319E-4</v>
      </c>
      <c r="AD17">
        <f>IF(AME_2030!AD17=0,0,(AME_2050!AD17/AME_2030!AD17)^(1/20)-1)</f>
        <v>7.3817110607832248E-5</v>
      </c>
      <c r="AE17">
        <f>IF(AME_2030!AE17=0,0,(AME_2050!AE17/AME_2030!AE17)^(1/20)-1)</f>
        <v>9.1093228888228239E-5</v>
      </c>
      <c r="AF17">
        <f>IF(AME_2030!AF17=0,0,(AME_2050!AF17/AME_2030!AF17)^(1/20)-1)</f>
        <v>9.6572515527304503E-5</v>
      </c>
      <c r="AG17">
        <f>IF(AME_2030!AG17=0,0,(AME_2050!AG17/AME_2030!AG17)^(1/20)-1)</f>
        <v>3.1933415009399724E-5</v>
      </c>
      <c r="AH17">
        <f>IF(AME_2030!AH17=0,0,(AME_2050!AH17/AME_2030!AH17)^(1/20)-1)</f>
        <v>6.1176081036284913E-5</v>
      </c>
      <c r="AI17">
        <f>IF(AME_2030!AI17=0,0,(AME_2050!AI17/AME_2030!AI17)^(1/20)-1)</f>
        <v>-2.427628858214792E-5</v>
      </c>
      <c r="AJ17">
        <f>IF(AME_2030!AJ17=0,0,(AME_2050!AJ17/AME_2030!AJ17)^(1/20)-1)</f>
        <v>6.9418590293857108E-6</v>
      </c>
      <c r="AK17">
        <f>IF(AME_2030!AK17=0,0,(AME_2050!AK17/AME_2030!AK17)^(1/20)-1)</f>
        <v>0</v>
      </c>
      <c r="AL17">
        <f>IF(AME_2030!AL17=0,0,(AME_2050!AL17/AME_2030!AL17)^(1/20)-1)</f>
        <v>-3.195665898791944E-5</v>
      </c>
      <c r="AM17">
        <f>IF(AME_2030!AM17=0,0,(AME_2050!AM17/AME_2030!AM17)^(1/20)-1)</f>
        <v>2.312419088434936E-6</v>
      </c>
      <c r="AN17">
        <f>IF(AME_2030!AN17=0,0,(AME_2050!AN17/AME_2030!AN17)^(1/20)-1)</f>
        <v>0</v>
      </c>
      <c r="AO17">
        <f>IF(AME_2030!AO17=0,0,(AME_2050!AO17/AME_2030!AO17)^(1/20)-1)</f>
        <v>2.4742341353523045E-7</v>
      </c>
      <c r="AP17">
        <f>IF(AME_2030!AP17=0,0,(AME_2050!AP17/AME_2030!AP17)^(1/20)-1)</f>
        <v>0</v>
      </c>
      <c r="AQ17">
        <f>IF(AME_2030!AQ17=0,0,(AME_2050!AQ17/AME_2030!AQ17)^(1/20)-1)</f>
        <v>0</v>
      </c>
      <c r="AR17">
        <f>IF(AME_2030!AR17=0,0,(AME_2050!AR17/AME_2030!AR17)^(1/20)-1)</f>
        <v>-7.4260805058864454E-3</v>
      </c>
      <c r="AS17">
        <f>IF(AME_2030!AS17=0,0,(AME_2050!AS17/AME_2030!AS17)^(1/20)-1)</f>
        <v>0</v>
      </c>
      <c r="AT17">
        <f>IF(AME_2030!AT17=0,0,(AME_2050!AT17/AME_2030!AT17)^(1/20)-1)</f>
        <v>-6.5794988442159363E-3</v>
      </c>
      <c r="AU17">
        <f>IF(AME_2030!AU17=0,0,(AME_2050!AU17/AME_2030!AU17)^(1/20)-1)</f>
        <v>0</v>
      </c>
    </row>
    <row r="18" spans="1:47" x14ac:dyDescent="0.25">
      <c r="A18" s="146"/>
      <c r="B18" s="1" t="s">
        <v>16</v>
      </c>
      <c r="C18" s="1">
        <v>14</v>
      </c>
      <c r="D18" s="4" t="s">
        <v>53</v>
      </c>
      <c r="E18">
        <f>IF(AME_2030!E18=0,0,(AME_2050!E18/AME_2030!E18)^(1/20)-1)</f>
        <v>-3.7853027792800198E-4</v>
      </c>
      <c r="F18">
        <f>IF(AME_2030!F18=0,0,(AME_2050!F18/AME_2030!F18)^(1/20)-1)</f>
        <v>1.3472040445372535E-4</v>
      </c>
      <c r="G18">
        <f>IF(AME_2030!G18=0,0,(AME_2050!G18/AME_2030!G18)^(1/20)-1)</f>
        <v>1.0254268545395462E-9</v>
      </c>
      <c r="H18">
        <f>IF(AME_2030!H18=0,0,(AME_2050!H18/AME_2030!H18)^(1/20)-1)</f>
        <v>3.7087393637902366E-4</v>
      </c>
      <c r="I18">
        <f>IF(AME_2030!I18=0,0,(AME_2050!I18/AME_2030!I18)^(1/20)-1)</f>
        <v>-2.7297314133756245E-5</v>
      </c>
      <c r="J18">
        <f>IF(AME_2030!J18=0,0,(AME_2050!J18/AME_2030!J18)^(1/20)-1)</f>
        <v>-3.1985675871626373E-4</v>
      </c>
      <c r="K18" s="64">
        <f>IF('AME_2030 (Z)'!AW18=0,0,('AME_2050 (Z)'!AW18/'AME_2030 (Z)'!AW18)^(1/20)-1)</f>
        <v>-7.0845091668658711E-6</v>
      </c>
      <c r="L18" s="64">
        <f t="shared" si="3"/>
        <v>-7.0845091668658711E-6</v>
      </c>
      <c r="M18">
        <f>IF(AME_2030!M18=0,0,(AME_2050!M18/AME_2030!M18)^(1/20)-1)</f>
        <v>7.7359666624765566E-4</v>
      </c>
      <c r="N18">
        <f>IF(AME_2030!N18=0,0,(AME_2050!N18/AME_2030!N18)^(1/20)-1)</f>
        <v>-5.9873092813822471E-4</v>
      </c>
      <c r="O18">
        <f>IF(AME_2030!O18=0,0,(AME_2050!O18/AME_2030!O18)^(1/20)-1)</f>
        <v>3.7727547183785681E-4</v>
      </c>
      <c r="P18">
        <f>IF(AME_2030!P18=0,0,(AME_2050!P18/AME_2030!P18)^(1/20)-1)</f>
        <v>-3.8918104928065134E-5</v>
      </c>
      <c r="Q18">
        <f>IF(AME_2030!Q18=0,0,(AME_2050!Q18/AME_2030!Q18)^(1/20)-1)</f>
        <v>-1.5983675261121988E-7</v>
      </c>
      <c r="R18">
        <f>IF(AME_2030!R18=0,0,(AME_2050!R18/AME_2030!R18)^(1/20)-1)</f>
        <v>1.7487387093950701E-8</v>
      </c>
      <c r="S18" s="64">
        <f t="shared" si="1"/>
        <v>2.7807619489284008E-6</v>
      </c>
      <c r="T18" s="64">
        <f>IF(AME_2030!T18=0,0,(AME_2050!T18/AME_2030!T18)^(1/20)-1)</f>
        <v>2.7807619489284008E-6</v>
      </c>
      <c r="U18">
        <f>IF(AME_2030!U18=0,0,(AME_2050!U18/AME_2030!U18)^(1/20)-1)</f>
        <v>1.6705075960965488E-5</v>
      </c>
      <c r="V18">
        <f>IF(AME_2030!V18=0,0,(AME_2050!V18/AME_2030!V18)^(1/20)-1)</f>
        <v>1.4685107574408107E-8</v>
      </c>
      <c r="W18">
        <f>IF(AME_2030!W18=0,0,(AME_2050!W18/AME_2030!W18)^(1/20)-1)</f>
        <v>-4.6946410424908436E-5</v>
      </c>
      <c r="X18">
        <f>IF(AME_2030!X18=0,0,(AME_2050!X18/AME_2030!X18)^(1/20)-1)</f>
        <v>-7.3077580325930924E-6</v>
      </c>
      <c r="Y18">
        <f>IF(AME_2030!Y18=0,0,(AME_2050!Y18/AME_2030!Y18)^(1/20)-1)</f>
        <v>-3.2568858520063415E-3</v>
      </c>
      <c r="Z18">
        <f>IF(AME_2030!Z18=0,0,(AME_2050!Z18/AME_2030!Z18)^(1/20)-1)</f>
        <v>1.4388117207553286E-4</v>
      </c>
      <c r="AA18">
        <f>IF(AME_2030!AA18=0,0,(AME_2050!AA18/AME_2030!AA18)^(1/20)-1)</f>
        <v>1.3586904555866752E-3</v>
      </c>
      <c r="AB18">
        <f>IF(AME_2030!AB18=0,0,(AME_2050!AB18/AME_2030!AB18)^(1/20)-1)</f>
        <v>2.7189727443754919E-5</v>
      </c>
      <c r="AC18">
        <f>IF(AME_2030!AC18=0,0,(AME_2050!AC18/AME_2030!AC18)^(1/20)-1)</f>
        <v>-1.1420399031303319E-4</v>
      </c>
      <c r="AD18">
        <f>IF(AME_2030!AD18=0,0,(AME_2050!AD18/AME_2030!AD18)^(1/20)-1)</f>
        <v>7.3817110607832248E-5</v>
      </c>
      <c r="AE18">
        <f>IF(AME_2030!AE18=0,0,(AME_2050!AE18/AME_2030!AE18)^(1/20)-1)</f>
        <v>9.1093228888228239E-5</v>
      </c>
      <c r="AF18">
        <f>IF(AME_2030!AF18=0,0,(AME_2050!AF18/AME_2030!AF18)^(1/20)-1)</f>
        <v>9.6572515527304503E-5</v>
      </c>
      <c r="AG18">
        <f>IF(AME_2030!AG18=0,0,(AME_2050!AG18/AME_2030!AG18)^(1/20)-1)</f>
        <v>3.1933415009399724E-5</v>
      </c>
      <c r="AH18">
        <f>IF(AME_2030!AH18=0,0,(AME_2050!AH18/AME_2030!AH18)^(1/20)-1)</f>
        <v>6.1176081036284913E-5</v>
      </c>
      <c r="AI18">
        <f>IF(AME_2030!AI18=0,0,(AME_2050!AI18/AME_2030!AI18)^(1/20)-1)</f>
        <v>-2.5321114421217317E-5</v>
      </c>
      <c r="AJ18">
        <f>IF(AME_2030!AJ18=0,0,(AME_2050!AJ18/AME_2030!AJ18)^(1/20)-1)</f>
        <v>9.1191152407077425E-7</v>
      </c>
      <c r="AK18">
        <f>IF(AME_2030!AK18=0,0,(AME_2050!AK18/AME_2030!AK18)^(1/20)-1)</f>
        <v>0</v>
      </c>
      <c r="AL18">
        <f>IF(AME_2030!AL18=0,0,(AME_2050!AL18/AME_2030!AL18)^(1/20)-1)</f>
        <v>-3.195665898791944E-5</v>
      </c>
      <c r="AM18">
        <f>IF(AME_2030!AM18=0,0,(AME_2050!AM18/AME_2030!AM18)^(1/20)-1)</f>
        <v>3.4465762286384205E-6</v>
      </c>
      <c r="AN18">
        <f>IF(AME_2030!AN18=0,0,(AME_2050!AN18/AME_2030!AN18)^(1/20)-1)</f>
        <v>0</v>
      </c>
      <c r="AO18">
        <f>IF(AME_2030!AO18=0,0,(AME_2050!AO18/AME_2030!AO18)^(1/20)-1)</f>
        <v>2.4742341353523045E-7</v>
      </c>
      <c r="AP18">
        <f>IF(AME_2030!AP18=0,0,(AME_2050!AP18/AME_2030!AP18)^(1/20)-1)</f>
        <v>0</v>
      </c>
      <c r="AQ18">
        <f>IF(AME_2030!AQ18=0,0,(AME_2050!AQ18/AME_2030!AQ18)^(1/20)-1)</f>
        <v>0</v>
      </c>
      <c r="AR18">
        <f>IF(AME_2030!AR18=0,0,(AME_2050!AR18/AME_2030!AR18)^(1/20)-1)</f>
        <v>0</v>
      </c>
      <c r="AS18">
        <f>IF(AME_2030!AS18=0,0,(AME_2050!AS18/AME_2030!AS18)^(1/20)-1)</f>
        <v>0</v>
      </c>
      <c r="AT18">
        <f>IF(AME_2030!AT18=0,0,(AME_2050!AT18/AME_2030!AT18)^(1/20)-1)</f>
        <v>-1.287893082827507E-4</v>
      </c>
      <c r="AU18">
        <f>IF(AME_2030!AU18=0,0,(AME_2050!AU18/AME_2030!AU18)^(1/20)-1)</f>
        <v>0</v>
      </c>
    </row>
    <row r="19" spans="1:47" x14ac:dyDescent="0.25">
      <c r="A19" s="146"/>
      <c r="B19" s="77" t="s">
        <v>17</v>
      </c>
      <c r="C19" s="77">
        <v>15</v>
      </c>
      <c r="D19" s="78" t="s">
        <v>54</v>
      </c>
      <c r="E19" s="79">
        <f>E20</f>
        <v>-2.8310782316598448E-4</v>
      </c>
      <c r="F19" s="79">
        <f t="shared" ref="F19:AU19" si="4">F20</f>
        <v>1.7826547889643329E-4</v>
      </c>
      <c r="G19" s="79">
        <f t="shared" si="4"/>
        <v>1.0254268545395462E-9</v>
      </c>
      <c r="H19" s="79">
        <f t="shared" si="4"/>
        <v>3.7200768059286737E-4</v>
      </c>
      <c r="I19" s="79">
        <f t="shared" si="4"/>
        <v>-4.0045544451050574E-4</v>
      </c>
      <c r="J19" s="79">
        <f t="shared" si="4"/>
        <v>-1.3782613643742447E-4</v>
      </c>
      <c r="K19" s="79">
        <f t="shared" si="4"/>
        <v>-1.1042230763536054E-5</v>
      </c>
      <c r="L19" s="79">
        <f t="shared" si="4"/>
        <v>-1.1042230763536054E-5</v>
      </c>
      <c r="M19" s="79">
        <f t="shared" si="4"/>
        <v>1.4618207474683675E-3</v>
      </c>
      <c r="N19" s="79">
        <f t="shared" si="4"/>
        <v>4.970665972581223E-5</v>
      </c>
      <c r="O19" s="79">
        <f t="shared" si="4"/>
        <v>1.4548585145646165E-4</v>
      </c>
      <c r="P19" s="79">
        <f t="shared" si="4"/>
        <v>-8.713430299334135E-5</v>
      </c>
      <c r="Q19" s="79">
        <f t="shared" si="4"/>
        <v>-1.5983675261121988E-7</v>
      </c>
      <c r="R19" s="79">
        <f t="shared" si="4"/>
        <v>1.7487387093950701E-8</v>
      </c>
      <c r="S19" s="79">
        <f t="shared" si="1"/>
        <v>-9.5369432236425133E-5</v>
      </c>
      <c r="T19" s="79">
        <f t="shared" si="4"/>
        <v>-9.5369432236425133E-5</v>
      </c>
      <c r="U19" s="79">
        <f t="shared" si="4"/>
        <v>1.6519263278613749E-5</v>
      </c>
      <c r="V19" s="79">
        <f t="shared" si="4"/>
        <v>1.4685107796452712E-8</v>
      </c>
      <c r="W19" s="79">
        <f t="shared" si="4"/>
        <v>2.368772522576279E-6</v>
      </c>
      <c r="X19" s="79">
        <f t="shared" si="4"/>
        <v>-1.2036395480308215E-6</v>
      </c>
      <c r="Y19" s="79">
        <f t="shared" si="4"/>
        <v>-3.2568858520044541E-3</v>
      </c>
      <c r="Z19" s="79">
        <f t="shared" si="4"/>
        <v>1.4652960772076895E-4</v>
      </c>
      <c r="AA19" s="79">
        <f t="shared" si="4"/>
        <v>1.3586910310632305E-3</v>
      </c>
      <c r="AB19" s="79">
        <f t="shared" si="4"/>
        <v>4.5789024869513639E-5</v>
      </c>
      <c r="AC19" s="79">
        <f t="shared" si="4"/>
        <v>-1.1420399031303319E-4</v>
      </c>
      <c r="AD19" s="79">
        <f t="shared" si="4"/>
        <v>7.3817110607832248E-5</v>
      </c>
      <c r="AE19" s="79">
        <f t="shared" si="4"/>
        <v>9.1093228888228239E-5</v>
      </c>
      <c r="AF19" s="79">
        <f t="shared" si="4"/>
        <v>9.6572515527304503E-5</v>
      </c>
      <c r="AG19" s="79">
        <f t="shared" si="4"/>
        <v>3.1933415009399724E-5</v>
      </c>
      <c r="AH19" s="79">
        <f t="shared" si="4"/>
        <v>6.1176081036284913E-5</v>
      </c>
      <c r="AI19" s="79">
        <f t="shared" si="4"/>
        <v>-2.5320787525484612E-5</v>
      </c>
      <c r="AJ19" s="79">
        <f t="shared" si="4"/>
        <v>9.0606355818145801E-7</v>
      </c>
      <c r="AK19" s="79">
        <f t="shared" si="4"/>
        <v>0</v>
      </c>
      <c r="AL19" s="79">
        <f t="shared" si="4"/>
        <v>-3.195665898791944E-5</v>
      </c>
      <c r="AM19" s="79">
        <f t="shared" si="4"/>
        <v>2.4381470167256225E-6</v>
      </c>
      <c r="AN19" s="79">
        <f t="shared" si="4"/>
        <v>0</v>
      </c>
      <c r="AO19" s="79">
        <f t="shared" si="4"/>
        <v>2.4742341353523045E-7</v>
      </c>
      <c r="AP19" s="79">
        <f t="shared" si="4"/>
        <v>0</v>
      </c>
      <c r="AQ19" s="79">
        <f t="shared" si="4"/>
        <v>0</v>
      </c>
      <c r="AR19" s="79">
        <f t="shared" si="4"/>
        <v>0</v>
      </c>
      <c r="AS19" s="79">
        <f t="shared" si="4"/>
        <v>0</v>
      </c>
      <c r="AT19" s="79">
        <f t="shared" si="4"/>
        <v>-1.6691032747806478E-4</v>
      </c>
      <c r="AU19" s="79">
        <f t="shared" si="4"/>
        <v>0</v>
      </c>
    </row>
    <row r="20" spans="1:47" x14ac:dyDescent="0.25">
      <c r="A20" s="146"/>
      <c r="B20" s="63" t="s">
        <v>18</v>
      </c>
      <c r="C20" s="63">
        <v>16</v>
      </c>
      <c r="D20" s="71" t="s">
        <v>55</v>
      </c>
      <c r="E20" s="64">
        <f>IF(AME_2030!E20=0,0,(AME_2050!E20/AME_2030!E20)^(1/20)-1)</f>
        <v>-2.8310782316598448E-4</v>
      </c>
      <c r="F20" s="64">
        <f>IF(AME_2030!F20=0,0,(AME_2050!F20/AME_2030!F20)^(1/20)-1)</f>
        <v>1.7826547889643329E-4</v>
      </c>
      <c r="G20" s="64">
        <f>IF(AME_2030!G20=0,0,(AME_2050!G20/AME_2030!G20)^(1/20)-1)</f>
        <v>1.0254268545395462E-9</v>
      </c>
      <c r="H20" s="64">
        <f>IF(AME_2030!H20=0,0,(AME_2050!H20/AME_2030!H20)^(1/20)-1)</f>
        <v>3.7200768059286737E-4</v>
      </c>
      <c r="I20" s="64">
        <f>IF(AME_2030!I20=0,0,(AME_2050!I20/AME_2030!I20)^(1/20)-1)</f>
        <v>-4.0045544451050574E-4</v>
      </c>
      <c r="J20" s="64">
        <f>IF(AME_2030!J20=0,0,(AME_2050!J20/AME_2030!J20)^(1/20)-1)</f>
        <v>-1.3782613643742447E-4</v>
      </c>
      <c r="K20" s="64">
        <f>IF('AME_2030 (Z)'!AW20=0,0,('AME_2050 (Z)'!AW20/'AME_2030 (Z)'!AW20)^(1/20)-1)</f>
        <v>-1.1042230763536054E-5</v>
      </c>
      <c r="L20" s="64">
        <f t="shared" si="3"/>
        <v>-1.1042230763536054E-5</v>
      </c>
      <c r="M20" s="64">
        <f>IF(AME_2030!M20=0,0,(AME_2050!M20/AME_2030!M20)^(1/20)-1)</f>
        <v>1.4618207474683675E-3</v>
      </c>
      <c r="N20" s="64">
        <f>IF(AME_2030!N20=0,0,(AME_2050!N20/AME_2030!N20)^(1/20)-1)</f>
        <v>4.970665972581223E-5</v>
      </c>
      <c r="O20" s="64">
        <f>IF(AME_2030!O20=0,0,(AME_2050!O20/AME_2030!O20)^(1/20)-1)</f>
        <v>1.4548585145646165E-4</v>
      </c>
      <c r="P20" s="64">
        <f>IF(AME_2030!P20=0,0,(AME_2050!P20/AME_2030!P20)^(1/20)-1)</f>
        <v>-8.713430299334135E-5</v>
      </c>
      <c r="Q20" s="64">
        <f>IF(AME_2030!Q20=0,0,(AME_2050!Q20/AME_2030!Q20)^(1/20)-1)</f>
        <v>-1.5983675261121988E-7</v>
      </c>
      <c r="R20" s="64">
        <f>IF(AME_2030!R20=0,0,(AME_2050!R20/AME_2030!R20)^(1/20)-1)</f>
        <v>1.7487387093950701E-8</v>
      </c>
      <c r="S20" s="64">
        <f t="shared" si="1"/>
        <v>-9.5369432236425133E-5</v>
      </c>
      <c r="T20" s="64">
        <f>IF(AME_2030!T20=0,0,(AME_2050!T20/AME_2030!T20)^(1/20)-1)</f>
        <v>-9.5369432236425133E-5</v>
      </c>
      <c r="U20" s="64">
        <f>IF(AME_2030!U20=0,0,(AME_2050!U20/AME_2030!U20)^(1/20)-1)</f>
        <v>1.6519263278613749E-5</v>
      </c>
      <c r="V20" s="64">
        <f>IF(AME_2030!V20=0,0,(AME_2050!V20/AME_2030!V20)^(1/20)-1)</f>
        <v>1.4685107796452712E-8</v>
      </c>
      <c r="W20" s="64">
        <f>IF(AME_2030!W20=0,0,(AME_2050!W20/AME_2030!W20)^(1/20)-1)</f>
        <v>2.368772522576279E-6</v>
      </c>
      <c r="X20" s="64">
        <f>IF(AME_2030!X20=0,0,(AME_2050!X20/AME_2030!X20)^(1/20)-1)</f>
        <v>-1.2036395480308215E-6</v>
      </c>
      <c r="Y20" s="64">
        <f>IF(AME_2030!Y20=0,0,(AME_2050!Y20/AME_2030!Y20)^(1/20)-1)</f>
        <v>-3.2568858520044541E-3</v>
      </c>
      <c r="Z20" s="64">
        <f>IF(AME_2030!Z20=0,0,(AME_2050!Z20/AME_2030!Z20)^(1/20)-1)</f>
        <v>1.4652960772076895E-4</v>
      </c>
      <c r="AA20" s="64">
        <f>IF(AME_2030!AA20=0,0,(AME_2050!AA20/AME_2030!AA20)^(1/20)-1)</f>
        <v>1.3586910310632305E-3</v>
      </c>
      <c r="AB20" s="64">
        <f>IF(AME_2030!AB20=0,0,(AME_2050!AB20/AME_2030!AB20)^(1/20)-1)</f>
        <v>4.5789024869513639E-5</v>
      </c>
      <c r="AC20" s="64">
        <f>IF(AME_2030!AC20=0,0,(AME_2050!AC20/AME_2030!AC20)^(1/20)-1)</f>
        <v>-1.1420399031303319E-4</v>
      </c>
      <c r="AD20" s="64">
        <f>IF(AME_2030!AD20=0,0,(AME_2050!AD20/AME_2030!AD20)^(1/20)-1)</f>
        <v>7.3817110607832248E-5</v>
      </c>
      <c r="AE20" s="64">
        <f>IF(AME_2030!AE20=0,0,(AME_2050!AE20/AME_2030!AE20)^(1/20)-1)</f>
        <v>9.1093228888228239E-5</v>
      </c>
      <c r="AF20" s="64">
        <f>IF(AME_2030!AF20=0,0,(AME_2050!AF20/AME_2030!AF20)^(1/20)-1)</f>
        <v>9.6572515527304503E-5</v>
      </c>
      <c r="AG20" s="64">
        <f>IF(AME_2030!AG20=0,0,(AME_2050!AG20/AME_2030!AG20)^(1/20)-1)</f>
        <v>3.1933415009399724E-5</v>
      </c>
      <c r="AH20" s="64">
        <f>IF(AME_2030!AH20=0,0,(AME_2050!AH20/AME_2030!AH20)^(1/20)-1)</f>
        <v>6.1176081036284913E-5</v>
      </c>
      <c r="AI20" s="64">
        <f>IF(AME_2030!AI20=0,0,(AME_2050!AI20/AME_2030!AI20)^(1/20)-1)</f>
        <v>-2.5320787525484612E-5</v>
      </c>
      <c r="AJ20" s="64">
        <f>IF(AME_2030!AJ20=0,0,(AME_2050!AJ20/AME_2030!AJ20)^(1/20)-1)</f>
        <v>9.0606355818145801E-7</v>
      </c>
      <c r="AK20" s="64">
        <f>IF(AME_2030!AK20=0,0,(AME_2050!AK20/AME_2030!AK20)^(1/20)-1)</f>
        <v>0</v>
      </c>
      <c r="AL20" s="64">
        <f>IF(AME_2030!AL20=0,0,(AME_2050!AL20/AME_2030!AL20)^(1/20)-1)</f>
        <v>-3.195665898791944E-5</v>
      </c>
      <c r="AM20" s="64">
        <f>IF(AME_2030!AM20=0,0,(AME_2050!AM20/AME_2030!AM20)^(1/20)-1)</f>
        <v>2.4381470167256225E-6</v>
      </c>
      <c r="AN20" s="64">
        <f>IF(AME_2030!AN20=0,0,(AME_2050!AN20/AME_2030!AN20)^(1/20)-1)</f>
        <v>0</v>
      </c>
      <c r="AO20" s="64">
        <f>IF(AME_2030!AO20=0,0,(AME_2050!AO20/AME_2030!AO20)^(1/20)-1)</f>
        <v>2.4742341353523045E-7</v>
      </c>
      <c r="AP20" s="64">
        <f>IF(AME_2030!AP20=0,0,(AME_2050!AP20/AME_2030!AP20)^(1/20)-1)</f>
        <v>0</v>
      </c>
      <c r="AQ20" s="64">
        <f>IF(AME_2030!AQ20=0,0,(AME_2050!AQ20/AME_2030!AQ20)^(1/20)-1)</f>
        <v>0</v>
      </c>
      <c r="AR20" s="64">
        <f>IF(AME_2030!AR20=0,0,(AME_2050!AR20/AME_2030!AR20)^(1/20)-1)</f>
        <v>0</v>
      </c>
      <c r="AS20" s="64">
        <f>IF(AME_2030!AS20=0,0,(AME_2050!AS20/AME_2030!AS20)^(1/20)-1)</f>
        <v>0</v>
      </c>
      <c r="AT20" s="64">
        <f>IF(AME_2030!AT20=0,0,(AME_2050!AT20/AME_2030!AT20)^(1/20)-1)</f>
        <v>-1.6691032747806478E-4</v>
      </c>
      <c r="AU20" s="64">
        <f>IF(AME_2030!AU20=0,0,(AME_2050!AU20/AME_2030!AU20)^(1/20)-1)</f>
        <v>0</v>
      </c>
    </row>
    <row r="21" spans="1:47" x14ac:dyDescent="0.25">
      <c r="A21" s="146"/>
      <c r="B21" s="1" t="s">
        <v>19</v>
      </c>
      <c r="C21" s="1">
        <v>17</v>
      </c>
      <c r="D21" s="4" t="s">
        <v>56</v>
      </c>
      <c r="E21">
        <f>IF(AME_2030!E21=0,0,(AME_2050!E21/AME_2030!E21)^(1/20)-1)</f>
        <v>-4.8005765545722223E-4</v>
      </c>
      <c r="F21">
        <f>IF(AME_2030!F21=0,0,(AME_2050!F21/AME_2030!F21)^(1/20)-1)</f>
        <v>1.1490518145440554E-4</v>
      </c>
      <c r="G21">
        <f>IF(AME_2030!G21=0,0,(AME_2050!G21/AME_2030!G21)^(1/20)-1)</f>
        <v>1.0254268545395462E-9</v>
      </c>
      <c r="H21">
        <f>IF(AME_2030!H21=0,0,(AME_2050!H21/AME_2030!H21)^(1/20)-1)</f>
        <v>3.7087393637880162E-4</v>
      </c>
      <c r="I21">
        <f>IF(AME_2030!I21=0,0,(AME_2050!I21/AME_2030!I21)^(1/20)-1)</f>
        <v>3.7020344210336731E-4</v>
      </c>
      <c r="J21">
        <f>IF(AME_2030!J21=0,0,(AME_2050!J21/AME_2030!J21)^(1/20)-1)</f>
        <v>-4.416602878412057E-4</v>
      </c>
      <c r="K21" s="64">
        <f>IF('AME_2030 (Z)'!AW21=0,0,('AME_2050 (Z)'!AW21/'AME_2030 (Z)'!AW21)^(1/20)-1)</f>
        <v>-5.3257567562026153E-5</v>
      </c>
      <c r="L21" s="64">
        <f t="shared" si="3"/>
        <v>-5.3257567562026153E-5</v>
      </c>
      <c r="M21">
        <f>IF(AME_2030!M21=0,0,(AME_2050!M21/AME_2030!M21)^(1/20)-1)</f>
        <v>1.932989185523537E-3</v>
      </c>
      <c r="N21">
        <f>IF(AME_2030!N21=0,0,(AME_2050!N21/AME_2030!N21)^(1/20)-1)</f>
        <v>7.5130931739719742E-5</v>
      </c>
      <c r="O21">
        <f>IF(AME_2030!O21=0,0,(AME_2050!O21/AME_2030!O21)^(1/20)-1)</f>
        <v>3.7850380390880289E-4</v>
      </c>
      <c r="P21">
        <f>IF(AME_2030!P21=0,0,(AME_2050!P21/AME_2030!P21)^(1/20)-1)</f>
        <v>-2.5524488585781935E-4</v>
      </c>
      <c r="Q21">
        <f>IF(AME_2030!Q21=0,0,(AME_2050!Q21/AME_2030!Q21)^(1/20)-1)</f>
        <v>-1.5983675261121988E-7</v>
      </c>
      <c r="R21">
        <f>IF(AME_2030!R21=0,0,(AME_2050!R21/AME_2030!R21)^(1/20)-1)</f>
        <v>1.7487387093950701E-8</v>
      </c>
      <c r="S21" s="64">
        <f t="shared" si="1"/>
        <v>-4.568180189246096E-5</v>
      </c>
      <c r="T21" s="64">
        <f>IF(AME_2030!T21=0,0,(AME_2050!T21/AME_2030!T21)^(1/20)-1)</f>
        <v>-4.568180189246096E-5</v>
      </c>
      <c r="U21">
        <f>IF(AME_2030!U21=0,0,(AME_2050!U21/AME_2030!U21)^(1/20)-1)</f>
        <v>-4.2397476468503115E-6</v>
      </c>
      <c r="V21">
        <f>IF(AME_2030!V21=0,0,(AME_2050!V21/AME_2030!V21)^(1/20)-1)</f>
        <v>1.4685107796452712E-8</v>
      </c>
      <c r="W21">
        <f>IF(AME_2030!W21=0,0,(AME_2050!W21/AME_2030!W21)^(1/20)-1)</f>
        <v>-1.0070511098358992E-4</v>
      </c>
      <c r="X21">
        <f>IF(AME_2030!X21=0,0,(AME_2050!X21/AME_2030!X21)^(1/20)-1)</f>
        <v>3.4499313561475731E-7</v>
      </c>
      <c r="Y21">
        <f>IF(AME_2030!Y21=0,0,(AME_2050!Y21/AME_2030!Y21)^(1/20)-1)</f>
        <v>-3.2568858520030108E-3</v>
      </c>
      <c r="Z21">
        <f>IF(AME_2030!Z21=0,0,(AME_2050!Z21/AME_2030!Z21)^(1/20)-1)</f>
        <v>1.3544090889494598E-4</v>
      </c>
      <c r="AA21">
        <f>IF(AME_2030!AA21=0,0,(AME_2050!AA21/AME_2030!AA21)^(1/20)-1)</f>
        <v>1.3586904050595372E-3</v>
      </c>
      <c r="AB21">
        <f>IF(AME_2030!AB21=0,0,(AME_2050!AB21/AME_2030!AB21)^(1/20)-1)</f>
        <v>2.8486391485671447E-5</v>
      </c>
      <c r="AC21">
        <f>IF(AME_2030!AC21=0,0,(AME_2050!AC21/AME_2030!AC21)^(1/20)-1)</f>
        <v>-1.1420399031303319E-4</v>
      </c>
      <c r="AD21">
        <f>IF(AME_2030!AD21=0,0,(AME_2050!AD21/AME_2030!AD21)^(1/20)-1)</f>
        <v>7.3817110607832248E-5</v>
      </c>
      <c r="AE21">
        <f>IF(AME_2030!AE21=0,0,(AME_2050!AE21/AME_2030!AE21)^(1/20)-1)</f>
        <v>9.1093228888228239E-5</v>
      </c>
      <c r="AF21">
        <f>IF(AME_2030!AF21=0,0,(AME_2050!AF21/AME_2030!AF21)^(1/20)-1)</f>
        <v>9.6572515527304503E-5</v>
      </c>
      <c r="AG21">
        <f>IF(AME_2030!AG21=0,0,(AME_2050!AG21/AME_2030!AG21)^(1/20)-1)</f>
        <v>3.1933415009399724E-5</v>
      </c>
      <c r="AH21">
        <f>IF(AME_2030!AH21=0,0,(AME_2050!AH21/AME_2030!AH21)^(1/20)-1)</f>
        <v>6.1176081036284913E-5</v>
      </c>
      <c r="AI21">
        <f>IF(AME_2030!AI21=0,0,(AME_2050!AI21/AME_2030!AI21)^(1/20)-1)</f>
        <v>-2.5324011774796595E-5</v>
      </c>
      <c r="AJ21">
        <f>IF(AME_2030!AJ21=0,0,(AME_2050!AJ21/AME_2030!AJ21)^(1/20)-1)</f>
        <v>9.5019862400569366E-7</v>
      </c>
      <c r="AK21">
        <f>IF(AME_2030!AK21=0,0,(AME_2050!AK21/AME_2030!AK21)^(1/20)-1)</f>
        <v>0</v>
      </c>
      <c r="AL21">
        <f>IF(AME_2030!AL21=0,0,(AME_2050!AL21/AME_2030!AL21)^(1/20)-1)</f>
        <v>-3.195665898791944E-5</v>
      </c>
      <c r="AM21">
        <f>IF(AME_2030!AM21=0,0,(AME_2050!AM21/AME_2030!AM21)^(1/20)-1)</f>
        <v>5.3140886124847242E-6</v>
      </c>
      <c r="AN21">
        <f>IF(AME_2030!AN21=0,0,(AME_2050!AN21/AME_2030!AN21)^(1/20)-1)</f>
        <v>0</v>
      </c>
      <c r="AO21">
        <f>IF(AME_2030!AO21=0,0,(AME_2050!AO21/AME_2030!AO21)^(1/20)-1)</f>
        <v>2.4742341353523045E-7</v>
      </c>
      <c r="AP21">
        <f>IF(AME_2030!AP21=0,0,(AME_2050!AP21/AME_2030!AP21)^(1/20)-1)</f>
        <v>0</v>
      </c>
      <c r="AQ21">
        <f>IF(AME_2030!AQ21=0,0,(AME_2050!AQ21/AME_2030!AQ21)^(1/20)-1)</f>
        <v>0</v>
      </c>
      <c r="AR21">
        <f>IF(AME_2030!AR21=0,0,(AME_2050!AR21/AME_2030!AR21)^(1/20)-1)</f>
        <v>0</v>
      </c>
      <c r="AS21">
        <f>IF(AME_2030!AS21=0,0,(AME_2050!AS21/AME_2030!AS21)^(1/20)-1)</f>
        <v>0</v>
      </c>
      <c r="AT21">
        <f>IF(AME_2030!AT21=0,0,(AME_2050!AT21/AME_2030!AT21)^(1/20)-1)</f>
        <v>-6.6337643449099204E-5</v>
      </c>
      <c r="AU21">
        <f>IF(AME_2030!AU21=0,0,(AME_2050!AU21/AME_2030!AU21)^(1/20)-1)</f>
        <v>0</v>
      </c>
    </row>
    <row r="22" spans="1:47" x14ac:dyDescent="0.25">
      <c r="A22" s="146"/>
      <c r="B22" s="1" t="s">
        <v>20</v>
      </c>
      <c r="C22" s="1">
        <v>18</v>
      </c>
      <c r="D22" s="4" t="s">
        <v>57</v>
      </c>
      <c r="E22">
        <f>IF(AME_2030!E22=0,0,(AME_2050!E22/AME_2030!E22)^(1/20)-1)</f>
        <v>-3.1879271783108454E-4</v>
      </c>
      <c r="F22">
        <f>IF(AME_2030!F22=0,0,(AME_2050!F22/AME_2030!F22)^(1/20)-1)</f>
        <v>6.6387490479380418E-5</v>
      </c>
      <c r="G22">
        <f>IF(AME_2030!G22=0,0,(AME_2050!G22/AME_2030!G22)^(1/20)-1)</f>
        <v>1.0254268545395462E-9</v>
      </c>
      <c r="H22">
        <f>IF(AME_2030!H22=0,0,(AME_2050!H22/AME_2030!H22)^(1/20)-1)</f>
        <v>3.8801731059012745E-4</v>
      </c>
      <c r="I22">
        <f>IF(AME_2030!I22=0,0,(AME_2050!I22/AME_2030!I22)^(1/20)-1)</f>
        <v>5.926697730365138E-4</v>
      </c>
      <c r="J22">
        <f>IF(AME_2030!J22=0,0,(AME_2050!J22/AME_2030!J22)^(1/20)-1)</f>
        <v>-9.6455924571192675E-5</v>
      </c>
      <c r="K22" s="64">
        <f>IF('AME_2030 (Z)'!AW22=0,0,('AME_2050 (Z)'!AW22/'AME_2030 (Z)'!AW22)^(1/20)-1)</f>
        <v>8.2124552471807277E-6</v>
      </c>
      <c r="L22" s="64">
        <f t="shared" si="3"/>
        <v>8.2124552471807277E-6</v>
      </c>
      <c r="M22">
        <f>IF(AME_2030!M22=0,0,(AME_2050!M22/AME_2030!M22)^(1/20)-1)</f>
        <v>3.5954002178084643E-4</v>
      </c>
      <c r="N22">
        <f>IF(AME_2030!N22=0,0,(AME_2050!N22/AME_2030!N22)^(1/20)-1)</f>
        <v>-6.9878446276805395E-4</v>
      </c>
      <c r="O22">
        <f>IF(AME_2030!O22=0,0,(AME_2050!O22/AME_2030!O22)^(1/20)-1)</f>
        <v>2.6759198141701468E-4</v>
      </c>
      <c r="P22">
        <f>IF(AME_2030!P22=0,0,(AME_2050!P22/AME_2030!P22)^(1/20)-1)</f>
        <v>-1.5246876312258184E-4</v>
      </c>
      <c r="Q22">
        <f>IF(AME_2030!Q22=0,0,(AME_2050!Q22/AME_2030!Q22)^(1/20)-1)</f>
        <v>-1.5983675261121988E-7</v>
      </c>
      <c r="R22">
        <f>IF(AME_2030!R22=0,0,(AME_2050!R22/AME_2030!R22)^(1/20)-1)</f>
        <v>1.7487387093950701E-8</v>
      </c>
      <c r="S22" s="64">
        <f t="shared" si="1"/>
        <v>-1.671706178885124E-5</v>
      </c>
      <c r="T22" s="64">
        <f>IF(AME_2030!T22=0,0,(AME_2050!T22/AME_2030!T22)^(1/20)-1)</f>
        <v>-1.671706178885124E-5</v>
      </c>
      <c r="U22">
        <f>IF(AME_2030!U22=0,0,(AME_2050!U22/AME_2030!U22)^(1/20)-1)</f>
        <v>6.8553193361964304E-6</v>
      </c>
      <c r="V22">
        <f>IF(AME_2030!V22=0,0,(AME_2050!V22/AME_2030!V22)^(1/20)-1)</f>
        <v>1.4685107796452712E-8</v>
      </c>
      <c r="W22">
        <f>IF(AME_2030!W22=0,0,(AME_2050!W22/AME_2030!W22)^(1/20)-1)</f>
        <v>-8.5224048201326674E-5</v>
      </c>
      <c r="X22">
        <f>IF(AME_2030!X22=0,0,(AME_2050!X22/AME_2030!X22)^(1/20)-1)</f>
        <v>5.2328059265693838E-6</v>
      </c>
      <c r="Y22">
        <f>IF(AME_2030!Y22=0,0,(AME_2050!Y22/AME_2030!Y22)^(1/20)-1)</f>
        <v>-3.2568858520062305E-3</v>
      </c>
      <c r="Z22">
        <f>IF(AME_2030!Z22=0,0,(AME_2050!Z22/AME_2030!Z22)^(1/20)-1)</f>
        <v>1.4778876039533984E-4</v>
      </c>
      <c r="AA22">
        <f>IF(AME_2030!AA22=0,0,(AME_2050!AA22/AME_2030!AA22)^(1/20)-1)</f>
        <v>1.3586904779006037E-3</v>
      </c>
      <c r="AB22">
        <f>IF(AME_2030!AB22=0,0,(AME_2050!AB22/AME_2030!AB22)^(1/20)-1)</f>
        <v>1.3076025661362678E-5</v>
      </c>
      <c r="AC22">
        <f>IF(AME_2030!AC22=0,0,(AME_2050!AC22/AME_2030!AC22)^(1/20)-1)</f>
        <v>-1.1420399031303319E-4</v>
      </c>
      <c r="AD22">
        <f>IF(AME_2030!AD22=0,0,(AME_2050!AD22/AME_2030!AD22)^(1/20)-1)</f>
        <v>7.3817110607832248E-5</v>
      </c>
      <c r="AE22">
        <f>IF(AME_2030!AE22=0,0,(AME_2050!AE22/AME_2030!AE22)^(1/20)-1)</f>
        <v>9.1093228888228239E-5</v>
      </c>
      <c r="AF22">
        <f>IF(AME_2030!AF22=0,0,(AME_2050!AF22/AME_2030!AF22)^(1/20)-1)</f>
        <v>9.6572515527304503E-5</v>
      </c>
      <c r="AG22">
        <f>IF(AME_2030!AG22=0,0,(AME_2050!AG22/AME_2030!AG22)^(1/20)-1)</f>
        <v>3.1933415009399724E-5</v>
      </c>
      <c r="AH22">
        <f>IF(AME_2030!AH22=0,0,(AME_2050!AH22/AME_2030!AH22)^(1/20)-1)</f>
        <v>6.1176081036284913E-5</v>
      </c>
      <c r="AI22">
        <f>IF(AME_2030!AI22=0,0,(AME_2050!AI22/AME_2030!AI22)^(1/20)-1)</f>
        <v>-2.5323538059507378E-5</v>
      </c>
      <c r="AJ22">
        <f>IF(AME_2030!AJ22=0,0,(AME_2050!AJ22/AME_2030!AJ22)^(1/20)-1)</f>
        <v>9.2458877753998081E-7</v>
      </c>
      <c r="AK22">
        <f>IF(AME_2030!AK22=0,0,(AME_2050!AK22/AME_2030!AK22)^(1/20)-1)</f>
        <v>0</v>
      </c>
      <c r="AL22">
        <f>IF(AME_2030!AL22=0,0,(AME_2050!AL22/AME_2030!AL22)^(1/20)-1)</f>
        <v>-3.195665898791944E-5</v>
      </c>
      <c r="AM22">
        <f>IF(AME_2030!AM22=0,0,(AME_2050!AM22/AME_2030!AM22)^(1/20)-1)</f>
        <v>2.89740808057104E-6</v>
      </c>
      <c r="AN22">
        <f>IF(AME_2030!AN22=0,0,(AME_2050!AN22/AME_2030!AN22)^(1/20)-1)</f>
        <v>0</v>
      </c>
      <c r="AO22">
        <f>IF(AME_2030!AO22=0,0,(AME_2050!AO22/AME_2030!AO22)^(1/20)-1)</f>
        <v>2.4742341353523045E-7</v>
      </c>
      <c r="AP22">
        <f>IF(AME_2030!AP22=0,0,(AME_2050!AP22/AME_2030!AP22)^(1/20)-1)</f>
        <v>0</v>
      </c>
      <c r="AQ22">
        <f>IF(AME_2030!AQ22=0,0,(AME_2050!AQ22/AME_2030!AQ22)^(1/20)-1)</f>
        <v>0</v>
      </c>
      <c r="AR22">
        <f>IF(AME_2030!AR22=0,0,(AME_2050!AR22/AME_2030!AR22)^(1/20)-1)</f>
        <v>0</v>
      </c>
      <c r="AS22">
        <f>IF(AME_2030!AS22=0,0,(AME_2050!AS22/AME_2030!AS22)^(1/20)-1)</f>
        <v>0</v>
      </c>
      <c r="AT22">
        <f>IF(AME_2030!AT22=0,0,(AME_2050!AT22/AME_2030!AT22)^(1/20)-1)</f>
        <v>-8.7276169933536707E-5</v>
      </c>
      <c r="AU22">
        <f>IF(AME_2030!AU22=0,0,(AME_2050!AU22/AME_2030!AU22)^(1/20)-1)</f>
        <v>0</v>
      </c>
    </row>
    <row r="23" spans="1:47" x14ac:dyDescent="0.25">
      <c r="A23" s="146"/>
      <c r="B23" s="1" t="s">
        <v>21</v>
      </c>
      <c r="C23" s="1">
        <v>19</v>
      </c>
      <c r="D23" s="4" t="s">
        <v>58</v>
      </c>
      <c r="E23">
        <f>IF(AME_2030!E23=0,0,(AME_2050!E23/AME_2030!E23)^(1/20)-1)</f>
        <v>-4.8581695742844211E-5</v>
      </c>
      <c r="F23">
        <f>IF(AME_2030!F23=0,0,(AME_2050!F23/AME_2030!F23)^(1/20)-1)</f>
        <v>-7.7551430768152407E-5</v>
      </c>
      <c r="G23">
        <f>IF(AME_2030!G23=0,0,(AME_2050!G23/AME_2030!G23)^(1/20)-1)</f>
        <v>-3.2213818382254011E-5</v>
      </c>
      <c r="H23">
        <f>IF(AME_2030!H23=0,0,(AME_2050!H23/AME_2030!H23)^(1/20)-1)</f>
        <v>5.6865912295700483E-5</v>
      </c>
      <c r="I23">
        <f>IF(AME_2030!I23=0,0,(AME_2050!I23/AME_2030!I23)^(1/20)-1)</f>
        <v>3.1855627132371112E-5</v>
      </c>
      <c r="J23">
        <f>IF(AME_2030!J23=0,0,(AME_2050!J23/AME_2030!J23)^(1/20)-1)</f>
        <v>-5.0413516523017954E-5</v>
      </c>
      <c r="K23" s="64">
        <f>IF('AME_2030 (Z)'!AW23=0,0,('AME_2050 (Z)'!AW23/'AME_2030 (Z)'!AW23)^(1/20)-1)</f>
        <v>-1.5867337531672021E-6</v>
      </c>
      <c r="L23" s="64">
        <f t="shared" si="3"/>
        <v>-1.5867337531672021E-6</v>
      </c>
      <c r="M23">
        <f>IF(AME_2030!M23=0,0,(AME_2050!M23/AME_2030!M23)^(1/20)-1)</f>
        <v>5.0246451952595805E-4</v>
      </c>
      <c r="N23">
        <f>IF(AME_2030!N23=0,0,(AME_2050!N23/AME_2030!N23)^(1/20)-1)</f>
        <v>-6.7489550646160357E-4</v>
      </c>
      <c r="O23">
        <f>IF(AME_2030!O23=0,0,(AME_2050!O23/AME_2030!O23)^(1/20)-1)</f>
        <v>1.9878831725117507E-4</v>
      </c>
      <c r="P23">
        <f>IF(AME_2030!P23=0,0,(AME_2050!P23/AME_2030!P23)^(1/20)-1)</f>
        <v>-2.9010103092752537E-5</v>
      </c>
      <c r="Q23">
        <f>IF(AME_2030!Q23=0,0,(AME_2050!Q23/AME_2030!Q23)^(1/20)-1)</f>
        <v>-2.2193938507553135E-5</v>
      </c>
      <c r="R23">
        <f>IF(AME_2030!R23=0,0,(AME_2050!R23/AME_2030!R23)^(1/20)-1)</f>
        <v>-1.0814168751260844E-5</v>
      </c>
      <c r="S23" s="64">
        <f t="shared" si="1"/>
        <v>5.1874744322333299E-7</v>
      </c>
      <c r="T23" s="64">
        <f>IF(AME_2030!T23=0,0,(AME_2050!T23/AME_2030!T23)^(1/20)-1)</f>
        <v>5.1874744322333299E-7</v>
      </c>
      <c r="U23">
        <f>IF(AME_2030!U23=0,0,(AME_2050!U23/AME_2030!U23)^(1/20)-1)</f>
        <v>-1.0323637163689448E-5</v>
      </c>
      <c r="V23">
        <f>IF(AME_2030!V23=0,0,(AME_2050!V23/AME_2030!V23)^(1/20)-1)</f>
        <v>-1.4785912294090764E-5</v>
      </c>
      <c r="W23">
        <f>IF(AME_2030!W23=0,0,(AME_2050!W23/AME_2030!W23)^(1/20)-1)</f>
        <v>-9.0740204763517518E-5</v>
      </c>
      <c r="X23">
        <f>IF(AME_2030!X23=0,0,(AME_2050!X23/AME_2030!X23)^(1/20)-1)</f>
        <v>-4.2264385622492462E-5</v>
      </c>
      <c r="Y23">
        <f>IF(AME_2030!Y23=0,0,(AME_2050!Y23/AME_2030!Y23)^(1/20)-1)</f>
        <v>-3.2783462325439716E-3</v>
      </c>
      <c r="Z23">
        <f>IF(AME_2030!Z23=0,0,(AME_2050!Z23/AME_2030!Z23)^(1/20)-1)</f>
        <v>4.9165483724911141E-5</v>
      </c>
      <c r="AA23">
        <f>IF(AME_2030!AA23=0,0,(AME_2050!AA23/AME_2030!AA23)^(1/20)-1)</f>
        <v>1.3554506664017474E-3</v>
      </c>
      <c r="AB23">
        <f>IF(AME_2030!AB23=0,0,(AME_2050!AB23/AME_2030!AB23)^(1/20)-1)</f>
        <v>-2.9810480513758897E-5</v>
      </c>
      <c r="AC23">
        <f>IF(AME_2030!AC23=0,0,(AME_2050!AC23/AME_2030!AC23)^(1/20)-1)</f>
        <v>-1.1765864924451197E-4</v>
      </c>
      <c r="AD23">
        <f>IF(AME_2030!AD23=0,0,(AME_2050!AD23/AME_2030!AD23)^(1/20)-1)</f>
        <v>6.8484197681462078E-5</v>
      </c>
      <c r="AE23">
        <f>IF(AME_2030!AE23=0,0,(AME_2050!AE23/AME_2030!AE23)^(1/20)-1)</f>
        <v>8.3068060618085582E-5</v>
      </c>
      <c r="AF23">
        <f>IF(AME_2030!AF23=0,0,(AME_2050!AF23/AME_2030!AF23)^(1/20)-1)</f>
        <v>6.6965470129742855E-5</v>
      </c>
      <c r="AG23">
        <f>IF(AME_2030!AG23=0,0,(AME_2050!AG23/AME_2030!AG23)^(1/20)-1)</f>
        <v>3.1889076100632963E-5</v>
      </c>
      <c r="AH23">
        <f>IF(AME_2030!AH23=0,0,(AME_2050!AH23/AME_2030!AH23)^(1/20)-1)</f>
        <v>3.1432812528597864E-5</v>
      </c>
      <c r="AI23">
        <f>IF(AME_2030!AI23=0,0,(AME_2050!AI23/AME_2030!AI23)^(1/20)-1)</f>
        <v>-2.8039238348487316E-5</v>
      </c>
      <c r="AJ23">
        <f>IF(AME_2030!AJ23=0,0,(AME_2050!AJ23/AME_2030!AJ23)^(1/20)-1)</f>
        <v>-2.1899578449668944E-5</v>
      </c>
      <c r="AK23">
        <f>IF(AME_2030!AK23=0,0,(AME_2050!AK23/AME_2030!AK23)^(1/20)-1)</f>
        <v>0</v>
      </c>
      <c r="AL23">
        <f>IF(AME_2030!AL23=0,0,(AME_2050!AL23/AME_2030!AL23)^(1/20)-1)</f>
        <v>-5.3894169276369475E-5</v>
      </c>
      <c r="AM23">
        <f>IF(AME_2030!AM23=0,0,(AME_2050!AM23/AME_2030!AM23)^(1/20)-1)</f>
        <v>-3.2684982966624254E-4</v>
      </c>
      <c r="AN23">
        <f>IF(AME_2030!AN23=0,0,(AME_2050!AN23/AME_2030!AN23)^(1/20)-1)</f>
        <v>0</v>
      </c>
      <c r="AO23">
        <f>IF(AME_2030!AO23=0,0,(AME_2050!AO23/AME_2030!AO23)^(1/20)-1)</f>
        <v>-3.1218040660307977E-6</v>
      </c>
      <c r="AP23">
        <f>IF(AME_2030!AP23=0,0,(AME_2050!AP23/AME_2030!AP23)^(1/20)-1)</f>
        <v>-1.8760417049956679E-5</v>
      </c>
      <c r="AQ23">
        <f>IF(AME_2030!AQ23=0,0,(AME_2050!AQ23/AME_2030!AQ23)^(1/20)-1)</f>
        <v>0</v>
      </c>
      <c r="AR23">
        <f>IF(AME_2030!AR23=0,0,(AME_2050!AR23/AME_2030!AR23)^(1/20)-1)</f>
        <v>-7.0113600807442111E-6</v>
      </c>
      <c r="AS23">
        <f>IF(AME_2030!AS23=0,0,(AME_2050!AS23/AME_2030!AS23)^(1/20)-1)</f>
        <v>-3.7934363785740999E-6</v>
      </c>
      <c r="AT23">
        <f>IF(AME_2030!AT23=0,0,(AME_2050!AT23/AME_2030!AT23)^(1/20)-1)</f>
        <v>-3.9011405684841183E-4</v>
      </c>
      <c r="AU23">
        <f>IF(AME_2030!AU23=0,0,(AME_2050!AU23/AME_2030!AU23)^(1/20)-1)</f>
        <v>0</v>
      </c>
    </row>
    <row r="24" spans="1:47" x14ac:dyDescent="0.25">
      <c r="A24" s="146"/>
      <c r="B24" s="1" t="s">
        <v>22</v>
      </c>
      <c r="C24" s="1">
        <v>20</v>
      </c>
      <c r="D24" s="4" t="s">
        <v>59</v>
      </c>
      <c r="E24">
        <f>IF(AME_2030!E24=0,0,(AME_2050!E24/AME_2030!E24)^(1/20)-1)</f>
        <v>-3.6436604348610846E-4</v>
      </c>
      <c r="F24">
        <f>IF(AME_2030!F24=0,0,(AME_2050!F24/AME_2030!F24)^(1/20)-1)</f>
        <v>9.9891599465440351E-6</v>
      </c>
      <c r="G24">
        <f>IF(AME_2030!G24=0,0,(AME_2050!G24/AME_2030!G24)^(1/20)-1)</f>
        <v>1.0254268545395462E-9</v>
      </c>
      <c r="H24">
        <f>IF(AME_2030!H24=0,0,(AME_2050!H24/AME_2030!H24)^(1/20)-1)</f>
        <v>8.6109527436684097E-4</v>
      </c>
      <c r="I24">
        <f>IF(AME_2030!I24=0,0,(AME_2050!I24/AME_2030!I24)^(1/20)-1)</f>
        <v>3.2367609801786656E-4</v>
      </c>
      <c r="J24">
        <f>IF(AME_2030!J24=0,0,(AME_2050!J24/AME_2030!J24)^(1/20)-1)</f>
        <v>-6.2706643890986236E-4</v>
      </c>
      <c r="K24" s="64">
        <f>IF('AME_2030 (Z)'!AW24=0,0,('AME_2050 (Z)'!AW24/'AME_2030 (Z)'!AW24)^(1/20)-1)</f>
        <v>9.4798042660215742E-6</v>
      </c>
      <c r="L24" s="64">
        <f t="shared" si="3"/>
        <v>9.4798042660215742E-6</v>
      </c>
      <c r="M24">
        <f>IF(AME_2030!M24=0,0,(AME_2050!M24/AME_2030!M24)^(1/20)-1)</f>
        <v>1.6645187604247269E-5</v>
      </c>
      <c r="N24">
        <f>IF(AME_2030!N24=0,0,(AME_2050!N24/AME_2030!N24)^(1/20)-1)</f>
        <v>6.1506370220598683E-4</v>
      </c>
      <c r="O24">
        <f>IF(AME_2030!O24=0,0,(AME_2050!O24/AME_2030!O24)^(1/20)-1)</f>
        <v>1.9925191304603906E-4</v>
      </c>
      <c r="P24">
        <f>IF(AME_2030!P24=0,0,(AME_2050!P24/AME_2030!P24)^(1/20)-1)</f>
        <v>1.1207543898095196E-4</v>
      </c>
      <c r="Q24">
        <f>IF(AME_2030!Q24=0,0,(AME_2050!Q24/AME_2030!Q24)^(1/20)-1)</f>
        <v>-1.5983675261121988E-7</v>
      </c>
      <c r="R24">
        <f>IF(AME_2030!R24=0,0,(AME_2050!R24/AME_2030!R24)^(1/20)-1)</f>
        <v>1.7487387093950701E-8</v>
      </c>
      <c r="S24" s="64">
        <f t="shared" si="1"/>
        <v>-9.2766221903017865E-6</v>
      </c>
      <c r="T24" s="64">
        <f>IF(AME_2030!T24=0,0,(AME_2050!T24/AME_2030!T24)^(1/20)-1)</f>
        <v>-9.2766221903017865E-6</v>
      </c>
      <c r="U24">
        <f>IF(AME_2030!U24=0,0,(AME_2050!U24/AME_2030!U24)^(1/20)-1)</f>
        <v>2.2532943619424373E-5</v>
      </c>
      <c r="V24">
        <f>IF(AME_2030!V24=0,0,(AME_2050!V24/AME_2030!V24)^(1/20)-1)</f>
        <v>1.4685107796452712E-8</v>
      </c>
      <c r="W24">
        <f>IF(AME_2030!W24=0,0,(AME_2050!W24/AME_2030!W24)^(1/20)-1)</f>
        <v>-7.366152246468527E-5</v>
      </c>
      <c r="X24">
        <f>IF(AME_2030!X24=0,0,(AME_2050!X24/AME_2030!X24)^(1/20)-1)</f>
        <v>2.6792038687606379E-6</v>
      </c>
      <c r="Y24">
        <f>IF(AME_2030!Y24=0,0,(AME_2050!Y24/AME_2030!Y24)^(1/20)-1)</f>
        <v>-3.2568858520057864E-3</v>
      </c>
      <c r="Z24">
        <f>IF(AME_2030!Z24=0,0,(AME_2050!Z24/AME_2030!Z24)^(1/20)-1)</f>
        <v>1.4293864338954521E-4</v>
      </c>
      <c r="AA24">
        <f>IF(AME_2030!AA24=0,0,(AME_2050!AA24/AME_2030!AA24)^(1/20)-1)</f>
        <v>1.3586925184818632E-3</v>
      </c>
      <c r="AB24">
        <f>IF(AME_2030!AB24=0,0,(AME_2050!AB24/AME_2030!AB24)^(1/20)-1)</f>
        <v>2.4122394592485108E-5</v>
      </c>
      <c r="AC24">
        <f>IF(AME_2030!AC24=0,0,(AME_2050!AC24/AME_2030!AC24)^(1/20)-1)</f>
        <v>-1.1420399031303319E-4</v>
      </c>
      <c r="AD24">
        <f>IF(AME_2030!AD24=0,0,(AME_2050!AD24/AME_2030!AD24)^(1/20)-1)</f>
        <v>7.3817110607832248E-5</v>
      </c>
      <c r="AE24">
        <f>IF(AME_2030!AE24=0,0,(AME_2050!AE24/AME_2030!AE24)^(1/20)-1)</f>
        <v>9.1093228888228239E-5</v>
      </c>
      <c r="AF24">
        <f>IF(AME_2030!AF24=0,0,(AME_2050!AF24/AME_2030!AF24)^(1/20)-1)</f>
        <v>9.6572515527304503E-5</v>
      </c>
      <c r="AG24">
        <f>IF(AME_2030!AG24=0,0,(AME_2050!AG24/AME_2030!AG24)^(1/20)-1)</f>
        <v>3.1933415009399724E-5</v>
      </c>
      <c r="AH24">
        <f>IF(AME_2030!AH24=0,0,(AME_2050!AH24/AME_2030!AH24)^(1/20)-1)</f>
        <v>6.1176081036284913E-5</v>
      </c>
      <c r="AI24">
        <f>IF(AME_2030!AI24=0,0,(AME_2050!AI24/AME_2030!AI24)^(1/20)-1)</f>
        <v>-2.4182607148204305E-5</v>
      </c>
      <c r="AJ24">
        <f>IF(AME_2030!AJ24=0,0,(AME_2050!AJ24/AME_2030!AJ24)^(1/20)-1)</f>
        <v>1.1238459258766653E-6</v>
      </c>
      <c r="AK24">
        <f>IF(AME_2030!AK24=0,0,(AME_2050!AK24/AME_2030!AK24)^(1/20)-1)</f>
        <v>0</v>
      </c>
      <c r="AL24">
        <f>IF(AME_2030!AL24=0,0,(AME_2050!AL24/AME_2030!AL24)^(1/20)-1)</f>
        <v>-3.195665898791944E-5</v>
      </c>
      <c r="AM24">
        <f>IF(AME_2030!AM24=0,0,(AME_2050!AM24/AME_2030!AM24)^(1/20)-1)</f>
        <v>1.2831922870937262E-6</v>
      </c>
      <c r="AN24">
        <f>IF(AME_2030!AN24=0,0,(AME_2050!AN24/AME_2030!AN24)^(1/20)-1)</f>
        <v>0</v>
      </c>
      <c r="AO24">
        <f>IF(AME_2030!AO24=0,0,(AME_2050!AO24/AME_2030!AO24)^(1/20)-1)</f>
        <v>2.4742341353523045E-7</v>
      </c>
      <c r="AP24">
        <f>IF(AME_2030!AP24=0,0,(AME_2050!AP24/AME_2030!AP24)^(1/20)-1)</f>
        <v>0</v>
      </c>
      <c r="AQ24">
        <f>IF(AME_2030!AQ24=0,0,(AME_2050!AQ24/AME_2030!AQ24)^(1/20)-1)</f>
        <v>0</v>
      </c>
      <c r="AR24">
        <f>IF(AME_2030!AR24=0,0,(AME_2050!AR24/AME_2030!AR24)^(1/20)-1)</f>
        <v>0</v>
      </c>
      <c r="AS24">
        <f>IF(AME_2030!AS24=0,0,(AME_2050!AS24/AME_2030!AS24)^(1/20)-1)</f>
        <v>0</v>
      </c>
      <c r="AT24">
        <f>IF(AME_2030!AT24=0,0,(AME_2050!AT24/AME_2030!AT24)^(1/20)-1)</f>
        <v>-1.0236141754216277E-5</v>
      </c>
      <c r="AU24">
        <f>IF(AME_2030!AU24=0,0,(AME_2050!AU24/AME_2030!AU24)^(1/20)-1)</f>
        <v>0</v>
      </c>
    </row>
    <row r="25" spans="1:47" x14ac:dyDescent="0.25">
      <c r="A25" s="146"/>
      <c r="B25" s="1" t="s">
        <v>23</v>
      </c>
      <c r="C25" s="1">
        <v>21</v>
      </c>
      <c r="D25" s="4" t="s">
        <v>60</v>
      </c>
      <c r="E25">
        <f>IF(AME_2030!E25=0,0,(AME_2050!E25/AME_2030!E25)^(1/20)-1)</f>
        <v>0</v>
      </c>
      <c r="F25">
        <f>IF(AME_2030!F25=0,0,(AME_2050!F25/AME_2030!F25)^(1/20)-1)</f>
        <v>-1.1492270826918283E-4</v>
      </c>
      <c r="G25">
        <f>IF(AME_2030!G25=0,0,(AME_2050!G25/AME_2030!G25)^(1/20)-1)</f>
        <v>1.0254268545395462E-9</v>
      </c>
      <c r="H25">
        <f>IF(AME_2030!H25=0,0,(AME_2050!H25/AME_2030!H25)^(1/20)-1)</f>
        <v>-3.4632231568333394E-3</v>
      </c>
      <c r="I25">
        <f>IF(AME_2030!I25=0,0,(AME_2050!I25/AME_2030!I25)^(1/20)-1)</f>
        <v>5.804131043860572E-4</v>
      </c>
      <c r="J25">
        <f>IF(AME_2030!J25=0,0,(AME_2050!J25/AME_2030!J25)^(1/20)-1)</f>
        <v>0</v>
      </c>
      <c r="K25" s="64">
        <f>IF('AME_2030 (Z)'!AW25=0,0,('AME_2050 (Z)'!AW25/'AME_2030 (Z)'!AW25)^(1/20)-1)</f>
        <v>-1.1748452434567902E-5</v>
      </c>
      <c r="L25" s="64">
        <f t="shared" si="3"/>
        <v>-1.1748452434567902E-5</v>
      </c>
      <c r="M25">
        <f>IF(AME_2030!M25=0,0,(AME_2050!M25/AME_2030!M25)^(1/20)-1)</f>
        <v>-9.0460501750389E-4</v>
      </c>
      <c r="N25">
        <f>IF(AME_2030!N25=0,0,(AME_2050!N25/AME_2030!N25)^(1/20)-1)</f>
        <v>2.1136384684132814E-3</v>
      </c>
      <c r="O25">
        <f>IF(AME_2030!O25=0,0,(AME_2050!O25/AME_2030!O25)^(1/20)-1)</f>
        <v>-8.167102939408144E-4</v>
      </c>
      <c r="P25">
        <f>IF(AME_2030!P25=0,0,(AME_2050!P25/AME_2030!P25)^(1/20)-1)</f>
        <v>-5.3873376688207131E-4</v>
      </c>
      <c r="Q25">
        <f>IF(AME_2030!Q25=0,0,(AME_2050!Q25/AME_2030!Q25)^(1/20)-1)</f>
        <v>-1.5983675261121988E-7</v>
      </c>
      <c r="R25">
        <f>IF(AME_2030!R25=0,0,(AME_2050!R25/AME_2030!R25)^(1/20)-1)</f>
        <v>0</v>
      </c>
      <c r="S25" s="64">
        <f t="shared" si="1"/>
        <v>0</v>
      </c>
      <c r="T25" s="64">
        <f>IF(AME_2030!T25=0,0,(AME_2050!T25/AME_2030!T25)^(1/20)-1)</f>
        <v>0</v>
      </c>
      <c r="U25">
        <f>IF(AME_2030!U25=0,0,(AME_2050!U25/AME_2030!U25)^(1/20)-1)</f>
        <v>0</v>
      </c>
      <c r="V25">
        <f>IF(AME_2030!V25=0,0,(AME_2050!V25/AME_2030!V25)^(1/20)-1)</f>
        <v>0</v>
      </c>
      <c r="W25">
        <f>IF(AME_2030!W25=0,0,(AME_2050!W25/AME_2030!W25)^(1/20)-1)</f>
        <v>0</v>
      </c>
      <c r="X25">
        <f>IF(AME_2030!X25=0,0,(AME_2050!X25/AME_2030!X25)^(1/20)-1)</f>
        <v>0</v>
      </c>
      <c r="Y25">
        <f>IF(AME_2030!Y25=0,0,(AME_2050!Y25/AME_2030!Y25)^(1/20)-1)</f>
        <v>0</v>
      </c>
      <c r="Z25">
        <f>IF(AME_2030!Z25=0,0,(AME_2050!Z25/AME_2030!Z25)^(1/20)-1)</f>
        <v>2.0076322500228727E-4</v>
      </c>
      <c r="AA25">
        <f>IF(AME_2030!AA25=0,0,(AME_2050!AA25/AME_2030!AA25)^(1/20)-1)</f>
        <v>1.3586902477953355E-3</v>
      </c>
      <c r="AB25">
        <f>IF(AME_2030!AB25=0,0,(AME_2050!AB25/AME_2030!AB25)^(1/20)-1)</f>
        <v>0</v>
      </c>
      <c r="AC25">
        <f>IF(AME_2030!AC25=0,0,(AME_2050!AC25/AME_2030!AC25)^(1/20)-1)</f>
        <v>0</v>
      </c>
      <c r="AD25">
        <f>IF(AME_2030!AD25=0,0,(AME_2050!AD25/AME_2030!AD25)^(1/20)-1)</f>
        <v>0</v>
      </c>
      <c r="AE25">
        <f>IF(AME_2030!AE25=0,0,(AME_2050!AE25/AME_2030!AE25)^(1/20)-1)</f>
        <v>0</v>
      </c>
      <c r="AF25">
        <f>IF(AME_2030!AF25=0,0,(AME_2050!AF25/AME_2030!AF25)^(1/20)-1)</f>
        <v>0</v>
      </c>
      <c r="AG25">
        <f>IF(AME_2030!AG25=0,0,(AME_2050!AG25/AME_2030!AG25)^(1/20)-1)</f>
        <v>0</v>
      </c>
      <c r="AH25">
        <f>IF(AME_2030!AH25=0,0,(AME_2050!AH25/AME_2030!AH25)^(1/20)-1)</f>
        <v>0</v>
      </c>
      <c r="AI25">
        <f>IF(AME_2030!AI25=0,0,(AME_2050!AI25/AME_2030!AI25)^(1/20)-1)</f>
        <v>0</v>
      </c>
      <c r="AJ25">
        <f>IF(AME_2030!AJ25=0,0,(AME_2050!AJ25/AME_2030!AJ25)^(1/20)-1)</f>
        <v>0</v>
      </c>
      <c r="AK25">
        <f>IF(AME_2030!AK25=0,0,(AME_2050!AK25/AME_2030!AK25)^(1/20)-1)</f>
        <v>0</v>
      </c>
      <c r="AL25">
        <f>IF(AME_2030!AL25=0,0,(AME_2050!AL25/AME_2030!AL25)^(1/20)-1)</f>
        <v>0</v>
      </c>
      <c r="AM25">
        <f>IF(AME_2030!AM25=0,0,(AME_2050!AM25/AME_2030!AM25)^(1/20)-1)</f>
        <v>0</v>
      </c>
      <c r="AN25">
        <f>IF(AME_2030!AN25=0,0,(AME_2050!AN25/AME_2030!AN25)^(1/20)-1)</f>
        <v>0</v>
      </c>
      <c r="AO25">
        <f>IF(AME_2030!AO25=0,0,(AME_2050!AO25/AME_2030!AO25)^(1/20)-1)</f>
        <v>0</v>
      </c>
      <c r="AP25">
        <f>IF(AME_2030!AP25=0,0,(AME_2050!AP25/AME_2030!AP25)^(1/20)-1)</f>
        <v>0</v>
      </c>
      <c r="AQ25">
        <f>IF(AME_2030!AQ25=0,0,(AME_2050!AQ25/AME_2030!AQ25)^(1/20)-1)</f>
        <v>0</v>
      </c>
      <c r="AR25">
        <f>IF(AME_2030!AR25=0,0,(AME_2050!AR25/AME_2030!AR25)^(1/20)-1)</f>
        <v>0</v>
      </c>
      <c r="AS25">
        <f>IF(AME_2030!AS25=0,0,(AME_2050!AS25/AME_2030!AS25)^(1/20)-1)</f>
        <v>0</v>
      </c>
      <c r="AT25">
        <f>IF(AME_2030!AT25=0,0,(AME_2050!AT25/AME_2030!AT25)^(1/20)-1)</f>
        <v>-2.297667102287182E-3</v>
      </c>
      <c r="AU25">
        <f>IF(AME_2030!AU25=0,0,(AME_2050!AU25/AME_2030!AU25)^(1/20)-1)</f>
        <v>0</v>
      </c>
    </row>
    <row r="26" spans="1:47" x14ac:dyDescent="0.25">
      <c r="A26" s="146"/>
      <c r="B26" s="1" t="s">
        <v>24</v>
      </c>
      <c r="C26" s="1">
        <v>22</v>
      </c>
      <c r="D26" s="4" t="s">
        <v>61</v>
      </c>
      <c r="E26">
        <f>IF(AME_2030!E26=0,0,(AME_2050!E26/AME_2030!E26)^(1/20)-1)</f>
        <v>8.6337742241093807E-5</v>
      </c>
      <c r="F26">
        <f>IF(AME_2030!F26=0,0,(AME_2050!F26/AME_2030!F26)^(1/20)-1)</f>
        <v>3.4520110516544911E-4</v>
      </c>
      <c r="G26">
        <f>IF(AME_2030!G26=0,0,(AME_2050!G26/AME_2030!G26)^(1/20)-1)</f>
        <v>1.0254268545395462E-9</v>
      </c>
      <c r="H26">
        <f>IF(AME_2030!H26=0,0,(AME_2050!H26/AME_2030!H26)^(1/20)-1)</f>
        <v>-2.2238029024091999E-3</v>
      </c>
      <c r="I26">
        <f>IF(AME_2030!I26=0,0,(AME_2050!I26/AME_2030!I26)^(1/20)-1)</f>
        <v>9.8784470737278696E-4</v>
      </c>
      <c r="J26">
        <f>IF(AME_2030!J26=0,0,(AME_2050!J26/AME_2030!J26)^(1/20)-1)</f>
        <v>2.8447720670232712E-5</v>
      </c>
      <c r="K26" s="64">
        <f>IF('AME_2030 (Z)'!AW26=0,0,('AME_2050 (Z)'!AW26/'AME_2030 (Z)'!AW26)^(1/20)-1)</f>
        <v>-2.0951890754683511E-5</v>
      </c>
      <c r="L26" s="64">
        <f t="shared" si="3"/>
        <v>-2.0951890754683511E-5</v>
      </c>
      <c r="M26">
        <f>IF(AME_2030!M26=0,0,(AME_2050!M26/AME_2030!M26)^(1/20)-1)</f>
        <v>8.9716425143882006E-5</v>
      </c>
      <c r="N26">
        <f>IF(AME_2030!N26=0,0,(AME_2050!N26/AME_2030!N26)^(1/20)-1)</f>
        <v>-1.8993566568270559E-3</v>
      </c>
      <c r="O26">
        <f>IF(AME_2030!O26=0,0,(AME_2050!O26/AME_2030!O26)^(1/20)-1)</f>
        <v>-9.8513105324893324E-4</v>
      </c>
      <c r="P26">
        <f>IF(AME_2030!P26=0,0,(AME_2050!P26/AME_2030!P26)^(1/20)-1)</f>
        <v>-5.308171460606248E-4</v>
      </c>
      <c r="Q26">
        <f>IF(AME_2030!Q26=0,0,(AME_2050!Q26/AME_2030!Q26)^(1/20)-1)</f>
        <v>-1.5983675261121988E-7</v>
      </c>
      <c r="R26">
        <f>IF(AME_2030!R26=0,0,(AME_2050!R26/AME_2030!R26)^(1/20)-1)</f>
        <v>1.7487387093950701E-8</v>
      </c>
      <c r="S26" s="64">
        <f t="shared" si="1"/>
        <v>1.0797517973504256E-5</v>
      </c>
      <c r="T26" s="64">
        <f>IF(AME_2030!T26=0,0,(AME_2050!T26/AME_2030!T26)^(1/20)-1)</f>
        <v>1.0797517973504256E-5</v>
      </c>
      <c r="U26">
        <f>IF(AME_2030!U26=0,0,(AME_2050!U26/AME_2030!U26)^(1/20)-1)</f>
        <v>2.179007447877801E-5</v>
      </c>
      <c r="V26">
        <f>IF(AME_2030!V26=0,0,(AME_2050!V26/AME_2030!V26)^(1/20)-1)</f>
        <v>1.4685107796452712E-8</v>
      </c>
      <c r="W26">
        <f>IF(AME_2030!W26=0,0,(AME_2050!W26/AME_2030!W26)^(1/20)-1)</f>
        <v>-1.3735656145474895E-4</v>
      </c>
      <c r="X26">
        <f>IF(AME_2030!X26=0,0,(AME_2050!X26/AME_2030!X26)^(1/20)-1)</f>
        <v>3.4213985034003969E-6</v>
      </c>
      <c r="Y26">
        <f>IF(AME_2030!Y26=0,0,(AME_2050!Y26/AME_2030!Y26)^(1/20)-1)</f>
        <v>-3.2568858520044541E-3</v>
      </c>
      <c r="Z26">
        <f>IF(AME_2030!Z26=0,0,(AME_2050!Z26/AME_2030!Z26)^(1/20)-1)</f>
        <v>1.4741521943628655E-4</v>
      </c>
      <c r="AA26">
        <f>IF(AME_2030!AA26=0,0,(AME_2050!AA26/AME_2030!AA26)^(1/20)-1)</f>
        <v>1.3586936809915073E-3</v>
      </c>
      <c r="AB26">
        <f>IF(AME_2030!AB26=0,0,(AME_2050!AB26/AME_2030!AB26)^(1/20)-1)</f>
        <v>4.9365974708059923E-5</v>
      </c>
      <c r="AC26">
        <f>IF(AME_2030!AC26=0,0,(AME_2050!AC26/AME_2030!AC26)^(1/20)-1)</f>
        <v>-1.1420399031303319E-4</v>
      </c>
      <c r="AD26">
        <f>IF(AME_2030!AD26=0,0,(AME_2050!AD26/AME_2030!AD26)^(1/20)-1)</f>
        <v>7.3817110607832248E-5</v>
      </c>
      <c r="AE26">
        <f>IF(AME_2030!AE26=0,0,(AME_2050!AE26/AME_2030!AE26)^(1/20)-1)</f>
        <v>9.1093228888228239E-5</v>
      </c>
      <c r="AF26">
        <f>IF(AME_2030!AF26=0,0,(AME_2050!AF26/AME_2030!AF26)^(1/20)-1)</f>
        <v>9.6572515527304503E-5</v>
      </c>
      <c r="AG26">
        <f>IF(AME_2030!AG26=0,0,(AME_2050!AG26/AME_2030!AG26)^(1/20)-1)</f>
        <v>3.1933415009399724E-5</v>
      </c>
      <c r="AH26">
        <f>IF(AME_2030!AH26=0,0,(AME_2050!AH26/AME_2030!AH26)^(1/20)-1)</f>
        <v>6.1176081036284913E-5</v>
      </c>
      <c r="AI26">
        <f>IF(AME_2030!AI26=0,0,(AME_2050!AI26/AME_2030!AI26)^(1/20)-1)</f>
        <v>-2.400001280156161E-5</v>
      </c>
      <c r="AJ26">
        <f>IF(AME_2030!AJ26=0,0,(AME_2050!AJ26/AME_2030!AJ26)^(1/20)-1)</f>
        <v>9.0072375402705518E-7</v>
      </c>
      <c r="AK26">
        <f>IF(AME_2030!AK26=0,0,(AME_2050!AK26/AME_2030!AK26)^(1/20)-1)</f>
        <v>0</v>
      </c>
      <c r="AL26">
        <f>IF(AME_2030!AL26=0,0,(AME_2050!AL26/AME_2030!AL26)^(1/20)-1)</f>
        <v>-3.195665898791944E-5</v>
      </c>
      <c r="AM26">
        <f>IF(AME_2030!AM26=0,0,(AME_2050!AM26/AME_2030!AM26)^(1/20)-1)</f>
        <v>-2.6193040085775721E-6</v>
      </c>
      <c r="AN26">
        <f>IF(AME_2030!AN26=0,0,(AME_2050!AN26/AME_2030!AN26)^(1/20)-1)</f>
        <v>0</v>
      </c>
      <c r="AO26">
        <f>IF(AME_2030!AO26=0,0,(AME_2050!AO26/AME_2030!AO26)^(1/20)-1)</f>
        <v>2.4742341353523045E-7</v>
      </c>
      <c r="AP26">
        <f>IF(AME_2030!AP26=0,0,(AME_2050!AP26/AME_2030!AP26)^(1/20)-1)</f>
        <v>0</v>
      </c>
      <c r="AQ26">
        <f>IF(AME_2030!AQ26=0,0,(AME_2050!AQ26/AME_2030!AQ26)^(1/20)-1)</f>
        <v>0</v>
      </c>
      <c r="AR26">
        <f>IF(AME_2030!AR26=0,0,(AME_2050!AR26/AME_2030!AR26)^(1/20)-1)</f>
        <v>0</v>
      </c>
      <c r="AS26">
        <f>IF(AME_2030!AS26=0,0,(AME_2050!AS26/AME_2030!AS26)^(1/20)-1)</f>
        <v>0</v>
      </c>
      <c r="AT26">
        <f>IF(AME_2030!AT26=0,0,(AME_2050!AT26/AME_2030!AT26)^(1/20)-1)</f>
        <v>-3.04398844900855E-4</v>
      </c>
      <c r="AU26">
        <f>IF(AME_2030!AU26=0,0,(AME_2050!AU26/AME_2030!AU26)^(1/20)-1)</f>
        <v>0</v>
      </c>
    </row>
    <row r="27" spans="1:47" x14ac:dyDescent="0.25">
      <c r="A27" s="146"/>
      <c r="B27" s="1" t="s">
        <v>25</v>
      </c>
      <c r="C27" s="1">
        <v>23</v>
      </c>
      <c r="D27" s="4" t="s">
        <v>62</v>
      </c>
      <c r="E27">
        <f>IF(AME_2030!E27=0,0,(AME_2050!E27/AME_2030!E27)^(1/20)-1)</f>
        <v>7.9244195993544153E-4</v>
      </c>
      <c r="F27">
        <f>IF(AME_2030!F27=0,0,(AME_2050!F27/AME_2030!F27)^(1/20)-1)</f>
        <v>8.0062305020733859E-4</v>
      </c>
      <c r="G27">
        <f>IF(AME_2030!G27=0,0,(AME_2050!G27/AME_2030!G27)^(1/20)-1)</f>
        <v>1.0254268545395462E-9</v>
      </c>
      <c r="H27">
        <f>IF(AME_2030!H27=0,0,(AME_2050!H27/AME_2030!H27)^(1/20)-1)</f>
        <v>2.2490055286781274E-3</v>
      </c>
      <c r="I27">
        <f>IF(AME_2030!I27=0,0,(AME_2050!I27/AME_2030!I27)^(1/20)-1)</f>
        <v>3.4471315009176884E-4</v>
      </c>
      <c r="J27">
        <f>IF(AME_2030!J27=0,0,(AME_2050!J27/AME_2030!J27)^(1/20)-1)</f>
        <v>0</v>
      </c>
      <c r="K27" s="64">
        <f>IF('AME_2030 (Z)'!AW27=0,0,('AME_2050 (Z)'!AW27/'AME_2030 (Z)'!AW27)^(1/20)-1)</f>
        <v>1.0567181456089259E-5</v>
      </c>
      <c r="L27" s="64">
        <f t="shared" si="3"/>
        <v>1.0567181456089259E-5</v>
      </c>
      <c r="M27">
        <f>IF(AME_2030!M27=0,0,(AME_2050!M27/AME_2030!M27)^(1/20)-1)</f>
        <v>-1.6331883102173039E-3</v>
      </c>
      <c r="N27">
        <f>IF(AME_2030!N27=0,0,(AME_2050!N27/AME_2030!N27)^(1/20)-1)</f>
        <v>-5.5503387632604984E-5</v>
      </c>
      <c r="O27">
        <f>IF(AME_2030!O27=0,0,(AME_2050!O27/AME_2030!O27)^(1/20)-1)</f>
        <v>-1.7799672295414348E-3</v>
      </c>
      <c r="P27">
        <f>IF(AME_2030!P27=0,0,(AME_2050!P27/AME_2030!P27)^(1/20)-1)</f>
        <v>-5.4491024985214853E-4</v>
      </c>
      <c r="Q27">
        <f>IF(AME_2030!Q27=0,0,(AME_2050!Q27/AME_2030!Q27)^(1/20)-1)</f>
        <v>-1.5983675261121988E-7</v>
      </c>
      <c r="R27">
        <f>IF(AME_2030!R27=0,0,(AME_2050!R27/AME_2030!R27)^(1/20)-1)</f>
        <v>0</v>
      </c>
      <c r="S27" s="64">
        <f t="shared" si="1"/>
        <v>0</v>
      </c>
      <c r="T27" s="64">
        <f>IF(AME_2030!T27=0,0,(AME_2050!T27/AME_2030!T27)^(1/20)-1)</f>
        <v>0</v>
      </c>
      <c r="U27">
        <f>IF(AME_2030!U27=0,0,(AME_2050!U27/AME_2030!U27)^(1/20)-1)</f>
        <v>-4.2685539195508326E-6</v>
      </c>
      <c r="V27">
        <f>IF(AME_2030!V27=0,0,(AME_2050!V27/AME_2030!V27)^(1/20)-1)</f>
        <v>0</v>
      </c>
      <c r="W27">
        <f>IF(AME_2030!W27=0,0,(AME_2050!W27/AME_2030!W27)^(1/20)-1)</f>
        <v>0</v>
      </c>
      <c r="X27">
        <f>IF(AME_2030!X27=0,0,(AME_2050!X27/AME_2030!X27)^(1/20)-1)</f>
        <v>0</v>
      </c>
      <c r="Y27">
        <f>IF(AME_2030!Y27=0,0,(AME_2050!Y27/AME_2030!Y27)^(1/20)-1)</f>
        <v>-3.2568858520053423E-3</v>
      </c>
      <c r="Z27">
        <f>IF(AME_2030!Z27=0,0,(AME_2050!Z27/AME_2030!Z27)^(1/20)-1)</f>
        <v>-4.6272184899975866E-4</v>
      </c>
      <c r="AA27">
        <f>IF(AME_2030!AA27=0,0,(AME_2050!AA27/AME_2030!AA27)^(1/20)-1)</f>
        <v>1.3586938298937312E-3</v>
      </c>
      <c r="AB27">
        <f>IF(AME_2030!AB27=0,0,(AME_2050!AB27/AME_2030!AB27)^(1/20)-1)</f>
        <v>7.1210608342253678E-5</v>
      </c>
      <c r="AC27">
        <f>IF(AME_2030!AC27=0,0,(AME_2050!AC27/AME_2030!AC27)^(1/20)-1)</f>
        <v>-1.1420399031303319E-4</v>
      </c>
      <c r="AD27">
        <f>IF(AME_2030!AD27=0,0,(AME_2050!AD27/AME_2030!AD27)^(1/20)-1)</f>
        <v>0</v>
      </c>
      <c r="AE27">
        <f>IF(AME_2030!AE27=0,0,(AME_2050!AE27/AME_2030!AE27)^(1/20)-1)</f>
        <v>9.1093228888228239E-5</v>
      </c>
      <c r="AF27">
        <f>IF(AME_2030!AF27=0,0,(AME_2050!AF27/AME_2030!AF27)^(1/20)-1)</f>
        <v>9.6572515527304503E-5</v>
      </c>
      <c r="AG27">
        <f>IF(AME_2030!AG27=0,0,(AME_2050!AG27/AME_2030!AG27)^(1/20)-1)</f>
        <v>0</v>
      </c>
      <c r="AH27">
        <f>IF(AME_2030!AH27=0,0,(AME_2050!AH27/AME_2030!AH27)^(1/20)-1)</f>
        <v>6.1176081036284913E-5</v>
      </c>
      <c r="AI27">
        <f>IF(AME_2030!AI27=0,0,(AME_2050!AI27/AME_2030!AI27)^(1/20)-1)</f>
        <v>-2.3781812958145743E-5</v>
      </c>
      <c r="AJ27">
        <f>IF(AME_2030!AJ27=0,0,(AME_2050!AJ27/AME_2030!AJ27)^(1/20)-1)</f>
        <v>8.8316879942595961E-7</v>
      </c>
      <c r="AK27">
        <f>IF(AME_2030!AK27=0,0,(AME_2050!AK27/AME_2030!AK27)^(1/20)-1)</f>
        <v>0</v>
      </c>
      <c r="AL27">
        <f>IF(AME_2030!AL27=0,0,(AME_2050!AL27/AME_2030!AL27)^(1/20)-1)</f>
        <v>-3.195665898791944E-5</v>
      </c>
      <c r="AM27">
        <f>IF(AME_2030!AM27=0,0,(AME_2050!AM27/AME_2030!AM27)^(1/20)-1)</f>
        <v>0</v>
      </c>
      <c r="AN27">
        <f>IF(AME_2030!AN27=0,0,(AME_2050!AN27/AME_2030!AN27)^(1/20)-1)</f>
        <v>0</v>
      </c>
      <c r="AO27">
        <f>IF(AME_2030!AO27=0,0,(AME_2050!AO27/AME_2030!AO27)^(1/20)-1)</f>
        <v>2.4742341353523045E-7</v>
      </c>
      <c r="AP27">
        <f>IF(AME_2030!AP27=0,0,(AME_2050!AP27/AME_2030!AP27)^(1/20)-1)</f>
        <v>0</v>
      </c>
      <c r="AQ27">
        <f>IF(AME_2030!AQ27=0,0,(AME_2050!AQ27/AME_2030!AQ27)^(1/20)-1)</f>
        <v>0</v>
      </c>
      <c r="AR27">
        <f>IF(AME_2030!AR27=0,0,(AME_2050!AR27/AME_2030!AR27)^(1/20)-1)</f>
        <v>0</v>
      </c>
      <c r="AS27">
        <f>IF(AME_2030!AS27=0,0,(AME_2050!AS27/AME_2030!AS27)^(1/20)-1)</f>
        <v>0</v>
      </c>
      <c r="AT27">
        <f>IF(AME_2030!AT27=0,0,(AME_2050!AT27/AME_2030!AT27)^(1/20)-1)</f>
        <v>-1.3946203566996829E-3</v>
      </c>
      <c r="AU27">
        <f>IF(AME_2030!AU27=0,0,(AME_2050!AU27/AME_2030!AU27)^(1/20)-1)</f>
        <v>0</v>
      </c>
    </row>
    <row r="28" spans="1:47" x14ac:dyDescent="0.25">
      <c r="A28" s="146"/>
      <c r="B28" s="1" t="s">
        <v>26</v>
      </c>
      <c r="C28" s="1">
        <v>24</v>
      </c>
      <c r="D28" s="4" t="s">
        <v>63</v>
      </c>
      <c r="E28">
        <f>IF(AME_2030!E28=0,0,(AME_2050!E28/AME_2030!E28)^(1/20)-1)</f>
        <v>6.9024087787861177E-4</v>
      </c>
      <c r="F28">
        <f>IF(AME_2030!F28=0,0,(AME_2050!F28/AME_2030!F28)^(1/20)-1)</f>
        <v>-1.564156995348398E-5</v>
      </c>
      <c r="G28">
        <f>IF(AME_2030!G28=0,0,(AME_2050!G28/AME_2030!G28)^(1/20)-1)</f>
        <v>1.0254268545395462E-9</v>
      </c>
      <c r="H28">
        <f>IF(AME_2030!H28=0,0,(AME_2050!H28/AME_2030!H28)^(1/20)-1)</f>
        <v>6.3576052494274116E-4</v>
      </c>
      <c r="I28">
        <f>IF(AME_2030!I28=0,0,(AME_2050!I28/AME_2030!I28)^(1/20)-1)</f>
        <v>-1.4445869146995083E-4</v>
      </c>
      <c r="J28">
        <f>IF(AME_2030!J28=0,0,(AME_2050!J28/AME_2030!J28)^(1/20)-1)</f>
        <v>-9.8383507518340352E-4</v>
      </c>
      <c r="K28" s="64">
        <f>IF('AME_2030 (Z)'!AW28=0,0,('AME_2050 (Z)'!AW28/'AME_2030 (Z)'!AW28)^(1/20)-1)</f>
        <v>7.7847999031543935E-6</v>
      </c>
      <c r="L28" s="64">
        <f t="shared" si="3"/>
        <v>7.7847999031543935E-6</v>
      </c>
      <c r="M28">
        <f>IF(AME_2030!M28=0,0,(AME_2050!M28/AME_2030!M28)^(1/20)-1)</f>
        <v>1.3623883299906936E-4</v>
      </c>
      <c r="N28">
        <f>IF(AME_2030!N28=0,0,(AME_2050!N28/AME_2030!N28)^(1/20)-1)</f>
        <v>1.2455497681862493E-3</v>
      </c>
      <c r="O28">
        <f>IF(AME_2030!O28=0,0,(AME_2050!O28/AME_2030!O28)^(1/20)-1)</f>
        <v>-2.4829624552502594E-3</v>
      </c>
      <c r="P28">
        <f>IF(AME_2030!P28=0,0,(AME_2050!P28/AME_2030!P28)^(1/20)-1)</f>
        <v>-2.8392495112872229E-4</v>
      </c>
      <c r="Q28">
        <f>IF(AME_2030!Q28=0,0,(AME_2050!Q28/AME_2030!Q28)^(1/20)-1)</f>
        <v>-1.5983675261121988E-7</v>
      </c>
      <c r="R28">
        <f>IF(AME_2030!R28=0,0,(AME_2050!R28/AME_2030!R28)^(1/20)-1)</f>
        <v>1.7487387093950701E-8</v>
      </c>
      <c r="S28" s="64">
        <f t="shared" si="1"/>
        <v>-2.9151006286642911E-6</v>
      </c>
      <c r="T28" s="64">
        <f>IF(AME_2030!T28=0,0,(AME_2050!T28/AME_2030!T28)^(1/20)-1)</f>
        <v>-2.9151006286642911E-6</v>
      </c>
      <c r="U28">
        <f>IF(AME_2030!U28=0,0,(AME_2050!U28/AME_2030!U28)^(1/20)-1)</f>
        <v>0</v>
      </c>
      <c r="V28">
        <f>IF(AME_2030!V28=0,0,(AME_2050!V28/AME_2030!V28)^(1/20)-1)</f>
        <v>1.4685107796452712E-8</v>
      </c>
      <c r="W28">
        <f>IF(AME_2030!W28=0,0,(AME_2050!W28/AME_2030!W28)^(1/20)-1)</f>
        <v>1.3325784911732974E-4</v>
      </c>
      <c r="X28">
        <f>IF(AME_2030!X28=0,0,(AME_2050!X28/AME_2030!X28)^(1/20)-1)</f>
        <v>-3.3350269185161707E-6</v>
      </c>
      <c r="Y28">
        <f>IF(AME_2030!Y28=0,0,(AME_2050!Y28/AME_2030!Y28)^(1/20)-1)</f>
        <v>-3.2568858520046762E-3</v>
      </c>
      <c r="Z28">
        <f>IF(AME_2030!Z28=0,0,(AME_2050!Z28/AME_2030!Z28)^(1/20)-1)</f>
        <v>1.4814509352190086E-4</v>
      </c>
      <c r="AA28">
        <f>IF(AME_2030!AA28=0,0,(AME_2050!AA28/AME_2030!AA28)^(1/20)-1)</f>
        <v>1.3586903228934855E-3</v>
      </c>
      <c r="AB28">
        <f>IF(AME_2030!AB28=0,0,(AME_2050!AB28/AME_2030!AB28)^(1/20)-1)</f>
        <v>6.3292743813780916E-5</v>
      </c>
      <c r="AC28">
        <f>IF(AME_2030!AC28=0,0,(AME_2050!AC28/AME_2030!AC28)^(1/20)-1)</f>
        <v>-1.1420399031303319E-4</v>
      </c>
      <c r="AD28">
        <f>IF(AME_2030!AD28=0,0,(AME_2050!AD28/AME_2030!AD28)^(1/20)-1)</f>
        <v>7.3817110607832248E-5</v>
      </c>
      <c r="AE28">
        <f>IF(AME_2030!AE28=0,0,(AME_2050!AE28/AME_2030!AE28)^(1/20)-1)</f>
        <v>9.1093228888228239E-5</v>
      </c>
      <c r="AF28">
        <f>IF(AME_2030!AF28=0,0,(AME_2050!AF28/AME_2030!AF28)^(1/20)-1)</f>
        <v>9.6572515527304503E-5</v>
      </c>
      <c r="AG28">
        <f>IF(AME_2030!AG28=0,0,(AME_2050!AG28/AME_2030!AG28)^(1/20)-1)</f>
        <v>3.1933415009399724E-5</v>
      </c>
      <c r="AH28">
        <f>IF(AME_2030!AH28=0,0,(AME_2050!AH28/AME_2030!AH28)^(1/20)-1)</f>
        <v>6.1176081036284913E-5</v>
      </c>
      <c r="AI28">
        <f>IF(AME_2030!AI28=0,0,(AME_2050!AI28/AME_2030!AI28)^(1/20)-1)</f>
        <v>-2.3935073327208123E-5</v>
      </c>
      <c r="AJ28">
        <f>IF(AME_2030!AJ28=0,0,(AME_2050!AJ28/AME_2030!AJ28)^(1/20)-1)</f>
        <v>6.3269753343142554E-6</v>
      </c>
      <c r="AK28">
        <f>IF(AME_2030!AK28=0,0,(AME_2050!AK28/AME_2030!AK28)^(1/20)-1)</f>
        <v>0</v>
      </c>
      <c r="AL28">
        <f>IF(AME_2030!AL28=0,0,(AME_2050!AL28/AME_2030!AL28)^(1/20)-1)</f>
        <v>-3.195665898791944E-5</v>
      </c>
      <c r="AM28">
        <f>IF(AME_2030!AM28=0,0,(AME_2050!AM28/AME_2030!AM28)^(1/20)-1)</f>
        <v>-1.929044943782543E-7</v>
      </c>
      <c r="AN28">
        <f>IF(AME_2030!AN28=0,0,(AME_2050!AN28/AME_2030!AN28)^(1/20)-1)</f>
        <v>0</v>
      </c>
      <c r="AO28">
        <f>IF(AME_2030!AO28=0,0,(AME_2050!AO28/AME_2030!AO28)^(1/20)-1)</f>
        <v>2.4742341353523045E-7</v>
      </c>
      <c r="AP28">
        <f>IF(AME_2030!AP28=0,0,(AME_2050!AP28/AME_2030!AP28)^(1/20)-1)</f>
        <v>0</v>
      </c>
      <c r="AQ28">
        <f>IF(AME_2030!AQ28=0,0,(AME_2050!AQ28/AME_2030!AQ28)^(1/20)-1)</f>
        <v>0</v>
      </c>
      <c r="AR28">
        <f>IF(AME_2030!AR28=0,0,(AME_2050!AR28/AME_2030!AR28)^(1/20)-1)</f>
        <v>0</v>
      </c>
      <c r="AS28">
        <f>IF(AME_2030!AS28=0,0,(AME_2050!AS28/AME_2030!AS28)^(1/20)-1)</f>
        <v>0</v>
      </c>
      <c r="AT28">
        <f>IF(AME_2030!AT28=0,0,(AME_2050!AT28/AME_2030!AT28)^(1/20)-1)</f>
        <v>-2.3078847659196988E-4</v>
      </c>
      <c r="AU28">
        <f>IF(AME_2030!AU28=0,0,(AME_2050!AU28/AME_2030!AU28)^(1/20)-1)</f>
        <v>0</v>
      </c>
    </row>
    <row r="29" spans="1:47" x14ac:dyDescent="0.25">
      <c r="A29" s="146"/>
      <c r="B29" s="1" t="s">
        <v>27</v>
      </c>
      <c r="C29" s="1">
        <v>25</v>
      </c>
      <c r="D29" s="4" t="s">
        <v>64</v>
      </c>
      <c r="E29">
        <f>IF(AME_2030!E29=0,0,(AME_2050!E29/AME_2030!E29)^(1/20)-1)</f>
        <v>1.1972280622383202E-3</v>
      </c>
      <c r="F29">
        <f>IF(AME_2030!F29=0,0,(AME_2050!F29/AME_2030!F29)^(1/20)-1)</f>
        <v>7.7757776913545129E-5</v>
      </c>
      <c r="G29">
        <f>IF(AME_2030!G29=0,0,(AME_2050!G29/AME_2030!G29)^(1/20)-1)</f>
        <v>1.0254268545395462E-9</v>
      </c>
      <c r="H29">
        <f>IF(AME_2030!H29=0,0,(AME_2050!H29/AME_2030!H29)^(1/20)-1)</f>
        <v>6.331385814648538E-4</v>
      </c>
      <c r="I29">
        <f>IF(AME_2030!I29=0,0,(AME_2050!I29/AME_2030!I29)^(1/20)-1)</f>
        <v>-5.8611425133858752E-5</v>
      </c>
      <c r="J29">
        <f>IF(AME_2030!J29=0,0,(AME_2050!J29/AME_2030!J29)^(1/20)-1)</f>
        <v>-1.4198293911755755E-3</v>
      </c>
      <c r="K29" s="64">
        <f>IF('AME_2030 (Z)'!AW29=0,0,('AME_2050 (Z)'!AW29/'AME_2030 (Z)'!AW29)^(1/20)-1)</f>
        <v>5.6985223735317447E-6</v>
      </c>
      <c r="L29" s="64">
        <f t="shared" si="3"/>
        <v>5.6985223735317447E-6</v>
      </c>
      <c r="M29">
        <f>IF(AME_2030!M29=0,0,(AME_2050!M29/AME_2030!M29)^(1/20)-1)</f>
        <v>2.6895763374001902E-4</v>
      </c>
      <c r="N29">
        <f>IF(AME_2030!N29=0,0,(AME_2050!N29/AME_2030!N29)^(1/20)-1)</f>
        <v>1.2629612376111599E-3</v>
      </c>
      <c r="O29">
        <f>IF(AME_2030!O29=0,0,(AME_2050!O29/AME_2030!O29)^(1/20)-1)</f>
        <v>-2.2550171785191697E-3</v>
      </c>
      <c r="P29">
        <f>IF(AME_2030!P29=0,0,(AME_2050!P29/AME_2030!P29)^(1/20)-1)</f>
        <v>-3.9862238624632784E-4</v>
      </c>
      <c r="Q29">
        <f>IF(AME_2030!Q29=0,0,(AME_2050!Q29/AME_2030!Q29)^(1/20)-1)</f>
        <v>-1.5983675261121988E-7</v>
      </c>
      <c r="R29">
        <f>IF(AME_2030!R29=0,0,(AME_2050!R29/AME_2030!R29)^(1/20)-1)</f>
        <v>1.7487387093950701E-8</v>
      </c>
      <c r="S29" s="64">
        <f t="shared" si="1"/>
        <v>-2.7973962355432036E-6</v>
      </c>
      <c r="T29" s="64">
        <f>IF(AME_2030!T29=0,0,(AME_2050!T29/AME_2030!T29)^(1/20)-1)</f>
        <v>-2.7973962355432036E-6</v>
      </c>
      <c r="U29">
        <f>IF(AME_2030!U29=0,0,(AME_2050!U29/AME_2030!U29)^(1/20)-1)</f>
        <v>0</v>
      </c>
      <c r="V29">
        <f>IF(AME_2030!V29=0,0,(AME_2050!V29/AME_2030!V29)^(1/20)-1)</f>
        <v>0</v>
      </c>
      <c r="W29">
        <f>IF(AME_2030!W29=0,0,(AME_2050!W29/AME_2030!W29)^(1/20)-1)</f>
        <v>1.1450994192707675E-4</v>
      </c>
      <c r="X29">
        <f>IF(AME_2030!X29=0,0,(AME_2050!X29/AME_2030!X29)^(1/20)-1)</f>
        <v>-3.6079965778368361E-6</v>
      </c>
      <c r="Y29">
        <f>IF(AME_2030!Y29=0,0,(AME_2050!Y29/AME_2030!Y29)^(1/20)-1)</f>
        <v>0</v>
      </c>
      <c r="Z29">
        <f>IF(AME_2030!Z29=0,0,(AME_2050!Z29/AME_2030!Z29)^(1/20)-1)</f>
        <v>1.4827448179599578E-4</v>
      </c>
      <c r="AA29">
        <f>IF(AME_2030!AA29=0,0,(AME_2050!AA29/AME_2030!AA29)^(1/20)-1)</f>
        <v>1.3586903048041776E-3</v>
      </c>
      <c r="AB29">
        <f>IF(AME_2030!AB29=0,0,(AME_2050!AB29/AME_2030!AB29)^(1/20)-1)</f>
        <v>7.6902386273447476E-5</v>
      </c>
      <c r="AC29">
        <f>IF(AME_2030!AC29=0,0,(AME_2050!AC29/AME_2030!AC29)^(1/20)-1)</f>
        <v>-1.1420399031303319E-4</v>
      </c>
      <c r="AD29">
        <f>IF(AME_2030!AD29=0,0,(AME_2050!AD29/AME_2030!AD29)^(1/20)-1)</f>
        <v>7.3817110607832248E-5</v>
      </c>
      <c r="AE29">
        <f>IF(AME_2030!AE29=0,0,(AME_2050!AE29/AME_2030!AE29)^(1/20)-1)</f>
        <v>9.1093228888228239E-5</v>
      </c>
      <c r="AF29">
        <f>IF(AME_2030!AF29=0,0,(AME_2050!AF29/AME_2030!AF29)^(1/20)-1)</f>
        <v>9.6572515527304503E-5</v>
      </c>
      <c r="AG29">
        <f>IF(AME_2030!AG29=0,0,(AME_2050!AG29/AME_2030!AG29)^(1/20)-1)</f>
        <v>0</v>
      </c>
      <c r="AH29">
        <f>IF(AME_2030!AH29=0,0,(AME_2050!AH29/AME_2030!AH29)^(1/20)-1)</f>
        <v>6.1176081036284913E-5</v>
      </c>
      <c r="AI29">
        <f>IF(AME_2030!AI29=0,0,(AME_2050!AI29/AME_2030!AI29)^(1/20)-1)</f>
        <v>-2.3781812958145743E-5</v>
      </c>
      <c r="AJ29">
        <f>IF(AME_2030!AJ29=0,0,(AME_2050!AJ29/AME_2030!AJ29)^(1/20)-1)</f>
        <v>2.0850234281333258E-6</v>
      </c>
      <c r="AK29">
        <f>IF(AME_2030!AK29=0,0,(AME_2050!AK29/AME_2030!AK29)^(1/20)-1)</f>
        <v>0</v>
      </c>
      <c r="AL29">
        <f>IF(AME_2030!AL29=0,0,(AME_2050!AL29/AME_2030!AL29)^(1/20)-1)</f>
        <v>-3.195665898791944E-5</v>
      </c>
      <c r="AM29">
        <f>IF(AME_2030!AM29=0,0,(AME_2050!AM29/AME_2030!AM29)^(1/20)-1)</f>
        <v>-2.5230293265732229E-7</v>
      </c>
      <c r="AN29">
        <f>IF(AME_2030!AN29=0,0,(AME_2050!AN29/AME_2030!AN29)^(1/20)-1)</f>
        <v>0</v>
      </c>
      <c r="AO29">
        <f>IF(AME_2030!AO29=0,0,(AME_2050!AO29/AME_2030!AO29)^(1/20)-1)</f>
        <v>2.4742341353523045E-7</v>
      </c>
      <c r="AP29">
        <f>IF(AME_2030!AP29=0,0,(AME_2050!AP29/AME_2030!AP29)^(1/20)-1)</f>
        <v>0</v>
      </c>
      <c r="AQ29">
        <f>IF(AME_2030!AQ29=0,0,(AME_2050!AQ29/AME_2030!AQ29)^(1/20)-1)</f>
        <v>0</v>
      </c>
      <c r="AR29">
        <f>IF(AME_2030!AR29=0,0,(AME_2050!AR29/AME_2030!AR29)^(1/20)-1)</f>
        <v>0</v>
      </c>
      <c r="AS29">
        <f>IF(AME_2030!AS29=0,0,(AME_2050!AS29/AME_2030!AS29)^(1/20)-1)</f>
        <v>0</v>
      </c>
      <c r="AT29">
        <f>IF(AME_2030!AT29=0,0,(AME_2050!AT29/AME_2030!AT29)^(1/20)-1)</f>
        <v>-1.2017102543482316E-4</v>
      </c>
      <c r="AU29">
        <f>IF(AME_2030!AU29=0,0,(AME_2050!AU29/AME_2030!AU29)^(1/20)-1)</f>
        <v>0</v>
      </c>
    </row>
    <row r="30" spans="1:47" x14ac:dyDescent="0.25">
      <c r="A30" s="146"/>
      <c r="B30" s="1" t="s">
        <v>28</v>
      </c>
      <c r="C30" s="1">
        <v>26</v>
      </c>
      <c r="D30" s="4" t="s">
        <v>65</v>
      </c>
      <c r="E30">
        <f>IF(AME_2030!E30=0,0,(AME_2050!E30/AME_2030!E30)^(1/20)-1)</f>
        <v>3.4801156120134458E-4</v>
      </c>
      <c r="F30">
        <f>IF(AME_2030!F30=0,0,(AME_2050!F30/AME_2030!F30)^(1/20)-1)</f>
        <v>-5.1500129664927563E-5</v>
      </c>
      <c r="G30">
        <f>IF(AME_2030!G30=0,0,(AME_2050!G30/AME_2030!G30)^(1/20)-1)</f>
        <v>1.0254268545395462E-9</v>
      </c>
      <c r="H30">
        <f>IF(AME_2030!H30=0,0,(AME_2050!H30/AME_2030!H30)^(1/20)-1)</f>
        <v>6.3505596085189353E-4</v>
      </c>
      <c r="I30">
        <f>IF(AME_2030!I30=0,0,(AME_2050!I30/AME_2030!I30)^(1/20)-1)</f>
        <v>-5.7666887804952438E-5</v>
      </c>
      <c r="J30">
        <f>IF(AME_2030!J30=0,0,(AME_2050!J30/AME_2030!J30)^(1/20)-1)</f>
        <v>-1.4038934895891364E-3</v>
      </c>
      <c r="K30" s="64">
        <f>IF('AME_2030 (Z)'!AW30=0,0,('AME_2050 (Z)'!AW30/'AME_2030 (Z)'!AW30)^(1/20)-1)</f>
        <v>8.5734401571446739E-6</v>
      </c>
      <c r="L30" s="64">
        <f t="shared" si="3"/>
        <v>8.5734401571446739E-6</v>
      </c>
      <c r="M30">
        <f>IF(AME_2030!M30=0,0,(AME_2050!M30/AME_2030!M30)^(1/20)-1)</f>
        <v>-1.4673632337314224E-5</v>
      </c>
      <c r="N30">
        <f>IF(AME_2030!N30=0,0,(AME_2050!N30/AME_2030!N30)^(1/20)-1)</f>
        <v>1.2635249767640744E-3</v>
      </c>
      <c r="O30">
        <f>IF(AME_2030!O30=0,0,(AME_2050!O30/AME_2030!O30)^(1/20)-1)</f>
        <v>-2.2403912682484872E-3</v>
      </c>
      <c r="P30">
        <f>IF(AME_2030!P30=0,0,(AME_2050!P30/AME_2030!P30)^(1/20)-1)</f>
        <v>-3.9867207605703836E-4</v>
      </c>
      <c r="Q30">
        <f>IF(AME_2030!Q30=0,0,(AME_2050!Q30/AME_2030!Q30)^(1/20)-1)</f>
        <v>-1.5983675261121988E-7</v>
      </c>
      <c r="R30">
        <f>IF(AME_2030!R30=0,0,(AME_2050!R30/AME_2030!R30)^(1/20)-1)</f>
        <v>1.7487387093950701E-8</v>
      </c>
      <c r="S30" s="64">
        <f t="shared" si="1"/>
        <v>-2.8001333159943798E-6</v>
      </c>
      <c r="T30" s="64">
        <f>IF(AME_2030!T30=0,0,(AME_2050!T30/AME_2030!T30)^(1/20)-1)</f>
        <v>-2.8001333159943798E-6</v>
      </c>
      <c r="U30">
        <f>IF(AME_2030!U30=0,0,(AME_2050!U30/AME_2030!U30)^(1/20)-1)</f>
        <v>0</v>
      </c>
      <c r="V30">
        <f>IF(AME_2030!V30=0,0,(AME_2050!V30/AME_2030!V30)^(1/20)-1)</f>
        <v>0</v>
      </c>
      <c r="W30">
        <f>IF(AME_2030!W30=0,0,(AME_2050!W30/AME_2030!W30)^(1/20)-1)</f>
        <v>1.6477008773163604E-4</v>
      </c>
      <c r="X30">
        <f>IF(AME_2030!X30=0,0,(AME_2050!X30/AME_2030!X30)^(1/20)-1)</f>
        <v>-5.4081096586555688E-6</v>
      </c>
      <c r="Y30">
        <f>IF(AME_2030!Y30=0,0,(AME_2050!Y30/AME_2030!Y30)^(1/20)-1)</f>
        <v>0</v>
      </c>
      <c r="Z30">
        <f>IF(AME_2030!Z30=0,0,(AME_2050!Z30/AME_2030!Z30)^(1/20)-1)</f>
        <v>1.4872112234454171E-4</v>
      </c>
      <c r="AA30">
        <f>IF(AME_2030!AA30=0,0,(AME_2050!AA30/AME_2030!AA30)^(1/20)-1)</f>
        <v>1.3586902696987035E-3</v>
      </c>
      <c r="AB30">
        <f>IF(AME_2030!AB30=0,0,(AME_2050!AB30/AME_2030!AB30)^(1/20)-1)</f>
        <v>6.3038525159209158E-5</v>
      </c>
      <c r="AC30">
        <f>IF(AME_2030!AC30=0,0,(AME_2050!AC30/AME_2030!AC30)^(1/20)-1)</f>
        <v>-1.1420399031303319E-4</v>
      </c>
      <c r="AD30">
        <f>IF(AME_2030!AD30=0,0,(AME_2050!AD30/AME_2030!AD30)^(1/20)-1)</f>
        <v>7.3817110607832248E-5</v>
      </c>
      <c r="AE30">
        <f>IF(AME_2030!AE30=0,0,(AME_2050!AE30/AME_2030!AE30)^(1/20)-1)</f>
        <v>9.1093228888228239E-5</v>
      </c>
      <c r="AF30">
        <f>IF(AME_2030!AF30=0,0,(AME_2050!AF30/AME_2030!AF30)^(1/20)-1)</f>
        <v>9.6572515527304503E-5</v>
      </c>
      <c r="AG30">
        <f>IF(AME_2030!AG30=0,0,(AME_2050!AG30/AME_2030!AG30)^(1/20)-1)</f>
        <v>0</v>
      </c>
      <c r="AH30">
        <f>IF(AME_2030!AH30=0,0,(AME_2050!AH30/AME_2030!AH30)^(1/20)-1)</f>
        <v>6.1176081036284913E-5</v>
      </c>
      <c r="AI30">
        <f>IF(AME_2030!AI30=0,0,(AME_2050!AI30/AME_2030!AI30)^(1/20)-1)</f>
        <v>-2.3934935042713157E-5</v>
      </c>
      <c r="AJ30">
        <f>IF(AME_2030!AJ30=0,0,(AME_2050!AJ30/AME_2030!AJ30)^(1/20)-1)</f>
        <v>5.2362589890719846E-6</v>
      </c>
      <c r="AK30">
        <f>IF(AME_2030!AK30=0,0,(AME_2050!AK30/AME_2030!AK30)^(1/20)-1)</f>
        <v>0</v>
      </c>
      <c r="AL30">
        <f>IF(AME_2030!AL30=0,0,(AME_2050!AL30/AME_2030!AL30)^(1/20)-1)</f>
        <v>-3.195665898791944E-5</v>
      </c>
      <c r="AM30">
        <f>IF(AME_2030!AM30=0,0,(AME_2050!AM30/AME_2030!AM30)^(1/20)-1)</f>
        <v>-1.953064788784431E-7</v>
      </c>
      <c r="AN30">
        <f>IF(AME_2030!AN30=0,0,(AME_2050!AN30/AME_2030!AN30)^(1/20)-1)</f>
        <v>0</v>
      </c>
      <c r="AO30">
        <f>IF(AME_2030!AO30=0,0,(AME_2050!AO30/AME_2030!AO30)^(1/20)-1)</f>
        <v>2.4742341353523045E-7</v>
      </c>
      <c r="AP30">
        <f>IF(AME_2030!AP30=0,0,(AME_2050!AP30/AME_2030!AP30)^(1/20)-1)</f>
        <v>0</v>
      </c>
      <c r="AQ30">
        <f>IF(AME_2030!AQ30=0,0,(AME_2050!AQ30/AME_2030!AQ30)^(1/20)-1)</f>
        <v>0</v>
      </c>
      <c r="AR30">
        <f>IF(AME_2030!AR30=0,0,(AME_2050!AR30/AME_2030!AR30)^(1/20)-1)</f>
        <v>0</v>
      </c>
      <c r="AS30">
        <f>IF(AME_2030!AS30=0,0,(AME_2050!AS30/AME_2030!AS30)^(1/20)-1)</f>
        <v>0</v>
      </c>
      <c r="AT30">
        <f>IF(AME_2030!AT30=0,0,(AME_2050!AT30/AME_2030!AT30)^(1/20)-1)</f>
        <v>-2.9493878637598669E-4</v>
      </c>
      <c r="AU30">
        <f>IF(AME_2030!AU30=0,0,(AME_2050!AU30/AME_2030!AU30)^(1/20)-1)</f>
        <v>0</v>
      </c>
    </row>
    <row r="31" spans="1:47" x14ac:dyDescent="0.25">
      <c r="A31" s="146"/>
      <c r="B31" s="1" t="s">
        <v>29</v>
      </c>
      <c r="C31" s="1">
        <v>27</v>
      </c>
      <c r="D31" s="4" t="s">
        <v>66</v>
      </c>
      <c r="E31">
        <f>IF(AME_2030!E31=0,0,(AME_2050!E31/AME_2030!E31)^(1/20)-1)</f>
        <v>3.4948313844718193E-4</v>
      </c>
      <c r="F31">
        <f>IF(AME_2030!F31=0,0,(AME_2050!F31/AME_2030!F31)^(1/20)-1)</f>
        <v>-5.1504668049373592E-5</v>
      </c>
      <c r="G31">
        <f>IF(AME_2030!G31=0,0,(AME_2050!G31/AME_2030!G31)^(1/20)-1)</f>
        <v>1.0254268545395462E-9</v>
      </c>
      <c r="H31">
        <f>IF(AME_2030!H31=0,0,(AME_2050!H31/AME_2030!H31)^(1/20)-1)</f>
        <v>6.3268487360801373E-4</v>
      </c>
      <c r="I31">
        <f>IF(AME_2030!I31=0,0,(AME_2050!I31/AME_2030!I31)^(1/20)-1)</f>
        <v>-5.8834147905195699E-5</v>
      </c>
      <c r="J31">
        <f>IF(AME_2030!J31=0,0,(AME_2050!J31/AME_2030!J31)^(1/20)-1)</f>
        <v>-1.4157822134558407E-3</v>
      </c>
      <c r="K31" s="64">
        <f>IF('AME_2030 (Z)'!AW31=0,0,('AME_2050 (Z)'!AW31/'AME_2030 (Z)'!AW31)^(1/20)-1)</f>
        <v>5.7094036347571375E-6</v>
      </c>
      <c r="L31" s="64">
        <f t="shared" si="3"/>
        <v>5.7094036347571375E-6</v>
      </c>
      <c r="M31">
        <f>IF(AME_2030!M31=0,0,(AME_2050!M31/AME_2030!M31)^(1/20)-1)</f>
        <v>2.6994424986326315E-4</v>
      </c>
      <c r="N31">
        <f>IF(AME_2030!N31=0,0,(AME_2050!N31/AME_2030!N31)^(1/20)-1)</f>
        <v>1.2628282405373614E-3</v>
      </c>
      <c r="O31">
        <f>IF(AME_2030!O31=0,0,(AME_2050!O31/AME_2030!O31)^(1/20)-1)</f>
        <v>-2.2430360833726182E-3</v>
      </c>
      <c r="P31">
        <f>IF(AME_2030!P31=0,0,(AME_2050!P31/AME_2030!P31)^(1/20)-1)</f>
        <v>-3.9915651438260369E-4</v>
      </c>
      <c r="Q31">
        <f>IF(AME_2030!Q31=0,0,(AME_2050!Q31/AME_2030!Q31)^(1/20)-1)</f>
        <v>-1.5983675261121988E-7</v>
      </c>
      <c r="R31">
        <f>IF(AME_2030!R31=0,0,(AME_2050!R31/AME_2030!R31)^(1/20)-1)</f>
        <v>1.7487387093950701E-8</v>
      </c>
      <c r="S31" s="64">
        <f t="shared" si="1"/>
        <v>-2.794188046717494E-6</v>
      </c>
      <c r="T31" s="64">
        <f>IF(AME_2030!T31=0,0,(AME_2050!T31/AME_2030!T31)^(1/20)-1)</f>
        <v>-2.794188046717494E-6</v>
      </c>
      <c r="U31">
        <f>IF(AME_2030!U31=0,0,(AME_2050!U31/AME_2030!U31)^(1/20)-1)</f>
        <v>0</v>
      </c>
      <c r="V31">
        <f>IF(AME_2030!V31=0,0,(AME_2050!V31/AME_2030!V31)^(1/20)-1)</f>
        <v>0</v>
      </c>
      <c r="W31">
        <f>IF(AME_2030!W31=0,0,(AME_2050!W31/AME_2030!W31)^(1/20)-1)</f>
        <v>2.1064391290015472E-4</v>
      </c>
      <c r="X31">
        <f>IF(AME_2030!X31=0,0,(AME_2050!X31/AME_2030!X31)^(1/20)-1)</f>
        <v>-3.6195911917724644E-6</v>
      </c>
      <c r="Y31">
        <f>IF(AME_2030!Y31=0,0,(AME_2050!Y31/AME_2030!Y31)^(1/20)-1)</f>
        <v>0</v>
      </c>
      <c r="Z31">
        <f>IF(AME_2030!Z31=0,0,(AME_2050!Z31/AME_2030!Z31)^(1/20)-1)</f>
        <v>1.4827542545670092E-4</v>
      </c>
      <c r="AA31">
        <f>IF(AME_2030!AA31=0,0,(AME_2050!AA31/AME_2030!AA31)^(1/20)-1)</f>
        <v>1.3586903048095067E-3</v>
      </c>
      <c r="AB31">
        <f>IF(AME_2030!AB31=0,0,(AME_2050!AB31/AME_2030!AB31)^(1/20)-1)</f>
        <v>6.2996923453795262E-5</v>
      </c>
      <c r="AC31">
        <f>IF(AME_2030!AC31=0,0,(AME_2050!AC31/AME_2030!AC31)^(1/20)-1)</f>
        <v>-1.1420399031303319E-4</v>
      </c>
      <c r="AD31">
        <f>IF(AME_2030!AD31=0,0,(AME_2050!AD31/AME_2030!AD31)^(1/20)-1)</f>
        <v>7.3817110607832248E-5</v>
      </c>
      <c r="AE31">
        <f>IF(AME_2030!AE31=0,0,(AME_2050!AE31/AME_2030!AE31)^(1/20)-1)</f>
        <v>9.1093228888228239E-5</v>
      </c>
      <c r="AF31">
        <f>IF(AME_2030!AF31=0,0,(AME_2050!AF31/AME_2030!AF31)^(1/20)-1)</f>
        <v>9.6572515527304503E-5</v>
      </c>
      <c r="AG31">
        <f>IF(AME_2030!AG31=0,0,(AME_2050!AG31/AME_2030!AG31)^(1/20)-1)</f>
        <v>0</v>
      </c>
      <c r="AH31">
        <f>IF(AME_2030!AH31=0,0,(AME_2050!AH31/AME_2030!AH31)^(1/20)-1)</f>
        <v>6.1176081036284913E-5</v>
      </c>
      <c r="AI31">
        <f>IF(AME_2030!AI31=0,0,(AME_2050!AI31/AME_2030!AI31)^(1/20)-1)</f>
        <v>-2.3781812958145743E-5</v>
      </c>
      <c r="AJ31">
        <f>IF(AME_2030!AJ31=0,0,(AME_2050!AJ31/AME_2030!AJ31)^(1/20)-1)</f>
        <v>1.9780325712037694E-5</v>
      </c>
      <c r="AK31">
        <f>IF(AME_2030!AK31=0,0,(AME_2050!AK31/AME_2030!AK31)^(1/20)-1)</f>
        <v>0</v>
      </c>
      <c r="AL31">
        <f>IF(AME_2030!AL31=0,0,(AME_2050!AL31/AME_2030!AL31)^(1/20)-1)</f>
        <v>-3.195665898791944E-5</v>
      </c>
      <c r="AM31">
        <f>IF(AME_2030!AM31=0,0,(AME_2050!AM31/AME_2030!AM31)^(1/20)-1)</f>
        <v>-2.5389664903840981E-7</v>
      </c>
      <c r="AN31">
        <f>IF(AME_2030!AN31=0,0,(AME_2050!AN31/AME_2030!AN31)^(1/20)-1)</f>
        <v>0</v>
      </c>
      <c r="AO31">
        <f>IF(AME_2030!AO31=0,0,(AME_2050!AO31/AME_2030!AO31)^(1/20)-1)</f>
        <v>2.4742341353523045E-7</v>
      </c>
      <c r="AP31">
        <f>IF(AME_2030!AP31=0,0,(AME_2050!AP31/AME_2030!AP31)^(1/20)-1)</f>
        <v>0</v>
      </c>
      <c r="AQ31">
        <f>IF(AME_2030!AQ31=0,0,(AME_2050!AQ31/AME_2030!AQ31)^(1/20)-1)</f>
        <v>0</v>
      </c>
      <c r="AR31">
        <f>IF(AME_2030!AR31=0,0,(AME_2050!AR31/AME_2030!AR31)^(1/20)-1)</f>
        <v>0</v>
      </c>
      <c r="AS31">
        <f>IF(AME_2030!AS31=0,0,(AME_2050!AS31/AME_2030!AS31)^(1/20)-1)</f>
        <v>0</v>
      </c>
      <c r="AT31">
        <f>IF(AME_2030!AT31=0,0,(AME_2050!AT31/AME_2030!AT31)^(1/20)-1)</f>
        <v>-3.0512920121561482E-4</v>
      </c>
      <c r="AU31">
        <f>IF(AME_2030!AU31=0,0,(AME_2050!AU31/AME_2030!AU31)^(1/20)-1)</f>
        <v>0</v>
      </c>
    </row>
    <row r="32" spans="1:47" x14ac:dyDescent="0.25">
      <c r="A32" s="146"/>
      <c r="B32" s="1" t="s">
        <v>30</v>
      </c>
      <c r="C32" s="1">
        <v>28</v>
      </c>
      <c r="D32" s="4" t="s">
        <v>67</v>
      </c>
      <c r="E32">
        <f>IF(AME_2030!E32=0,0,(AME_2050!E32/AME_2030!E32)^(1/20)-1)</f>
        <v>3.5076997473471039E-4</v>
      </c>
      <c r="F32">
        <f>IF(AME_2030!F32=0,0,(AME_2050!F32/AME_2030!F32)^(1/20)-1)</f>
        <v>-5.1417563642686126E-5</v>
      </c>
      <c r="G32">
        <f>IF(AME_2030!G32=0,0,(AME_2050!G32/AME_2030!G32)^(1/20)-1)</f>
        <v>1.0254268545395462E-9</v>
      </c>
      <c r="H32">
        <f>IF(AME_2030!H32=0,0,(AME_2050!H32/AME_2030!H32)^(1/20)-1)</f>
        <v>6.4462926083175276E-4</v>
      </c>
      <c r="I32">
        <f>IF(AME_2030!I32=0,0,(AME_2050!I32/AME_2030!I32)^(1/20)-1)</f>
        <v>-5.2917877724323326E-5</v>
      </c>
      <c r="J32">
        <f>IF(AME_2030!J32=0,0,(AME_2050!J32/AME_2030!J32)^(1/20)-1)</f>
        <v>-1.4239505133554209E-3</v>
      </c>
      <c r="K32" s="64">
        <f>IF('AME_2030 (Z)'!AW32=0,0,('AME_2050 (Z)'!AW32/'AME_2030 (Z)'!AW32)^(1/20)-1)</f>
        <v>5.1148800064293454E-6</v>
      </c>
      <c r="L32" s="64">
        <f t="shared" si="3"/>
        <v>5.1148800064293454E-6</v>
      </c>
      <c r="M32">
        <f>IF(AME_2030!M32=0,0,(AME_2050!M32/AME_2030!M32)^(1/20)-1)</f>
        <v>9.5487652454528948E-4</v>
      </c>
      <c r="N32">
        <f>IF(AME_2030!N32=0,0,(AME_2050!N32/AME_2030!N32)^(1/20)-1)</f>
        <v>1.2663531216110524E-3</v>
      </c>
      <c r="O32">
        <f>IF(AME_2030!O32=0,0,(AME_2050!O32/AME_2030!O32)^(1/20)-1)</f>
        <v>-2.2402659158528015E-3</v>
      </c>
      <c r="P32">
        <f>IF(AME_2030!P32=0,0,(AME_2050!P32/AME_2030!P32)^(1/20)-1)</f>
        <v>-3.9920404464688364E-4</v>
      </c>
      <c r="Q32">
        <f>IF(AME_2030!Q32=0,0,(AME_2050!Q32/AME_2030!Q32)^(1/20)-1)</f>
        <v>-1.5983675261121988E-7</v>
      </c>
      <c r="R32">
        <f>IF(AME_2030!R32=0,0,(AME_2050!R32/AME_2030!R32)^(1/20)-1)</f>
        <v>1.7487387093950701E-8</v>
      </c>
      <c r="S32" s="64">
        <f t="shared" si="1"/>
        <v>-2.8798170736976658E-6</v>
      </c>
      <c r="T32" s="64">
        <f>IF(AME_2030!T32=0,0,(AME_2050!T32/AME_2030!T32)^(1/20)-1)</f>
        <v>-2.8798170736976658E-6</v>
      </c>
      <c r="U32">
        <f>IF(AME_2030!U32=0,0,(AME_2050!U32/AME_2030!U32)^(1/20)-1)</f>
        <v>0</v>
      </c>
      <c r="V32">
        <f>IF(AME_2030!V32=0,0,(AME_2050!V32/AME_2030!V32)^(1/20)-1)</f>
        <v>0</v>
      </c>
      <c r="W32">
        <f>IF(AME_2030!W32=0,0,(AME_2050!W32/AME_2030!W32)^(1/20)-1)</f>
        <v>1.3356957053778373E-4</v>
      </c>
      <c r="X32">
        <f>IF(AME_2030!X32=0,0,(AME_2050!X32/AME_2030!X32)^(1/20)-1)</f>
        <v>-3.6186313734365427E-6</v>
      </c>
      <c r="Y32">
        <f>IF(AME_2030!Y32=0,0,(AME_2050!Y32/AME_2030!Y32)^(1/20)-1)</f>
        <v>0</v>
      </c>
      <c r="Z32">
        <f>IF(AME_2030!Z32=0,0,(AME_2050!Z32/AME_2030!Z32)^(1/20)-1)</f>
        <v>1.4828827687307644E-4</v>
      </c>
      <c r="AA32">
        <f>IF(AME_2030!AA32=0,0,(AME_2050!AA32/AME_2030!AA32)^(1/20)-1)</f>
        <v>1.3586903047477783E-3</v>
      </c>
      <c r="AB32">
        <f>IF(AME_2030!AB32=0,0,(AME_2050!AB32/AME_2030!AB32)^(1/20)-1)</f>
        <v>5.9702607538403285E-5</v>
      </c>
      <c r="AC32">
        <f>IF(AME_2030!AC32=0,0,(AME_2050!AC32/AME_2030!AC32)^(1/20)-1)</f>
        <v>-1.1420399031303319E-4</v>
      </c>
      <c r="AD32">
        <f>IF(AME_2030!AD32=0,0,(AME_2050!AD32/AME_2030!AD32)^(1/20)-1)</f>
        <v>7.3817110607832248E-5</v>
      </c>
      <c r="AE32">
        <f>IF(AME_2030!AE32=0,0,(AME_2050!AE32/AME_2030!AE32)^(1/20)-1)</f>
        <v>9.1093228888228239E-5</v>
      </c>
      <c r="AF32">
        <f>IF(AME_2030!AF32=0,0,(AME_2050!AF32/AME_2030!AF32)^(1/20)-1)</f>
        <v>9.6572515527304503E-5</v>
      </c>
      <c r="AG32">
        <f>IF(AME_2030!AG32=0,0,(AME_2050!AG32/AME_2030!AG32)^(1/20)-1)</f>
        <v>0</v>
      </c>
      <c r="AH32">
        <f>IF(AME_2030!AH32=0,0,(AME_2050!AH32/AME_2030!AH32)^(1/20)-1)</f>
        <v>6.1176081036284913E-5</v>
      </c>
      <c r="AI32">
        <f>IF(AME_2030!AI32=0,0,(AME_2050!AI32/AME_2030!AI32)^(1/20)-1)</f>
        <v>-2.3781812958145743E-5</v>
      </c>
      <c r="AJ32">
        <f>IF(AME_2030!AJ32=0,0,(AME_2050!AJ32/AME_2030!AJ32)^(1/20)-1)</f>
        <v>1.7543000255137997E-5</v>
      </c>
      <c r="AK32">
        <f>IF(AME_2030!AK32=0,0,(AME_2050!AK32/AME_2030!AK32)^(1/20)-1)</f>
        <v>0</v>
      </c>
      <c r="AL32">
        <f>IF(AME_2030!AL32=0,0,(AME_2050!AL32/AME_2030!AL32)^(1/20)-1)</f>
        <v>-3.195665898791944E-5</v>
      </c>
      <c r="AM32">
        <f>IF(AME_2030!AM32=0,0,(AME_2050!AM32/AME_2030!AM32)^(1/20)-1)</f>
        <v>-7.7721896585281058E-8</v>
      </c>
      <c r="AN32">
        <f>IF(AME_2030!AN32=0,0,(AME_2050!AN32/AME_2030!AN32)^(1/20)-1)</f>
        <v>0</v>
      </c>
      <c r="AO32">
        <f>IF(AME_2030!AO32=0,0,(AME_2050!AO32/AME_2030!AO32)^(1/20)-1)</f>
        <v>2.4742341353523045E-7</v>
      </c>
      <c r="AP32">
        <f>IF(AME_2030!AP32=0,0,(AME_2050!AP32/AME_2030!AP32)^(1/20)-1)</f>
        <v>0</v>
      </c>
      <c r="AQ32">
        <f>IF(AME_2030!AQ32=0,0,(AME_2050!AQ32/AME_2030!AQ32)^(1/20)-1)</f>
        <v>0</v>
      </c>
      <c r="AR32">
        <f>IF(AME_2030!AR32=0,0,(AME_2050!AR32/AME_2030!AR32)^(1/20)-1)</f>
        <v>0</v>
      </c>
      <c r="AS32">
        <f>IF(AME_2030!AS32=0,0,(AME_2050!AS32/AME_2030!AS32)^(1/20)-1)</f>
        <v>0</v>
      </c>
      <c r="AT32">
        <f>IF(AME_2030!AT32=0,0,(AME_2050!AT32/AME_2030!AT32)^(1/20)-1)</f>
        <v>-3.4588848021688268E-4</v>
      </c>
      <c r="AU32">
        <f>IF(AME_2030!AU32=0,0,(AME_2050!AU32/AME_2030!AU32)^(1/20)-1)</f>
        <v>0</v>
      </c>
    </row>
    <row r="33" spans="1:47" x14ac:dyDescent="0.25">
      <c r="A33" s="146"/>
      <c r="B33" s="1" t="s">
        <v>31</v>
      </c>
      <c r="C33" s="1">
        <v>29</v>
      </c>
      <c r="D33" s="4" t="s">
        <v>68</v>
      </c>
      <c r="E33">
        <f>IF(AME_2030!E33=0,0,(AME_2050!E33/AME_2030!E33)^(1/20)-1)</f>
        <v>3.5496596792738977E-4</v>
      </c>
      <c r="F33">
        <f>IF(AME_2030!F33=0,0,(AME_2050!F33/AME_2030!F33)^(1/20)-1)</f>
        <v>-3.1948962141092885E-4</v>
      </c>
      <c r="G33">
        <f>IF(AME_2030!G33=0,0,(AME_2050!G33/AME_2030!G33)^(1/20)-1)</f>
        <v>1.0254268545395462E-9</v>
      </c>
      <c r="H33">
        <f>IF(AME_2030!H33=0,0,(AME_2050!H33/AME_2030!H33)^(1/20)-1)</f>
        <v>6.4939571172306643E-4</v>
      </c>
      <c r="I33">
        <f>IF(AME_2030!I33=0,0,(AME_2050!I33/AME_2030!I33)^(1/20)-1)</f>
        <v>-5.0584316469759472E-5</v>
      </c>
      <c r="J33">
        <f>IF(AME_2030!J33=0,0,(AME_2050!J33/AME_2030!J33)^(1/20)-1)</f>
        <v>-1.4418428359447288E-3</v>
      </c>
      <c r="K33" s="64">
        <f>IF('AME_2030 (Z)'!AW33=0,0,('AME_2050 (Z)'!AW33/'AME_2030 (Z)'!AW33)^(1/20)-1)</f>
        <v>-8.2362978647865237E-4</v>
      </c>
      <c r="L33" s="64">
        <f t="shared" si="3"/>
        <v>-8.2362978647865237E-4</v>
      </c>
      <c r="M33">
        <f>IF(AME_2030!M33=0,0,(AME_2050!M33/AME_2030!M33)^(1/20)-1)</f>
        <v>1.9139711326756625E-3</v>
      </c>
      <c r="N33">
        <f>IF(AME_2030!N33=0,0,(AME_2050!N33/AME_2030!N33)^(1/20)-1)</f>
        <v>1.2677702668533186E-3</v>
      </c>
      <c r="O33">
        <f>IF(AME_2030!O33=0,0,(AME_2050!O33/AME_2030!O33)^(1/20)-1)</f>
        <v>-2.2389720498774413E-3</v>
      </c>
      <c r="P33">
        <f>IF(AME_2030!P33=0,0,(AME_2050!P33/AME_2030!P33)^(1/20)-1)</f>
        <v>-3.9970523330667973E-4</v>
      </c>
      <c r="Q33">
        <f>IF(AME_2030!Q33=0,0,(AME_2050!Q33/AME_2030!Q33)^(1/20)-1)</f>
        <v>-1.5983675261121988E-7</v>
      </c>
      <c r="R33">
        <f>IF(AME_2030!R33=0,0,(AME_2050!R33/AME_2030!R33)^(1/20)-1)</f>
        <v>1.7487387093950701E-8</v>
      </c>
      <c r="S33" s="64">
        <f t="shared" si="1"/>
        <v>-2.9249476702908339E-6</v>
      </c>
      <c r="T33" s="64">
        <f>IF(AME_2030!T33=0,0,(AME_2050!T33/AME_2030!T33)^(1/20)-1)</f>
        <v>-2.9249476702908339E-6</v>
      </c>
      <c r="U33">
        <f>IF(AME_2030!U33=0,0,(AME_2050!U33/AME_2030!U33)^(1/20)-1)</f>
        <v>0</v>
      </c>
      <c r="V33">
        <f>IF(AME_2030!V33=0,0,(AME_2050!V33/AME_2030!V33)^(1/20)-1)</f>
        <v>0</v>
      </c>
      <c r="W33">
        <f>IF(AME_2030!W33=0,0,(AME_2050!W33/AME_2030!W33)^(1/20)-1)</f>
        <v>2.3678215715028372E-5</v>
      </c>
      <c r="X33">
        <f>IF(AME_2030!X33=0,0,(AME_2050!X33/AME_2030!X33)^(1/20)-1)</f>
        <v>7.5983919325395277E-6</v>
      </c>
      <c r="Y33">
        <f>IF(AME_2030!Y33=0,0,(AME_2050!Y33/AME_2030!Y33)^(1/20)-1)</f>
        <v>0</v>
      </c>
      <c r="Z33">
        <f>IF(AME_2030!Z33=0,0,(AME_2050!Z33/AME_2030!Z33)^(1/20)-1)</f>
        <v>1.4802257527013474E-4</v>
      </c>
      <c r="AA33">
        <f>IF(AME_2030!AA33=0,0,(AME_2050!AA33/AME_2030!AA33)^(1/20)-1)</f>
        <v>1.345385095213425E-3</v>
      </c>
      <c r="AB33">
        <f>IF(AME_2030!AB33=0,0,(AME_2050!AB33/AME_2030!AB33)^(1/20)-1)</f>
        <v>0</v>
      </c>
      <c r="AC33">
        <f>IF(AME_2030!AC33=0,0,(AME_2050!AC33/AME_2030!AC33)^(1/20)-1)</f>
        <v>0</v>
      </c>
      <c r="AD33">
        <f>IF(AME_2030!AD33=0,0,(AME_2050!AD33/AME_2030!AD33)^(1/20)-1)</f>
        <v>0</v>
      </c>
      <c r="AE33">
        <f>IF(AME_2030!AE33=0,0,(AME_2050!AE33/AME_2030!AE33)^(1/20)-1)</f>
        <v>0</v>
      </c>
      <c r="AF33">
        <f>IF(AME_2030!AF33=0,0,(AME_2050!AF33/AME_2030!AF33)^(1/20)-1)</f>
        <v>0</v>
      </c>
      <c r="AG33">
        <f>IF(AME_2030!AG33=0,0,(AME_2050!AG33/AME_2030!AG33)^(1/20)-1)</f>
        <v>0</v>
      </c>
      <c r="AH33">
        <f>IF(AME_2030!AH33=0,0,(AME_2050!AH33/AME_2030!AH33)^(1/20)-1)</f>
        <v>0</v>
      </c>
      <c r="AI33">
        <f>IF(AME_2030!AI33=0,0,(AME_2050!AI33/AME_2030!AI33)^(1/20)-1)</f>
        <v>0</v>
      </c>
      <c r="AJ33">
        <f>IF(AME_2030!AJ33=0,0,(AME_2050!AJ33/AME_2030!AJ33)^(1/20)-1)</f>
        <v>2.2573324187202815E-5</v>
      </c>
      <c r="AK33">
        <f>IF(AME_2030!AK33=0,0,(AME_2050!AK33/AME_2030!AK33)^(1/20)-1)</f>
        <v>0</v>
      </c>
      <c r="AL33">
        <f>IF(AME_2030!AL33=0,0,(AME_2050!AL33/AME_2030!AL33)^(1/20)-1)</f>
        <v>0</v>
      </c>
      <c r="AM33">
        <f>IF(AME_2030!AM33=0,0,(AME_2050!AM33/AME_2030!AM33)^(1/20)-1)</f>
        <v>-1.0153846985438975E-8</v>
      </c>
      <c r="AN33">
        <f>IF(AME_2030!AN33=0,0,(AME_2050!AN33/AME_2030!AN33)^(1/20)-1)</f>
        <v>0</v>
      </c>
      <c r="AO33">
        <f>IF(AME_2030!AO33=0,0,(AME_2050!AO33/AME_2030!AO33)^(1/20)-1)</f>
        <v>0</v>
      </c>
      <c r="AP33">
        <f>IF(AME_2030!AP33=0,0,(AME_2050!AP33/AME_2030!AP33)^(1/20)-1)</f>
        <v>0</v>
      </c>
      <c r="AQ33">
        <f>IF(AME_2030!AQ33=0,0,(AME_2050!AQ33/AME_2030!AQ33)^(1/20)-1)</f>
        <v>0</v>
      </c>
      <c r="AR33">
        <f>IF(AME_2030!AR33=0,0,(AME_2050!AR33/AME_2030!AR33)^(1/20)-1)</f>
        <v>0</v>
      </c>
      <c r="AS33">
        <f>IF(AME_2030!AS33=0,0,(AME_2050!AS33/AME_2030!AS33)^(1/20)-1)</f>
        <v>0</v>
      </c>
      <c r="AT33">
        <f>IF(AME_2030!AT33=0,0,(AME_2050!AT33/AME_2030!AT33)^(1/20)-1)</f>
        <v>-2.5626721884886017E-4</v>
      </c>
      <c r="AU33">
        <f>IF(AME_2030!AU33=0,0,(AME_2050!AU33/AME_2030!AU33)^(1/20)-1)</f>
        <v>0</v>
      </c>
    </row>
    <row r="34" spans="1:47" x14ac:dyDescent="0.25">
      <c r="A34" s="146"/>
      <c r="B34" s="1" t="s">
        <v>32</v>
      </c>
      <c r="C34" s="1">
        <v>30</v>
      </c>
      <c r="D34" s="4" t="s">
        <v>69</v>
      </c>
      <c r="E34">
        <f>IF(AME_2030!E34=0,0,(AME_2050!E34/AME_2030!E34)^(1/20)-1)</f>
        <v>3.485334058033196E-4</v>
      </c>
      <c r="F34">
        <f>IF(AME_2030!F34=0,0,(AME_2050!F34/AME_2030!F34)^(1/20)-1)</f>
        <v>3.810822236949285E-5</v>
      </c>
      <c r="G34">
        <f>IF(AME_2030!G34=0,0,(AME_2050!G34/AME_2030!G34)^(1/20)-1)</f>
        <v>1.0254268545395462E-9</v>
      </c>
      <c r="H34">
        <f>IF(AME_2030!H34=0,0,(AME_2050!H34/AME_2030!H34)^(1/20)-1)</f>
        <v>6.3489317628118158E-4</v>
      </c>
      <c r="I34">
        <f>IF(AME_2030!I34=0,0,(AME_2050!I34/AME_2030!I34)^(1/20)-1)</f>
        <v>-5.7746900348432106E-5</v>
      </c>
      <c r="J34">
        <f>IF(AME_2030!J34=0,0,(AME_2050!J34/AME_2030!J34)^(1/20)-1)</f>
        <v>-1.4071159493650454E-3</v>
      </c>
      <c r="K34" s="64">
        <f>IF('AME_2030 (Z)'!AW34=0,0,('AME_2050 (Z)'!AW34/'AME_2030 (Z)'!AW34)^(1/20)-1)</f>
        <v>8.2955089548697458E-6</v>
      </c>
      <c r="L34" s="64">
        <f t="shared" si="3"/>
        <v>8.2955089548697458E-6</v>
      </c>
      <c r="M34">
        <f>IF(AME_2030!M34=0,0,(AME_2050!M34/AME_2030!M34)^(1/20)-1)</f>
        <v>7.3308007187966595E-5</v>
      </c>
      <c r="N34">
        <f>IF(AME_2030!N34=0,0,(AME_2050!N34/AME_2030!N34)^(1/20)-1)</f>
        <v>1.2634772759416713E-3</v>
      </c>
      <c r="O34">
        <f>IF(AME_2030!O34=0,0,(AME_2050!O34/AME_2030!O34)^(1/20)-1)</f>
        <v>-2.240431990669256E-3</v>
      </c>
      <c r="P34">
        <f>IF(AME_2030!P34=0,0,(AME_2050!P34/AME_2030!P34)^(1/20)-1)</f>
        <v>-3.9819505458982274E-4</v>
      </c>
      <c r="Q34">
        <f>IF(AME_2030!Q34=0,0,(AME_2050!Q34/AME_2030!Q34)^(1/20)-1)</f>
        <v>-1.5983675261121988E-7</v>
      </c>
      <c r="R34">
        <f>IF(AME_2030!R34=0,0,(AME_2050!R34/AME_2030!R34)^(1/20)-1)</f>
        <v>1.7487387093950701E-8</v>
      </c>
      <c r="S34" s="64">
        <f t="shared" si="1"/>
        <v>-2.8016238594608112E-6</v>
      </c>
      <c r="T34" s="64">
        <f>IF(AME_2030!T34=0,0,(AME_2050!T34/AME_2030!T34)^(1/20)-1)</f>
        <v>-2.8016238594608112E-6</v>
      </c>
      <c r="U34">
        <f>IF(AME_2030!U34=0,0,(AME_2050!U34/AME_2030!U34)^(1/20)-1)</f>
        <v>0</v>
      </c>
      <c r="V34">
        <f>IF(AME_2030!V34=0,0,(AME_2050!V34/AME_2030!V34)^(1/20)-1)</f>
        <v>0</v>
      </c>
      <c r="W34">
        <f>IF(AME_2030!W34=0,0,(AME_2050!W34/AME_2030!W34)^(1/20)-1)</f>
        <v>1.3153593266079788E-4</v>
      </c>
      <c r="X34">
        <f>IF(AME_2030!X34=0,0,(AME_2050!X34/AME_2030!X34)^(1/20)-1)</f>
        <v>-3.6103742753201828E-6</v>
      </c>
      <c r="Y34">
        <f>IF(AME_2030!Y34=0,0,(AME_2050!Y34/AME_2030!Y34)^(1/20)-1)</f>
        <v>-3.2568858520063415E-3</v>
      </c>
      <c r="Z34">
        <f>IF(AME_2030!Z34=0,0,(AME_2050!Z34/AME_2030!Z34)^(1/20)-1)</f>
        <v>1.4814606495328064E-4</v>
      </c>
      <c r="AA34">
        <f>IF(AME_2030!AA34=0,0,(AME_2050!AA34/AME_2030!AA34)^(1/20)-1)</f>
        <v>1.3586902975408766E-3</v>
      </c>
      <c r="AB34">
        <f>IF(AME_2030!AB34=0,0,(AME_2050!AB34/AME_2030!AB34)^(1/20)-1)</f>
        <v>6.3015052798043314E-5</v>
      </c>
      <c r="AC34">
        <f>IF(AME_2030!AC34=0,0,(AME_2050!AC34/AME_2030!AC34)^(1/20)-1)</f>
        <v>-1.1420399031303319E-4</v>
      </c>
      <c r="AD34">
        <f>IF(AME_2030!AD34=0,0,(AME_2050!AD34/AME_2030!AD34)^(1/20)-1)</f>
        <v>7.3817110607832248E-5</v>
      </c>
      <c r="AE34">
        <f>IF(AME_2030!AE34=0,0,(AME_2050!AE34/AME_2030!AE34)^(1/20)-1)</f>
        <v>9.1093228888228239E-5</v>
      </c>
      <c r="AF34">
        <f>IF(AME_2030!AF34=0,0,(AME_2050!AF34/AME_2030!AF34)^(1/20)-1)</f>
        <v>9.6572515527304503E-5</v>
      </c>
      <c r="AG34">
        <f>IF(AME_2030!AG34=0,0,(AME_2050!AG34/AME_2030!AG34)^(1/20)-1)</f>
        <v>0</v>
      </c>
      <c r="AH34">
        <f>IF(AME_2030!AH34=0,0,(AME_2050!AH34/AME_2030!AH34)^(1/20)-1)</f>
        <v>6.1176081036284913E-5</v>
      </c>
      <c r="AI34">
        <f>IF(AME_2030!AI34=0,0,(AME_2050!AI34/AME_2030!AI34)^(1/20)-1)</f>
        <v>-2.3935086537418826E-5</v>
      </c>
      <c r="AJ34">
        <f>IF(AME_2030!AJ34=0,0,(AME_2050!AJ34/AME_2030!AJ34)^(1/20)-1)</f>
        <v>6.4343506147590546E-6</v>
      </c>
      <c r="AK34">
        <f>IF(AME_2030!AK34=0,0,(AME_2050!AK34/AME_2030!AK34)^(1/20)-1)</f>
        <v>0</v>
      </c>
      <c r="AL34">
        <f>IF(AME_2030!AL34=0,0,(AME_2050!AL34/AME_2030!AL34)^(1/20)-1)</f>
        <v>-3.195665898791944E-5</v>
      </c>
      <c r="AM34">
        <f>IF(AME_2030!AM34=0,0,(AME_2050!AM34/AME_2030!AM34)^(1/20)-1)</f>
        <v>-2.0391259414331842E-7</v>
      </c>
      <c r="AN34">
        <f>IF(AME_2030!AN34=0,0,(AME_2050!AN34/AME_2030!AN34)^(1/20)-1)</f>
        <v>0</v>
      </c>
      <c r="AO34">
        <f>IF(AME_2030!AO34=0,0,(AME_2050!AO34/AME_2030!AO34)^(1/20)-1)</f>
        <v>2.4742341353523045E-7</v>
      </c>
      <c r="AP34">
        <f>IF(AME_2030!AP34=0,0,(AME_2050!AP34/AME_2030!AP34)^(1/20)-1)</f>
        <v>0</v>
      </c>
      <c r="AQ34">
        <f>IF(AME_2030!AQ34=0,0,(AME_2050!AQ34/AME_2030!AQ34)^(1/20)-1)</f>
        <v>0</v>
      </c>
      <c r="AR34">
        <f>IF(AME_2030!AR34=0,0,(AME_2050!AR34/AME_2030!AR34)^(1/20)-1)</f>
        <v>0</v>
      </c>
      <c r="AS34">
        <f>IF(AME_2030!AS34=0,0,(AME_2050!AS34/AME_2030!AS34)^(1/20)-1)</f>
        <v>0</v>
      </c>
      <c r="AT34">
        <f>IF(AME_2030!AT34=0,0,(AME_2050!AT34/AME_2030!AT34)^(1/20)-1)</f>
        <v>-2.9127154345875983E-4</v>
      </c>
      <c r="AU34">
        <f>IF(AME_2030!AU34=0,0,(AME_2050!AU34/AME_2030!AU34)^(1/20)-1)</f>
        <v>0</v>
      </c>
    </row>
    <row r="35" spans="1:47" x14ac:dyDescent="0.25">
      <c r="A35" s="146"/>
      <c r="B35" s="1" t="s">
        <v>33</v>
      </c>
      <c r="C35" s="1">
        <v>31</v>
      </c>
      <c r="D35" s="4" t="s">
        <v>70</v>
      </c>
      <c r="E35">
        <f>IF(AME_2030!E35=0,0,(AME_2050!E35/AME_2030!E35)^(1/20)-1)</f>
        <v>3.5157559212639633E-4</v>
      </c>
      <c r="F35">
        <f>IF(AME_2030!F35=0,0,(AME_2050!F35/AME_2030!F35)^(1/20)-1)</f>
        <v>-5.1238577476131475E-5</v>
      </c>
      <c r="G35">
        <f>IF(AME_2030!G35=0,0,(AME_2050!G35/AME_2030!G35)^(1/20)-1)</f>
        <v>1.0254268545395462E-9</v>
      </c>
      <c r="H35">
        <f>IF(AME_2030!H35=0,0,(AME_2050!H35/AME_2030!H35)^(1/20)-1)</f>
        <v>6.3516189192891481E-4</v>
      </c>
      <c r="I35">
        <f>IF(AME_2030!I35=0,0,(AME_2050!I35/AME_2030!I35)^(1/20)-1)</f>
        <v>-5.7614577383513499E-5</v>
      </c>
      <c r="J35">
        <f>IF(AME_2030!J35=0,0,(AME_2050!J35/AME_2030!J35)^(1/20)-1)</f>
        <v>-1.4195142073034628E-3</v>
      </c>
      <c r="K35" s="64">
        <f>IF('AME_2030 (Z)'!AW35=0,0,('AME_2050 (Z)'!AW35/'AME_2030 (Z)'!AW35)^(1/20)-1)</f>
        <v>5.9730077186515018E-6</v>
      </c>
      <c r="L35" s="64">
        <f t="shared" si="3"/>
        <v>5.9730077186515018E-6</v>
      </c>
      <c r="M35">
        <f>IF(AME_2030!M35=0,0,(AME_2050!M35/AME_2030!M35)^(1/20)-1)</f>
        <v>2.7114840097186566E-4</v>
      </c>
      <c r="N35">
        <f>IF(AME_2030!N35=0,0,(AME_2050!N35/AME_2030!N35)^(1/20)-1)</f>
        <v>1.2635562000982148E-3</v>
      </c>
      <c r="O35">
        <f>IF(AME_2030!O35=0,0,(AME_2050!O35/AME_2030!O35)^(1/20)-1)</f>
        <v>-2.1872093030707029E-3</v>
      </c>
      <c r="P35">
        <f>IF(AME_2030!P35=0,0,(AME_2050!P35/AME_2030!P35)^(1/20)-1)</f>
        <v>-3.9804719399649802E-4</v>
      </c>
      <c r="Q35">
        <f>IF(AME_2030!Q35=0,0,(AME_2050!Q35/AME_2030!Q35)^(1/20)-1)</f>
        <v>-1.5983675261121988E-7</v>
      </c>
      <c r="R35">
        <f>IF(AME_2030!R35=0,0,(AME_2050!R35/AME_2030!R35)^(1/20)-1)</f>
        <v>1.7487387093950701E-8</v>
      </c>
      <c r="S35" s="64">
        <f t="shared" si="1"/>
        <v>-2.8117956171191949E-6</v>
      </c>
      <c r="T35" s="64">
        <f>IF(AME_2030!T35=0,0,(AME_2050!T35/AME_2030!T35)^(1/20)-1)</f>
        <v>-2.8117956171191949E-6</v>
      </c>
      <c r="U35">
        <f>IF(AME_2030!U35=0,0,(AME_2050!U35/AME_2030!U35)^(1/20)-1)</f>
        <v>0</v>
      </c>
      <c r="V35">
        <f>IF(AME_2030!V35=0,0,(AME_2050!V35/AME_2030!V35)^(1/20)-1)</f>
        <v>0</v>
      </c>
      <c r="W35">
        <f>IF(AME_2030!W35=0,0,(AME_2050!W35/AME_2030!W35)^(1/20)-1)</f>
        <v>1.5407282586088478E-4</v>
      </c>
      <c r="X35">
        <f>IF(AME_2030!X35=0,0,(AME_2050!X35/AME_2030!X35)^(1/20)-1)</f>
        <v>-3.6128663920553805E-6</v>
      </c>
      <c r="Y35">
        <f>IF(AME_2030!Y35=0,0,(AME_2050!Y35/AME_2030!Y35)^(1/20)-1)</f>
        <v>0</v>
      </c>
      <c r="Z35">
        <f>IF(AME_2030!Z35=0,0,(AME_2050!Z35/AME_2030!Z35)^(1/20)-1)</f>
        <v>1.4827646604520517E-4</v>
      </c>
      <c r="AA35">
        <f>IF(AME_2030!AA35=0,0,(AME_2050!AA35/AME_2030!AA35)^(1/20)-1)</f>
        <v>1.3586903047950738E-3</v>
      </c>
      <c r="AB35">
        <f>IF(AME_2030!AB35=0,0,(AME_2050!AB35/AME_2030!AB35)^(1/20)-1)</f>
        <v>6.6140712651430178E-5</v>
      </c>
      <c r="AC35">
        <f>IF(AME_2030!AC35=0,0,(AME_2050!AC35/AME_2030!AC35)^(1/20)-1)</f>
        <v>-1.1420399031303319E-4</v>
      </c>
      <c r="AD35">
        <f>IF(AME_2030!AD35=0,0,(AME_2050!AD35/AME_2030!AD35)^(1/20)-1)</f>
        <v>7.3817110607832248E-5</v>
      </c>
      <c r="AE35">
        <f>IF(AME_2030!AE35=0,0,(AME_2050!AE35/AME_2030!AE35)^(1/20)-1)</f>
        <v>9.1093228888228239E-5</v>
      </c>
      <c r="AF35">
        <f>IF(AME_2030!AF35=0,0,(AME_2050!AF35/AME_2030!AF35)^(1/20)-1)</f>
        <v>9.6572515527304503E-5</v>
      </c>
      <c r="AG35">
        <f>IF(AME_2030!AG35=0,0,(AME_2050!AG35/AME_2030!AG35)^(1/20)-1)</f>
        <v>0</v>
      </c>
      <c r="AH35">
        <f>IF(AME_2030!AH35=0,0,(AME_2050!AH35/AME_2030!AH35)^(1/20)-1)</f>
        <v>6.1176081036284913E-5</v>
      </c>
      <c r="AI35">
        <f>IF(AME_2030!AI35=0,0,(AME_2050!AI35/AME_2030!AI35)^(1/20)-1)</f>
        <v>-2.3781812958256765E-5</v>
      </c>
      <c r="AJ35">
        <f>IF(AME_2030!AJ35=0,0,(AME_2050!AJ35/AME_2030!AJ35)^(1/20)-1)</f>
        <v>8.3139100222062723E-6</v>
      </c>
      <c r="AK35">
        <f>IF(AME_2030!AK35=0,0,(AME_2050!AK35/AME_2030!AK35)^(1/20)-1)</f>
        <v>0</v>
      </c>
      <c r="AL35">
        <f>IF(AME_2030!AL35=0,0,(AME_2050!AL35/AME_2030!AL35)^(1/20)-1)</f>
        <v>-3.195665898791944E-5</v>
      </c>
      <c r="AM35">
        <f>IF(AME_2030!AM35=0,0,(AME_2050!AM35/AME_2030!AM35)^(1/20)-1)</f>
        <v>-2.2079872863400851E-7</v>
      </c>
      <c r="AN35">
        <f>IF(AME_2030!AN35=0,0,(AME_2050!AN35/AME_2030!AN35)^(1/20)-1)</f>
        <v>0</v>
      </c>
      <c r="AO35">
        <f>IF(AME_2030!AO35=0,0,(AME_2050!AO35/AME_2030!AO35)^(1/20)-1)</f>
        <v>2.4742341353523045E-7</v>
      </c>
      <c r="AP35">
        <f>IF(AME_2030!AP35=0,0,(AME_2050!AP35/AME_2030!AP35)^(1/20)-1)</f>
        <v>0</v>
      </c>
      <c r="AQ35">
        <f>IF(AME_2030!AQ35=0,0,(AME_2050!AQ35/AME_2030!AQ35)^(1/20)-1)</f>
        <v>0</v>
      </c>
      <c r="AR35">
        <f>IF(AME_2030!AR35=0,0,(AME_2050!AR35/AME_2030!AR35)^(1/20)-1)</f>
        <v>0</v>
      </c>
      <c r="AS35">
        <f>IF(AME_2030!AS35=0,0,(AME_2050!AS35/AME_2030!AS35)^(1/20)-1)</f>
        <v>0</v>
      </c>
      <c r="AT35">
        <f>IF(AME_2030!AT35=0,0,(AME_2050!AT35/AME_2030!AT35)^(1/20)-1)</f>
        <v>-2.0169476861975344E-4</v>
      </c>
      <c r="AU35">
        <f>IF(AME_2030!AU35=0,0,(AME_2050!AU35/AME_2030!AU35)^(1/20)-1)</f>
        <v>0</v>
      </c>
    </row>
    <row r="36" spans="1:47" x14ac:dyDescent="0.25">
      <c r="A36" s="146"/>
      <c r="B36" s="1" t="s">
        <v>34</v>
      </c>
      <c r="C36" s="1">
        <v>32</v>
      </c>
      <c r="D36" s="4" t="s">
        <v>71</v>
      </c>
      <c r="E36">
        <f>IF(AME_2030!E36=0,0,(AME_2050!E36/AME_2030!E36)^(1/20)-1)</f>
        <v>3.6851326951148344E-4</v>
      </c>
      <c r="F36">
        <f>IF(AME_2030!F36=0,0,(AME_2050!F36/AME_2030!F36)^(1/20)-1)</f>
        <v>-6.9656213041335846E-5</v>
      </c>
      <c r="G36">
        <f>IF(AME_2030!G36=0,0,(AME_2050!G36/AME_2030!G36)^(1/20)-1)</f>
        <v>1.0254268545395462E-9</v>
      </c>
      <c r="H36">
        <f>IF(AME_2030!H36=0,0,(AME_2050!H36/AME_2030!H36)^(1/20)-1)</f>
        <v>6.4582900200638171E-4</v>
      </c>
      <c r="I36">
        <f>IF(AME_2030!I36=0,0,(AME_2050!I36/AME_2030!I36)^(1/20)-1)</f>
        <v>8.7868001581448141E-5</v>
      </c>
      <c r="J36">
        <f>IF(AME_2030!J36=0,0,(AME_2050!J36/AME_2030!J36)^(1/20)-1)</f>
        <v>-8.6360753114955724E-4</v>
      </c>
      <c r="K36" s="64">
        <f>IF('AME_2030 (Z)'!AW36=0,0,('AME_2050 (Z)'!AW36/'AME_2030 (Z)'!AW36)^(1/20)-1)</f>
        <v>5.0970447018627851E-6</v>
      </c>
      <c r="L36" s="64">
        <f t="shared" si="3"/>
        <v>5.0970447018627851E-6</v>
      </c>
      <c r="M36">
        <f>IF(AME_2030!M36=0,0,(AME_2050!M36/AME_2030!M36)^(1/20)-1)</f>
        <v>-1.9796254508064326E-4</v>
      </c>
      <c r="N36">
        <f>IF(AME_2030!N36=0,0,(AME_2050!N36/AME_2030!N36)^(1/20)-1)</f>
        <v>1.2414655976360489E-3</v>
      </c>
      <c r="O36">
        <f>IF(AME_2030!O36=0,0,(AME_2050!O36/AME_2030!O36)^(1/20)-1)</f>
        <v>-2.1310403881115159E-3</v>
      </c>
      <c r="P36">
        <f>IF(AME_2030!P36=0,0,(AME_2050!P36/AME_2030!P36)^(1/20)-1)</f>
        <v>-6.2746615273445716E-4</v>
      </c>
      <c r="Q36">
        <f>IF(AME_2030!Q36=0,0,(AME_2050!Q36/AME_2030!Q36)^(1/20)-1)</f>
        <v>-1.5983675261121988E-7</v>
      </c>
      <c r="R36">
        <f>IF(AME_2030!R36=0,0,(AME_2050!R36/AME_2030!R36)^(1/20)-1)</f>
        <v>1.7487387093950701E-8</v>
      </c>
      <c r="S36" s="64">
        <f t="shared" si="1"/>
        <v>-2.4998705931422727E-5</v>
      </c>
      <c r="T36" s="64">
        <f>IF(AME_2030!T36=0,0,(AME_2050!T36/AME_2030!T36)^(1/20)-1)</f>
        <v>-2.4998705931422727E-5</v>
      </c>
      <c r="U36">
        <f>IF(AME_2030!U36=0,0,(AME_2050!U36/AME_2030!U36)^(1/20)-1)</f>
        <v>0</v>
      </c>
      <c r="V36">
        <f>IF(AME_2030!V36=0,0,(AME_2050!V36/AME_2030!V36)^(1/20)-1)</f>
        <v>1.4685107796452712E-8</v>
      </c>
      <c r="W36">
        <f>IF(AME_2030!W36=0,0,(AME_2050!W36/AME_2030!W36)^(1/20)-1)</f>
        <v>1.3140192649485627E-4</v>
      </c>
      <c r="X36">
        <f>IF(AME_2030!X36=0,0,(AME_2050!X36/AME_2030!X36)^(1/20)-1)</f>
        <v>-3.3114838242642719E-6</v>
      </c>
      <c r="Y36">
        <f>IF(AME_2030!Y36=0,0,(AME_2050!Y36/AME_2030!Y36)^(1/20)-1)</f>
        <v>-3.2568858520065636E-3</v>
      </c>
      <c r="Z36">
        <f>IF(AME_2030!Z36=0,0,(AME_2050!Z36/AME_2030!Z36)^(1/20)-1)</f>
        <v>1.4811348286203341E-4</v>
      </c>
      <c r="AA36">
        <f>IF(AME_2030!AA36=0,0,(AME_2050!AA36/AME_2030!AA36)^(1/20)-1)</f>
        <v>1.3586903065900824E-3</v>
      </c>
      <c r="AB36">
        <f>IF(AME_2030!AB36=0,0,(AME_2050!AB36/AME_2030!AB36)^(1/20)-1)</f>
        <v>1.6278243728518049E-5</v>
      </c>
      <c r="AC36">
        <f>IF(AME_2030!AC36=0,0,(AME_2050!AC36/AME_2030!AC36)^(1/20)-1)</f>
        <v>-1.1420399031303319E-4</v>
      </c>
      <c r="AD36">
        <f>IF(AME_2030!AD36=0,0,(AME_2050!AD36/AME_2030!AD36)^(1/20)-1)</f>
        <v>7.3817110607832248E-5</v>
      </c>
      <c r="AE36">
        <f>IF(AME_2030!AE36=0,0,(AME_2050!AE36/AME_2030!AE36)^(1/20)-1)</f>
        <v>9.1093228888228239E-5</v>
      </c>
      <c r="AF36">
        <f>IF(AME_2030!AF36=0,0,(AME_2050!AF36/AME_2030!AF36)^(1/20)-1)</f>
        <v>9.6572515527304503E-5</v>
      </c>
      <c r="AG36">
        <f>IF(AME_2030!AG36=0,0,(AME_2050!AG36/AME_2030!AG36)^(1/20)-1)</f>
        <v>3.1933415009399724E-5</v>
      </c>
      <c r="AH36">
        <f>IF(AME_2030!AH36=0,0,(AME_2050!AH36/AME_2030!AH36)^(1/20)-1)</f>
        <v>6.1176081036284913E-5</v>
      </c>
      <c r="AI36">
        <f>IF(AME_2030!AI36=0,0,(AME_2050!AI36/AME_2030!AI36)^(1/20)-1)</f>
        <v>-2.4070189462155334E-5</v>
      </c>
      <c r="AJ36">
        <f>IF(AME_2030!AJ36=0,0,(AME_2050!AJ36/AME_2030!AJ36)^(1/20)-1)</f>
        <v>1.9317282893727139E-5</v>
      </c>
      <c r="AK36">
        <f>IF(AME_2030!AK36=0,0,(AME_2050!AK36/AME_2030!AK36)^(1/20)-1)</f>
        <v>0</v>
      </c>
      <c r="AL36">
        <f>IF(AME_2030!AL36=0,0,(AME_2050!AL36/AME_2030!AL36)^(1/20)-1)</f>
        <v>-3.195665898791944E-5</v>
      </c>
      <c r="AM36">
        <f>IF(AME_2030!AM36=0,0,(AME_2050!AM36/AME_2030!AM36)^(1/20)-1)</f>
        <v>-6.5514528801990934E-8</v>
      </c>
      <c r="AN36">
        <f>IF(AME_2030!AN36=0,0,(AME_2050!AN36/AME_2030!AN36)^(1/20)-1)</f>
        <v>0</v>
      </c>
      <c r="AO36">
        <f>IF(AME_2030!AO36=0,0,(AME_2050!AO36/AME_2030!AO36)^(1/20)-1)</f>
        <v>2.4742341353523045E-7</v>
      </c>
      <c r="AP36">
        <f>IF(AME_2030!AP36=0,0,(AME_2050!AP36/AME_2030!AP36)^(1/20)-1)</f>
        <v>0</v>
      </c>
      <c r="AQ36">
        <f>IF(AME_2030!AQ36=0,0,(AME_2050!AQ36/AME_2030!AQ36)^(1/20)-1)</f>
        <v>0</v>
      </c>
      <c r="AR36">
        <f>IF(AME_2030!AR36=0,0,(AME_2050!AR36/AME_2030!AR36)^(1/20)-1)</f>
        <v>0</v>
      </c>
      <c r="AS36">
        <f>IF(AME_2030!AS36=0,0,(AME_2050!AS36/AME_2030!AS36)^(1/20)-1)</f>
        <v>0</v>
      </c>
      <c r="AT36">
        <f>IF(AME_2030!AT36=0,0,(AME_2050!AT36/AME_2030!AT36)^(1/20)-1)</f>
        <v>-2.7180677447913304E-4</v>
      </c>
      <c r="AU36">
        <f>IF(AME_2030!AU36=0,0,(AME_2050!AU36/AME_2030!AU36)^(1/20)-1)</f>
        <v>0</v>
      </c>
    </row>
    <row r="37" spans="1:47" x14ac:dyDescent="0.25">
      <c r="A37" s="146"/>
      <c r="B37" s="1" t="s">
        <v>35</v>
      </c>
      <c r="C37" s="1">
        <v>33</v>
      </c>
      <c r="D37" s="4" t="s">
        <v>72</v>
      </c>
      <c r="E37">
        <f>IF(AME_2030!E37=0,0,(AME_2050!E37/AME_2030!E37)^(1/20)-1)</f>
        <v>0</v>
      </c>
      <c r="F37">
        <f>IF(AME_2030!F37=0,0,(AME_2050!F37/AME_2030!F37)^(1/20)-1)</f>
        <v>0</v>
      </c>
      <c r="G37">
        <f>IF(AME_2030!G37=0,0,(AME_2050!G37/AME_2030!G37)^(1/20)-1)</f>
        <v>0</v>
      </c>
      <c r="H37">
        <f>IF(AME_2030!H37=0,0,(AME_2050!H37/AME_2030!H37)^(1/20)-1)</f>
        <v>0</v>
      </c>
      <c r="I37">
        <f>IF(AME_2030!I37=0,0,(AME_2050!I37/AME_2030!I37)^(1/20)-1)</f>
        <v>0</v>
      </c>
      <c r="J37">
        <f>IF(AME_2030!J37=0,0,(AME_2050!J37/AME_2030!J37)^(1/20)-1)</f>
        <v>0</v>
      </c>
      <c r="K37" s="64">
        <f>IF('AME_2030 (Z)'!AW37=0,0,('AME_2050 (Z)'!AW37/'AME_2030 (Z)'!AW37)^(1/20)-1)</f>
        <v>0</v>
      </c>
      <c r="L37" s="64">
        <f t="shared" si="3"/>
        <v>0</v>
      </c>
      <c r="M37">
        <f>IF(AME_2030!M37=0,0,(AME_2050!M37/AME_2030!M37)^(1/20)-1)</f>
        <v>0</v>
      </c>
      <c r="N37">
        <f>IF(AME_2030!N37=0,0,(AME_2050!N37/AME_2030!N37)^(1/20)-1)</f>
        <v>0</v>
      </c>
      <c r="O37">
        <f>IF(AME_2030!O37=0,0,(AME_2050!O37/AME_2030!O37)^(1/20)-1)</f>
        <v>0</v>
      </c>
      <c r="P37">
        <f>IF(AME_2030!P37=0,0,(AME_2050!P37/AME_2030!P37)^(1/20)-1)</f>
        <v>0</v>
      </c>
      <c r="Q37">
        <f>IF(AME_2030!Q37=0,0,(AME_2050!Q37/AME_2030!Q37)^(1/20)-1)</f>
        <v>0</v>
      </c>
      <c r="R37">
        <f>IF(AME_2030!R37=0,0,(AME_2050!R37/AME_2030!R37)^(1/20)-1)</f>
        <v>0</v>
      </c>
      <c r="S37" s="64">
        <f t="shared" si="1"/>
        <v>0</v>
      </c>
      <c r="T37" s="64">
        <f>IF(AME_2030!T37=0,0,(AME_2050!T37/AME_2030!T37)^(1/20)-1)</f>
        <v>0</v>
      </c>
      <c r="U37">
        <f>IF(AME_2030!U37=0,0,(AME_2050!U37/AME_2030!U37)^(1/20)-1)</f>
        <v>0</v>
      </c>
      <c r="V37">
        <f>IF(AME_2030!V37=0,0,(AME_2050!V37/AME_2030!V37)^(1/20)-1)</f>
        <v>0</v>
      </c>
      <c r="W37">
        <f>IF(AME_2030!W37=0,0,(AME_2050!W37/AME_2030!W37)^(1/20)-1)</f>
        <v>0</v>
      </c>
      <c r="X37">
        <f>IF(AME_2030!X37=0,0,(AME_2050!X37/AME_2030!X37)^(1/20)-1)</f>
        <v>0</v>
      </c>
      <c r="Y37">
        <f>IF(AME_2030!Y37=0,0,(AME_2050!Y37/AME_2030!Y37)^(1/20)-1)</f>
        <v>0</v>
      </c>
      <c r="Z37">
        <f>IF(AME_2030!Z37=0,0,(AME_2050!Z37/AME_2030!Z37)^(1/20)-1)</f>
        <v>0</v>
      </c>
      <c r="AA37">
        <f>IF(AME_2030!AA37=0,0,(AME_2050!AA37/AME_2030!AA37)^(1/20)-1)</f>
        <v>0</v>
      </c>
      <c r="AB37">
        <f>IF(AME_2030!AB37=0,0,(AME_2050!AB37/AME_2030!AB37)^(1/20)-1)</f>
        <v>0</v>
      </c>
      <c r="AC37">
        <f>IF(AME_2030!AC37=0,0,(AME_2050!AC37/AME_2030!AC37)^(1/20)-1)</f>
        <v>0</v>
      </c>
      <c r="AD37">
        <f>IF(AME_2030!AD37=0,0,(AME_2050!AD37/AME_2030!AD37)^(1/20)-1)</f>
        <v>0</v>
      </c>
      <c r="AE37">
        <f>IF(AME_2030!AE37=0,0,(AME_2050!AE37/AME_2030!AE37)^(1/20)-1)</f>
        <v>0</v>
      </c>
      <c r="AF37">
        <f>IF(AME_2030!AF37=0,0,(AME_2050!AF37/AME_2030!AF37)^(1/20)-1)</f>
        <v>0</v>
      </c>
      <c r="AG37">
        <f>IF(AME_2030!AG37=0,0,(AME_2050!AG37/AME_2030!AG37)^(1/20)-1)</f>
        <v>0</v>
      </c>
      <c r="AH37">
        <f>IF(AME_2030!AH37=0,0,(AME_2050!AH37/AME_2030!AH37)^(1/20)-1)</f>
        <v>0</v>
      </c>
      <c r="AI37">
        <f>IF(AME_2030!AI37=0,0,(AME_2050!AI37/AME_2030!AI37)^(1/20)-1)</f>
        <v>0</v>
      </c>
      <c r="AJ37">
        <f>IF(AME_2030!AJ37=0,0,(AME_2050!AJ37/AME_2030!AJ37)^(1/20)-1)</f>
        <v>0</v>
      </c>
      <c r="AK37">
        <f>IF(AME_2030!AK37=0,0,(AME_2050!AK37/AME_2030!AK37)^(1/20)-1)</f>
        <v>0</v>
      </c>
      <c r="AL37">
        <f>IF(AME_2030!AL37=0,0,(AME_2050!AL37/AME_2030!AL37)^(1/20)-1)</f>
        <v>0</v>
      </c>
      <c r="AM37">
        <f>IF(AME_2030!AM37=0,0,(AME_2050!AM37/AME_2030!AM37)^(1/20)-1)</f>
        <v>0</v>
      </c>
      <c r="AN37">
        <f>IF(AME_2030!AN37=0,0,(AME_2050!AN37/AME_2030!AN37)^(1/20)-1)</f>
        <v>0</v>
      </c>
      <c r="AO37">
        <f>IF(AME_2030!AO37=0,0,(AME_2050!AO37/AME_2030!AO37)^(1/20)-1)</f>
        <v>0</v>
      </c>
      <c r="AP37">
        <f>IF(AME_2030!AP37=0,0,(AME_2050!AP37/AME_2030!AP37)^(1/20)-1)</f>
        <v>0</v>
      </c>
      <c r="AQ37">
        <f>IF(AME_2030!AQ37=0,0,(AME_2050!AQ37/AME_2030!AQ37)^(1/20)-1)</f>
        <v>0</v>
      </c>
      <c r="AR37">
        <f>IF(AME_2030!AR37=0,0,(AME_2050!AR37/AME_2030!AR37)^(1/20)-1)</f>
        <v>0</v>
      </c>
      <c r="AS37">
        <f>IF(AME_2030!AS37=0,0,(AME_2050!AS37/AME_2030!AS37)^(1/20)-1)</f>
        <v>0</v>
      </c>
      <c r="AT37">
        <f>IF(AME_2030!AT37=0,0,(AME_2050!AT37/AME_2030!AT37)^(1/20)-1)</f>
        <v>0</v>
      </c>
      <c r="AU37">
        <f>IF(AME_2030!AU37=0,0,(AME_2050!AU37/AME_2030!AU37)^(1/20)-1)</f>
        <v>0</v>
      </c>
    </row>
    <row r="38" spans="1:47" x14ac:dyDescent="0.25">
      <c r="A38" s="146"/>
      <c r="B38" s="1" t="s">
        <v>36</v>
      </c>
      <c r="C38" s="1">
        <v>34</v>
      </c>
      <c r="D38" s="4" t="s">
        <v>73</v>
      </c>
      <c r="E38">
        <f>IF(AME_2030!E38=0,0,(AME_2050!E38/AME_2030!E38)^(1/20)-1)</f>
        <v>9.14107440352252E-4</v>
      </c>
      <c r="F38">
        <f>IF(AME_2030!F38=0,0,(AME_2050!F38/AME_2030!F38)^(1/20)-1)</f>
        <v>3.919534070462305E-5</v>
      </c>
      <c r="G38">
        <f>IF(AME_2030!G38=0,0,(AME_2050!G38/AME_2030!G38)^(1/20)-1)</f>
        <v>0</v>
      </c>
      <c r="H38">
        <f>IF(AME_2030!H38=0,0,(AME_2050!H38/AME_2030!H38)^(1/20)-1)</f>
        <v>0</v>
      </c>
      <c r="I38">
        <f>IF(AME_2030!I38=0,0,(AME_2050!I38/AME_2030!I38)^(1/20)-1)</f>
        <v>0</v>
      </c>
      <c r="J38">
        <f>IF(AME_2030!J38=0,0,(AME_2050!J38/AME_2030!J38)^(1/20)-1)</f>
        <v>2.7872544128948462E-4</v>
      </c>
      <c r="K38" s="64">
        <f>IF('AME_2030 (Z)'!AW38=0,0,('AME_2050 (Z)'!AW38/'AME_2030 (Z)'!AW38)^(1/20)-1)</f>
        <v>1.0567181456089259E-5</v>
      </c>
      <c r="L38" s="64">
        <f t="shared" si="3"/>
        <v>1.0567181456089259E-5</v>
      </c>
      <c r="M38">
        <f>IF(AME_2030!M38=0,0,(AME_2050!M38/AME_2030!M38)^(1/20)-1)</f>
        <v>-9.3201459594982605E-4</v>
      </c>
      <c r="N38">
        <f>IF(AME_2030!N38=0,0,(AME_2050!N38/AME_2030!N38)^(1/20)-1)</f>
        <v>0</v>
      </c>
      <c r="O38">
        <f>IF(AME_2030!O38=0,0,(AME_2050!O38/AME_2030!O38)^(1/20)-1)</f>
        <v>0</v>
      </c>
      <c r="P38">
        <f>IF(AME_2030!P38=0,0,(AME_2050!P38/AME_2030!P38)^(1/20)-1)</f>
        <v>3.1932619213015379E-4</v>
      </c>
      <c r="Q38">
        <f>IF(AME_2030!Q38=0,0,(AME_2050!Q38/AME_2030!Q38)^(1/20)-1)</f>
        <v>-1.5983675261121988E-7</v>
      </c>
      <c r="R38">
        <f>IF(AME_2030!R38=0,0,(AME_2050!R38/AME_2030!R38)^(1/20)-1)</f>
        <v>0</v>
      </c>
      <c r="S38" s="64">
        <f t="shared" si="1"/>
        <v>1.0797517973504256E-5</v>
      </c>
      <c r="T38" s="64">
        <f>IF(AME_2030!T38=0,0,(AME_2050!T38/AME_2030!T38)^(1/20)-1)</f>
        <v>1.0797517973504256E-5</v>
      </c>
      <c r="U38">
        <f>IF(AME_2030!U38=0,0,(AME_2050!U38/AME_2030!U38)^(1/20)-1)</f>
        <v>0</v>
      </c>
      <c r="V38">
        <f>IF(AME_2030!V38=0,0,(AME_2050!V38/AME_2030!V38)^(1/20)-1)</f>
        <v>0</v>
      </c>
      <c r="W38">
        <f>IF(AME_2030!W38=0,0,(AME_2050!W38/AME_2030!W38)^(1/20)-1)</f>
        <v>1.2587173503586513E-4</v>
      </c>
      <c r="X38">
        <f>IF(AME_2030!X38=0,0,(AME_2050!X38/AME_2030!X38)^(1/20)-1)</f>
        <v>-3.607940294081402E-6</v>
      </c>
      <c r="Y38">
        <f>IF(AME_2030!Y38=0,0,(AME_2050!Y38/AME_2030!Y38)^(1/20)-1)</f>
        <v>0</v>
      </c>
      <c r="Z38">
        <f>IF(AME_2030!Z38=0,0,(AME_2050!Z38/AME_2030!Z38)^(1/20)-1)</f>
        <v>-4.6607405180720818E-4</v>
      </c>
      <c r="AA38">
        <f>IF(AME_2030!AA38=0,0,(AME_2050!AA38/AME_2030!AA38)^(1/20)-1)</f>
        <v>0</v>
      </c>
      <c r="AB38">
        <f>IF(AME_2030!AB38=0,0,(AME_2050!AB38/AME_2030!AB38)^(1/20)-1)</f>
        <v>5.962285204641482E-5</v>
      </c>
      <c r="AC38">
        <f>IF(AME_2030!AC38=0,0,(AME_2050!AC38/AME_2030!AC38)^(1/20)-1)</f>
        <v>0</v>
      </c>
      <c r="AD38">
        <f>IF(AME_2030!AD38=0,0,(AME_2050!AD38/AME_2030!AD38)^(1/20)-1)</f>
        <v>7.3817110607832248E-5</v>
      </c>
      <c r="AE38">
        <f>IF(AME_2030!AE38=0,0,(AME_2050!AE38/AME_2030!AE38)^(1/20)-1)</f>
        <v>9.1093228888228239E-5</v>
      </c>
      <c r="AF38">
        <f>IF(AME_2030!AF38=0,0,(AME_2050!AF38/AME_2030!AF38)^(1/20)-1)</f>
        <v>9.6572515527304503E-5</v>
      </c>
      <c r="AG38">
        <f>IF(AME_2030!AG38=0,0,(AME_2050!AG38/AME_2030!AG38)^(1/20)-1)</f>
        <v>0</v>
      </c>
      <c r="AH38">
        <f>IF(AME_2030!AH38=0,0,(AME_2050!AH38/AME_2030!AH38)^(1/20)-1)</f>
        <v>6.1176081036062868E-5</v>
      </c>
      <c r="AI38">
        <f>IF(AME_2030!AI38=0,0,(AME_2050!AI38/AME_2030!AI38)^(1/20)-1)</f>
        <v>-2.3781812958145743E-5</v>
      </c>
      <c r="AJ38">
        <f>IF(AME_2030!AJ38=0,0,(AME_2050!AJ38/AME_2030!AJ38)^(1/20)-1)</f>
        <v>8.8316879942595961E-7</v>
      </c>
      <c r="AK38">
        <f>IF(AME_2030!AK38=0,0,(AME_2050!AK38/AME_2030!AK38)^(1/20)-1)</f>
        <v>0</v>
      </c>
      <c r="AL38">
        <f>IF(AME_2030!AL38=0,0,(AME_2050!AL38/AME_2030!AL38)^(1/20)-1)</f>
        <v>-3.195665898791944E-5</v>
      </c>
      <c r="AM38">
        <f>IF(AME_2030!AM38=0,0,(AME_2050!AM38/AME_2030!AM38)^(1/20)-1)</f>
        <v>-2.4128918285626355E-7</v>
      </c>
      <c r="AN38">
        <f>IF(AME_2030!AN38=0,0,(AME_2050!AN38/AME_2030!AN38)^(1/20)-1)</f>
        <v>0</v>
      </c>
      <c r="AO38">
        <f>IF(AME_2030!AO38=0,0,(AME_2050!AO38/AME_2030!AO38)^(1/20)-1)</f>
        <v>2.4742341353523045E-7</v>
      </c>
      <c r="AP38">
        <f>IF(AME_2030!AP38=0,0,(AME_2050!AP38/AME_2030!AP38)^(1/20)-1)</f>
        <v>0</v>
      </c>
      <c r="AQ38">
        <f>IF(AME_2030!AQ38=0,0,(AME_2050!AQ38/AME_2030!AQ38)^(1/20)-1)</f>
        <v>0</v>
      </c>
      <c r="AR38">
        <f>IF(AME_2030!AR38=0,0,(AME_2050!AR38/AME_2030!AR38)^(1/20)-1)</f>
        <v>0</v>
      </c>
      <c r="AS38">
        <f>IF(AME_2030!AS38=0,0,(AME_2050!AS38/AME_2030!AS38)^(1/20)-1)</f>
        <v>0</v>
      </c>
      <c r="AT38">
        <f>IF(AME_2030!AT38=0,0,(AME_2050!AT38/AME_2030!AT38)^(1/20)-1)</f>
        <v>-1.1441794964661689E-4</v>
      </c>
      <c r="AU38">
        <f>IF(AME_2030!AU38=0,0,(AME_2050!AU38/AME_2030!AU38)^(1/20)-1)</f>
        <v>0</v>
      </c>
    </row>
    <row r="39" spans="1:47" x14ac:dyDescent="0.25">
      <c r="A39" s="146"/>
      <c r="B39" s="1" t="s">
        <v>37</v>
      </c>
      <c r="C39" s="1">
        <v>35</v>
      </c>
      <c r="D39" s="4" t="s">
        <v>74</v>
      </c>
      <c r="E39">
        <f>IF(AME_2030!E39=0,0,(AME_2050!E39/AME_2030!E39)^(1/20)-1)</f>
        <v>1.8782249203912471E-3</v>
      </c>
      <c r="F39">
        <f>IF(AME_2030!F39=0,0,(AME_2050!F39/AME_2030!F39)^(1/20)-1)</f>
        <v>1.9185194744533174E-3</v>
      </c>
      <c r="G39">
        <f>IF(AME_2030!G39=0,0,(AME_2050!G39/AME_2030!G39)^(1/20)-1)</f>
        <v>1.9608643965920436E-3</v>
      </c>
      <c r="H39">
        <f>IF(AME_2030!H39=0,0,(AME_2050!H39/AME_2030!H39)^(1/20)-1)</f>
        <v>2.3533720344575126E-3</v>
      </c>
      <c r="I39">
        <f>IF(AME_2030!I39=0,0,(AME_2050!I39/AME_2030!I39)^(1/20)-1)</f>
        <v>1.995013211673724E-3</v>
      </c>
      <c r="J39">
        <f>IF(AME_2030!J39=0,0,(AME_2050!J39/AME_2030!J39)^(1/20)-1)</f>
        <v>1.3551580587489731E-3</v>
      </c>
      <c r="K39" s="64">
        <f>IF('AME_2030 (Z)'!AW39=0,0,('AME_2050 (Z)'!AW39/'AME_2030 (Z)'!AW39)^(1/20)-1)</f>
        <v>1.9287357118533688E-3</v>
      </c>
      <c r="L39" s="64">
        <f t="shared" si="3"/>
        <v>1.9287357118533688E-3</v>
      </c>
      <c r="M39">
        <f>IF(AME_2030!M39=0,0,(AME_2050!M39/AME_2030!M39)^(1/20)-1)</f>
        <v>3.1414513837650926E-3</v>
      </c>
      <c r="N39">
        <f>IF(AME_2030!N39=0,0,(AME_2050!N39/AME_2030!N39)^(1/20)-1)</f>
        <v>1.9407795501369396E-3</v>
      </c>
      <c r="O39">
        <f>IF(AME_2030!O39=0,0,(AME_2050!O39/AME_2030!O39)^(1/20)-1)</f>
        <v>1.1071091285812518E-3</v>
      </c>
      <c r="P39">
        <f>IF(AME_2030!P39=0,0,(AME_2050!P39/AME_2030!P39)^(1/20)-1)</f>
        <v>9.7786136609756547E-4</v>
      </c>
      <c r="Q39">
        <f>IF(AME_2030!Q39=0,0,(AME_2050!Q39/AME_2030!Q39)^(1/20)-1)</f>
        <v>1.9607032189838947E-3</v>
      </c>
      <c r="R39">
        <f>IF(AME_2030!R39=0,0,(AME_2050!R39/AME_2030!R39)^(1/20)-1)</f>
        <v>1.9608808908320174E-3</v>
      </c>
      <c r="S39" s="64">
        <f t="shared" si="1"/>
        <v>1.9700289309330099E-3</v>
      </c>
      <c r="T39" s="64">
        <f>IF(AME_2030!T39=0,0,(AME_2050!T39/AME_2030!T39)^(1/20)-1)</f>
        <v>1.9700289309330099E-3</v>
      </c>
      <c r="U39">
        <f>IF(AME_2030!U39=0,0,(AME_2050!U39/AME_2030!U39)^(1/20)-1)</f>
        <v>1.962562867505957E-3</v>
      </c>
      <c r="V39">
        <f>IF(AME_2030!V39=0,0,(AME_2050!V39/AME_2030!V39)^(1/20)-1)</f>
        <v>1.9608780830577821E-3</v>
      </c>
      <c r="W39">
        <f>IF(AME_2030!W39=0,0,(AME_2050!W39/AME_2030!W39)^(1/20)-1)</f>
        <v>1.3701481574734942E-3</v>
      </c>
      <c r="X39">
        <f>IF(AME_2030!X39=0,0,(AME_2050!X39/AME_2030!X39)^(1/20)-1)</f>
        <v>1.9704206182022954E-3</v>
      </c>
      <c r="Y39">
        <f>IF(AME_2030!Y39=0,0,(AME_2050!Y39/AME_2030!Y39)^(1/20)-1)</f>
        <v>-1.3024087910159521E-3</v>
      </c>
      <c r="Z39">
        <f>IF(AME_2030!Z39=0,0,(AME_2050!Z39/AME_2030!Z39)^(1/20)-1)</f>
        <v>2.1087812550035778E-3</v>
      </c>
      <c r="AA39">
        <f>IF(AME_2030!AA39=0,0,(AME_2050!AA39/AME_2030!AA39)^(1/20)-1)</f>
        <v>3.322217900608937E-3</v>
      </c>
      <c r="AB39">
        <f>IF(AME_2030!AB39=0,0,(AME_2050!AB39/AME_2030!AB39)^(1/20)-1)</f>
        <v>1.9765269130955776E-3</v>
      </c>
      <c r="AC39">
        <f>IF(AME_2030!AC39=0,0,(AME_2050!AC39/AME_2030!AC39)^(1/20)-1)</f>
        <v>1.8464354404201799E-3</v>
      </c>
      <c r="AD39">
        <f>IF(AME_2030!AD39=0,0,(AME_2050!AD39/AME_2030!AD39)^(1/20)-1)</f>
        <v>2.0348252250304011E-3</v>
      </c>
      <c r="AE39">
        <f>IF(AME_2030!AE39=0,0,(AME_2050!AE39/AME_2030!AE39)^(1/20)-1)</f>
        <v>2.0521352194184939E-3</v>
      </c>
      <c r="AF39">
        <f>IF(AME_2030!AF39=0,0,(AME_2050!AF39/AME_2030!AF39)^(1/20)-1)</f>
        <v>2.0576252501900427E-3</v>
      </c>
      <c r="AG39">
        <f>IF(AME_2030!AG39=0,0,(AME_2050!AG39/AME_2030!AG39)^(1/20)-1)</f>
        <v>1.9928594012277312E-3</v>
      </c>
      <c r="AH39">
        <f>IF(AME_2030!AH39=0,0,(AME_2050!AH39/AME_2030!AH39)^(1/20)-1)</f>
        <v>2.022159408127111E-3</v>
      </c>
      <c r="AI39">
        <f>IF(AME_2030!AI39=0,0,(AME_2050!AI39/AME_2030!AI39)^(1/20)-1)</f>
        <v>1.9366983328277243E-3</v>
      </c>
      <c r="AJ39">
        <f>IF(AME_2030!AJ39=0,0,(AME_2050!AJ39/AME_2030!AJ39)^(1/20)-1)</f>
        <v>1.9634471424367916E-3</v>
      </c>
      <c r="AK39">
        <f>IF(AME_2030!AK39=0,0,(AME_2050!AK39/AME_2030!AK39)^(1/20)-1)</f>
        <v>0</v>
      </c>
      <c r="AL39">
        <f>IF(AME_2030!AL39=0,0,(AME_2050!AL39/AME_2030!AL39)^(1/20)-1)</f>
        <v>1.9288440475244695E-3</v>
      </c>
      <c r="AM39">
        <f>IF(AME_2030!AM39=0,0,(AME_2050!AM39/AME_2030!AM39)^(1/20)-1)</f>
        <v>1.9608147947858257E-3</v>
      </c>
      <c r="AN39">
        <f>IF(AME_2030!AN39=0,0,(AME_2050!AN39/AME_2030!AN39)^(1/20)-1)</f>
        <v>0</v>
      </c>
      <c r="AO39">
        <f>IF(AME_2030!AO39=0,0,(AME_2050!AO39/AME_2030!AO39)^(1/20)-1)</f>
        <v>1.9611112777315753E-3</v>
      </c>
      <c r="AP39">
        <f>IF(AME_2030!AP39=0,0,(AME_2050!AP39/AME_2030!AP39)^(1/20)-1)</f>
        <v>1.9608633691545752E-3</v>
      </c>
      <c r="AQ39">
        <f>IF(AME_2030!AQ39=0,0,(AME_2050!AQ39/AME_2030!AQ39)^(1/20)-1)</f>
        <v>0</v>
      </c>
      <c r="AR39">
        <f>IF(AME_2030!AR39=0,0,(AME_2050!AR39/AME_2030!AR39)^(1/20)-1)</f>
        <v>1.9608633691545752E-3</v>
      </c>
      <c r="AS39">
        <f>IF(AME_2030!AS39=0,0,(AME_2050!AS39/AME_2030!AS39)^(1/20)-1)</f>
        <v>1.9608633691545752E-3</v>
      </c>
      <c r="AT39">
        <f>IF(AME_2030!AT39=0,0,(AME_2050!AT39/AME_2030!AT39)^(1/20)-1)</f>
        <v>1.3132222545841898E-3</v>
      </c>
      <c r="AU39">
        <f>IF(AME_2030!AU39=0,0,(AME_2050!AU39/AME_2030!AU39)^(1/20)-1)</f>
        <v>0</v>
      </c>
    </row>
    <row r="40" spans="1:47" x14ac:dyDescent="0.25">
      <c r="A40" s="146"/>
      <c r="B40" s="1" t="s">
        <v>38</v>
      </c>
      <c r="C40" s="1">
        <v>36</v>
      </c>
      <c r="D40" s="4" t="s">
        <v>75</v>
      </c>
      <c r="E40">
        <f>IF(AME_2030!E40=0,0,(AME_2050!E40/AME_2030!E40)^(1/20)-1)</f>
        <v>0</v>
      </c>
      <c r="F40">
        <f>IF(AME_2030!F40=0,0,(AME_2050!F40/AME_2030!F40)^(1/20)-1)</f>
        <v>0</v>
      </c>
      <c r="G40">
        <f>IF(AME_2030!G40=0,0,(AME_2050!G40/AME_2030!G40)^(1/20)-1)</f>
        <v>0</v>
      </c>
      <c r="H40">
        <f>IF(AME_2030!H40=0,0,(AME_2050!H40/AME_2030!H40)^(1/20)-1)</f>
        <v>0</v>
      </c>
      <c r="I40">
        <f>IF(AME_2030!I40=0,0,(AME_2050!I40/AME_2030!I40)^(1/20)-1)</f>
        <v>0</v>
      </c>
      <c r="J40">
        <f>IF(AME_2030!J40=0,0,(AME_2050!J40/AME_2030!J40)^(1/20)-1)</f>
        <v>0</v>
      </c>
      <c r="K40" s="64">
        <f>IF('AME_2030 (Z)'!AW40=0,0,('AME_2050 (Z)'!AW40/'AME_2030 (Z)'!AW40)^(1/20)-1)</f>
        <v>0</v>
      </c>
      <c r="L40" s="64">
        <f t="shared" si="3"/>
        <v>0</v>
      </c>
      <c r="M40">
        <f>IF(AME_2030!M40=0,0,(AME_2050!M40/AME_2030!M40)^(1/20)-1)</f>
        <v>0</v>
      </c>
      <c r="N40">
        <f>IF(AME_2030!N40=0,0,(AME_2050!N40/AME_2030!N40)^(1/20)-1)</f>
        <v>0</v>
      </c>
      <c r="O40">
        <f>IF(AME_2030!O40=0,0,(AME_2050!O40/AME_2030!O40)^(1/20)-1)</f>
        <v>0</v>
      </c>
      <c r="P40">
        <f>IF(AME_2030!P40=0,0,(AME_2050!P40/AME_2030!P40)^(1/20)-1)</f>
        <v>0</v>
      </c>
      <c r="Q40">
        <f>IF(AME_2030!Q40=0,0,(AME_2050!Q40/AME_2030!Q40)^(1/20)-1)</f>
        <v>0</v>
      </c>
      <c r="R40">
        <f>IF(AME_2030!R40=0,0,(AME_2050!R40/AME_2030!R40)^(1/20)-1)</f>
        <v>0</v>
      </c>
      <c r="S40" s="64">
        <f t="shared" si="1"/>
        <v>0</v>
      </c>
      <c r="T40" s="64">
        <f>IF(AME_2030!T40=0,0,(AME_2050!T40/AME_2030!T40)^(1/20)-1)</f>
        <v>0</v>
      </c>
      <c r="U40">
        <f>IF(AME_2030!U40=0,0,(AME_2050!U40/AME_2030!U40)^(1/20)-1)</f>
        <v>0</v>
      </c>
      <c r="V40">
        <f>IF(AME_2030!V40=0,0,(AME_2050!V40/AME_2030!V40)^(1/20)-1)</f>
        <v>0</v>
      </c>
      <c r="W40">
        <f>IF(AME_2030!W40=0,0,(AME_2050!W40/AME_2030!W40)^(1/20)-1)</f>
        <v>0</v>
      </c>
      <c r="X40">
        <f>IF(AME_2030!X40=0,0,(AME_2050!X40/AME_2030!X40)^(1/20)-1)</f>
        <v>0</v>
      </c>
      <c r="Y40">
        <f>IF(AME_2030!Y40=0,0,(AME_2050!Y40/AME_2030!Y40)^(1/20)-1)</f>
        <v>0</v>
      </c>
      <c r="Z40">
        <f>IF(AME_2030!Z40=0,0,(AME_2050!Z40/AME_2030!Z40)^(1/20)-1)</f>
        <v>0</v>
      </c>
      <c r="AA40">
        <f>IF(AME_2030!AA40=0,0,(AME_2050!AA40/AME_2030!AA40)^(1/20)-1)</f>
        <v>0</v>
      </c>
      <c r="AB40">
        <f>IF(AME_2030!AB40=0,0,(AME_2050!AB40/AME_2030!AB40)^(1/20)-1)</f>
        <v>0</v>
      </c>
      <c r="AC40">
        <f>IF(AME_2030!AC40=0,0,(AME_2050!AC40/AME_2030!AC40)^(1/20)-1)</f>
        <v>0</v>
      </c>
      <c r="AD40">
        <f>IF(AME_2030!AD40=0,0,(AME_2050!AD40/AME_2030!AD40)^(1/20)-1)</f>
        <v>0</v>
      </c>
      <c r="AE40">
        <f>IF(AME_2030!AE40=0,0,(AME_2050!AE40/AME_2030!AE40)^(1/20)-1)</f>
        <v>0</v>
      </c>
      <c r="AF40">
        <f>IF(AME_2030!AF40=0,0,(AME_2050!AF40/AME_2030!AF40)^(1/20)-1)</f>
        <v>0</v>
      </c>
      <c r="AG40">
        <f>IF(AME_2030!AG40=0,0,(AME_2050!AG40/AME_2030!AG40)^(1/20)-1)</f>
        <v>0</v>
      </c>
      <c r="AH40">
        <f>IF(AME_2030!AH40=0,0,(AME_2050!AH40/AME_2030!AH40)^(1/20)-1)</f>
        <v>0</v>
      </c>
      <c r="AI40">
        <f>IF(AME_2030!AI40=0,0,(AME_2050!AI40/AME_2030!AI40)^(1/20)-1)</f>
        <v>0</v>
      </c>
      <c r="AJ40">
        <f>IF(AME_2030!AJ40=0,0,(AME_2050!AJ40/AME_2030!AJ40)^(1/20)-1)</f>
        <v>0</v>
      </c>
      <c r="AK40">
        <f>IF(AME_2030!AK40=0,0,(AME_2050!AK40/AME_2030!AK40)^(1/20)-1)</f>
        <v>0</v>
      </c>
      <c r="AL40">
        <f>IF(AME_2030!AL40=0,0,(AME_2050!AL40/AME_2030!AL40)^(1/20)-1)</f>
        <v>0</v>
      </c>
      <c r="AM40">
        <f>IF(AME_2030!AM40=0,0,(AME_2050!AM40/AME_2030!AM40)^(1/20)-1)</f>
        <v>0</v>
      </c>
      <c r="AN40">
        <f>IF(AME_2030!AN40=0,0,(AME_2050!AN40/AME_2030!AN40)^(1/20)-1)</f>
        <v>0</v>
      </c>
      <c r="AO40">
        <f>IF(AME_2030!AO40=0,0,(AME_2050!AO40/AME_2030!AO40)^(1/20)-1)</f>
        <v>0</v>
      </c>
      <c r="AP40">
        <f>IF(AME_2030!AP40=0,0,(AME_2050!AP40/AME_2030!AP40)^(1/20)-1)</f>
        <v>0</v>
      </c>
      <c r="AQ40">
        <f>IF(AME_2030!AQ40=0,0,(AME_2050!AQ40/AME_2030!AQ40)^(1/20)-1)</f>
        <v>0</v>
      </c>
      <c r="AR40">
        <f>IF(AME_2030!AR40=0,0,(AME_2050!AR40/AME_2030!AR40)^(1/20)-1)</f>
        <v>0</v>
      </c>
      <c r="AS40">
        <f>IF(AME_2030!AS40=0,0,(AME_2050!AS40/AME_2030!AS40)^(1/20)-1)</f>
        <v>0</v>
      </c>
      <c r="AT40">
        <f>IF(AME_2030!AT40=0,0,(AME_2050!AT40/AME_2030!AT40)^(1/20)-1)</f>
        <v>0</v>
      </c>
      <c r="AU40">
        <f>IF(AME_2030!AU40=0,0,(AME_2050!AU40/AME_2030!AU40)^(1/20)-1)</f>
        <v>0</v>
      </c>
    </row>
    <row r="41" spans="1:47" x14ac:dyDescent="0.25">
      <c r="A41" s="146"/>
      <c r="B41" s="1" t="s">
        <v>39</v>
      </c>
      <c r="C41" s="1">
        <v>37</v>
      </c>
      <c r="D41" s="4" t="s">
        <v>76</v>
      </c>
      <c r="E41">
        <f>IF(AME_2030!E41=0,0,(AME_2050!E41/AME_2030!E41)^(1/20)-1)</f>
        <v>-2.4893029950739942E-3</v>
      </c>
      <c r="F41">
        <f>IF(AME_2030!F41=0,0,(AME_2050!F41/AME_2030!F41)^(1/20)-1)</f>
        <v>0</v>
      </c>
      <c r="G41">
        <f>IF(AME_2030!G41=0,0,(AME_2050!G41/AME_2030!G41)^(1/20)-1)</f>
        <v>0</v>
      </c>
      <c r="H41">
        <f>IF(AME_2030!H41=0,0,(AME_2050!H41/AME_2030!H41)^(1/20)-1)</f>
        <v>0</v>
      </c>
      <c r="I41">
        <f>IF(AME_2030!I41=0,0,(AME_2050!I41/AME_2030!I41)^(1/20)-1)</f>
        <v>0</v>
      </c>
      <c r="J41">
        <f>IF(AME_2030!J41=0,0,(AME_2050!J41/AME_2030!J41)^(1/20)-1)</f>
        <v>2.7872544128948462E-4</v>
      </c>
      <c r="K41" s="64">
        <f>IF('AME_2030 (Z)'!AW41=0,0,('AME_2050 (Z)'!AW41/'AME_2030 (Z)'!AW41)^(1/20)-1)</f>
        <v>1.0110268770846531E-5</v>
      </c>
      <c r="L41" s="64">
        <f t="shared" si="3"/>
        <v>1.0110268770846531E-5</v>
      </c>
      <c r="M41">
        <f>IF(AME_2030!M41=0,0,(AME_2050!M41/AME_2030!M41)^(1/20)-1)</f>
        <v>-9.3201459594982605E-4</v>
      </c>
      <c r="N41">
        <f>IF(AME_2030!N41=0,0,(AME_2050!N41/AME_2030!N41)^(1/20)-1)</f>
        <v>0</v>
      </c>
      <c r="O41">
        <f>IF(AME_2030!O41=0,0,(AME_2050!O41/AME_2030!O41)^(1/20)-1)</f>
        <v>0</v>
      </c>
      <c r="P41">
        <f>IF(AME_2030!P41=0,0,(AME_2050!P41/AME_2030!P41)^(1/20)-1)</f>
        <v>3.1189771358275387E-4</v>
      </c>
      <c r="Q41">
        <f>IF(AME_2030!Q41=0,0,(AME_2050!Q41/AME_2030!Q41)^(1/20)-1)</f>
        <v>-1.5983675261121988E-7</v>
      </c>
      <c r="R41">
        <f>IF(AME_2030!R41=0,0,(AME_2050!R41/AME_2030!R41)^(1/20)-1)</f>
        <v>0</v>
      </c>
      <c r="S41" s="64">
        <f t="shared" si="1"/>
        <v>1.0797517973504256E-5</v>
      </c>
      <c r="T41" s="64">
        <f>IF(AME_2030!T41=0,0,(AME_2050!T41/AME_2030!T41)^(1/20)-1)</f>
        <v>1.0797517973504256E-5</v>
      </c>
      <c r="U41">
        <f>IF(AME_2030!U41=0,0,(AME_2050!U41/AME_2030!U41)^(1/20)-1)</f>
        <v>0</v>
      </c>
      <c r="V41">
        <f>IF(AME_2030!V41=0,0,(AME_2050!V41/AME_2030!V41)^(1/20)-1)</f>
        <v>0</v>
      </c>
      <c r="W41">
        <f>IF(AME_2030!W41=0,0,(AME_2050!W41/AME_2030!W41)^(1/20)-1)</f>
        <v>1.370321907396832E-4</v>
      </c>
      <c r="X41">
        <f>IF(AME_2030!X41=0,0,(AME_2050!X41/AME_2030!X41)^(1/20)-1)</f>
        <v>-3.3072522636068413E-6</v>
      </c>
      <c r="Y41">
        <f>IF(AME_2030!Y41=0,0,(AME_2050!Y41/AME_2030!Y41)^(1/20)-1)</f>
        <v>0</v>
      </c>
      <c r="Z41">
        <f>IF(AME_2030!Z41=0,0,(AME_2050!Z41/AME_2030!Z41)^(1/20)-1)</f>
        <v>-4.2491513811204751E-4</v>
      </c>
      <c r="AA41">
        <f>IF(AME_2030!AA41=0,0,(AME_2050!AA41/AME_2030!AA41)^(1/20)-1)</f>
        <v>1.3596630894718853E-3</v>
      </c>
      <c r="AB41">
        <f>IF(AME_2030!AB41=0,0,(AME_2050!AB41/AME_2030!AB41)^(1/20)-1)</f>
        <v>6.3057164154223244E-5</v>
      </c>
      <c r="AC41">
        <f>IF(AME_2030!AC41=0,0,(AME_2050!AC41/AME_2030!AC41)^(1/20)-1)</f>
        <v>-1.1420399031303319E-4</v>
      </c>
      <c r="AD41">
        <f>IF(AME_2030!AD41=0,0,(AME_2050!AD41/AME_2030!AD41)^(1/20)-1)</f>
        <v>7.3817110607832248E-5</v>
      </c>
      <c r="AE41">
        <f>IF(AME_2030!AE41=0,0,(AME_2050!AE41/AME_2030!AE41)^(1/20)-1)</f>
        <v>9.1093228888228239E-5</v>
      </c>
      <c r="AF41">
        <f>IF(AME_2030!AF41=0,0,(AME_2050!AF41/AME_2030!AF41)^(1/20)-1)</f>
        <v>9.6572515527526548E-5</v>
      </c>
      <c r="AG41">
        <f>IF(AME_2030!AG41=0,0,(AME_2050!AG41/AME_2030!AG41)^(1/20)-1)</f>
        <v>3.1933415009399724E-5</v>
      </c>
      <c r="AH41">
        <f>IF(AME_2030!AH41=0,0,(AME_2050!AH41/AME_2030!AH41)^(1/20)-1)</f>
        <v>6.1176081036284913E-5</v>
      </c>
      <c r="AI41">
        <f>IF(AME_2030!AI41=0,0,(AME_2050!AI41/AME_2030!AI41)^(1/20)-1)</f>
        <v>-2.3935040201483737E-5</v>
      </c>
      <c r="AJ41">
        <f>IF(AME_2030!AJ41=0,0,(AME_2050!AJ41/AME_2030!AJ41)^(1/20)-1)</f>
        <v>8.8316879942595961E-7</v>
      </c>
      <c r="AK41">
        <f>IF(AME_2030!AK41=0,0,(AME_2050!AK41/AME_2030!AK41)^(1/20)-1)</f>
        <v>0</v>
      </c>
      <c r="AL41">
        <f>IF(AME_2030!AL41=0,0,(AME_2050!AL41/AME_2030!AL41)^(1/20)-1)</f>
        <v>-3.195665898791944E-5</v>
      </c>
      <c r="AM41">
        <f>IF(AME_2030!AM41=0,0,(AME_2050!AM41/AME_2030!AM41)^(1/20)-1)</f>
        <v>-2.0207866269217334E-7</v>
      </c>
      <c r="AN41">
        <f>IF(AME_2030!AN41=0,0,(AME_2050!AN41/AME_2030!AN41)^(1/20)-1)</f>
        <v>0</v>
      </c>
      <c r="AO41">
        <f>IF(AME_2030!AO41=0,0,(AME_2050!AO41/AME_2030!AO41)^(1/20)-1)</f>
        <v>2.4742341353523045E-7</v>
      </c>
      <c r="AP41">
        <f>IF(AME_2030!AP41=0,0,(AME_2050!AP41/AME_2030!AP41)^(1/20)-1)</f>
        <v>0</v>
      </c>
      <c r="AQ41">
        <f>IF(AME_2030!AQ41=0,0,(AME_2050!AQ41/AME_2030!AQ41)^(1/20)-1)</f>
        <v>0</v>
      </c>
      <c r="AR41">
        <f>IF(AME_2030!AR41=0,0,(AME_2050!AR41/AME_2030!AR41)^(1/20)-1)</f>
        <v>0</v>
      </c>
      <c r="AS41">
        <f>IF(AME_2030!AS41=0,0,(AME_2050!AS41/AME_2030!AS41)^(1/20)-1)</f>
        <v>0</v>
      </c>
      <c r="AT41">
        <f>IF(AME_2030!AT41=0,0,(AME_2050!AT41/AME_2030!AT41)^(1/20)-1)</f>
        <v>-1.4687274913371962E-4</v>
      </c>
      <c r="AU41">
        <f>IF(AME_2030!AU41=0,0,(AME_2050!AU41/AME_2030!AU41)^(1/20)-1)</f>
        <v>0</v>
      </c>
    </row>
    <row r="42" spans="1:47" x14ac:dyDescent="0.25">
      <c r="A42" s="146" t="s">
        <v>79</v>
      </c>
      <c r="B42" s="1" t="s">
        <v>3</v>
      </c>
      <c r="C42" s="1" t="s">
        <v>3</v>
      </c>
      <c r="D42" s="4" t="s">
        <v>40</v>
      </c>
      <c r="E42">
        <f>IF(AME_2030!E42=0,0,(AME_2050!E42/AME_2030!E42)^(1/20)-1)</f>
        <v>-3.8492247329624529E-4</v>
      </c>
      <c r="F42">
        <f>IF(AME_2030!F42=0,0,(AME_2050!F42/AME_2030!F42)^(1/20)-1)</f>
        <v>8.5171744321765885E-4</v>
      </c>
      <c r="G42">
        <f>IF(AME_2030!G42=0,0,(AME_2050!G42/AME_2030!G42)^(1/20)-1)</f>
        <v>1.0254268545395462E-9</v>
      </c>
      <c r="H42">
        <f>IF(AME_2030!H42=0,0,(AME_2050!H42/AME_2030!H42)^(1/20)-1)</f>
        <v>-4.9050787691226061E-3</v>
      </c>
      <c r="I42">
        <f>IF(AME_2030!I42=0,0,(AME_2050!I42/AME_2030!I42)^(1/20)-1)</f>
        <v>2.7547686649034286E-3</v>
      </c>
      <c r="J42">
        <f>IF(AME_2030!J42=0,0,(AME_2050!J42/AME_2030!J42)^(1/20)-1)</f>
        <v>-2.3253822708955152E-3</v>
      </c>
      <c r="K42" s="64">
        <f>IF('AME_2030 (Z)'!AW42=0,0,('AME_2050 (Z)'!AW42/'AME_2030 (Z)'!AW42)^(1/20)-1)</f>
        <v>9.8433267960995607E-6</v>
      </c>
      <c r="L42" s="64">
        <f t="shared" si="3"/>
        <v>9.8433267960995607E-6</v>
      </c>
      <c r="M42">
        <f>IF(AME_2030!M42=0,0,(AME_2050!M42/AME_2030!M42)^(1/20)-1)</f>
        <v>1.0134264983263641E-3</v>
      </c>
      <c r="N42">
        <f>IF(AME_2030!N42=0,0,(AME_2050!N42/AME_2030!N42)^(1/20)-1)</f>
        <v>-5.6193749013522254E-4</v>
      </c>
      <c r="O42">
        <f>IF(AME_2030!O42=0,0,(AME_2050!O42/AME_2030!O42)^(1/20)-1)</f>
        <v>-6.6598780415239034E-4</v>
      </c>
      <c r="P42">
        <f>IF(AME_2030!P42=0,0,(AME_2050!P42/AME_2030!P42)^(1/20)-1)</f>
        <v>-1.5029144470144473E-3</v>
      </c>
      <c r="Q42">
        <f>IF(AME_2030!Q42=0,0,(AME_2050!Q42/AME_2030!Q42)^(1/20)-1)</f>
        <v>-1.5983675261121988E-7</v>
      </c>
      <c r="R42">
        <f>IF(AME_2030!R42=0,0,(AME_2050!R42/AME_2030!R42)^(1/20)-1)</f>
        <v>1.7487387093950701E-8</v>
      </c>
      <c r="S42" s="64">
        <f t="shared" si="1"/>
        <v>6.5524198691324642E-6</v>
      </c>
      <c r="T42" s="64">
        <f>IF(AME_2030!T42=0,0,(AME_2050!T42/AME_2030!T42)^(1/20)-1)</f>
        <v>6.5524198691324642E-6</v>
      </c>
      <c r="U42">
        <f>IF(AME_2030!U42=0,0,(AME_2050!U42/AME_2030!U42)^(1/20)-1)</f>
        <v>-1.634504424585792E-6</v>
      </c>
      <c r="V42">
        <f>IF(AME_2030!V42=0,0,(AME_2050!V42/AME_2030!V42)^(1/20)-1)</f>
        <v>1.4685107796452712E-8</v>
      </c>
      <c r="W42">
        <f>IF(AME_2030!W42=0,0,(AME_2050!W42/AME_2030!W42)^(1/20)-1)</f>
        <v>1.8106578148981978E-3</v>
      </c>
      <c r="X42">
        <f>IF(AME_2030!X42=0,0,(AME_2050!X42/AME_2030!X42)^(1/20)-1)</f>
        <v>6.2146195264078941E-4</v>
      </c>
      <c r="Y42">
        <f>IF(AME_2030!Y42=0,0,(AME_2050!Y42/AME_2030!Y42)^(1/20)-1)</f>
        <v>0</v>
      </c>
      <c r="Z42">
        <f>IF(AME_2030!Z42=0,0,(AME_2050!Z42/AME_2030!Z42)^(1/20)-1)</f>
        <v>1.9887021105957636E-4</v>
      </c>
      <c r="AA42">
        <f>IF(AME_2030!AA42=0,0,(AME_2050!AA42/AME_2030!AA42)^(1/20)-1)</f>
        <v>1.3586878950921921E-3</v>
      </c>
      <c r="AB42">
        <f>IF(AME_2030!AB42=0,0,(AME_2050!AB42/AME_2030!AB42)^(1/20)-1)</f>
        <v>2.996794576115569E-5</v>
      </c>
      <c r="AC42">
        <f>IF(AME_2030!AC42=0,0,(AME_2050!AC42/AME_2030!AC42)^(1/20)-1)</f>
        <v>0</v>
      </c>
      <c r="AD42">
        <f>IF(AME_2030!AD42=0,0,(AME_2050!AD42/AME_2030!AD42)^(1/20)-1)</f>
        <v>7.3817110607832248E-5</v>
      </c>
      <c r="AE42">
        <f>IF(AME_2030!AE42=0,0,(AME_2050!AE42/AME_2030!AE42)^(1/20)-1)</f>
        <v>9.1093228888228239E-5</v>
      </c>
      <c r="AF42">
        <f>IF(AME_2030!AF42=0,0,(AME_2050!AF42/AME_2030!AF42)^(1/20)-1)</f>
        <v>9.6572515527304503E-5</v>
      </c>
      <c r="AG42">
        <f>IF(AME_2030!AG42=0,0,(AME_2050!AG42/AME_2030!AG42)^(1/20)-1)</f>
        <v>0</v>
      </c>
      <c r="AH42">
        <f>IF(AME_2030!AH42=0,0,(AME_2050!AH42/AME_2030!AH42)^(1/20)-1)</f>
        <v>6.1176081036284913E-5</v>
      </c>
      <c r="AI42">
        <f>IF(AME_2030!AI42=0,0,(AME_2050!AI42/AME_2030!AI42)^(1/20)-1)</f>
        <v>-2.3781812958145743E-5</v>
      </c>
      <c r="AJ42">
        <f>IF(AME_2030!AJ42=0,0,(AME_2050!AJ42/AME_2030!AJ42)^(1/20)-1)</f>
        <v>8.8316879942595961E-7</v>
      </c>
      <c r="AK42">
        <f>IF(AME_2030!AK42=0,0,(AME_2050!AK42/AME_2030!AK42)^(1/20)-1)</f>
        <v>0</v>
      </c>
      <c r="AL42">
        <f>IF(AME_2030!AL42=0,0,(AME_2050!AL42/AME_2030!AL42)^(1/20)-1)</f>
        <v>-3.195665898791944E-5</v>
      </c>
      <c r="AM42">
        <f>IF(AME_2030!AM42=0,0,(AME_2050!AM42/AME_2030!AM42)^(1/20)-1)</f>
        <v>1.3494009221126646E-7</v>
      </c>
      <c r="AN42">
        <f>IF(AME_2030!AN42=0,0,(AME_2050!AN42/AME_2030!AN42)^(1/20)-1)</f>
        <v>0</v>
      </c>
      <c r="AO42">
        <f>IF(AME_2030!AO42=0,0,(AME_2050!AO42/AME_2030!AO42)^(1/20)-1)</f>
        <v>2.4742341353523045E-7</v>
      </c>
      <c r="AP42">
        <f>IF(AME_2030!AP42=0,0,(AME_2050!AP42/AME_2030!AP42)^(1/20)-1)</f>
        <v>3.4173681519538146E-3</v>
      </c>
      <c r="AQ42">
        <f>IF(AME_2030!AQ42=0,0,(AME_2050!AQ42/AME_2030!AQ42)^(1/20)-1)</f>
        <v>0</v>
      </c>
      <c r="AR42">
        <f>IF(AME_2030!AR42=0,0,(AME_2050!AR42/AME_2030!AR42)^(1/20)-1)</f>
        <v>-5.3286896106730097E-5</v>
      </c>
      <c r="AS42">
        <f>IF(AME_2030!AS42=0,0,(AME_2050!AS42/AME_2030!AS42)^(1/20)-1)</f>
        <v>0</v>
      </c>
      <c r="AT42">
        <f>IF(AME_2030!AT42=0,0,(AME_2050!AT42/AME_2030!AT42)^(1/20)-1)</f>
        <v>0</v>
      </c>
      <c r="AU42">
        <f>IF(AME_2030!AU42=0,0,(AME_2050!AU42/AME_2030!AU42)^(1/20)-1)</f>
        <v>2.6986239004060941E-3</v>
      </c>
    </row>
    <row r="43" spans="1:47" x14ac:dyDescent="0.25">
      <c r="A43" s="146"/>
      <c r="B43" s="1" t="s">
        <v>4</v>
      </c>
      <c r="C43" s="1" t="s">
        <v>4</v>
      </c>
      <c r="D43" s="4" t="s">
        <v>41</v>
      </c>
      <c r="E43">
        <f>IF(AME_2030!E43=0,0,(AME_2050!E43/AME_2030!E43)^(1/20)-1)</f>
        <v>-6.1574414233733776E-4</v>
      </c>
      <c r="F43">
        <f>IF(AME_2030!F43=0,0,(AME_2050!F43/AME_2030!F43)^(1/20)-1)</f>
        <v>1.1967770250478349E-3</v>
      </c>
      <c r="G43">
        <f>IF(AME_2030!G43=0,0,(AME_2050!G43/AME_2030!G43)^(1/20)-1)</f>
        <v>1.0254268545395462E-9</v>
      </c>
      <c r="H43">
        <f>IF(AME_2030!H43=0,0,(AME_2050!H43/AME_2030!H43)^(1/20)-1)</f>
        <v>2.5091924676923227E-5</v>
      </c>
      <c r="I43">
        <f>IF(AME_2030!I43=0,0,(AME_2050!I43/AME_2030!I43)^(1/20)-1)</f>
        <v>2.3133310244971561E-3</v>
      </c>
      <c r="J43">
        <f>IF(AME_2030!J43=0,0,(AME_2050!J43/AME_2030!J43)^(1/20)-1)</f>
        <v>-3.3543388871515312E-5</v>
      </c>
      <c r="K43" s="64">
        <f>IF('AME_2030 (Z)'!AW43=0,0,('AME_2050 (Z)'!AW43/'AME_2030 (Z)'!AW43)^(1/20)-1)</f>
        <v>1.0537680075861644E-5</v>
      </c>
      <c r="L43" s="64">
        <f t="shared" si="3"/>
        <v>1.0537680075861644E-5</v>
      </c>
      <c r="M43">
        <f>IF(AME_2030!M43=0,0,(AME_2050!M43/AME_2030!M43)^(1/20)-1)</f>
        <v>1.3687315907096043E-3</v>
      </c>
      <c r="N43">
        <f>IF(AME_2030!N43=0,0,(AME_2050!N43/AME_2030!N43)^(1/20)-1)</f>
        <v>6.1972422802680782E-4</v>
      </c>
      <c r="O43">
        <f>IF(AME_2030!O43=0,0,(AME_2050!O43/AME_2030!O43)^(1/20)-1)</f>
        <v>-2.6492924969068188E-4</v>
      </c>
      <c r="P43">
        <f>IF(AME_2030!P43=0,0,(AME_2050!P43/AME_2030!P43)^(1/20)-1)</f>
        <v>-5.1416398497994287E-4</v>
      </c>
      <c r="Q43">
        <f>IF(AME_2030!Q43=0,0,(AME_2050!Q43/AME_2030!Q43)^(1/20)-1)</f>
        <v>-1.5983675261121988E-7</v>
      </c>
      <c r="R43">
        <f>IF(AME_2030!R43=0,0,(AME_2050!R43/AME_2030!R43)^(1/20)-1)</f>
        <v>1.7487387093950701E-8</v>
      </c>
      <c r="S43" s="64">
        <f t="shared" si="1"/>
        <v>9.9774433537369589E-7</v>
      </c>
      <c r="T43" s="64">
        <f>IF(AME_2030!T43=0,0,(AME_2050!T43/AME_2030!T43)^(1/20)-1)</f>
        <v>9.9774433537369589E-7</v>
      </c>
      <c r="U43">
        <f>IF(AME_2030!U43=0,0,(AME_2050!U43/AME_2030!U43)^(1/20)-1)</f>
        <v>-2.5352143098178459E-6</v>
      </c>
      <c r="V43">
        <f>IF(AME_2030!V43=0,0,(AME_2050!V43/AME_2030!V43)^(1/20)-1)</f>
        <v>1.4685107796452712E-8</v>
      </c>
      <c r="W43">
        <f>IF(AME_2030!W43=0,0,(AME_2050!W43/AME_2030!W43)^(1/20)-1)</f>
        <v>9.1409166706557521E-4</v>
      </c>
      <c r="X43">
        <f>IF(AME_2030!X43=0,0,(AME_2050!X43/AME_2030!X43)^(1/20)-1)</f>
        <v>7.3434687858076053E-4</v>
      </c>
      <c r="Y43">
        <f>IF(AME_2030!Y43=0,0,(AME_2050!Y43/AME_2030!Y43)^(1/20)-1)</f>
        <v>-3.2568858520048982E-3</v>
      </c>
      <c r="Z43">
        <f>IF(AME_2030!Z43=0,0,(AME_2050!Z43/AME_2030!Z43)^(1/20)-1)</f>
        <v>1.4637537335082662E-4</v>
      </c>
      <c r="AA43">
        <f>IF(AME_2030!AA43=0,0,(AME_2050!AA43/AME_2030!AA43)^(1/20)-1)</f>
        <v>1.3586904258402477E-3</v>
      </c>
      <c r="AB43">
        <f>IF(AME_2030!AB43=0,0,(AME_2050!AB43/AME_2030!AB43)^(1/20)-1)</f>
        <v>9.1884257824581539E-6</v>
      </c>
      <c r="AC43">
        <f>IF(AME_2030!AC43=0,0,(AME_2050!AC43/AME_2030!AC43)^(1/20)-1)</f>
        <v>-1.1420399031303319E-4</v>
      </c>
      <c r="AD43">
        <f>IF(AME_2030!AD43=0,0,(AME_2050!AD43/AME_2030!AD43)^(1/20)-1)</f>
        <v>7.3817110607832248E-5</v>
      </c>
      <c r="AE43">
        <f>IF(AME_2030!AE43=0,0,(AME_2050!AE43/AME_2030!AE43)^(1/20)-1)</f>
        <v>9.1093228888228239E-5</v>
      </c>
      <c r="AF43">
        <f>IF(AME_2030!AF43=0,0,(AME_2050!AF43/AME_2030!AF43)^(1/20)-1)</f>
        <v>9.6572515527304503E-5</v>
      </c>
      <c r="AG43">
        <f>IF(AME_2030!AG43=0,0,(AME_2050!AG43/AME_2030!AG43)^(1/20)-1)</f>
        <v>0</v>
      </c>
      <c r="AH43">
        <f>IF(AME_2030!AH43=0,0,(AME_2050!AH43/AME_2030!AH43)^(1/20)-1)</f>
        <v>6.1176081036284913E-5</v>
      </c>
      <c r="AI43">
        <f>IF(AME_2030!AI43=0,0,(AME_2050!AI43/AME_2030!AI43)^(1/20)-1)</f>
        <v>-2.3950256179294804E-5</v>
      </c>
      <c r="AJ43">
        <f>IF(AME_2030!AJ43=0,0,(AME_2050!AJ43/AME_2030!AJ43)^(1/20)-1)</f>
        <v>8.8316879942595961E-7</v>
      </c>
      <c r="AK43">
        <f>IF(AME_2030!AK43=0,0,(AME_2050!AK43/AME_2030!AK43)^(1/20)-1)</f>
        <v>0</v>
      </c>
      <c r="AL43">
        <f>IF(AME_2030!AL43=0,0,(AME_2050!AL43/AME_2030!AL43)^(1/20)-1)</f>
        <v>-3.195665898791944E-5</v>
      </c>
      <c r="AM43">
        <f>IF(AME_2030!AM43=0,0,(AME_2050!AM43/AME_2030!AM43)^(1/20)-1)</f>
        <v>-5.8125074731130155E-7</v>
      </c>
      <c r="AN43">
        <f>IF(AME_2030!AN43=0,0,(AME_2050!AN43/AME_2030!AN43)^(1/20)-1)</f>
        <v>0</v>
      </c>
      <c r="AO43">
        <f>IF(AME_2030!AO43=0,0,(AME_2050!AO43/AME_2030!AO43)^(1/20)-1)</f>
        <v>2.4742341353523045E-7</v>
      </c>
      <c r="AP43">
        <f>IF(AME_2030!AP43=0,0,(AME_2050!AP43/AME_2030!AP43)^(1/20)-1)</f>
        <v>5.6620201256940561E-4</v>
      </c>
      <c r="AQ43">
        <f>IF(AME_2030!AQ43=0,0,(AME_2050!AQ43/AME_2030!AQ43)^(1/20)-1)</f>
        <v>0</v>
      </c>
      <c r="AR43">
        <f>IF(AME_2030!AR43=0,0,(AME_2050!AR43/AME_2030!AR43)^(1/20)-1)</f>
        <v>0</v>
      </c>
      <c r="AS43">
        <f>IF(AME_2030!AS43=0,0,(AME_2050!AS43/AME_2030!AS43)^(1/20)-1)</f>
        <v>0</v>
      </c>
      <c r="AT43">
        <f>IF(AME_2030!AT43=0,0,(AME_2050!AT43/AME_2030!AT43)^(1/20)-1)</f>
        <v>0</v>
      </c>
      <c r="AU43">
        <f>IF(AME_2030!AU43=0,0,(AME_2050!AU43/AME_2030!AU43)^(1/20)-1)</f>
        <v>7.5105607163084009E-4</v>
      </c>
    </row>
    <row r="44" spans="1:47" x14ac:dyDescent="0.25">
      <c r="A44" s="146"/>
      <c r="B44" s="1" t="s">
        <v>5</v>
      </c>
      <c r="C44" s="1" t="s">
        <v>5</v>
      </c>
      <c r="D44" s="4" t="s">
        <v>42</v>
      </c>
      <c r="E44">
        <f>IF(AME_2030!E44=0,0,(AME_2050!E44/AME_2030!E44)^(1/20)-1)</f>
        <v>-2.3900651557140495E-4</v>
      </c>
      <c r="F44">
        <f>IF(AME_2030!F44=0,0,(AME_2050!F44/AME_2030!F44)^(1/20)-1)</f>
        <v>1.8158279467539451E-4</v>
      </c>
      <c r="G44">
        <f>IF(AME_2030!G44=0,0,(AME_2050!G44/AME_2030!G44)^(1/20)-1)</f>
        <v>1.0254268545395462E-9</v>
      </c>
      <c r="H44">
        <f>IF(AME_2030!H44=0,0,(AME_2050!H44/AME_2030!H44)^(1/20)-1)</f>
        <v>1.0778775445019484E-4</v>
      </c>
      <c r="I44">
        <f>IF(AME_2030!I44=0,0,(AME_2050!I44/AME_2030!I44)^(1/20)-1)</f>
        <v>-1.0184248478830593E-3</v>
      </c>
      <c r="J44">
        <f>IF(AME_2030!J44=0,0,(AME_2050!J44/AME_2030!J44)^(1/20)-1)</f>
        <v>-1.8820709939548763E-4</v>
      </c>
      <c r="K44" s="64">
        <f>IF('AME_2030 (Z)'!AW44=0,0,('AME_2050 (Z)'!AW44/'AME_2030 (Z)'!AW44)^(1/20)-1)</f>
        <v>1.0007952716550861E-5</v>
      </c>
      <c r="L44" s="64">
        <f t="shared" si="3"/>
        <v>1.0007952716550861E-5</v>
      </c>
      <c r="M44">
        <f>IF(AME_2030!M44=0,0,(AME_2050!M44/AME_2030!M44)^(1/20)-1)</f>
        <v>9.4512142412095379E-4</v>
      </c>
      <c r="N44">
        <f>IF(AME_2030!N44=0,0,(AME_2050!N44/AME_2030!N44)^(1/20)-1)</f>
        <v>-1.4072658103347901E-4</v>
      </c>
      <c r="O44">
        <f>IF(AME_2030!O44=0,0,(AME_2050!O44/AME_2030!O44)^(1/20)-1)</f>
        <v>-9.727871219433748E-5</v>
      </c>
      <c r="P44">
        <f>IF(AME_2030!P44=0,0,(AME_2050!P44/AME_2030!P44)^(1/20)-1)</f>
        <v>5.0139182264929971E-4</v>
      </c>
      <c r="Q44">
        <f>IF(AME_2030!Q44=0,0,(AME_2050!Q44/AME_2030!Q44)^(1/20)-1)</f>
        <v>-1.5983675261121988E-7</v>
      </c>
      <c r="R44">
        <f>IF(AME_2030!R44=0,0,(AME_2050!R44/AME_2030!R44)^(1/20)-1)</f>
        <v>1.7487387093950701E-8</v>
      </c>
      <c r="S44" s="64">
        <f t="shared" si="1"/>
        <v>1.0731053266432866E-5</v>
      </c>
      <c r="T44" s="64">
        <f>IF(AME_2030!T44=0,0,(AME_2050!T44/AME_2030!T44)^(1/20)-1)</f>
        <v>1.0731053266432866E-5</v>
      </c>
      <c r="U44">
        <f>IF(AME_2030!U44=0,0,(AME_2050!U44/AME_2030!U44)^(1/20)-1)</f>
        <v>7.7034178724844082E-7</v>
      </c>
      <c r="V44">
        <f>IF(AME_2030!V44=0,0,(AME_2050!V44/AME_2030!V44)^(1/20)-1)</f>
        <v>1.4685107796452712E-8</v>
      </c>
      <c r="W44">
        <f>IF(AME_2030!W44=0,0,(AME_2050!W44/AME_2030!W44)^(1/20)-1)</f>
        <v>1.2131549211336079E-4</v>
      </c>
      <c r="X44">
        <f>IF(AME_2030!X44=0,0,(AME_2050!X44/AME_2030!X44)^(1/20)-1)</f>
        <v>8.1272663801090772E-6</v>
      </c>
      <c r="Y44">
        <f>IF(AME_2030!Y44=0,0,(AME_2050!Y44/AME_2030!Y44)^(1/20)-1)</f>
        <v>-3.2568858520048982E-3</v>
      </c>
      <c r="Z44">
        <f>IF(AME_2030!Z44=0,0,(AME_2050!Z44/AME_2030!Z44)^(1/20)-1)</f>
        <v>1.2571156142571205E-4</v>
      </c>
      <c r="AA44">
        <f>IF(AME_2030!AA44=0,0,(AME_2050!AA44/AME_2030!AA44)^(1/20)-1)</f>
        <v>1.3586922223083331E-3</v>
      </c>
      <c r="AB44">
        <f>IF(AME_2030!AB44=0,0,(AME_2050!AB44/AME_2030!AB44)^(1/20)-1)</f>
        <v>1.6589350131379632E-5</v>
      </c>
      <c r="AC44">
        <f>IF(AME_2030!AC44=0,0,(AME_2050!AC44/AME_2030!AC44)^(1/20)-1)</f>
        <v>-1.1420399031303319E-4</v>
      </c>
      <c r="AD44">
        <f>IF(AME_2030!AD44=0,0,(AME_2050!AD44/AME_2030!AD44)^(1/20)-1)</f>
        <v>7.3817110607832248E-5</v>
      </c>
      <c r="AE44">
        <f>IF(AME_2030!AE44=0,0,(AME_2050!AE44/AME_2030!AE44)^(1/20)-1)</f>
        <v>9.1093228888228239E-5</v>
      </c>
      <c r="AF44">
        <f>IF(AME_2030!AF44=0,0,(AME_2050!AF44/AME_2030!AF44)^(1/20)-1)</f>
        <v>9.6572515527304503E-5</v>
      </c>
      <c r="AG44">
        <f>IF(AME_2030!AG44=0,0,(AME_2050!AG44/AME_2030!AG44)^(1/20)-1)</f>
        <v>3.1933415009399724E-5</v>
      </c>
      <c r="AH44">
        <f>IF(AME_2030!AH44=0,0,(AME_2050!AH44/AME_2030!AH44)^(1/20)-1)</f>
        <v>6.1176081036284913E-5</v>
      </c>
      <c r="AI44">
        <f>IF(AME_2030!AI44=0,0,(AME_2050!AI44/AME_2030!AI44)^(1/20)-1)</f>
        <v>-2.4000886651887043E-5</v>
      </c>
      <c r="AJ44">
        <f>IF(AME_2030!AJ44=0,0,(AME_2050!AJ44/AME_2030!AJ44)^(1/20)-1)</f>
        <v>8.8316879942595961E-7</v>
      </c>
      <c r="AK44">
        <f>IF(AME_2030!AK44=0,0,(AME_2050!AK44/AME_2030!AK44)^(1/20)-1)</f>
        <v>0</v>
      </c>
      <c r="AL44">
        <f>IF(AME_2030!AL44=0,0,(AME_2050!AL44/AME_2030!AL44)^(1/20)-1)</f>
        <v>-3.195665898791944E-5</v>
      </c>
      <c r="AM44">
        <f>IF(AME_2030!AM44=0,0,(AME_2050!AM44/AME_2030!AM44)^(1/20)-1)</f>
        <v>-1.6044657364933101E-6</v>
      </c>
      <c r="AN44">
        <f>IF(AME_2030!AN44=0,0,(AME_2050!AN44/AME_2030!AN44)^(1/20)-1)</f>
        <v>0</v>
      </c>
      <c r="AO44">
        <f>IF(AME_2030!AO44=0,0,(AME_2050!AO44/AME_2030!AO44)^(1/20)-1)</f>
        <v>2.4742341353523045E-7</v>
      </c>
      <c r="AP44">
        <f>IF(AME_2030!AP44=0,0,(AME_2050!AP44/AME_2030!AP44)^(1/20)-1)</f>
        <v>0</v>
      </c>
      <c r="AQ44">
        <f>IF(AME_2030!AQ44=0,0,(AME_2050!AQ44/AME_2030!AQ44)^(1/20)-1)</f>
        <v>0</v>
      </c>
      <c r="AR44">
        <f>IF(AME_2030!AR44=0,0,(AME_2050!AR44/AME_2030!AR44)^(1/20)-1)</f>
        <v>0</v>
      </c>
      <c r="AS44">
        <f>IF(AME_2030!AS44=0,0,(AME_2050!AS44/AME_2030!AS44)^(1/20)-1)</f>
        <v>0</v>
      </c>
      <c r="AT44">
        <f>IF(AME_2030!AT44=0,0,(AME_2050!AT44/AME_2030!AT44)^(1/20)-1)</f>
        <v>0</v>
      </c>
      <c r="AU44">
        <f>IF(AME_2030!AU44=0,0,(AME_2050!AU44/AME_2030!AU44)^(1/20)-1)</f>
        <v>-1.8371214206558406E-5</v>
      </c>
    </row>
    <row r="45" spans="1:47" x14ac:dyDescent="0.25">
      <c r="A45" s="146"/>
      <c r="B45" s="1" t="s">
        <v>6</v>
      </c>
      <c r="C45" s="1" t="s">
        <v>6</v>
      </c>
      <c r="D45" s="4" t="s">
        <v>43</v>
      </c>
      <c r="E45">
        <f>IF(AME_2030!E45=0,0,(AME_2050!E45/AME_2030!E45)^(1/20)-1)</f>
        <v>-8.7382140887992676E-4</v>
      </c>
      <c r="F45">
        <f>IF(AME_2030!F45=0,0,(AME_2050!F45/AME_2030!F45)^(1/20)-1)</f>
        <v>-5.049992989183294E-3</v>
      </c>
      <c r="G45">
        <f>IF(AME_2030!G45=0,0,(AME_2050!G45/AME_2030!G45)^(1/20)-1)</f>
        <v>2.1252783141572085E-3</v>
      </c>
      <c r="H45">
        <f>IF(AME_2030!H45=0,0,(AME_2050!H45/AME_2030!H45)^(1/20)-1)</f>
        <v>-5.1500094942678043E-3</v>
      </c>
      <c r="I45">
        <f>IF(AME_2030!I45=0,0,(AME_2050!I45/AME_2030!I45)^(1/20)-1)</f>
        <v>2.6294758138509788E-3</v>
      </c>
      <c r="J45">
        <f>IF(AME_2030!J45=0,0,(AME_2050!J45/AME_2030!J45)^(1/20)-1)</f>
        <v>-1.2763017614972894E-3</v>
      </c>
      <c r="K45" s="64">
        <f>IF('AME_2030 (Z)'!AW45=0,0,('AME_2050 (Z)'!AW45/'AME_2030 (Z)'!AW45)^(1/20)-1)</f>
        <v>-5.0478714155612892E-3</v>
      </c>
      <c r="L45" s="64">
        <f t="shared" si="3"/>
        <v>-5.0478714155612892E-3</v>
      </c>
      <c r="M45">
        <f>IF(AME_2030!M45=0,0,(AME_2050!M45/AME_2030!M45)^(1/20)-1)</f>
        <v>-5.6421683772012177E-4</v>
      </c>
      <c r="N45">
        <f>IF(AME_2030!N45=0,0,(AME_2050!N45/AME_2030!N45)^(1/20)-1)</f>
        <v>-4.9082833128444303E-4</v>
      </c>
      <c r="O45">
        <f>IF(AME_2030!O45=0,0,(AME_2050!O45/AME_2030!O45)^(1/20)-1)</f>
        <v>-3.1545275445521437E-4</v>
      </c>
      <c r="P45">
        <f>IF(AME_2030!P45=0,0,(AME_2050!P45/AME_2030!P45)^(1/20)-1)</f>
        <v>9.8160252044454666E-5</v>
      </c>
      <c r="Q45">
        <f>IF(AME_2030!Q45=0,0,(AME_2050!Q45/AME_2030!Q45)^(1/20)-1)</f>
        <v>-9.4492903408238682E-5</v>
      </c>
      <c r="R45">
        <f>IF(AME_2030!R45=0,0,(AME_2050!R45/AME_2030!R45)^(1/20)-1)</f>
        <v>-1.2795542427638251E-3</v>
      </c>
      <c r="S45" s="64">
        <f t="shared" si="1"/>
        <v>-8.4122448597034882E-4</v>
      </c>
      <c r="T45" s="64">
        <f>IF(AME_2030!T45=0,0,(AME_2050!T45/AME_2030!T45)^(1/20)-1)</f>
        <v>-8.4122448597034882E-4</v>
      </c>
      <c r="U45">
        <f>IF(AME_2030!U45=0,0,(AME_2050!U45/AME_2030!U45)^(1/20)-1)</f>
        <v>-1.2498972944121611E-3</v>
      </c>
      <c r="V45">
        <f>IF(AME_2030!V45=0,0,(AME_2050!V45/AME_2030!V45)^(1/20)-1)</f>
        <v>-1.2412356654796231E-3</v>
      </c>
      <c r="W45">
        <f>IF(AME_2030!W45=0,0,(AME_2050!W45/AME_2030!W45)^(1/20)-1)</f>
        <v>-7.4399900241572947E-4</v>
      </c>
      <c r="X45">
        <f>IF(AME_2030!X45=0,0,(AME_2050!X45/AME_2030!X45)^(1/20)-1)</f>
        <v>-4.5520722108050027E-4</v>
      </c>
      <c r="Y45">
        <f>IF(AME_2030!Y45=0,0,(AME_2050!Y45/AME_2030!Y45)^(1/20)-1)</f>
        <v>-3.077461954571814E-3</v>
      </c>
      <c r="Z45">
        <f>IF(AME_2030!Z45=0,0,(AME_2050!Z45/AME_2030!Z45)^(1/20)-1)</f>
        <v>6.8488876611039196E-4</v>
      </c>
      <c r="AA45">
        <f>IF(AME_2030!AA45=0,0,(AME_2050!AA45/AME_2030!AA45)^(1/20)-1)</f>
        <v>4.7332149975343185E-4</v>
      </c>
      <c r="AB45">
        <f>IF(AME_2030!AB45=0,0,(AME_2050!AB45/AME_2030!AB45)^(1/20)-1)</f>
        <v>-1.0950744237447907E-3</v>
      </c>
      <c r="AC45">
        <f>IF(AME_2030!AC45=0,0,(AME_2050!AC45/AME_2030!AC45)^(1/20)-1)</f>
        <v>9.4995453419510767E-5</v>
      </c>
      <c r="AD45">
        <f>IF(AME_2030!AD45=0,0,(AME_2050!AD45/AME_2030!AD45)^(1/20)-1)</f>
        <v>2.8520535147702475E-4</v>
      </c>
      <c r="AE45">
        <f>IF(AME_2030!AE45=0,0,(AME_2050!AE45/AME_2030!AE45)^(1/20)-1)</f>
        <v>3.0083454342055838E-4</v>
      </c>
      <c r="AF45">
        <f>IF(AME_2030!AF45=0,0,(AME_2050!AF45/AME_2030!AF45)^(1/20)-1)</f>
        <v>3.0472625117661245E-4</v>
      </c>
      <c r="AG45">
        <f>IF(AME_2030!AG45=0,0,(AME_2050!AG45/AME_2030!AG45)^(1/20)-1)</f>
        <v>0</v>
      </c>
      <c r="AH45">
        <f>IF(AME_2030!AH45=0,0,(AME_2050!AH45/AME_2030!AH45)^(1/20)-1)</f>
        <v>-1.1278760000248411E-3</v>
      </c>
      <c r="AI45">
        <f>IF(AME_2030!AI45=0,0,(AME_2050!AI45/AME_2030!AI45)^(1/20)-1)</f>
        <v>1.7823903112867967E-4</v>
      </c>
      <c r="AJ45">
        <f>IF(AME_2030!AJ45=0,0,(AME_2050!AJ45/AME_2030!AJ45)^(1/20)-1)</f>
        <v>-1.250436690238832E-3</v>
      </c>
      <c r="AK45">
        <f>IF(AME_2030!AK45=0,0,(AME_2050!AK45/AME_2030!AK45)^(1/20)-1)</f>
        <v>0</v>
      </c>
      <c r="AL45">
        <f>IF(AME_2030!AL45=0,0,(AME_2050!AL45/AME_2030!AL45)^(1/20)-1)</f>
        <v>-1.305072783782002E-3</v>
      </c>
      <c r="AM45">
        <f>IF(AME_2030!AM45=0,0,(AME_2050!AM45/AME_2030!AM45)^(1/20)-1)</f>
        <v>9.9250656809157789E-5</v>
      </c>
      <c r="AN45">
        <f>IF(AME_2030!AN45=0,0,(AME_2050!AN45/AME_2030!AN45)^(1/20)-1)</f>
        <v>0</v>
      </c>
      <c r="AO45">
        <f>IF(AME_2030!AO45=0,0,(AME_2050!AO45/AME_2030!AO45)^(1/20)-1)</f>
        <v>-4.0012914342801853E-4</v>
      </c>
      <c r="AP45">
        <f>IF(AME_2030!AP45=0,0,(AME_2050!AP45/AME_2030!AP45)^(1/20)-1)</f>
        <v>0</v>
      </c>
      <c r="AQ45">
        <f>IF(AME_2030!AQ45=0,0,(AME_2050!AQ45/AME_2030!AQ45)^(1/20)-1)</f>
        <v>0</v>
      </c>
      <c r="AR45">
        <f>IF(AME_2030!AR45=0,0,(AME_2050!AR45/AME_2030!AR45)^(1/20)-1)</f>
        <v>2.6269839858474864E-3</v>
      </c>
      <c r="AS45">
        <f>IF(AME_2030!AS45=0,0,(AME_2050!AS45/AME_2030!AS45)^(1/20)-1)</f>
        <v>0</v>
      </c>
      <c r="AT45">
        <f>IF(AME_2030!AT45=0,0,(AME_2050!AT45/AME_2030!AT45)^(1/20)-1)</f>
        <v>0</v>
      </c>
      <c r="AU45">
        <f>IF(AME_2030!AU45=0,0,(AME_2050!AU45/AME_2030!AU45)^(1/20)-1)</f>
        <v>-1.1658242239496186E-3</v>
      </c>
    </row>
    <row r="46" spans="1:47" x14ac:dyDescent="0.25">
      <c r="A46" s="146"/>
      <c r="B46" s="1" t="s">
        <v>7</v>
      </c>
      <c r="C46" s="1" t="s">
        <v>7</v>
      </c>
      <c r="D46" s="4" t="s">
        <v>44</v>
      </c>
      <c r="E46">
        <f>IF(AME_2030!E46=0,0,(AME_2050!E46/AME_2030!E46)^(1/20)-1)</f>
        <v>2.9190760188368969E-4</v>
      </c>
      <c r="F46">
        <f>IF(AME_2030!F46=0,0,(AME_2050!F46/AME_2030!F46)^(1/20)-1)</f>
        <v>-5.8452570574796248E-5</v>
      </c>
      <c r="G46">
        <f>IF(AME_2030!G46=0,0,(AME_2050!G46/AME_2030!G46)^(1/20)-1)</f>
        <v>1.0254268545395462E-9</v>
      </c>
      <c r="H46">
        <f>IF(AME_2030!H46=0,0,(AME_2050!H46/AME_2030!H46)^(1/20)-1)</f>
        <v>2.4836331747057905E-4</v>
      </c>
      <c r="I46">
        <f>IF(AME_2030!I46=0,0,(AME_2050!I46/AME_2030!I46)^(1/20)-1)</f>
        <v>-6.0140940114539188E-4</v>
      </c>
      <c r="J46">
        <f>IF(AME_2030!J46=0,0,(AME_2050!J46/AME_2030!J46)^(1/20)-1)</f>
        <v>-6.7853568014986099E-4</v>
      </c>
      <c r="K46" s="64">
        <f>IF('AME_2030 (Z)'!AW46=0,0,('AME_2050 (Z)'!AW46/'AME_2030 (Z)'!AW46)^(1/20)-1)</f>
        <v>7.9824059491251376E-6</v>
      </c>
      <c r="L46" s="64">
        <f t="shared" si="3"/>
        <v>7.9824059491251376E-6</v>
      </c>
      <c r="M46">
        <f>IF(AME_2030!M46=0,0,(AME_2050!M46/AME_2030!M46)^(1/20)-1)</f>
        <v>8.7744587801297236E-4</v>
      </c>
      <c r="N46">
        <f>IF(AME_2030!N46=0,0,(AME_2050!N46/AME_2030!N46)^(1/20)-1)</f>
        <v>-4.5221114720939148E-5</v>
      </c>
      <c r="O46">
        <f>IF(AME_2030!O46=0,0,(AME_2050!O46/AME_2030!O46)^(1/20)-1)</f>
        <v>9.8688141906055904E-4</v>
      </c>
      <c r="P46">
        <f>IF(AME_2030!P46=0,0,(AME_2050!P46/AME_2030!P46)^(1/20)-1)</f>
        <v>1.3794967994384955E-4</v>
      </c>
      <c r="Q46">
        <f>IF(AME_2030!Q46=0,0,(AME_2050!Q46/AME_2030!Q46)^(1/20)-1)</f>
        <v>1.1810282224811175E-4</v>
      </c>
      <c r="R46">
        <f>IF(AME_2030!R46=0,0,(AME_2050!R46/AME_2030!R46)^(1/20)-1)</f>
        <v>1.7487387093950701E-8</v>
      </c>
      <c r="S46" s="64">
        <f t="shared" si="1"/>
        <v>-1.0683230906693986E-5</v>
      </c>
      <c r="T46" s="64">
        <f>IF(AME_2030!T46=0,0,(AME_2050!T46/AME_2030!T46)^(1/20)-1)</f>
        <v>-1.0683230906693986E-5</v>
      </c>
      <c r="U46">
        <f>IF(AME_2030!U46=0,0,(AME_2050!U46/AME_2030!U46)^(1/20)-1)</f>
        <v>-4.4936631971026486E-8</v>
      </c>
      <c r="V46">
        <f>IF(AME_2030!V46=0,0,(AME_2050!V46/AME_2030!V46)^(1/20)-1)</f>
        <v>1.4685107796452712E-8</v>
      </c>
      <c r="W46">
        <f>IF(AME_2030!W46=0,0,(AME_2050!W46/AME_2030!W46)^(1/20)-1)</f>
        <v>-4.4220520515114714E-4</v>
      </c>
      <c r="X46">
        <f>IF(AME_2030!X46=0,0,(AME_2050!X46/AME_2030!X46)^(1/20)-1)</f>
        <v>-7.2114483418150854E-7</v>
      </c>
      <c r="Y46">
        <f>IF(AME_2030!Y46=0,0,(AME_2050!Y46/AME_2030!Y46)^(1/20)-1)</f>
        <v>-3.2572539780486576E-3</v>
      </c>
      <c r="Z46">
        <f>IF(AME_2030!Z46=0,0,(AME_2050!Z46/AME_2030!Z46)^(1/20)-1)</f>
        <v>8.810552534366245E-5</v>
      </c>
      <c r="AA46">
        <f>IF(AME_2030!AA46=0,0,(AME_2050!AA46/AME_2030!AA46)^(1/20)-1)</f>
        <v>1.3586912822438624E-3</v>
      </c>
      <c r="AB46">
        <f>IF(AME_2030!AB46=0,0,(AME_2050!AB46/AME_2030!AB46)^(1/20)-1)</f>
        <v>5.8481296332901778E-5</v>
      </c>
      <c r="AC46">
        <f>IF(AME_2030!AC46=0,0,(AME_2050!AC46/AME_2030!AC46)^(1/20)-1)</f>
        <v>-1.1420399031303319E-4</v>
      </c>
      <c r="AD46">
        <f>IF(AME_2030!AD46=0,0,(AME_2050!AD46/AME_2030!AD46)^(1/20)-1)</f>
        <v>7.3817110607832248E-5</v>
      </c>
      <c r="AE46">
        <f>IF(AME_2030!AE46=0,0,(AME_2050!AE46/AME_2030!AE46)^(1/20)-1)</f>
        <v>9.1093228888228239E-5</v>
      </c>
      <c r="AF46">
        <f>IF(AME_2030!AF46=0,0,(AME_2050!AF46/AME_2030!AF46)^(1/20)-1)</f>
        <v>9.6572515527304503E-5</v>
      </c>
      <c r="AG46">
        <f>IF(AME_2030!AG46=0,0,(AME_2050!AG46/AME_2030!AG46)^(1/20)-1)</f>
        <v>3.1933415009399724E-5</v>
      </c>
      <c r="AH46">
        <f>IF(AME_2030!AH46=0,0,(AME_2050!AH46/AME_2030!AH46)^(1/20)-1)</f>
        <v>6.1176081036284913E-5</v>
      </c>
      <c r="AI46">
        <f>IF(AME_2030!AI46=0,0,(AME_2050!AI46/AME_2030!AI46)^(1/20)-1)</f>
        <v>-2.3979290474707149E-5</v>
      </c>
      <c r="AJ46">
        <f>IF(AME_2030!AJ46=0,0,(AME_2050!AJ46/AME_2030!AJ46)^(1/20)-1)</f>
        <v>8.8316879942595961E-7</v>
      </c>
      <c r="AK46">
        <f>IF(AME_2030!AK46=0,0,(AME_2050!AK46/AME_2030!AK46)^(1/20)-1)</f>
        <v>0</v>
      </c>
      <c r="AL46">
        <f>IF(AME_2030!AL46=0,0,(AME_2050!AL46/AME_2030!AL46)^(1/20)-1)</f>
        <v>-3.195665898791944E-5</v>
      </c>
      <c r="AM46">
        <f>IF(AME_2030!AM46=0,0,(AME_2050!AM46/AME_2030!AM46)^(1/20)-1)</f>
        <v>-3.1362383353661372E-6</v>
      </c>
      <c r="AN46">
        <f>IF(AME_2030!AN46=0,0,(AME_2050!AN46/AME_2030!AN46)^(1/20)-1)</f>
        <v>0</v>
      </c>
      <c r="AO46">
        <f>IF(AME_2030!AO46=0,0,(AME_2050!AO46/AME_2030!AO46)^(1/20)-1)</f>
        <v>2.4742341353523045E-7</v>
      </c>
      <c r="AP46">
        <f>IF(AME_2030!AP46=0,0,(AME_2050!AP46/AME_2030!AP46)^(1/20)-1)</f>
        <v>0</v>
      </c>
      <c r="AQ46">
        <f>IF(AME_2030!AQ46=0,0,(AME_2050!AQ46/AME_2030!AQ46)^(1/20)-1)</f>
        <v>0</v>
      </c>
      <c r="AR46">
        <f>IF(AME_2030!AR46=0,0,(AME_2050!AR46/AME_2030!AR46)^(1/20)-1)</f>
        <v>0</v>
      </c>
      <c r="AS46">
        <f>IF(AME_2030!AS46=0,0,(AME_2050!AS46/AME_2030!AS46)^(1/20)-1)</f>
        <v>0</v>
      </c>
      <c r="AT46">
        <f>IF(AME_2030!AT46=0,0,(AME_2050!AT46/AME_2030!AT46)^(1/20)-1)</f>
        <v>0</v>
      </c>
      <c r="AU46">
        <f>IF(AME_2030!AU46=0,0,(AME_2050!AU46/AME_2030!AU46)^(1/20)-1)</f>
        <v>-2.7260878792941812E-3</v>
      </c>
    </row>
    <row r="47" spans="1:47" x14ac:dyDescent="0.25">
      <c r="A47" s="146"/>
      <c r="B47" s="1" t="s">
        <v>8</v>
      </c>
      <c r="C47" s="1" t="s">
        <v>8</v>
      </c>
      <c r="D47" s="4" t="s">
        <v>45</v>
      </c>
      <c r="E47">
        <f>IF(AME_2030!E47=0,0,(AME_2050!E47/AME_2030!E47)^(1/20)-1)</f>
        <v>4.7001551196366176E-3</v>
      </c>
      <c r="F47">
        <f>IF(AME_2030!F47=0,0,(AME_2050!F47/AME_2030!F47)^(1/20)-1)</f>
        <v>4.2756763112303808E-3</v>
      </c>
      <c r="G47">
        <f>IF(AME_2030!G47=0,0,(AME_2050!G47/AME_2030!G47)^(1/20)-1)</f>
        <v>1.0254268545395462E-9</v>
      </c>
      <c r="H47">
        <f>IF(AME_2030!H47=0,0,(AME_2050!H47/AME_2030!H47)^(1/20)-1)</f>
        <v>2.7864936843391419E-4</v>
      </c>
      <c r="I47">
        <f>IF(AME_2030!I47=0,0,(AME_2050!I47/AME_2030!I47)^(1/20)-1)</f>
        <v>1.2165427283581387E-3</v>
      </c>
      <c r="J47">
        <f>IF(AME_2030!J47=0,0,(AME_2050!J47/AME_2030!J47)^(1/20)-1)</f>
        <v>-3.5363382623332384E-5</v>
      </c>
      <c r="K47" s="64">
        <f>IF('AME_2030 (Z)'!AW47=0,0,('AME_2050 (Z)'!AW47/'AME_2030 (Z)'!AW47)^(1/20)-1)</f>
        <v>4.4263807688891266E-3</v>
      </c>
      <c r="L47" s="64">
        <f t="shared" si="3"/>
        <v>4.4263807688891266E-3</v>
      </c>
      <c r="M47">
        <f>IF(AME_2030!M47=0,0,(AME_2050!M47/AME_2030!M47)^(1/20)-1)</f>
        <v>4.3340089827514916E-4</v>
      </c>
      <c r="N47">
        <f>IF(AME_2030!N47=0,0,(AME_2050!N47/AME_2030!N47)^(1/20)-1)</f>
        <v>-3.5559212311353505E-5</v>
      </c>
      <c r="O47">
        <f>IF(AME_2030!O47=0,0,(AME_2050!O47/AME_2030!O47)^(1/20)-1)</f>
        <v>-1.1568502717446139E-3</v>
      </c>
      <c r="P47">
        <f>IF(AME_2030!P47=0,0,(AME_2050!P47/AME_2030!P47)^(1/20)-1)</f>
        <v>4.2413518494981428E-3</v>
      </c>
      <c r="Q47">
        <f>IF(AME_2030!Q47=0,0,(AME_2050!Q47/AME_2030!Q47)^(1/20)-1)</f>
        <v>-1.6393432189509838E-7</v>
      </c>
      <c r="R47">
        <f>IF(AME_2030!R47=0,0,(AME_2050!R47/AME_2030!R47)^(1/20)-1)</f>
        <v>-1.0263724448122957E-7</v>
      </c>
      <c r="S47" s="64">
        <f t="shared" si="1"/>
        <v>-3.9488632678441604E-5</v>
      </c>
      <c r="T47" s="64">
        <f>IF(AME_2030!T47=0,0,(AME_2050!T47/AME_2030!T47)^(1/20)-1)</f>
        <v>-3.9488632678441604E-5</v>
      </c>
      <c r="U47">
        <f>IF(AME_2030!U47=0,0,(AME_2050!U47/AME_2030!U47)^(1/20)-1)</f>
        <v>1.5301617577456739E-5</v>
      </c>
      <c r="V47">
        <f>IF(AME_2030!V47=0,0,(AME_2050!V47/AME_2030!V47)^(1/20)-1)</f>
        <v>1.4685107796452712E-8</v>
      </c>
      <c r="W47">
        <f>IF(AME_2030!W47=0,0,(AME_2050!W47/AME_2030!W47)^(1/20)-1)</f>
        <v>4.6695169327117814E-3</v>
      </c>
      <c r="X47">
        <f>IF(AME_2030!X47=0,0,(AME_2050!X47/AME_2030!X47)^(1/20)-1)</f>
        <v>4.6606800337463117E-3</v>
      </c>
      <c r="Y47">
        <f>IF(AME_2030!Y47=0,0,(AME_2050!Y47/AME_2030!Y47)^(1/20)-1)</f>
        <v>-3.2571754415412491E-3</v>
      </c>
      <c r="Z47">
        <f>IF(AME_2030!Z47=0,0,(AME_2050!Z47/AME_2030!Z47)^(1/20)-1)</f>
        <v>-1.0366098619829511E-4</v>
      </c>
      <c r="AA47">
        <f>IF(AME_2030!AA47=0,0,(AME_2050!AA47/AME_2030!AA47)^(1/20)-1)</f>
        <v>1.3184454811130397E-3</v>
      </c>
      <c r="AB47">
        <f>IF(AME_2030!AB47=0,0,(AME_2050!AB47/AME_2030!AB47)^(1/20)-1)</f>
        <v>2.3403798976140422E-5</v>
      </c>
      <c r="AC47">
        <f>IF(AME_2030!AC47=0,0,(AME_2050!AC47/AME_2030!AC47)^(1/20)-1)</f>
        <v>-1.1420399031303319E-4</v>
      </c>
      <c r="AD47">
        <f>IF(AME_2030!AD47=0,0,(AME_2050!AD47/AME_2030!AD47)^(1/20)-1)</f>
        <v>7.3817110607832248E-5</v>
      </c>
      <c r="AE47">
        <f>IF(AME_2030!AE47=0,0,(AME_2050!AE47/AME_2030!AE47)^(1/20)-1)</f>
        <v>9.1093228888228239E-5</v>
      </c>
      <c r="AF47">
        <f>IF(AME_2030!AF47=0,0,(AME_2050!AF47/AME_2030!AF47)^(1/20)-1)</f>
        <v>9.6572515527304503E-5</v>
      </c>
      <c r="AG47">
        <f>IF(AME_2030!AG47=0,0,(AME_2050!AG47/AME_2030!AG47)^(1/20)-1)</f>
        <v>3.1933415009399724E-5</v>
      </c>
      <c r="AH47">
        <f>IF(AME_2030!AH47=0,0,(AME_2050!AH47/AME_2030!AH47)^(1/20)-1)</f>
        <v>6.1167520203353476E-5</v>
      </c>
      <c r="AI47">
        <f>IF(AME_2030!AI47=0,0,(AME_2050!AI47/AME_2030!AI47)^(1/20)-1)</f>
        <v>-2.3871513847417702E-5</v>
      </c>
      <c r="AJ47">
        <f>IF(AME_2030!AJ47=0,0,(AME_2050!AJ47/AME_2030!AJ47)^(1/20)-1)</f>
        <v>8.7788053093618146E-7</v>
      </c>
      <c r="AK47">
        <f>IF(AME_2030!AK47=0,0,(AME_2050!AK47/AME_2030!AK47)^(1/20)-1)</f>
        <v>0</v>
      </c>
      <c r="AL47">
        <f>IF(AME_2030!AL47=0,0,(AME_2050!AL47/AME_2030!AL47)^(1/20)-1)</f>
        <v>-3.195665898791944E-5</v>
      </c>
      <c r="AM47">
        <f>IF(AME_2030!AM47=0,0,(AME_2050!AM47/AME_2030!AM47)^(1/20)-1)</f>
        <v>4.6610818984498259E-3</v>
      </c>
      <c r="AN47">
        <f>IF(AME_2030!AN47=0,0,(AME_2050!AN47/AME_2030!AN47)^(1/20)-1)</f>
        <v>0</v>
      </c>
      <c r="AO47">
        <f>IF(AME_2030!AO47=0,0,(AME_2050!AO47/AME_2030!AO47)^(1/20)-1)</f>
        <v>2.4742341353523045E-7</v>
      </c>
      <c r="AP47">
        <f>IF(AME_2030!AP47=0,0,(AME_2050!AP47/AME_2030!AP47)^(1/20)-1)</f>
        <v>4.6680569302388619E-3</v>
      </c>
      <c r="AQ47">
        <f>IF(AME_2030!AQ47=0,0,(AME_2050!AQ47/AME_2030!AQ47)^(1/20)-1)</f>
        <v>0</v>
      </c>
      <c r="AR47">
        <f>IF(AME_2030!AR47=0,0,(AME_2050!AR47/AME_2030!AR47)^(1/20)-1)</f>
        <v>0</v>
      </c>
      <c r="AS47">
        <f>IF(AME_2030!AS47=0,0,(AME_2050!AS47/AME_2030!AS47)^(1/20)-1)</f>
        <v>0</v>
      </c>
      <c r="AT47">
        <f>IF(AME_2030!AT47=0,0,(AME_2050!AT47/AME_2030!AT47)^(1/20)-1)</f>
        <v>0</v>
      </c>
      <c r="AU47">
        <f>IF(AME_2030!AU47=0,0,(AME_2050!AU47/AME_2030!AU47)^(1/20)-1)</f>
        <v>3.4457567522547805E-3</v>
      </c>
    </row>
    <row r="48" spans="1:47" x14ac:dyDescent="0.25">
      <c r="A48" s="146"/>
      <c r="B48" s="77" t="s">
        <v>9</v>
      </c>
      <c r="C48" s="77" t="s">
        <v>9</v>
      </c>
      <c r="D48" s="78" t="s">
        <v>46</v>
      </c>
      <c r="E48" s="79">
        <f>IF('AME_2030 (Z)'!E128=0,0,('AME_2050 (Z)'!E128/'AME_2030 (Z)'!E128)^(1/20)-1)</f>
        <v>-1.4373299629943936E-5</v>
      </c>
      <c r="F48" s="79">
        <f>IF('AME_2030 (Z)'!F128=0,0,('AME_2050 (Z)'!F128/'AME_2030 (Z)'!F128)^(1/20)-1)</f>
        <v>-6.0143079295627011E-4</v>
      </c>
      <c r="G48" s="79">
        <f>IF('AME_2030 (Z)'!G128=0,0,('AME_2050 (Z)'!G128/'AME_2030 (Z)'!G128)^(1/20)-1)</f>
        <v>1.0254268545395462E-9</v>
      </c>
      <c r="H48" s="79">
        <f>IF('AME_2030 (Z)'!H128=0,0,('AME_2050 (Z)'!H128/'AME_2030 (Z)'!H128)^(1/20)-1)</f>
        <v>1.4308268406506564E-3</v>
      </c>
      <c r="I48" s="79">
        <f>IF('AME_2030 (Z)'!I128=0,0,('AME_2050 (Z)'!I128/'AME_2030 (Z)'!I128)^(1/20)-1)</f>
        <v>2.4071805245453604E-3</v>
      </c>
      <c r="J48" s="79">
        <f>IF('AME_2030 (Z)'!J128=0,0,('AME_2050 (Z)'!J128/'AME_2030 (Z)'!J128)^(1/20)-1)</f>
        <v>-2.0423679005776574E-4</v>
      </c>
      <c r="K48" s="79">
        <f>IF('AME_2030 (Z)'!K128=0,0,('AME_2050 (Z)'!K128/'AME_2030 (Z)'!K128)^(1/20)-1)</f>
        <v>-9.4686892191386818E-6</v>
      </c>
      <c r="L48" s="79">
        <f>IF('AME_2030 (Z)'!L128=0,0,('AME_2050 (Z)'!L128/'AME_2030 (Z)'!L128)^(1/20)-1)</f>
        <v>-9.4686892191386818E-6</v>
      </c>
      <c r="M48" s="79">
        <f>IF('AME_2030 (Z)'!M128=0,0,('AME_2050 (Z)'!M128/'AME_2030 (Z)'!M128)^(1/20)-1)</f>
        <v>8.4144118040341276E-4</v>
      </c>
      <c r="N48" s="79">
        <f>IF('AME_2030 (Z)'!N128=0,0,('AME_2050 (Z)'!N128/'AME_2030 (Z)'!N128)^(1/20)-1)</f>
        <v>-6.4373863502109607E-5</v>
      </c>
      <c r="O48" s="79">
        <f>IF('AME_2030 (Z)'!O128=0,0,('AME_2050 (Z)'!O128/'AME_2030 (Z)'!O128)^(1/20)-1)</f>
        <v>3.8273690270969052E-3</v>
      </c>
      <c r="P48" s="79">
        <f>IF('AME_2030 (Z)'!P128=0,0,('AME_2050 (Z)'!P128/'AME_2030 (Z)'!P128)^(1/20)-1)</f>
        <v>-1.7815847751045943E-4</v>
      </c>
      <c r="Q48" s="79">
        <f>IF('AME_2030 (Z)'!Q128=0,0,('AME_2050 (Z)'!Q128/'AME_2030 (Z)'!Q128)^(1/20)-1)</f>
        <v>-3.91079386412585E-5</v>
      </c>
      <c r="R48" s="79">
        <f>IF('AME_2030 (Z)'!R128=0,0,('AME_2050 (Z)'!R128/'AME_2030 (Z)'!R128)^(1/20)-1)</f>
        <v>8.3607143430697306E-10</v>
      </c>
      <c r="S48" s="79">
        <f t="shared" si="1"/>
        <v>-1.4467515069760406E-4</v>
      </c>
      <c r="T48" s="79">
        <f>IF('AME_2030 (Z)'!T128=0,0,('AME_2050 (Z)'!T128/'AME_2030 (Z)'!T128)^(1/20)-1)</f>
        <v>-1.4467515069760406E-4</v>
      </c>
      <c r="U48" s="79">
        <f>IF('AME_2030 (Z)'!U128=0,0,('AME_2050 (Z)'!U128/'AME_2030 (Z)'!U128)^(1/20)-1)</f>
        <v>1.5717212348498322E-5</v>
      </c>
      <c r="V48" s="79">
        <f>IF('AME_2030 (Z)'!V128=0,0,('AME_2050 (Z)'!V128/'AME_2030 (Z)'!V128)^(1/20)-1)</f>
        <v>1.4685107796452712E-8</v>
      </c>
      <c r="W48" s="79">
        <f>IF('AME_2030 (Z)'!W128=0,0,('AME_2050 (Z)'!W128/'AME_2030 (Z)'!W128)^(1/20)-1)</f>
        <v>-2.5035059182776376E-4</v>
      </c>
      <c r="X48" s="79">
        <f>IF('AME_2030 (Z)'!X128=0,0,('AME_2050 (Z)'!X128/'AME_2030 (Z)'!X128)^(1/20)-1)</f>
        <v>1.4881918073417211E-6</v>
      </c>
      <c r="Y48" s="79">
        <f>IF('AME_2030 (Z)'!Y128=0,0,('AME_2050 (Z)'!Y128/'AME_2030 (Z)'!Y128)^(1/20)-1)</f>
        <v>-3.2657898182836265E-3</v>
      </c>
      <c r="Z48" s="79">
        <f>IF('AME_2030 (Z)'!Z128=0,0,('AME_2050 (Z)'!Z128/'AME_2030 (Z)'!Z128)^(1/20)-1)</f>
        <v>-6.432459048344441E-5</v>
      </c>
      <c r="AA48" s="79">
        <f>IF('AME_2030 (Z)'!AA128=0,0,('AME_2050 (Z)'!AA128/'AME_2030 (Z)'!AA128)^(1/20)-1)</f>
        <v>1.3446019206952986E-3</v>
      </c>
      <c r="AB48" s="79">
        <f>IF('AME_2030 (Z)'!AB128=0,0,('AME_2050 (Z)'!AB128/'AME_2030 (Z)'!AB128)^(1/20)-1)</f>
        <v>-1.3321728824711165E-4</v>
      </c>
      <c r="AC48" s="79">
        <f>IF('AME_2030 (Z)'!AC128=0,0,('AME_2050 (Z)'!AC128/'AME_2030 (Z)'!AC128)^(1/20)-1)</f>
        <v>-1.3314103014272494E-4</v>
      </c>
      <c r="AD48" s="79">
        <f>IF('AME_2030 (Z)'!AD128=0,0,('AME_2050 (Z)'!AD128/'AME_2030 (Z)'!AD128)^(1/20)-1)</f>
        <v>-6.6055196873415767E-6</v>
      </c>
      <c r="AE48" s="79">
        <f>IF('AME_2030 (Z)'!AE128=0,0,('AME_2050 (Z)'!AE128/'AME_2030 (Z)'!AE128)^(1/20)-1)</f>
        <v>-3.9467211921948575E-3</v>
      </c>
      <c r="AF48" s="79">
        <f>IF('AME_2030 (Z)'!AF128=0,0,('AME_2050 (Z)'!AF128/'AME_2030 (Z)'!AF128)^(1/20)-1)</f>
        <v>-2.1671468812767269E-4</v>
      </c>
      <c r="AG48" s="79">
        <f>IF('AME_2030 (Z)'!AG128=0,0,('AME_2050 (Z)'!AG128/'AME_2030 (Z)'!AG128)^(1/20)-1)</f>
        <v>3.1933415009399724E-5</v>
      </c>
      <c r="AH48" s="79">
        <f>IF('AME_2030 (Z)'!AH128=0,0,('AME_2050 (Z)'!AH128/'AME_2030 (Z)'!AH128)^(1/20)-1)</f>
        <v>-1.5366161576280124E-4</v>
      </c>
      <c r="AI48" s="79">
        <f>IF('AME_2030 (Z)'!AI128=0,0,('AME_2050 (Z)'!AI128/'AME_2030 (Z)'!AI128)^(1/20)-1)</f>
        <v>-6.2481666767144617E-5</v>
      </c>
      <c r="AJ48" s="79">
        <f>IF('AME_2030 (Z)'!AJ128=0,0,('AME_2050 (Z)'!AJ128/'AME_2030 (Z)'!AJ128)^(1/20)-1)</f>
        <v>8.8315990054432802E-7</v>
      </c>
      <c r="AK48" s="79">
        <f>IF('AME_2030 (Z)'!AK128=0,0,('AME_2050 (Z)'!AK128/'AME_2030 (Z)'!AK128)^(1/20)-1)</f>
        <v>0</v>
      </c>
      <c r="AL48" s="79">
        <f>IF('AME_2030 (Z)'!AL128=0,0,('AME_2050 (Z)'!AL128/'AME_2030 (Z)'!AL128)^(1/20)-1)</f>
        <v>-3.195665898791944E-5</v>
      </c>
      <c r="AM48" s="79">
        <f>IF('AME_2030 (Z)'!AM128=0,0,('AME_2050 (Z)'!AM128/'AME_2030 (Z)'!AM128)^(1/20)-1)</f>
        <v>1.8302263846692313E-6</v>
      </c>
      <c r="AN48" s="79">
        <f>IF('AME_2030 (Z)'!AN128=0,0,('AME_2050 (Z)'!AN128/'AME_2030 (Z)'!AN128)^(1/20)-1)</f>
        <v>0</v>
      </c>
      <c r="AO48" s="79">
        <f>IF('AME_2030 (Z)'!AO128=0,0,('AME_2050 (Z)'!AO128/'AME_2030 (Z)'!AO128)^(1/20)-1)</f>
        <v>-3.5324217696253157E-5</v>
      </c>
      <c r="AP48" s="79">
        <f>IF('AME_2030 (Z)'!AP128=0,0,('AME_2050 (Z)'!AP128/'AME_2030 (Z)'!AP128)^(1/20)-1)</f>
        <v>-8.2412053279412589E-6</v>
      </c>
      <c r="AQ48" s="79">
        <f>IF('AME_2030 (Z)'!AQ128=0,0,('AME_2050 (Z)'!AQ128/'AME_2030 (Z)'!AQ128)^(1/20)-1)</f>
        <v>-6.0712187581746235E-5</v>
      </c>
      <c r="AR48" s="79">
        <f>IF('AME_2030 (Z)'!AR128=0,0,('AME_2050 (Z)'!AR128/'AME_2030 (Z)'!AR128)^(1/20)-1)</f>
        <v>0</v>
      </c>
      <c r="AS48" s="79">
        <f>IF('AME_2030 (Z)'!AS128=0,0,('AME_2050 (Z)'!AS128/'AME_2030 (Z)'!AS128)^(1/20)-1)</f>
        <v>0</v>
      </c>
      <c r="AT48" s="79">
        <f>IF('AME_2030 (Z)'!AT128=0,0,('AME_2050 (Z)'!AT128/'AME_2030 (Z)'!AT128)^(1/20)-1)</f>
        <v>0</v>
      </c>
      <c r="AU48" s="79">
        <f>IF('AME_2030 (Z)'!AU128=0,0,('AME_2050 (Z)'!AU128/'AME_2030 (Z)'!AU128)^(1/20)-1)</f>
        <v>-3.3889436765754954E-4</v>
      </c>
    </row>
    <row r="49" spans="1:47" x14ac:dyDescent="0.25">
      <c r="A49" s="146"/>
      <c r="B49" s="77" t="s">
        <v>10</v>
      </c>
      <c r="C49" s="77" t="s">
        <v>10</v>
      </c>
      <c r="D49" s="78" t="s">
        <v>47</v>
      </c>
      <c r="E49" s="79">
        <f t="shared" ref="E49:AU49" si="5">E48</f>
        <v>-1.4373299629943936E-5</v>
      </c>
      <c r="F49" s="79">
        <f t="shared" si="5"/>
        <v>-6.0143079295627011E-4</v>
      </c>
      <c r="G49" s="79">
        <f t="shared" si="5"/>
        <v>1.0254268545395462E-9</v>
      </c>
      <c r="H49" s="79">
        <f t="shared" si="5"/>
        <v>1.4308268406506564E-3</v>
      </c>
      <c r="I49" s="79">
        <f t="shared" si="5"/>
        <v>2.4071805245453604E-3</v>
      </c>
      <c r="J49" s="79">
        <f t="shared" si="5"/>
        <v>-2.0423679005776574E-4</v>
      </c>
      <c r="K49" s="79">
        <f t="shared" si="5"/>
        <v>-9.4686892191386818E-6</v>
      </c>
      <c r="L49" s="79">
        <f t="shared" si="5"/>
        <v>-9.4686892191386818E-6</v>
      </c>
      <c r="M49" s="79">
        <f t="shared" si="5"/>
        <v>8.4144118040341276E-4</v>
      </c>
      <c r="N49" s="79">
        <f t="shared" si="5"/>
        <v>-6.4373863502109607E-5</v>
      </c>
      <c r="O49" s="79">
        <f t="shared" si="5"/>
        <v>3.8273690270969052E-3</v>
      </c>
      <c r="P49" s="79">
        <f t="shared" si="5"/>
        <v>-1.7815847751045943E-4</v>
      </c>
      <c r="Q49" s="79">
        <f t="shared" si="5"/>
        <v>-3.91079386412585E-5</v>
      </c>
      <c r="R49" s="79">
        <f t="shared" si="5"/>
        <v>8.3607143430697306E-10</v>
      </c>
      <c r="S49" s="79">
        <f t="shared" si="1"/>
        <v>-1.4467515069760406E-4</v>
      </c>
      <c r="T49" s="79">
        <f t="shared" si="5"/>
        <v>-1.4467515069760406E-4</v>
      </c>
      <c r="U49" s="79">
        <f t="shared" si="5"/>
        <v>1.5717212348498322E-5</v>
      </c>
      <c r="V49" s="79">
        <f t="shared" si="5"/>
        <v>1.4685107796452712E-8</v>
      </c>
      <c r="W49" s="79">
        <f t="shared" si="5"/>
        <v>-2.5035059182776376E-4</v>
      </c>
      <c r="X49" s="79">
        <f t="shared" si="5"/>
        <v>1.4881918073417211E-6</v>
      </c>
      <c r="Y49" s="79">
        <f t="shared" si="5"/>
        <v>-3.2657898182836265E-3</v>
      </c>
      <c r="Z49" s="79">
        <f t="shared" si="5"/>
        <v>-6.432459048344441E-5</v>
      </c>
      <c r="AA49" s="79">
        <f t="shared" si="5"/>
        <v>1.3446019206952986E-3</v>
      </c>
      <c r="AB49" s="79">
        <f t="shared" si="5"/>
        <v>-1.3321728824711165E-4</v>
      </c>
      <c r="AC49" s="79">
        <f t="shared" si="5"/>
        <v>-1.3314103014272494E-4</v>
      </c>
      <c r="AD49" s="79">
        <f t="shared" si="5"/>
        <v>-6.6055196873415767E-6</v>
      </c>
      <c r="AE49" s="79">
        <f t="shared" si="5"/>
        <v>-3.9467211921948575E-3</v>
      </c>
      <c r="AF49" s="79">
        <f t="shared" si="5"/>
        <v>-2.1671468812767269E-4</v>
      </c>
      <c r="AG49" s="79">
        <f t="shared" si="5"/>
        <v>3.1933415009399724E-5</v>
      </c>
      <c r="AH49" s="79">
        <f t="shared" si="5"/>
        <v>-1.5366161576280124E-4</v>
      </c>
      <c r="AI49" s="79">
        <f t="shared" si="5"/>
        <v>-6.2481666767144617E-5</v>
      </c>
      <c r="AJ49" s="79">
        <f t="shared" si="5"/>
        <v>8.8315990054432802E-7</v>
      </c>
      <c r="AK49" s="79">
        <f t="shared" si="5"/>
        <v>0</v>
      </c>
      <c r="AL49" s="79">
        <f t="shared" si="5"/>
        <v>-3.195665898791944E-5</v>
      </c>
      <c r="AM49" s="79">
        <f t="shared" si="5"/>
        <v>1.8302263846692313E-6</v>
      </c>
      <c r="AN49" s="79">
        <f t="shared" si="5"/>
        <v>0</v>
      </c>
      <c r="AO49" s="79">
        <f t="shared" si="5"/>
        <v>-3.5324217696253157E-5</v>
      </c>
      <c r="AP49" s="79">
        <f t="shared" si="5"/>
        <v>-8.2412053279412589E-6</v>
      </c>
      <c r="AQ49" s="79">
        <f t="shared" si="5"/>
        <v>-6.0712187581746235E-5</v>
      </c>
      <c r="AR49" s="79">
        <f t="shared" si="5"/>
        <v>0</v>
      </c>
      <c r="AS49" s="79">
        <f t="shared" si="5"/>
        <v>0</v>
      </c>
      <c r="AT49" s="79">
        <f t="shared" si="5"/>
        <v>0</v>
      </c>
      <c r="AU49" s="79">
        <f t="shared" si="5"/>
        <v>-3.3889436765754954E-4</v>
      </c>
    </row>
    <row r="50" spans="1:47" x14ac:dyDescent="0.25">
      <c r="A50" s="146"/>
      <c r="B50" s="1" t="s">
        <v>11</v>
      </c>
      <c r="C50" s="1" t="s">
        <v>11</v>
      </c>
      <c r="D50" s="4" t="s">
        <v>48</v>
      </c>
      <c r="E50">
        <f>IF(AME_2030!E50=0,0,(AME_2050!E50/AME_2030!E50)^(1/20)-1)</f>
        <v>-1.8327841863454042E-2</v>
      </c>
      <c r="F50">
        <f>IF(AME_2030!F50=0,0,(AME_2050!F50/AME_2030!F50)^(1/20)-1)</f>
        <v>-1.8723121495483719E-2</v>
      </c>
      <c r="G50">
        <f>IF(AME_2030!G50=0,0,(AME_2050!G50/AME_2030!G50)^(1/20)-1)</f>
        <v>1.2084708100271069E-2</v>
      </c>
      <c r="H50">
        <f>IF(AME_2030!H50=0,0,(AME_2050!H50/AME_2030!H50)^(1/20)-1)</f>
        <v>1.6916520351717423E-4</v>
      </c>
      <c r="I50">
        <f>IF(AME_2030!I50=0,0,(AME_2050!I50/AME_2030!I50)^(1/20)-1)</f>
        <v>5.4757650384851253E-4</v>
      </c>
      <c r="J50">
        <f>IF(AME_2030!J50=0,0,(AME_2050!J50/AME_2030!J50)^(1/20)-1)</f>
        <v>-1.1155202596524472E-4</v>
      </c>
      <c r="K50" s="64">
        <f>IF('AME_2030 (Z)'!AW50=0,0,('AME_2050 (Z)'!AW50/'AME_2030 (Z)'!AW50)^(1/20)-1)</f>
        <v>-1.8685594774816239E-2</v>
      </c>
      <c r="L50" s="64">
        <f t="shared" ref="L50:L84" si="6">K50</f>
        <v>-1.8685594774816239E-2</v>
      </c>
      <c r="M50">
        <f>IF(AME_2030!M50=0,0,(AME_2050!M50/AME_2030!M50)^(1/20)-1)</f>
        <v>-1.4775658684785808E-3</v>
      </c>
      <c r="N50">
        <f>IF(AME_2030!N50=0,0,(AME_2050!N50/AME_2030!N50)^(1/20)-1)</f>
        <v>-6.4629554328621275E-5</v>
      </c>
      <c r="O50">
        <f>IF(AME_2030!O50=0,0,(AME_2050!O50/AME_2030!O50)^(1/20)-1)</f>
        <v>4.543327107597861E-5</v>
      </c>
      <c r="P50">
        <f>IF(AME_2030!P50=0,0,(AME_2050!P50/AME_2030!P50)^(1/20)-1)</f>
        <v>-1.5209854894897235E-2</v>
      </c>
      <c r="Q50">
        <f>IF(AME_2030!Q50=0,0,(AME_2050!Q50/AME_2030!Q50)^(1/20)-1)</f>
        <v>-1.5983594436885795E-7</v>
      </c>
      <c r="R50">
        <f>IF(AME_2030!R50=0,0,(AME_2050!R50/AME_2030!R50)^(1/20)-1)</f>
        <v>1.7487387093950701E-8</v>
      </c>
      <c r="S50" s="64">
        <f t="shared" si="1"/>
        <v>-1.1667253220770668E-5</v>
      </c>
      <c r="T50" s="64">
        <f>IF(AME_2030!T50=0,0,(AME_2050!T50/AME_2030!T50)^(1/20)-1)</f>
        <v>-1.1667253220770668E-5</v>
      </c>
      <c r="U50">
        <f>IF(AME_2030!U50=0,0,(AME_2050!U50/AME_2030!U50)^(1/20)-1)</f>
        <v>9.6496950450219998E-6</v>
      </c>
      <c r="V50">
        <f>IF(AME_2030!V50=0,0,(AME_2050!V50/AME_2030!V50)^(1/20)-1)</f>
        <v>1.4685107796452712E-8</v>
      </c>
      <c r="W50">
        <f>IF(AME_2030!W50=0,0,(AME_2050!W50/AME_2030!W50)^(1/20)-1)</f>
        <v>-1.8813469284063578E-2</v>
      </c>
      <c r="X50">
        <f>IF(AME_2030!X50=0,0,(AME_2050!X50/AME_2030!X50)^(1/20)-1)</f>
        <v>-1.8695775408915094E-2</v>
      </c>
      <c r="Y50">
        <f>IF(AME_2030!Y50=0,0,(AME_2050!Y50/AME_2030!Y50)^(1/20)-1)</f>
        <v>-3.2568325259687558E-3</v>
      </c>
      <c r="Z50">
        <f>IF(AME_2030!Z50=0,0,(AME_2050!Z50/AME_2030!Z50)^(1/20)-1)</f>
        <v>1.2586480117260379E-4</v>
      </c>
      <c r="AA50">
        <f>IF(AME_2030!AA50=0,0,(AME_2050!AA50/AME_2030!AA50)^(1/20)-1)</f>
        <v>1.3587098714469281E-3</v>
      </c>
      <c r="AB50">
        <f>IF(AME_2030!AB50=0,0,(AME_2050!AB50/AME_2030!AB50)^(1/20)-1)</f>
        <v>1.0076890031740504E-5</v>
      </c>
      <c r="AC50">
        <f>IF(AME_2030!AC50=0,0,(AME_2050!AC50/AME_2030!AC50)^(1/20)-1)</f>
        <v>-1.1420399031303319E-4</v>
      </c>
      <c r="AD50">
        <f>IF(AME_2030!AD50=0,0,(AME_2050!AD50/AME_2030!AD50)^(1/20)-1)</f>
        <v>7.3817110607832248E-5</v>
      </c>
      <c r="AE50">
        <f>IF(AME_2030!AE50=0,0,(AME_2050!AE50/AME_2030!AE50)^(1/20)-1)</f>
        <v>9.1093228888228239E-5</v>
      </c>
      <c r="AF50">
        <f>IF(AME_2030!AF50=0,0,(AME_2050!AF50/AME_2030!AF50)^(1/20)-1)</f>
        <v>9.6572515527304503E-5</v>
      </c>
      <c r="AG50">
        <f>IF(AME_2030!AG50=0,0,(AME_2050!AG50/AME_2030!AG50)^(1/20)-1)</f>
        <v>0</v>
      </c>
      <c r="AH50">
        <f>IF(AME_2030!AH50=0,0,(AME_2050!AH50/AME_2030!AH50)^(1/20)-1)</f>
        <v>6.1176081036284913E-5</v>
      </c>
      <c r="AI50">
        <f>IF(AME_2030!AI50=0,0,(AME_2050!AI50/AME_2030!AI50)^(1/20)-1)</f>
        <v>-2.3952300595486697E-5</v>
      </c>
      <c r="AJ50">
        <f>IF(AME_2030!AJ50=0,0,(AME_2050!AJ50/AME_2030!AJ50)^(1/20)-1)</f>
        <v>8.8316879942595961E-7</v>
      </c>
      <c r="AK50">
        <f>IF(AME_2030!AK50=0,0,(AME_2050!AK50/AME_2030!AK50)^(1/20)-1)</f>
        <v>0</v>
      </c>
      <c r="AL50">
        <f>IF(AME_2030!AL50=0,0,(AME_2050!AL50/AME_2030!AL50)^(1/20)-1)</f>
        <v>-3.195665898791944E-5</v>
      </c>
      <c r="AM50">
        <f>IF(AME_2030!AM50=0,0,(AME_2050!AM50/AME_2030!AM50)^(1/20)-1)</f>
        <v>-1.8715187235966546E-2</v>
      </c>
      <c r="AN50">
        <f>IF(AME_2030!AN50=0,0,(AME_2050!AN50/AME_2030!AN50)^(1/20)-1)</f>
        <v>0</v>
      </c>
      <c r="AO50">
        <f>IF(AME_2030!AO50=0,0,(AME_2050!AO50/AME_2030!AO50)^(1/20)-1)</f>
        <v>2.4742341353523045E-7</v>
      </c>
      <c r="AP50">
        <f>IF(AME_2030!AP50=0,0,(AME_2050!AP50/AME_2030!AP50)^(1/20)-1)</f>
        <v>-1.8711229867883206E-2</v>
      </c>
      <c r="AQ50">
        <f>IF(AME_2030!AQ50=0,0,(AME_2050!AQ50/AME_2030!AQ50)^(1/20)-1)</f>
        <v>-2.6549201832870573E-5</v>
      </c>
      <c r="AR50">
        <f>IF(AME_2030!AR50=0,0,(AME_2050!AR50/AME_2030!AR50)^(1/20)-1)</f>
        <v>0</v>
      </c>
      <c r="AS50">
        <f>IF(AME_2030!AS50=0,0,(AME_2050!AS50/AME_2030!AS50)^(1/20)-1)</f>
        <v>0</v>
      </c>
      <c r="AT50">
        <f>IF(AME_2030!AT50=0,0,(AME_2050!AT50/AME_2030!AT50)^(1/20)-1)</f>
        <v>0</v>
      </c>
      <c r="AU50">
        <f>IF(AME_2030!AU50=0,0,(AME_2050!AU50/AME_2030!AU50)^(1/20)-1)</f>
        <v>-4.3385369768053073E-3</v>
      </c>
    </row>
    <row r="51" spans="1:47" x14ac:dyDescent="0.25">
      <c r="A51" s="146"/>
      <c r="B51" s="1" t="s">
        <v>12</v>
      </c>
      <c r="C51" s="1">
        <v>10</v>
      </c>
      <c r="D51" s="4" t="s">
        <v>49</v>
      </c>
      <c r="E51">
        <f>IF(AME_2030!E51=0,0,(AME_2050!E51/AME_2030!E51)^(1/20)-1)</f>
        <v>-3.3032490277610238E-3</v>
      </c>
      <c r="F51">
        <f>IF(AME_2030!F51=0,0,(AME_2050!F51/AME_2030!F51)^(1/20)-1)</f>
        <v>-3.6258881680306665E-4</v>
      </c>
      <c r="G51">
        <f>IF(AME_2030!G51=0,0,(AME_2050!G51/AME_2030!G51)^(1/20)-1)</f>
        <v>-9.9675380557051607E-4</v>
      </c>
      <c r="H51">
        <f>IF(AME_2030!H51=0,0,(AME_2050!H51/AME_2030!H51)^(1/20)-1)</f>
        <v>0</v>
      </c>
      <c r="I51">
        <f>IF(AME_2030!I51=0,0,(AME_2050!I51/AME_2030!I51)^(1/20)-1)</f>
        <v>-1.3160524437005883E-3</v>
      </c>
      <c r="J51">
        <f>IF(AME_2030!J51=0,0,(AME_2050!J51/AME_2030!J51)^(1/20)-1)</f>
        <v>-5.3645857478357151E-4</v>
      </c>
      <c r="K51" s="64">
        <f>IF('AME_2030 (Z)'!AW51=0,0,('AME_2050 (Z)'!AW51/'AME_2030 (Z)'!AW51)^(1/20)-1)</f>
        <v>-3.9704665481599122E-4</v>
      </c>
      <c r="L51" s="64">
        <f t="shared" si="6"/>
        <v>-3.9704665481599122E-4</v>
      </c>
      <c r="M51">
        <f>IF(AME_2030!M51=0,0,(AME_2050!M51/AME_2030!M51)^(1/20)-1)</f>
        <v>-1.9640773590480221E-3</v>
      </c>
      <c r="N51">
        <f>IF(AME_2030!N51=0,0,(AME_2050!N51/AME_2030!N51)^(1/20)-1)</f>
        <v>-4.9636141749342944E-4</v>
      </c>
      <c r="O51">
        <f>IF(AME_2030!O51=0,0,(AME_2050!O51/AME_2030!O51)^(1/20)-1)</f>
        <v>-9.817973388043244E-4</v>
      </c>
      <c r="P51">
        <f>IF(AME_2030!P51=0,0,(AME_2050!P51/AME_2030!P51)^(1/20)-1)</f>
        <v>-9.2646788322581219E-4</v>
      </c>
      <c r="Q51">
        <f>IF(AME_2030!Q51=0,0,(AME_2050!Q51/AME_2030!Q51)^(1/20)-1)</f>
        <v>-4.6508500237973927E-4</v>
      </c>
      <c r="R51">
        <f>IF(AME_2030!R51=0,0,(AME_2050!R51/AME_2030!R51)^(1/20)-1)</f>
        <v>-4.0756430908239771E-4</v>
      </c>
      <c r="S51" s="64">
        <f t="shared" si="1"/>
        <v>-4.0029701946919793E-4</v>
      </c>
      <c r="T51" s="64">
        <f>IF(AME_2030!T51=0,0,(AME_2050!T51/AME_2030!T51)^(1/20)-1)</f>
        <v>-4.0029701946919793E-4</v>
      </c>
      <c r="U51">
        <f>IF(AME_2030!U51=0,0,(AME_2050!U51/AME_2030!U51)^(1/20)-1)</f>
        <v>-2.9085513789961492E-4</v>
      </c>
      <c r="V51">
        <f>IF(AME_2030!V51=0,0,(AME_2050!V51/AME_2030!V51)^(1/20)-1)</f>
        <v>-3.3364622477283223E-4</v>
      </c>
      <c r="W51">
        <f>IF(AME_2030!W51=0,0,(AME_2050!W51/AME_2030!W51)^(1/20)-1)</f>
        <v>-5.3809200961518755E-4</v>
      </c>
      <c r="X51">
        <f>IF(AME_2030!X51=0,0,(AME_2050!X51/AME_2030!X51)^(1/20)-1)</f>
        <v>1.5954375324556125E-4</v>
      </c>
      <c r="Y51">
        <f>IF(AME_2030!Y51=0,0,(AME_2050!Y51/AME_2030!Y51)^(1/20)-1)</f>
        <v>-3.6631669316856685E-3</v>
      </c>
      <c r="Z51">
        <f>IF(AME_2030!Z51=0,0,(AME_2050!Z51/AME_2030!Z51)^(1/20)-1)</f>
        <v>-2.7582373727097487E-4</v>
      </c>
      <c r="AA51">
        <f>IF(AME_2030!AA51=0,0,(AME_2050!AA51/AME_2030!AA51)^(1/20)-1)</f>
        <v>9.5052781953519627E-4</v>
      </c>
      <c r="AB51">
        <f>IF(AME_2030!AB51=0,0,(AME_2050!AB51/AME_2030!AB51)^(1/20)-1)</f>
        <v>-4.7658953870388654E-4</v>
      </c>
      <c r="AC51">
        <f>IF(AME_2030!AC51=0,0,(AME_2050!AC51/AME_2030!AC51)^(1/20)-1)</f>
        <v>-5.2176526470315565E-4</v>
      </c>
      <c r="AD51">
        <f>IF(AME_2030!AD51=0,0,(AME_2050!AD51/AME_2030!AD51)^(1/20)-1)</f>
        <v>-3.338212631599502E-4</v>
      </c>
      <c r="AE51">
        <f>IF(AME_2030!AE51=0,0,(AME_2050!AE51/AME_2030!AE51)^(1/20)-1)</f>
        <v>-3.1655176718625722E-4</v>
      </c>
      <c r="AF51">
        <f>IF(AME_2030!AF51=0,0,(AME_2050!AF51/AME_2030!AF51)^(1/20)-1)</f>
        <v>-3.104386296610695E-4</v>
      </c>
      <c r="AG51">
        <f>IF(AME_2030!AG51=0,0,(AME_2050!AG51/AME_2030!AG51)^(1/20)-1)</f>
        <v>0</v>
      </c>
      <c r="AH51">
        <f>IF(AME_2030!AH51=0,0,(AME_2050!AH51/AME_2030!AH51)^(1/20)-1)</f>
        <v>-3.4618108322026497E-4</v>
      </c>
      <c r="AI51">
        <f>IF(AME_2030!AI51=0,0,(AME_2050!AI51/AME_2030!AI51)^(1/20)-1)</f>
        <v>-4.314928174635746E-4</v>
      </c>
      <c r="AJ51">
        <f>IF(AME_2030!AJ51=0,0,(AME_2050!AJ51/AME_2030!AJ51)^(1/20)-1)</f>
        <v>-4.0672532701158115E-4</v>
      </c>
      <c r="AK51">
        <f>IF(AME_2030!AK51=0,0,(AME_2050!AK51/AME_2030!AK51)^(1/20)-1)</f>
        <v>0</v>
      </c>
      <c r="AL51">
        <f>IF(AME_2030!AL51=0,0,(AME_2050!AL51/AME_2030!AL51)^(1/20)-1)</f>
        <v>-4.3955145772145432E-4</v>
      </c>
      <c r="AM51">
        <f>IF(AME_2030!AM51=0,0,(AME_2050!AM51/AME_2030!AM51)^(1/20)-1)</f>
        <v>-3.660747002617315E-4</v>
      </c>
      <c r="AN51">
        <f>IF(AME_2030!AN51=0,0,(AME_2050!AN51/AME_2030!AN51)^(1/20)-1)</f>
        <v>0</v>
      </c>
      <c r="AO51">
        <f>IF(AME_2030!AO51=0,0,(AME_2050!AO51/AME_2030!AO51)^(1/20)-1)</f>
        <v>-4.0736114732131679E-4</v>
      </c>
      <c r="AP51">
        <f>IF(AME_2030!AP51=0,0,(AME_2050!AP51/AME_2030!AP51)^(1/20)-1)</f>
        <v>0</v>
      </c>
      <c r="AQ51">
        <f>IF(AME_2030!AQ51=0,0,(AME_2050!AQ51/AME_2030!AQ51)^(1/20)-1)</f>
        <v>0</v>
      </c>
      <c r="AR51">
        <f>IF(AME_2030!AR51=0,0,(AME_2050!AR51/AME_2030!AR51)^(1/20)-1)</f>
        <v>0</v>
      </c>
      <c r="AS51">
        <f>IF(AME_2030!AS51=0,0,(AME_2050!AS51/AME_2030!AS51)^(1/20)-1)</f>
        <v>0</v>
      </c>
      <c r="AT51">
        <f>IF(AME_2030!AT51=0,0,(AME_2050!AT51/AME_2030!AT51)^(1/20)-1)</f>
        <v>0</v>
      </c>
      <c r="AU51">
        <f>IF(AME_2030!AU51=0,0,(AME_2050!AU51/AME_2030!AU51)^(1/20)-1)</f>
        <v>-2.6516751449148224E-3</v>
      </c>
    </row>
    <row r="52" spans="1:47" x14ac:dyDescent="0.25">
      <c r="A52" s="146"/>
      <c r="B52" s="1" t="s">
        <v>13</v>
      </c>
      <c r="C52" s="1">
        <v>11</v>
      </c>
      <c r="D52" s="4" t="s">
        <v>50</v>
      </c>
      <c r="E52">
        <f>IF(AME_2030!E52=0,0,(AME_2050!E52/AME_2030!E52)^(1/20)-1)</f>
        <v>-2.9421520608114982E-3</v>
      </c>
      <c r="F52">
        <f>IF(AME_2030!F52=0,0,(AME_2050!F52/AME_2030!F52)^(1/20)-1)</f>
        <v>-6.0784733599617002E-4</v>
      </c>
      <c r="G52">
        <f>IF(AME_2030!G52=0,0,(AME_2050!G52/AME_2030!G52)^(1/20)-1)</f>
        <v>7.2540084285603879E-3</v>
      </c>
      <c r="H52">
        <f>IF(AME_2030!H52=0,0,(AME_2050!H52/AME_2030!H52)^(1/20)-1)</f>
        <v>-1.0656829177324578E-4</v>
      </c>
      <c r="I52">
        <f>IF(AME_2030!I52=0,0,(AME_2050!I52/AME_2030!I52)^(1/20)-1)</f>
        <v>2.0151283639142648E-3</v>
      </c>
      <c r="J52">
        <f>IF(AME_2030!J52=0,0,(AME_2050!J52/AME_2030!J52)^(1/20)-1)</f>
        <v>-4.7467191730010683E-4</v>
      </c>
      <c r="K52" s="64">
        <f>IF('AME_2030 (Z)'!AW52=0,0,('AME_2050 (Z)'!AW52/'AME_2030 (Z)'!AW52)^(1/20)-1)</f>
        <v>-4.0476673867451129E-4</v>
      </c>
      <c r="L52" s="64">
        <f t="shared" si="6"/>
        <v>-4.0476673867451129E-4</v>
      </c>
      <c r="M52">
        <f>IF(AME_2030!M52=0,0,(AME_2050!M52/AME_2030!M52)^(1/20)-1)</f>
        <v>2.0582999753937514E-4</v>
      </c>
      <c r="N52">
        <f>IF(AME_2030!N52=0,0,(AME_2050!N52/AME_2030!N52)^(1/20)-1)</f>
        <v>-7.6204597499129889E-5</v>
      </c>
      <c r="O52">
        <f>IF(AME_2030!O52=0,0,(AME_2050!O52/AME_2030!O52)^(1/20)-1)</f>
        <v>-2.7461988095567325E-4</v>
      </c>
      <c r="P52">
        <f>IF(AME_2030!P52=0,0,(AME_2050!P52/AME_2030!P52)^(1/20)-1)</f>
        <v>-7.5724853163539052E-4</v>
      </c>
      <c r="Q52">
        <f>IF(AME_2030!Q52=0,0,(AME_2050!Q52/AME_2030!Q52)^(1/20)-1)</f>
        <v>-1.0070240042769907E-4</v>
      </c>
      <c r="R52">
        <f>IF(AME_2030!R52=0,0,(AME_2050!R52/AME_2030!R52)^(1/20)-1)</f>
        <v>1.6466165219641837E-4</v>
      </c>
      <c r="S52" s="64">
        <f t="shared" si="1"/>
        <v>-1.6262207107986537E-4</v>
      </c>
      <c r="T52" s="64">
        <f>IF(AME_2030!T52=0,0,(AME_2050!T52/AME_2030!T52)^(1/20)-1)</f>
        <v>-1.6262207107986537E-4</v>
      </c>
      <c r="U52">
        <f>IF(AME_2030!U52=0,0,(AME_2050!U52/AME_2030!U52)^(1/20)-1)</f>
        <v>9.5250491991549779E-6</v>
      </c>
      <c r="V52">
        <f>IF(AME_2030!V52=0,0,(AME_2050!V52/AME_2030!V52)^(1/20)-1)</f>
        <v>-5.3643323832508472E-5</v>
      </c>
      <c r="W52">
        <f>IF(AME_2030!W52=0,0,(AME_2050!W52/AME_2030!W52)^(1/20)-1)</f>
        <v>-1.9782570295345803E-4</v>
      </c>
      <c r="X52">
        <f>IF(AME_2030!X52=0,0,(AME_2050!X52/AME_2030!X52)^(1/20)-1)</f>
        <v>4.6287617313733875E-5</v>
      </c>
      <c r="Y52">
        <f>IF(AME_2030!Y52=0,0,(AME_2050!Y52/AME_2030!Y52)^(1/20)-1)</f>
        <v>-3.4409980634086956E-3</v>
      </c>
      <c r="Z52">
        <f>IF(AME_2030!Z52=0,0,(AME_2050!Z52/AME_2030!Z52)^(1/20)-1)</f>
        <v>-4.4214459425340191E-4</v>
      </c>
      <c r="AA52">
        <f>IF(AME_2030!AA52=0,0,(AME_2050!AA52/AME_2030!AA52)^(1/20)-1)</f>
        <v>9.427963666208683E-4</v>
      </c>
      <c r="AB52">
        <f>IF(AME_2030!AB52=0,0,(AME_2050!AB52/AME_2030!AB52)^(1/20)-1)</f>
        <v>5.7489738327642925E-6</v>
      </c>
      <c r="AC52">
        <f>IF(AME_2030!AC52=0,0,(AME_2050!AC52/AME_2030!AC52)^(1/20)-1)</f>
        <v>-1.1420399031303319E-4</v>
      </c>
      <c r="AD52">
        <f>IF(AME_2030!AD52=0,0,(AME_2050!AD52/AME_2030!AD52)^(1/20)-1)</f>
        <v>7.3817110607832248E-5</v>
      </c>
      <c r="AE52">
        <f>IF(AME_2030!AE52=0,0,(AME_2050!AE52/AME_2030!AE52)^(1/20)-1)</f>
        <v>9.1093228888228239E-5</v>
      </c>
      <c r="AF52">
        <f>IF(AME_2030!AF52=0,0,(AME_2050!AF52/AME_2030!AF52)^(1/20)-1)</f>
        <v>9.6572515527304503E-5</v>
      </c>
      <c r="AG52">
        <f>IF(AME_2030!AG52=0,0,(AME_2050!AG52/AME_2030!AG52)^(1/20)-1)</f>
        <v>3.1933415009399724E-5</v>
      </c>
      <c r="AH52">
        <f>IF(AME_2030!AH52=0,0,(AME_2050!AH52/AME_2030!AH52)^(1/20)-1)</f>
        <v>6.1176081036284913E-5</v>
      </c>
      <c r="AI52">
        <f>IF(AME_2030!AI52=0,0,(AME_2050!AI52/AME_2030!AI52)^(1/20)-1)</f>
        <v>-2.3931148112166234E-5</v>
      </c>
      <c r="AJ52">
        <f>IF(AME_2030!AJ52=0,0,(AME_2050!AJ52/AME_2030!AJ52)^(1/20)-1)</f>
        <v>-4.0055309295738972E-5</v>
      </c>
      <c r="AK52">
        <f>IF(AME_2030!AK52=0,0,(AME_2050!AK52/AME_2030!AK52)^(1/20)-1)</f>
        <v>0</v>
      </c>
      <c r="AL52">
        <f>IF(AME_2030!AL52=0,0,(AME_2050!AL52/AME_2030!AL52)^(1/20)-1)</f>
        <v>-7.498450614351615E-5</v>
      </c>
      <c r="AM52">
        <f>IF(AME_2030!AM52=0,0,(AME_2050!AM52/AME_2030!AM52)^(1/20)-1)</f>
        <v>-1.7588805681012509E-4</v>
      </c>
      <c r="AN52">
        <f>IF(AME_2030!AN52=0,0,(AME_2050!AN52/AME_2030!AN52)^(1/20)-1)</f>
        <v>0</v>
      </c>
      <c r="AO52">
        <f>IF(AME_2030!AO52=0,0,(AME_2050!AO52/AME_2030!AO52)^(1/20)-1)</f>
        <v>-3.9190587635129503E-6</v>
      </c>
      <c r="AP52">
        <f>IF(AME_2030!AP52=0,0,(AME_2050!AP52/AME_2030!AP52)^(1/20)-1)</f>
        <v>-4.8152303028903276E-5</v>
      </c>
      <c r="AQ52">
        <f>IF(AME_2030!AQ52=0,0,(AME_2050!AQ52/AME_2030!AQ52)^(1/20)-1)</f>
        <v>0</v>
      </c>
      <c r="AR52">
        <f>IF(AME_2030!AR52=0,0,(AME_2050!AR52/AME_2030!AR52)^(1/20)-1)</f>
        <v>0</v>
      </c>
      <c r="AS52">
        <f>IF(AME_2030!AS52=0,0,(AME_2050!AS52/AME_2030!AS52)^(1/20)-1)</f>
        <v>0</v>
      </c>
      <c r="AT52">
        <f>IF(AME_2030!AT52=0,0,(AME_2050!AT52/AME_2030!AT52)^(1/20)-1)</f>
        <v>0</v>
      </c>
      <c r="AU52">
        <f>IF(AME_2030!AU52=0,0,(AME_2050!AU52/AME_2030!AU52)^(1/20)-1)</f>
        <v>-1.5009649569400763E-3</v>
      </c>
    </row>
    <row r="53" spans="1:47" x14ac:dyDescent="0.25">
      <c r="A53" s="146"/>
      <c r="B53" s="1" t="s">
        <v>14</v>
      </c>
      <c r="C53" s="1">
        <v>12</v>
      </c>
      <c r="D53" s="4" t="s">
        <v>51</v>
      </c>
      <c r="E53">
        <f>IF(AME_2030!E53=0,0,(AME_2050!E53/AME_2030!E53)^(1/20)-1)</f>
        <v>4.64942481292141E-4</v>
      </c>
      <c r="F53">
        <f>IF(AME_2030!F53=0,0,(AME_2050!F53/AME_2030!F53)^(1/20)-1)</f>
        <v>2.4839961678413403E-4</v>
      </c>
      <c r="G53">
        <f>IF(AME_2030!G53=0,0,(AME_2050!G53/AME_2030!G53)^(1/20)-1)</f>
        <v>1.0254268545395462E-9</v>
      </c>
      <c r="H53">
        <f>IF(AME_2030!H53=0,0,(AME_2050!H53/AME_2030!H53)^(1/20)-1)</f>
        <v>2.7965698664544902E-4</v>
      </c>
      <c r="I53">
        <f>IF(AME_2030!I53=0,0,(AME_2050!I53/AME_2030!I53)^(1/20)-1)</f>
        <v>8.2143557166558523E-4</v>
      </c>
      <c r="J53">
        <f>IF(AME_2030!J53=0,0,(AME_2050!J53/AME_2030!J53)^(1/20)-1)</f>
        <v>-2.7707381834729539E-4</v>
      </c>
      <c r="K53" s="64">
        <f>IF('AME_2030 (Z)'!AW53=0,0,('AME_2050 (Z)'!AW53/'AME_2030 (Z)'!AW53)^(1/20)-1)</f>
        <v>8.8679751626408176E-6</v>
      </c>
      <c r="L53" s="64">
        <f t="shared" si="6"/>
        <v>8.8679751626408176E-6</v>
      </c>
      <c r="M53">
        <f>IF(AME_2030!M53=0,0,(AME_2050!M53/AME_2030!M53)^(1/20)-1)</f>
        <v>-4.6372372745551171E-4</v>
      </c>
      <c r="N53">
        <f>IF(AME_2030!N53=0,0,(AME_2050!N53/AME_2030!N53)^(1/20)-1)</f>
        <v>-6.2636108612923458E-4</v>
      </c>
      <c r="O53">
        <f>IF(AME_2030!O53=0,0,(AME_2050!O53/AME_2030!O53)^(1/20)-1)</f>
        <v>-1.7740676239996755E-4</v>
      </c>
      <c r="P53">
        <f>IF(AME_2030!P53=0,0,(AME_2050!P53/AME_2030!P53)^(1/20)-1)</f>
        <v>2.5305116604590339E-4</v>
      </c>
      <c r="Q53">
        <f>IF(AME_2030!Q53=0,0,(AME_2050!Q53/AME_2030!Q53)^(1/20)-1)</f>
        <v>-1.5983675261121988E-7</v>
      </c>
      <c r="R53">
        <f>IF(AME_2030!R53=0,0,(AME_2050!R53/AME_2030!R53)^(1/20)-1)</f>
        <v>1.7487387093950701E-8</v>
      </c>
      <c r="S53" s="64">
        <f t="shared" si="1"/>
        <v>-1.3324867326791612E-4</v>
      </c>
      <c r="T53" s="64">
        <f>IF(AME_2030!T53=0,0,(AME_2050!T53/AME_2030!T53)^(1/20)-1)</f>
        <v>-1.3324867326791612E-4</v>
      </c>
      <c r="U53">
        <f>IF(AME_2030!U53=0,0,(AME_2050!U53/AME_2030!U53)^(1/20)-1)</f>
        <v>6.3144768995826439E-6</v>
      </c>
      <c r="V53">
        <f>IF(AME_2030!V53=0,0,(AME_2050!V53/AME_2030!V53)^(1/20)-1)</f>
        <v>1.4685107796452712E-8</v>
      </c>
      <c r="W53">
        <f>IF(AME_2030!W53=0,0,(AME_2050!W53/AME_2030!W53)^(1/20)-1)</f>
        <v>-4.3311623756148165E-5</v>
      </c>
      <c r="X53">
        <f>IF(AME_2030!X53=0,0,(AME_2050!X53/AME_2030!X53)^(1/20)-1)</f>
        <v>8.0410369800443249E-6</v>
      </c>
      <c r="Y53">
        <f>IF(AME_2030!Y53=0,0,(AME_2050!Y53/AME_2030!Y53)^(1/20)-1)</f>
        <v>-3.2568858520045652E-3</v>
      </c>
      <c r="Z53">
        <f>IF(AME_2030!Z53=0,0,(AME_2050!Z53/AME_2030!Z53)^(1/20)-1)</f>
        <v>1.4011282068038255E-4</v>
      </c>
      <c r="AA53">
        <f>IF(AME_2030!AA53=0,0,(AME_2050!AA53/AME_2030!AA53)^(1/20)-1)</f>
        <v>1.3586904776019537E-3</v>
      </c>
      <c r="AB53">
        <f>IF(AME_2030!AB53=0,0,(AME_2050!AB53/AME_2030!AB53)^(1/20)-1)</f>
        <v>2.1521760880549579E-5</v>
      </c>
      <c r="AC53">
        <f>IF(AME_2030!AC53=0,0,(AME_2050!AC53/AME_2030!AC53)^(1/20)-1)</f>
        <v>-1.1420399031303319E-4</v>
      </c>
      <c r="AD53">
        <f>IF(AME_2030!AD53=0,0,(AME_2050!AD53/AME_2030!AD53)^(1/20)-1)</f>
        <v>7.3817110607832248E-5</v>
      </c>
      <c r="AE53">
        <f>IF(AME_2030!AE53=0,0,(AME_2050!AE53/AME_2030!AE53)^(1/20)-1)</f>
        <v>9.1093228888228239E-5</v>
      </c>
      <c r="AF53">
        <f>IF(AME_2030!AF53=0,0,(AME_2050!AF53/AME_2030!AF53)^(1/20)-1)</f>
        <v>9.6572515527526548E-5</v>
      </c>
      <c r="AG53">
        <f>IF(AME_2030!AG53=0,0,(AME_2050!AG53/AME_2030!AG53)^(1/20)-1)</f>
        <v>3.1933415009399724E-5</v>
      </c>
      <c r="AH53">
        <f>IF(AME_2030!AH53=0,0,(AME_2050!AH53/AME_2030!AH53)^(1/20)-1)</f>
        <v>6.1176081036284913E-5</v>
      </c>
      <c r="AI53">
        <f>IF(AME_2030!AI53=0,0,(AME_2050!AI53/AME_2030!AI53)^(1/20)-1)</f>
        <v>-2.3943757461730719E-5</v>
      </c>
      <c r="AJ53">
        <f>IF(AME_2030!AJ53=0,0,(AME_2050!AJ53/AME_2030!AJ53)^(1/20)-1)</f>
        <v>8.8316879942595961E-7</v>
      </c>
      <c r="AK53">
        <f>IF(AME_2030!AK53=0,0,(AME_2050!AK53/AME_2030!AK53)^(1/20)-1)</f>
        <v>0</v>
      </c>
      <c r="AL53">
        <f>IF(AME_2030!AL53=0,0,(AME_2050!AL53/AME_2030!AL53)^(1/20)-1)</f>
        <v>-3.195665898791944E-5</v>
      </c>
      <c r="AM53">
        <f>IF(AME_2030!AM53=0,0,(AME_2050!AM53/AME_2030!AM53)^(1/20)-1)</f>
        <v>-1.7706159824992795E-6</v>
      </c>
      <c r="AN53">
        <f>IF(AME_2030!AN53=0,0,(AME_2050!AN53/AME_2030!AN53)^(1/20)-1)</f>
        <v>0</v>
      </c>
      <c r="AO53">
        <f>IF(AME_2030!AO53=0,0,(AME_2050!AO53/AME_2030!AO53)^(1/20)-1)</f>
        <v>2.4742341353523045E-7</v>
      </c>
      <c r="AP53">
        <f>IF(AME_2030!AP53=0,0,(AME_2050!AP53/AME_2030!AP53)^(1/20)-1)</f>
        <v>-2.0350177802271885E-3</v>
      </c>
      <c r="AQ53">
        <f>IF(AME_2030!AQ53=0,0,(AME_2050!AQ53/AME_2030!AQ53)^(1/20)-1)</f>
        <v>0</v>
      </c>
      <c r="AR53">
        <f>IF(AME_2030!AR53=0,0,(AME_2050!AR53/AME_2030!AR53)^(1/20)-1)</f>
        <v>0</v>
      </c>
      <c r="AS53">
        <f>IF(AME_2030!AS53=0,0,(AME_2050!AS53/AME_2030!AS53)^(1/20)-1)</f>
        <v>0</v>
      </c>
      <c r="AT53">
        <f>IF(AME_2030!AT53=0,0,(AME_2050!AT53/AME_2030!AT53)^(1/20)-1)</f>
        <v>0</v>
      </c>
      <c r="AU53">
        <f>IF(AME_2030!AU53=0,0,(AME_2050!AU53/AME_2030!AU53)^(1/20)-1)</f>
        <v>-1.2399680578968342E-3</v>
      </c>
    </row>
    <row r="54" spans="1:47" x14ac:dyDescent="0.25">
      <c r="A54" s="146"/>
      <c r="B54" s="1" t="s">
        <v>15</v>
      </c>
      <c r="C54" s="1">
        <v>13</v>
      </c>
      <c r="D54" s="4" t="s">
        <v>52</v>
      </c>
      <c r="E54">
        <f>IF(AME_2030!E54=0,0,(AME_2050!E54/AME_2030!E54)^(1/20)-1)</f>
        <v>1.8147158180625844E-4</v>
      </c>
      <c r="F54">
        <f>IF(AME_2030!F54=0,0,(AME_2050!F54/AME_2030!F54)^(1/20)-1)</f>
        <v>2.8440609525470784E-4</v>
      </c>
      <c r="G54">
        <f>IF(AME_2030!G54=0,0,(AME_2050!G54/AME_2030!G54)^(1/20)-1)</f>
        <v>1.0254268545395462E-9</v>
      </c>
      <c r="H54">
        <f>IF(AME_2030!H54=0,0,(AME_2050!H54/AME_2030!H54)^(1/20)-1)</f>
        <v>-2.1512590167018786E-3</v>
      </c>
      <c r="I54">
        <f>IF(AME_2030!I54=0,0,(AME_2050!I54/AME_2030!I54)^(1/20)-1)</f>
        <v>1.3340048231482715E-3</v>
      </c>
      <c r="J54">
        <f>IF(AME_2030!J54=0,0,(AME_2050!J54/AME_2030!J54)^(1/20)-1)</f>
        <v>-9.1856761157083078E-5</v>
      </c>
      <c r="K54" s="64">
        <f>IF('AME_2030 (Z)'!AW54=0,0,('AME_2050 (Z)'!AW54/'AME_2030 (Z)'!AW54)^(1/20)-1)</f>
        <v>-5.8558490961813092E-5</v>
      </c>
      <c r="L54" s="64">
        <f t="shared" si="6"/>
        <v>-5.8558490961813092E-5</v>
      </c>
      <c r="M54">
        <f>IF(AME_2030!M54=0,0,(AME_2050!M54/AME_2030!M54)^(1/20)-1)</f>
        <v>-3.9999210847463385E-4</v>
      </c>
      <c r="N54">
        <f>IF(AME_2030!N54=0,0,(AME_2050!N54/AME_2030!N54)^(1/20)-1)</f>
        <v>-7.0775708030934581E-4</v>
      </c>
      <c r="O54">
        <f>IF(AME_2030!O54=0,0,(AME_2050!O54/AME_2030!O54)^(1/20)-1)</f>
        <v>-6.5881968793679579E-4</v>
      </c>
      <c r="P54">
        <f>IF(AME_2030!P54=0,0,(AME_2050!P54/AME_2030!P54)^(1/20)-1)</f>
        <v>-2.0884983504032562E-4</v>
      </c>
      <c r="Q54">
        <f>IF(AME_2030!Q54=0,0,(AME_2050!Q54/AME_2030!Q54)^(1/20)-1)</f>
        <v>-1.5983675261121988E-7</v>
      </c>
      <c r="R54">
        <f>IF(AME_2030!R54=0,0,(AME_2050!R54/AME_2030!R54)^(1/20)-1)</f>
        <v>1.7487387093950701E-8</v>
      </c>
      <c r="S54" s="64">
        <f t="shared" si="1"/>
        <v>-6.1301399912783161E-5</v>
      </c>
      <c r="T54" s="64">
        <f>IF(AME_2030!T54=0,0,(AME_2050!T54/AME_2030!T54)^(1/20)-1)</f>
        <v>-6.1301399912783161E-5</v>
      </c>
      <c r="U54">
        <f>IF(AME_2030!U54=0,0,(AME_2050!U54/AME_2030!U54)^(1/20)-1)</f>
        <v>9.8975718021421244E-7</v>
      </c>
      <c r="V54">
        <f>IF(AME_2030!V54=0,0,(AME_2050!V54/AME_2030!V54)^(1/20)-1)</f>
        <v>1.4685107796452712E-8</v>
      </c>
      <c r="W54">
        <f>IF(AME_2030!W54=0,0,(AME_2050!W54/AME_2030!W54)^(1/20)-1)</f>
        <v>6.7782304276509109E-5</v>
      </c>
      <c r="X54">
        <f>IF(AME_2030!X54=0,0,(AME_2050!X54/AME_2030!X54)^(1/20)-1)</f>
        <v>5.3173738023826189E-6</v>
      </c>
      <c r="Y54">
        <f>IF(AME_2030!Y54=0,0,(AME_2050!Y54/AME_2030!Y54)^(1/20)-1)</f>
        <v>-3.2568858520050092E-3</v>
      </c>
      <c r="Z54">
        <f>IF(AME_2030!Z54=0,0,(AME_2050!Z54/AME_2030!Z54)^(1/20)-1)</f>
        <v>1.5475123390640277E-4</v>
      </c>
      <c r="AA54">
        <f>IF(AME_2030!AA54=0,0,(AME_2050!AA54/AME_2030!AA54)^(1/20)-1)</f>
        <v>1.3586907783391666E-3</v>
      </c>
      <c r="AB54">
        <f>IF(AME_2030!AB54=0,0,(AME_2050!AB54/AME_2030!AB54)^(1/20)-1)</f>
        <v>4.6647481247497069E-5</v>
      </c>
      <c r="AC54">
        <f>IF(AME_2030!AC54=0,0,(AME_2050!AC54/AME_2030!AC54)^(1/20)-1)</f>
        <v>-1.1420399031303319E-4</v>
      </c>
      <c r="AD54">
        <f>IF(AME_2030!AD54=0,0,(AME_2050!AD54/AME_2030!AD54)^(1/20)-1)</f>
        <v>7.3817110607832248E-5</v>
      </c>
      <c r="AE54">
        <f>IF(AME_2030!AE54=0,0,(AME_2050!AE54/AME_2030!AE54)^(1/20)-1)</f>
        <v>9.1093228888228239E-5</v>
      </c>
      <c r="AF54">
        <f>IF(AME_2030!AF54=0,0,(AME_2050!AF54/AME_2030!AF54)^(1/20)-1)</f>
        <v>9.6572515527304503E-5</v>
      </c>
      <c r="AG54">
        <f>IF(AME_2030!AG54=0,0,(AME_2050!AG54/AME_2030!AG54)^(1/20)-1)</f>
        <v>3.1933415009399724E-5</v>
      </c>
      <c r="AH54">
        <f>IF(AME_2030!AH54=0,0,(AME_2050!AH54/AME_2030!AH54)^(1/20)-1)</f>
        <v>6.1176081036284913E-5</v>
      </c>
      <c r="AI54">
        <f>IF(AME_2030!AI54=0,0,(AME_2050!AI54/AME_2030!AI54)^(1/20)-1)</f>
        <v>-2.3794151948752784E-5</v>
      </c>
      <c r="AJ54">
        <f>IF(AME_2030!AJ54=0,0,(AME_2050!AJ54/AME_2030!AJ54)^(1/20)-1)</f>
        <v>1.2987120982632661E-5</v>
      </c>
      <c r="AK54">
        <f>IF(AME_2030!AK54=0,0,(AME_2050!AK54/AME_2030!AK54)^(1/20)-1)</f>
        <v>0</v>
      </c>
      <c r="AL54">
        <f>IF(AME_2030!AL54=0,0,(AME_2050!AL54/AME_2030!AL54)^(1/20)-1)</f>
        <v>-3.195665898791944E-5</v>
      </c>
      <c r="AM54">
        <f>IF(AME_2030!AM54=0,0,(AME_2050!AM54/AME_2030!AM54)^(1/20)-1)</f>
        <v>1.5923355003444328E-6</v>
      </c>
      <c r="AN54">
        <f>IF(AME_2030!AN54=0,0,(AME_2050!AN54/AME_2030!AN54)^(1/20)-1)</f>
        <v>0</v>
      </c>
      <c r="AO54">
        <f>IF(AME_2030!AO54=0,0,(AME_2050!AO54/AME_2030!AO54)^(1/20)-1)</f>
        <v>2.4742341353523045E-7</v>
      </c>
      <c r="AP54">
        <f>IF(AME_2030!AP54=0,0,(AME_2050!AP54/AME_2030!AP54)^(1/20)-1)</f>
        <v>0</v>
      </c>
      <c r="AQ54">
        <f>IF(AME_2030!AQ54=0,0,(AME_2050!AQ54/AME_2030!AQ54)^(1/20)-1)</f>
        <v>0</v>
      </c>
      <c r="AR54">
        <f>IF(AME_2030!AR54=0,0,(AME_2050!AR54/AME_2030!AR54)^(1/20)-1)</f>
        <v>0</v>
      </c>
      <c r="AS54">
        <f>IF(AME_2030!AS54=0,0,(AME_2050!AS54/AME_2030!AS54)^(1/20)-1)</f>
        <v>0</v>
      </c>
      <c r="AT54">
        <f>IF(AME_2030!AT54=0,0,(AME_2050!AT54/AME_2030!AT54)^(1/20)-1)</f>
        <v>0</v>
      </c>
      <c r="AU54">
        <f>IF(AME_2030!AU54=0,0,(AME_2050!AU54/AME_2030!AU54)^(1/20)-1)</f>
        <v>-3.2320089333014446E-3</v>
      </c>
    </row>
    <row r="55" spans="1:47" x14ac:dyDescent="0.25">
      <c r="A55" s="146"/>
      <c r="B55" s="1" t="s">
        <v>16</v>
      </c>
      <c r="C55" s="1">
        <v>14</v>
      </c>
      <c r="D55" s="4" t="s">
        <v>53</v>
      </c>
      <c r="E55">
        <f>IF(AME_2030!E55=0,0,(AME_2050!E55/AME_2030!E55)^(1/20)-1)</f>
        <v>-4.9256504700145864E-4</v>
      </c>
      <c r="F55">
        <f>IF(AME_2030!F55=0,0,(AME_2050!F55/AME_2030!F55)^(1/20)-1)</f>
        <v>1.1415926891511496E-4</v>
      </c>
      <c r="G55">
        <f>IF(AME_2030!G55=0,0,(AME_2050!G55/AME_2030!G55)^(1/20)-1)</f>
        <v>1.0254268545395462E-9</v>
      </c>
      <c r="H55">
        <f>IF(AME_2030!H55=0,0,(AME_2050!H55/AME_2030!H55)^(1/20)-1)</f>
        <v>3.7087393637902366E-4</v>
      </c>
      <c r="I55">
        <f>IF(AME_2030!I55=0,0,(AME_2050!I55/AME_2030!I55)^(1/20)-1)</f>
        <v>3.9650018939396681E-4</v>
      </c>
      <c r="J55">
        <f>IF(AME_2030!J55=0,0,(AME_2050!J55/AME_2030!J55)^(1/20)-1)</f>
        <v>-3.4263773505760486E-4</v>
      </c>
      <c r="K55" s="64">
        <f>IF('AME_2030 (Z)'!AW55=0,0,('AME_2050 (Z)'!AW55/'AME_2030 (Z)'!AW55)^(1/20)-1)</f>
        <v>-3.9212043470571167E-5</v>
      </c>
      <c r="L55" s="64">
        <f t="shared" si="6"/>
        <v>-3.9212043470571167E-5</v>
      </c>
      <c r="M55">
        <f>IF(AME_2030!M55=0,0,(AME_2050!M55/AME_2030!M55)^(1/20)-1)</f>
        <v>1.8421804395640784E-3</v>
      </c>
      <c r="N55">
        <f>IF(AME_2030!N55=0,0,(AME_2050!N55/AME_2030!N55)^(1/20)-1)</f>
        <v>6.7122151632181826E-5</v>
      </c>
      <c r="O55">
        <f>IF(AME_2030!O55=0,0,(AME_2050!O55/AME_2030!O55)^(1/20)-1)</f>
        <v>3.7727547183852295E-4</v>
      </c>
      <c r="P55">
        <f>IF(AME_2030!P55=0,0,(AME_2050!P55/AME_2030!P55)^(1/20)-1)</f>
        <v>-2.5995291602753934E-4</v>
      </c>
      <c r="Q55">
        <f>IF(AME_2030!Q55=0,0,(AME_2050!Q55/AME_2030!Q55)^(1/20)-1)</f>
        <v>-1.5983675261121988E-7</v>
      </c>
      <c r="R55">
        <f>IF(AME_2030!R55=0,0,(AME_2050!R55/AME_2030!R55)^(1/20)-1)</f>
        <v>1.7487387093950701E-8</v>
      </c>
      <c r="S55" s="64">
        <f t="shared" si="1"/>
        <v>1.7982691615792135E-6</v>
      </c>
      <c r="T55" s="64">
        <f>IF(AME_2030!T55=0,0,(AME_2050!T55/AME_2030!T55)^(1/20)-1)</f>
        <v>1.7982691615792135E-6</v>
      </c>
      <c r="U55">
        <f>IF(AME_2030!U55=0,0,(AME_2050!U55/AME_2030!U55)^(1/20)-1)</f>
        <v>5.0562657902819552E-6</v>
      </c>
      <c r="V55">
        <f>IF(AME_2030!V55=0,0,(AME_2050!V55/AME_2030!V55)^(1/20)-1)</f>
        <v>1.4685107796452712E-8</v>
      </c>
      <c r="W55">
        <f>IF(AME_2030!W55=0,0,(AME_2050!W55/AME_2030!W55)^(1/20)-1)</f>
        <v>-1.2685999649375557E-4</v>
      </c>
      <c r="X55">
        <f>IF(AME_2030!X55=0,0,(AME_2050!X55/AME_2030!X55)^(1/20)-1)</f>
        <v>-9.8371750766323984E-6</v>
      </c>
      <c r="Y55">
        <f>IF(AME_2030!Y55=0,0,(AME_2050!Y55/AME_2030!Y55)^(1/20)-1)</f>
        <v>-3.2568858520055644E-3</v>
      </c>
      <c r="Z55">
        <f>IF(AME_2030!Z55=0,0,(AME_2050!Z55/AME_2030!Z55)^(1/20)-1)</f>
        <v>1.3830364849676258E-4</v>
      </c>
      <c r="AA55">
        <f>IF(AME_2030!AA55=0,0,(AME_2050!AA55/AME_2030!AA55)^(1/20)-1)</f>
        <v>1.3586904717179937E-3</v>
      </c>
      <c r="AB55">
        <f>IF(AME_2030!AB55=0,0,(AME_2050!AB55/AME_2030!AB55)^(1/20)-1)</f>
        <v>2.7194135857167012E-5</v>
      </c>
      <c r="AC55">
        <f>IF(AME_2030!AC55=0,0,(AME_2050!AC55/AME_2030!AC55)^(1/20)-1)</f>
        <v>-1.1420399031303319E-4</v>
      </c>
      <c r="AD55">
        <f>IF(AME_2030!AD55=0,0,(AME_2050!AD55/AME_2030!AD55)^(1/20)-1)</f>
        <v>7.3817110607832248E-5</v>
      </c>
      <c r="AE55">
        <f>IF(AME_2030!AE55=0,0,(AME_2050!AE55/AME_2030!AE55)^(1/20)-1)</f>
        <v>9.1093228888228239E-5</v>
      </c>
      <c r="AF55">
        <f>IF(AME_2030!AF55=0,0,(AME_2050!AF55/AME_2030!AF55)^(1/20)-1)</f>
        <v>9.6572515527304503E-5</v>
      </c>
      <c r="AG55">
        <f>IF(AME_2030!AG55=0,0,(AME_2050!AG55/AME_2030!AG55)^(1/20)-1)</f>
        <v>3.1933415009399724E-5</v>
      </c>
      <c r="AH55">
        <f>IF(AME_2030!AH55=0,0,(AME_2050!AH55/AME_2030!AH55)^(1/20)-1)</f>
        <v>6.1176081036284913E-5</v>
      </c>
      <c r="AI55">
        <f>IF(AME_2030!AI55=0,0,(AME_2050!AI55/AME_2030!AI55)^(1/20)-1)</f>
        <v>-2.5320272058482196E-5</v>
      </c>
      <c r="AJ55">
        <f>IF(AME_2030!AJ55=0,0,(AME_2050!AJ55/AME_2030!AJ55)^(1/20)-1)</f>
        <v>9.4998077293517724E-7</v>
      </c>
      <c r="AK55">
        <f>IF(AME_2030!AK55=0,0,(AME_2050!AK55/AME_2030!AK55)^(1/20)-1)</f>
        <v>0</v>
      </c>
      <c r="AL55">
        <f>IF(AME_2030!AL55=0,0,(AME_2050!AL55/AME_2030!AL55)^(1/20)-1)</f>
        <v>-3.195665898791944E-5</v>
      </c>
      <c r="AM55">
        <f>IF(AME_2030!AM55=0,0,(AME_2050!AM55/AME_2030!AM55)^(1/20)-1)</f>
        <v>2.6432554616206971E-6</v>
      </c>
      <c r="AN55">
        <f>IF(AME_2030!AN55=0,0,(AME_2050!AN55/AME_2030!AN55)^(1/20)-1)</f>
        <v>0</v>
      </c>
      <c r="AO55">
        <f>IF(AME_2030!AO55=0,0,(AME_2050!AO55/AME_2030!AO55)^(1/20)-1)</f>
        <v>2.4742341353523045E-7</v>
      </c>
      <c r="AP55">
        <f>IF(AME_2030!AP55=0,0,(AME_2050!AP55/AME_2030!AP55)^(1/20)-1)</f>
        <v>0</v>
      </c>
      <c r="AQ55">
        <f>IF(AME_2030!AQ55=0,0,(AME_2050!AQ55/AME_2030!AQ55)^(1/20)-1)</f>
        <v>0</v>
      </c>
      <c r="AR55">
        <f>IF(AME_2030!AR55=0,0,(AME_2050!AR55/AME_2030!AR55)^(1/20)-1)</f>
        <v>0</v>
      </c>
      <c r="AS55">
        <f>IF(AME_2030!AS55=0,0,(AME_2050!AS55/AME_2030!AS55)^(1/20)-1)</f>
        <v>0</v>
      </c>
      <c r="AT55">
        <f>IF(AME_2030!AT55=0,0,(AME_2050!AT55/AME_2030!AT55)^(1/20)-1)</f>
        <v>0</v>
      </c>
      <c r="AU55">
        <f>IF(AME_2030!AU55=0,0,(AME_2050!AU55/AME_2030!AU55)^(1/20)-1)</f>
        <v>-2.0359546414194796E-4</v>
      </c>
    </row>
    <row r="56" spans="1:47" x14ac:dyDescent="0.25">
      <c r="A56" s="146"/>
      <c r="B56" s="77" t="s">
        <v>17</v>
      </c>
      <c r="C56" s="77">
        <v>15</v>
      </c>
      <c r="D56" s="78" t="s">
        <v>54</v>
      </c>
      <c r="E56" s="79">
        <f>E57</f>
        <v>-1.2288705726903881E-4</v>
      </c>
      <c r="F56" s="79">
        <f t="shared" ref="F56:AU56" si="7">F57</f>
        <v>2.5403860088224484E-4</v>
      </c>
      <c r="G56" s="79">
        <f t="shared" si="7"/>
        <v>1.0254268545395462E-9</v>
      </c>
      <c r="H56" s="79">
        <f t="shared" si="7"/>
        <v>3.720290494704237E-4</v>
      </c>
      <c r="I56" s="79">
        <f t="shared" si="7"/>
        <v>-9.5867590713427653E-4</v>
      </c>
      <c r="J56" s="79">
        <f t="shared" si="7"/>
        <v>1.5414372168676138E-5</v>
      </c>
      <c r="K56" s="79">
        <f t="shared" si="7"/>
        <v>4.60264107560171E-6</v>
      </c>
      <c r="L56" s="79">
        <f t="shared" si="7"/>
        <v>4.60264107560171E-6</v>
      </c>
      <c r="M56" s="79">
        <f t="shared" si="7"/>
        <v>-7.1287748709525367E-4</v>
      </c>
      <c r="N56" s="79">
        <f t="shared" si="7"/>
        <v>6.9633872004093433E-5</v>
      </c>
      <c r="O56" s="79">
        <f t="shared" si="7"/>
        <v>2.4282239556927543E-4</v>
      </c>
      <c r="P56" s="79">
        <f t="shared" si="7"/>
        <v>1.5736884621286862E-4</v>
      </c>
      <c r="Q56" s="79">
        <f t="shared" si="7"/>
        <v>-1.5983675261121988E-7</v>
      </c>
      <c r="R56" s="79">
        <f t="shared" si="7"/>
        <v>1.7487387093950701E-8</v>
      </c>
      <c r="S56" s="79">
        <f t="shared" si="1"/>
        <v>-6.5569589943414996E-5</v>
      </c>
      <c r="T56" s="79">
        <f t="shared" si="7"/>
        <v>-6.5569589943414996E-5</v>
      </c>
      <c r="U56" s="79">
        <f t="shared" si="7"/>
        <v>5.0124420367669842E-6</v>
      </c>
      <c r="V56" s="79">
        <f t="shared" si="7"/>
        <v>1.4685107796452712E-8</v>
      </c>
      <c r="W56" s="79">
        <f t="shared" si="7"/>
        <v>8.4973104577112935E-6</v>
      </c>
      <c r="X56" s="79">
        <f t="shared" si="7"/>
        <v>-4.2732343896734193E-7</v>
      </c>
      <c r="Y56" s="79">
        <f t="shared" si="7"/>
        <v>-3.2568858520048982E-3</v>
      </c>
      <c r="Z56" s="79">
        <f t="shared" si="7"/>
        <v>1.4578043128854468E-4</v>
      </c>
      <c r="AA56" s="79">
        <f t="shared" si="7"/>
        <v>1.3586910031655464E-3</v>
      </c>
      <c r="AB56" s="79">
        <f t="shared" si="7"/>
        <v>2.7175489544006837E-5</v>
      </c>
      <c r="AC56" s="79">
        <f t="shared" si="7"/>
        <v>-1.1420399031303319E-4</v>
      </c>
      <c r="AD56" s="79">
        <f t="shared" si="7"/>
        <v>7.3817110607832248E-5</v>
      </c>
      <c r="AE56" s="79">
        <f t="shared" si="7"/>
        <v>9.1093228888228239E-5</v>
      </c>
      <c r="AF56" s="79">
        <f t="shared" si="7"/>
        <v>9.6572515527304503E-5</v>
      </c>
      <c r="AG56" s="79">
        <f t="shared" si="7"/>
        <v>3.1933415009399724E-5</v>
      </c>
      <c r="AH56" s="79">
        <f t="shared" si="7"/>
        <v>6.1176081036284913E-5</v>
      </c>
      <c r="AI56" s="79">
        <f t="shared" si="7"/>
        <v>-2.5317936745206104E-5</v>
      </c>
      <c r="AJ56" s="79">
        <f t="shared" si="7"/>
        <v>8.8936401776429364E-7</v>
      </c>
      <c r="AK56" s="79">
        <f t="shared" si="7"/>
        <v>0</v>
      </c>
      <c r="AL56" s="79">
        <f t="shared" si="7"/>
        <v>-3.195665898791944E-5</v>
      </c>
      <c r="AM56" s="79">
        <f t="shared" si="7"/>
        <v>1.1721068164938231E-6</v>
      </c>
      <c r="AN56" s="79">
        <f t="shared" si="7"/>
        <v>0</v>
      </c>
      <c r="AO56" s="79">
        <f t="shared" si="7"/>
        <v>2.4742341353523045E-7</v>
      </c>
      <c r="AP56" s="79">
        <f t="shared" si="7"/>
        <v>0</v>
      </c>
      <c r="AQ56" s="79">
        <f t="shared" si="7"/>
        <v>0</v>
      </c>
      <c r="AR56" s="79">
        <f t="shared" si="7"/>
        <v>0</v>
      </c>
      <c r="AS56" s="79">
        <f t="shared" si="7"/>
        <v>0</v>
      </c>
      <c r="AT56" s="79">
        <f t="shared" si="7"/>
        <v>0</v>
      </c>
      <c r="AU56" s="79">
        <f t="shared" si="7"/>
        <v>-2.9801329563972079E-4</v>
      </c>
    </row>
    <row r="57" spans="1:47" x14ac:dyDescent="0.25">
      <c r="A57" s="146"/>
      <c r="B57" s="63" t="s">
        <v>18</v>
      </c>
      <c r="C57" s="63">
        <v>16</v>
      </c>
      <c r="D57" s="71" t="s">
        <v>55</v>
      </c>
      <c r="E57" s="64">
        <f>IF(AME_2030!E57=0,0,(AME_2050!E57/AME_2030!E57)^(1/20)-1)</f>
        <v>-1.2288705726903881E-4</v>
      </c>
      <c r="F57" s="64">
        <f>IF(AME_2030!F57=0,0,(AME_2050!F57/AME_2030!F57)^(1/20)-1)</f>
        <v>2.5403860088224484E-4</v>
      </c>
      <c r="G57" s="64">
        <f>IF(AME_2030!G57=0,0,(AME_2050!G57/AME_2030!G57)^(1/20)-1)</f>
        <v>1.0254268545395462E-9</v>
      </c>
      <c r="H57" s="64">
        <f>IF(AME_2030!H57=0,0,(AME_2050!H57/AME_2030!H57)^(1/20)-1)</f>
        <v>3.720290494704237E-4</v>
      </c>
      <c r="I57" s="64">
        <f>IF(AME_2030!I57=0,0,(AME_2050!I57/AME_2030!I57)^(1/20)-1)</f>
        <v>-9.5867590713427653E-4</v>
      </c>
      <c r="J57" s="64">
        <f>IF(AME_2030!J57=0,0,(AME_2050!J57/AME_2030!J57)^(1/20)-1)</f>
        <v>1.5414372168676138E-5</v>
      </c>
      <c r="K57" s="64">
        <f>IF('AME_2030 (Z)'!AW57=0,0,('AME_2050 (Z)'!AW57/'AME_2030 (Z)'!AW57)^(1/20)-1)</f>
        <v>4.60264107560171E-6</v>
      </c>
      <c r="L57" s="64">
        <f t="shared" si="6"/>
        <v>4.60264107560171E-6</v>
      </c>
      <c r="M57" s="64">
        <f>IF(AME_2030!M57=0,0,(AME_2050!M57/AME_2030!M57)^(1/20)-1)</f>
        <v>-7.1287748709525367E-4</v>
      </c>
      <c r="N57" s="64">
        <f>IF(AME_2030!N57=0,0,(AME_2050!N57/AME_2030!N57)^(1/20)-1)</f>
        <v>6.9633872004093433E-5</v>
      </c>
      <c r="O57" s="64">
        <f>IF(AME_2030!O57=0,0,(AME_2050!O57/AME_2030!O57)^(1/20)-1)</f>
        <v>2.4282239556927543E-4</v>
      </c>
      <c r="P57" s="64">
        <f>IF(AME_2030!P57=0,0,(AME_2050!P57/AME_2030!P57)^(1/20)-1)</f>
        <v>1.5736884621286862E-4</v>
      </c>
      <c r="Q57" s="64">
        <f>IF(AME_2030!Q57=0,0,(AME_2050!Q57/AME_2030!Q57)^(1/20)-1)</f>
        <v>-1.5983675261121988E-7</v>
      </c>
      <c r="R57" s="64">
        <f>IF(AME_2030!R57=0,0,(AME_2050!R57/AME_2030!R57)^(1/20)-1)</f>
        <v>1.7487387093950701E-8</v>
      </c>
      <c r="S57" s="64">
        <f t="shared" si="1"/>
        <v>-6.5569589943414996E-5</v>
      </c>
      <c r="T57" s="64">
        <f>IF(AME_2030!T57=0,0,(AME_2050!T57/AME_2030!T57)^(1/20)-1)</f>
        <v>-6.5569589943414996E-5</v>
      </c>
      <c r="U57" s="64">
        <f>IF(AME_2030!U57=0,0,(AME_2050!U57/AME_2030!U57)^(1/20)-1)</f>
        <v>5.0124420367669842E-6</v>
      </c>
      <c r="V57" s="64">
        <f>IF(AME_2030!V57=0,0,(AME_2050!V57/AME_2030!V57)^(1/20)-1)</f>
        <v>1.4685107796452712E-8</v>
      </c>
      <c r="W57" s="64">
        <f>IF(AME_2030!W57=0,0,(AME_2050!W57/AME_2030!W57)^(1/20)-1)</f>
        <v>8.4973104577112935E-6</v>
      </c>
      <c r="X57" s="64">
        <f>IF(AME_2030!X57=0,0,(AME_2050!X57/AME_2030!X57)^(1/20)-1)</f>
        <v>-4.2732343896734193E-7</v>
      </c>
      <c r="Y57" s="64">
        <f>IF(AME_2030!Y57=0,0,(AME_2050!Y57/AME_2030!Y57)^(1/20)-1)</f>
        <v>-3.2568858520048982E-3</v>
      </c>
      <c r="Z57" s="64">
        <f>IF(AME_2030!Z57=0,0,(AME_2050!Z57/AME_2030!Z57)^(1/20)-1)</f>
        <v>1.4578043128854468E-4</v>
      </c>
      <c r="AA57" s="64">
        <f>IF(AME_2030!AA57=0,0,(AME_2050!AA57/AME_2030!AA57)^(1/20)-1)</f>
        <v>1.3586910031655464E-3</v>
      </c>
      <c r="AB57" s="64">
        <f>IF(AME_2030!AB57=0,0,(AME_2050!AB57/AME_2030!AB57)^(1/20)-1)</f>
        <v>2.7175489544006837E-5</v>
      </c>
      <c r="AC57" s="64">
        <f>IF(AME_2030!AC57=0,0,(AME_2050!AC57/AME_2030!AC57)^(1/20)-1)</f>
        <v>-1.1420399031303319E-4</v>
      </c>
      <c r="AD57" s="64">
        <f>IF(AME_2030!AD57=0,0,(AME_2050!AD57/AME_2030!AD57)^(1/20)-1)</f>
        <v>7.3817110607832248E-5</v>
      </c>
      <c r="AE57" s="64">
        <f>IF(AME_2030!AE57=0,0,(AME_2050!AE57/AME_2030!AE57)^(1/20)-1)</f>
        <v>9.1093228888228239E-5</v>
      </c>
      <c r="AF57" s="64">
        <f>IF(AME_2030!AF57=0,0,(AME_2050!AF57/AME_2030!AF57)^(1/20)-1)</f>
        <v>9.6572515527304503E-5</v>
      </c>
      <c r="AG57" s="64">
        <f>IF(AME_2030!AG57=0,0,(AME_2050!AG57/AME_2030!AG57)^(1/20)-1)</f>
        <v>3.1933415009399724E-5</v>
      </c>
      <c r="AH57" s="64">
        <f>IF(AME_2030!AH57=0,0,(AME_2050!AH57/AME_2030!AH57)^(1/20)-1)</f>
        <v>6.1176081036284913E-5</v>
      </c>
      <c r="AI57" s="64">
        <f>IF(AME_2030!AI57=0,0,(AME_2050!AI57/AME_2030!AI57)^(1/20)-1)</f>
        <v>-2.5317936745206104E-5</v>
      </c>
      <c r="AJ57" s="64">
        <f>IF(AME_2030!AJ57=0,0,(AME_2050!AJ57/AME_2030!AJ57)^(1/20)-1)</f>
        <v>8.8936401776429364E-7</v>
      </c>
      <c r="AK57" s="64">
        <f>IF(AME_2030!AK57=0,0,(AME_2050!AK57/AME_2030!AK57)^(1/20)-1)</f>
        <v>0</v>
      </c>
      <c r="AL57" s="64">
        <f>IF(AME_2030!AL57=0,0,(AME_2050!AL57/AME_2030!AL57)^(1/20)-1)</f>
        <v>-3.195665898791944E-5</v>
      </c>
      <c r="AM57" s="64">
        <f>IF(AME_2030!AM57=0,0,(AME_2050!AM57/AME_2030!AM57)^(1/20)-1)</f>
        <v>1.1721068164938231E-6</v>
      </c>
      <c r="AN57" s="64">
        <f>IF(AME_2030!AN57=0,0,(AME_2050!AN57/AME_2030!AN57)^(1/20)-1)</f>
        <v>0</v>
      </c>
      <c r="AO57" s="64">
        <f>IF(AME_2030!AO57=0,0,(AME_2050!AO57/AME_2030!AO57)^(1/20)-1)</f>
        <v>2.4742341353523045E-7</v>
      </c>
      <c r="AP57" s="64">
        <f>IF(AME_2030!AP57=0,0,(AME_2050!AP57/AME_2030!AP57)^(1/20)-1)</f>
        <v>0</v>
      </c>
      <c r="AQ57" s="64">
        <f>IF(AME_2030!AQ57=0,0,(AME_2050!AQ57/AME_2030!AQ57)^(1/20)-1)</f>
        <v>0</v>
      </c>
      <c r="AR57" s="64">
        <f>IF(AME_2030!AR57=0,0,(AME_2050!AR57/AME_2030!AR57)^(1/20)-1)</f>
        <v>0</v>
      </c>
      <c r="AS57" s="64">
        <f>IF(AME_2030!AS57=0,0,(AME_2050!AS57/AME_2030!AS57)^(1/20)-1)</f>
        <v>0</v>
      </c>
      <c r="AT57" s="64">
        <f>IF(AME_2030!AT57=0,0,(AME_2050!AT57/AME_2030!AT57)^(1/20)-1)</f>
        <v>0</v>
      </c>
      <c r="AU57" s="64">
        <f>IF(AME_2030!AU57=0,0,(AME_2050!AU57/AME_2030!AU57)^(1/20)-1)</f>
        <v>-2.9801329563972079E-4</v>
      </c>
    </row>
    <row r="58" spans="1:47" x14ac:dyDescent="0.25">
      <c r="A58" s="146"/>
      <c r="B58" s="1" t="s">
        <v>19</v>
      </c>
      <c r="C58" s="1">
        <v>17</v>
      </c>
      <c r="D58" s="4" t="s">
        <v>56</v>
      </c>
      <c r="E58">
        <f>IF(AME_2030!E58=0,0,(AME_2050!E58/AME_2030!E58)^(1/20)-1)</f>
        <v>-4.1760053262474006E-4</v>
      </c>
      <c r="F58">
        <f>IF(AME_2030!F58=0,0,(AME_2050!F58/AME_2030!F58)^(1/20)-1)</f>
        <v>1.1773010154336738E-4</v>
      </c>
      <c r="G58">
        <f>IF(AME_2030!G58=0,0,(AME_2050!G58/AME_2030!G58)^(1/20)-1)</f>
        <v>1.0254268545395462E-9</v>
      </c>
      <c r="H58">
        <f>IF(AME_2030!H58=0,0,(AME_2050!H58/AME_2030!H58)^(1/20)-1)</f>
        <v>3.7087393637902366E-4</v>
      </c>
      <c r="I58">
        <f>IF(AME_2030!I58=0,0,(AME_2050!I58/AME_2030!I58)^(1/20)-1)</f>
        <v>2.5811901371608492E-4</v>
      </c>
      <c r="J58">
        <f>IF(AME_2030!J58=0,0,(AME_2050!J58/AME_2030!J58)^(1/20)-1)</f>
        <v>-3.7836499077514851E-4</v>
      </c>
      <c r="K58" s="64">
        <f>IF('AME_2030 (Z)'!AW58=0,0,('AME_2050 (Z)'!AW58/'AME_2030 (Z)'!AW58)^(1/20)-1)</f>
        <v>-6.0402674760129393E-4</v>
      </c>
      <c r="L58" s="64">
        <f t="shared" si="6"/>
        <v>-6.0402674760129393E-4</v>
      </c>
      <c r="M58">
        <f>IF(AME_2030!M58=0,0,(AME_2050!M58/AME_2030!M58)^(1/20)-1)</f>
        <v>1.6123535957801582E-3</v>
      </c>
      <c r="N58">
        <f>IF(AME_2030!N58=0,0,(AME_2050!N58/AME_2030!N58)^(1/20)-1)</f>
        <v>-1.0578453065124283E-4</v>
      </c>
      <c r="O58">
        <f>IF(AME_2030!O58=0,0,(AME_2050!O58/AME_2030!O58)^(1/20)-1)</f>
        <v>3.7850387961113618E-4</v>
      </c>
      <c r="P58">
        <f>IF(AME_2030!P58=0,0,(AME_2050!P58/AME_2030!P58)^(1/20)-1)</f>
        <v>-2.0099356719527339E-4</v>
      </c>
      <c r="Q58">
        <f>IF(AME_2030!Q58=0,0,(AME_2050!Q58/AME_2030!Q58)^(1/20)-1)</f>
        <v>-1.5983675261121988E-7</v>
      </c>
      <c r="R58">
        <f>IF(AME_2030!R58=0,0,(AME_2050!R58/AME_2030!R58)^(1/20)-1)</f>
        <v>1.7487387093950701E-8</v>
      </c>
      <c r="S58" s="64">
        <f t="shared" si="1"/>
        <v>-3.4272095912557532E-5</v>
      </c>
      <c r="T58" s="64">
        <f>IF(AME_2030!T58=0,0,(AME_2050!T58/AME_2030!T58)^(1/20)-1)</f>
        <v>-3.4272095912557532E-5</v>
      </c>
      <c r="U58">
        <f>IF(AME_2030!U58=0,0,(AME_2050!U58/AME_2030!U58)^(1/20)-1)</f>
        <v>-4.2674597918734847E-6</v>
      </c>
      <c r="V58">
        <f>IF(AME_2030!V58=0,0,(AME_2050!V58/AME_2030!V58)^(1/20)-1)</f>
        <v>1.4685107796452712E-8</v>
      </c>
      <c r="W58">
        <f>IF(AME_2030!W58=0,0,(AME_2050!W58/AME_2030!W58)^(1/20)-1)</f>
        <v>1.0604637523070615E-4</v>
      </c>
      <c r="X58">
        <f>IF(AME_2030!X58=0,0,(AME_2050!X58/AME_2030!X58)^(1/20)-1)</f>
        <v>1.7357125656758399E-6</v>
      </c>
      <c r="Y58">
        <f>IF(AME_2030!Y58=0,0,(AME_2050!Y58/AME_2030!Y58)^(1/20)-1)</f>
        <v>-3.2568858520052313E-3</v>
      </c>
      <c r="Z58">
        <f>IF(AME_2030!Z58=0,0,(AME_2050!Z58/AME_2030!Z58)^(1/20)-1)</f>
        <v>-2.0162010303426126E-4</v>
      </c>
      <c r="AA58">
        <f>IF(AME_2030!AA58=0,0,(AME_2050!AA58/AME_2030!AA58)^(1/20)-1)</f>
        <v>1.3586903995643773E-3</v>
      </c>
      <c r="AB58">
        <f>IF(AME_2030!AB58=0,0,(AME_2050!AB58/AME_2030!AB58)^(1/20)-1)</f>
        <v>2.8486523363069338E-5</v>
      </c>
      <c r="AC58">
        <f>IF(AME_2030!AC58=0,0,(AME_2050!AC58/AME_2030!AC58)^(1/20)-1)</f>
        <v>-1.1420399031303319E-4</v>
      </c>
      <c r="AD58">
        <f>IF(AME_2030!AD58=0,0,(AME_2050!AD58/AME_2030!AD58)^(1/20)-1)</f>
        <v>7.3817110607832248E-5</v>
      </c>
      <c r="AE58">
        <f>IF(AME_2030!AE58=0,0,(AME_2050!AE58/AME_2030!AE58)^(1/20)-1)</f>
        <v>9.1093228888228239E-5</v>
      </c>
      <c r="AF58">
        <f>IF(AME_2030!AF58=0,0,(AME_2050!AF58/AME_2030!AF58)^(1/20)-1)</f>
        <v>9.6572515527304503E-5</v>
      </c>
      <c r="AG58">
        <f>IF(AME_2030!AG58=0,0,(AME_2050!AG58/AME_2030!AG58)^(1/20)-1)</f>
        <v>3.1933415009399724E-5</v>
      </c>
      <c r="AH58">
        <f>IF(AME_2030!AH58=0,0,(AME_2050!AH58/AME_2030!AH58)^(1/20)-1)</f>
        <v>6.1176081036062868E-5</v>
      </c>
      <c r="AI58">
        <f>IF(AME_2030!AI58=0,0,(AME_2050!AI58/AME_2030!AI58)^(1/20)-1)</f>
        <v>-2.5324012218330694E-5</v>
      </c>
      <c r="AJ58">
        <f>IF(AME_2030!AJ58=0,0,(AME_2050!AJ58/AME_2030!AJ58)^(1/20)-1)</f>
        <v>9.3754304320015081E-7</v>
      </c>
      <c r="AK58">
        <f>IF(AME_2030!AK58=0,0,(AME_2050!AK58/AME_2030!AK58)^(1/20)-1)</f>
        <v>0</v>
      </c>
      <c r="AL58">
        <f>IF(AME_2030!AL58=0,0,(AME_2050!AL58/AME_2030!AL58)^(1/20)-1)</f>
        <v>-3.195665898791944E-5</v>
      </c>
      <c r="AM58">
        <f>IF(AME_2030!AM58=0,0,(AME_2050!AM58/AME_2030!AM58)^(1/20)-1)</f>
        <v>5.2076834826664253E-6</v>
      </c>
      <c r="AN58">
        <f>IF(AME_2030!AN58=0,0,(AME_2050!AN58/AME_2030!AN58)^(1/20)-1)</f>
        <v>0</v>
      </c>
      <c r="AO58">
        <f>IF(AME_2030!AO58=0,0,(AME_2050!AO58/AME_2030!AO58)^(1/20)-1)</f>
        <v>2.4742341353523045E-7</v>
      </c>
      <c r="AP58">
        <f>IF(AME_2030!AP58=0,0,(AME_2050!AP58/AME_2030!AP58)^(1/20)-1)</f>
        <v>0</v>
      </c>
      <c r="AQ58">
        <f>IF(AME_2030!AQ58=0,0,(AME_2050!AQ58/AME_2030!AQ58)^(1/20)-1)</f>
        <v>0</v>
      </c>
      <c r="AR58">
        <f>IF(AME_2030!AR58=0,0,(AME_2050!AR58/AME_2030!AR58)^(1/20)-1)</f>
        <v>0</v>
      </c>
      <c r="AS58">
        <f>IF(AME_2030!AS58=0,0,(AME_2050!AS58/AME_2030!AS58)^(1/20)-1)</f>
        <v>0</v>
      </c>
      <c r="AT58">
        <f>IF(AME_2030!AT58=0,0,(AME_2050!AT58/AME_2030!AT58)^(1/20)-1)</f>
        <v>0</v>
      </c>
      <c r="AU58">
        <f>IF(AME_2030!AU58=0,0,(AME_2050!AU58/AME_2030!AU58)^(1/20)-1)</f>
        <v>-4.4514826587072065E-5</v>
      </c>
    </row>
    <row r="59" spans="1:47" x14ac:dyDescent="0.25">
      <c r="A59" s="146"/>
      <c r="B59" s="1" t="s">
        <v>20</v>
      </c>
      <c r="C59" s="1">
        <v>18</v>
      </c>
      <c r="D59" s="4" t="s">
        <v>57</v>
      </c>
      <c r="E59">
        <f>IF(AME_2030!E59=0,0,(AME_2050!E59/AME_2030!E59)^(1/20)-1)</f>
        <v>-3.2066452751688956E-4</v>
      </c>
      <c r="F59">
        <f>IF(AME_2030!F59=0,0,(AME_2050!F59/AME_2030!F59)^(1/20)-1)</f>
        <v>6.638749048093473E-5</v>
      </c>
      <c r="G59">
        <f>IF(AME_2030!G59=0,0,(AME_2050!G59/AME_2030!G59)^(1/20)-1)</f>
        <v>1.0254268545395462E-9</v>
      </c>
      <c r="H59">
        <f>IF(AME_2030!H59=0,0,(AME_2050!H59/AME_2030!H59)^(1/20)-1)</f>
        <v>3.8801731059279199E-4</v>
      </c>
      <c r="I59">
        <f>IF(AME_2030!I59=0,0,(AME_2050!I59/AME_2030!I59)^(1/20)-1)</f>
        <v>5.6942944787197192E-4</v>
      </c>
      <c r="J59">
        <f>IF(AME_2030!J59=0,0,(AME_2050!J59/AME_2030!J59)^(1/20)-1)</f>
        <v>-9.3177734312721583E-5</v>
      </c>
      <c r="K59" s="64">
        <f>IF('AME_2030 (Z)'!AW59=0,0,('AME_2050 (Z)'!AW59/'AME_2030 (Z)'!AW59)^(1/20)-1)</f>
        <v>3.1179361814626105E-6</v>
      </c>
      <c r="L59" s="64">
        <f t="shared" si="6"/>
        <v>3.1179361814626105E-6</v>
      </c>
      <c r="M59">
        <f>IF(AME_2030!M59=0,0,(AME_2050!M59/AME_2030!M59)^(1/20)-1)</f>
        <v>9.3023054161678331E-4</v>
      </c>
      <c r="N59">
        <f>IF(AME_2030!N59=0,0,(AME_2050!N59/AME_2030!N59)^(1/20)-1)</f>
        <v>3.1191554269227595E-5</v>
      </c>
      <c r="O59">
        <f>IF(AME_2030!O59=0,0,(AME_2050!O59/AME_2030!O59)^(1/20)-1)</f>
        <v>2.6759198141590446E-4</v>
      </c>
      <c r="P59">
        <f>IF(AME_2030!P59=0,0,(AME_2050!P59/AME_2030!P59)^(1/20)-1)</f>
        <v>-1.4916982815393887E-4</v>
      </c>
      <c r="Q59">
        <f>IF(AME_2030!Q59=0,0,(AME_2050!Q59/AME_2030!Q59)^(1/20)-1)</f>
        <v>-1.5983675261121988E-7</v>
      </c>
      <c r="R59">
        <f>IF(AME_2030!R59=0,0,(AME_2050!R59/AME_2030!R59)^(1/20)-1)</f>
        <v>1.7487387093950701E-8</v>
      </c>
      <c r="S59" s="64">
        <f t="shared" si="1"/>
        <v>-1.6717061788740217E-5</v>
      </c>
      <c r="T59" s="64">
        <f>IF(AME_2030!T59=0,0,(AME_2050!T59/AME_2030!T59)^(1/20)-1)</f>
        <v>-1.6717061788740217E-5</v>
      </c>
      <c r="U59">
        <f>IF(AME_2030!U59=0,0,(AME_2050!U59/AME_2030!U59)^(1/20)-1)</f>
        <v>5.3491381994952292E-6</v>
      </c>
      <c r="V59">
        <f>IF(AME_2030!V59=0,0,(AME_2050!V59/AME_2030!V59)^(1/20)-1)</f>
        <v>1.4685107796452712E-8</v>
      </c>
      <c r="W59">
        <f>IF(AME_2030!W59=0,0,(AME_2050!W59/AME_2030!W59)^(1/20)-1)</f>
        <v>-8.7380972668027468E-5</v>
      </c>
      <c r="X59">
        <f>IF(AME_2030!X59=0,0,(AME_2050!X59/AME_2030!X59)^(1/20)-1)</f>
        <v>4.8170700748251249E-6</v>
      </c>
      <c r="Y59">
        <f>IF(AME_2030!Y59=0,0,(AME_2050!Y59/AME_2030!Y59)^(1/20)-1)</f>
        <v>-3.2568858520046762E-3</v>
      </c>
      <c r="Z59">
        <f>IF(AME_2030!Z59=0,0,(AME_2050!Z59/AME_2030!Z59)^(1/20)-1)</f>
        <v>1.4639004050032156E-4</v>
      </c>
      <c r="AA59">
        <f>IF(AME_2030!AA59=0,0,(AME_2050!AA59/AME_2030!AA59)^(1/20)-1)</f>
        <v>1.3586910964029641E-3</v>
      </c>
      <c r="AB59">
        <f>IF(AME_2030!AB59=0,0,(AME_2050!AB59/AME_2030!AB59)^(1/20)-1)</f>
        <v>1.3076025661362678E-5</v>
      </c>
      <c r="AC59">
        <f>IF(AME_2030!AC59=0,0,(AME_2050!AC59/AME_2030!AC59)^(1/20)-1)</f>
        <v>-1.1420399031303319E-4</v>
      </c>
      <c r="AD59">
        <f>IF(AME_2030!AD59=0,0,(AME_2050!AD59/AME_2030!AD59)^(1/20)-1)</f>
        <v>7.3817110607832248E-5</v>
      </c>
      <c r="AE59">
        <f>IF(AME_2030!AE59=0,0,(AME_2050!AE59/AME_2030!AE59)^(1/20)-1)</f>
        <v>9.1093228888228239E-5</v>
      </c>
      <c r="AF59">
        <f>IF(AME_2030!AF59=0,0,(AME_2050!AF59/AME_2030!AF59)^(1/20)-1)</f>
        <v>9.6572515527304503E-5</v>
      </c>
      <c r="AG59">
        <f>IF(AME_2030!AG59=0,0,(AME_2050!AG59/AME_2030!AG59)^(1/20)-1)</f>
        <v>3.1933415009399724E-5</v>
      </c>
      <c r="AH59">
        <f>IF(AME_2030!AH59=0,0,(AME_2050!AH59/AME_2030!AH59)^(1/20)-1)</f>
        <v>6.1176081036284913E-5</v>
      </c>
      <c r="AI59">
        <f>IF(AME_2030!AI59=0,0,(AME_2050!AI59/AME_2030!AI59)^(1/20)-1)</f>
        <v>-2.5323538059507378E-5</v>
      </c>
      <c r="AJ59">
        <f>IF(AME_2030!AJ59=0,0,(AME_2050!AJ59/AME_2030!AJ59)^(1/20)-1)</f>
        <v>9.2458877753998081E-7</v>
      </c>
      <c r="AK59">
        <f>IF(AME_2030!AK59=0,0,(AME_2050!AK59/AME_2030!AK59)^(1/20)-1)</f>
        <v>0</v>
      </c>
      <c r="AL59">
        <f>IF(AME_2030!AL59=0,0,(AME_2050!AL59/AME_2030!AL59)^(1/20)-1)</f>
        <v>-3.195665898791944E-5</v>
      </c>
      <c r="AM59">
        <f>IF(AME_2030!AM59=0,0,(AME_2050!AM59/AME_2030!AM59)^(1/20)-1)</f>
        <v>2.8451679443541877E-6</v>
      </c>
      <c r="AN59">
        <f>IF(AME_2030!AN59=0,0,(AME_2050!AN59/AME_2030!AN59)^(1/20)-1)</f>
        <v>0</v>
      </c>
      <c r="AO59">
        <f>IF(AME_2030!AO59=0,0,(AME_2050!AO59/AME_2030!AO59)^(1/20)-1)</f>
        <v>2.4742341353523045E-7</v>
      </c>
      <c r="AP59">
        <f>IF(AME_2030!AP59=0,0,(AME_2050!AP59/AME_2030!AP59)^(1/20)-1)</f>
        <v>0</v>
      </c>
      <c r="AQ59">
        <f>IF(AME_2030!AQ59=0,0,(AME_2050!AQ59/AME_2030!AQ59)^(1/20)-1)</f>
        <v>0</v>
      </c>
      <c r="AR59">
        <f>IF(AME_2030!AR59=0,0,(AME_2050!AR59/AME_2030!AR59)^(1/20)-1)</f>
        <v>0</v>
      </c>
      <c r="AS59">
        <f>IF(AME_2030!AS59=0,0,(AME_2050!AS59/AME_2030!AS59)^(1/20)-1)</f>
        <v>0</v>
      </c>
      <c r="AT59">
        <f>IF(AME_2030!AT59=0,0,(AME_2050!AT59/AME_2030!AT59)^(1/20)-1)</f>
        <v>0</v>
      </c>
      <c r="AU59">
        <f>IF(AME_2030!AU59=0,0,(AME_2050!AU59/AME_2030!AU59)^(1/20)-1)</f>
        <v>-1.3759957812120582E-4</v>
      </c>
    </row>
    <row r="60" spans="1:47" x14ac:dyDescent="0.25">
      <c r="A60" s="146"/>
      <c r="B60" s="1" t="s">
        <v>21</v>
      </c>
      <c r="C60" s="1">
        <v>19</v>
      </c>
      <c r="D60" s="4" t="s">
        <v>58</v>
      </c>
      <c r="E60">
        <f>IF(AME_2030!E60=0,0,(AME_2050!E60/AME_2030!E60)^(1/20)-1)</f>
        <v>1.2529438936459414E-4</v>
      </c>
      <c r="F60">
        <f>IF(AME_2030!F60=0,0,(AME_2050!F60/AME_2030!F60)^(1/20)-1)</f>
        <v>8.3233114379854811E-5</v>
      </c>
      <c r="G60">
        <f>IF(AME_2030!G60=0,0,(AME_2050!G60/AME_2030!G60)^(1/20)-1)</f>
        <v>-4.2523129419880235E-6</v>
      </c>
      <c r="H60">
        <f>IF(AME_2030!H60=0,0,(AME_2050!H60/AME_2030!H60)^(1/20)-1)</f>
        <v>-1.4076534271624253E-3</v>
      </c>
      <c r="I60">
        <f>IF(AME_2030!I60=0,0,(AME_2050!I60/AME_2030!I60)^(1/20)-1)</f>
        <v>5.0503024413828257E-4</v>
      </c>
      <c r="J60">
        <f>IF(AME_2030!J60=0,0,(AME_2050!J60/AME_2030!J60)^(1/20)-1)</f>
        <v>6.0655853234115042E-5</v>
      </c>
      <c r="K60" s="64">
        <f>IF('AME_2030 (Z)'!AW60=0,0,('AME_2050 (Z)'!AW60/'AME_2030 (Z)'!AW60)^(1/20)-1)</f>
        <v>2.7651237606285406E-6</v>
      </c>
      <c r="L60" s="64">
        <f t="shared" si="6"/>
        <v>2.7651237606285406E-6</v>
      </c>
      <c r="M60">
        <f>IF(AME_2030!M60=0,0,(AME_2050!M60/AME_2030!M60)^(1/20)-1)</f>
        <v>-5.9620159529383265E-4</v>
      </c>
      <c r="N60">
        <f>IF(AME_2030!N60=0,0,(AME_2050!N60/AME_2030!N60)^(1/20)-1)</f>
        <v>-6.4497364496007847E-4</v>
      </c>
      <c r="O60">
        <f>IF(AME_2030!O60=0,0,(AME_2050!O60/AME_2030!O60)^(1/20)-1)</f>
        <v>-2.6486642613243738E-4</v>
      </c>
      <c r="P60">
        <f>IF(AME_2030!P60=0,0,(AME_2050!P60/AME_2030!P60)^(1/20)-1)</f>
        <v>9.8757269969995676E-5</v>
      </c>
      <c r="Q60">
        <f>IF(AME_2030!Q60=0,0,(AME_2050!Q60/AME_2030!Q60)^(1/20)-1)</f>
        <v>-2.9460051383933816E-6</v>
      </c>
      <c r="R60">
        <f>IF(AME_2030!R60=0,0,(AME_2050!R60/AME_2030!R60)^(1/20)-1)</f>
        <v>-3.5514253029500509E-6</v>
      </c>
      <c r="S60" s="64">
        <f t="shared" si="1"/>
        <v>2.3382706031416234E-6</v>
      </c>
      <c r="T60" s="64">
        <f>IF(AME_2030!T60=0,0,(AME_2050!T60/AME_2030!T60)^(1/20)-1)</f>
        <v>2.3382706031416234E-6</v>
      </c>
      <c r="U60">
        <f>IF(AME_2030!U60=0,0,(AME_2050!U60/AME_2030!U60)^(1/20)-1)</f>
        <v>7.1878542309278259E-6</v>
      </c>
      <c r="V60">
        <f>IF(AME_2030!V60=0,0,(AME_2050!V60/AME_2030!V60)^(1/20)-1)</f>
        <v>-1.5016958758717891E-6</v>
      </c>
      <c r="W60">
        <f>IF(AME_2030!W60=0,0,(AME_2050!W60/AME_2030!W60)^(1/20)-1)</f>
        <v>-6.9321417539791597E-5</v>
      </c>
      <c r="X60">
        <f>IF(AME_2030!X60=0,0,(AME_2050!X60/AME_2030!X60)^(1/20)-1)</f>
        <v>4.7946267489606953E-7</v>
      </c>
      <c r="Y60">
        <f>IF(AME_2030!Y60=0,0,(AME_2050!Y60/AME_2030!Y60)^(1/20)-1)</f>
        <v>-3.258926649312488E-3</v>
      </c>
      <c r="Z60">
        <f>IF(AME_2030!Z60=0,0,(AME_2050!Z60/AME_2030!Z60)^(1/20)-1)</f>
        <v>1.4558544612897073E-4</v>
      </c>
      <c r="AA60">
        <f>IF(AME_2030!AA60=0,0,(AME_2050!AA60/AME_2030!AA60)^(1/20)-1)</f>
        <v>1.3583281573283923E-3</v>
      </c>
      <c r="AB60">
        <f>IF(AME_2030!AB60=0,0,(AME_2050!AB60/AME_2030!AB60)^(1/20)-1)</f>
        <v>4.5337670814937781E-5</v>
      </c>
      <c r="AC60">
        <f>IF(AME_2030!AC60=0,0,(AME_2050!AC60/AME_2030!AC60)^(1/20)-1)</f>
        <v>-1.1449015042253041E-4</v>
      </c>
      <c r="AD60">
        <f>IF(AME_2030!AD60=0,0,(AME_2050!AD60/AME_2030!AD60)^(1/20)-1)</f>
        <v>7.3365497362809506E-5</v>
      </c>
      <c r="AE60">
        <f>IF(AME_2030!AE60=0,0,(AME_2050!AE60/AME_2030!AE60)^(1/20)-1)</f>
        <v>9.0318553469526108E-5</v>
      </c>
      <c r="AF60">
        <f>IF(AME_2030!AF60=0,0,(AME_2050!AF60/AME_2030!AF60)^(1/20)-1)</f>
        <v>9.3476094578548441E-5</v>
      </c>
      <c r="AG60">
        <f>IF(AME_2030!AG60=0,0,(AME_2050!AG60/AME_2030!AG60)^(1/20)-1)</f>
        <v>3.1916283482980035E-5</v>
      </c>
      <c r="AH60">
        <f>IF(AME_2030!AH60=0,0,(AME_2050!AH60/AME_2030!AH60)^(1/20)-1)</f>
        <v>5.6571889411882736E-5</v>
      </c>
      <c r="AI60">
        <f>IF(AME_2030!AI60=0,0,(AME_2050!AI60/AME_2030!AI60)^(1/20)-1)</f>
        <v>-2.4383744589684397E-5</v>
      </c>
      <c r="AJ60">
        <f>IF(AME_2030!AJ60=0,0,(AME_2050!AJ60/AME_2030!AJ60)^(1/20)-1)</f>
        <v>9.2465939260932828E-7</v>
      </c>
      <c r="AK60">
        <f>IF(AME_2030!AK60=0,0,(AME_2050!AK60/AME_2030!AK60)^(1/20)-1)</f>
        <v>0</v>
      </c>
      <c r="AL60">
        <f>IF(AME_2030!AL60=0,0,(AME_2050!AL60/AME_2030!AL60)^(1/20)-1)</f>
        <v>-3.7730594199980594E-5</v>
      </c>
      <c r="AM60">
        <f>IF(AME_2030!AM60=0,0,(AME_2050!AM60/AME_2030!AM60)^(1/20)-1)</f>
        <v>-6.8575253508007528E-5</v>
      </c>
      <c r="AN60">
        <f>IF(AME_2030!AN60=0,0,(AME_2050!AN60/AME_2030!AN60)^(1/20)-1)</f>
        <v>0</v>
      </c>
      <c r="AO60">
        <f>IF(AME_2030!AO60=0,0,(AME_2050!AO60/AME_2030!AO60)^(1/20)-1)</f>
        <v>-3.7806619335167824E-7</v>
      </c>
      <c r="AP60">
        <f>IF(AME_2030!AP60=0,0,(AME_2050!AP60/AME_2030!AP60)^(1/20)-1)</f>
        <v>-9.4306197250260126E-6</v>
      </c>
      <c r="AQ60">
        <f>IF(AME_2030!AQ60=0,0,(AME_2050!AQ60/AME_2030!AQ60)^(1/20)-1)</f>
        <v>0</v>
      </c>
      <c r="AR60">
        <f>IF(AME_2030!AR60=0,0,(AME_2050!AR60/AME_2030!AR60)^(1/20)-1)</f>
        <v>-9.5499392327447197E-7</v>
      </c>
      <c r="AS60">
        <f>IF(AME_2030!AS60=0,0,(AME_2050!AS60/AME_2030!AS60)^(1/20)-1)</f>
        <v>0</v>
      </c>
      <c r="AT60">
        <f>IF(AME_2030!AT60=0,0,(AME_2050!AT60/AME_2030!AT60)^(1/20)-1)</f>
        <v>0</v>
      </c>
      <c r="AU60">
        <f>IF(AME_2030!AU60=0,0,(AME_2050!AU60/AME_2030!AU60)^(1/20)-1)</f>
        <v>-5.6339959673767925E-4</v>
      </c>
    </row>
    <row r="61" spans="1:47" x14ac:dyDescent="0.25">
      <c r="A61" s="146"/>
      <c r="B61" s="1" t="s">
        <v>22</v>
      </c>
      <c r="C61" s="1">
        <v>20</v>
      </c>
      <c r="D61" s="4" t="s">
        <v>59</v>
      </c>
      <c r="E61">
        <f>IF(AME_2030!E61=0,0,(AME_2050!E61/AME_2030!E61)^(1/20)-1)</f>
        <v>-6.4997132881428055E-4</v>
      </c>
      <c r="F61">
        <f>IF(AME_2030!F61=0,0,(AME_2050!F61/AME_2030!F61)^(1/20)-1)</f>
        <v>2.5131749474827103E-6</v>
      </c>
      <c r="G61">
        <f>IF(AME_2030!G61=0,0,(AME_2050!G61/AME_2030!G61)^(1/20)-1)</f>
        <v>1.0254268545395462E-9</v>
      </c>
      <c r="H61">
        <f>IF(AME_2030!H61=0,0,(AME_2050!H61/AME_2030!H61)^(1/20)-1)</f>
        <v>3.9174051567569812E-4</v>
      </c>
      <c r="I61">
        <f>IF(AME_2030!I61=0,0,(AME_2050!I61/AME_2030!I61)^(1/20)-1)</f>
        <v>4.2329094315096683E-4</v>
      </c>
      <c r="J61">
        <f>IF(AME_2030!J61=0,0,(AME_2050!J61/AME_2030!J61)^(1/20)-1)</f>
        <v>-5.2228331152248675E-4</v>
      </c>
      <c r="K61" s="64">
        <f>IF('AME_2030 (Z)'!AW61=0,0,('AME_2050 (Z)'!AW61/'AME_2030 (Z)'!AW61)^(1/20)-1)</f>
        <v>1.0380562167622287E-5</v>
      </c>
      <c r="L61" s="64">
        <f t="shared" si="6"/>
        <v>1.0380562167622287E-5</v>
      </c>
      <c r="M61">
        <f>IF(AME_2030!M61=0,0,(AME_2050!M61/AME_2030!M61)^(1/20)-1)</f>
        <v>-6.2532255230451916E-5</v>
      </c>
      <c r="N61">
        <f>IF(AME_2030!N61=0,0,(AME_2050!N61/AME_2030!N61)^(1/20)-1)</f>
        <v>1.670455232027912E-5</v>
      </c>
      <c r="O61">
        <f>IF(AME_2030!O61=0,0,(AME_2050!O61/AME_2030!O61)^(1/20)-1)</f>
        <v>5.5255659997310858E-5</v>
      </c>
      <c r="P61">
        <f>IF(AME_2030!P61=0,0,(AME_2050!P61/AME_2030!P61)^(1/20)-1)</f>
        <v>6.1266507379142965E-5</v>
      </c>
      <c r="Q61">
        <f>IF(AME_2030!Q61=0,0,(AME_2050!Q61/AME_2030!Q61)^(1/20)-1)</f>
        <v>-1.5983675261121988E-7</v>
      </c>
      <c r="R61">
        <f>IF(AME_2030!R61=0,0,(AME_2050!R61/AME_2030!R61)^(1/20)-1)</f>
        <v>1.7487387093950701E-8</v>
      </c>
      <c r="S61" s="64">
        <f t="shared" si="1"/>
        <v>-3.2703085259377929E-5</v>
      </c>
      <c r="T61" s="64">
        <f>IF(AME_2030!T61=0,0,(AME_2050!T61/AME_2030!T61)^(1/20)-1)</f>
        <v>-3.2703085259377929E-5</v>
      </c>
      <c r="U61">
        <f>IF(AME_2030!U61=0,0,(AME_2050!U61/AME_2030!U61)^(1/20)-1)</f>
        <v>-3.6184954556039983E-6</v>
      </c>
      <c r="V61">
        <f>IF(AME_2030!V61=0,0,(AME_2050!V61/AME_2030!V61)^(1/20)-1)</f>
        <v>1.4685107796452712E-8</v>
      </c>
      <c r="W61">
        <f>IF(AME_2030!W61=0,0,(AME_2050!W61/AME_2030!W61)^(1/20)-1)</f>
        <v>-3.1641416912031595E-5</v>
      </c>
      <c r="X61">
        <f>IF(AME_2030!X61=0,0,(AME_2050!X61/AME_2030!X61)^(1/20)-1)</f>
        <v>-3.2061298360641644E-7</v>
      </c>
      <c r="Y61">
        <f>IF(AME_2030!Y61=0,0,(AME_2050!Y61/AME_2030!Y61)^(1/20)-1)</f>
        <v>-3.2568858520050092E-3</v>
      </c>
      <c r="Z61">
        <f>IF(AME_2030!Z61=0,0,(AME_2050!Z61/AME_2030!Z61)^(1/20)-1)</f>
        <v>1.2569553945818157E-4</v>
      </c>
      <c r="AA61">
        <f>IF(AME_2030!AA61=0,0,(AME_2050!AA61/AME_2030!AA61)^(1/20)-1)</f>
        <v>1.3586917779879748E-3</v>
      </c>
      <c r="AB61">
        <f>IF(AME_2030!AB61=0,0,(AME_2050!AB61/AME_2030!AB61)^(1/20)-1)</f>
        <v>1.7214853533342733E-5</v>
      </c>
      <c r="AC61">
        <f>IF(AME_2030!AC61=0,0,(AME_2050!AC61/AME_2030!AC61)^(1/20)-1)</f>
        <v>-1.1420399031303319E-4</v>
      </c>
      <c r="AD61">
        <f>IF(AME_2030!AD61=0,0,(AME_2050!AD61/AME_2030!AD61)^(1/20)-1)</f>
        <v>7.3817110607832248E-5</v>
      </c>
      <c r="AE61">
        <f>IF(AME_2030!AE61=0,0,(AME_2050!AE61/AME_2030!AE61)^(1/20)-1)</f>
        <v>9.1093228888228239E-5</v>
      </c>
      <c r="AF61">
        <f>IF(AME_2030!AF61=0,0,(AME_2050!AF61/AME_2030!AF61)^(1/20)-1)</f>
        <v>9.6572515527304503E-5</v>
      </c>
      <c r="AG61">
        <f>IF(AME_2030!AG61=0,0,(AME_2050!AG61/AME_2030!AG61)^(1/20)-1)</f>
        <v>3.1933415009399724E-5</v>
      </c>
      <c r="AH61">
        <f>IF(AME_2030!AH61=0,0,(AME_2050!AH61/AME_2030!AH61)^(1/20)-1)</f>
        <v>6.1176081036284913E-5</v>
      </c>
      <c r="AI61">
        <f>IF(AME_2030!AI61=0,0,(AME_2050!AI61/AME_2030!AI61)^(1/20)-1)</f>
        <v>-2.4180285969399584E-5</v>
      </c>
      <c r="AJ61">
        <f>IF(AME_2030!AJ61=0,0,(AME_2050!AJ61/AME_2030!AJ61)^(1/20)-1)</f>
        <v>1.0836265029734449E-6</v>
      </c>
      <c r="AK61">
        <f>IF(AME_2030!AK61=0,0,(AME_2050!AK61/AME_2030!AK61)^(1/20)-1)</f>
        <v>0</v>
      </c>
      <c r="AL61">
        <f>IF(AME_2030!AL61=0,0,(AME_2050!AL61/AME_2030!AL61)^(1/20)-1)</f>
        <v>-3.195665898791944E-5</v>
      </c>
      <c r="AM61">
        <f>IF(AME_2030!AM61=0,0,(AME_2050!AM61/AME_2030!AM61)^(1/20)-1)</f>
        <v>-3.4279308669393771E-7</v>
      </c>
      <c r="AN61">
        <f>IF(AME_2030!AN61=0,0,(AME_2050!AN61/AME_2030!AN61)^(1/20)-1)</f>
        <v>0</v>
      </c>
      <c r="AO61">
        <f>IF(AME_2030!AO61=0,0,(AME_2050!AO61/AME_2030!AO61)^(1/20)-1)</f>
        <v>2.4742341353523045E-7</v>
      </c>
      <c r="AP61">
        <f>IF(AME_2030!AP61=0,0,(AME_2050!AP61/AME_2030!AP61)^(1/20)-1)</f>
        <v>0</v>
      </c>
      <c r="AQ61">
        <f>IF(AME_2030!AQ61=0,0,(AME_2050!AQ61/AME_2030!AQ61)^(1/20)-1)</f>
        <v>0</v>
      </c>
      <c r="AR61">
        <f>IF(AME_2030!AR61=0,0,(AME_2050!AR61/AME_2030!AR61)^(1/20)-1)</f>
        <v>0</v>
      </c>
      <c r="AS61">
        <f>IF(AME_2030!AS61=0,0,(AME_2050!AS61/AME_2030!AS61)^(1/20)-1)</f>
        <v>0</v>
      </c>
      <c r="AT61">
        <f>IF(AME_2030!AT61=0,0,(AME_2050!AT61/AME_2030!AT61)^(1/20)-1)</f>
        <v>0</v>
      </c>
      <c r="AU61">
        <f>IF(AME_2030!AU61=0,0,(AME_2050!AU61/AME_2030!AU61)^(1/20)-1)</f>
        <v>-1.5764781066796019E-5</v>
      </c>
    </row>
    <row r="62" spans="1:47" x14ac:dyDescent="0.25">
      <c r="A62" s="146"/>
      <c r="B62" s="1" t="s">
        <v>23</v>
      </c>
      <c r="C62" s="1">
        <v>21</v>
      </c>
      <c r="D62" s="4" t="s">
        <v>60</v>
      </c>
      <c r="E62">
        <f>IF(AME_2030!E62=0,0,(AME_2050!E62/AME_2030!E62)^(1/20)-1)</f>
        <v>-5.1192139479117049E-4</v>
      </c>
      <c r="F62">
        <f>IF(AME_2030!F62=0,0,(AME_2050!F62/AME_2030!F62)^(1/20)-1)</f>
        <v>-8.6564337417716075E-5</v>
      </c>
      <c r="G62">
        <f>IF(AME_2030!G62=0,0,(AME_2050!G62/AME_2030!G62)^(1/20)-1)</f>
        <v>1.0254268545395462E-9</v>
      </c>
      <c r="H62">
        <f>IF(AME_2030!H62=0,0,(AME_2050!H62/AME_2030!H62)^(1/20)-1)</f>
        <v>-3.4345898826855237E-3</v>
      </c>
      <c r="I62">
        <f>IF(AME_2030!I62=0,0,(AME_2050!I62/AME_2030!I62)^(1/20)-1)</f>
        <v>4.7851042917512743E-4</v>
      </c>
      <c r="J62">
        <f>IF(AME_2030!J62=0,0,(AME_2050!J62/AME_2030!J62)^(1/20)-1)</f>
        <v>-6.9906604792113747E-4</v>
      </c>
      <c r="K62" s="64">
        <f>IF('AME_2030 (Z)'!AW62=0,0,('AME_2050 (Z)'!AW62/'AME_2030 (Z)'!AW62)^(1/20)-1)</f>
        <v>-4.5182854931269389E-5</v>
      </c>
      <c r="L62" s="64">
        <f t="shared" si="6"/>
        <v>-4.5182854931269389E-5</v>
      </c>
      <c r="M62">
        <f>IF(AME_2030!M62=0,0,(AME_2050!M62/AME_2030!M62)^(1/20)-1)</f>
        <v>-8.5378951037129447E-4</v>
      </c>
      <c r="N62">
        <f>IF(AME_2030!N62=0,0,(AME_2050!N62/AME_2030!N62)^(1/20)-1)</f>
        <v>-1.7740858392162329E-3</v>
      </c>
      <c r="O62">
        <f>IF(AME_2030!O62=0,0,(AME_2050!O62/AME_2030!O62)^(1/20)-1)</f>
        <v>4.6910138901301579E-4</v>
      </c>
      <c r="P62">
        <f>IF(AME_2030!P62=0,0,(AME_2050!P62/AME_2030!P62)^(1/20)-1)</f>
        <v>-6.2072159708026486E-4</v>
      </c>
      <c r="Q62">
        <f>IF(AME_2030!Q62=0,0,(AME_2050!Q62/AME_2030!Q62)^(1/20)-1)</f>
        <v>-1.5983675261121988E-7</v>
      </c>
      <c r="R62">
        <f>IF(AME_2030!R62=0,0,(AME_2050!R62/AME_2030!R62)^(1/20)-1)</f>
        <v>0</v>
      </c>
      <c r="S62" s="64">
        <f t="shared" si="1"/>
        <v>1.0797517973504256E-5</v>
      </c>
      <c r="T62" s="64">
        <f>IF(AME_2030!T62=0,0,(AME_2050!T62/AME_2030!T62)^(1/20)-1)</f>
        <v>1.0797517973504256E-5</v>
      </c>
      <c r="U62">
        <f>IF(AME_2030!U62=0,0,(AME_2050!U62/AME_2030!U62)^(1/20)-1)</f>
        <v>0</v>
      </c>
      <c r="V62">
        <f>IF(AME_2030!V62=0,0,(AME_2050!V62/AME_2030!V62)^(1/20)-1)</f>
        <v>0</v>
      </c>
      <c r="W62">
        <f>IF(AME_2030!W62=0,0,(AME_2050!W62/AME_2030!W62)^(1/20)-1)</f>
        <v>-4.7967707547580396E-4</v>
      </c>
      <c r="X62">
        <f>IF(AME_2030!X62=0,0,(AME_2050!X62/AME_2030!X62)^(1/20)-1)</f>
        <v>7.4002964762787116E-6</v>
      </c>
      <c r="Y62">
        <f>IF(AME_2030!Y62=0,0,(AME_2050!Y62/AME_2030!Y62)^(1/20)-1)</f>
        <v>-3.2568858520047872E-3</v>
      </c>
      <c r="Z62">
        <f>IF(AME_2030!Z62=0,0,(AME_2050!Z62/AME_2030!Z62)^(1/20)-1)</f>
        <v>-4.6085224224523547E-4</v>
      </c>
      <c r="AA62">
        <f>IF(AME_2030!AA62=0,0,(AME_2050!AA62/AME_2030!AA62)^(1/20)-1)</f>
        <v>1.3586902557061187E-3</v>
      </c>
      <c r="AB62">
        <f>IF(AME_2030!AB62=0,0,(AME_2050!AB62/AME_2030!AB62)^(1/20)-1)</f>
        <v>7.1102865117911307E-6</v>
      </c>
      <c r="AC62">
        <f>IF(AME_2030!AC62=0,0,(AME_2050!AC62/AME_2030!AC62)^(1/20)-1)</f>
        <v>-1.1420399031303319E-4</v>
      </c>
      <c r="AD62">
        <f>IF(AME_2030!AD62=0,0,(AME_2050!AD62/AME_2030!AD62)^(1/20)-1)</f>
        <v>7.3817110607832248E-5</v>
      </c>
      <c r="AE62">
        <f>IF(AME_2030!AE62=0,0,(AME_2050!AE62/AME_2030!AE62)^(1/20)-1)</f>
        <v>9.1093228888228239E-5</v>
      </c>
      <c r="AF62">
        <f>IF(AME_2030!AF62=0,0,(AME_2050!AF62/AME_2030!AF62)^(1/20)-1)</f>
        <v>9.6572515527304503E-5</v>
      </c>
      <c r="AG62">
        <f>IF(AME_2030!AG62=0,0,(AME_2050!AG62/AME_2030!AG62)^(1/20)-1)</f>
        <v>0</v>
      </c>
      <c r="AH62">
        <f>IF(AME_2030!AH62=0,0,(AME_2050!AH62/AME_2030!AH62)^(1/20)-1)</f>
        <v>6.1176081036284913E-5</v>
      </c>
      <c r="AI62">
        <f>IF(AME_2030!AI62=0,0,(AME_2050!AI62/AME_2030!AI62)^(1/20)-1)</f>
        <v>-2.3781812958145743E-5</v>
      </c>
      <c r="AJ62">
        <f>IF(AME_2030!AJ62=0,0,(AME_2050!AJ62/AME_2030!AJ62)^(1/20)-1)</f>
        <v>8.8316879942595961E-7</v>
      </c>
      <c r="AK62">
        <f>IF(AME_2030!AK62=0,0,(AME_2050!AK62/AME_2030!AK62)^(1/20)-1)</f>
        <v>0</v>
      </c>
      <c r="AL62">
        <f>IF(AME_2030!AL62=0,0,(AME_2050!AL62/AME_2030!AL62)^(1/20)-1)</f>
        <v>-3.195665898791944E-5</v>
      </c>
      <c r="AM62">
        <f>IF(AME_2030!AM62=0,0,(AME_2050!AM62/AME_2030!AM62)^(1/20)-1)</f>
        <v>1.6394853541434884E-7</v>
      </c>
      <c r="AN62">
        <f>IF(AME_2030!AN62=0,0,(AME_2050!AN62/AME_2030!AN62)^(1/20)-1)</f>
        <v>0</v>
      </c>
      <c r="AO62">
        <f>IF(AME_2030!AO62=0,0,(AME_2050!AO62/AME_2030!AO62)^(1/20)-1)</f>
        <v>2.4742341353523045E-7</v>
      </c>
      <c r="AP62">
        <f>IF(AME_2030!AP62=0,0,(AME_2050!AP62/AME_2030!AP62)^(1/20)-1)</f>
        <v>0</v>
      </c>
      <c r="AQ62">
        <f>IF(AME_2030!AQ62=0,0,(AME_2050!AQ62/AME_2030!AQ62)^(1/20)-1)</f>
        <v>0</v>
      </c>
      <c r="AR62">
        <f>IF(AME_2030!AR62=0,0,(AME_2050!AR62/AME_2030!AR62)^(1/20)-1)</f>
        <v>0</v>
      </c>
      <c r="AS62">
        <f>IF(AME_2030!AS62=0,0,(AME_2050!AS62/AME_2030!AS62)^(1/20)-1)</f>
        <v>0</v>
      </c>
      <c r="AT62">
        <f>IF(AME_2030!AT62=0,0,(AME_2050!AT62/AME_2030!AT62)^(1/20)-1)</f>
        <v>0</v>
      </c>
      <c r="AU62">
        <f>IF(AME_2030!AU62=0,0,(AME_2050!AU62/AME_2030!AU62)^(1/20)-1)</f>
        <v>-1.218186630940199E-3</v>
      </c>
    </row>
    <row r="63" spans="1:47" x14ac:dyDescent="0.25">
      <c r="A63" s="146"/>
      <c r="B63" s="1" t="s">
        <v>24</v>
      </c>
      <c r="C63" s="1">
        <v>22</v>
      </c>
      <c r="D63" s="4" t="s">
        <v>61</v>
      </c>
      <c r="E63">
        <f>IF(AME_2030!E63=0,0,(AME_2050!E63/AME_2030!E63)^(1/20)-1)</f>
        <v>6.8157675937596807E-5</v>
      </c>
      <c r="F63">
        <f>IF(AME_2030!F63=0,0,(AME_2050!F63/AME_2030!F63)^(1/20)-1)</f>
        <v>-4.7975817124124021E-5</v>
      </c>
      <c r="G63">
        <f>IF(AME_2030!G63=0,0,(AME_2050!G63/AME_2030!G63)^(1/20)-1)</f>
        <v>1.0254268545395462E-9</v>
      </c>
      <c r="H63">
        <f>IF(AME_2030!H63=0,0,(AME_2050!H63/AME_2030!H63)^(1/20)-1)</f>
        <v>-2.3019552877272531E-3</v>
      </c>
      <c r="I63">
        <f>IF(AME_2030!I63=0,0,(AME_2050!I63/AME_2030!I63)^(1/20)-1)</f>
        <v>4.8530724766493449E-4</v>
      </c>
      <c r="J63">
        <f>IF(AME_2030!J63=0,0,(AME_2050!J63/AME_2030!J63)^(1/20)-1)</f>
        <v>2.1224077752091119E-4</v>
      </c>
      <c r="K63" s="64">
        <f>IF('AME_2030 (Z)'!AW63=0,0,('AME_2050 (Z)'!AW63/'AME_2030 (Z)'!AW63)^(1/20)-1)</f>
        <v>-5.7058718068492276E-5</v>
      </c>
      <c r="L63" s="64">
        <f t="shared" si="6"/>
        <v>-5.7058718068492276E-5</v>
      </c>
      <c r="M63">
        <f>IF(AME_2030!M63=0,0,(AME_2050!M63/AME_2030!M63)^(1/20)-1)</f>
        <v>-8.9627331769603913E-4</v>
      </c>
      <c r="N63">
        <f>IF(AME_2030!N63=0,0,(AME_2050!N63/AME_2030!N63)^(1/20)-1)</f>
        <v>-1.7922971218321537E-3</v>
      </c>
      <c r="O63">
        <f>IF(AME_2030!O63=0,0,(AME_2050!O63/AME_2030!O63)^(1/20)-1)</f>
        <v>-9.9133672192597277E-4</v>
      </c>
      <c r="P63">
        <f>IF(AME_2030!P63=0,0,(AME_2050!P63/AME_2030!P63)^(1/20)-1)</f>
        <v>-5.2065084939578732E-4</v>
      </c>
      <c r="Q63">
        <f>IF(AME_2030!Q63=0,0,(AME_2050!Q63/AME_2030!Q63)^(1/20)-1)</f>
        <v>-1.5983675261121988E-7</v>
      </c>
      <c r="R63">
        <f>IF(AME_2030!R63=0,0,(AME_2050!R63/AME_2030!R63)^(1/20)-1)</f>
        <v>1.7487387093950701E-8</v>
      </c>
      <c r="S63" s="64">
        <f t="shared" si="1"/>
        <v>1.0797517973504256E-5</v>
      </c>
      <c r="T63" s="64">
        <f>IF(AME_2030!T63=0,0,(AME_2050!T63/AME_2030!T63)^(1/20)-1)</f>
        <v>1.0797517973504256E-5</v>
      </c>
      <c r="U63">
        <f>IF(AME_2030!U63=0,0,(AME_2050!U63/AME_2030!U63)^(1/20)-1)</f>
        <v>-7.1576517501892312E-7</v>
      </c>
      <c r="V63">
        <f>IF(AME_2030!V63=0,0,(AME_2050!V63/AME_2030!V63)^(1/20)-1)</f>
        <v>1.4685107796452712E-8</v>
      </c>
      <c r="W63">
        <f>IF(AME_2030!W63=0,0,(AME_2050!W63/AME_2030!W63)^(1/20)-1)</f>
        <v>-9.0107489507218475E-5</v>
      </c>
      <c r="X63">
        <f>IF(AME_2030!X63=0,0,(AME_2050!X63/AME_2030!X63)^(1/20)-1)</f>
        <v>6.2600403964996332E-6</v>
      </c>
      <c r="Y63">
        <f>IF(AME_2030!Y63=0,0,(AME_2050!Y63/AME_2030!Y63)^(1/20)-1)</f>
        <v>-3.2568858520046762E-3</v>
      </c>
      <c r="Z63">
        <f>IF(AME_2030!Z63=0,0,(AME_2050!Z63/AME_2030!Z63)^(1/20)-1)</f>
        <v>1.4788168946044955E-4</v>
      </c>
      <c r="AA63">
        <f>IF(AME_2030!AA63=0,0,(AME_2050!AA63/AME_2030!AA63)^(1/20)-1)</f>
        <v>1.3586925980846321E-3</v>
      </c>
      <c r="AB63">
        <f>IF(AME_2030!AB63=0,0,(AME_2050!AB63/AME_2030!AB63)^(1/20)-1)</f>
        <v>4.7439712204999651E-5</v>
      </c>
      <c r="AC63">
        <f>IF(AME_2030!AC63=0,0,(AME_2050!AC63/AME_2030!AC63)^(1/20)-1)</f>
        <v>-1.1420399031303319E-4</v>
      </c>
      <c r="AD63">
        <f>IF(AME_2030!AD63=0,0,(AME_2050!AD63/AME_2030!AD63)^(1/20)-1)</f>
        <v>7.3817110607832248E-5</v>
      </c>
      <c r="AE63">
        <f>IF(AME_2030!AE63=0,0,(AME_2050!AE63/AME_2030!AE63)^(1/20)-1)</f>
        <v>9.1093228888228239E-5</v>
      </c>
      <c r="AF63">
        <f>IF(AME_2030!AF63=0,0,(AME_2050!AF63/AME_2030!AF63)^(1/20)-1)</f>
        <v>9.6572515527304503E-5</v>
      </c>
      <c r="AG63">
        <f>IF(AME_2030!AG63=0,0,(AME_2050!AG63/AME_2030!AG63)^(1/20)-1)</f>
        <v>3.1933415009399724E-5</v>
      </c>
      <c r="AH63">
        <f>IF(AME_2030!AH63=0,0,(AME_2050!AH63/AME_2030!AH63)^(1/20)-1)</f>
        <v>6.1176081036284913E-5</v>
      </c>
      <c r="AI63">
        <f>IF(AME_2030!AI63=0,0,(AME_2050!AI63/AME_2030!AI63)^(1/20)-1)</f>
        <v>-2.4014321806986594E-5</v>
      </c>
      <c r="AJ63">
        <f>IF(AME_2030!AJ63=0,0,(AME_2050!AJ63/AME_2030!AJ63)^(1/20)-1)</f>
        <v>8.8398505093678637E-7</v>
      </c>
      <c r="AK63">
        <f>IF(AME_2030!AK63=0,0,(AME_2050!AK63/AME_2030!AK63)^(1/20)-1)</f>
        <v>0</v>
      </c>
      <c r="AL63">
        <f>IF(AME_2030!AL63=0,0,(AME_2050!AL63/AME_2030!AL63)^(1/20)-1)</f>
        <v>-3.195665898791944E-5</v>
      </c>
      <c r="AM63">
        <f>IF(AME_2030!AM63=0,0,(AME_2050!AM63/AME_2030!AM63)^(1/20)-1)</f>
        <v>-1.183900310786079E-6</v>
      </c>
      <c r="AN63">
        <f>IF(AME_2030!AN63=0,0,(AME_2050!AN63/AME_2030!AN63)^(1/20)-1)</f>
        <v>0</v>
      </c>
      <c r="AO63">
        <f>IF(AME_2030!AO63=0,0,(AME_2050!AO63/AME_2030!AO63)^(1/20)-1)</f>
        <v>2.4742341353523045E-7</v>
      </c>
      <c r="AP63">
        <f>IF(AME_2030!AP63=0,0,(AME_2050!AP63/AME_2030!AP63)^(1/20)-1)</f>
        <v>0</v>
      </c>
      <c r="AQ63">
        <f>IF(AME_2030!AQ63=0,0,(AME_2050!AQ63/AME_2030!AQ63)^(1/20)-1)</f>
        <v>0</v>
      </c>
      <c r="AR63">
        <f>IF(AME_2030!AR63=0,0,(AME_2050!AR63/AME_2030!AR63)^(1/20)-1)</f>
        <v>0</v>
      </c>
      <c r="AS63">
        <f>IF(AME_2030!AS63=0,0,(AME_2050!AS63/AME_2030!AS63)^(1/20)-1)</f>
        <v>0</v>
      </c>
      <c r="AT63">
        <f>IF(AME_2030!AT63=0,0,(AME_2050!AT63/AME_2030!AT63)^(1/20)-1)</f>
        <v>0</v>
      </c>
      <c r="AU63">
        <f>IF(AME_2030!AU63=0,0,(AME_2050!AU63/AME_2030!AU63)^(1/20)-1)</f>
        <v>-3.0832108873135589E-4</v>
      </c>
    </row>
    <row r="64" spans="1:47" x14ac:dyDescent="0.25">
      <c r="A64" s="146"/>
      <c r="B64" s="1" t="s">
        <v>25</v>
      </c>
      <c r="C64" s="1">
        <v>23</v>
      </c>
      <c r="D64" s="4" t="s">
        <v>62</v>
      </c>
      <c r="E64">
        <f>IF(AME_2030!E64=0,0,(AME_2050!E64/AME_2030!E64)^(1/20)-1)</f>
        <v>0</v>
      </c>
      <c r="F64">
        <f>IF(AME_2030!F64=0,0,(AME_2050!F64/AME_2030!F64)^(1/20)-1)</f>
        <v>0</v>
      </c>
      <c r="G64">
        <f>IF(AME_2030!G64=0,0,(AME_2050!G64/AME_2030!G64)^(1/20)-1)</f>
        <v>0</v>
      </c>
      <c r="H64">
        <f>IF(AME_2030!H64=0,0,(AME_2050!H64/AME_2030!H64)^(1/20)-1)</f>
        <v>0</v>
      </c>
      <c r="I64">
        <f>IF(AME_2030!I64=0,0,(AME_2050!I64/AME_2030!I64)^(1/20)-1)</f>
        <v>0</v>
      </c>
      <c r="J64">
        <f>IF(AME_2030!J64=0,0,(AME_2050!J64/AME_2030!J64)^(1/20)-1)</f>
        <v>0</v>
      </c>
      <c r="K64" s="64">
        <f>IF('AME_2030 (Z)'!AW64=0,0,('AME_2050 (Z)'!AW64/'AME_2030 (Z)'!AW64)^(1/20)-1)</f>
        <v>0</v>
      </c>
      <c r="L64" s="64">
        <f t="shared" si="6"/>
        <v>0</v>
      </c>
      <c r="M64">
        <f>IF(AME_2030!M64=0,0,(AME_2050!M64/AME_2030!M64)^(1/20)-1)</f>
        <v>0</v>
      </c>
      <c r="N64">
        <f>IF(AME_2030!N64=0,0,(AME_2050!N64/AME_2030!N64)^(1/20)-1)</f>
        <v>0</v>
      </c>
      <c r="O64">
        <f>IF(AME_2030!O64=0,0,(AME_2050!O64/AME_2030!O64)^(1/20)-1)</f>
        <v>0</v>
      </c>
      <c r="P64">
        <f>IF(AME_2030!P64=0,0,(AME_2050!P64/AME_2030!P64)^(1/20)-1)</f>
        <v>0</v>
      </c>
      <c r="Q64">
        <f>IF(AME_2030!Q64=0,0,(AME_2050!Q64/AME_2030!Q64)^(1/20)-1)</f>
        <v>0</v>
      </c>
      <c r="R64">
        <f>IF(AME_2030!R64=0,0,(AME_2050!R64/AME_2030!R64)^(1/20)-1)</f>
        <v>0</v>
      </c>
      <c r="S64" s="64">
        <f t="shared" si="1"/>
        <v>0</v>
      </c>
      <c r="T64" s="64">
        <f>IF(AME_2030!T64=0,0,(AME_2050!T64/AME_2030!T64)^(1/20)-1)</f>
        <v>0</v>
      </c>
      <c r="U64">
        <f>IF(AME_2030!U64=0,0,(AME_2050!U64/AME_2030!U64)^(1/20)-1)</f>
        <v>0</v>
      </c>
      <c r="V64">
        <f>IF(AME_2030!V64=0,0,(AME_2050!V64/AME_2030!V64)^(1/20)-1)</f>
        <v>0</v>
      </c>
      <c r="W64">
        <f>IF(AME_2030!W64=0,0,(AME_2050!W64/AME_2030!W64)^(1/20)-1)</f>
        <v>0</v>
      </c>
      <c r="X64">
        <f>IF(AME_2030!X64=0,0,(AME_2050!X64/AME_2030!X64)^(1/20)-1)</f>
        <v>0</v>
      </c>
      <c r="Y64">
        <f>IF(AME_2030!Y64=0,0,(AME_2050!Y64/AME_2030!Y64)^(1/20)-1)</f>
        <v>0</v>
      </c>
      <c r="Z64">
        <f>IF(AME_2030!Z64=0,0,(AME_2050!Z64/AME_2030!Z64)^(1/20)-1)</f>
        <v>0</v>
      </c>
      <c r="AA64">
        <f>IF(AME_2030!AA64=0,0,(AME_2050!AA64/AME_2030!AA64)^(1/20)-1)</f>
        <v>0</v>
      </c>
      <c r="AB64">
        <f>IF(AME_2030!AB64=0,0,(AME_2050!AB64/AME_2030!AB64)^(1/20)-1)</f>
        <v>0</v>
      </c>
      <c r="AC64">
        <f>IF(AME_2030!AC64=0,0,(AME_2050!AC64/AME_2030!AC64)^(1/20)-1)</f>
        <v>0</v>
      </c>
      <c r="AD64">
        <f>IF(AME_2030!AD64=0,0,(AME_2050!AD64/AME_2030!AD64)^(1/20)-1)</f>
        <v>0</v>
      </c>
      <c r="AE64">
        <f>IF(AME_2030!AE64=0,0,(AME_2050!AE64/AME_2030!AE64)^(1/20)-1)</f>
        <v>0</v>
      </c>
      <c r="AF64">
        <f>IF(AME_2030!AF64=0,0,(AME_2050!AF64/AME_2030!AF64)^(1/20)-1)</f>
        <v>0</v>
      </c>
      <c r="AG64">
        <f>IF(AME_2030!AG64=0,0,(AME_2050!AG64/AME_2030!AG64)^(1/20)-1)</f>
        <v>0</v>
      </c>
      <c r="AH64">
        <f>IF(AME_2030!AH64=0,0,(AME_2050!AH64/AME_2030!AH64)^(1/20)-1)</f>
        <v>0</v>
      </c>
      <c r="AI64">
        <f>IF(AME_2030!AI64=0,0,(AME_2050!AI64/AME_2030!AI64)^(1/20)-1)</f>
        <v>0</v>
      </c>
      <c r="AJ64">
        <f>IF(AME_2030!AJ64=0,0,(AME_2050!AJ64/AME_2030!AJ64)^(1/20)-1)</f>
        <v>0</v>
      </c>
      <c r="AK64">
        <f>IF(AME_2030!AK64=0,0,(AME_2050!AK64/AME_2030!AK64)^(1/20)-1)</f>
        <v>0</v>
      </c>
      <c r="AL64">
        <f>IF(AME_2030!AL64=0,0,(AME_2050!AL64/AME_2030!AL64)^(1/20)-1)</f>
        <v>0</v>
      </c>
      <c r="AM64">
        <f>IF(AME_2030!AM64=0,0,(AME_2050!AM64/AME_2030!AM64)^(1/20)-1)</f>
        <v>0</v>
      </c>
      <c r="AN64">
        <f>IF(AME_2030!AN64=0,0,(AME_2050!AN64/AME_2030!AN64)^(1/20)-1)</f>
        <v>0</v>
      </c>
      <c r="AO64">
        <f>IF(AME_2030!AO64=0,0,(AME_2050!AO64/AME_2030!AO64)^(1/20)-1)</f>
        <v>0</v>
      </c>
      <c r="AP64">
        <f>IF(AME_2030!AP64=0,0,(AME_2050!AP64/AME_2030!AP64)^(1/20)-1)</f>
        <v>0</v>
      </c>
      <c r="AQ64">
        <f>IF(AME_2030!AQ64=0,0,(AME_2050!AQ64/AME_2030!AQ64)^(1/20)-1)</f>
        <v>0</v>
      </c>
      <c r="AR64">
        <f>IF(AME_2030!AR64=0,0,(AME_2050!AR64/AME_2030!AR64)^(1/20)-1)</f>
        <v>0</v>
      </c>
      <c r="AS64">
        <f>IF(AME_2030!AS64=0,0,(AME_2050!AS64/AME_2030!AS64)^(1/20)-1)</f>
        <v>0</v>
      </c>
      <c r="AT64">
        <f>IF(AME_2030!AT64=0,0,(AME_2050!AT64/AME_2030!AT64)^(1/20)-1)</f>
        <v>0</v>
      </c>
      <c r="AU64">
        <f>IF(AME_2030!AU64=0,0,(AME_2050!AU64/AME_2030!AU64)^(1/20)-1)</f>
        <v>0</v>
      </c>
    </row>
    <row r="65" spans="1:47" x14ac:dyDescent="0.25">
      <c r="A65" s="146"/>
      <c r="B65" s="1" t="s">
        <v>26</v>
      </c>
      <c r="C65" s="1">
        <v>24</v>
      </c>
      <c r="D65" s="4" t="s">
        <v>63</v>
      </c>
      <c r="E65">
        <f>IF(AME_2030!E65=0,0,(AME_2050!E65/AME_2030!E65)^(1/20)-1)</f>
        <v>3.32837443374423E-4</v>
      </c>
      <c r="F65">
        <f>IF(AME_2030!F65=0,0,(AME_2050!F65/AME_2030!F65)^(1/20)-1)</f>
        <v>-1.3493152566823596E-5</v>
      </c>
      <c r="G65">
        <f>IF(AME_2030!G65=0,0,(AME_2050!G65/AME_2030!G65)^(1/20)-1)</f>
        <v>1.0254268545395462E-9</v>
      </c>
      <c r="H65">
        <f>IF(AME_2030!H65=0,0,(AME_2050!H65/AME_2030!H65)^(1/20)-1)</f>
        <v>6.3544910298451995E-4</v>
      </c>
      <c r="I65">
        <f>IF(AME_2030!I65=0,0,(AME_2050!I65/AME_2030!I65)^(1/20)-1)</f>
        <v>-5.7472741298747465E-5</v>
      </c>
      <c r="J65">
        <f>IF(AME_2030!J65=0,0,(AME_2050!J65/AME_2030!J65)^(1/20)-1)</f>
        <v>-1.3383535179892769E-3</v>
      </c>
      <c r="K65" s="64">
        <f>IF('AME_2030 (Z)'!AW65=0,0,('AME_2050 (Z)'!AW65/'AME_2030 (Z)'!AW65)^(1/20)-1)</f>
        <v>5.3902486989443332E-6</v>
      </c>
      <c r="L65" s="64">
        <f t="shared" si="6"/>
        <v>5.3902486989443332E-6</v>
      </c>
      <c r="M65">
        <f>IF(AME_2030!M65=0,0,(AME_2050!M65/AME_2030!M65)^(1/20)-1)</f>
        <v>-3.1528728225316272E-5</v>
      </c>
      <c r="N65">
        <f>IF(AME_2030!N65=0,0,(AME_2050!N65/AME_2030!N65)^(1/20)-1)</f>
        <v>1.2636445346312364E-3</v>
      </c>
      <c r="O65">
        <f>IF(AME_2030!O65=0,0,(AME_2050!O65/AME_2030!O65)^(1/20)-1)</f>
        <v>-2.2402944823961546E-3</v>
      </c>
      <c r="P65">
        <f>IF(AME_2030!P65=0,0,(AME_2050!P65/AME_2030!P65)^(1/20)-1)</f>
        <v>-3.7797415425633307E-4</v>
      </c>
      <c r="Q65">
        <f>IF(AME_2030!Q65=0,0,(AME_2050!Q65/AME_2030!Q65)^(1/20)-1)</f>
        <v>-1.5983675261121988E-7</v>
      </c>
      <c r="R65">
        <f>IF(AME_2030!R65=0,0,(AME_2050!R65/AME_2030!R65)^(1/20)-1)</f>
        <v>1.7487387093950701E-8</v>
      </c>
      <c r="S65" s="64">
        <f t="shared" si="1"/>
        <v>-2.8130536182668919E-6</v>
      </c>
      <c r="T65" s="64">
        <f>IF(AME_2030!T65=0,0,(AME_2050!T65/AME_2030!T65)^(1/20)-1)</f>
        <v>-2.8130536182668919E-6</v>
      </c>
      <c r="U65">
        <f>IF(AME_2030!U65=0,0,(AME_2050!U65/AME_2030!U65)^(1/20)-1)</f>
        <v>0</v>
      </c>
      <c r="V65">
        <f>IF(AME_2030!V65=0,0,(AME_2050!V65/AME_2030!V65)^(1/20)-1)</f>
        <v>0</v>
      </c>
      <c r="W65">
        <f>IF(AME_2030!W65=0,0,(AME_2050!W65/AME_2030!W65)^(1/20)-1)</f>
        <v>1.1822796686034032E-4</v>
      </c>
      <c r="X65">
        <f>IF(AME_2030!X65=0,0,(AME_2050!X65/AME_2030!X65)^(1/20)-1)</f>
        <v>-2.4689233767416496E-6</v>
      </c>
      <c r="Y65">
        <f>IF(AME_2030!Y65=0,0,(AME_2050!Y65/AME_2030!Y65)^(1/20)-1)</f>
        <v>0</v>
      </c>
      <c r="Z65">
        <f>IF(AME_2030!Z65=0,0,(AME_2050!Z65/AME_2030!Z65)^(1/20)-1)</f>
        <v>1.4812969007538257E-4</v>
      </c>
      <c r="AA65">
        <f>IF(AME_2030!AA65=0,0,(AME_2050!AA65/AME_2030!AA65)^(1/20)-1)</f>
        <v>1.3586903040412324E-3</v>
      </c>
      <c r="AB65">
        <f>IF(AME_2030!AB65=0,0,(AME_2050!AB65/AME_2030!AB65)^(1/20)-1)</f>
        <v>5.9604900367382641E-5</v>
      </c>
      <c r="AC65">
        <f>IF(AME_2030!AC65=0,0,(AME_2050!AC65/AME_2030!AC65)^(1/20)-1)</f>
        <v>0</v>
      </c>
      <c r="AD65">
        <f>IF(AME_2030!AD65=0,0,(AME_2050!AD65/AME_2030!AD65)^(1/20)-1)</f>
        <v>0</v>
      </c>
      <c r="AE65">
        <f>IF(AME_2030!AE65=0,0,(AME_2050!AE65/AME_2030!AE65)^(1/20)-1)</f>
        <v>0</v>
      </c>
      <c r="AF65">
        <f>IF(AME_2030!AF65=0,0,(AME_2050!AF65/AME_2030!AF65)^(1/20)-1)</f>
        <v>0</v>
      </c>
      <c r="AG65">
        <f>IF(AME_2030!AG65=0,0,(AME_2050!AG65/AME_2030!AG65)^(1/20)-1)</f>
        <v>0</v>
      </c>
      <c r="AH65">
        <f>IF(AME_2030!AH65=0,0,(AME_2050!AH65/AME_2030!AH65)^(1/20)-1)</f>
        <v>6.1176081036284913E-5</v>
      </c>
      <c r="AI65">
        <f>IF(AME_2030!AI65=0,0,(AME_2050!AI65/AME_2030!AI65)^(1/20)-1)</f>
        <v>0</v>
      </c>
      <c r="AJ65">
        <f>IF(AME_2030!AJ65=0,0,(AME_2050!AJ65/AME_2030!AJ65)^(1/20)-1)</f>
        <v>9.2924332468768966E-6</v>
      </c>
      <c r="AK65">
        <f>IF(AME_2030!AK65=0,0,(AME_2050!AK65/AME_2030!AK65)^(1/20)-1)</f>
        <v>0</v>
      </c>
      <c r="AL65">
        <f>IF(AME_2030!AL65=0,0,(AME_2050!AL65/AME_2030!AL65)^(1/20)-1)</f>
        <v>0</v>
      </c>
      <c r="AM65">
        <f>IF(AME_2030!AM65=0,0,(AME_2050!AM65/AME_2030!AM65)^(1/20)-1)</f>
        <v>-2.1512367864851001E-7</v>
      </c>
      <c r="AN65">
        <f>IF(AME_2030!AN65=0,0,(AME_2050!AN65/AME_2030!AN65)^(1/20)-1)</f>
        <v>0</v>
      </c>
      <c r="AO65">
        <f>IF(AME_2030!AO65=0,0,(AME_2050!AO65/AME_2030!AO65)^(1/20)-1)</f>
        <v>0</v>
      </c>
      <c r="AP65">
        <f>IF(AME_2030!AP65=0,0,(AME_2050!AP65/AME_2030!AP65)^(1/20)-1)</f>
        <v>0</v>
      </c>
      <c r="AQ65">
        <f>IF(AME_2030!AQ65=0,0,(AME_2050!AQ65/AME_2030!AQ65)^(1/20)-1)</f>
        <v>0</v>
      </c>
      <c r="AR65">
        <f>IF(AME_2030!AR65=0,0,(AME_2050!AR65/AME_2030!AR65)^(1/20)-1)</f>
        <v>0</v>
      </c>
      <c r="AS65">
        <f>IF(AME_2030!AS65=0,0,(AME_2050!AS65/AME_2030!AS65)^(1/20)-1)</f>
        <v>0</v>
      </c>
      <c r="AT65">
        <f>IF(AME_2030!AT65=0,0,(AME_2050!AT65/AME_2030!AT65)^(1/20)-1)</f>
        <v>0</v>
      </c>
      <c r="AU65">
        <f>IF(AME_2030!AU65=0,0,(AME_2050!AU65/AME_2030!AU65)^(1/20)-1)</f>
        <v>-2.9463942655727493E-4</v>
      </c>
    </row>
    <row r="66" spans="1:47" x14ac:dyDescent="0.25">
      <c r="A66" s="146"/>
      <c r="B66" s="1" t="s">
        <v>27</v>
      </c>
      <c r="C66" s="1">
        <v>25</v>
      </c>
      <c r="D66" s="4" t="s">
        <v>64</v>
      </c>
      <c r="E66">
        <f>IF(AME_2030!E66=0,0,(AME_2050!E66/AME_2030!E66)^(1/20)-1)</f>
        <v>3.3431491390811807E-4</v>
      </c>
      <c r="F66">
        <f>IF(AME_2030!F66=0,0,(AME_2050!F66/AME_2030!F66)^(1/20)-1)</f>
        <v>-1.3713439959373019E-5</v>
      </c>
      <c r="G66">
        <f>IF(AME_2030!G66=0,0,(AME_2050!G66/AME_2030!G66)^(1/20)-1)</f>
        <v>1.0254268545395462E-9</v>
      </c>
      <c r="H66">
        <f>IF(AME_2030!H66=0,0,(AME_2050!H66/AME_2030!H66)^(1/20)-1)</f>
        <v>6.331385814648538E-4</v>
      </c>
      <c r="I66">
        <f>IF(AME_2030!I66=0,0,(AME_2050!I66/AME_2030!I66)^(1/20)-1)</f>
        <v>-5.8611425131527284E-5</v>
      </c>
      <c r="J66">
        <f>IF(AME_2030!J66=0,0,(AME_2050!J66/AME_2030!J66)^(1/20)-1)</f>
        <v>-1.3375361174552403E-3</v>
      </c>
      <c r="K66" s="64">
        <f>IF('AME_2030 (Z)'!AW66=0,0,('AME_2050 (Z)'!AW66/'AME_2030 (Z)'!AW66)^(1/20)-1)</f>
        <v>5.700947943720891E-6</v>
      </c>
      <c r="L66" s="64">
        <f t="shared" si="6"/>
        <v>5.700947943720891E-6</v>
      </c>
      <c r="M66">
        <f>IF(AME_2030!M66=0,0,(AME_2050!M66/AME_2030!M66)^(1/20)-1)</f>
        <v>-3.3409322900634919E-5</v>
      </c>
      <c r="N66">
        <f>IF(AME_2030!N66=0,0,(AME_2050!N66/AME_2030!N66)^(1/20)-1)</f>
        <v>1.2633374112818174E-3</v>
      </c>
      <c r="O66">
        <f>IF(AME_2030!O66=0,0,(AME_2050!O66/AME_2030!O66)^(1/20)-1)</f>
        <v>-3.2120526654573212E-3</v>
      </c>
      <c r="P66">
        <f>IF(AME_2030!P66=0,0,(AME_2050!P66/AME_2030!P66)^(1/20)-1)</f>
        <v>-3.4394803574422372E-4</v>
      </c>
      <c r="Q66">
        <f>IF(AME_2030!Q66=0,0,(AME_2050!Q66/AME_2030!Q66)^(1/20)-1)</f>
        <v>-1.5983675261121988E-7</v>
      </c>
      <c r="R66">
        <f>IF(AME_2030!R66=0,0,(AME_2050!R66/AME_2030!R66)^(1/20)-1)</f>
        <v>1.7487387093950701E-8</v>
      </c>
      <c r="S66" s="64">
        <f t="shared" si="1"/>
        <v>-2.7966065998530354E-6</v>
      </c>
      <c r="T66" s="64">
        <f>IF(AME_2030!T66=0,0,(AME_2050!T66/AME_2030!T66)^(1/20)-1)</f>
        <v>-2.7966065998530354E-6</v>
      </c>
      <c r="U66">
        <f>IF(AME_2030!U66=0,0,(AME_2050!U66/AME_2030!U66)^(1/20)-1)</f>
        <v>0</v>
      </c>
      <c r="V66">
        <f>IF(AME_2030!V66=0,0,(AME_2050!V66/AME_2030!V66)^(1/20)-1)</f>
        <v>0</v>
      </c>
      <c r="W66">
        <f>IF(AME_2030!W66=0,0,(AME_2050!W66/AME_2030!W66)^(1/20)-1)</f>
        <v>-1.6359032931845263E-5</v>
      </c>
      <c r="X66">
        <f>IF(AME_2030!X66=0,0,(AME_2050!X66/AME_2030!X66)^(1/20)-1)</f>
        <v>7.5518258482176748E-6</v>
      </c>
      <c r="Y66">
        <f>IF(AME_2030!Y66=0,0,(AME_2050!Y66/AME_2030!Y66)^(1/20)-1)</f>
        <v>0</v>
      </c>
      <c r="Z66">
        <f>IF(AME_2030!Z66=0,0,(AME_2050!Z66/AME_2030!Z66)^(1/20)-1)</f>
        <v>1.4799408709431638E-4</v>
      </c>
      <c r="AA66">
        <f>IF(AME_2030!AA66=0,0,(AME_2050!AA66/AME_2030!AA66)^(1/20)-1)</f>
        <v>1.3586903040525566E-3</v>
      </c>
      <c r="AB66">
        <f>IF(AME_2030!AB66=0,0,(AME_2050!AB66/AME_2030!AB66)^(1/20)-1)</f>
        <v>5.9631904336887587E-5</v>
      </c>
      <c r="AC66">
        <f>IF(AME_2030!AC66=0,0,(AME_2050!AC66/AME_2030!AC66)^(1/20)-1)</f>
        <v>0</v>
      </c>
      <c r="AD66">
        <f>IF(AME_2030!AD66=0,0,(AME_2050!AD66/AME_2030!AD66)^(1/20)-1)</f>
        <v>0</v>
      </c>
      <c r="AE66">
        <f>IF(AME_2030!AE66=0,0,(AME_2050!AE66/AME_2030!AE66)^(1/20)-1)</f>
        <v>0</v>
      </c>
      <c r="AF66">
        <f>IF(AME_2030!AF66=0,0,(AME_2050!AF66/AME_2030!AF66)^(1/20)-1)</f>
        <v>0</v>
      </c>
      <c r="AG66">
        <f>IF(AME_2030!AG66=0,0,(AME_2050!AG66/AME_2030!AG66)^(1/20)-1)</f>
        <v>0</v>
      </c>
      <c r="AH66">
        <f>IF(AME_2030!AH66=0,0,(AME_2050!AH66/AME_2030!AH66)^(1/20)-1)</f>
        <v>0</v>
      </c>
      <c r="AI66">
        <f>IF(AME_2030!AI66=0,0,(AME_2050!AI66/AME_2030!AI66)^(1/20)-1)</f>
        <v>0</v>
      </c>
      <c r="AJ66">
        <f>IF(AME_2030!AJ66=0,0,(AME_2050!AJ66/AME_2030!AJ66)^(1/20)-1)</f>
        <v>0</v>
      </c>
      <c r="AK66">
        <f>IF(AME_2030!AK66=0,0,(AME_2050!AK66/AME_2030!AK66)^(1/20)-1)</f>
        <v>0</v>
      </c>
      <c r="AL66">
        <f>IF(AME_2030!AL66=0,0,(AME_2050!AL66/AME_2030!AL66)^(1/20)-1)</f>
        <v>0</v>
      </c>
      <c r="AM66">
        <f>IF(AME_2030!AM66=0,0,(AME_2050!AM66/AME_2030!AM66)^(1/20)-1)</f>
        <v>-2.4990399416502385E-7</v>
      </c>
      <c r="AN66">
        <f>IF(AME_2030!AN66=0,0,(AME_2050!AN66/AME_2030!AN66)^(1/20)-1)</f>
        <v>0</v>
      </c>
      <c r="AO66">
        <f>IF(AME_2030!AO66=0,0,(AME_2050!AO66/AME_2030!AO66)^(1/20)-1)</f>
        <v>0</v>
      </c>
      <c r="AP66">
        <f>IF(AME_2030!AP66=0,0,(AME_2050!AP66/AME_2030!AP66)^(1/20)-1)</f>
        <v>0</v>
      </c>
      <c r="AQ66">
        <f>IF(AME_2030!AQ66=0,0,(AME_2050!AQ66/AME_2030!AQ66)^(1/20)-1)</f>
        <v>0</v>
      </c>
      <c r="AR66">
        <f>IF(AME_2030!AR66=0,0,(AME_2050!AR66/AME_2030!AR66)^(1/20)-1)</f>
        <v>0</v>
      </c>
      <c r="AS66">
        <f>IF(AME_2030!AS66=0,0,(AME_2050!AS66/AME_2030!AS66)^(1/20)-1)</f>
        <v>0</v>
      </c>
      <c r="AT66">
        <f>IF(AME_2030!AT66=0,0,(AME_2050!AT66/AME_2030!AT66)^(1/20)-1)</f>
        <v>0</v>
      </c>
      <c r="AU66">
        <f>IF(AME_2030!AU66=0,0,(AME_2050!AU66/AME_2030!AU66)^(1/20)-1)</f>
        <v>-1.1678482986666738E-3</v>
      </c>
    </row>
    <row r="67" spans="1:47" x14ac:dyDescent="0.25">
      <c r="A67" s="146"/>
      <c r="B67" s="1" t="s">
        <v>28</v>
      </c>
      <c r="C67" s="1">
        <v>26</v>
      </c>
      <c r="D67" s="4" t="s">
        <v>65</v>
      </c>
      <c r="E67">
        <f>IF(AME_2030!E67=0,0,(AME_2050!E67/AME_2030!E67)^(1/20)-1)</f>
        <v>3.3285434293239824E-4</v>
      </c>
      <c r="F67">
        <f>IF(AME_2030!F67=0,0,(AME_2050!F67/AME_2030!F67)^(1/20)-1)</f>
        <v>-1.3478917785914035E-5</v>
      </c>
      <c r="G67">
        <f>IF(AME_2030!G67=0,0,(AME_2050!G67/AME_2030!G67)^(1/20)-1)</f>
        <v>1.0254268545395462E-9</v>
      </c>
      <c r="H67">
        <f>IF(AME_2030!H67=0,0,(AME_2050!H67/AME_2030!H67)^(1/20)-1)</f>
        <v>6.3505596085189353E-4</v>
      </c>
      <c r="I67">
        <f>IF(AME_2030!I67=0,0,(AME_2050!I67/AME_2030!I67)^(1/20)-1)</f>
        <v>-5.766688780506346E-5</v>
      </c>
      <c r="J67">
        <f>IF(AME_2030!J67=0,0,(AME_2050!J67/AME_2030!J67)^(1/20)-1)</f>
        <v>-1.3382141686303362E-3</v>
      </c>
      <c r="K67" s="64">
        <f>IF('AME_2030 (Z)'!AW67=0,0,('AME_2050 (Z)'!AW67/'AME_2030 (Z)'!AW67)^(1/20)-1)</f>
        <v>5.6548113309684567E-6</v>
      </c>
      <c r="L67" s="64">
        <f t="shared" si="6"/>
        <v>5.6548113309684567E-6</v>
      </c>
      <c r="M67">
        <f>IF(AME_2030!M67=0,0,(AME_2050!M67/AME_2030!M67)^(1/20)-1)</f>
        <v>-3.184954616508584E-5</v>
      </c>
      <c r="N67">
        <f>IF(AME_2030!N67=0,0,(AME_2050!N67/AME_2030!N67)^(1/20)-1)</f>
        <v>1.2635286841382598E-3</v>
      </c>
      <c r="O67">
        <f>IF(AME_2030!O67=0,0,(AME_2050!O67/AME_2030!O67)^(1/20)-1)</f>
        <v>-4.970479521211324E-4</v>
      </c>
      <c r="P67">
        <f>IF(AME_2030!P67=0,0,(AME_2050!P67/AME_2030!P67)^(1/20)-1)</f>
        <v>-3.4403671935656632E-4</v>
      </c>
      <c r="Q67">
        <f>IF(AME_2030!Q67=0,0,(AME_2050!Q67/AME_2030!Q67)^(1/20)-1)</f>
        <v>-1.5983675261121988E-7</v>
      </c>
      <c r="R67">
        <f>IF(AME_2030!R67=0,0,(AME_2050!R67/AME_2030!R67)^(1/20)-1)</f>
        <v>1.7487387093950701E-8</v>
      </c>
      <c r="S67" s="64">
        <f t="shared" si="1"/>
        <v>-2.810247858864301E-6</v>
      </c>
      <c r="T67" s="64">
        <f>IF(AME_2030!T67=0,0,(AME_2050!T67/AME_2030!T67)^(1/20)-1)</f>
        <v>-2.810247858864301E-6</v>
      </c>
      <c r="U67">
        <f>IF(AME_2030!U67=0,0,(AME_2050!U67/AME_2030!U67)^(1/20)-1)</f>
        <v>0</v>
      </c>
      <c r="V67">
        <f>IF(AME_2030!V67=0,0,(AME_2050!V67/AME_2030!V67)^(1/20)-1)</f>
        <v>0</v>
      </c>
      <c r="W67">
        <f>IF(AME_2030!W67=0,0,(AME_2050!W67/AME_2030!W67)^(1/20)-1)</f>
        <v>1.1819987173389279E-4</v>
      </c>
      <c r="X67">
        <f>IF(AME_2030!X67=0,0,(AME_2050!X67/AME_2030!X67)^(1/20)-1)</f>
        <v>-2.4686113082594829E-6</v>
      </c>
      <c r="Y67">
        <f>IF(AME_2030!Y67=0,0,(AME_2050!Y67/AME_2030!Y67)^(1/20)-1)</f>
        <v>0</v>
      </c>
      <c r="Z67">
        <f>IF(AME_2030!Z67=0,0,(AME_2050!Z67/AME_2030!Z67)^(1/20)-1)</f>
        <v>1.481287625682004E-4</v>
      </c>
      <c r="AA67">
        <f>IF(AME_2030!AA67=0,0,(AME_2050!AA67/AME_2030!AA67)^(1/20)-1)</f>
        <v>1.3586903040432308E-3</v>
      </c>
      <c r="AB67">
        <f>IF(AME_2030!AB67=0,0,(AME_2050!AB67/AME_2030!AB67)^(1/20)-1)</f>
        <v>5.9609454809317342E-5</v>
      </c>
      <c r="AC67">
        <f>IF(AME_2030!AC67=0,0,(AME_2050!AC67/AME_2030!AC67)^(1/20)-1)</f>
        <v>0</v>
      </c>
      <c r="AD67">
        <f>IF(AME_2030!AD67=0,0,(AME_2050!AD67/AME_2030!AD67)^(1/20)-1)</f>
        <v>0</v>
      </c>
      <c r="AE67">
        <f>IF(AME_2030!AE67=0,0,(AME_2050!AE67/AME_2030!AE67)^(1/20)-1)</f>
        <v>0</v>
      </c>
      <c r="AF67">
        <f>IF(AME_2030!AF67=0,0,(AME_2050!AF67/AME_2030!AF67)^(1/20)-1)</f>
        <v>0</v>
      </c>
      <c r="AG67">
        <f>IF(AME_2030!AG67=0,0,(AME_2050!AG67/AME_2030!AG67)^(1/20)-1)</f>
        <v>0</v>
      </c>
      <c r="AH67">
        <f>IF(AME_2030!AH67=0,0,(AME_2050!AH67/AME_2030!AH67)^(1/20)-1)</f>
        <v>6.1176081036284913E-5</v>
      </c>
      <c r="AI67">
        <f>IF(AME_2030!AI67=0,0,(AME_2050!AI67/AME_2030!AI67)^(1/20)-1)</f>
        <v>0</v>
      </c>
      <c r="AJ67">
        <f>IF(AME_2030!AJ67=0,0,(AME_2050!AJ67/AME_2030!AJ67)^(1/20)-1)</f>
        <v>7.823584202037992E-6</v>
      </c>
      <c r="AK67">
        <f>IF(AME_2030!AK67=0,0,(AME_2050!AK67/AME_2030!AK67)^(1/20)-1)</f>
        <v>0</v>
      </c>
      <c r="AL67">
        <f>IF(AME_2030!AL67=0,0,(AME_2050!AL67/AME_2030!AL67)^(1/20)-1)</f>
        <v>0</v>
      </c>
      <c r="AM67">
        <f>IF(AME_2030!AM67=0,0,(AME_2050!AM67/AME_2030!AM67)^(1/20)-1)</f>
        <v>-2.2103394825556677E-7</v>
      </c>
      <c r="AN67">
        <f>IF(AME_2030!AN67=0,0,(AME_2050!AN67/AME_2030!AN67)^(1/20)-1)</f>
        <v>0</v>
      </c>
      <c r="AO67">
        <f>IF(AME_2030!AO67=0,0,(AME_2050!AO67/AME_2030!AO67)^(1/20)-1)</f>
        <v>0</v>
      </c>
      <c r="AP67">
        <f>IF(AME_2030!AP67=0,0,(AME_2050!AP67/AME_2030!AP67)^(1/20)-1)</f>
        <v>0</v>
      </c>
      <c r="AQ67">
        <f>IF(AME_2030!AQ67=0,0,(AME_2050!AQ67/AME_2030!AQ67)^(1/20)-1)</f>
        <v>0</v>
      </c>
      <c r="AR67">
        <f>IF(AME_2030!AR67=0,0,(AME_2050!AR67/AME_2030!AR67)^(1/20)-1)</f>
        <v>0</v>
      </c>
      <c r="AS67">
        <f>IF(AME_2030!AS67=0,0,(AME_2050!AS67/AME_2030!AS67)^(1/20)-1)</f>
        <v>0</v>
      </c>
      <c r="AT67">
        <f>IF(AME_2030!AT67=0,0,(AME_2050!AT67/AME_2030!AT67)^(1/20)-1)</f>
        <v>0</v>
      </c>
      <c r="AU67">
        <f>IF(AME_2030!AU67=0,0,(AME_2050!AU67/AME_2030!AU67)^(1/20)-1)</f>
        <v>-3.4068356989047643E-5</v>
      </c>
    </row>
    <row r="68" spans="1:47" x14ac:dyDescent="0.25">
      <c r="A68" s="146"/>
      <c r="B68" s="1" t="s">
        <v>29</v>
      </c>
      <c r="C68" s="1">
        <v>27</v>
      </c>
      <c r="D68" s="4" t="s">
        <v>66</v>
      </c>
      <c r="E68">
        <f>IF(AME_2030!E68=0,0,(AME_2050!E68/AME_2030!E68)^(1/20)-1)</f>
        <v>3.3295586862447379E-4</v>
      </c>
      <c r="F68">
        <f>IF(AME_2030!F68=0,0,(AME_2050!F68/AME_2030!F68)^(1/20)-1)</f>
        <v>-1.3460825661004705E-5</v>
      </c>
      <c r="G68">
        <f>IF(AME_2030!G68=0,0,(AME_2050!G68/AME_2030!G68)^(1/20)-1)</f>
        <v>1.0254268545395462E-9</v>
      </c>
      <c r="H68">
        <f>IF(AME_2030!H68=0,0,(AME_2050!H68/AME_2030!H68)^(1/20)-1)</f>
        <v>6.3268487360801373E-4</v>
      </c>
      <c r="I68">
        <f>IF(AME_2030!I68=0,0,(AME_2050!I68/AME_2030!I68)^(1/20)-1)</f>
        <v>-5.8834147903530365E-5</v>
      </c>
      <c r="J68">
        <f>IF(AME_2030!J68=0,0,(AME_2050!J68/AME_2030!J68)^(1/20)-1)</f>
        <v>-1.3373761978021648E-3</v>
      </c>
      <c r="K68" s="64">
        <f>IF('AME_2030 (Z)'!AW68=0,0,('AME_2050 (Z)'!AW68/'AME_2030 (Z)'!AW68)^(1/20)-1)</f>
        <v>5.711833362731511E-6</v>
      </c>
      <c r="L68" s="64">
        <f t="shared" si="6"/>
        <v>5.711833362731511E-6</v>
      </c>
      <c r="M68">
        <f>IF(AME_2030!M68=0,0,(AME_2050!M68/AME_2030!M68)^(1/20)-1)</f>
        <v>-3.3776838814336685E-5</v>
      </c>
      <c r="N68">
        <f>IF(AME_2030!N68=0,0,(AME_2050!N68/AME_2030!N68)^(1/20)-1)</f>
        <v>1.2628318747474054E-3</v>
      </c>
      <c r="O68">
        <f>IF(AME_2030!O68=0,0,(AME_2050!O68/AME_2030!O68)^(1/20)-1)</f>
        <v>-3.2077414942407456E-3</v>
      </c>
      <c r="P68">
        <f>IF(AME_2030!P68=0,0,(AME_2050!P68/AME_2030!P68)^(1/20)-1)</f>
        <v>-3.4397518485607126E-4</v>
      </c>
      <c r="Q68">
        <f>IF(AME_2030!Q68=0,0,(AME_2050!Q68/AME_2030!Q68)^(1/20)-1)</f>
        <v>-1.5983675261121988E-7</v>
      </c>
      <c r="R68">
        <f>IF(AME_2030!R68=0,0,(AME_2050!R68/AME_2030!R68)^(1/20)-1)</f>
        <v>1.7487387093950701E-8</v>
      </c>
      <c r="S68" s="64">
        <f t="shared" si="1"/>
        <v>-2.7933927713164053E-6</v>
      </c>
      <c r="T68" s="64">
        <f>IF(AME_2030!T68=0,0,(AME_2050!T68/AME_2030!T68)^(1/20)-1)</f>
        <v>-2.7933927713164053E-6</v>
      </c>
      <c r="U68">
        <f>IF(AME_2030!U68=0,0,(AME_2050!U68/AME_2030!U68)^(1/20)-1)</f>
        <v>0</v>
      </c>
      <c r="V68">
        <f>IF(AME_2030!V68=0,0,(AME_2050!V68/AME_2030!V68)^(1/20)-1)</f>
        <v>0</v>
      </c>
      <c r="W68">
        <f>IF(AME_2030!W68=0,0,(AME_2050!W68/AME_2030!W68)^(1/20)-1)</f>
        <v>1.1817811259806632E-4</v>
      </c>
      <c r="X68">
        <f>IF(AME_2030!X68=0,0,(AME_2050!X68/AME_2030!X68)^(1/20)-1)</f>
        <v>-2.4667381264276145E-6</v>
      </c>
      <c r="Y68">
        <f>IF(AME_2030!Y68=0,0,(AME_2050!Y68/AME_2030!Y68)^(1/20)-1)</f>
        <v>0</v>
      </c>
      <c r="Z68">
        <f>IF(AME_2030!Z68=0,0,(AME_2050!Z68/AME_2030!Z68)^(1/20)-1)</f>
        <v>1.4812648373574433E-4</v>
      </c>
      <c r="AA68">
        <f>IF(AME_2030!AA68=0,0,(AME_2050!AA68/AME_2030!AA68)^(1/20)-1)</f>
        <v>1.358690304054555E-3</v>
      </c>
      <c r="AB68">
        <f>IF(AME_2030!AB68=0,0,(AME_2050!AB68/AME_2030!AB68)^(1/20)-1)</f>
        <v>5.9636512945715481E-5</v>
      </c>
      <c r="AC68">
        <f>IF(AME_2030!AC68=0,0,(AME_2050!AC68/AME_2030!AC68)^(1/20)-1)</f>
        <v>0</v>
      </c>
      <c r="AD68">
        <f>IF(AME_2030!AD68=0,0,(AME_2050!AD68/AME_2030!AD68)^(1/20)-1)</f>
        <v>0</v>
      </c>
      <c r="AE68">
        <f>IF(AME_2030!AE68=0,0,(AME_2050!AE68/AME_2030!AE68)^(1/20)-1)</f>
        <v>0</v>
      </c>
      <c r="AF68">
        <f>IF(AME_2030!AF68=0,0,(AME_2050!AF68/AME_2030!AF68)^(1/20)-1)</f>
        <v>0</v>
      </c>
      <c r="AG68">
        <f>IF(AME_2030!AG68=0,0,(AME_2050!AG68/AME_2030!AG68)^(1/20)-1)</f>
        <v>0</v>
      </c>
      <c r="AH68">
        <f>IF(AME_2030!AH68=0,0,(AME_2050!AH68/AME_2030!AH68)^(1/20)-1)</f>
        <v>6.1176081036284913E-5</v>
      </c>
      <c r="AI68">
        <f>IF(AME_2030!AI68=0,0,(AME_2050!AI68/AME_2030!AI68)^(1/20)-1)</f>
        <v>0</v>
      </c>
      <c r="AJ68">
        <f>IF(AME_2030!AJ68=0,0,(AME_2050!AJ68/AME_2030!AJ68)^(1/20)-1)</f>
        <v>2.025839231922788E-5</v>
      </c>
      <c r="AK68">
        <f>IF(AME_2030!AK68=0,0,(AME_2050!AK68/AME_2030!AK68)^(1/20)-1)</f>
        <v>0</v>
      </c>
      <c r="AL68">
        <f>IF(AME_2030!AL68=0,0,(AME_2050!AL68/AME_2030!AL68)^(1/20)-1)</f>
        <v>0</v>
      </c>
      <c r="AM68">
        <f>IF(AME_2030!AM68=0,0,(AME_2050!AM68/AME_2030!AM68)^(1/20)-1)</f>
        <v>-2.5676122661355549E-7</v>
      </c>
      <c r="AN68">
        <f>IF(AME_2030!AN68=0,0,(AME_2050!AN68/AME_2030!AN68)^(1/20)-1)</f>
        <v>0</v>
      </c>
      <c r="AO68">
        <f>IF(AME_2030!AO68=0,0,(AME_2050!AO68/AME_2030!AO68)^(1/20)-1)</f>
        <v>0</v>
      </c>
      <c r="AP68">
        <f>IF(AME_2030!AP68=0,0,(AME_2050!AP68/AME_2030!AP68)^(1/20)-1)</f>
        <v>0</v>
      </c>
      <c r="AQ68">
        <f>IF(AME_2030!AQ68=0,0,(AME_2050!AQ68/AME_2030!AQ68)^(1/20)-1)</f>
        <v>0</v>
      </c>
      <c r="AR68">
        <f>IF(AME_2030!AR68=0,0,(AME_2050!AR68/AME_2030!AR68)^(1/20)-1)</f>
        <v>0</v>
      </c>
      <c r="AS68">
        <f>IF(AME_2030!AS68=0,0,(AME_2050!AS68/AME_2030!AS68)^(1/20)-1)</f>
        <v>0</v>
      </c>
      <c r="AT68">
        <f>IF(AME_2030!AT68=0,0,(AME_2050!AT68/AME_2030!AT68)^(1/20)-1)</f>
        <v>0</v>
      </c>
      <c r="AU68">
        <f>IF(AME_2030!AU68=0,0,(AME_2050!AU68/AME_2030!AU68)^(1/20)-1)</f>
        <v>-2.3071227268955941E-3</v>
      </c>
    </row>
    <row r="69" spans="1:47" x14ac:dyDescent="0.25">
      <c r="A69" s="146"/>
      <c r="B69" s="1" t="s">
        <v>30</v>
      </c>
      <c r="C69" s="1">
        <v>28</v>
      </c>
      <c r="D69" s="4" t="s">
        <v>67</v>
      </c>
      <c r="E69">
        <f>IF(AME_2030!E69=0,0,(AME_2050!E69/AME_2030!E69)^(1/20)-1)</f>
        <v>3.3244013563660246E-4</v>
      </c>
      <c r="F69">
        <f>IF(AME_2030!F69=0,0,(AME_2050!F69/AME_2030!F69)^(1/20)-1)</f>
        <v>-1.3655374298870981E-5</v>
      </c>
      <c r="G69">
        <f>IF(AME_2030!G69=0,0,(AME_2050!G69/AME_2030!G69)^(1/20)-1)</f>
        <v>1.0254268545395462E-9</v>
      </c>
      <c r="H69">
        <f>IF(AME_2030!H69=0,0,(AME_2050!H69/AME_2030!H69)^(1/20)-1)</f>
        <v>6.4462926083175276E-4</v>
      </c>
      <c r="I69">
        <f>IF(AME_2030!I69=0,0,(AME_2050!I69/AME_2030!I69)^(1/20)-1)</f>
        <v>-5.2917877723879236E-5</v>
      </c>
      <c r="J69">
        <f>IF(AME_2030!J69=0,0,(AME_2050!J69/AME_2030!J69)^(1/20)-1)</f>
        <v>-1.3416215716191005E-3</v>
      </c>
      <c r="K69" s="64">
        <f>IF('AME_2030 (Z)'!AW69=0,0,('AME_2050 (Z)'!AW69/'AME_2030 (Z)'!AW69)^(1/20)-1)</f>
        <v>5.1175948414527994E-6</v>
      </c>
      <c r="L69" s="64">
        <f t="shared" si="6"/>
        <v>5.1175948414527994E-6</v>
      </c>
      <c r="M69">
        <f>IF(AME_2030!M69=0,0,(AME_2050!M69/AME_2030!M69)^(1/20)-1)</f>
        <v>-2.3984673136356882E-5</v>
      </c>
      <c r="N69">
        <f>IF(AME_2030!N69=0,0,(AME_2050!N69/AME_2030!N69)^(1/20)-1)</f>
        <v>1.2663571248532346E-3</v>
      </c>
      <c r="O69">
        <f>IF(AME_2030!O69=0,0,(AME_2050!O69/AME_2030!O69)^(1/20)-1)</f>
        <v>-2.2402675976693764E-3</v>
      </c>
      <c r="P69">
        <f>IF(AME_2030!P69=0,0,(AME_2050!P69/AME_2030!P69)^(1/20)-1)</f>
        <v>-3.4424074965933027E-4</v>
      </c>
      <c r="Q69">
        <f>IF(AME_2030!Q69=0,0,(AME_2050!Q69/AME_2030!Q69)^(1/20)-1)</f>
        <v>-1.5983675261121988E-7</v>
      </c>
      <c r="R69">
        <f>IF(AME_2030!R69=0,0,(AME_2050!R69/AME_2030!R69)^(1/20)-1)</f>
        <v>1.7487387093950701E-8</v>
      </c>
      <c r="S69" s="64">
        <f t="shared" si="1"/>
        <v>-2.8790222332819582E-6</v>
      </c>
      <c r="T69" s="64">
        <f>IF(AME_2030!T69=0,0,(AME_2050!T69/AME_2030!T69)^(1/20)-1)</f>
        <v>-2.8790222332819582E-6</v>
      </c>
      <c r="U69">
        <f>IF(AME_2030!U69=0,0,(AME_2050!U69/AME_2030!U69)^(1/20)-1)</f>
        <v>0</v>
      </c>
      <c r="V69">
        <f>IF(AME_2030!V69=0,0,(AME_2050!V69/AME_2030!V69)^(1/20)-1)</f>
        <v>0</v>
      </c>
      <c r="W69">
        <f>IF(AME_2030!W69=0,0,(AME_2050!W69/AME_2030!W69)^(1/20)-1)</f>
        <v>1.1830607629859102E-4</v>
      </c>
      <c r="X69">
        <f>IF(AME_2030!X69=0,0,(AME_2050!X69/AME_2030!X69)^(1/20)-1)</f>
        <v>-2.4762414498891161E-6</v>
      </c>
      <c r="Y69">
        <f>IF(AME_2030!Y69=0,0,(AME_2050!Y69/AME_2030!Y69)^(1/20)-1)</f>
        <v>0</v>
      </c>
      <c r="Z69">
        <f>IF(AME_2030!Z69=0,0,(AME_2050!Z69/AME_2030!Z69)^(1/20)-1)</f>
        <v>1.4814889063563541E-4</v>
      </c>
      <c r="AA69">
        <f>IF(AME_2030!AA69=0,0,(AME_2050!AA69/AME_2030!AA69)^(1/20)-1)</f>
        <v>1.3586903039963794E-3</v>
      </c>
      <c r="AB69">
        <f>IF(AME_2030!AB69=0,0,(AME_2050!AB69/AME_2030!AB69)^(1/20)-1)</f>
        <v>5.9499462029988237E-5</v>
      </c>
      <c r="AC69">
        <f>IF(AME_2030!AC69=0,0,(AME_2050!AC69/AME_2030!AC69)^(1/20)-1)</f>
        <v>0</v>
      </c>
      <c r="AD69">
        <f>IF(AME_2030!AD69=0,0,(AME_2050!AD69/AME_2030!AD69)^(1/20)-1)</f>
        <v>0</v>
      </c>
      <c r="AE69">
        <f>IF(AME_2030!AE69=0,0,(AME_2050!AE69/AME_2030!AE69)^(1/20)-1)</f>
        <v>0</v>
      </c>
      <c r="AF69">
        <f>IF(AME_2030!AF69=0,0,(AME_2050!AF69/AME_2030!AF69)^(1/20)-1)</f>
        <v>0</v>
      </c>
      <c r="AG69">
        <f>IF(AME_2030!AG69=0,0,(AME_2050!AG69/AME_2030!AG69)^(1/20)-1)</f>
        <v>0</v>
      </c>
      <c r="AH69">
        <f>IF(AME_2030!AH69=0,0,(AME_2050!AH69/AME_2030!AH69)^(1/20)-1)</f>
        <v>0</v>
      </c>
      <c r="AI69">
        <f>IF(AME_2030!AI69=0,0,(AME_2050!AI69/AME_2030!AI69)^(1/20)-1)</f>
        <v>0</v>
      </c>
      <c r="AJ69">
        <f>IF(AME_2030!AJ69=0,0,(AME_2050!AJ69/AME_2030!AJ69)^(1/20)-1)</f>
        <v>1.5383920556777397E-5</v>
      </c>
      <c r="AK69">
        <f>IF(AME_2030!AK69=0,0,(AME_2050!AK69/AME_2030!AK69)^(1/20)-1)</f>
        <v>0</v>
      </c>
      <c r="AL69">
        <f>IF(AME_2030!AL69=0,0,(AME_2050!AL69/AME_2030!AL69)^(1/20)-1)</f>
        <v>0</v>
      </c>
      <c r="AM69">
        <f>IF(AME_2030!AM69=0,0,(AME_2050!AM69/AME_2030!AM69)^(1/20)-1)</f>
        <v>-7.6353898204040149E-8</v>
      </c>
      <c r="AN69">
        <f>IF(AME_2030!AN69=0,0,(AME_2050!AN69/AME_2030!AN69)^(1/20)-1)</f>
        <v>0</v>
      </c>
      <c r="AO69">
        <f>IF(AME_2030!AO69=0,0,(AME_2050!AO69/AME_2030!AO69)^(1/20)-1)</f>
        <v>0</v>
      </c>
      <c r="AP69">
        <f>IF(AME_2030!AP69=0,0,(AME_2050!AP69/AME_2030!AP69)^(1/20)-1)</f>
        <v>0</v>
      </c>
      <c r="AQ69">
        <f>IF(AME_2030!AQ69=0,0,(AME_2050!AQ69/AME_2030!AQ69)^(1/20)-1)</f>
        <v>0</v>
      </c>
      <c r="AR69">
        <f>IF(AME_2030!AR69=0,0,(AME_2050!AR69/AME_2030!AR69)^(1/20)-1)</f>
        <v>0</v>
      </c>
      <c r="AS69">
        <f>IF(AME_2030!AS69=0,0,(AME_2050!AS69/AME_2030!AS69)^(1/20)-1)</f>
        <v>0</v>
      </c>
      <c r="AT69">
        <f>IF(AME_2030!AT69=0,0,(AME_2050!AT69/AME_2030!AT69)^(1/20)-1)</f>
        <v>0</v>
      </c>
      <c r="AU69">
        <f>IF(AME_2030!AU69=0,0,(AME_2050!AU69/AME_2030!AU69)^(1/20)-1)</f>
        <v>-2.916539689005182E-4</v>
      </c>
    </row>
    <row r="70" spans="1:47" x14ac:dyDescent="0.25">
      <c r="A70" s="146"/>
      <c r="B70" s="1" t="s">
        <v>31</v>
      </c>
      <c r="C70" s="1">
        <v>29</v>
      </c>
      <c r="D70" s="4" t="s">
        <v>68</v>
      </c>
      <c r="E70">
        <f>IF(AME_2030!E70=0,0,(AME_2050!E70/AME_2030!E70)^(1/20)-1)</f>
        <v>3.2662876300992849E-4</v>
      </c>
      <c r="F70">
        <f>IF(AME_2030!F70=0,0,(AME_2050!F70/AME_2030!F70)^(1/20)-1)</f>
        <v>-1.9623779307420541E-5</v>
      </c>
      <c r="G70">
        <f>IF(AME_2030!G70=0,0,(AME_2050!G70/AME_2030!G70)^(1/20)-1)</f>
        <v>1.0254268545395462E-9</v>
      </c>
      <c r="H70">
        <f>IF(AME_2030!H70=0,0,(AME_2050!H70/AME_2030!H70)^(1/20)-1)</f>
        <v>6.4939579371126044E-4</v>
      </c>
      <c r="I70">
        <f>IF(AME_2030!I70=0,0,(AME_2050!I70/AME_2030!I70)^(1/20)-1)</f>
        <v>3.5536785056189402E-5</v>
      </c>
      <c r="J70">
        <f>IF(AME_2030!J70=0,0,(AME_2050!J70/AME_2030!J70)^(1/20)-1)</f>
        <v>-1.3433325286026365E-3</v>
      </c>
      <c r="K70" s="64">
        <f>IF('AME_2030 (Z)'!AW70=0,0,('AME_2050 (Z)'!AW70/'AME_2030 (Z)'!AW70)^(1/20)-1)</f>
        <v>1.0567181456089259E-5</v>
      </c>
      <c r="L70" s="64">
        <f t="shared" si="6"/>
        <v>1.0567181456089259E-5</v>
      </c>
      <c r="M70">
        <f>IF(AME_2030!M70=0,0,(AME_2050!M70/AME_2030!M70)^(1/20)-1)</f>
        <v>-2.0017027984597924E-5</v>
      </c>
      <c r="N70">
        <f>IF(AME_2030!N70=0,0,(AME_2050!N70/AME_2030!N70)^(1/20)-1)</f>
        <v>1.268202209226077E-3</v>
      </c>
      <c r="O70">
        <f>IF(AME_2030!O70=0,0,(AME_2050!O70/AME_2030!O70)^(1/20)-1)</f>
        <v>-2.5252009949869869E-3</v>
      </c>
      <c r="P70">
        <f>IF(AME_2030!P70=0,0,(AME_2050!P70/AME_2030!P70)^(1/20)-1)</f>
        <v>-3.3932979483364267E-4</v>
      </c>
      <c r="Q70">
        <f>IF(AME_2030!Q70=0,0,(AME_2050!Q70/AME_2030!Q70)^(1/20)-1)</f>
        <v>-1.5983675261121988E-7</v>
      </c>
      <c r="R70">
        <f>IF(AME_2030!R70=0,0,(AME_2050!R70/AME_2030!R70)^(1/20)-1)</f>
        <v>1.7487387093950701E-8</v>
      </c>
      <c r="S70" s="64">
        <f t="shared" ref="S70:S115" si="8">T70</f>
        <v>-2.9137108220611552E-6</v>
      </c>
      <c r="T70" s="64">
        <f>IF(AME_2030!T70=0,0,(AME_2050!T70/AME_2030!T70)^(1/20)-1)</f>
        <v>-2.9137108220611552E-6</v>
      </c>
      <c r="U70">
        <f>IF(AME_2030!U70=0,0,(AME_2050!U70/AME_2030!U70)^(1/20)-1)</f>
        <v>0</v>
      </c>
      <c r="V70">
        <f>IF(AME_2030!V70=0,0,(AME_2050!V70/AME_2030!V70)^(1/20)-1)</f>
        <v>0</v>
      </c>
      <c r="W70">
        <f>IF(AME_2030!W70=0,0,(AME_2050!W70/AME_2030!W70)^(1/20)-1)</f>
        <v>1.3737233494026668E-4</v>
      </c>
      <c r="X70">
        <f>IF(AME_2030!X70=0,0,(AME_2050!X70/AME_2030!X70)^(1/20)-1)</f>
        <v>-2.4800809016456427E-6</v>
      </c>
      <c r="Y70">
        <f>IF(AME_2030!Y70=0,0,(AME_2050!Y70/AME_2030!Y70)^(1/20)-1)</f>
        <v>0</v>
      </c>
      <c r="Z70">
        <f>IF(AME_2030!Z70=0,0,(AME_2050!Z70/AME_2030!Z70)^(1/20)-1)</f>
        <v>1.5265412345843998E-4</v>
      </c>
      <c r="AA70">
        <f>IF(AME_2030!AA70=0,0,(AME_2050!AA70/AME_2030!AA70)^(1/20)-1)</f>
        <v>1.345385095213425E-3</v>
      </c>
      <c r="AB70">
        <f>IF(AME_2030!AB70=0,0,(AME_2050!AB70/AME_2030!AB70)^(1/20)-1)</f>
        <v>5.9444790897034139E-5</v>
      </c>
      <c r="AC70">
        <f>IF(AME_2030!AC70=0,0,(AME_2050!AC70/AME_2030!AC70)^(1/20)-1)</f>
        <v>0</v>
      </c>
      <c r="AD70">
        <f>IF(AME_2030!AD70=0,0,(AME_2050!AD70/AME_2030!AD70)^(1/20)-1)</f>
        <v>0</v>
      </c>
      <c r="AE70">
        <f>IF(AME_2030!AE70=0,0,(AME_2050!AE70/AME_2030!AE70)^(1/20)-1)</f>
        <v>0</v>
      </c>
      <c r="AF70">
        <f>IF(AME_2030!AF70=0,0,(AME_2050!AF70/AME_2030!AF70)^(1/20)-1)</f>
        <v>0</v>
      </c>
      <c r="AG70">
        <f>IF(AME_2030!AG70=0,0,(AME_2050!AG70/AME_2030!AG70)^(1/20)-1)</f>
        <v>0</v>
      </c>
      <c r="AH70">
        <f>IF(AME_2030!AH70=0,0,(AME_2050!AH70/AME_2030!AH70)^(1/20)-1)</f>
        <v>0</v>
      </c>
      <c r="AI70">
        <f>IF(AME_2030!AI70=0,0,(AME_2050!AI70/AME_2030!AI70)^(1/20)-1)</f>
        <v>0</v>
      </c>
      <c r="AJ70">
        <f>IF(AME_2030!AJ70=0,0,(AME_2050!AJ70/AME_2030!AJ70)^(1/20)-1)</f>
        <v>0</v>
      </c>
      <c r="AK70">
        <f>IF(AME_2030!AK70=0,0,(AME_2050!AK70/AME_2030!AK70)^(1/20)-1)</f>
        <v>0</v>
      </c>
      <c r="AL70">
        <f>IF(AME_2030!AL70=0,0,(AME_2050!AL70/AME_2030!AL70)^(1/20)-1)</f>
        <v>0</v>
      </c>
      <c r="AM70">
        <f>IF(AME_2030!AM70=0,0,(AME_2050!AM70/AME_2030!AM70)^(1/20)-1)</f>
        <v>-9.6063223066211734E-6</v>
      </c>
      <c r="AN70">
        <f>IF(AME_2030!AN70=0,0,(AME_2050!AN70/AME_2030!AN70)^(1/20)-1)</f>
        <v>0</v>
      </c>
      <c r="AO70">
        <f>IF(AME_2030!AO70=0,0,(AME_2050!AO70/AME_2030!AO70)^(1/20)-1)</f>
        <v>0</v>
      </c>
      <c r="AP70">
        <f>IF(AME_2030!AP70=0,0,(AME_2050!AP70/AME_2030!AP70)^(1/20)-1)</f>
        <v>0</v>
      </c>
      <c r="AQ70">
        <f>IF(AME_2030!AQ70=0,0,(AME_2050!AQ70/AME_2030!AQ70)^(1/20)-1)</f>
        <v>0</v>
      </c>
      <c r="AR70">
        <f>IF(AME_2030!AR70=0,0,(AME_2050!AR70/AME_2030!AR70)^(1/20)-1)</f>
        <v>0</v>
      </c>
      <c r="AS70">
        <f>IF(AME_2030!AS70=0,0,(AME_2050!AS70/AME_2030!AS70)^(1/20)-1)</f>
        <v>0</v>
      </c>
      <c r="AT70">
        <f>IF(AME_2030!AT70=0,0,(AME_2050!AT70/AME_2030!AT70)^(1/20)-1)</f>
        <v>0</v>
      </c>
      <c r="AU70">
        <f>IF(AME_2030!AU70=0,0,(AME_2050!AU70/AME_2030!AU70)^(1/20)-1)</f>
        <v>-2.901252471489979E-4</v>
      </c>
    </row>
    <row r="71" spans="1:47" x14ac:dyDescent="0.25">
      <c r="A71" s="146"/>
      <c r="B71" s="1" t="s">
        <v>32</v>
      </c>
      <c r="C71" s="1">
        <v>30</v>
      </c>
      <c r="D71" s="4" t="s">
        <v>69</v>
      </c>
      <c r="E71">
        <f>IF(AME_2030!E71=0,0,(AME_2050!E71/AME_2030!E71)^(1/20)-1)</f>
        <v>-2.3898784813269902E-4</v>
      </c>
      <c r="F71">
        <f>IF(AME_2030!F71=0,0,(AME_2050!F71/AME_2030!F71)^(1/20)-1)</f>
        <v>2.989569184663754E-4</v>
      </c>
      <c r="G71">
        <f>IF(AME_2030!G71=0,0,(AME_2050!G71/AME_2030!G71)^(1/20)-1)</f>
        <v>1.0254268545395462E-9</v>
      </c>
      <c r="H71">
        <f>IF(AME_2030!H71=0,0,(AME_2050!H71/AME_2030!H71)^(1/20)-1)</f>
        <v>-2.5957356180691393E-3</v>
      </c>
      <c r="I71">
        <f>IF(AME_2030!I71=0,0,(AME_2050!I71/AME_2030!I71)^(1/20)-1)</f>
        <v>1.5786682830207788E-3</v>
      </c>
      <c r="J71">
        <f>IF(AME_2030!J71=0,0,(AME_2050!J71/AME_2030!J71)^(1/20)-1)</f>
        <v>-1.0144141028737286E-3</v>
      </c>
      <c r="K71" s="64">
        <f>IF('AME_2030 (Z)'!AW71=0,0,('AME_2050 (Z)'!AW71/'AME_2030 (Z)'!AW71)^(1/20)-1)</f>
        <v>-3.9799701736953352E-5</v>
      </c>
      <c r="L71" s="64">
        <f t="shared" si="6"/>
        <v>-3.9799701736953352E-5</v>
      </c>
      <c r="M71">
        <f>IF(AME_2030!M71=0,0,(AME_2050!M71/AME_2030!M71)^(1/20)-1)</f>
        <v>-1.3378661880651954E-3</v>
      </c>
      <c r="N71">
        <f>IF(AME_2030!N71=0,0,(AME_2050!N71/AME_2030!N71)^(1/20)-1)</f>
        <v>9.4657062171799033E-4</v>
      </c>
      <c r="O71">
        <f>IF(AME_2030!O71=0,0,(AME_2050!O71/AME_2030!O71)^(1/20)-1)</f>
        <v>-2.2311137199694242E-3</v>
      </c>
      <c r="P71">
        <f>IF(AME_2030!P71=0,0,(AME_2050!P71/AME_2030!P71)^(1/20)-1)</f>
        <v>-2.9323392974089924E-4</v>
      </c>
      <c r="Q71">
        <f>IF(AME_2030!Q71=0,0,(AME_2050!Q71/AME_2030!Q71)^(1/20)-1)</f>
        <v>-1.5983675261121988E-7</v>
      </c>
      <c r="R71">
        <f>IF(AME_2030!R71=0,0,(AME_2050!R71/AME_2030!R71)^(1/20)-1)</f>
        <v>1.7487387093950701E-8</v>
      </c>
      <c r="S71" s="64">
        <f t="shared" si="8"/>
        <v>-1.9355611329818778E-5</v>
      </c>
      <c r="T71" s="64">
        <f>IF(AME_2030!T71=0,0,(AME_2050!T71/AME_2030!T71)^(1/20)-1)</f>
        <v>-1.9355611329818778E-5</v>
      </c>
      <c r="U71">
        <f>IF(AME_2030!U71=0,0,(AME_2050!U71/AME_2030!U71)^(1/20)-1)</f>
        <v>0</v>
      </c>
      <c r="V71">
        <f>IF(AME_2030!V71=0,0,(AME_2050!V71/AME_2030!V71)^(1/20)-1)</f>
        <v>0</v>
      </c>
      <c r="W71">
        <f>IF(AME_2030!W71=0,0,(AME_2050!W71/AME_2030!W71)^(1/20)-1)</f>
        <v>-2.3444535473404748E-4</v>
      </c>
      <c r="X71">
        <f>IF(AME_2030!X71=0,0,(AME_2050!X71/AME_2030!X71)^(1/20)-1)</f>
        <v>-8.7242187152281048E-7</v>
      </c>
      <c r="Y71">
        <f>IF(AME_2030!Y71=0,0,(AME_2050!Y71/AME_2030!Y71)^(1/20)-1)</f>
        <v>-3.2568858520047872E-3</v>
      </c>
      <c r="Z71">
        <f>IF(AME_2030!Z71=0,0,(AME_2050!Z71/AME_2030!Z71)^(1/20)-1)</f>
        <v>1.5382303431987765E-4</v>
      </c>
      <c r="AA71">
        <f>IF(AME_2030!AA71=0,0,(AME_2050!AA71/AME_2030!AA71)^(1/20)-1)</f>
        <v>1.358690285665709E-3</v>
      </c>
      <c r="AB71">
        <f>IF(AME_2030!AB71=0,0,(AME_2050!AB71/AME_2030!AB71)^(1/20)-1)</f>
        <v>5.932703616040591E-5</v>
      </c>
      <c r="AC71">
        <f>IF(AME_2030!AC71=0,0,(AME_2050!AC71/AME_2030!AC71)^(1/20)-1)</f>
        <v>-1.1420399031303319E-4</v>
      </c>
      <c r="AD71">
        <f>IF(AME_2030!AD71=0,0,(AME_2050!AD71/AME_2030!AD71)^(1/20)-1)</f>
        <v>7.3817110607832248E-5</v>
      </c>
      <c r="AE71">
        <f>IF(AME_2030!AE71=0,0,(AME_2050!AE71/AME_2030!AE71)^(1/20)-1)</f>
        <v>9.1093228888228239E-5</v>
      </c>
      <c r="AF71">
        <f>IF(AME_2030!AF71=0,0,(AME_2050!AF71/AME_2030!AF71)^(1/20)-1)</f>
        <v>9.6572515527304503E-5</v>
      </c>
      <c r="AG71">
        <f>IF(AME_2030!AG71=0,0,(AME_2050!AG71/AME_2030!AG71)^(1/20)-1)</f>
        <v>0</v>
      </c>
      <c r="AH71">
        <f>IF(AME_2030!AH71=0,0,(AME_2050!AH71/AME_2030!AH71)^(1/20)-1)</f>
        <v>6.1176081036284913E-5</v>
      </c>
      <c r="AI71">
        <f>IF(AME_2030!AI71=0,0,(AME_2050!AI71/AME_2030!AI71)^(1/20)-1)</f>
        <v>-2.3781812958145743E-5</v>
      </c>
      <c r="AJ71">
        <f>IF(AME_2030!AJ71=0,0,(AME_2050!AJ71/AME_2030!AJ71)^(1/20)-1)</f>
        <v>8.5657743982281431E-6</v>
      </c>
      <c r="AK71">
        <f>IF(AME_2030!AK71=0,0,(AME_2050!AK71/AME_2030!AK71)^(1/20)-1)</f>
        <v>0</v>
      </c>
      <c r="AL71">
        <f>IF(AME_2030!AL71=0,0,(AME_2050!AL71/AME_2030!AL71)^(1/20)-1)</f>
        <v>-3.195665898791944E-5</v>
      </c>
      <c r="AM71">
        <f>IF(AME_2030!AM71=0,0,(AME_2050!AM71/AME_2030!AM71)^(1/20)-1)</f>
        <v>1.4956365785856462E-6</v>
      </c>
      <c r="AN71">
        <f>IF(AME_2030!AN71=0,0,(AME_2050!AN71/AME_2030!AN71)^(1/20)-1)</f>
        <v>0</v>
      </c>
      <c r="AO71">
        <f>IF(AME_2030!AO71=0,0,(AME_2050!AO71/AME_2030!AO71)^(1/20)-1)</f>
        <v>2.4742341353523045E-7</v>
      </c>
      <c r="AP71">
        <f>IF(AME_2030!AP71=0,0,(AME_2050!AP71/AME_2030!AP71)^(1/20)-1)</f>
        <v>0</v>
      </c>
      <c r="AQ71">
        <f>IF(AME_2030!AQ71=0,0,(AME_2050!AQ71/AME_2030!AQ71)^(1/20)-1)</f>
        <v>0</v>
      </c>
      <c r="AR71">
        <f>IF(AME_2030!AR71=0,0,(AME_2050!AR71/AME_2030!AR71)^(1/20)-1)</f>
        <v>0</v>
      </c>
      <c r="AS71">
        <f>IF(AME_2030!AS71=0,0,(AME_2050!AS71/AME_2030!AS71)^(1/20)-1)</f>
        <v>0</v>
      </c>
      <c r="AT71">
        <f>IF(AME_2030!AT71=0,0,(AME_2050!AT71/AME_2030!AT71)^(1/20)-1)</f>
        <v>0</v>
      </c>
      <c r="AU71">
        <f>IF(AME_2030!AU71=0,0,(AME_2050!AU71/AME_2030!AU71)^(1/20)-1)</f>
        <v>-6.6798829907543933E-4</v>
      </c>
    </row>
    <row r="72" spans="1:47" x14ac:dyDescent="0.25">
      <c r="A72" s="146"/>
      <c r="B72" s="1" t="s">
        <v>33</v>
      </c>
      <c r="C72" s="1">
        <v>31</v>
      </c>
      <c r="D72" s="4" t="s">
        <v>70</v>
      </c>
      <c r="E72">
        <f>IF(AME_2030!E72=0,0,(AME_2050!E72/AME_2030!E72)^(1/20)-1)</f>
        <v>3.328486746319026E-4</v>
      </c>
      <c r="F72">
        <f>IF(AME_2030!F72=0,0,(AME_2050!F72/AME_2030!F72)^(1/20)-1)</f>
        <v>-1.3542190598569981E-5</v>
      </c>
      <c r="G72">
        <f>IF(AME_2030!G72=0,0,(AME_2050!G72/AME_2030!G72)^(1/20)-1)</f>
        <v>1.0254268545395462E-9</v>
      </c>
      <c r="H72">
        <f>IF(AME_2030!H72=0,0,(AME_2050!H72/AME_2030!H72)^(1/20)-1)</f>
        <v>6.3518785302751901E-4</v>
      </c>
      <c r="I72">
        <f>IF(AME_2030!I72=0,0,(AME_2050!I72/AME_2030!I72)^(1/20)-1)</f>
        <v>-5.7601764905990116E-5</v>
      </c>
      <c r="J72">
        <f>IF(AME_2030!J72=0,0,(AME_2050!J72/AME_2030!J72)^(1/20)-1)</f>
        <v>-1.3382609114361843E-3</v>
      </c>
      <c r="K72" s="64">
        <f>IF('AME_2030 (Z)'!AW72=0,0,('AME_2050 (Z)'!AW72/'AME_2030 (Z)'!AW72)^(1/20)-1)</f>
        <v>5.6516277830986894E-6</v>
      </c>
      <c r="L72" s="64">
        <f t="shared" si="6"/>
        <v>5.6516277830986894E-6</v>
      </c>
      <c r="M72">
        <f>IF(AME_2030!M72=0,0,(AME_2050!M72/AME_2030!M72)^(1/20)-1)</f>
        <v>-3.1741938655516222E-5</v>
      </c>
      <c r="N72">
        <f>IF(AME_2030!N72=0,0,(AME_2050!N72/AME_2030!N72)^(1/20)-1)</f>
        <v>1.2635675458974038E-3</v>
      </c>
      <c r="O72">
        <f>IF(AME_2030!O72=0,0,(AME_2050!O72/AME_2030!O72)^(1/20)-1)</f>
        <v>-3.1934727875014834E-3</v>
      </c>
      <c r="P72">
        <f>IF(AME_2030!P72=0,0,(AME_2050!P72/AME_2030!P72)^(1/20)-1)</f>
        <v>-3.4404015444933211E-4</v>
      </c>
      <c r="Q72">
        <f>IF(AME_2030!Q72=0,0,(AME_2050!Q72/AME_2030!Q72)^(1/20)-1)</f>
        <v>-1.5983675261121988E-7</v>
      </c>
      <c r="R72">
        <f>IF(AME_2030!R72=0,0,(AME_2050!R72/AME_2030!R72)^(1/20)-1)</f>
        <v>1.7487387093950701E-8</v>
      </c>
      <c r="S72" s="64">
        <f t="shared" si="8"/>
        <v>-2.8111889823767555E-6</v>
      </c>
      <c r="T72" s="64">
        <f>IF(AME_2030!T72=0,0,(AME_2050!T72/AME_2030!T72)^(1/20)-1)</f>
        <v>-2.8111889823767555E-6</v>
      </c>
      <c r="U72">
        <f>IF(AME_2030!U72=0,0,(AME_2050!U72/AME_2030!U72)^(1/20)-1)</f>
        <v>0</v>
      </c>
      <c r="V72">
        <f>IF(AME_2030!V72=0,0,(AME_2050!V72/AME_2030!V72)^(1/20)-1)</f>
        <v>0</v>
      </c>
      <c r="W72">
        <f>IF(AME_2030!W72=0,0,(AME_2050!W72/AME_2030!W72)^(1/20)-1)</f>
        <v>1.1821747998208565E-4</v>
      </c>
      <c r="X72">
        <f>IF(AME_2030!X72=0,0,(AME_2050!X72/AME_2030!X72)^(1/20)-1)</f>
        <v>-2.468715993075854E-6</v>
      </c>
      <c r="Y72">
        <f>IF(AME_2030!Y72=0,0,(AME_2050!Y72/AME_2030!Y72)^(1/20)-1)</f>
        <v>0</v>
      </c>
      <c r="Z72">
        <f>IF(AME_2030!Z72=0,0,(AME_2050!Z72/AME_2030!Z72)^(1/20)-1)</f>
        <v>1.4813342828090548E-4</v>
      </c>
      <c r="AA72">
        <f>IF(AME_2030!AA72=0,0,(AME_2050!AA72/AME_2030!AA72)^(1/20)-1)</f>
        <v>1.3586903040425646E-3</v>
      </c>
      <c r="AB72">
        <f>IF(AME_2030!AB72=0,0,(AME_2050!AB72/AME_2030!AB72)^(1/20)-1)</f>
        <v>5.9607943706074806E-5</v>
      </c>
      <c r="AC72">
        <f>IF(AME_2030!AC72=0,0,(AME_2050!AC72/AME_2030!AC72)^(1/20)-1)</f>
        <v>0</v>
      </c>
      <c r="AD72">
        <f>IF(AME_2030!AD72=0,0,(AME_2050!AD72/AME_2030!AD72)^(1/20)-1)</f>
        <v>0</v>
      </c>
      <c r="AE72">
        <f>IF(AME_2030!AE72=0,0,(AME_2050!AE72/AME_2030!AE72)^(1/20)-1)</f>
        <v>0</v>
      </c>
      <c r="AF72">
        <f>IF(AME_2030!AF72=0,0,(AME_2050!AF72/AME_2030!AF72)^(1/20)-1)</f>
        <v>0</v>
      </c>
      <c r="AG72">
        <f>IF(AME_2030!AG72=0,0,(AME_2050!AG72/AME_2030!AG72)^(1/20)-1)</f>
        <v>0</v>
      </c>
      <c r="AH72">
        <f>IF(AME_2030!AH72=0,0,(AME_2050!AH72/AME_2030!AH72)^(1/20)-1)</f>
        <v>0</v>
      </c>
      <c r="AI72">
        <f>IF(AME_2030!AI72=0,0,(AME_2050!AI72/AME_2030!AI72)^(1/20)-1)</f>
        <v>0</v>
      </c>
      <c r="AJ72">
        <f>IF(AME_2030!AJ72=0,0,(AME_2050!AJ72/AME_2030!AJ72)^(1/20)-1)</f>
        <v>8.1438885728424282E-6</v>
      </c>
      <c r="AK72">
        <f>IF(AME_2030!AK72=0,0,(AME_2050!AK72/AME_2030!AK72)^(1/20)-1)</f>
        <v>0</v>
      </c>
      <c r="AL72">
        <f>IF(AME_2030!AL72=0,0,(AME_2050!AL72/AME_2030!AL72)^(1/20)-1)</f>
        <v>0</v>
      </c>
      <c r="AM72">
        <f>IF(AME_2030!AM72=0,0,(AME_2050!AM72/AME_2030!AM72)^(1/20)-1)</f>
        <v>-2.1905136204924958E-7</v>
      </c>
      <c r="AN72">
        <f>IF(AME_2030!AN72=0,0,(AME_2050!AN72/AME_2030!AN72)^(1/20)-1)</f>
        <v>0</v>
      </c>
      <c r="AO72">
        <f>IF(AME_2030!AO72=0,0,(AME_2050!AO72/AME_2030!AO72)^(1/20)-1)</f>
        <v>0</v>
      </c>
      <c r="AP72">
        <f>IF(AME_2030!AP72=0,0,(AME_2050!AP72/AME_2030!AP72)^(1/20)-1)</f>
        <v>0</v>
      </c>
      <c r="AQ72">
        <f>IF(AME_2030!AQ72=0,0,(AME_2050!AQ72/AME_2030!AQ72)^(1/20)-1)</f>
        <v>0</v>
      </c>
      <c r="AR72">
        <f>IF(AME_2030!AR72=0,0,(AME_2050!AR72/AME_2030!AR72)^(1/20)-1)</f>
        <v>0</v>
      </c>
      <c r="AS72">
        <f>IF(AME_2030!AS72=0,0,(AME_2050!AS72/AME_2030!AS72)^(1/20)-1)</f>
        <v>0</v>
      </c>
      <c r="AT72">
        <f>IF(AME_2030!AT72=0,0,(AME_2050!AT72/AME_2030!AT72)^(1/20)-1)</f>
        <v>0</v>
      </c>
      <c r="AU72">
        <f>IF(AME_2030!AU72=0,0,(AME_2050!AU72/AME_2030!AU72)^(1/20)-1)</f>
        <v>-1.2663994500041742E-3</v>
      </c>
    </row>
    <row r="73" spans="1:47" x14ac:dyDescent="0.25">
      <c r="A73" s="146"/>
      <c r="B73" s="1" t="s">
        <v>34</v>
      </c>
      <c r="C73" s="1">
        <v>32</v>
      </c>
      <c r="D73" s="4" t="s">
        <v>71</v>
      </c>
      <c r="E73">
        <f>IF(AME_2030!E73=0,0,(AME_2050!E73/AME_2030!E73)^(1/20)-1)</f>
        <v>-6.5862668280503023E-4</v>
      </c>
      <c r="F73">
        <f>IF(AME_2030!F73=0,0,(AME_2050!F73/AME_2030!F73)^(1/20)-1)</f>
        <v>1.5214990613876545E-4</v>
      </c>
      <c r="G73">
        <f>IF(AME_2030!G73=0,0,(AME_2050!G73/AME_2030!G73)^(1/20)-1)</f>
        <v>1.0254268545395462E-9</v>
      </c>
      <c r="H73">
        <f>IF(AME_2030!H73=0,0,(AME_2050!H73/AME_2030!H73)^(1/20)-1)</f>
        <v>-2.9730894262960383E-3</v>
      </c>
      <c r="I73">
        <f>IF(AME_2030!I73=0,0,(AME_2050!I73/AME_2030!I73)^(1/20)-1)</f>
        <v>1.4502274072660803E-3</v>
      </c>
      <c r="J73">
        <f>IF(AME_2030!J73=0,0,(AME_2050!J73/AME_2030!J73)^(1/20)-1)</f>
        <v>-1.2194143685692049E-3</v>
      </c>
      <c r="K73" s="64">
        <f>IF('AME_2030 (Z)'!AW73=0,0,('AME_2050 (Z)'!AW73/'AME_2030 (Z)'!AW73)^(1/20)-1)</f>
        <v>-1.3717237600074927E-4</v>
      </c>
      <c r="L73" s="64">
        <f t="shared" si="6"/>
        <v>-1.3717237600074927E-4</v>
      </c>
      <c r="M73">
        <f>IF(AME_2030!M73=0,0,(AME_2050!M73/AME_2030!M73)^(1/20)-1)</f>
        <v>-7.7645942756920938E-4</v>
      </c>
      <c r="N73">
        <f>IF(AME_2030!N73=0,0,(AME_2050!N73/AME_2030!N73)^(1/20)-1)</f>
        <v>-1.5536820276204066E-3</v>
      </c>
      <c r="O73">
        <f>IF(AME_2030!O73=0,0,(AME_2050!O73/AME_2030!O73)^(1/20)-1)</f>
        <v>-1.47916061089437E-3</v>
      </c>
      <c r="P73">
        <f>IF(AME_2030!P73=0,0,(AME_2050!P73/AME_2030!P73)^(1/20)-1)</f>
        <v>-4.1781228858606134E-4</v>
      </c>
      <c r="Q73">
        <f>IF(AME_2030!Q73=0,0,(AME_2050!Q73/AME_2030!Q73)^(1/20)-1)</f>
        <v>-1.5983675261121988E-7</v>
      </c>
      <c r="R73">
        <f>IF(AME_2030!R73=0,0,(AME_2050!R73/AME_2030!R73)^(1/20)-1)</f>
        <v>0</v>
      </c>
      <c r="S73" s="64">
        <f t="shared" si="8"/>
        <v>-4.5523895018440008E-5</v>
      </c>
      <c r="T73" s="64">
        <f>IF(AME_2030!T73=0,0,(AME_2050!T73/AME_2030!T73)^(1/20)-1)</f>
        <v>-4.5523895018440008E-5</v>
      </c>
      <c r="U73">
        <f>IF(AME_2030!U73=0,0,(AME_2050!U73/AME_2030!U73)^(1/20)-1)</f>
        <v>-1.192240695502278E-6</v>
      </c>
      <c r="V73">
        <f>IF(AME_2030!V73=0,0,(AME_2050!V73/AME_2030!V73)^(1/20)-1)</f>
        <v>1.4685107796452712E-8</v>
      </c>
      <c r="W73">
        <f>IF(AME_2030!W73=0,0,(AME_2050!W73/AME_2030!W73)^(1/20)-1)</f>
        <v>5.8568001993775098E-5</v>
      </c>
      <c r="X73">
        <f>IF(AME_2030!X73=0,0,(AME_2050!X73/AME_2030!X73)^(1/20)-1)</f>
        <v>4.85030893937477E-6</v>
      </c>
      <c r="Y73">
        <f>IF(AME_2030!Y73=0,0,(AME_2050!Y73/AME_2030!Y73)^(1/20)-1)</f>
        <v>-3.2568858520052313E-3</v>
      </c>
      <c r="Z73">
        <f>IF(AME_2030!Z73=0,0,(AME_2050!Z73/AME_2030!Z73)^(1/20)-1)</f>
        <v>1.4499104985565836E-4</v>
      </c>
      <c r="AA73">
        <f>IF(AME_2030!AA73=0,0,(AME_2050!AA73/AME_2030!AA73)^(1/20)-1)</f>
        <v>1.3586902522420008E-3</v>
      </c>
      <c r="AB73">
        <f>IF(AME_2030!AB73=0,0,(AME_2050!AB73/AME_2030!AB73)^(1/20)-1)</f>
        <v>5.9798389232534888E-5</v>
      </c>
      <c r="AC73">
        <f>IF(AME_2030!AC73=0,0,(AME_2050!AC73/AME_2030!AC73)^(1/20)-1)</f>
        <v>-1.1420399031303319E-4</v>
      </c>
      <c r="AD73">
        <f>IF(AME_2030!AD73=0,0,(AME_2050!AD73/AME_2030!AD73)^(1/20)-1)</f>
        <v>7.3817110607832248E-5</v>
      </c>
      <c r="AE73">
        <f>IF(AME_2030!AE73=0,0,(AME_2050!AE73/AME_2030!AE73)^(1/20)-1)</f>
        <v>9.1093228888228239E-5</v>
      </c>
      <c r="AF73">
        <f>IF(AME_2030!AF73=0,0,(AME_2050!AF73/AME_2030!AF73)^(1/20)-1)</f>
        <v>9.6572515527304503E-5</v>
      </c>
      <c r="AG73">
        <f>IF(AME_2030!AG73=0,0,(AME_2050!AG73/AME_2030!AG73)^(1/20)-1)</f>
        <v>3.1933415009399724E-5</v>
      </c>
      <c r="AH73">
        <f>IF(AME_2030!AH73=0,0,(AME_2050!AH73/AME_2030!AH73)^(1/20)-1)</f>
        <v>6.1176081036284913E-5</v>
      </c>
      <c r="AI73">
        <f>IF(AME_2030!AI73=0,0,(AME_2050!AI73/AME_2030!AI73)^(1/20)-1)</f>
        <v>-2.6347394126879919E-5</v>
      </c>
      <c r="AJ73">
        <f>IF(AME_2030!AJ73=0,0,(AME_2050!AJ73/AME_2030!AJ73)^(1/20)-1)</f>
        <v>1.8742807996741107E-6</v>
      </c>
      <c r="AK73">
        <f>IF(AME_2030!AK73=0,0,(AME_2050!AK73/AME_2030!AK73)^(1/20)-1)</f>
        <v>0</v>
      </c>
      <c r="AL73">
        <f>IF(AME_2030!AL73=0,0,(AME_2050!AL73/AME_2030!AL73)^(1/20)-1)</f>
        <v>-3.195665898791944E-5</v>
      </c>
      <c r="AM73">
        <f>IF(AME_2030!AM73=0,0,(AME_2050!AM73/AME_2030!AM73)^(1/20)-1)</f>
        <v>1.1764637708466807E-7</v>
      </c>
      <c r="AN73">
        <f>IF(AME_2030!AN73=0,0,(AME_2050!AN73/AME_2030!AN73)^(1/20)-1)</f>
        <v>0</v>
      </c>
      <c r="AO73">
        <f>IF(AME_2030!AO73=0,0,(AME_2050!AO73/AME_2030!AO73)^(1/20)-1)</f>
        <v>2.4742341353523045E-7</v>
      </c>
      <c r="AP73">
        <f>IF(AME_2030!AP73=0,0,(AME_2050!AP73/AME_2030!AP73)^(1/20)-1)</f>
        <v>0</v>
      </c>
      <c r="AQ73">
        <f>IF(AME_2030!AQ73=0,0,(AME_2050!AQ73/AME_2030!AQ73)^(1/20)-1)</f>
        <v>0</v>
      </c>
      <c r="AR73">
        <f>IF(AME_2030!AR73=0,0,(AME_2050!AR73/AME_2030!AR73)^(1/20)-1)</f>
        <v>0</v>
      </c>
      <c r="AS73">
        <f>IF(AME_2030!AS73=0,0,(AME_2050!AS73/AME_2030!AS73)^(1/20)-1)</f>
        <v>0</v>
      </c>
      <c r="AT73">
        <f>IF(AME_2030!AT73=0,0,(AME_2050!AT73/AME_2030!AT73)^(1/20)-1)</f>
        <v>0</v>
      </c>
      <c r="AU73">
        <f>IF(AME_2030!AU73=0,0,(AME_2050!AU73/AME_2030!AU73)^(1/20)-1)</f>
        <v>-3.2730808156744562E-4</v>
      </c>
    </row>
    <row r="74" spans="1:47" x14ac:dyDescent="0.25">
      <c r="A74" s="146"/>
      <c r="B74" s="1" t="s">
        <v>35</v>
      </c>
      <c r="C74" s="1">
        <v>33</v>
      </c>
      <c r="D74" s="4" t="s">
        <v>72</v>
      </c>
      <c r="E74">
        <f>IF(AME_2030!E74=0,0,(AME_2050!E74/AME_2030!E74)^(1/20)-1)</f>
        <v>0</v>
      </c>
      <c r="F74">
        <f>IF(AME_2030!F74=0,0,(AME_2050!F74/AME_2030!F74)^(1/20)-1)</f>
        <v>0</v>
      </c>
      <c r="G74">
        <f>IF(AME_2030!G74=0,0,(AME_2050!G74/AME_2030!G74)^(1/20)-1)</f>
        <v>0</v>
      </c>
      <c r="H74">
        <f>IF(AME_2030!H74=0,0,(AME_2050!H74/AME_2030!H74)^(1/20)-1)</f>
        <v>0</v>
      </c>
      <c r="I74">
        <f>IF(AME_2030!I74=0,0,(AME_2050!I74/AME_2030!I74)^(1/20)-1)</f>
        <v>0</v>
      </c>
      <c r="J74">
        <f>IF(AME_2030!J74=0,0,(AME_2050!J74/AME_2030!J74)^(1/20)-1)</f>
        <v>0</v>
      </c>
      <c r="K74" s="64">
        <f>IF('AME_2030 (Z)'!AW74=0,0,('AME_2050 (Z)'!AW74/'AME_2030 (Z)'!AW74)^(1/20)-1)</f>
        <v>0</v>
      </c>
      <c r="L74" s="64">
        <f t="shared" si="6"/>
        <v>0</v>
      </c>
      <c r="M74">
        <f>IF(AME_2030!M74=0,0,(AME_2050!M74/AME_2030!M74)^(1/20)-1)</f>
        <v>0</v>
      </c>
      <c r="N74">
        <f>IF(AME_2030!N74=0,0,(AME_2050!N74/AME_2030!N74)^(1/20)-1)</f>
        <v>0</v>
      </c>
      <c r="O74">
        <f>IF(AME_2030!O74=0,0,(AME_2050!O74/AME_2030!O74)^(1/20)-1)</f>
        <v>0</v>
      </c>
      <c r="P74">
        <f>IF(AME_2030!P74=0,0,(AME_2050!P74/AME_2030!P74)^(1/20)-1)</f>
        <v>0</v>
      </c>
      <c r="Q74">
        <f>IF(AME_2030!Q74=0,0,(AME_2050!Q74/AME_2030!Q74)^(1/20)-1)</f>
        <v>0</v>
      </c>
      <c r="R74">
        <f>IF(AME_2030!R74=0,0,(AME_2050!R74/AME_2030!R74)^(1/20)-1)</f>
        <v>0</v>
      </c>
      <c r="S74" s="64">
        <f t="shared" si="8"/>
        <v>0</v>
      </c>
      <c r="T74" s="64">
        <f>IF(AME_2030!T74=0,0,(AME_2050!T74/AME_2030!T74)^(1/20)-1)</f>
        <v>0</v>
      </c>
      <c r="U74">
        <f>IF(AME_2030!U74=0,0,(AME_2050!U74/AME_2030!U74)^(1/20)-1)</f>
        <v>0</v>
      </c>
      <c r="V74">
        <f>IF(AME_2030!V74=0,0,(AME_2050!V74/AME_2030!V74)^(1/20)-1)</f>
        <v>0</v>
      </c>
      <c r="W74">
        <f>IF(AME_2030!W74=0,0,(AME_2050!W74/AME_2030!W74)^(1/20)-1)</f>
        <v>0</v>
      </c>
      <c r="X74">
        <f>IF(AME_2030!X74=0,0,(AME_2050!X74/AME_2030!X74)^(1/20)-1)</f>
        <v>0</v>
      </c>
      <c r="Y74">
        <f>IF(AME_2030!Y74=0,0,(AME_2050!Y74/AME_2030!Y74)^(1/20)-1)</f>
        <v>0</v>
      </c>
      <c r="Z74">
        <f>IF(AME_2030!Z74=0,0,(AME_2050!Z74/AME_2030!Z74)^(1/20)-1)</f>
        <v>0</v>
      </c>
      <c r="AA74">
        <f>IF(AME_2030!AA74=0,0,(AME_2050!AA74/AME_2030!AA74)^(1/20)-1)</f>
        <v>0</v>
      </c>
      <c r="AB74">
        <f>IF(AME_2030!AB74=0,0,(AME_2050!AB74/AME_2030!AB74)^(1/20)-1)</f>
        <v>0</v>
      </c>
      <c r="AC74">
        <f>IF(AME_2030!AC74=0,0,(AME_2050!AC74/AME_2030!AC74)^(1/20)-1)</f>
        <v>0</v>
      </c>
      <c r="AD74">
        <f>IF(AME_2030!AD74=0,0,(AME_2050!AD74/AME_2030!AD74)^(1/20)-1)</f>
        <v>0</v>
      </c>
      <c r="AE74">
        <f>IF(AME_2030!AE74=0,0,(AME_2050!AE74/AME_2030!AE74)^(1/20)-1)</f>
        <v>0</v>
      </c>
      <c r="AF74">
        <f>IF(AME_2030!AF74=0,0,(AME_2050!AF74/AME_2030!AF74)^(1/20)-1)</f>
        <v>0</v>
      </c>
      <c r="AG74">
        <f>IF(AME_2030!AG74=0,0,(AME_2050!AG74/AME_2030!AG74)^(1/20)-1)</f>
        <v>0</v>
      </c>
      <c r="AH74">
        <f>IF(AME_2030!AH74=0,0,(AME_2050!AH74/AME_2030!AH74)^(1/20)-1)</f>
        <v>0</v>
      </c>
      <c r="AI74">
        <f>IF(AME_2030!AI74=0,0,(AME_2050!AI74/AME_2030!AI74)^(1/20)-1)</f>
        <v>0</v>
      </c>
      <c r="AJ74">
        <f>IF(AME_2030!AJ74=0,0,(AME_2050!AJ74/AME_2030!AJ74)^(1/20)-1)</f>
        <v>0</v>
      </c>
      <c r="AK74">
        <f>IF(AME_2030!AK74=0,0,(AME_2050!AK74/AME_2030!AK74)^(1/20)-1)</f>
        <v>0</v>
      </c>
      <c r="AL74">
        <f>IF(AME_2030!AL74=0,0,(AME_2050!AL74/AME_2030!AL74)^(1/20)-1)</f>
        <v>0</v>
      </c>
      <c r="AM74">
        <f>IF(AME_2030!AM74=0,0,(AME_2050!AM74/AME_2030!AM74)^(1/20)-1)</f>
        <v>0</v>
      </c>
      <c r="AN74">
        <f>IF(AME_2030!AN74=0,0,(AME_2050!AN74/AME_2030!AN74)^(1/20)-1)</f>
        <v>0</v>
      </c>
      <c r="AO74">
        <f>IF(AME_2030!AO74=0,0,(AME_2050!AO74/AME_2030!AO74)^(1/20)-1)</f>
        <v>0</v>
      </c>
      <c r="AP74">
        <f>IF(AME_2030!AP74=0,0,(AME_2050!AP74/AME_2030!AP74)^(1/20)-1)</f>
        <v>0</v>
      </c>
      <c r="AQ74">
        <f>IF(AME_2030!AQ74=0,0,(AME_2050!AQ74/AME_2030!AQ74)^(1/20)-1)</f>
        <v>0</v>
      </c>
      <c r="AR74">
        <f>IF(AME_2030!AR74=0,0,(AME_2050!AR74/AME_2030!AR74)^(1/20)-1)</f>
        <v>0</v>
      </c>
      <c r="AS74">
        <f>IF(AME_2030!AS74=0,0,(AME_2050!AS74/AME_2030!AS74)^(1/20)-1)</f>
        <v>0</v>
      </c>
      <c r="AT74">
        <f>IF(AME_2030!AT74=0,0,(AME_2050!AT74/AME_2030!AT74)^(1/20)-1)</f>
        <v>0</v>
      </c>
      <c r="AU74">
        <f>IF(AME_2030!AU74=0,0,(AME_2050!AU74/AME_2030!AU74)^(1/20)-1)</f>
        <v>0</v>
      </c>
    </row>
    <row r="75" spans="1:47" x14ac:dyDescent="0.25">
      <c r="A75" s="146"/>
      <c r="B75" s="1" t="s">
        <v>36</v>
      </c>
      <c r="C75" s="1">
        <v>34</v>
      </c>
      <c r="D75" s="4" t="s">
        <v>73</v>
      </c>
      <c r="E75">
        <f>IF(AME_2030!E75=0,0,(AME_2050!E75/AME_2030!E75)^(1/20)-1)</f>
        <v>0</v>
      </c>
      <c r="F75">
        <f>IF(AME_2030!F75=0,0,(AME_2050!F75/AME_2030!F75)^(1/20)-1)</f>
        <v>0</v>
      </c>
      <c r="G75">
        <f>IF(AME_2030!G75=0,0,(AME_2050!G75/AME_2030!G75)^(1/20)-1)</f>
        <v>0</v>
      </c>
      <c r="H75">
        <f>IF(AME_2030!H75=0,0,(AME_2050!H75/AME_2030!H75)^(1/20)-1)</f>
        <v>0</v>
      </c>
      <c r="I75">
        <f>IF(AME_2030!I75=0,0,(AME_2050!I75/AME_2030!I75)^(1/20)-1)</f>
        <v>0</v>
      </c>
      <c r="J75">
        <f>IF(AME_2030!J75=0,0,(AME_2050!J75/AME_2030!J75)^(1/20)-1)</f>
        <v>0</v>
      </c>
      <c r="K75" s="64">
        <f>IF('AME_2030 (Z)'!AW75=0,0,('AME_2050 (Z)'!AW75/'AME_2030 (Z)'!AW75)^(1/20)-1)</f>
        <v>0</v>
      </c>
      <c r="L75" s="64">
        <f t="shared" si="6"/>
        <v>0</v>
      </c>
      <c r="M75">
        <f>IF(AME_2030!M75=0,0,(AME_2050!M75/AME_2030!M75)^(1/20)-1)</f>
        <v>0</v>
      </c>
      <c r="N75">
        <f>IF(AME_2030!N75=0,0,(AME_2050!N75/AME_2030!N75)^(1/20)-1)</f>
        <v>0</v>
      </c>
      <c r="O75">
        <f>IF(AME_2030!O75=0,0,(AME_2050!O75/AME_2030!O75)^(1/20)-1)</f>
        <v>0</v>
      </c>
      <c r="P75">
        <f>IF(AME_2030!P75=0,0,(AME_2050!P75/AME_2030!P75)^(1/20)-1)</f>
        <v>0</v>
      </c>
      <c r="Q75">
        <f>IF(AME_2030!Q75=0,0,(AME_2050!Q75/AME_2030!Q75)^(1/20)-1)</f>
        <v>0</v>
      </c>
      <c r="R75">
        <f>IF(AME_2030!R75=0,0,(AME_2050!R75/AME_2030!R75)^(1/20)-1)</f>
        <v>0</v>
      </c>
      <c r="S75" s="64">
        <f t="shared" si="8"/>
        <v>0</v>
      </c>
      <c r="T75" s="64">
        <f>IF(AME_2030!T75=0,0,(AME_2050!T75/AME_2030!T75)^(1/20)-1)</f>
        <v>0</v>
      </c>
      <c r="U75">
        <f>IF(AME_2030!U75=0,0,(AME_2050!U75/AME_2030!U75)^(1/20)-1)</f>
        <v>0</v>
      </c>
      <c r="V75">
        <f>IF(AME_2030!V75=0,0,(AME_2050!V75/AME_2030!V75)^(1/20)-1)</f>
        <v>0</v>
      </c>
      <c r="W75">
        <f>IF(AME_2030!W75=0,0,(AME_2050!W75/AME_2030!W75)^(1/20)-1)</f>
        <v>0</v>
      </c>
      <c r="X75">
        <f>IF(AME_2030!X75=0,0,(AME_2050!X75/AME_2030!X75)^(1/20)-1)</f>
        <v>0</v>
      </c>
      <c r="Y75">
        <f>IF(AME_2030!Y75=0,0,(AME_2050!Y75/AME_2030!Y75)^(1/20)-1)</f>
        <v>0</v>
      </c>
      <c r="Z75">
        <f>IF(AME_2030!Z75=0,0,(AME_2050!Z75/AME_2030!Z75)^(1/20)-1)</f>
        <v>0</v>
      </c>
      <c r="AA75">
        <f>IF(AME_2030!AA75=0,0,(AME_2050!AA75/AME_2030!AA75)^(1/20)-1)</f>
        <v>0</v>
      </c>
      <c r="AB75">
        <f>IF(AME_2030!AB75=0,0,(AME_2050!AB75/AME_2030!AB75)^(1/20)-1)</f>
        <v>0</v>
      </c>
      <c r="AC75">
        <f>IF(AME_2030!AC75=0,0,(AME_2050!AC75/AME_2030!AC75)^(1/20)-1)</f>
        <v>0</v>
      </c>
      <c r="AD75">
        <f>IF(AME_2030!AD75=0,0,(AME_2050!AD75/AME_2030!AD75)^(1/20)-1)</f>
        <v>0</v>
      </c>
      <c r="AE75">
        <f>IF(AME_2030!AE75=0,0,(AME_2050!AE75/AME_2030!AE75)^(1/20)-1)</f>
        <v>0</v>
      </c>
      <c r="AF75">
        <f>IF(AME_2030!AF75=0,0,(AME_2050!AF75/AME_2030!AF75)^(1/20)-1)</f>
        <v>0</v>
      </c>
      <c r="AG75">
        <f>IF(AME_2030!AG75=0,0,(AME_2050!AG75/AME_2030!AG75)^(1/20)-1)</f>
        <v>0</v>
      </c>
      <c r="AH75">
        <f>IF(AME_2030!AH75=0,0,(AME_2050!AH75/AME_2030!AH75)^(1/20)-1)</f>
        <v>0</v>
      </c>
      <c r="AI75">
        <f>IF(AME_2030!AI75=0,0,(AME_2050!AI75/AME_2030!AI75)^(1/20)-1)</f>
        <v>0</v>
      </c>
      <c r="AJ75">
        <f>IF(AME_2030!AJ75=0,0,(AME_2050!AJ75/AME_2030!AJ75)^(1/20)-1)</f>
        <v>0</v>
      </c>
      <c r="AK75">
        <f>IF(AME_2030!AK75=0,0,(AME_2050!AK75/AME_2030!AK75)^(1/20)-1)</f>
        <v>0</v>
      </c>
      <c r="AL75">
        <f>IF(AME_2030!AL75=0,0,(AME_2050!AL75/AME_2030!AL75)^(1/20)-1)</f>
        <v>0</v>
      </c>
      <c r="AM75">
        <f>IF(AME_2030!AM75=0,0,(AME_2050!AM75/AME_2030!AM75)^(1/20)-1)</f>
        <v>0</v>
      </c>
      <c r="AN75">
        <f>IF(AME_2030!AN75=0,0,(AME_2050!AN75/AME_2030!AN75)^(1/20)-1)</f>
        <v>0</v>
      </c>
      <c r="AO75">
        <f>IF(AME_2030!AO75=0,0,(AME_2050!AO75/AME_2030!AO75)^(1/20)-1)</f>
        <v>0</v>
      </c>
      <c r="AP75">
        <f>IF(AME_2030!AP75=0,0,(AME_2050!AP75/AME_2030!AP75)^(1/20)-1)</f>
        <v>0</v>
      </c>
      <c r="AQ75">
        <f>IF(AME_2030!AQ75=0,0,(AME_2050!AQ75/AME_2030!AQ75)^(1/20)-1)</f>
        <v>0</v>
      </c>
      <c r="AR75">
        <f>IF(AME_2030!AR75=0,0,(AME_2050!AR75/AME_2030!AR75)^(1/20)-1)</f>
        <v>0</v>
      </c>
      <c r="AS75">
        <f>IF(AME_2030!AS75=0,0,(AME_2050!AS75/AME_2030!AS75)^(1/20)-1)</f>
        <v>0</v>
      </c>
      <c r="AT75">
        <f>IF(AME_2030!AT75=0,0,(AME_2050!AT75/AME_2030!AT75)^(1/20)-1)</f>
        <v>0</v>
      </c>
      <c r="AU75">
        <f>IF(AME_2030!AU75=0,0,(AME_2050!AU75/AME_2030!AU75)^(1/20)-1)</f>
        <v>0</v>
      </c>
    </row>
    <row r="76" spans="1:47" x14ac:dyDescent="0.25">
      <c r="A76" s="146"/>
      <c r="B76" s="1" t="s">
        <v>37</v>
      </c>
      <c r="C76" s="1">
        <v>35</v>
      </c>
      <c r="D76" s="4" t="s">
        <v>74</v>
      </c>
      <c r="E76">
        <f>IF(AME_2030!E76=0,0,(AME_2050!E76/AME_2030!E76)^(1/20)-1)</f>
        <v>1.8784680812500287E-3</v>
      </c>
      <c r="F76">
        <f>IF(AME_2030!F76=0,0,(AME_2050!F76/AME_2030!F76)^(1/20)-1)</f>
        <v>1.9185194744928413E-3</v>
      </c>
      <c r="G76">
        <f>IF(AME_2030!G76=0,0,(AME_2050!G76/AME_2030!G76)^(1/20)-1)</f>
        <v>1.9608643965918215E-3</v>
      </c>
      <c r="H76">
        <f>IF(AME_2030!H76=0,0,(AME_2050!H76/AME_2030!H76)^(1/20)-1)</f>
        <v>2.3533720344577347E-3</v>
      </c>
      <c r="I76">
        <f>IF(AME_2030!I76=0,0,(AME_2050!I76/AME_2030!I76)^(1/20)-1)</f>
        <v>1.995013211673502E-3</v>
      </c>
      <c r="J76">
        <f>IF(AME_2030!J76=0,0,(AME_2050!J76/AME_2030!J76)^(1/20)-1)</f>
        <v>1.2580690380767923E-3</v>
      </c>
      <c r="K76" s="64">
        <f>IF('AME_2030 (Z)'!AW76=0,0,('AME_2050 (Z)'!AW76/'AME_2030 (Z)'!AW76)^(1/20)-1)</f>
        <v>1.9286687174568939E-3</v>
      </c>
      <c r="L76" s="64">
        <f t="shared" si="6"/>
        <v>1.9286687174568939E-3</v>
      </c>
      <c r="M76">
        <f>IF(AME_2030!M76=0,0,(AME_2050!M76/AME_2030!M76)^(1/20)-1)</f>
        <v>2.9058029461184187E-3</v>
      </c>
      <c r="N76">
        <f>IF(AME_2030!N76=0,0,(AME_2050!N76/AME_2030!N76)^(1/20)-1)</f>
        <v>2.0477798584350726E-3</v>
      </c>
      <c r="O76">
        <f>IF(AME_2030!O76=0,0,(AME_2050!O76/AME_2030!O76)^(1/20)-1)</f>
        <v>1.0185777623195058E-3</v>
      </c>
      <c r="P76">
        <f>IF(AME_2030!P76=0,0,(AME_2050!P76/AME_2030!P76)^(1/20)-1)</f>
        <v>9.277469794353177E-4</v>
      </c>
      <c r="Q76">
        <f>IF(AME_2030!Q76=0,0,(AME_2050!Q76/AME_2030!Q76)^(1/20)-1)</f>
        <v>1.9607032189838947E-3</v>
      </c>
      <c r="R76">
        <f>IF(AME_2030!R76=0,0,(AME_2050!R76/AME_2030!R76)^(1/20)-1)</f>
        <v>1.9608808908320174E-3</v>
      </c>
      <c r="S76" s="64">
        <f t="shared" si="8"/>
        <v>1.9700444524732852E-3</v>
      </c>
      <c r="T76" s="64">
        <f>IF(AME_2030!T76=0,0,(AME_2050!T76/AME_2030!T76)^(1/20)-1)</f>
        <v>1.9700444524732852E-3</v>
      </c>
      <c r="U76">
        <f>IF(AME_2030!U76=0,0,(AME_2050!U76/AME_2030!U76)^(1/20)-1)</f>
        <v>1.962562867505957E-3</v>
      </c>
      <c r="V76">
        <f>IF(AME_2030!V76=0,0,(AME_2050!V76/AME_2030!V76)^(1/20)-1)</f>
        <v>1.9608780830575601E-3</v>
      </c>
      <c r="W76">
        <f>IF(AME_2030!W76=0,0,(AME_2050!W76/AME_2030!W76)^(1/20)-1)</f>
        <v>1.4849410341268854E-3</v>
      </c>
      <c r="X76">
        <f>IF(AME_2030!X76=0,0,(AME_2050!X76/AME_2030!X76)^(1/20)-1)</f>
        <v>1.9703763465281909E-3</v>
      </c>
      <c r="Y76">
        <f>IF(AME_2030!Y76=0,0,(AME_2050!Y76/AME_2030!Y76)^(1/20)-1)</f>
        <v>-1.302408791015508E-3</v>
      </c>
      <c r="Z76">
        <f>IF(AME_2030!Z76=0,0,(AME_2050!Z76/AME_2030!Z76)^(1/20)-1)</f>
        <v>2.1082511027656903E-3</v>
      </c>
      <c r="AA76">
        <f>IF(AME_2030!AA76=0,0,(AME_2050!AA76/AME_2030!AA76)^(1/20)-1)</f>
        <v>3.322217900609381E-3</v>
      </c>
      <c r="AB76">
        <f>IF(AME_2030!AB76=0,0,(AME_2050!AB76/AME_2030!AB76)^(1/20)-1)</f>
        <v>1.9765244849077046E-3</v>
      </c>
      <c r="AC76">
        <f>IF(AME_2030!AC76=0,0,(AME_2050!AC76/AME_2030!AC76)^(1/20)-1)</f>
        <v>1.8464354404201799E-3</v>
      </c>
      <c r="AD76">
        <f>IF(AME_2030!AD76=0,0,(AME_2050!AD76/AME_2030!AD76)^(1/20)-1)</f>
        <v>2.0348252250306231E-3</v>
      </c>
      <c r="AE76">
        <f>IF(AME_2030!AE76=0,0,(AME_2050!AE76/AME_2030!AE76)^(1/20)-1)</f>
        <v>2.0521352194184939E-3</v>
      </c>
      <c r="AF76">
        <f>IF(AME_2030!AF76=0,0,(AME_2050!AF76/AME_2030!AF76)^(1/20)-1)</f>
        <v>2.0576252501900427E-3</v>
      </c>
      <c r="AG76">
        <f>IF(AME_2030!AG76=0,0,(AME_2050!AG76/AME_2030!AG76)^(1/20)-1)</f>
        <v>1.9928594012277312E-3</v>
      </c>
      <c r="AH76">
        <f>IF(AME_2030!AH76=0,0,(AME_2050!AH76/AME_2030!AH76)^(1/20)-1)</f>
        <v>2.022159408126889E-3</v>
      </c>
      <c r="AI76">
        <f>IF(AME_2030!AI76=0,0,(AME_2050!AI76/AME_2030!AI76)^(1/20)-1)</f>
        <v>1.9366985354571931E-3</v>
      </c>
      <c r="AJ76">
        <f>IF(AME_2030!AJ76=0,0,(AME_2050!AJ76/AME_2030!AJ76)^(1/20)-1)</f>
        <v>1.9634473235634609E-3</v>
      </c>
      <c r="AK76">
        <f>IF(AME_2030!AK76=0,0,(AME_2050!AK76/AME_2030!AK76)^(1/20)-1)</f>
        <v>0</v>
      </c>
      <c r="AL76">
        <f>IF(AME_2030!AL76=0,0,(AME_2050!AL76/AME_2030!AL76)^(1/20)-1)</f>
        <v>1.9288440475246915E-3</v>
      </c>
      <c r="AM76">
        <f>IF(AME_2030!AM76=0,0,(AME_2050!AM76/AME_2030!AM76)^(1/20)-1)</f>
        <v>1.9608142510298965E-3</v>
      </c>
      <c r="AN76">
        <f>IF(AME_2030!AN76=0,0,(AME_2050!AN76/AME_2030!AN76)^(1/20)-1)</f>
        <v>0</v>
      </c>
      <c r="AO76">
        <f>IF(AME_2030!AO76=0,0,(AME_2050!AO76/AME_2030!AO76)^(1/20)-1)</f>
        <v>1.9611112777315753E-3</v>
      </c>
      <c r="AP76">
        <f>IF(AME_2030!AP76=0,0,(AME_2050!AP76/AME_2030!AP76)^(1/20)-1)</f>
        <v>1.9608633691545752E-3</v>
      </c>
      <c r="AQ76">
        <f>IF(AME_2030!AQ76=0,0,(AME_2050!AQ76/AME_2030!AQ76)^(1/20)-1)</f>
        <v>0</v>
      </c>
      <c r="AR76">
        <f>IF(AME_2030!AR76=0,0,(AME_2050!AR76/AME_2030!AR76)^(1/20)-1)</f>
        <v>1.9608633691545752E-3</v>
      </c>
      <c r="AS76">
        <f>IF(AME_2030!AS76=0,0,(AME_2050!AS76/AME_2030!AS76)^(1/20)-1)</f>
        <v>0</v>
      </c>
      <c r="AT76">
        <f>IF(AME_2030!AT76=0,0,(AME_2050!AT76/AME_2030!AT76)^(1/20)-1)</f>
        <v>0</v>
      </c>
      <c r="AU76">
        <f>IF(AME_2030!AU76=0,0,(AME_2050!AU76/AME_2030!AU76)^(1/20)-1)</f>
        <v>1.2949299191360453E-3</v>
      </c>
    </row>
    <row r="77" spans="1:47" x14ac:dyDescent="0.25">
      <c r="A77" s="146"/>
      <c r="B77" s="1" t="s">
        <v>38</v>
      </c>
      <c r="C77" s="1">
        <v>36</v>
      </c>
      <c r="D77" s="4" t="s">
        <v>75</v>
      </c>
      <c r="E77">
        <f>IF(AME_2030!E77=0,0,(AME_2050!E77/AME_2030!E77)^(1/20)-1)</f>
        <v>0</v>
      </c>
      <c r="F77">
        <f>IF(AME_2030!F77=0,0,(AME_2050!F77/AME_2030!F77)^(1/20)-1)</f>
        <v>0</v>
      </c>
      <c r="G77">
        <f>IF(AME_2030!G77=0,0,(AME_2050!G77/AME_2030!G77)^(1/20)-1)</f>
        <v>0</v>
      </c>
      <c r="H77">
        <f>IF(AME_2030!H77=0,0,(AME_2050!H77/AME_2030!H77)^(1/20)-1)</f>
        <v>0</v>
      </c>
      <c r="I77">
        <f>IF(AME_2030!I77=0,0,(AME_2050!I77/AME_2030!I77)^(1/20)-1)</f>
        <v>0</v>
      </c>
      <c r="J77">
        <f>IF(AME_2030!J77=0,0,(AME_2050!J77/AME_2030!J77)^(1/20)-1)</f>
        <v>0</v>
      </c>
      <c r="K77" s="64">
        <f>IF('AME_2030 (Z)'!AW77=0,0,('AME_2050 (Z)'!AW77/'AME_2030 (Z)'!AW77)^(1/20)-1)</f>
        <v>0</v>
      </c>
      <c r="L77" s="64">
        <f t="shared" si="6"/>
        <v>0</v>
      </c>
      <c r="M77">
        <f>IF(AME_2030!M77=0,0,(AME_2050!M77/AME_2030!M77)^(1/20)-1)</f>
        <v>0</v>
      </c>
      <c r="N77">
        <f>IF(AME_2030!N77=0,0,(AME_2050!N77/AME_2030!N77)^(1/20)-1)</f>
        <v>0</v>
      </c>
      <c r="O77">
        <f>IF(AME_2030!O77=0,0,(AME_2050!O77/AME_2030!O77)^(1/20)-1)</f>
        <v>0</v>
      </c>
      <c r="P77">
        <f>IF(AME_2030!P77=0,0,(AME_2050!P77/AME_2030!P77)^(1/20)-1)</f>
        <v>0</v>
      </c>
      <c r="Q77">
        <f>IF(AME_2030!Q77=0,0,(AME_2050!Q77/AME_2030!Q77)^(1/20)-1)</f>
        <v>0</v>
      </c>
      <c r="R77">
        <f>IF(AME_2030!R77=0,0,(AME_2050!R77/AME_2030!R77)^(1/20)-1)</f>
        <v>0</v>
      </c>
      <c r="S77" s="64">
        <f t="shared" si="8"/>
        <v>0</v>
      </c>
      <c r="T77" s="64">
        <f>IF(AME_2030!T77=0,0,(AME_2050!T77/AME_2030!T77)^(1/20)-1)</f>
        <v>0</v>
      </c>
      <c r="U77">
        <f>IF(AME_2030!U77=0,0,(AME_2050!U77/AME_2030!U77)^(1/20)-1)</f>
        <v>0</v>
      </c>
      <c r="V77">
        <f>IF(AME_2030!V77=0,0,(AME_2050!V77/AME_2030!V77)^(1/20)-1)</f>
        <v>0</v>
      </c>
      <c r="W77">
        <f>IF(AME_2030!W77=0,0,(AME_2050!W77/AME_2030!W77)^(1/20)-1)</f>
        <v>0</v>
      </c>
      <c r="X77">
        <f>IF(AME_2030!X77=0,0,(AME_2050!X77/AME_2030!X77)^(1/20)-1)</f>
        <v>0</v>
      </c>
      <c r="Y77">
        <f>IF(AME_2030!Y77=0,0,(AME_2050!Y77/AME_2030!Y77)^(1/20)-1)</f>
        <v>0</v>
      </c>
      <c r="Z77">
        <f>IF(AME_2030!Z77=0,0,(AME_2050!Z77/AME_2030!Z77)^(1/20)-1)</f>
        <v>0</v>
      </c>
      <c r="AA77">
        <f>IF(AME_2030!AA77=0,0,(AME_2050!AA77/AME_2030!AA77)^(1/20)-1)</f>
        <v>0</v>
      </c>
      <c r="AB77">
        <f>IF(AME_2030!AB77=0,0,(AME_2050!AB77/AME_2030!AB77)^(1/20)-1)</f>
        <v>0</v>
      </c>
      <c r="AC77">
        <f>IF(AME_2030!AC77=0,0,(AME_2050!AC77/AME_2030!AC77)^(1/20)-1)</f>
        <v>0</v>
      </c>
      <c r="AD77">
        <f>IF(AME_2030!AD77=0,0,(AME_2050!AD77/AME_2030!AD77)^(1/20)-1)</f>
        <v>0</v>
      </c>
      <c r="AE77">
        <f>IF(AME_2030!AE77=0,0,(AME_2050!AE77/AME_2030!AE77)^(1/20)-1)</f>
        <v>0</v>
      </c>
      <c r="AF77">
        <f>IF(AME_2030!AF77=0,0,(AME_2050!AF77/AME_2030!AF77)^(1/20)-1)</f>
        <v>0</v>
      </c>
      <c r="AG77">
        <f>IF(AME_2030!AG77=0,0,(AME_2050!AG77/AME_2030!AG77)^(1/20)-1)</f>
        <v>0</v>
      </c>
      <c r="AH77">
        <f>IF(AME_2030!AH77=0,0,(AME_2050!AH77/AME_2030!AH77)^(1/20)-1)</f>
        <v>0</v>
      </c>
      <c r="AI77">
        <f>IF(AME_2030!AI77=0,0,(AME_2050!AI77/AME_2030!AI77)^(1/20)-1)</f>
        <v>0</v>
      </c>
      <c r="AJ77">
        <f>IF(AME_2030!AJ77=0,0,(AME_2050!AJ77/AME_2030!AJ77)^(1/20)-1)</f>
        <v>0</v>
      </c>
      <c r="AK77">
        <f>IF(AME_2030!AK77=0,0,(AME_2050!AK77/AME_2030!AK77)^(1/20)-1)</f>
        <v>0</v>
      </c>
      <c r="AL77">
        <f>IF(AME_2030!AL77=0,0,(AME_2050!AL77/AME_2030!AL77)^(1/20)-1)</f>
        <v>0</v>
      </c>
      <c r="AM77">
        <f>IF(AME_2030!AM77=0,0,(AME_2050!AM77/AME_2030!AM77)^(1/20)-1)</f>
        <v>0</v>
      </c>
      <c r="AN77">
        <f>IF(AME_2030!AN77=0,0,(AME_2050!AN77/AME_2030!AN77)^(1/20)-1)</f>
        <v>0</v>
      </c>
      <c r="AO77">
        <f>IF(AME_2030!AO77=0,0,(AME_2050!AO77/AME_2030!AO77)^(1/20)-1)</f>
        <v>0</v>
      </c>
      <c r="AP77">
        <f>IF(AME_2030!AP77=0,0,(AME_2050!AP77/AME_2030!AP77)^(1/20)-1)</f>
        <v>0</v>
      </c>
      <c r="AQ77">
        <f>IF(AME_2030!AQ77=0,0,(AME_2050!AQ77/AME_2030!AQ77)^(1/20)-1)</f>
        <v>0</v>
      </c>
      <c r="AR77">
        <f>IF(AME_2030!AR77=0,0,(AME_2050!AR77/AME_2030!AR77)^(1/20)-1)</f>
        <v>0</v>
      </c>
      <c r="AS77">
        <f>IF(AME_2030!AS77=0,0,(AME_2050!AS77/AME_2030!AS77)^(1/20)-1)</f>
        <v>0</v>
      </c>
      <c r="AT77">
        <f>IF(AME_2030!AT77=0,0,(AME_2050!AT77/AME_2030!AT77)^(1/20)-1)</f>
        <v>0</v>
      </c>
      <c r="AU77">
        <f>IF(AME_2030!AU77=0,0,(AME_2050!AU77/AME_2030!AU77)^(1/20)-1)</f>
        <v>0</v>
      </c>
    </row>
    <row r="78" spans="1:47" x14ac:dyDescent="0.25">
      <c r="A78" s="146"/>
      <c r="B78" s="1" t="s">
        <v>39</v>
      </c>
      <c r="C78" s="1">
        <v>37</v>
      </c>
      <c r="D78" s="4" t="s">
        <v>76</v>
      </c>
      <c r="E78">
        <f>IF(AME_2030!E78=0,0,(AME_2050!E78/AME_2030!E78)^(1/20)-1)</f>
        <v>0</v>
      </c>
      <c r="F78">
        <f>IF(AME_2030!F78=0,0,(AME_2050!F78/AME_2030!F78)^(1/20)-1)</f>
        <v>0</v>
      </c>
      <c r="G78">
        <f>IF(AME_2030!G78=0,0,(AME_2050!G78/AME_2030!G78)^(1/20)-1)</f>
        <v>0</v>
      </c>
      <c r="H78">
        <f>IF(AME_2030!H78=0,0,(AME_2050!H78/AME_2030!H78)^(1/20)-1)</f>
        <v>0</v>
      </c>
      <c r="I78">
        <f>IF(AME_2030!I78=0,0,(AME_2050!I78/AME_2030!I78)^(1/20)-1)</f>
        <v>0</v>
      </c>
      <c r="J78">
        <f>IF(AME_2030!J78=0,0,(AME_2050!J78/AME_2030!J78)^(1/20)-1)</f>
        <v>0</v>
      </c>
      <c r="K78" s="64">
        <f>IF('AME_2030 (Z)'!AW78=0,0,('AME_2050 (Z)'!AW78/'AME_2030 (Z)'!AW78)^(1/20)-1)</f>
        <v>0</v>
      </c>
      <c r="L78" s="64">
        <f t="shared" si="6"/>
        <v>0</v>
      </c>
      <c r="M78">
        <f>IF(AME_2030!M78=0,0,(AME_2050!M78/AME_2030!M78)^(1/20)-1)</f>
        <v>0</v>
      </c>
      <c r="N78">
        <f>IF(AME_2030!N78=0,0,(AME_2050!N78/AME_2030!N78)^(1/20)-1)</f>
        <v>0</v>
      </c>
      <c r="O78">
        <f>IF(AME_2030!O78=0,0,(AME_2050!O78/AME_2030!O78)^(1/20)-1)</f>
        <v>0</v>
      </c>
      <c r="P78">
        <f>IF(AME_2030!P78=0,0,(AME_2050!P78/AME_2030!P78)^(1/20)-1)</f>
        <v>0</v>
      </c>
      <c r="Q78">
        <f>IF(AME_2030!Q78=0,0,(AME_2050!Q78/AME_2030!Q78)^(1/20)-1)</f>
        <v>0</v>
      </c>
      <c r="R78">
        <f>IF(AME_2030!R78=0,0,(AME_2050!R78/AME_2030!R78)^(1/20)-1)</f>
        <v>0</v>
      </c>
      <c r="S78" s="64">
        <f t="shared" si="8"/>
        <v>0</v>
      </c>
      <c r="T78" s="64">
        <f>IF(AME_2030!T78=0,0,(AME_2050!T78/AME_2030!T78)^(1/20)-1)</f>
        <v>0</v>
      </c>
      <c r="U78">
        <f>IF(AME_2030!U78=0,0,(AME_2050!U78/AME_2030!U78)^(1/20)-1)</f>
        <v>0</v>
      </c>
      <c r="V78">
        <f>IF(AME_2030!V78=0,0,(AME_2050!V78/AME_2030!V78)^(1/20)-1)</f>
        <v>0</v>
      </c>
      <c r="W78">
        <f>IF(AME_2030!W78=0,0,(AME_2050!W78/AME_2030!W78)^(1/20)-1)</f>
        <v>0</v>
      </c>
      <c r="X78">
        <f>IF(AME_2030!X78=0,0,(AME_2050!X78/AME_2030!X78)^(1/20)-1)</f>
        <v>0</v>
      </c>
      <c r="Y78">
        <f>IF(AME_2030!Y78=0,0,(AME_2050!Y78/AME_2030!Y78)^(1/20)-1)</f>
        <v>0</v>
      </c>
      <c r="Z78">
        <f>IF(AME_2030!Z78=0,0,(AME_2050!Z78/AME_2030!Z78)^(1/20)-1)</f>
        <v>0</v>
      </c>
      <c r="AA78">
        <f>IF(AME_2030!AA78=0,0,(AME_2050!AA78/AME_2030!AA78)^(1/20)-1)</f>
        <v>0</v>
      </c>
      <c r="AB78">
        <f>IF(AME_2030!AB78=0,0,(AME_2050!AB78/AME_2030!AB78)^(1/20)-1)</f>
        <v>0</v>
      </c>
      <c r="AC78">
        <f>IF(AME_2030!AC78=0,0,(AME_2050!AC78/AME_2030!AC78)^(1/20)-1)</f>
        <v>0</v>
      </c>
      <c r="AD78">
        <f>IF(AME_2030!AD78=0,0,(AME_2050!AD78/AME_2030!AD78)^(1/20)-1)</f>
        <v>0</v>
      </c>
      <c r="AE78">
        <f>IF(AME_2030!AE78=0,0,(AME_2050!AE78/AME_2030!AE78)^(1/20)-1)</f>
        <v>0</v>
      </c>
      <c r="AF78">
        <f>IF(AME_2030!AF78=0,0,(AME_2050!AF78/AME_2030!AF78)^(1/20)-1)</f>
        <v>0</v>
      </c>
      <c r="AG78">
        <f>IF(AME_2030!AG78=0,0,(AME_2050!AG78/AME_2030!AG78)^(1/20)-1)</f>
        <v>0</v>
      </c>
      <c r="AH78">
        <f>IF(AME_2030!AH78=0,0,(AME_2050!AH78/AME_2030!AH78)^(1/20)-1)</f>
        <v>0</v>
      </c>
      <c r="AI78">
        <f>IF(AME_2030!AI78=0,0,(AME_2050!AI78/AME_2030!AI78)^(1/20)-1)</f>
        <v>0</v>
      </c>
      <c r="AJ78">
        <f>IF(AME_2030!AJ78=0,0,(AME_2050!AJ78/AME_2030!AJ78)^(1/20)-1)</f>
        <v>0</v>
      </c>
      <c r="AK78">
        <f>IF(AME_2030!AK78=0,0,(AME_2050!AK78/AME_2030!AK78)^(1/20)-1)</f>
        <v>0</v>
      </c>
      <c r="AL78">
        <f>IF(AME_2030!AL78=0,0,(AME_2050!AL78/AME_2030!AL78)^(1/20)-1)</f>
        <v>0</v>
      </c>
      <c r="AM78">
        <f>IF(AME_2030!AM78=0,0,(AME_2050!AM78/AME_2030!AM78)^(1/20)-1)</f>
        <v>0</v>
      </c>
      <c r="AN78">
        <f>IF(AME_2030!AN78=0,0,(AME_2050!AN78/AME_2030!AN78)^(1/20)-1)</f>
        <v>0</v>
      </c>
      <c r="AO78">
        <f>IF(AME_2030!AO78=0,0,(AME_2050!AO78/AME_2030!AO78)^(1/20)-1)</f>
        <v>0</v>
      </c>
      <c r="AP78">
        <f>IF(AME_2030!AP78=0,0,(AME_2050!AP78/AME_2030!AP78)^(1/20)-1)</f>
        <v>0</v>
      </c>
      <c r="AQ78">
        <f>IF(AME_2030!AQ78=0,0,(AME_2050!AQ78/AME_2030!AQ78)^(1/20)-1)</f>
        <v>0</v>
      </c>
      <c r="AR78">
        <f>IF(AME_2030!AR78=0,0,(AME_2050!AR78/AME_2030!AR78)^(1/20)-1)</f>
        <v>0</v>
      </c>
      <c r="AS78">
        <f>IF(AME_2030!AS78=0,0,(AME_2050!AS78/AME_2030!AS78)^(1/20)-1)</f>
        <v>0</v>
      </c>
      <c r="AT78">
        <f>IF(AME_2030!AT78=0,0,(AME_2050!AT78/AME_2030!AT78)^(1/20)-1)</f>
        <v>0</v>
      </c>
      <c r="AU78">
        <f>IF(AME_2030!AU78=0,0,(AME_2050!AU78/AME_2030!AU78)^(1/20)-1)</f>
        <v>0</v>
      </c>
    </row>
    <row r="79" spans="1:47" x14ac:dyDescent="0.25">
      <c r="A79" s="146" t="s">
        <v>93</v>
      </c>
      <c r="B79" s="1" t="s">
        <v>3</v>
      </c>
      <c r="C79" s="1" t="s">
        <v>3</v>
      </c>
      <c r="D79" s="4" t="s">
        <v>40</v>
      </c>
      <c r="E79">
        <f>IF(AME_2030!E79=0,0,(AME_2050!E79/AME_2030!E79)^(1/20)-1)</f>
        <v>-6.597419610190336E-4</v>
      </c>
      <c r="F79">
        <f>IF(AME_2030!F79=0,0,(AME_2050!F79/AME_2030!F79)^(1/20)-1)</f>
        <v>-5.6994757386741313E-5</v>
      </c>
      <c r="G79">
        <f>IF(AME_2030!G79=0,0,(AME_2050!G79/AME_2030!G79)^(1/20)-1)</f>
        <v>1.0254268545395462E-9</v>
      </c>
      <c r="H79">
        <f>IF(AME_2030!H79=0,0,(AME_2050!H79/AME_2030!H79)^(1/20)-1)</f>
        <v>-4.9050787691226061E-3</v>
      </c>
      <c r="I79">
        <f>IF(AME_2030!I79=0,0,(AME_2050!I79/AME_2030!I79)^(1/20)-1)</f>
        <v>2.7547686649034286E-3</v>
      </c>
      <c r="J79">
        <f>IF(AME_2030!J79=0,0,(AME_2050!J79/AME_2030!J79)^(1/20)-1)</f>
        <v>-6.0300647796218687E-4</v>
      </c>
      <c r="K79" s="64">
        <f>IF('AME_2030 (Z)'!AW79=0,0,('AME_2050 (Z)'!AW79/'AME_2030 (Z)'!AW79)^(1/20)-1)</f>
        <v>9.8456668851110152E-6</v>
      </c>
      <c r="L79" s="64">
        <f t="shared" si="6"/>
        <v>9.8456668851110152E-6</v>
      </c>
      <c r="M79">
        <f>IF(AME_2030!M79=0,0,(AME_2050!M79/AME_2030!M79)^(1/20)-1)</f>
        <v>3.7374418208591109E-4</v>
      </c>
      <c r="N79">
        <f>IF(AME_2030!N79=0,0,(AME_2050!N79/AME_2030!N79)^(1/20)-1)</f>
        <v>-5.6193749013522254E-4</v>
      </c>
      <c r="O79">
        <f>IF(AME_2030!O79=0,0,(AME_2050!O79/AME_2030!O79)^(1/20)-1)</f>
        <v>-6.6598780415239034E-4</v>
      </c>
      <c r="P79">
        <f>IF(AME_2030!P79=0,0,(AME_2050!P79/AME_2030!P79)^(1/20)-1)</f>
        <v>-1.7535286898058278E-3</v>
      </c>
      <c r="Q79">
        <f>IF(AME_2030!Q79=0,0,(AME_2050!Q79/AME_2030!Q79)^(1/20)-1)</f>
        <v>-1.5983675261121988E-7</v>
      </c>
      <c r="R79">
        <f>IF(AME_2030!R79=0,0,(AME_2050!R79/AME_2030!R79)^(1/20)-1)</f>
        <v>1.7487387093950701E-8</v>
      </c>
      <c r="S79" s="64">
        <f t="shared" si="8"/>
        <v>6.4133721093817542E-6</v>
      </c>
      <c r="T79" s="64">
        <f>IF(AME_2030!T79=0,0,(AME_2050!T79/AME_2030!T79)^(1/20)-1)</f>
        <v>6.4133721093817542E-6</v>
      </c>
      <c r="U79">
        <f>IF(AME_2030!U79=0,0,(AME_2050!U79/AME_2030!U79)^(1/20)-1)</f>
        <v>-1.634504424585792E-6</v>
      </c>
      <c r="V79">
        <f>IF(AME_2030!V79=0,0,(AME_2050!V79/AME_2030!V79)^(1/20)-1)</f>
        <v>1.4685107796452712E-8</v>
      </c>
      <c r="W79">
        <f>IF(AME_2030!W79=0,0,(AME_2050!W79/AME_2030!W79)^(1/20)-1)</f>
        <v>2.5014894798869314E-3</v>
      </c>
      <c r="X79">
        <f>IF(AME_2030!X79=0,0,(AME_2050!X79/AME_2030!X79)^(1/20)-1)</f>
        <v>1.3213000516172357E-3</v>
      </c>
      <c r="Y79">
        <f>IF(AME_2030!Y79=0,0,(AME_2050!Y79/AME_2030!Y79)^(1/20)-1)</f>
        <v>0</v>
      </c>
      <c r="Z79">
        <f>IF(AME_2030!Z79=0,0,(AME_2050!Z79/AME_2030!Z79)^(1/20)-1)</f>
        <v>-3.9108977679180867E-4</v>
      </c>
      <c r="AA79">
        <f>IF(AME_2030!AA79=0,0,(AME_2050!AA79/AME_2030!AA79)^(1/20)-1)</f>
        <v>1.3586899444686384E-3</v>
      </c>
      <c r="AB79">
        <f>IF(AME_2030!AB79=0,0,(AME_2050!AB79/AME_2030!AB79)^(1/20)-1)</f>
        <v>2.3941197540677805E-5</v>
      </c>
      <c r="AC79">
        <f>IF(AME_2030!AC79=0,0,(AME_2050!AC79/AME_2030!AC79)^(1/20)-1)</f>
        <v>-1.1420399031303319E-4</v>
      </c>
      <c r="AD79">
        <f>IF(AME_2030!AD79=0,0,(AME_2050!AD79/AME_2030!AD79)^(1/20)-1)</f>
        <v>7.3817110607832248E-5</v>
      </c>
      <c r="AE79">
        <f>IF(AME_2030!AE79=0,0,(AME_2050!AE79/AME_2030!AE79)^(1/20)-1)</f>
        <v>9.1093228888228239E-5</v>
      </c>
      <c r="AF79">
        <f>IF(AME_2030!AF79=0,0,(AME_2050!AF79/AME_2030!AF79)^(1/20)-1)</f>
        <v>9.6572515527304503E-5</v>
      </c>
      <c r="AG79">
        <f>IF(AME_2030!AG79=0,0,(AME_2050!AG79/AME_2030!AG79)^(1/20)-1)</f>
        <v>0</v>
      </c>
      <c r="AH79">
        <f>IF(AME_2030!AH79=0,0,(AME_2050!AH79/AME_2030!AH79)^(1/20)-1)</f>
        <v>6.1176081036284913E-5</v>
      </c>
      <c r="AI79">
        <f>IF(AME_2030!AI79=0,0,(AME_2050!AI79/AME_2030!AI79)^(1/20)-1)</f>
        <v>-2.3781823512591949E-5</v>
      </c>
      <c r="AJ79">
        <f>IF(AME_2030!AJ79=0,0,(AME_2050!AJ79/AME_2030!AJ79)^(1/20)-1)</f>
        <v>8.8316879942595961E-7</v>
      </c>
      <c r="AK79">
        <f>IF(AME_2030!AK79=0,0,(AME_2050!AK79/AME_2030!AK79)^(1/20)-1)</f>
        <v>0</v>
      </c>
      <c r="AL79">
        <f>IF(AME_2030!AL79=0,0,(AME_2050!AL79/AME_2030!AL79)^(1/20)-1)</f>
        <v>-3.195665898791944E-5</v>
      </c>
      <c r="AM79">
        <f>IF(AME_2030!AM79=0,0,(AME_2050!AM79/AME_2030!AM79)^(1/20)-1)</f>
        <v>-2.4366234681050258E-6</v>
      </c>
      <c r="AN79">
        <f>IF(AME_2030!AN79=0,0,(AME_2050!AN79/AME_2030!AN79)^(1/20)-1)</f>
        <v>0</v>
      </c>
      <c r="AO79">
        <f>IF(AME_2030!AO79=0,0,(AME_2050!AO79/AME_2030!AO79)^(1/20)-1)</f>
        <v>2.4742341353523045E-7</v>
      </c>
      <c r="AP79">
        <f>IF(AME_2030!AP79=0,0,(AME_2050!AP79/AME_2030!AP79)^(1/20)-1)</f>
        <v>3.0517995727630254E-3</v>
      </c>
      <c r="AQ79">
        <f>IF(AME_2030!AQ79=0,0,(AME_2050!AQ79/AME_2030!AQ79)^(1/20)-1)</f>
        <v>0</v>
      </c>
      <c r="AR79">
        <f>IF(AME_2030!AR79=0,0,(AME_2050!AR79/AME_2030!AR79)^(1/20)-1)</f>
        <v>-1.6662492157071274E-4</v>
      </c>
      <c r="AS79">
        <f>IF(AME_2030!AS79=0,0,(AME_2050!AS79/AME_2030!AS79)^(1/20)-1)</f>
        <v>2.3078209908720115E-3</v>
      </c>
      <c r="AT79">
        <f>IF(AME_2030!AT79=0,0,(AME_2050!AT79/AME_2030!AT79)^(1/20)-1)</f>
        <v>1.35879132194483E-3</v>
      </c>
      <c r="AU79">
        <f>IF(AME_2030!AU79=0,0,(AME_2050!AU79/AME_2030!AU79)^(1/20)-1)</f>
        <v>2.6986239004060941E-3</v>
      </c>
    </row>
    <row r="80" spans="1:47" x14ac:dyDescent="0.25">
      <c r="A80" s="146"/>
      <c r="B80" s="1" t="s">
        <v>4</v>
      </c>
      <c r="C80" s="1" t="s">
        <v>4</v>
      </c>
      <c r="D80" s="4" t="s">
        <v>41</v>
      </c>
      <c r="E80">
        <f>IF(AME_2030!E80=0,0,(AME_2050!E80/AME_2030!E80)^(1/20)-1)</f>
        <v>-6.3434787574989659E-4</v>
      </c>
      <c r="F80">
        <f>IF(AME_2030!F80=0,0,(AME_2050!F80/AME_2030!F80)^(1/20)-1)</f>
        <v>7.9113372426697914E-4</v>
      </c>
      <c r="G80">
        <f>IF(AME_2030!G80=0,0,(AME_2050!G80/AME_2030!G80)^(1/20)-1)</f>
        <v>1.0254268545395462E-9</v>
      </c>
      <c r="H80">
        <f>IF(AME_2030!H80=0,0,(AME_2050!H80/AME_2030!H80)^(1/20)-1)</f>
        <v>1.2225549807753922E-4</v>
      </c>
      <c r="I80">
        <f>IF(AME_2030!I80=0,0,(AME_2050!I80/AME_2030!I80)^(1/20)-1)</f>
        <v>2.2920536357646792E-3</v>
      </c>
      <c r="J80">
        <f>IF(AME_2030!J80=0,0,(AME_2050!J80/AME_2030!J80)^(1/20)-1)</f>
        <v>-9.7641339574017216E-5</v>
      </c>
      <c r="K80" s="64">
        <f>IF('AME_2030 (Z)'!AW80=0,0,('AME_2050 (Z)'!AW80/'AME_2030 (Z)'!AW80)^(1/20)-1)</f>
        <v>1.0520746402287173E-5</v>
      </c>
      <c r="L80" s="64">
        <f t="shared" si="6"/>
        <v>1.0520746402287173E-5</v>
      </c>
      <c r="M80">
        <f>IF(AME_2030!M80=0,0,(AME_2050!M80/AME_2030!M80)^(1/20)-1)</f>
        <v>1.227384428662992E-3</v>
      </c>
      <c r="N80">
        <f>IF(AME_2030!N80=0,0,(AME_2050!N80/AME_2030!N80)^(1/20)-1)</f>
        <v>1.3494739842001557E-4</v>
      </c>
      <c r="O80">
        <f>IF(AME_2030!O80=0,0,(AME_2050!O80/AME_2030!O80)^(1/20)-1)</f>
        <v>-2.9704957261666998E-4</v>
      </c>
      <c r="P80">
        <f>IF(AME_2030!P80=0,0,(AME_2050!P80/AME_2030!P80)^(1/20)-1)</f>
        <v>-4.7918548138725647E-4</v>
      </c>
      <c r="Q80">
        <f>IF(AME_2030!Q80=0,0,(AME_2050!Q80/AME_2030!Q80)^(1/20)-1)</f>
        <v>-1.5983675261121988E-7</v>
      </c>
      <c r="R80">
        <f>IF(AME_2030!R80=0,0,(AME_2050!R80/AME_2030!R80)^(1/20)-1)</f>
        <v>1.7487387093950701E-8</v>
      </c>
      <c r="S80" s="64">
        <f t="shared" si="8"/>
        <v>7.0232153137617104E-7</v>
      </c>
      <c r="T80" s="64">
        <f>IF(AME_2030!T80=0,0,(AME_2050!T80/AME_2030!T80)^(1/20)-1)</f>
        <v>7.0232153137617104E-7</v>
      </c>
      <c r="U80">
        <f>IF(AME_2030!U80=0,0,(AME_2050!U80/AME_2030!U80)^(1/20)-1)</f>
        <v>1.9520929983585233E-7</v>
      </c>
      <c r="V80">
        <f>IF(AME_2030!V80=0,0,(AME_2050!V80/AME_2030!V80)^(1/20)-1)</f>
        <v>1.4685107796452712E-8</v>
      </c>
      <c r="W80">
        <f>IF(AME_2030!W80=0,0,(AME_2050!W80/AME_2030!W80)^(1/20)-1)</f>
        <v>8.0662367803330248E-4</v>
      </c>
      <c r="X80">
        <f>IF(AME_2030!X80=0,0,(AME_2050!X80/AME_2030!X80)^(1/20)-1)</f>
        <v>5.6387866969220823E-4</v>
      </c>
      <c r="Y80">
        <f>IF(AME_2030!Y80=0,0,(AME_2050!Y80/AME_2030!Y80)^(1/20)-1)</f>
        <v>-3.2568858520033439E-3</v>
      </c>
      <c r="Z80">
        <f>IF(AME_2030!Z80=0,0,(AME_2050!Z80/AME_2030!Z80)^(1/20)-1)</f>
        <v>1.4716981310036736E-4</v>
      </c>
      <c r="AA80">
        <f>IF(AME_2030!AA80=0,0,(AME_2050!AA80/AME_2030!AA80)^(1/20)-1)</f>
        <v>1.3586904669458111E-3</v>
      </c>
      <c r="AB80">
        <f>IF(AME_2030!AB80=0,0,(AME_2050!AB80/AME_2030!AB80)^(1/20)-1)</f>
        <v>9.1705719671431041E-6</v>
      </c>
      <c r="AC80">
        <f>IF(AME_2030!AC80=0,0,(AME_2050!AC80/AME_2030!AC80)^(1/20)-1)</f>
        <v>-1.1420399031303319E-4</v>
      </c>
      <c r="AD80">
        <f>IF(AME_2030!AD80=0,0,(AME_2050!AD80/AME_2030!AD80)^(1/20)-1)</f>
        <v>7.3817110607832248E-5</v>
      </c>
      <c r="AE80">
        <f>IF(AME_2030!AE80=0,0,(AME_2050!AE80/AME_2030!AE80)^(1/20)-1)</f>
        <v>9.1093228888228239E-5</v>
      </c>
      <c r="AF80">
        <f>IF(AME_2030!AF80=0,0,(AME_2050!AF80/AME_2030!AF80)^(1/20)-1)</f>
        <v>9.6572515527304503E-5</v>
      </c>
      <c r="AG80">
        <f>IF(AME_2030!AG80=0,0,(AME_2050!AG80/AME_2030!AG80)^(1/20)-1)</f>
        <v>0</v>
      </c>
      <c r="AH80">
        <f>IF(AME_2030!AH80=0,0,(AME_2050!AH80/AME_2030!AH80)^(1/20)-1)</f>
        <v>6.1176081036284913E-5</v>
      </c>
      <c r="AI80">
        <f>IF(AME_2030!AI80=0,0,(AME_2050!AI80/AME_2030!AI80)^(1/20)-1)</f>
        <v>-2.3922668062836827E-5</v>
      </c>
      <c r="AJ80">
        <f>IF(AME_2030!AJ80=0,0,(AME_2050!AJ80/AME_2030!AJ80)^(1/20)-1)</f>
        <v>8.8316879942595961E-7</v>
      </c>
      <c r="AK80">
        <f>IF(AME_2030!AK80=0,0,(AME_2050!AK80/AME_2030!AK80)^(1/20)-1)</f>
        <v>0</v>
      </c>
      <c r="AL80">
        <f>IF(AME_2030!AL80=0,0,(AME_2050!AL80/AME_2030!AL80)^(1/20)-1)</f>
        <v>-3.195665898791944E-5</v>
      </c>
      <c r="AM80">
        <f>IF(AME_2030!AM80=0,0,(AME_2050!AM80/AME_2030!AM80)^(1/20)-1)</f>
        <v>-6.4211417061255105E-7</v>
      </c>
      <c r="AN80">
        <f>IF(AME_2030!AN80=0,0,(AME_2050!AN80/AME_2030!AN80)^(1/20)-1)</f>
        <v>0</v>
      </c>
      <c r="AO80">
        <f>IF(AME_2030!AO80=0,0,(AME_2050!AO80/AME_2030!AO80)^(1/20)-1)</f>
        <v>2.4742341353523045E-7</v>
      </c>
      <c r="AP80">
        <f>IF(AME_2030!AP80=0,0,(AME_2050!AP80/AME_2030!AP80)^(1/20)-1)</f>
        <v>7.5243433943428251E-4</v>
      </c>
      <c r="AQ80">
        <f>IF(AME_2030!AQ80=0,0,(AME_2050!AQ80/AME_2030!AQ80)^(1/20)-1)</f>
        <v>2.1821700047297554E-4</v>
      </c>
      <c r="AR80">
        <f>IF(AME_2030!AR80=0,0,(AME_2050!AR80/AME_2030!AR80)^(1/20)-1)</f>
        <v>0</v>
      </c>
      <c r="AS80">
        <f>IF(AME_2030!AS80=0,0,(AME_2050!AS80/AME_2030!AS80)^(1/20)-1)</f>
        <v>8.8888747205762009E-4</v>
      </c>
      <c r="AT80">
        <f>IF(AME_2030!AT80=0,0,(AME_2050!AT80/AME_2030!AT80)^(1/20)-1)</f>
        <v>7.9850105279288819E-4</v>
      </c>
      <c r="AU80">
        <f>IF(AME_2030!AU80=0,0,(AME_2050!AU80/AME_2030!AU80)^(1/20)-1)</f>
        <v>7.5105607163084009E-4</v>
      </c>
    </row>
    <row r="81" spans="1:47" x14ac:dyDescent="0.25">
      <c r="A81" s="146"/>
      <c r="B81" s="1" t="s">
        <v>5</v>
      </c>
      <c r="C81" s="1" t="s">
        <v>5</v>
      </c>
      <c r="D81" s="4" t="s">
        <v>42</v>
      </c>
      <c r="E81">
        <f>IF(AME_2030!E81=0,0,(AME_2050!E81/AME_2030!E81)^(1/20)-1)</f>
        <v>-2.0564629018704483E-4</v>
      </c>
      <c r="F81">
        <f>IF(AME_2030!F81=0,0,(AME_2050!F81/AME_2030!F81)^(1/20)-1)</f>
        <v>1.9276249189226213E-4</v>
      </c>
      <c r="G81">
        <f>IF(AME_2030!G81=0,0,(AME_2050!G81/AME_2030!G81)^(1/20)-1)</f>
        <v>1.0254268545395462E-9</v>
      </c>
      <c r="H81">
        <f>IF(AME_2030!H81=0,0,(AME_2050!H81/AME_2030!H81)^(1/20)-1)</f>
        <v>1.0778775445019484E-4</v>
      </c>
      <c r="I81">
        <f>IF(AME_2030!I81=0,0,(AME_2050!I81/AME_2030!I81)^(1/20)-1)</f>
        <v>-1.0184248478832814E-3</v>
      </c>
      <c r="J81">
        <f>IF(AME_2030!J81=0,0,(AME_2050!J81/AME_2030!J81)^(1/20)-1)</f>
        <v>-2.1810472891603538E-4</v>
      </c>
      <c r="K81" s="64">
        <f>IF('AME_2030 (Z)'!AW81=0,0,('AME_2050 (Z)'!AW81/'AME_2030 (Z)'!AW81)^(1/20)-1)</f>
        <v>1.0009151885759238E-5</v>
      </c>
      <c r="L81" s="64">
        <f t="shared" si="6"/>
        <v>1.0009151885759238E-5</v>
      </c>
      <c r="M81">
        <f>IF(AME_2030!M81=0,0,(AME_2050!M81/AME_2030!M81)^(1/20)-1)</f>
        <v>9.4472067315920505E-4</v>
      </c>
      <c r="N81">
        <f>IF(AME_2030!N81=0,0,(AME_2050!N81/AME_2030!N81)^(1/20)-1)</f>
        <v>-1.4722332289929252E-4</v>
      </c>
      <c r="O81">
        <f>IF(AME_2030!O81=0,0,(AME_2050!O81/AME_2030!O81)^(1/20)-1)</f>
        <v>-1.0383750896769683E-4</v>
      </c>
      <c r="P81">
        <f>IF(AME_2030!P81=0,0,(AME_2050!P81/AME_2030!P81)^(1/20)-1)</f>
        <v>4.9552239288686017E-4</v>
      </c>
      <c r="Q81">
        <f>IF(AME_2030!Q81=0,0,(AME_2050!Q81/AME_2030!Q81)^(1/20)-1)</f>
        <v>-1.5983675261121988E-7</v>
      </c>
      <c r="R81">
        <f>IF(AME_2030!R81=0,0,(AME_2050!R81/AME_2030!R81)^(1/20)-1)</f>
        <v>1.7487387093950701E-8</v>
      </c>
      <c r="S81" s="64">
        <f t="shared" si="8"/>
        <v>1.0712725852846106E-5</v>
      </c>
      <c r="T81" s="64">
        <f>IF(AME_2030!T81=0,0,(AME_2050!T81/AME_2030!T81)^(1/20)-1)</f>
        <v>1.0712725852846106E-5</v>
      </c>
      <c r="U81">
        <f>IF(AME_2030!U81=0,0,(AME_2050!U81/AME_2030!U81)^(1/20)-1)</f>
        <v>2.2016898051369083E-6</v>
      </c>
      <c r="V81">
        <f>IF(AME_2030!V81=0,0,(AME_2050!V81/AME_2030!V81)^(1/20)-1)</f>
        <v>1.4685107796452712E-8</v>
      </c>
      <c r="W81">
        <f>IF(AME_2030!W81=0,0,(AME_2050!W81/AME_2030!W81)^(1/20)-1)</f>
        <v>1.1586484584324985E-4</v>
      </c>
      <c r="X81">
        <f>IF(AME_2030!X81=0,0,(AME_2050!X81/AME_2030!X81)^(1/20)-1)</f>
        <v>7.9260294891803085E-6</v>
      </c>
      <c r="Y81">
        <f>IF(AME_2030!Y81=0,0,(AME_2050!Y81/AME_2030!Y81)^(1/20)-1)</f>
        <v>-3.2568858520047872E-3</v>
      </c>
      <c r="Z81">
        <f>IF(AME_2030!Z81=0,0,(AME_2050!Z81/AME_2030!Z81)^(1/20)-1)</f>
        <v>1.2085810316264656E-4</v>
      </c>
      <c r="AA81">
        <f>IF(AME_2030!AA81=0,0,(AME_2050!AA81/AME_2030!AA81)^(1/20)-1)</f>
        <v>1.358691816036206E-3</v>
      </c>
      <c r="AB81">
        <f>IF(AME_2030!AB81=0,0,(AME_2050!AB81/AME_2030!AB81)^(1/20)-1)</f>
        <v>1.5825246228562406E-5</v>
      </c>
      <c r="AC81">
        <f>IF(AME_2030!AC81=0,0,(AME_2050!AC81/AME_2030!AC81)^(1/20)-1)</f>
        <v>-1.1420399031303319E-4</v>
      </c>
      <c r="AD81">
        <f>IF(AME_2030!AD81=0,0,(AME_2050!AD81/AME_2030!AD81)^(1/20)-1)</f>
        <v>7.3817110607832248E-5</v>
      </c>
      <c r="AE81">
        <f>IF(AME_2030!AE81=0,0,(AME_2050!AE81/AME_2030!AE81)^(1/20)-1)</f>
        <v>9.1093228888228239E-5</v>
      </c>
      <c r="AF81">
        <f>IF(AME_2030!AF81=0,0,(AME_2050!AF81/AME_2030!AF81)^(1/20)-1)</f>
        <v>9.6572515527304503E-5</v>
      </c>
      <c r="AG81">
        <f>IF(AME_2030!AG81=0,0,(AME_2050!AG81/AME_2030!AG81)^(1/20)-1)</f>
        <v>3.1933415009399724E-5</v>
      </c>
      <c r="AH81">
        <f>IF(AME_2030!AH81=0,0,(AME_2050!AH81/AME_2030!AH81)^(1/20)-1)</f>
        <v>6.1176081036284913E-5</v>
      </c>
      <c r="AI81">
        <f>IF(AME_2030!AI81=0,0,(AME_2050!AI81/AME_2030!AI81)^(1/20)-1)</f>
        <v>-2.3981421829133431E-5</v>
      </c>
      <c r="AJ81">
        <f>IF(AME_2030!AJ81=0,0,(AME_2050!AJ81/AME_2030!AJ81)^(1/20)-1)</f>
        <v>8.8316879942595961E-7</v>
      </c>
      <c r="AK81">
        <f>IF(AME_2030!AK81=0,0,(AME_2050!AK81/AME_2030!AK81)^(1/20)-1)</f>
        <v>0</v>
      </c>
      <c r="AL81">
        <f>IF(AME_2030!AL81=0,0,(AME_2050!AL81/AME_2030!AL81)^(1/20)-1)</f>
        <v>-3.195665898791944E-5</v>
      </c>
      <c r="AM81">
        <f>IF(AME_2030!AM81=0,0,(AME_2050!AM81/AME_2030!AM81)^(1/20)-1)</f>
        <v>-1.8679011652977806E-6</v>
      </c>
      <c r="AN81">
        <f>IF(AME_2030!AN81=0,0,(AME_2050!AN81/AME_2030!AN81)^(1/20)-1)</f>
        <v>0</v>
      </c>
      <c r="AO81">
        <f>IF(AME_2030!AO81=0,0,(AME_2050!AO81/AME_2030!AO81)^(1/20)-1)</f>
        <v>2.4742341353523045E-7</v>
      </c>
      <c r="AP81">
        <f>IF(AME_2030!AP81=0,0,(AME_2050!AP81/AME_2030!AP81)^(1/20)-1)</f>
        <v>0</v>
      </c>
      <c r="AQ81">
        <f>IF(AME_2030!AQ81=0,0,(AME_2050!AQ81/AME_2030!AQ81)^(1/20)-1)</f>
        <v>0</v>
      </c>
      <c r="AR81">
        <f>IF(AME_2030!AR81=0,0,(AME_2050!AR81/AME_2030!AR81)^(1/20)-1)</f>
        <v>0</v>
      </c>
      <c r="AS81">
        <f>IF(AME_2030!AS81=0,0,(AME_2050!AS81/AME_2030!AS81)^(1/20)-1)</f>
        <v>0</v>
      </c>
      <c r="AT81">
        <f>IF(AME_2030!AT81=0,0,(AME_2050!AT81/AME_2030!AT81)^(1/20)-1)</f>
        <v>-6.9245691909358698E-6</v>
      </c>
      <c r="AU81">
        <f>IF(AME_2030!AU81=0,0,(AME_2050!AU81/AME_2030!AU81)^(1/20)-1)</f>
        <v>-1.8371214206558406E-5</v>
      </c>
    </row>
    <row r="82" spans="1:47" x14ac:dyDescent="0.25">
      <c r="A82" s="146"/>
      <c r="B82" s="1" t="s">
        <v>6</v>
      </c>
      <c r="C82" s="1" t="s">
        <v>6</v>
      </c>
      <c r="D82" s="4" t="s">
        <v>43</v>
      </c>
      <c r="E82">
        <f>IF(AME_2030!E82=0,0,(AME_2050!E82/AME_2030!E82)^(1/20)-1)</f>
        <v>-4.1595636127123026E-4</v>
      </c>
      <c r="F82">
        <f>IF(AME_2030!F82=0,0,(AME_2050!F82/AME_2030!F82)^(1/20)-1)</f>
        <v>-2.067456502984677E-3</v>
      </c>
      <c r="G82">
        <f>IF(AME_2030!G82=0,0,(AME_2050!G82/AME_2030!G82)^(1/20)-1)</f>
        <v>5.2032083821096364E-3</v>
      </c>
      <c r="H82">
        <f>IF(AME_2030!H82=0,0,(AME_2050!H82/AME_2030!H82)^(1/20)-1)</f>
        <v>-5.0215744078629942E-3</v>
      </c>
      <c r="I82">
        <f>IF(AME_2030!I82=0,0,(AME_2050!I82/AME_2030!I82)^(1/20)-1)</f>
        <v>2.8638789160826406E-3</v>
      </c>
      <c r="J82">
        <f>IF(AME_2030!J82=0,0,(AME_2050!J82/AME_2030!J82)^(1/20)-1)</f>
        <v>-1.4587121517773971E-3</v>
      </c>
      <c r="K82" s="64">
        <f>IF('AME_2030 (Z)'!AW82=0,0,('AME_2050 (Z)'!AW82/'AME_2030 (Z)'!AW82)^(1/20)-1)</f>
        <v>-1.9858663442896551E-3</v>
      </c>
      <c r="L82" s="64">
        <f t="shared" si="6"/>
        <v>-1.9858663442896551E-3</v>
      </c>
      <c r="M82">
        <f>IF(AME_2030!M82=0,0,(AME_2050!M82/AME_2030!M82)^(1/20)-1)</f>
        <v>-2.0349475503267378E-4</v>
      </c>
      <c r="N82">
        <f>IF(AME_2030!N82=0,0,(AME_2050!N82/AME_2030!N82)^(1/20)-1)</f>
        <v>-2.8972398859583581E-4</v>
      </c>
      <c r="O82">
        <f>IF(AME_2030!O82=0,0,(AME_2050!O82/AME_2030!O82)^(1/20)-1)</f>
        <v>5.0042905266978188E-4</v>
      </c>
      <c r="P82">
        <f>IF(AME_2030!P82=0,0,(AME_2050!P82/AME_2030!P82)^(1/20)-1)</f>
        <v>-4.2223585528478047E-4</v>
      </c>
      <c r="Q82">
        <f>IF(AME_2030!Q82=0,0,(AME_2050!Q82/AME_2030!Q82)^(1/20)-1)</f>
        <v>-4.2452160070483025E-5</v>
      </c>
      <c r="R82">
        <f>IF(AME_2030!R82=0,0,(AME_2050!R82/AME_2030!R82)^(1/20)-1)</f>
        <v>-1.1929645294689317E-3</v>
      </c>
      <c r="S82" s="64">
        <f t="shared" si="8"/>
        <v>-5.2635644481768828E-4</v>
      </c>
      <c r="T82" s="64">
        <f>IF(AME_2030!T82=0,0,(AME_2050!T82/AME_2030!T82)^(1/20)-1)</f>
        <v>-5.2635644481768828E-4</v>
      </c>
      <c r="U82">
        <f>IF(AME_2030!U82=0,0,(AME_2050!U82/AME_2030!U82)^(1/20)-1)</f>
        <v>-1.0770273513598383E-3</v>
      </c>
      <c r="V82">
        <f>IF(AME_2030!V82=0,0,(AME_2050!V82/AME_2030!V82)^(1/20)-1)</f>
        <v>-1.0191844135536421E-3</v>
      </c>
      <c r="W82">
        <f>IF(AME_2030!W82=0,0,(AME_2050!W82/AME_2030!W82)^(1/20)-1)</f>
        <v>-4.6094567372934048E-4</v>
      </c>
      <c r="X82">
        <f>IF(AME_2030!X82=0,0,(AME_2050!X82/AME_2030!X82)^(1/20)-1)</f>
        <v>-2.2070493543457914E-4</v>
      </c>
      <c r="Y82">
        <f>IF(AME_2030!Y82=0,0,(AME_2050!Y82/AME_2030!Y82)^(1/20)-1)</f>
        <v>-3.1839873224349668E-3</v>
      </c>
      <c r="Z82">
        <f>IF(AME_2030!Z82=0,0,(AME_2050!Z82/AME_2030!Z82)^(1/20)-1)</f>
        <v>3.4629186610901641E-4</v>
      </c>
      <c r="AA82">
        <f>IF(AME_2030!AA82=0,0,(AME_2050!AA82/AME_2030!AA82)^(1/20)-1)</f>
        <v>7.9051299577859169E-4</v>
      </c>
      <c r="AB82">
        <f>IF(AME_2030!AB82=0,0,(AME_2050!AB82/AME_2030!AB82)^(1/20)-1)</f>
        <v>-8.1302125322602059E-4</v>
      </c>
      <c r="AC82">
        <f>IF(AME_2030!AC82=0,0,(AME_2050!AC82/AME_2030!AC82)^(1/20)-1)</f>
        <v>-3.0047016832512874E-5</v>
      </c>
      <c r="AD82">
        <f>IF(AME_2030!AD82=0,0,(AME_2050!AD82/AME_2030!AD82)^(1/20)-1)</f>
        <v>1.5879288067366382E-4</v>
      </c>
      <c r="AE82">
        <f>IF(AME_2030!AE82=0,0,(AME_2050!AE82/AME_2030!AE82)^(1/20)-1)</f>
        <v>1.7545396568641181E-4</v>
      </c>
      <c r="AF82">
        <f>IF(AME_2030!AF82=0,0,(AME_2050!AF82/AME_2030!AF82)^(1/20)-1)</f>
        <v>1.8033966552111202E-4</v>
      </c>
      <c r="AG82">
        <f>IF(AME_2030!AG82=0,0,(AME_2050!AG82/AME_2030!AG82)^(1/20)-1)</f>
        <v>0</v>
      </c>
      <c r="AH82">
        <f>IF(AME_2030!AH82=0,0,(AME_2050!AH82/AME_2030!AH82)^(1/20)-1)</f>
        <v>-8.6934422512363607E-4</v>
      </c>
      <c r="AI82">
        <f>IF(AME_2030!AI82=0,0,(AME_2050!AI82/AME_2030!AI82)^(1/20)-1)</f>
        <v>5.7541741459887774E-5</v>
      </c>
      <c r="AJ82">
        <f>IF(AME_2030!AJ82=0,0,(AME_2050!AJ82/AME_2030!AJ82)^(1/20)-1)</f>
        <v>-1.2230800764563288E-3</v>
      </c>
      <c r="AK82">
        <f>IF(AME_2030!AK82=0,0,(AME_2050!AK82/AME_2030!AK82)^(1/20)-1)</f>
        <v>0</v>
      </c>
      <c r="AL82">
        <f>IF(AME_2030!AL82=0,0,(AME_2050!AL82/AME_2030!AL82)^(1/20)-1)</f>
        <v>-1.2354956434419417E-3</v>
      </c>
      <c r="AM82">
        <f>IF(AME_2030!AM82=0,0,(AME_2050!AM82/AME_2030!AM82)^(1/20)-1)</f>
        <v>3.8592350639188311E-5</v>
      </c>
      <c r="AN82">
        <f>IF(AME_2030!AN82=0,0,(AME_2050!AN82/AME_2030!AN82)^(1/20)-1)</f>
        <v>0</v>
      </c>
      <c r="AO82">
        <f>IF(AME_2030!AO82=0,0,(AME_2050!AO82/AME_2030!AO82)^(1/20)-1)</f>
        <v>-2.027738306984439E-4</v>
      </c>
      <c r="AP82">
        <f>IF(AME_2030!AP82=0,0,(AME_2050!AP82/AME_2030!AP82)^(1/20)-1)</f>
        <v>0</v>
      </c>
      <c r="AQ82">
        <f>IF(AME_2030!AQ82=0,0,(AME_2050!AQ82/AME_2030!AQ82)^(1/20)-1)</f>
        <v>0</v>
      </c>
      <c r="AR82">
        <f>IF(AME_2030!AR82=0,0,(AME_2050!AR82/AME_2030!AR82)^(1/20)-1)</f>
        <v>2.6269839858474864E-3</v>
      </c>
      <c r="AS82">
        <f>IF(AME_2030!AS82=0,0,(AME_2050!AS82/AME_2030!AS82)^(1/20)-1)</f>
        <v>0</v>
      </c>
      <c r="AT82">
        <f>IF(AME_2030!AT82=0,0,(AME_2050!AT82/AME_2030!AT82)^(1/20)-1)</f>
        <v>3.2549065444387182E-4</v>
      </c>
      <c r="AU82">
        <f>IF(AME_2030!AU82=0,0,(AME_2050!AU82/AME_2030!AU82)^(1/20)-1)</f>
        <v>-1.1658242239496186E-3</v>
      </c>
    </row>
    <row r="83" spans="1:47" x14ac:dyDescent="0.25">
      <c r="A83" s="146"/>
      <c r="B83" s="1" t="s">
        <v>7</v>
      </c>
      <c r="C83" s="1" t="s">
        <v>7</v>
      </c>
      <c r="D83" s="4" t="s">
        <v>44</v>
      </c>
      <c r="E83">
        <f>IF(AME_2030!E83=0,0,(AME_2050!E83/AME_2030!E83)^(1/20)-1)</f>
        <v>-4.2779338055076721E-4</v>
      </c>
      <c r="F83">
        <f>IF(AME_2030!F83=0,0,(AME_2050!F83/AME_2030!F83)^(1/20)-1)</f>
        <v>-5.833068184135648E-5</v>
      </c>
      <c r="G83">
        <f>IF(AME_2030!G83=0,0,(AME_2050!G83/AME_2030!G83)^(1/20)-1)</f>
        <v>1.0254268545395462E-9</v>
      </c>
      <c r="H83">
        <f>IF(AME_2030!H83=0,0,(AME_2050!H83/AME_2030!H83)^(1/20)-1)</f>
        <v>2.4836602201516733E-4</v>
      </c>
      <c r="I83">
        <f>IF(AME_2030!I83=0,0,(AME_2050!I83/AME_2030!I83)^(1/20)-1)</f>
        <v>-1.0129744873662583E-3</v>
      </c>
      <c r="J83">
        <f>IF(AME_2030!J83=0,0,(AME_2050!J83/AME_2030!J83)^(1/20)-1)</f>
        <v>-6.7593367422569273E-4</v>
      </c>
      <c r="K83" s="64">
        <f>IF('AME_2030 (Z)'!AW83=0,0,('AME_2050 (Z)'!AW83/'AME_2030 (Z)'!AW83)^(1/20)-1)</f>
        <v>7.9832997552653495E-6</v>
      </c>
      <c r="L83" s="64">
        <f t="shared" si="6"/>
        <v>7.9832997552653495E-6</v>
      </c>
      <c r="M83">
        <f>IF(AME_2030!M83=0,0,(AME_2050!M83/AME_2030!M83)^(1/20)-1)</f>
        <v>1.196022852368861E-3</v>
      </c>
      <c r="N83">
        <f>IF(AME_2030!N83=0,0,(AME_2050!N83/AME_2030!N83)^(1/20)-1)</f>
        <v>-4.5599378885596842E-5</v>
      </c>
      <c r="O83">
        <f>IF(AME_2030!O83=0,0,(AME_2050!O83/AME_2030!O83)^(1/20)-1)</f>
        <v>1.3546063942531106E-3</v>
      </c>
      <c r="P83">
        <f>IF(AME_2030!P83=0,0,(AME_2050!P83/AME_2030!P83)^(1/20)-1)</f>
        <v>9.804898222065539E-5</v>
      </c>
      <c r="Q83">
        <f>IF(AME_2030!Q83=0,0,(AME_2050!Q83/AME_2030!Q83)^(1/20)-1)</f>
        <v>1.4915009513716271E-4</v>
      </c>
      <c r="R83">
        <f>IF(AME_2030!R83=0,0,(AME_2050!R83/AME_2030!R83)^(1/20)-1)</f>
        <v>1.7487387093950701E-8</v>
      </c>
      <c r="S83" s="64">
        <f t="shared" si="8"/>
        <v>-8.6635873215556991E-5</v>
      </c>
      <c r="T83" s="64">
        <f>IF(AME_2030!T83=0,0,(AME_2050!T83/AME_2030!T83)^(1/20)-1)</f>
        <v>-8.6635873215556991E-5</v>
      </c>
      <c r="U83">
        <f>IF(AME_2030!U83=0,0,(AME_2050!U83/AME_2030!U83)^(1/20)-1)</f>
        <v>-5.2968786246054833E-8</v>
      </c>
      <c r="V83">
        <f>IF(AME_2030!V83=0,0,(AME_2050!V83/AME_2030!V83)^(1/20)-1)</f>
        <v>1.4685107796452712E-8</v>
      </c>
      <c r="W83">
        <f>IF(AME_2030!W83=0,0,(AME_2050!W83/AME_2030!W83)^(1/20)-1)</f>
        <v>-5.9833672615006162E-4</v>
      </c>
      <c r="X83">
        <f>IF(AME_2030!X83=0,0,(AME_2050!X83/AME_2030!X83)^(1/20)-1)</f>
        <v>1.3411790358297537E-6</v>
      </c>
      <c r="Y83">
        <f>IF(AME_2030!Y83=0,0,(AME_2050!Y83/AME_2030!Y83)^(1/20)-1)</f>
        <v>-3.257022274920307E-3</v>
      </c>
      <c r="Z83">
        <f>IF(AME_2030!Z83=0,0,(AME_2050!Z83/AME_2030!Z83)^(1/20)-1)</f>
        <v>-6.2568794902961855E-6</v>
      </c>
      <c r="AA83">
        <f>IF(AME_2030!AA83=0,0,(AME_2050!AA83/AME_2030!AA83)^(1/20)-1)</f>
        <v>1.358691496357034E-3</v>
      </c>
      <c r="AB83">
        <f>IF(AME_2030!AB83=0,0,(AME_2050!AB83/AME_2030!AB83)^(1/20)-1)</f>
        <v>4.5457656296488125E-5</v>
      </c>
      <c r="AC83">
        <f>IF(AME_2030!AC83=0,0,(AME_2050!AC83/AME_2030!AC83)^(1/20)-1)</f>
        <v>-1.1420399031303319E-4</v>
      </c>
      <c r="AD83">
        <f>IF(AME_2030!AD83=0,0,(AME_2050!AD83/AME_2030!AD83)^(1/20)-1)</f>
        <v>7.3817110607832248E-5</v>
      </c>
      <c r="AE83">
        <f>IF(AME_2030!AE83=0,0,(AME_2050!AE83/AME_2030!AE83)^(1/20)-1)</f>
        <v>9.1093228888228239E-5</v>
      </c>
      <c r="AF83">
        <f>IF(AME_2030!AF83=0,0,(AME_2050!AF83/AME_2030!AF83)^(1/20)-1)</f>
        <v>9.6572515527304503E-5</v>
      </c>
      <c r="AG83">
        <f>IF(AME_2030!AG83=0,0,(AME_2050!AG83/AME_2030!AG83)^(1/20)-1)</f>
        <v>3.1933415009399724E-5</v>
      </c>
      <c r="AH83">
        <f>IF(AME_2030!AH83=0,0,(AME_2050!AH83/AME_2030!AH83)^(1/20)-1)</f>
        <v>6.1176081036062868E-5</v>
      </c>
      <c r="AI83">
        <f>IF(AME_2030!AI83=0,0,(AME_2050!AI83/AME_2030!AI83)^(1/20)-1)</f>
        <v>-2.3993314738568472E-5</v>
      </c>
      <c r="AJ83">
        <f>IF(AME_2030!AJ83=0,0,(AME_2050!AJ83/AME_2030!AJ83)^(1/20)-1)</f>
        <v>8.8316879942595961E-7</v>
      </c>
      <c r="AK83">
        <f>IF(AME_2030!AK83=0,0,(AME_2050!AK83/AME_2030!AK83)^(1/20)-1)</f>
        <v>0</v>
      </c>
      <c r="AL83">
        <f>IF(AME_2030!AL83=0,0,(AME_2050!AL83/AME_2030!AL83)^(1/20)-1)</f>
        <v>-3.195665898791944E-5</v>
      </c>
      <c r="AM83">
        <f>IF(AME_2030!AM83=0,0,(AME_2050!AM83/AME_2030!AM83)^(1/20)-1)</f>
        <v>-3.5499791962712024E-6</v>
      </c>
      <c r="AN83">
        <f>IF(AME_2030!AN83=0,0,(AME_2050!AN83/AME_2030!AN83)^(1/20)-1)</f>
        <v>0</v>
      </c>
      <c r="AO83">
        <f>IF(AME_2030!AO83=0,0,(AME_2050!AO83/AME_2030!AO83)^(1/20)-1)</f>
        <v>2.4742341353523045E-7</v>
      </c>
      <c r="AP83">
        <f>IF(AME_2030!AP83=0,0,(AME_2050!AP83/AME_2030!AP83)^(1/20)-1)</f>
        <v>0</v>
      </c>
      <c r="AQ83">
        <f>IF(AME_2030!AQ83=0,0,(AME_2050!AQ83/AME_2030!AQ83)^(1/20)-1)</f>
        <v>0</v>
      </c>
      <c r="AR83">
        <f>IF(AME_2030!AR83=0,0,(AME_2050!AR83/AME_2030!AR83)^(1/20)-1)</f>
        <v>0</v>
      </c>
      <c r="AS83">
        <f>IF(AME_2030!AS83=0,0,(AME_2050!AS83/AME_2030!AS83)^(1/20)-1)</f>
        <v>0</v>
      </c>
      <c r="AT83">
        <f>IF(AME_2030!AT83=0,0,(AME_2050!AT83/AME_2030!AT83)^(1/20)-1)</f>
        <v>-4.6055562173545894E-3</v>
      </c>
      <c r="AU83">
        <f>IF(AME_2030!AU83=0,0,(AME_2050!AU83/AME_2030!AU83)^(1/20)-1)</f>
        <v>-2.7260878792941812E-3</v>
      </c>
    </row>
    <row r="84" spans="1:47" x14ac:dyDescent="0.25">
      <c r="A84" s="146"/>
      <c r="B84" s="1" t="s">
        <v>8</v>
      </c>
      <c r="C84" s="1" t="s">
        <v>8</v>
      </c>
      <c r="D84" s="4" t="s">
        <v>45</v>
      </c>
      <c r="E84">
        <f>IF(AME_2030!E84=0,0,(AME_2050!E84/AME_2030!E84)^(1/20)-1)</f>
        <v>4.6555712643876479E-3</v>
      </c>
      <c r="F84">
        <f>IF(AME_2030!F84=0,0,(AME_2050!F84/AME_2030!F84)^(1/20)-1)</f>
        <v>4.3315827484911029E-3</v>
      </c>
      <c r="G84">
        <f>IF(AME_2030!G84=0,0,(AME_2050!G84/AME_2030!G84)^(1/20)-1)</f>
        <v>1.0254268545395462E-9</v>
      </c>
      <c r="H84">
        <f>IF(AME_2030!H84=0,0,(AME_2050!H84/AME_2030!H84)^(1/20)-1)</f>
        <v>2.7972548763521843E-4</v>
      </c>
      <c r="I84">
        <f>IF(AME_2030!I84=0,0,(AME_2050!I84/AME_2030!I84)^(1/20)-1)</f>
        <v>1.0348011792697953E-3</v>
      </c>
      <c r="J84">
        <f>IF(AME_2030!J84=0,0,(AME_2050!J84/AME_2030!J84)^(1/20)-1)</f>
        <v>-5.9682345158074135E-5</v>
      </c>
      <c r="K84" s="64">
        <f>IF('AME_2030 (Z)'!AW84=0,0,('AME_2050 (Z)'!AW84/'AME_2030 (Z)'!AW84)^(1/20)-1)</f>
        <v>4.4191553094763414E-3</v>
      </c>
      <c r="L84" s="64">
        <f t="shared" si="6"/>
        <v>4.4191553094763414E-3</v>
      </c>
      <c r="M84">
        <f>IF(AME_2030!M84=0,0,(AME_2050!M84/AME_2030!M84)^(1/20)-1)</f>
        <v>4.0201051954902312E-5</v>
      </c>
      <c r="N84">
        <f>IF(AME_2030!N84=0,0,(AME_2050!N84/AME_2030!N84)^(1/20)-1)</f>
        <v>7.4917966869314512E-5</v>
      </c>
      <c r="O84">
        <f>IF(AME_2030!O84=0,0,(AME_2050!O84/AME_2030!O84)^(1/20)-1)</f>
        <v>-8.6247205167522267E-4</v>
      </c>
      <c r="P84">
        <f>IF(AME_2030!P84=0,0,(AME_2050!P84/AME_2030!P84)^(1/20)-1)</f>
        <v>3.5040093575349207E-3</v>
      </c>
      <c r="Q84">
        <f>IF(AME_2030!Q84=0,0,(AME_2050!Q84/AME_2030!Q84)^(1/20)-1)</f>
        <v>-1.6144598380396502E-7</v>
      </c>
      <c r="R84">
        <f>IF(AME_2030!R84=0,0,(AME_2050!R84/AME_2030!R84)^(1/20)-1)</f>
        <v>-4.1585622057027649E-8</v>
      </c>
      <c r="S84" s="64">
        <f t="shared" si="8"/>
        <v>-8.7838515614890866E-5</v>
      </c>
      <c r="T84" s="64">
        <f>IF(AME_2030!T84=0,0,(AME_2050!T84/AME_2030!T84)^(1/20)-1)</f>
        <v>-8.7838515614890866E-5</v>
      </c>
      <c r="U84">
        <f>IF(AME_2030!U84=0,0,(AME_2050!U84/AME_2030!U84)^(1/20)-1)</f>
        <v>2.0779623417066517E-5</v>
      </c>
      <c r="V84">
        <f>IF(AME_2030!V84=0,0,(AME_2050!V84/AME_2030!V84)^(1/20)-1)</f>
        <v>1.4685107796452712E-8</v>
      </c>
      <c r="W84">
        <f>IF(AME_2030!W84=0,0,(AME_2050!W84/AME_2030!W84)^(1/20)-1)</f>
        <v>4.4472439254339413E-3</v>
      </c>
      <c r="X84">
        <f>IF(AME_2030!X84=0,0,(AME_2050!X84/AME_2030!X84)^(1/20)-1)</f>
        <v>4.6633410209171444E-3</v>
      </c>
      <c r="Y84">
        <f>IF(AME_2030!Y84=0,0,(AME_2050!Y84/AME_2030!Y84)^(1/20)-1)</f>
        <v>-3.2458138754455357E-3</v>
      </c>
      <c r="Z84">
        <f>IF(AME_2030!Z84=0,0,(AME_2050!Z84/AME_2030!Z84)^(1/20)-1)</f>
        <v>8.653658088997318E-5</v>
      </c>
      <c r="AA84">
        <f>IF(AME_2030!AA84=0,0,(AME_2050!AA84/AME_2030!AA84)^(1/20)-1)</f>
        <v>1.3449796768492117E-3</v>
      </c>
      <c r="AB84">
        <f>IF(AME_2030!AB84=0,0,(AME_2050!AB84/AME_2030!AB84)^(1/20)-1)</f>
        <v>2.9767174986039535E-5</v>
      </c>
      <c r="AC84">
        <f>IF(AME_2030!AC84=0,0,(AME_2050!AC84/AME_2030!AC84)^(1/20)-1)</f>
        <v>-1.1420399031303319E-4</v>
      </c>
      <c r="AD84">
        <f>IF(AME_2030!AD84=0,0,(AME_2050!AD84/AME_2030!AD84)^(1/20)-1)</f>
        <v>7.3826096872453562E-5</v>
      </c>
      <c r="AE84">
        <f>IF(AME_2030!AE84=0,0,(AME_2050!AE84/AME_2030!AE84)^(1/20)-1)</f>
        <v>9.1093680162357415E-5</v>
      </c>
      <c r="AF84">
        <f>IF(AME_2030!AF84=0,0,(AME_2050!AF84/AME_2030!AF84)^(1/20)-1)</f>
        <v>9.6572515527304503E-5</v>
      </c>
      <c r="AG84">
        <f>IF(AME_2030!AG84=0,0,(AME_2050!AG84/AME_2030!AG84)^(1/20)-1)</f>
        <v>3.1933415009399724E-5</v>
      </c>
      <c r="AH84">
        <f>IF(AME_2030!AH84=0,0,(AME_2050!AH84/AME_2030!AH84)^(1/20)-1)</f>
        <v>6.1174616878378885E-5</v>
      </c>
      <c r="AI84">
        <f>IF(AME_2030!AI84=0,0,(AME_2050!AI84/AME_2030!AI84)^(1/20)-1)</f>
        <v>-2.3864669331463695E-5</v>
      </c>
      <c r="AJ84">
        <f>IF(AME_2030!AJ84=0,0,(AME_2050!AJ84/AME_2030!AJ84)^(1/20)-1)</f>
        <v>8.7986943819728936E-7</v>
      </c>
      <c r="AK84">
        <f>IF(AME_2030!AK84=0,0,(AME_2050!AK84/AME_2030!AK84)^(1/20)-1)</f>
        <v>0</v>
      </c>
      <c r="AL84">
        <f>IF(AME_2030!AL84=0,0,(AME_2050!AL84/AME_2030!AL84)^(1/20)-1)</f>
        <v>-3.195665898791944E-5</v>
      </c>
      <c r="AM84">
        <f>IF(AME_2030!AM84=0,0,(AME_2050!AM84/AME_2030!AM84)^(1/20)-1)</f>
        <v>4.6636234229289197E-3</v>
      </c>
      <c r="AN84">
        <f>IF(AME_2030!AN84=0,0,(AME_2050!AN84/AME_2030!AN84)^(1/20)-1)</f>
        <v>0</v>
      </c>
      <c r="AO84">
        <f>IF(AME_2030!AO84=0,0,(AME_2050!AO84/AME_2030!AO84)^(1/20)-1)</f>
        <v>2.4755920313701552E-7</v>
      </c>
      <c r="AP84">
        <f>IF(AME_2030!AP84=0,0,(AME_2050!AP84/AME_2030!AP84)^(1/20)-1)</f>
        <v>4.6680569302388619E-3</v>
      </c>
      <c r="AQ84">
        <f>IF(AME_2030!AQ84=0,0,(AME_2050!AQ84/AME_2030!AQ84)^(1/20)-1)</f>
        <v>0</v>
      </c>
      <c r="AR84">
        <f>IF(AME_2030!AR84=0,0,(AME_2050!AR84/AME_2030!AR84)^(1/20)-1)</f>
        <v>0</v>
      </c>
      <c r="AS84">
        <f>IF(AME_2030!AS84=0,0,(AME_2050!AS84/AME_2030!AS84)^(1/20)-1)</f>
        <v>0</v>
      </c>
      <c r="AT84">
        <f>IF(AME_2030!AT84=0,0,(AME_2050!AT84/AME_2030!AT84)^(1/20)-1)</f>
        <v>1.8572559905882802E-3</v>
      </c>
      <c r="AU84">
        <f>IF(AME_2030!AU84=0,0,(AME_2050!AU84/AME_2030!AU84)^(1/20)-1)</f>
        <v>3.4457567522547805E-3</v>
      </c>
    </row>
    <row r="85" spans="1:47" x14ac:dyDescent="0.25">
      <c r="A85" s="146"/>
      <c r="B85" s="77" t="s">
        <v>9</v>
      </c>
      <c r="C85" s="77" t="s">
        <v>9</v>
      </c>
      <c r="D85" s="78" t="s">
        <v>46</v>
      </c>
      <c r="E85" s="79">
        <f>IF('AME_2030 (Z)'!E129=0,0,('AME_2050 (Z)'!E129/'AME_2030 (Z)'!E129)^(1/20)-1)</f>
        <v>-4.5326431179826265E-5</v>
      </c>
      <c r="F85" s="79">
        <f>IF('AME_2030 (Z)'!F129=0,0,('AME_2050 (Z)'!F129/'AME_2030 (Z)'!F129)^(1/20)-1)</f>
        <v>-5.6420355547015522E-4</v>
      </c>
      <c r="G85" s="79">
        <f>IF('AME_2030 (Z)'!G129=0,0,('AME_2050 (Z)'!G129/'AME_2030 (Z)'!G129)^(1/20)-1)</f>
        <v>1.0254268545395462E-9</v>
      </c>
      <c r="H85" s="79">
        <f>IF('AME_2030 (Z)'!H129=0,0,('AME_2050 (Z)'!H129/'AME_2030 (Z)'!H129)^(1/20)-1)</f>
        <v>1.2184413633715696E-3</v>
      </c>
      <c r="I85" s="79">
        <f>IF('AME_2030 (Z)'!I129=0,0,('AME_2050 (Z)'!I129/'AME_2030 (Z)'!I129)^(1/20)-1)</f>
        <v>1.9168745126747488E-3</v>
      </c>
      <c r="J85" s="79">
        <f>IF('AME_2030 (Z)'!J129=0,0,('AME_2050 (Z)'!J129/'AME_2030 (Z)'!J129)^(1/20)-1)</f>
        <v>-1.847504398666544E-4</v>
      </c>
      <c r="K85" s="79">
        <f>IF('AME_2030 (Z)'!K129=0,0,('AME_2050 (Z)'!K129/'AME_2030 (Z)'!K129)^(1/20)-1)</f>
        <v>-6.296177445297424E-6</v>
      </c>
      <c r="L85" s="79">
        <f>IF('AME_2030 (Z)'!L129=0,0,('AME_2050 (Z)'!L129/'AME_2030 (Z)'!L129)^(1/20)-1)</f>
        <v>-6.296177445297424E-6</v>
      </c>
      <c r="M85" s="79">
        <f>IF('AME_2030 (Z)'!M129=0,0,('AME_2050 (Z)'!M129/'AME_2030 (Z)'!M129)^(1/20)-1)</f>
        <v>8.8579389144749499E-4</v>
      </c>
      <c r="N85" s="79">
        <f>IF('AME_2030 (Z)'!N129=0,0,('AME_2050 (Z)'!N129/'AME_2030 (Z)'!N129)^(1/20)-1)</f>
        <v>-4.7323471393689864E-5</v>
      </c>
      <c r="O85" s="79">
        <f>IF('AME_2030 (Z)'!O129=0,0,('AME_2050 (Z)'!O129/'AME_2030 (Z)'!O129)^(1/20)-1)</f>
        <v>2.9804210473527437E-3</v>
      </c>
      <c r="P85" s="79">
        <f>IF('AME_2030 (Z)'!P129=0,0,('AME_2050 (Z)'!P129/'AME_2030 (Z)'!P129)^(1/20)-1)</f>
        <v>-2.1802312336238749E-4</v>
      </c>
      <c r="Q85" s="79">
        <f>IF('AME_2030 (Z)'!Q129=0,0,('AME_2050 (Z)'!Q129/'AME_2030 (Z)'!Q129)^(1/20)-1)</f>
        <v>-3.1114745932758758E-5</v>
      </c>
      <c r="R85" s="79">
        <f>IF('AME_2030 (Z)'!R129=0,0,('AME_2050 (Z)'!R129/'AME_2030 (Z)'!R129)^(1/20)-1)</f>
        <v>-6.3684963413912499E-8</v>
      </c>
      <c r="S85" s="79">
        <f t="shared" si="8"/>
        <v>-1.9165839857848699E-4</v>
      </c>
      <c r="T85" s="79">
        <f>IF('AME_2030 (Z)'!T129=0,0,('AME_2050 (Z)'!T129/'AME_2030 (Z)'!T129)^(1/20)-1)</f>
        <v>-1.9165839857848699E-4</v>
      </c>
      <c r="U85" s="79">
        <f>IF('AME_2030 (Z)'!U129=0,0,('AME_2050 (Z)'!U129/'AME_2030 (Z)'!U129)^(1/20)-1)</f>
        <v>1.269158263372816E-5</v>
      </c>
      <c r="V85" s="79">
        <f>IF('AME_2030 (Z)'!V129=0,0,('AME_2050 (Z)'!V129/'AME_2030 (Z)'!V129)^(1/20)-1)</f>
        <v>1.4685107796452712E-8</v>
      </c>
      <c r="W85" s="79">
        <f>IF('AME_2030 (Z)'!W129=0,0,('AME_2050 (Z)'!W129/'AME_2030 (Z)'!W129)^(1/20)-1)</f>
        <v>-2.7085436656815176E-4</v>
      </c>
      <c r="X85" s="79">
        <f>IF('AME_2030 (Z)'!X129=0,0,('AME_2050 (Z)'!X129/'AME_2030 (Z)'!X129)^(1/20)-1)</f>
        <v>-1.7494245694305022E-6</v>
      </c>
      <c r="Y85" s="79">
        <f>IF('AME_2030 (Z)'!Y129=0,0,('AME_2050 (Z)'!Y129/'AME_2030 (Z)'!Y129)^(1/20)-1)</f>
        <v>-3.265419548819759E-3</v>
      </c>
      <c r="Z85" s="79">
        <f>IF('AME_2030 (Z)'!Z129=0,0,('AME_2050 (Z)'!Z129/'AME_2030 (Z)'!Z129)^(1/20)-1)</f>
        <v>-8.500164202074334E-5</v>
      </c>
      <c r="AA85" s="79">
        <f>IF('AME_2030 (Z)'!AA129=0,0,('AME_2050 (Z)'!AA129/'AME_2030 (Z)'!AA129)^(1/20)-1)</f>
        <v>1.3473771781828958E-3</v>
      </c>
      <c r="AB85" s="79">
        <f>IF('AME_2030 (Z)'!AB129=0,0,('AME_2050 (Z)'!AB129/'AME_2030 (Z)'!AB129)^(1/20)-1)</f>
        <v>-1.3459747679112066E-4</v>
      </c>
      <c r="AC85" s="79">
        <f>IF('AME_2030 (Z)'!AC129=0,0,('AME_2050 (Z)'!AC129/'AME_2030 (Z)'!AC129)^(1/20)-1)</f>
        <v>-1.4240620417749206E-4</v>
      </c>
      <c r="AD85" s="79">
        <f>IF('AME_2030 (Z)'!AD129=0,0,('AME_2050 (Z)'!AD129/'AME_2030 (Z)'!AD129)^(1/20)-1)</f>
        <v>-6.3302886657012891E-6</v>
      </c>
      <c r="AE85" s="79">
        <f>IF('AME_2030 (Z)'!AE129=0,0,('AME_2050 (Z)'!AE129/'AME_2030 (Z)'!AE129)^(1/20)-1)</f>
        <v>-6.1260585459599337E-4</v>
      </c>
      <c r="AF85" s="79">
        <f>IF('AME_2030 (Z)'!AF129=0,0,('AME_2050 (Z)'!AF129/'AME_2030 (Z)'!AF129)^(1/20)-1)</f>
        <v>-3.9560689133533167E-4</v>
      </c>
      <c r="AG85" s="79">
        <f>IF('AME_2030 (Z)'!AG129=0,0,('AME_2050 (Z)'!AG129/'AME_2030 (Z)'!AG129)^(1/20)-1)</f>
        <v>3.1933415009399724E-5</v>
      </c>
      <c r="AH85" s="79">
        <f>IF('AME_2030 (Z)'!AH129=0,0,('AME_2050 (Z)'!AH129/'AME_2030 (Z)'!AH129)^(1/20)-1)</f>
        <v>-2.2839043434630391E-4</v>
      </c>
      <c r="AI85" s="79">
        <f>IF('AME_2030 (Z)'!AI129=0,0,('AME_2050 (Z)'!AI129/'AME_2030 (Z)'!AI129)^(1/20)-1)</f>
        <v>-8.2383598849378181E-5</v>
      </c>
      <c r="AJ85" s="79">
        <f>IF('AME_2030 (Z)'!AJ129=0,0,('AME_2050 (Z)'!AJ129/'AME_2030 (Z)'!AJ129)^(1/20)-1)</f>
        <v>8.8312215518193682E-7</v>
      </c>
      <c r="AK85" s="79">
        <f>IF('AME_2030 (Z)'!AK129=0,0,('AME_2050 (Z)'!AK129/'AME_2030 (Z)'!AK129)^(1/20)-1)</f>
        <v>0</v>
      </c>
      <c r="AL85" s="79">
        <f>IF('AME_2030 (Z)'!AL129=0,0,('AME_2050 (Z)'!AL129/'AME_2030 (Z)'!AL129)^(1/20)-1)</f>
        <v>-3.195665898791944E-5</v>
      </c>
      <c r="AM85" s="79">
        <f>IF('AME_2030 (Z)'!AM129=0,0,('AME_2050 (Z)'!AM129/'AME_2030 (Z)'!AM129)^(1/20)-1)</f>
        <v>-1.1555053168743612E-6</v>
      </c>
      <c r="AN85" s="79">
        <f>IF('AME_2030 (Z)'!AN129=0,0,('AME_2050 (Z)'!AN129/'AME_2030 (Z)'!AN129)^(1/20)-1)</f>
        <v>0</v>
      </c>
      <c r="AO85" s="79">
        <f>IF('AME_2030 (Z)'!AO129=0,0,('AME_2050 (Z)'!AO129/'AME_2030 (Z)'!AO129)^(1/20)-1)</f>
        <v>-4.6937306273586721E-5</v>
      </c>
      <c r="AP85" s="79">
        <f>IF('AME_2030 (Z)'!AP129=0,0,('AME_2050 (Z)'!AP129/'AME_2030 (Z)'!AP129)^(1/20)-1)</f>
        <v>-1.2859174148616148E-5</v>
      </c>
      <c r="AQ85" s="79">
        <f>IF('AME_2030 (Z)'!AQ129=0,0,('AME_2050 (Z)'!AQ129/'AME_2030 (Z)'!AQ129)^(1/20)-1)</f>
        <v>-8.2821569722946187E-5</v>
      </c>
      <c r="AR85" s="79">
        <f>IF('AME_2030 (Z)'!AR129=0,0,('AME_2050 (Z)'!AR129/'AME_2030 (Z)'!AR129)^(1/20)-1)</f>
        <v>0</v>
      </c>
      <c r="AS85" s="79">
        <f>IF('AME_2030 (Z)'!AS129=0,0,('AME_2050 (Z)'!AS129/'AME_2030 (Z)'!AS129)^(1/20)-1)</f>
        <v>0</v>
      </c>
      <c r="AT85" s="79">
        <f>IF('AME_2030 (Z)'!AT129=0,0,('AME_2050 (Z)'!AT129/'AME_2030 (Z)'!AT129)^(1/20)-1)</f>
        <v>-7.9994686362550027E-5</v>
      </c>
      <c r="AU85" s="79">
        <f>IF('AME_2030 (Z)'!AU129=0,0,('AME_2050 (Z)'!AU129/'AME_2030 (Z)'!AU129)^(1/20)-1)</f>
        <v>-3.3889436765754954E-4</v>
      </c>
    </row>
    <row r="86" spans="1:47" x14ac:dyDescent="0.25">
      <c r="A86" s="146"/>
      <c r="B86" s="77" t="s">
        <v>10</v>
      </c>
      <c r="C86" s="77" t="s">
        <v>10</v>
      </c>
      <c r="D86" s="78" t="s">
        <v>47</v>
      </c>
      <c r="E86" s="79">
        <f>E85</f>
        <v>-4.5326431179826265E-5</v>
      </c>
      <c r="F86" s="79">
        <f>F85</f>
        <v>-5.6420355547015522E-4</v>
      </c>
      <c r="G86" s="79">
        <f t="shared" ref="G86:R86" si="9">G85</f>
        <v>1.0254268545395462E-9</v>
      </c>
      <c r="H86" s="79">
        <f t="shared" si="9"/>
        <v>1.2184413633715696E-3</v>
      </c>
      <c r="I86" s="79">
        <f t="shared" si="9"/>
        <v>1.9168745126747488E-3</v>
      </c>
      <c r="J86" s="79">
        <f t="shared" si="9"/>
        <v>-1.847504398666544E-4</v>
      </c>
      <c r="K86" s="79">
        <f t="shared" si="9"/>
        <v>-6.296177445297424E-6</v>
      </c>
      <c r="L86" s="79">
        <f t="shared" si="9"/>
        <v>-6.296177445297424E-6</v>
      </c>
      <c r="M86" s="79">
        <f t="shared" si="9"/>
        <v>8.8579389144749499E-4</v>
      </c>
      <c r="N86" s="79">
        <f t="shared" si="9"/>
        <v>-4.7323471393689864E-5</v>
      </c>
      <c r="O86" s="79">
        <f t="shared" si="9"/>
        <v>2.9804210473527437E-3</v>
      </c>
      <c r="P86" s="79">
        <f t="shared" si="9"/>
        <v>-2.1802312336238749E-4</v>
      </c>
      <c r="Q86" s="79">
        <f t="shared" si="9"/>
        <v>-3.1114745932758758E-5</v>
      </c>
      <c r="R86" s="79">
        <f t="shared" si="9"/>
        <v>-6.3684963413912499E-8</v>
      </c>
      <c r="S86" s="79">
        <f t="shared" si="8"/>
        <v>-1.9165839857848699E-4</v>
      </c>
      <c r="T86" s="79">
        <f t="shared" ref="T86:AU86" si="10">T85</f>
        <v>-1.9165839857848699E-4</v>
      </c>
      <c r="U86" s="79">
        <f t="shared" si="10"/>
        <v>1.269158263372816E-5</v>
      </c>
      <c r="V86" s="79">
        <f t="shared" si="10"/>
        <v>1.4685107796452712E-8</v>
      </c>
      <c r="W86" s="79">
        <f t="shared" si="10"/>
        <v>-2.7085436656815176E-4</v>
      </c>
      <c r="X86" s="79">
        <f t="shared" si="10"/>
        <v>-1.7494245694305022E-6</v>
      </c>
      <c r="Y86" s="79">
        <f t="shared" si="10"/>
        <v>-3.265419548819759E-3</v>
      </c>
      <c r="Z86" s="79">
        <f t="shared" si="10"/>
        <v>-8.500164202074334E-5</v>
      </c>
      <c r="AA86" s="79">
        <f t="shared" si="10"/>
        <v>1.3473771781828958E-3</v>
      </c>
      <c r="AB86" s="79">
        <f t="shared" si="10"/>
        <v>-1.3459747679112066E-4</v>
      </c>
      <c r="AC86" s="79">
        <f t="shared" si="10"/>
        <v>-1.4240620417749206E-4</v>
      </c>
      <c r="AD86" s="79">
        <f t="shared" si="10"/>
        <v>-6.3302886657012891E-6</v>
      </c>
      <c r="AE86" s="79">
        <f t="shared" si="10"/>
        <v>-6.1260585459599337E-4</v>
      </c>
      <c r="AF86" s="79">
        <f t="shared" si="10"/>
        <v>-3.9560689133533167E-4</v>
      </c>
      <c r="AG86" s="79">
        <f t="shared" si="10"/>
        <v>3.1933415009399724E-5</v>
      </c>
      <c r="AH86" s="79">
        <f t="shared" si="10"/>
        <v>-2.2839043434630391E-4</v>
      </c>
      <c r="AI86" s="79">
        <f t="shared" si="10"/>
        <v>-8.2383598849378181E-5</v>
      </c>
      <c r="AJ86" s="79">
        <f t="shared" si="10"/>
        <v>8.8312215518193682E-7</v>
      </c>
      <c r="AK86" s="79">
        <f t="shared" si="10"/>
        <v>0</v>
      </c>
      <c r="AL86" s="79">
        <f t="shared" si="10"/>
        <v>-3.195665898791944E-5</v>
      </c>
      <c r="AM86" s="79">
        <f t="shared" si="10"/>
        <v>-1.1555053168743612E-6</v>
      </c>
      <c r="AN86" s="79">
        <f t="shared" si="10"/>
        <v>0</v>
      </c>
      <c r="AO86" s="79">
        <f t="shared" si="10"/>
        <v>-4.6937306273586721E-5</v>
      </c>
      <c r="AP86" s="79">
        <f t="shared" si="10"/>
        <v>-1.2859174148616148E-5</v>
      </c>
      <c r="AQ86" s="79">
        <f t="shared" si="10"/>
        <v>-8.2821569722946187E-5</v>
      </c>
      <c r="AR86" s="79">
        <f t="shared" si="10"/>
        <v>0</v>
      </c>
      <c r="AS86" s="79">
        <f t="shared" si="10"/>
        <v>0</v>
      </c>
      <c r="AT86" s="79">
        <f t="shared" si="10"/>
        <v>-7.9994686362550027E-5</v>
      </c>
      <c r="AU86" s="79">
        <f t="shared" si="10"/>
        <v>-3.3889436765754954E-4</v>
      </c>
    </row>
    <row r="87" spans="1:47" x14ac:dyDescent="0.25">
      <c r="A87" s="146"/>
      <c r="B87" s="1" t="s">
        <v>11</v>
      </c>
      <c r="C87" s="1" t="s">
        <v>11</v>
      </c>
      <c r="D87" s="4" t="s">
        <v>48</v>
      </c>
      <c r="E87">
        <f>IF(AME_2030!E87=0,0,(AME_2050!E87/AME_2030!E87)^(1/20)-1)</f>
        <v>-1.853555302708787E-2</v>
      </c>
      <c r="F87">
        <f>IF(AME_2030!F87=0,0,(AME_2050!F87/AME_2030!F87)^(1/20)-1)</f>
        <v>-1.8706698387971454E-2</v>
      </c>
      <c r="G87">
        <f>IF(AME_2030!G87=0,0,(AME_2050!G87/AME_2030!G87)^(1/20)-1)</f>
        <v>1.2084710716221636E-2</v>
      </c>
      <c r="H87">
        <f>IF(AME_2030!H87=0,0,(AME_2050!H87/AME_2030!H87)^(1/20)-1)</f>
        <v>1.6502815705510265E-4</v>
      </c>
      <c r="I87">
        <f>IF(AME_2030!I87=0,0,(AME_2050!I87/AME_2030!I87)^(1/20)-1)</f>
        <v>5.8262870462089111E-4</v>
      </c>
      <c r="J87">
        <f>IF(AME_2030!J87=0,0,(AME_2050!J87/AME_2030!J87)^(1/20)-1)</f>
        <v>-8.7327866838071699E-5</v>
      </c>
      <c r="K87" s="64">
        <f>IF('AME_2030 (Z)'!AW87=0,0,('AME_2050 (Z)'!AW87/'AME_2030 (Z)'!AW87)^(1/20)-1)</f>
        <v>-1.7389767944657852E-2</v>
      </c>
      <c r="L87" s="64">
        <f t="shared" ref="L87:L115" si="11">K87</f>
        <v>-1.7389767944657852E-2</v>
      </c>
      <c r="M87">
        <f>IF(AME_2030!M87=0,0,(AME_2050!M87/AME_2030!M87)^(1/20)-1)</f>
        <v>-1.5603864355798747E-3</v>
      </c>
      <c r="N87">
        <f>IF(AME_2030!N87=0,0,(AME_2050!N87/AME_2030!N87)^(1/20)-1)</f>
        <v>1.1036111627116263E-4</v>
      </c>
      <c r="O87">
        <f>IF(AME_2030!O87=0,0,(AME_2050!O87/AME_2030!O87)^(1/20)-1)</f>
        <v>4.5433271076644743E-5</v>
      </c>
      <c r="P87">
        <f>IF(AME_2030!P87=0,0,(AME_2050!P87/AME_2030!P87)^(1/20)-1)</f>
        <v>-1.2941628141612704E-2</v>
      </c>
      <c r="Q87">
        <f>IF(AME_2030!Q87=0,0,(AME_2050!Q87/AME_2030!Q87)^(1/20)-1)</f>
        <v>-1.598855081663686E-7</v>
      </c>
      <c r="R87">
        <f>IF(AME_2030!R87=0,0,(AME_2050!R87/AME_2030!R87)^(1/20)-1)</f>
        <v>1.7153372056100125E-8</v>
      </c>
      <c r="S87" s="64">
        <f t="shared" si="8"/>
        <v>-1.182561839119245E-5</v>
      </c>
      <c r="T87" s="64">
        <f>IF(AME_2030!T87=0,0,(AME_2050!T87/AME_2030!T87)^(1/20)-1)</f>
        <v>-1.182561839119245E-5</v>
      </c>
      <c r="U87">
        <f>IF(AME_2030!U87=0,0,(AME_2050!U87/AME_2030!U87)^(1/20)-1)</f>
        <v>1.4064314617368012E-5</v>
      </c>
      <c r="V87">
        <f>IF(AME_2030!V87=0,0,(AME_2050!V87/AME_2030!V87)^(1/20)-1)</f>
        <v>1.4685107796452712E-8</v>
      </c>
      <c r="W87">
        <f>IF(AME_2030!W87=0,0,(AME_2050!W87/AME_2030!W87)^(1/20)-1)</f>
        <v>-1.881341825371341E-2</v>
      </c>
      <c r="X87">
        <f>IF(AME_2030!X87=0,0,(AME_2050!X87/AME_2030!X87)^(1/20)-1)</f>
        <v>-1.5462241733729343E-2</v>
      </c>
      <c r="Y87">
        <f>IF(AME_2030!Y87=0,0,(AME_2050!Y87/AME_2030!Y87)^(1/20)-1)</f>
        <v>-3.2631959679321199E-3</v>
      </c>
      <c r="Z87">
        <f>IF(AME_2030!Z87=0,0,(AME_2050!Z87/AME_2030!Z87)^(1/20)-1)</f>
        <v>1.2520641246260844E-4</v>
      </c>
      <c r="AA87">
        <f>IF(AME_2030!AA87=0,0,(AME_2050!AA87/AME_2030!AA87)^(1/20)-1)</f>
        <v>1.3521532461588937E-3</v>
      </c>
      <c r="AB87">
        <f>IF(AME_2030!AB87=0,0,(AME_2050!AB87/AME_2030!AB87)^(1/20)-1)</f>
        <v>8.7371862487195529E-6</v>
      </c>
      <c r="AC87">
        <f>IF(AME_2030!AC87=0,0,(AME_2050!AC87/AME_2030!AC87)^(1/20)-1)</f>
        <v>-1.1420399031303319E-4</v>
      </c>
      <c r="AD87">
        <f>IF(AME_2030!AD87=0,0,(AME_2050!AD87/AME_2030!AD87)^(1/20)-1)</f>
        <v>7.3817110607832248E-5</v>
      </c>
      <c r="AE87">
        <f>IF(AME_2030!AE87=0,0,(AME_2050!AE87/AME_2030!AE87)^(1/20)-1)</f>
        <v>9.1093169415579212E-5</v>
      </c>
      <c r="AF87">
        <f>IF(AME_2030!AF87=0,0,(AME_2050!AF87/AME_2030!AF87)^(1/20)-1)</f>
        <v>9.6572515527304503E-5</v>
      </c>
      <c r="AG87">
        <f>IF(AME_2030!AG87=0,0,(AME_2050!AG87/AME_2030!AG87)^(1/20)-1)</f>
        <v>0</v>
      </c>
      <c r="AH87">
        <f>IF(AME_2030!AH87=0,0,(AME_2050!AH87/AME_2030!AH87)^(1/20)-1)</f>
        <v>6.1158883990719559E-5</v>
      </c>
      <c r="AI87">
        <f>IF(AME_2030!AI87=0,0,(AME_2050!AI87/AME_2030!AI87)^(1/20)-1)</f>
        <v>-2.3952300750917921E-5</v>
      </c>
      <c r="AJ87">
        <f>IF(AME_2030!AJ87=0,0,(AME_2050!AJ87/AME_2030!AJ87)^(1/20)-1)</f>
        <v>8.8314193802396801E-7</v>
      </c>
      <c r="AK87">
        <f>IF(AME_2030!AK87=0,0,(AME_2050!AK87/AME_2030!AK87)^(1/20)-1)</f>
        <v>0</v>
      </c>
      <c r="AL87">
        <f>IF(AME_2030!AL87=0,0,(AME_2050!AL87/AME_2030!AL87)^(1/20)-1)</f>
        <v>-3.195665898791944E-5</v>
      </c>
      <c r="AM87">
        <f>IF(AME_2030!AM87=0,0,(AME_2050!AM87/AME_2030!AM87)^(1/20)-1)</f>
        <v>-1.8712600080361574E-2</v>
      </c>
      <c r="AN87">
        <f>IF(AME_2030!AN87=0,0,(AME_2050!AN87/AME_2030!AN87)^(1/20)-1)</f>
        <v>0</v>
      </c>
      <c r="AO87">
        <f>IF(AME_2030!AO87=0,0,(AME_2050!AO87/AME_2030!AO87)^(1/20)-1)</f>
        <v>2.4742341353523045E-7</v>
      </c>
      <c r="AP87">
        <f>IF(AME_2030!AP87=0,0,(AME_2050!AP87/AME_2030!AP87)^(1/20)-1)</f>
        <v>-1.8711229867883206E-2</v>
      </c>
      <c r="AQ87">
        <f>IF(AME_2030!AQ87=0,0,(AME_2050!AQ87/AME_2030!AQ87)^(1/20)-1)</f>
        <v>2.4225980195469177E-5</v>
      </c>
      <c r="AR87">
        <f>IF(AME_2030!AR87=0,0,(AME_2050!AR87/AME_2030!AR87)^(1/20)-1)</f>
        <v>0</v>
      </c>
      <c r="AS87">
        <f>IF(AME_2030!AS87=0,0,(AME_2050!AS87/AME_2030!AS87)^(1/20)-1)</f>
        <v>0</v>
      </c>
      <c r="AT87">
        <f>IF(AME_2030!AT87=0,0,(AME_2050!AT87/AME_2030!AT87)^(1/20)-1)</f>
        <v>-1.0552282308756711E-3</v>
      </c>
      <c r="AU87">
        <f>IF(AME_2030!AU87=0,0,(AME_2050!AU87/AME_2030!AU87)^(1/20)-1)</f>
        <v>-4.3385369768053073E-3</v>
      </c>
    </row>
    <row r="88" spans="1:47" x14ac:dyDescent="0.25">
      <c r="A88" s="146"/>
      <c r="B88" s="1" t="s">
        <v>12</v>
      </c>
      <c r="C88" s="1">
        <v>10</v>
      </c>
      <c r="D88" s="4" t="s">
        <v>49</v>
      </c>
      <c r="E88">
        <f>IF(AME_2030!E88=0,0,(AME_2050!E88/AME_2030!E88)^(1/20)-1)</f>
        <v>-3.1335842816891946E-3</v>
      </c>
      <c r="F88">
        <f>IF(AME_2030!F88=0,0,(AME_2050!F88/AME_2030!F88)^(1/20)-1)</f>
        <v>-1.9242330090074589E-4</v>
      </c>
      <c r="G88">
        <f>IF(AME_2030!G88=0,0,(AME_2050!G88/AME_2030!G88)^(1/20)-1)</f>
        <v>-6.4237273602052447E-5</v>
      </c>
      <c r="H88">
        <f>IF(AME_2030!H88=0,0,(AME_2050!H88/AME_2030!H88)^(1/20)-1)</f>
        <v>0</v>
      </c>
      <c r="I88">
        <f>IF(AME_2030!I88=0,0,(AME_2050!I88/AME_2030!I88)^(1/20)-1)</f>
        <v>-1.1394982839865175E-3</v>
      </c>
      <c r="J88">
        <f>IF(AME_2030!J88=0,0,(AME_2050!J88/AME_2030!J88)^(1/20)-1)</f>
        <v>-3.6631334415682115E-4</v>
      </c>
      <c r="K88" s="64">
        <f>IF('AME_2030 (Z)'!AW88=0,0,('AME_2050 (Z)'!AW88/'AME_2030 (Z)'!AW88)^(1/20)-1)</f>
        <v>-2.2688745681620492E-4</v>
      </c>
      <c r="L88" s="64">
        <f t="shared" si="11"/>
        <v>-2.2688745681620492E-4</v>
      </c>
      <c r="M88">
        <f>IF(AME_2030!M88=0,0,(AME_2050!M88/AME_2030!M88)^(1/20)-1)</f>
        <v>-1.7622124015288509E-3</v>
      </c>
      <c r="N88">
        <f>IF(AME_2030!N88=0,0,(AME_2050!N88/AME_2030!N88)^(1/20)-1)</f>
        <v>-3.1945953360434931E-4</v>
      </c>
      <c r="O88">
        <f>IF(AME_2030!O88=0,0,(AME_2050!O88/AME_2030!O88)^(1/20)-1)</f>
        <v>-8.1173722905814039E-4</v>
      </c>
      <c r="P88">
        <f>IF(AME_2030!P88=0,0,(AME_2050!P88/AME_2030!P88)^(1/20)-1)</f>
        <v>-7.1273795945991925E-4</v>
      </c>
      <c r="Q88">
        <f>IF(AME_2030!Q88=0,0,(AME_2050!Q88/AME_2030!Q88)^(1/20)-1)</f>
        <v>-2.7962667116343543E-4</v>
      </c>
      <c r="R88">
        <f>IF(AME_2030!R88=0,0,(AME_2050!R88/AME_2030!R88)^(1/20)-1)</f>
        <v>-2.3741425243561931E-4</v>
      </c>
      <c r="S88" s="64">
        <f t="shared" si="8"/>
        <v>-2.330478916972023E-4</v>
      </c>
      <c r="T88" s="64">
        <f>IF(AME_2030!T88=0,0,(AME_2050!T88/AME_2030!T88)^(1/20)-1)</f>
        <v>-2.330478916972023E-4</v>
      </c>
      <c r="U88">
        <f>IF(AME_2030!U88=0,0,(AME_2050!U88/AME_2030!U88)^(1/20)-1)</f>
        <v>-1.5803156392901752E-4</v>
      </c>
      <c r="V88">
        <f>IF(AME_2030!V88=0,0,(AME_2050!V88/AME_2030!V88)^(1/20)-1)</f>
        <v>-1.8704374104294708E-4</v>
      </c>
      <c r="W88">
        <f>IF(AME_2030!W88=0,0,(AME_2050!W88/AME_2030!W88)^(1/20)-1)</f>
        <v>-3.3842563601749198E-4</v>
      </c>
      <c r="X88">
        <f>IF(AME_2030!X88=0,0,(AME_2050!X88/AME_2030!X88)^(1/20)-1)</f>
        <v>9.4149514828778536E-5</v>
      </c>
      <c r="Y88">
        <f>IF(AME_2030!Y88=0,0,(AME_2050!Y88/AME_2030!Y88)^(1/20)-1)</f>
        <v>-3.4935632640817893E-3</v>
      </c>
      <c r="Z88">
        <f>IF(AME_2030!Z88=0,0,(AME_2050!Z88/AME_2030!Z88)^(1/20)-1)</f>
        <v>-1.056434848734078E-4</v>
      </c>
      <c r="AA88">
        <f>IF(AME_2030!AA88=0,0,(AME_2050!AA88/AME_2030!AA88)^(1/20)-1)</f>
        <v>1.1209168636561184E-3</v>
      </c>
      <c r="AB88">
        <f>IF(AME_2030!AB88=0,0,(AME_2050!AB88/AME_2030!AB88)^(1/20)-1)</f>
        <v>-2.8681858069345978E-4</v>
      </c>
      <c r="AC88">
        <f>IF(AME_2030!AC88=0,0,(AME_2050!AC88/AME_2030!AC88)^(1/20)-1)</f>
        <v>-3.5162707461644516E-4</v>
      </c>
      <c r="AD88">
        <f>IF(AME_2030!AD88=0,0,(AME_2050!AD88/AME_2030!AD88)^(1/20)-1)</f>
        <v>-1.6365094597525776E-4</v>
      </c>
      <c r="AE88">
        <f>IF(AME_2030!AE88=0,0,(AME_2050!AE88/AME_2030!AE88)^(1/20)-1)</f>
        <v>-1.4637863231348192E-4</v>
      </c>
      <c r="AF88">
        <f>IF(AME_2030!AF88=0,0,(AME_2050!AF88/AME_2030!AF88)^(1/20)-1)</f>
        <v>-1.4044964004000793E-4</v>
      </c>
      <c r="AG88">
        <f>IF(AME_2030!AG88=0,0,(AME_2050!AG88/AME_2030!AG88)^(1/20)-1)</f>
        <v>0</v>
      </c>
      <c r="AH88">
        <f>IF(AME_2030!AH88=0,0,(AME_2050!AH88/AME_2030!AH88)^(1/20)-1)</f>
        <v>-1.7609320014555507E-4</v>
      </c>
      <c r="AI88">
        <f>IF(AME_2030!AI88=0,0,(AME_2050!AI88/AME_2030!AI88)^(1/20)-1)</f>
        <v>-2.6133916156390047E-4</v>
      </c>
      <c r="AJ88">
        <f>IF(AME_2030!AJ88=0,0,(AME_2050!AJ88/AME_2030!AJ88)^(1/20)-1)</f>
        <v>-2.3656746355771308E-4</v>
      </c>
      <c r="AK88">
        <f>IF(AME_2030!AK88=0,0,(AME_2050!AK88/AME_2030!AK88)^(1/20)-1)</f>
        <v>0</v>
      </c>
      <c r="AL88">
        <f>IF(AME_2030!AL88=0,0,(AME_2050!AL88/AME_2030!AL88)^(1/20)-1)</f>
        <v>-2.6939927271518727E-4</v>
      </c>
      <c r="AM88">
        <f>IF(AME_2030!AM88=0,0,(AME_2050!AM88/AME_2030!AM88)^(1/20)-1)</f>
        <v>-2.086904198167483E-4</v>
      </c>
      <c r="AN88">
        <f>IF(AME_2030!AN88=0,0,(AME_2050!AN88/AME_2030!AN88)^(1/20)-1)</f>
        <v>0</v>
      </c>
      <c r="AO88">
        <f>IF(AME_2030!AO88=0,0,(AME_2050!AO88/AME_2030!AO88)^(1/20)-1)</f>
        <v>-2.3720329492971093E-4</v>
      </c>
      <c r="AP88">
        <f>IF(AME_2030!AP88=0,0,(AME_2050!AP88/AME_2030!AP88)^(1/20)-1)</f>
        <v>2.9307904260478246E-4</v>
      </c>
      <c r="AQ88">
        <f>IF(AME_2030!AQ88=0,0,(AME_2050!AQ88/AME_2030!AQ88)^(1/20)-1)</f>
        <v>0</v>
      </c>
      <c r="AR88">
        <f>IF(AME_2030!AR88=0,0,(AME_2050!AR88/AME_2030!AR88)^(1/20)-1)</f>
        <v>2.9307904260478246E-4</v>
      </c>
      <c r="AS88">
        <f>IF(AME_2030!AS88=0,0,(AME_2050!AS88/AME_2030!AS88)^(1/20)-1)</f>
        <v>0</v>
      </c>
      <c r="AT88">
        <f>IF(AME_2030!AT88=0,0,(AME_2050!AT88/AME_2030!AT88)^(1/20)-1)</f>
        <v>-6.9564771435803863E-4</v>
      </c>
      <c r="AU88">
        <f>IF(AME_2030!AU88=0,0,(AME_2050!AU88/AME_2030!AU88)^(1/20)-1)</f>
        <v>-2.6516751449148224E-3</v>
      </c>
    </row>
    <row r="89" spans="1:47" x14ac:dyDescent="0.25">
      <c r="A89" s="146"/>
      <c r="B89" s="1" t="s">
        <v>13</v>
      </c>
      <c r="C89" s="1">
        <v>11</v>
      </c>
      <c r="D89" s="4" t="s">
        <v>50</v>
      </c>
      <c r="E89">
        <f>IF(AME_2030!E89=0,0,(AME_2050!E89/AME_2030!E89)^(1/20)-1)</f>
        <v>-2.9225551332657806E-3</v>
      </c>
      <c r="F89">
        <f>IF(AME_2030!F89=0,0,(AME_2050!F89/AME_2030!F89)^(1/20)-1)</f>
        <v>-3.4414893232970201E-4</v>
      </c>
      <c r="G89">
        <f>IF(AME_2030!G89=0,0,(AME_2050!G89/AME_2030!G89)^(1/20)-1)</f>
        <v>8.9214632054976928E-3</v>
      </c>
      <c r="H89">
        <f>IF(AME_2030!H89=0,0,(AME_2050!H89/AME_2030!H89)^(1/20)-1)</f>
        <v>5.8513761362677386E-5</v>
      </c>
      <c r="I89">
        <f>IF(AME_2030!I89=0,0,(AME_2050!I89/AME_2030!I89)^(1/20)-1)</f>
        <v>2.0968696456935554E-3</v>
      </c>
      <c r="J89">
        <f>IF(AME_2030!J89=0,0,(AME_2050!J89/AME_2030!J89)^(1/20)-1)</f>
        <v>-2.7354624937148131E-4</v>
      </c>
      <c r="K89" s="64">
        <f>IF('AME_2030 (Z)'!AW89=0,0,('AME_2050 (Z)'!AW89/'AME_2030 (Z)'!AW89)^(1/20)-1)</f>
        <v>-2.8408362439913404E-4</v>
      </c>
      <c r="L89" s="64">
        <f t="shared" si="11"/>
        <v>-2.8408362439913404E-4</v>
      </c>
      <c r="M89">
        <f>IF(AME_2030!M89=0,0,(AME_2050!M89/AME_2030!M89)^(1/20)-1)</f>
        <v>3.6000034134553438E-4</v>
      </c>
      <c r="N89">
        <f>IF(AME_2030!N89=0,0,(AME_2050!N89/AME_2030!N89)^(1/20)-1)</f>
        <v>2.5396870672267369E-5</v>
      </c>
      <c r="O89">
        <f>IF(AME_2030!O89=0,0,(AME_2050!O89/AME_2030!O89)^(1/20)-1)</f>
        <v>-5.260601818803945E-4</v>
      </c>
      <c r="P89">
        <f>IF(AME_2030!P89=0,0,(AME_2050!P89/AME_2030!P89)^(1/20)-1)</f>
        <v>-5.1911037414809069E-4</v>
      </c>
      <c r="Q89">
        <f>IF(AME_2030!Q89=0,0,(AME_2050!Q89/AME_2030!Q89)^(1/20)-1)</f>
        <v>-5.1818438748130191E-5</v>
      </c>
      <c r="R89">
        <f>IF(AME_2030!R89=0,0,(AME_2050!R89/AME_2030!R89)^(1/20)-1)</f>
        <v>6.4049281848665984E-5</v>
      </c>
      <c r="S89" s="64">
        <f t="shared" si="8"/>
        <v>-6.7242933117328541E-5</v>
      </c>
      <c r="T89" s="64">
        <f>IF(AME_2030!T89=0,0,(AME_2050!T89/AME_2030!T89)^(1/20)-1)</f>
        <v>-6.7242933117328541E-5</v>
      </c>
      <c r="U89">
        <f>IF(AME_2030!U89=0,0,(AME_2050!U89/AME_2030!U89)^(1/20)-1)</f>
        <v>3.710705724246921E-6</v>
      </c>
      <c r="V89">
        <f>IF(AME_2030!V89=0,0,(AME_2050!V89/AME_2030!V89)^(1/20)-1)</f>
        <v>-2.8720596618847516E-5</v>
      </c>
      <c r="W89">
        <f>IF(AME_2030!W89=0,0,(AME_2050!W89/AME_2030!W89)^(1/20)-1)</f>
        <v>-8.0560226500825394E-5</v>
      </c>
      <c r="X89">
        <f>IF(AME_2030!X89=0,0,(AME_2050!X89/AME_2030!X89)^(1/20)-1)</f>
        <v>3.641095897966018E-5</v>
      </c>
      <c r="Y89">
        <f>IF(AME_2030!Y89=0,0,(AME_2050!Y89/AME_2030!Y89)^(1/20)-1)</f>
        <v>-3.3817972065698365E-3</v>
      </c>
      <c r="Z89">
        <f>IF(AME_2030!Z89=0,0,(AME_2050!Z89/AME_2030!Z89)^(1/20)-1)</f>
        <v>-2.8062281239893405E-4</v>
      </c>
      <c r="AA89">
        <f>IF(AME_2030!AA89=0,0,(AME_2050!AA89/AME_2030!AA89)^(1/20)-1)</f>
        <v>1.0636421568903653E-3</v>
      </c>
      <c r="AB89">
        <f>IF(AME_2030!AB89=0,0,(AME_2050!AB89/AME_2030!AB89)^(1/20)-1)</f>
        <v>6.7777546093328311E-6</v>
      </c>
      <c r="AC89">
        <f>IF(AME_2030!AC89=0,0,(AME_2050!AC89/AME_2030!AC89)^(1/20)-1)</f>
        <v>-1.1420399031303319E-4</v>
      </c>
      <c r="AD89">
        <f>IF(AME_2030!AD89=0,0,(AME_2050!AD89/AME_2030!AD89)^(1/20)-1)</f>
        <v>7.3817110607832248E-5</v>
      </c>
      <c r="AE89">
        <f>IF(AME_2030!AE89=0,0,(AME_2050!AE89/AME_2030!AE89)^(1/20)-1)</f>
        <v>9.1093228888228239E-5</v>
      </c>
      <c r="AF89">
        <f>IF(AME_2030!AF89=0,0,(AME_2050!AF89/AME_2030!AF89)^(1/20)-1)</f>
        <v>9.6572515527304503E-5</v>
      </c>
      <c r="AG89">
        <f>IF(AME_2030!AG89=0,0,(AME_2050!AG89/AME_2030!AG89)^(1/20)-1)</f>
        <v>3.1933415009399724E-5</v>
      </c>
      <c r="AH89">
        <f>IF(AME_2030!AH89=0,0,(AME_2050!AH89/AME_2030!AH89)^(1/20)-1)</f>
        <v>6.1176081036284913E-5</v>
      </c>
      <c r="AI89">
        <f>IF(AME_2030!AI89=0,0,(AME_2050!AI89/AME_2030!AI89)^(1/20)-1)</f>
        <v>-2.3918300879111065E-5</v>
      </c>
      <c r="AJ89">
        <f>IF(AME_2030!AJ89=0,0,(AME_2050!AJ89/AME_2030!AJ89)^(1/20)-1)</f>
        <v>-2.4283111795697643E-5</v>
      </c>
      <c r="AK89">
        <f>IF(AME_2030!AK89=0,0,(AME_2050!AK89/AME_2030!AK89)^(1/20)-1)</f>
        <v>0</v>
      </c>
      <c r="AL89">
        <f>IF(AME_2030!AL89=0,0,(AME_2050!AL89/AME_2030!AL89)^(1/20)-1)</f>
        <v>-7.6040949544275982E-5</v>
      </c>
      <c r="AM89">
        <f>IF(AME_2030!AM89=0,0,(AME_2050!AM89/AME_2030!AM89)^(1/20)-1)</f>
        <v>-9.9520219022597445E-5</v>
      </c>
      <c r="AN89">
        <f>IF(AME_2030!AN89=0,0,(AME_2050!AN89/AME_2030!AN89)^(1/20)-1)</f>
        <v>0</v>
      </c>
      <c r="AO89">
        <f>IF(AME_2030!AO89=0,0,(AME_2050!AO89/AME_2030!AO89)^(1/20)-1)</f>
        <v>-2.4959619721043325E-6</v>
      </c>
      <c r="AP89">
        <f>IF(AME_2030!AP89=0,0,(AME_2050!AP89/AME_2030!AP89)^(1/20)-1)</f>
        <v>-4.0539885542090204E-5</v>
      </c>
      <c r="AQ89">
        <f>IF(AME_2030!AQ89=0,0,(AME_2050!AQ89/AME_2030!AQ89)^(1/20)-1)</f>
        <v>0</v>
      </c>
      <c r="AR89">
        <f>IF(AME_2030!AR89=0,0,(AME_2050!AR89/AME_2030!AR89)^(1/20)-1)</f>
        <v>6.1360262660459242E-5</v>
      </c>
      <c r="AS89">
        <f>IF(AME_2030!AS89=0,0,(AME_2050!AS89/AME_2030!AS89)^(1/20)-1)</f>
        <v>0</v>
      </c>
      <c r="AT89">
        <f>IF(AME_2030!AT89=0,0,(AME_2050!AT89/AME_2030!AT89)^(1/20)-1)</f>
        <v>-1.5995553091796566E-4</v>
      </c>
      <c r="AU89">
        <f>IF(AME_2030!AU89=0,0,(AME_2050!AU89/AME_2030!AU89)^(1/20)-1)</f>
        <v>-1.5009649569400763E-3</v>
      </c>
    </row>
    <row r="90" spans="1:47" x14ac:dyDescent="0.25">
      <c r="A90" s="146"/>
      <c r="B90" s="1" t="s">
        <v>14</v>
      </c>
      <c r="C90" s="1">
        <v>12</v>
      </c>
      <c r="D90" s="4" t="s">
        <v>51</v>
      </c>
      <c r="E90">
        <f>IF(AME_2030!E90=0,0,(AME_2050!E90/AME_2030!E90)^(1/20)-1)</f>
        <v>3.9120545749482538E-4</v>
      </c>
      <c r="F90">
        <f>IF(AME_2030!F90=0,0,(AME_2050!F90/AME_2030!F90)^(1/20)-1)</f>
        <v>1.2384023780032116E-4</v>
      </c>
      <c r="G90">
        <f>IF(AME_2030!G90=0,0,(AME_2050!G90/AME_2030!G90)^(1/20)-1)</f>
        <v>5.6360288047674345E-6</v>
      </c>
      <c r="H90">
        <f>IF(AME_2030!H90=0,0,(AME_2050!H90/AME_2030!H90)^(1/20)-1)</f>
        <v>-6.01119595637023E-4</v>
      </c>
      <c r="I90">
        <f>IF(AME_2030!I90=0,0,(AME_2050!I90/AME_2030!I90)^(1/20)-1)</f>
        <v>2.597748158337243E-4</v>
      </c>
      <c r="J90">
        <f>IF(AME_2030!J90=0,0,(AME_2050!J90/AME_2030!J90)^(1/20)-1)</f>
        <v>-2.9507486424862339E-4</v>
      </c>
      <c r="K90" s="64">
        <f>IF('AME_2030 (Z)'!AW90=0,0,('AME_2050 (Z)'!AW90/'AME_2030 (Z)'!AW90)^(1/20)-1)</f>
        <v>7.8333475315162104E-6</v>
      </c>
      <c r="L90" s="64">
        <f t="shared" si="11"/>
        <v>7.8333475315162104E-6</v>
      </c>
      <c r="M90">
        <f>IF(AME_2030!M90=0,0,(AME_2050!M90/AME_2030!M90)^(1/20)-1)</f>
        <v>-7.1449640179133134E-5</v>
      </c>
      <c r="N90">
        <f>IF(AME_2030!N90=0,0,(AME_2050!N90/AME_2030!N90)^(1/20)-1)</f>
        <v>-3.0806224501311874E-4</v>
      </c>
      <c r="O90">
        <f>IF(AME_2030!O90=0,0,(AME_2050!O90/AME_2030!O90)^(1/20)-1)</f>
        <v>3.7044292897636666E-5</v>
      </c>
      <c r="P90">
        <f>IF(AME_2030!P90=0,0,(AME_2050!P90/AME_2030!P90)^(1/20)-1)</f>
        <v>1.2913091327693138E-4</v>
      </c>
      <c r="Q90">
        <f>IF(AME_2030!Q90=0,0,(AME_2050!Q90/AME_2030!Q90)^(1/20)-1)</f>
        <v>-1.5983675261121988E-7</v>
      </c>
      <c r="R90">
        <f>IF(AME_2030!R90=0,0,(AME_2050!R90/AME_2030!R90)^(1/20)-1)</f>
        <v>1.7487387093950701E-8</v>
      </c>
      <c r="S90" s="64">
        <f t="shared" si="8"/>
        <v>-1.2157408972834904E-4</v>
      </c>
      <c r="T90" s="64">
        <f>IF(AME_2030!T90=0,0,(AME_2050!T90/AME_2030!T90)^(1/20)-1)</f>
        <v>-1.2157408972834904E-4</v>
      </c>
      <c r="U90">
        <f>IF(AME_2030!U90=0,0,(AME_2050!U90/AME_2030!U90)^(1/20)-1)</f>
        <v>1.3089883899475296E-5</v>
      </c>
      <c r="V90">
        <f>IF(AME_2030!V90=0,0,(AME_2050!V90/AME_2030!V90)^(1/20)-1)</f>
        <v>1.4685107796452712E-8</v>
      </c>
      <c r="W90">
        <f>IF(AME_2030!W90=0,0,(AME_2050!W90/AME_2030!W90)^(1/20)-1)</f>
        <v>-5.0841218883435069E-5</v>
      </c>
      <c r="X90">
        <f>IF(AME_2030!X90=0,0,(AME_2050!X90/AME_2030!X90)^(1/20)-1)</f>
        <v>8.0497281216285188E-6</v>
      </c>
      <c r="Y90">
        <f>IF(AME_2030!Y90=0,0,(AME_2050!Y90/AME_2030!Y90)^(1/20)-1)</f>
        <v>-3.2568858520043431E-3</v>
      </c>
      <c r="Z90">
        <f>IF(AME_2030!Z90=0,0,(AME_2050!Z90/AME_2030!Z90)^(1/20)-1)</f>
        <v>1.4066035061355286E-4</v>
      </c>
      <c r="AA90">
        <f>IF(AME_2030!AA90=0,0,(AME_2050!AA90/AME_2030!AA90)^(1/20)-1)</f>
        <v>1.3586903937587991E-3</v>
      </c>
      <c r="AB90">
        <f>IF(AME_2030!AB90=0,0,(AME_2050!AB90/AME_2030!AB90)^(1/20)-1)</f>
        <v>2.2214413660570642E-5</v>
      </c>
      <c r="AC90">
        <f>IF(AME_2030!AC90=0,0,(AME_2050!AC90/AME_2030!AC90)^(1/20)-1)</f>
        <v>-1.1420399031303319E-4</v>
      </c>
      <c r="AD90">
        <f>IF(AME_2030!AD90=0,0,(AME_2050!AD90/AME_2030!AD90)^(1/20)-1)</f>
        <v>7.3817110607832248E-5</v>
      </c>
      <c r="AE90">
        <f>IF(AME_2030!AE90=0,0,(AME_2050!AE90/AME_2030!AE90)^(1/20)-1)</f>
        <v>9.1093228888228239E-5</v>
      </c>
      <c r="AF90">
        <f>IF(AME_2030!AF90=0,0,(AME_2050!AF90/AME_2030!AF90)^(1/20)-1)</f>
        <v>9.6572515527304503E-5</v>
      </c>
      <c r="AG90">
        <f>IF(AME_2030!AG90=0,0,(AME_2050!AG90/AME_2030!AG90)^(1/20)-1)</f>
        <v>3.1933415009399724E-5</v>
      </c>
      <c r="AH90">
        <f>IF(AME_2030!AH90=0,0,(AME_2050!AH90/AME_2030!AH90)^(1/20)-1)</f>
        <v>6.1176081036284913E-5</v>
      </c>
      <c r="AI90">
        <f>IF(AME_2030!AI90=0,0,(AME_2050!AI90/AME_2030!AI90)^(1/20)-1)</f>
        <v>-2.3938638103904175E-5</v>
      </c>
      <c r="AJ90">
        <f>IF(AME_2030!AJ90=0,0,(AME_2050!AJ90/AME_2030!AJ90)^(1/20)-1)</f>
        <v>8.8316879942595961E-7</v>
      </c>
      <c r="AK90">
        <f>IF(AME_2030!AK90=0,0,(AME_2050!AK90/AME_2030!AK90)^(1/20)-1)</f>
        <v>0</v>
      </c>
      <c r="AL90">
        <f>IF(AME_2030!AL90=0,0,(AME_2050!AL90/AME_2030!AL90)^(1/20)-1)</f>
        <v>-3.195665898791944E-5</v>
      </c>
      <c r="AM90">
        <f>IF(AME_2030!AM90=0,0,(AME_2050!AM90/AME_2030!AM90)^(1/20)-1)</f>
        <v>-1.8712081186755825E-6</v>
      </c>
      <c r="AN90">
        <f>IF(AME_2030!AN90=0,0,(AME_2050!AN90/AME_2030!AN90)^(1/20)-1)</f>
        <v>0</v>
      </c>
      <c r="AO90">
        <f>IF(AME_2030!AO90=0,0,(AME_2050!AO90/AME_2030!AO90)^(1/20)-1)</f>
        <v>2.4742341353523045E-7</v>
      </c>
      <c r="AP90">
        <f>IF(AME_2030!AP90=0,0,(AME_2050!AP90/AME_2030!AP90)^(1/20)-1)</f>
        <v>-1.7292623773418336E-3</v>
      </c>
      <c r="AQ90">
        <f>IF(AME_2030!AQ90=0,0,(AME_2050!AQ90/AME_2030!AQ90)^(1/20)-1)</f>
        <v>0</v>
      </c>
      <c r="AR90">
        <f>IF(AME_2030!AR90=0,0,(AME_2050!AR90/AME_2030!AR90)^(1/20)-1)</f>
        <v>0</v>
      </c>
      <c r="AS90">
        <f>IF(AME_2030!AS90=0,0,(AME_2050!AS90/AME_2030!AS90)^(1/20)-1)</f>
        <v>0</v>
      </c>
      <c r="AT90">
        <f>IF(AME_2030!AT90=0,0,(AME_2050!AT90/AME_2030!AT90)^(1/20)-1)</f>
        <v>-7.2539490093004311E-4</v>
      </c>
      <c r="AU90">
        <f>IF(AME_2030!AU90=0,0,(AME_2050!AU90/AME_2030!AU90)^(1/20)-1)</f>
        <v>-1.2399680578968342E-3</v>
      </c>
    </row>
    <row r="91" spans="1:47" x14ac:dyDescent="0.25">
      <c r="A91" s="146"/>
      <c r="B91" s="1" t="s">
        <v>15</v>
      </c>
      <c r="C91" s="1">
        <v>13</v>
      </c>
      <c r="D91" s="4" t="s">
        <v>52</v>
      </c>
      <c r="E91">
        <f>IF(AME_2030!E91=0,0,(AME_2050!E91/AME_2030!E91)^(1/20)-1)</f>
        <v>2.7738627110540648E-4</v>
      </c>
      <c r="F91">
        <f>IF(AME_2030!F91=0,0,(AME_2050!F91/AME_2030!F91)^(1/20)-1)</f>
        <v>2.7540343168297454E-4</v>
      </c>
      <c r="G91">
        <f>IF(AME_2030!G91=0,0,(AME_2050!G91/AME_2030!G91)^(1/20)-1)</f>
        <v>1.0254268545395462E-9</v>
      </c>
      <c r="H91">
        <f>IF(AME_2030!H91=0,0,(AME_2050!H91/AME_2030!H91)^(1/20)-1)</f>
        <v>-6.7037089879429246E-5</v>
      </c>
      <c r="I91">
        <f>IF(AME_2030!I91=0,0,(AME_2050!I91/AME_2030!I91)^(1/20)-1)</f>
        <v>2.110095483500718E-4</v>
      </c>
      <c r="J91">
        <f>IF(AME_2030!J91=0,0,(AME_2050!J91/AME_2030!J91)^(1/20)-1)</f>
        <v>-1.3697618711983051E-4</v>
      </c>
      <c r="K91" s="64">
        <f>IF('AME_2030 (Z)'!AW91=0,0,('AME_2050 (Z)'!AW91/'AME_2030 (Z)'!AW91)^(1/20)-1)</f>
        <v>-2.3853907842319444E-6</v>
      </c>
      <c r="L91" s="64">
        <f t="shared" si="11"/>
        <v>-2.3853907842319444E-6</v>
      </c>
      <c r="M91">
        <f>IF(AME_2030!M91=0,0,(AME_2050!M91/AME_2030!M91)^(1/20)-1)</f>
        <v>-9.1890870933530877E-6</v>
      </c>
      <c r="N91">
        <f>IF(AME_2030!N91=0,0,(AME_2050!N91/AME_2030!N91)^(1/20)-1)</f>
        <v>-9.7291081396555512E-5</v>
      </c>
      <c r="O91">
        <f>IF(AME_2030!O91=0,0,(AME_2050!O91/AME_2030!O91)^(1/20)-1)</f>
        <v>3.5792840630266554E-4</v>
      </c>
      <c r="P91">
        <f>IF(AME_2030!P91=0,0,(AME_2050!P91/AME_2030!P91)^(1/20)-1)</f>
        <v>1.5840613728812514E-4</v>
      </c>
      <c r="Q91">
        <f>IF(AME_2030!Q91=0,0,(AME_2050!Q91/AME_2030!Q91)^(1/20)-1)</f>
        <v>-1.5983675261121988E-7</v>
      </c>
      <c r="R91">
        <f>IF(AME_2030!R91=0,0,(AME_2050!R91/AME_2030!R91)^(1/20)-1)</f>
        <v>1.7487387093950701E-8</v>
      </c>
      <c r="S91" s="64">
        <f t="shared" si="8"/>
        <v>-7.5719403939134011E-5</v>
      </c>
      <c r="T91" s="64">
        <f>IF(AME_2030!T91=0,0,(AME_2050!T91/AME_2030!T91)^(1/20)-1)</f>
        <v>-7.5719403939134011E-5</v>
      </c>
      <c r="U91">
        <f>IF(AME_2030!U91=0,0,(AME_2050!U91/AME_2030!U91)^(1/20)-1)</f>
        <v>7.2947687719260301E-6</v>
      </c>
      <c r="V91">
        <f>IF(AME_2030!V91=0,0,(AME_2050!V91/AME_2030!V91)^(1/20)-1)</f>
        <v>1.4685107796452712E-8</v>
      </c>
      <c r="W91">
        <f>IF(AME_2030!W91=0,0,(AME_2050!W91/AME_2030!W91)^(1/20)-1)</f>
        <v>3.9354297269644789E-5</v>
      </c>
      <c r="X91">
        <f>IF(AME_2030!X91=0,0,(AME_2050!X91/AME_2030!X91)^(1/20)-1)</f>
        <v>-9.3679558721415646E-7</v>
      </c>
      <c r="Y91">
        <f>IF(AME_2030!Y91=0,0,(AME_2050!Y91/AME_2030!Y91)^(1/20)-1)</f>
        <v>-3.2568858520046762E-3</v>
      </c>
      <c r="Z91">
        <f>IF(AME_2030!Z91=0,0,(AME_2050!Z91/AME_2030!Z91)^(1/20)-1)</f>
        <v>1.5257041418093031E-4</v>
      </c>
      <c r="AA91">
        <f>IF(AME_2030!AA91=0,0,(AME_2050!AA91/AME_2030!AA91)^(1/20)-1)</f>
        <v>1.3586905501268287E-3</v>
      </c>
      <c r="AB91">
        <f>IF(AME_2030!AB91=0,0,(AME_2050!AB91/AME_2030!AB91)^(1/20)-1)</f>
        <v>3.1144551349449046E-5</v>
      </c>
      <c r="AC91">
        <f>IF(AME_2030!AC91=0,0,(AME_2050!AC91/AME_2030!AC91)^(1/20)-1)</f>
        <v>-1.1420399031303319E-4</v>
      </c>
      <c r="AD91">
        <f>IF(AME_2030!AD91=0,0,(AME_2050!AD91/AME_2030!AD91)^(1/20)-1)</f>
        <v>7.3817110607832248E-5</v>
      </c>
      <c r="AE91">
        <f>IF(AME_2030!AE91=0,0,(AME_2050!AE91/AME_2030!AE91)^(1/20)-1)</f>
        <v>9.1093228888228239E-5</v>
      </c>
      <c r="AF91">
        <f>IF(AME_2030!AF91=0,0,(AME_2050!AF91/AME_2030!AF91)^(1/20)-1)</f>
        <v>9.6572515527304503E-5</v>
      </c>
      <c r="AG91">
        <f>IF(AME_2030!AG91=0,0,(AME_2050!AG91/AME_2030!AG91)^(1/20)-1)</f>
        <v>3.1933415009399724E-5</v>
      </c>
      <c r="AH91">
        <f>IF(AME_2030!AH91=0,0,(AME_2050!AH91/AME_2030!AH91)^(1/20)-1)</f>
        <v>6.1176081036284913E-5</v>
      </c>
      <c r="AI91">
        <f>IF(AME_2030!AI91=0,0,(AME_2050!AI91/AME_2030!AI91)^(1/20)-1)</f>
        <v>-2.4048587449532199E-5</v>
      </c>
      <c r="AJ91">
        <f>IF(AME_2030!AJ91=0,0,(AME_2050!AJ91/AME_2030!AJ91)^(1/20)-1)</f>
        <v>1.0000424027101218E-5</v>
      </c>
      <c r="AK91">
        <f>IF(AME_2030!AK91=0,0,(AME_2050!AK91/AME_2030!AK91)^(1/20)-1)</f>
        <v>0</v>
      </c>
      <c r="AL91">
        <f>IF(AME_2030!AL91=0,0,(AME_2050!AL91/AME_2030!AL91)^(1/20)-1)</f>
        <v>-3.195665898791944E-5</v>
      </c>
      <c r="AM91">
        <f>IF(AME_2030!AM91=0,0,(AME_2050!AM91/AME_2030!AM91)^(1/20)-1)</f>
        <v>2.2541455633184881E-6</v>
      </c>
      <c r="AN91">
        <f>IF(AME_2030!AN91=0,0,(AME_2050!AN91/AME_2030!AN91)^(1/20)-1)</f>
        <v>0</v>
      </c>
      <c r="AO91">
        <f>IF(AME_2030!AO91=0,0,(AME_2050!AO91/AME_2030!AO91)^(1/20)-1)</f>
        <v>2.4742341353523045E-7</v>
      </c>
      <c r="AP91">
        <f>IF(AME_2030!AP91=0,0,(AME_2050!AP91/AME_2030!AP91)^(1/20)-1)</f>
        <v>0</v>
      </c>
      <c r="AQ91">
        <f>IF(AME_2030!AQ91=0,0,(AME_2050!AQ91/AME_2030!AQ91)^(1/20)-1)</f>
        <v>0</v>
      </c>
      <c r="AR91">
        <f>IF(AME_2030!AR91=0,0,(AME_2050!AR91/AME_2030!AR91)^(1/20)-1)</f>
        <v>-7.4260805058864454E-3</v>
      </c>
      <c r="AS91">
        <f>IF(AME_2030!AS91=0,0,(AME_2050!AS91/AME_2030!AS91)^(1/20)-1)</f>
        <v>0</v>
      </c>
      <c r="AT91">
        <f>IF(AME_2030!AT91=0,0,(AME_2050!AT91/AME_2030!AT91)^(1/20)-1)</f>
        <v>-6.5794988442159363E-3</v>
      </c>
      <c r="AU91">
        <f>IF(AME_2030!AU91=0,0,(AME_2050!AU91/AME_2030!AU91)^(1/20)-1)</f>
        <v>-3.2320089333014446E-3</v>
      </c>
    </row>
    <row r="92" spans="1:47" x14ac:dyDescent="0.25">
      <c r="A92" s="146"/>
      <c r="B92" s="1" t="s">
        <v>16</v>
      </c>
      <c r="C92" s="1">
        <v>14</v>
      </c>
      <c r="D92" s="4" t="s">
        <v>53</v>
      </c>
      <c r="E92">
        <f>IF(AME_2030!E92=0,0,(AME_2050!E92/AME_2030!E92)^(1/20)-1)</f>
        <v>-3.8286866324288571E-4</v>
      </c>
      <c r="F92">
        <f>IF(AME_2030!F92=0,0,(AME_2050!F92/AME_2030!F92)^(1/20)-1)</f>
        <v>1.3409142777209837E-4</v>
      </c>
      <c r="G92">
        <f>IF(AME_2030!G92=0,0,(AME_2050!G92/AME_2030!G92)^(1/20)-1)</f>
        <v>1.0254268545395462E-9</v>
      </c>
      <c r="H92">
        <f>IF(AME_2030!H92=0,0,(AME_2050!H92/AME_2030!H92)^(1/20)-1)</f>
        <v>3.7087393637902366E-4</v>
      </c>
      <c r="I92">
        <f>IF(AME_2030!I92=0,0,(AME_2050!I92/AME_2030!I92)^(1/20)-1)</f>
        <v>-6.8695879971159002E-6</v>
      </c>
      <c r="J92">
        <f>IF(AME_2030!J92=0,0,(AME_2050!J92/AME_2030!J92)^(1/20)-1)</f>
        <v>-3.2093467330440717E-4</v>
      </c>
      <c r="K92" s="64">
        <f>IF('AME_2030 (Z)'!AW92=0,0,('AME_2050 (Z)'!AW92/'AME_2030 (Z)'!AW92)^(1/20)-1)</f>
        <v>-7.8274505603825872E-6</v>
      </c>
      <c r="L92" s="64">
        <f t="shared" si="11"/>
        <v>-7.8274505603825872E-6</v>
      </c>
      <c r="M92">
        <f>IF(AME_2030!M92=0,0,(AME_2050!M92/AME_2030!M92)^(1/20)-1)</f>
        <v>8.1950960304233433E-4</v>
      </c>
      <c r="N92">
        <f>IF(AME_2030!N92=0,0,(AME_2050!N92/AME_2030!N92)^(1/20)-1)</f>
        <v>-5.6920599376442116E-4</v>
      </c>
      <c r="O92">
        <f>IF(AME_2030!O92=0,0,(AME_2050!O92/AME_2030!O92)^(1/20)-1)</f>
        <v>3.7727547183785681E-4</v>
      </c>
      <c r="P92">
        <f>IF(AME_2030!P92=0,0,(AME_2050!P92/AME_2030!P92)^(1/20)-1)</f>
        <v>-4.5712351958826503E-5</v>
      </c>
      <c r="Q92">
        <f>IF(AME_2030!Q92=0,0,(AME_2050!Q92/AME_2030!Q92)^(1/20)-1)</f>
        <v>-1.5983675261121988E-7</v>
      </c>
      <c r="R92">
        <f>IF(AME_2030!R92=0,0,(AME_2050!R92/AME_2030!R92)^(1/20)-1)</f>
        <v>1.7487387093950701E-8</v>
      </c>
      <c r="S92" s="64">
        <f t="shared" si="8"/>
        <v>2.6454366510719751E-6</v>
      </c>
      <c r="T92" s="64">
        <f>IF(AME_2030!T92=0,0,(AME_2050!T92/AME_2030!T92)^(1/20)-1)</f>
        <v>2.6454366510719751E-6</v>
      </c>
      <c r="U92">
        <f>IF(AME_2030!U92=0,0,(AME_2050!U92/AME_2030!U92)^(1/20)-1)</f>
        <v>1.5481944867445918E-5</v>
      </c>
      <c r="V92">
        <f>IF(AME_2030!V92=0,0,(AME_2050!V92/AME_2030!V92)^(1/20)-1)</f>
        <v>1.4685107574408107E-8</v>
      </c>
      <c r="W92">
        <f>IF(AME_2030!W92=0,0,(AME_2050!W92/AME_2030!W92)^(1/20)-1)</f>
        <v>-5.3621588660845987E-5</v>
      </c>
      <c r="X92">
        <f>IF(AME_2030!X92=0,0,(AME_2050!X92/AME_2030!X92)^(1/20)-1)</f>
        <v>-7.5081495177764523E-6</v>
      </c>
      <c r="Y92">
        <f>IF(AME_2030!Y92=0,0,(AME_2050!Y92/AME_2030!Y92)^(1/20)-1)</f>
        <v>-3.2568858520062305E-3</v>
      </c>
      <c r="Z92">
        <f>IF(AME_2030!Z92=0,0,(AME_2050!Z92/AME_2030!Z92)^(1/20)-1)</f>
        <v>1.4381406354857518E-4</v>
      </c>
      <c r="AA92">
        <f>IF(AME_2030!AA92=0,0,(AME_2050!AA92/AME_2030!AA92)^(1/20)-1)</f>
        <v>1.3586904559375057E-3</v>
      </c>
      <c r="AB92">
        <f>IF(AME_2030!AB92=0,0,(AME_2050!AB92/AME_2030!AB92)^(1/20)-1)</f>
        <v>2.7190003770716231E-5</v>
      </c>
      <c r="AC92">
        <f>IF(AME_2030!AC92=0,0,(AME_2050!AC92/AME_2030!AC92)^(1/20)-1)</f>
        <v>-1.1420399031303319E-4</v>
      </c>
      <c r="AD92">
        <f>IF(AME_2030!AD92=0,0,(AME_2050!AD92/AME_2030!AD92)^(1/20)-1)</f>
        <v>7.3817110607832248E-5</v>
      </c>
      <c r="AE92">
        <f>IF(AME_2030!AE92=0,0,(AME_2050!AE92/AME_2030!AE92)^(1/20)-1)</f>
        <v>9.1093228888228239E-5</v>
      </c>
      <c r="AF92">
        <f>IF(AME_2030!AF92=0,0,(AME_2050!AF92/AME_2030!AF92)^(1/20)-1)</f>
        <v>9.6572515527304503E-5</v>
      </c>
      <c r="AG92">
        <f>IF(AME_2030!AG92=0,0,(AME_2050!AG92/AME_2030!AG92)^(1/20)-1)</f>
        <v>3.1933415009399724E-5</v>
      </c>
      <c r="AH92">
        <f>IF(AME_2030!AH92=0,0,(AME_2050!AH92/AME_2030!AH92)^(1/20)-1)</f>
        <v>6.1176081036284913E-5</v>
      </c>
      <c r="AI92">
        <f>IF(AME_2030!AI92=0,0,(AME_2050!AI92/AME_2030!AI92)^(1/20)-1)</f>
        <v>-2.5321061674965506E-5</v>
      </c>
      <c r="AJ92">
        <f>IF(AME_2030!AJ92=0,0,(AME_2050!AJ92/AME_2030!AJ92)^(1/20)-1)</f>
        <v>9.1297436433102064E-7</v>
      </c>
      <c r="AK92">
        <f>IF(AME_2030!AK92=0,0,(AME_2050!AK92/AME_2030!AK92)^(1/20)-1)</f>
        <v>0</v>
      </c>
      <c r="AL92">
        <f>IF(AME_2030!AL92=0,0,(AME_2050!AL92/AME_2030!AL92)^(1/20)-1)</f>
        <v>-3.195665898791944E-5</v>
      </c>
      <c r="AM92">
        <f>IF(AME_2030!AM92=0,0,(AME_2050!AM92/AME_2030!AM92)^(1/20)-1)</f>
        <v>3.3953459974700451E-6</v>
      </c>
      <c r="AN92">
        <f>IF(AME_2030!AN92=0,0,(AME_2050!AN92/AME_2030!AN92)^(1/20)-1)</f>
        <v>0</v>
      </c>
      <c r="AO92">
        <f>IF(AME_2030!AO92=0,0,(AME_2050!AO92/AME_2030!AO92)^(1/20)-1)</f>
        <v>2.4742341353523045E-7</v>
      </c>
      <c r="AP92">
        <f>IF(AME_2030!AP92=0,0,(AME_2050!AP92/AME_2030!AP92)^(1/20)-1)</f>
        <v>0</v>
      </c>
      <c r="AQ92">
        <f>IF(AME_2030!AQ92=0,0,(AME_2050!AQ92/AME_2030!AQ92)^(1/20)-1)</f>
        <v>0</v>
      </c>
      <c r="AR92">
        <f>IF(AME_2030!AR92=0,0,(AME_2050!AR92/AME_2030!AR92)^(1/20)-1)</f>
        <v>0</v>
      </c>
      <c r="AS92">
        <f>IF(AME_2030!AS92=0,0,(AME_2050!AS92/AME_2030!AS92)^(1/20)-1)</f>
        <v>0</v>
      </c>
      <c r="AT92">
        <f>IF(AME_2030!AT92=0,0,(AME_2050!AT92/AME_2030!AT92)^(1/20)-1)</f>
        <v>-1.287893082827507E-4</v>
      </c>
      <c r="AU92">
        <f>IF(AME_2030!AU92=0,0,(AME_2050!AU92/AME_2030!AU92)^(1/20)-1)</f>
        <v>-2.0359546414194796E-4</v>
      </c>
    </row>
    <row r="93" spans="1:47" x14ac:dyDescent="0.25">
      <c r="A93" s="146"/>
      <c r="B93" s="77" t="s">
        <v>17</v>
      </c>
      <c r="C93" s="77">
        <v>15</v>
      </c>
      <c r="D93" s="78" t="s">
        <v>54</v>
      </c>
      <c r="E93" s="79">
        <f>E94</f>
        <v>-2.5098441584681108E-4</v>
      </c>
      <c r="F93" s="79">
        <f t="shared" ref="F93:AU93" si="12">F94</f>
        <v>1.9593362312719798E-4</v>
      </c>
      <c r="G93" s="79">
        <f t="shared" si="12"/>
        <v>1.0254268545395462E-9</v>
      </c>
      <c r="H93" s="79">
        <f t="shared" si="12"/>
        <v>3.7200977783569122E-4</v>
      </c>
      <c r="I93" s="79">
        <f t="shared" si="12"/>
        <v>-5.1593312156228421E-4</v>
      </c>
      <c r="J93" s="79">
        <f t="shared" si="12"/>
        <v>-9.8508985588496856E-5</v>
      </c>
      <c r="K93" s="79">
        <f t="shared" si="12"/>
        <v>-6.6183069046266141E-6</v>
      </c>
      <c r="L93" s="79">
        <f t="shared" si="12"/>
        <v>-6.6183069046266141E-6</v>
      </c>
      <c r="M93" s="79">
        <f t="shared" si="12"/>
        <v>9.9607082946606695E-4</v>
      </c>
      <c r="N93" s="79">
        <f t="shared" si="12"/>
        <v>5.0814356051587239E-5</v>
      </c>
      <c r="O93" s="79">
        <f t="shared" si="12"/>
        <v>1.5447007937252621E-4</v>
      </c>
      <c r="P93" s="79">
        <f t="shared" si="12"/>
        <v>-2.597115518443438E-5</v>
      </c>
      <c r="Q93" s="79">
        <f t="shared" si="12"/>
        <v>-1.5983675261121988E-7</v>
      </c>
      <c r="R93" s="79">
        <f t="shared" si="12"/>
        <v>1.7487387093950701E-8</v>
      </c>
      <c r="S93" s="79">
        <f t="shared" si="8"/>
        <v>-8.7725713142638995E-5</v>
      </c>
      <c r="T93" s="79">
        <f t="shared" si="12"/>
        <v>-8.7725713142638995E-5</v>
      </c>
      <c r="U93" s="79">
        <f t="shared" si="12"/>
        <v>1.4652889603672392E-5</v>
      </c>
      <c r="V93" s="79">
        <f t="shared" si="12"/>
        <v>1.4685107796452712E-8</v>
      </c>
      <c r="W93" s="79">
        <f t="shared" si="12"/>
        <v>4.0515081900505123E-6</v>
      </c>
      <c r="X93" s="79">
        <f t="shared" si="12"/>
        <v>-1.0263276207789218E-6</v>
      </c>
      <c r="Y93" s="79">
        <f t="shared" si="12"/>
        <v>-3.2568858520044541E-3</v>
      </c>
      <c r="Z93" s="79">
        <f t="shared" si="12"/>
        <v>1.4637185209886994E-4</v>
      </c>
      <c r="AA93" s="79">
        <f t="shared" si="12"/>
        <v>1.3586910230423133E-3</v>
      </c>
      <c r="AB93" s="79">
        <f t="shared" si="12"/>
        <v>4.4063904641511442E-5</v>
      </c>
      <c r="AC93" s="79">
        <f t="shared" si="12"/>
        <v>-1.1420399031303319E-4</v>
      </c>
      <c r="AD93" s="79">
        <f t="shared" si="12"/>
        <v>7.3817110607832248E-5</v>
      </c>
      <c r="AE93" s="79">
        <f t="shared" si="12"/>
        <v>9.1093228888228239E-5</v>
      </c>
      <c r="AF93" s="79">
        <f t="shared" si="12"/>
        <v>9.6572515527304503E-5</v>
      </c>
      <c r="AG93" s="79">
        <f t="shared" si="12"/>
        <v>3.1933415009399724E-5</v>
      </c>
      <c r="AH93" s="79">
        <f t="shared" si="12"/>
        <v>6.1176081036284913E-5</v>
      </c>
      <c r="AI93" s="79">
        <f t="shared" si="12"/>
        <v>-2.5320507472281761E-5</v>
      </c>
      <c r="AJ93" s="79">
        <f t="shared" si="12"/>
        <v>9.0127750174140431E-7</v>
      </c>
      <c r="AK93" s="79">
        <f t="shared" si="12"/>
        <v>0</v>
      </c>
      <c r="AL93" s="79">
        <f t="shared" si="12"/>
        <v>-3.195665898791944E-5</v>
      </c>
      <c r="AM93" s="79">
        <f t="shared" si="12"/>
        <v>2.2378549835444517E-6</v>
      </c>
      <c r="AN93" s="79">
        <f t="shared" si="12"/>
        <v>0</v>
      </c>
      <c r="AO93" s="79">
        <f t="shared" si="12"/>
        <v>2.4742341353523045E-7</v>
      </c>
      <c r="AP93" s="79">
        <f t="shared" si="12"/>
        <v>0</v>
      </c>
      <c r="AQ93" s="79">
        <f t="shared" si="12"/>
        <v>0</v>
      </c>
      <c r="AR93" s="79">
        <f t="shared" si="12"/>
        <v>0</v>
      </c>
      <c r="AS93" s="79">
        <f t="shared" si="12"/>
        <v>0</v>
      </c>
      <c r="AT93" s="79">
        <f t="shared" si="12"/>
        <v>-1.6691032747806478E-4</v>
      </c>
      <c r="AU93" s="79">
        <f t="shared" si="12"/>
        <v>-2.9801329563972079E-4</v>
      </c>
    </row>
    <row r="94" spans="1:47" x14ac:dyDescent="0.25">
      <c r="A94" s="146"/>
      <c r="B94" s="63" t="s">
        <v>18</v>
      </c>
      <c r="C94" s="63">
        <v>16</v>
      </c>
      <c r="D94" s="71" t="s">
        <v>55</v>
      </c>
      <c r="E94" s="64">
        <f>IF(AME_2030!E94=0,0,(AME_2050!E94/AME_2030!E94)^(1/20)-1)</f>
        <v>-2.5098441584681108E-4</v>
      </c>
      <c r="F94" s="64">
        <f>IF(AME_2030!F94=0,0,(AME_2050!F94/AME_2030!F94)^(1/20)-1)</f>
        <v>1.9593362312719798E-4</v>
      </c>
      <c r="G94" s="64">
        <f>IF(AME_2030!G94=0,0,(AME_2050!G94/AME_2030!G94)^(1/20)-1)</f>
        <v>1.0254268545395462E-9</v>
      </c>
      <c r="H94" s="64">
        <f>IF(AME_2030!H94=0,0,(AME_2050!H94/AME_2030!H94)^(1/20)-1)</f>
        <v>3.7200977783569122E-4</v>
      </c>
      <c r="I94" s="64">
        <f>IF(AME_2030!I94=0,0,(AME_2050!I94/AME_2030!I94)^(1/20)-1)</f>
        <v>-5.1593312156228421E-4</v>
      </c>
      <c r="J94" s="64">
        <f>IF(AME_2030!J94=0,0,(AME_2050!J94/AME_2030!J94)^(1/20)-1)</f>
        <v>-9.8508985588496856E-5</v>
      </c>
      <c r="K94" s="64">
        <f>IF('AME_2030 (Z)'!AW94=0,0,('AME_2050 (Z)'!AW94/'AME_2030 (Z)'!AW94)^(1/20)-1)</f>
        <v>-6.6183069046266141E-6</v>
      </c>
      <c r="L94" s="64">
        <f t="shared" si="11"/>
        <v>-6.6183069046266141E-6</v>
      </c>
      <c r="M94" s="64">
        <f>IF(AME_2030!M94=0,0,(AME_2050!M94/AME_2030!M94)^(1/20)-1)</f>
        <v>9.9607082946606695E-4</v>
      </c>
      <c r="N94" s="64">
        <f>IF(AME_2030!N94=0,0,(AME_2050!N94/AME_2030!N94)^(1/20)-1)</f>
        <v>5.0814356051587239E-5</v>
      </c>
      <c r="O94" s="64">
        <f>IF(AME_2030!O94=0,0,(AME_2050!O94/AME_2030!O94)^(1/20)-1)</f>
        <v>1.5447007937252621E-4</v>
      </c>
      <c r="P94" s="64">
        <f>IF(AME_2030!P94=0,0,(AME_2050!P94/AME_2030!P94)^(1/20)-1)</f>
        <v>-2.597115518443438E-5</v>
      </c>
      <c r="Q94" s="64">
        <f>IF(AME_2030!Q94=0,0,(AME_2050!Q94/AME_2030!Q94)^(1/20)-1)</f>
        <v>-1.5983675261121988E-7</v>
      </c>
      <c r="R94" s="64">
        <f>IF(AME_2030!R94=0,0,(AME_2050!R94/AME_2030!R94)^(1/20)-1)</f>
        <v>1.7487387093950701E-8</v>
      </c>
      <c r="S94" s="64">
        <f t="shared" si="8"/>
        <v>-8.7725713142638995E-5</v>
      </c>
      <c r="T94" s="64">
        <f>IF(AME_2030!T94=0,0,(AME_2050!T94/AME_2030!T94)^(1/20)-1)</f>
        <v>-8.7725713142638995E-5</v>
      </c>
      <c r="U94" s="64">
        <f>IF(AME_2030!U94=0,0,(AME_2050!U94/AME_2030!U94)^(1/20)-1)</f>
        <v>1.4652889603672392E-5</v>
      </c>
      <c r="V94" s="64">
        <f>IF(AME_2030!V94=0,0,(AME_2050!V94/AME_2030!V94)^(1/20)-1)</f>
        <v>1.4685107796452712E-8</v>
      </c>
      <c r="W94" s="64">
        <f>IF(AME_2030!W94=0,0,(AME_2050!W94/AME_2030!W94)^(1/20)-1)</f>
        <v>4.0515081900505123E-6</v>
      </c>
      <c r="X94" s="64">
        <f>IF(AME_2030!X94=0,0,(AME_2050!X94/AME_2030!X94)^(1/20)-1)</f>
        <v>-1.0263276207789218E-6</v>
      </c>
      <c r="Y94" s="64">
        <f>IF(AME_2030!Y94=0,0,(AME_2050!Y94/AME_2030!Y94)^(1/20)-1)</f>
        <v>-3.2568858520044541E-3</v>
      </c>
      <c r="Z94" s="64">
        <f>IF(AME_2030!Z94=0,0,(AME_2050!Z94/AME_2030!Z94)^(1/20)-1)</f>
        <v>1.4637185209886994E-4</v>
      </c>
      <c r="AA94" s="64">
        <f>IF(AME_2030!AA94=0,0,(AME_2050!AA94/AME_2030!AA94)^(1/20)-1)</f>
        <v>1.3586910230423133E-3</v>
      </c>
      <c r="AB94" s="64">
        <f>IF(AME_2030!AB94=0,0,(AME_2050!AB94/AME_2030!AB94)^(1/20)-1)</f>
        <v>4.4063904641511442E-5</v>
      </c>
      <c r="AC94" s="64">
        <f>IF(AME_2030!AC94=0,0,(AME_2050!AC94/AME_2030!AC94)^(1/20)-1)</f>
        <v>-1.1420399031303319E-4</v>
      </c>
      <c r="AD94" s="64">
        <f>IF(AME_2030!AD94=0,0,(AME_2050!AD94/AME_2030!AD94)^(1/20)-1)</f>
        <v>7.3817110607832248E-5</v>
      </c>
      <c r="AE94" s="64">
        <f>IF(AME_2030!AE94=0,0,(AME_2050!AE94/AME_2030!AE94)^(1/20)-1)</f>
        <v>9.1093228888228239E-5</v>
      </c>
      <c r="AF94" s="64">
        <f>IF(AME_2030!AF94=0,0,(AME_2050!AF94/AME_2030!AF94)^(1/20)-1)</f>
        <v>9.6572515527304503E-5</v>
      </c>
      <c r="AG94" s="64">
        <f>IF(AME_2030!AG94=0,0,(AME_2050!AG94/AME_2030!AG94)^(1/20)-1)</f>
        <v>3.1933415009399724E-5</v>
      </c>
      <c r="AH94" s="64">
        <f>IF(AME_2030!AH94=0,0,(AME_2050!AH94/AME_2030!AH94)^(1/20)-1)</f>
        <v>6.1176081036284913E-5</v>
      </c>
      <c r="AI94" s="64">
        <f>IF(AME_2030!AI94=0,0,(AME_2050!AI94/AME_2030!AI94)^(1/20)-1)</f>
        <v>-2.5320507472281761E-5</v>
      </c>
      <c r="AJ94" s="64">
        <f>IF(AME_2030!AJ94=0,0,(AME_2050!AJ94/AME_2030!AJ94)^(1/20)-1)</f>
        <v>9.0127750174140431E-7</v>
      </c>
      <c r="AK94" s="64">
        <f>IF(AME_2030!AK94=0,0,(AME_2050!AK94/AME_2030!AK94)^(1/20)-1)</f>
        <v>0</v>
      </c>
      <c r="AL94" s="64">
        <f>IF(AME_2030!AL94=0,0,(AME_2050!AL94/AME_2030!AL94)^(1/20)-1)</f>
        <v>-3.195665898791944E-5</v>
      </c>
      <c r="AM94" s="64">
        <f>IF(AME_2030!AM94=0,0,(AME_2050!AM94/AME_2030!AM94)^(1/20)-1)</f>
        <v>2.2378549835444517E-6</v>
      </c>
      <c r="AN94" s="64">
        <f>IF(AME_2030!AN94=0,0,(AME_2050!AN94/AME_2030!AN94)^(1/20)-1)</f>
        <v>0</v>
      </c>
      <c r="AO94" s="64">
        <f>IF(AME_2030!AO94=0,0,(AME_2050!AO94/AME_2030!AO94)^(1/20)-1)</f>
        <v>2.4742341353523045E-7</v>
      </c>
      <c r="AP94" s="64">
        <f>IF(AME_2030!AP94=0,0,(AME_2050!AP94/AME_2030!AP94)^(1/20)-1)</f>
        <v>0</v>
      </c>
      <c r="AQ94" s="64">
        <f>IF(AME_2030!AQ94=0,0,(AME_2050!AQ94/AME_2030!AQ94)^(1/20)-1)</f>
        <v>0</v>
      </c>
      <c r="AR94" s="64">
        <f>IF(AME_2030!AR94=0,0,(AME_2050!AR94/AME_2030!AR94)^(1/20)-1)</f>
        <v>0</v>
      </c>
      <c r="AS94" s="64">
        <f>IF(AME_2030!AS94=0,0,(AME_2050!AS94/AME_2030!AS94)^(1/20)-1)</f>
        <v>0</v>
      </c>
      <c r="AT94" s="64">
        <f>IF(AME_2030!AT94=0,0,(AME_2050!AT94/AME_2030!AT94)^(1/20)-1)</f>
        <v>-1.6691032747806478E-4</v>
      </c>
      <c r="AU94" s="64">
        <f>IF(AME_2030!AU94=0,0,(AME_2050!AU94/AME_2030!AU94)^(1/20)-1)</f>
        <v>-2.9801329563972079E-4</v>
      </c>
    </row>
    <row r="95" spans="1:47" x14ac:dyDescent="0.25">
      <c r="A95" s="146"/>
      <c r="B95" s="1" t="s">
        <v>19</v>
      </c>
      <c r="C95" s="1">
        <v>17</v>
      </c>
      <c r="D95" s="4" t="s">
        <v>56</v>
      </c>
      <c r="E95">
        <f>IF(AME_2030!E95=0,0,(AME_2050!E95/AME_2030!E95)^(1/20)-1)</f>
        <v>-4.7484643060957676E-4</v>
      </c>
      <c r="F95">
        <f>IF(AME_2030!F95=0,0,(AME_2050!F95/AME_2030!F95)^(1/20)-1)</f>
        <v>1.1513815976438302E-4</v>
      </c>
      <c r="G95">
        <f>IF(AME_2030!G95=0,0,(AME_2050!G95/AME_2030!G95)^(1/20)-1)</f>
        <v>1.0254268545395462E-9</v>
      </c>
      <c r="H95">
        <f>IF(AME_2030!H95=0,0,(AME_2050!H95/AME_2030!H95)^(1/20)-1)</f>
        <v>3.7087393637880162E-4</v>
      </c>
      <c r="I95">
        <f>IF(AME_2030!I95=0,0,(AME_2050!I95/AME_2030!I95)^(1/20)-1)</f>
        <v>3.6187024935219192E-4</v>
      </c>
      <c r="J95">
        <f>IF(AME_2030!J95=0,0,(AME_2050!J95/AME_2030!J95)^(1/20)-1)</f>
        <v>-4.3660028220882108E-4</v>
      </c>
      <c r="K95" s="64">
        <f>IF('AME_2030 (Z)'!AW95=0,0,('AME_2050 (Z)'!AW95/'AME_2030 (Z)'!AW95)^(1/20)-1)</f>
        <v>-2.5855702437771466E-4</v>
      </c>
      <c r="L95" s="64">
        <f t="shared" si="11"/>
        <v>-2.5855702437771466E-4</v>
      </c>
      <c r="M95">
        <f>IF(AME_2030!M95=0,0,(AME_2050!M95/AME_2030!M95)^(1/20)-1)</f>
        <v>1.908435582789636E-3</v>
      </c>
      <c r="N95">
        <f>IF(AME_2030!N95=0,0,(AME_2050!N95/AME_2030!N95)^(1/20)-1)</f>
        <v>6.14398345681888E-5</v>
      </c>
      <c r="O95">
        <f>IF(AME_2030!O95=0,0,(AME_2050!O95/AME_2030!O95)^(1/20)-1)</f>
        <v>3.7850380919768334E-4</v>
      </c>
      <c r="P95">
        <f>IF(AME_2030!P95=0,0,(AME_2050!P95/AME_2030!P95)^(1/20)-1)</f>
        <v>-2.5072349392929461E-4</v>
      </c>
      <c r="Q95">
        <f>IF(AME_2030!Q95=0,0,(AME_2050!Q95/AME_2030!Q95)^(1/20)-1)</f>
        <v>-1.5983675261121988E-7</v>
      </c>
      <c r="R95">
        <f>IF(AME_2030!R95=0,0,(AME_2050!R95/AME_2030!R95)^(1/20)-1)</f>
        <v>1.7487387093950701E-8</v>
      </c>
      <c r="S95" s="64">
        <f t="shared" si="8"/>
        <v>-4.4712079027564577E-5</v>
      </c>
      <c r="T95" s="64">
        <f>IF(AME_2030!T95=0,0,(AME_2050!T95/AME_2030!T95)^(1/20)-1)</f>
        <v>-4.4712079027564577E-5</v>
      </c>
      <c r="U95">
        <f>IF(AME_2030!U95=0,0,(AME_2050!U95/AME_2030!U95)^(1/20)-1)</f>
        <v>-4.2601970661193533E-6</v>
      </c>
      <c r="V95">
        <f>IF(AME_2030!V95=0,0,(AME_2050!V95/AME_2030!V95)^(1/20)-1)</f>
        <v>1.4685107796452712E-8</v>
      </c>
      <c r="W95">
        <f>IF(AME_2030!W95=0,0,(AME_2050!W95/AME_2030!W95)^(1/20)-1)</f>
        <v>-8.0153783911351972E-5</v>
      </c>
      <c r="X95">
        <f>IF(AME_2030!X95=0,0,(AME_2050!X95/AME_2030!X95)^(1/20)-1)</f>
        <v>4.8137647201684786E-7</v>
      </c>
      <c r="Y95">
        <f>IF(AME_2030!Y95=0,0,(AME_2050!Y95/AME_2030!Y95)^(1/20)-1)</f>
        <v>-3.2568858520031219E-3</v>
      </c>
      <c r="Z95">
        <f>IF(AME_2030!Z95=0,0,(AME_2050!Z95/AME_2030!Z95)^(1/20)-1)</f>
        <v>1.3432114898526137E-4</v>
      </c>
      <c r="AA95">
        <f>IF(AME_2030!AA95=0,0,(AME_2050!AA95/AME_2030!AA95)^(1/20)-1)</f>
        <v>1.3586904045697068E-3</v>
      </c>
      <c r="AB95">
        <f>IF(AME_2030!AB95=0,0,(AME_2050!AB95/AME_2030!AB95)^(1/20)-1)</f>
        <v>2.8486400700078462E-5</v>
      </c>
      <c r="AC95">
        <f>IF(AME_2030!AC95=0,0,(AME_2050!AC95/AME_2030!AC95)^(1/20)-1)</f>
        <v>-1.1420399031303319E-4</v>
      </c>
      <c r="AD95">
        <f>IF(AME_2030!AD95=0,0,(AME_2050!AD95/AME_2030!AD95)^(1/20)-1)</f>
        <v>7.3817110607832248E-5</v>
      </c>
      <c r="AE95">
        <f>IF(AME_2030!AE95=0,0,(AME_2050!AE95/AME_2030!AE95)^(1/20)-1)</f>
        <v>9.1093228888228239E-5</v>
      </c>
      <c r="AF95">
        <f>IF(AME_2030!AF95=0,0,(AME_2050!AF95/AME_2030!AF95)^(1/20)-1)</f>
        <v>9.6572515527304503E-5</v>
      </c>
      <c r="AG95">
        <f>IF(AME_2030!AG95=0,0,(AME_2050!AG95/AME_2030!AG95)^(1/20)-1)</f>
        <v>3.1933415009399724E-5</v>
      </c>
      <c r="AH95">
        <f>IF(AME_2030!AH95=0,0,(AME_2050!AH95/AME_2030!AH95)^(1/20)-1)</f>
        <v>6.1176081036284913E-5</v>
      </c>
      <c r="AI95">
        <f>IF(AME_2030!AI95=0,0,(AME_2050!AI95/AME_2030!AI95)^(1/20)-1)</f>
        <v>-2.5324011805771818E-5</v>
      </c>
      <c r="AJ95">
        <f>IF(AME_2030!AJ95=0,0,(AME_2050!AJ95/AME_2030!AJ95)^(1/20)-1)</f>
        <v>9.4912607018216022E-7</v>
      </c>
      <c r="AK95">
        <f>IF(AME_2030!AK95=0,0,(AME_2050!AK95/AME_2030!AK95)^(1/20)-1)</f>
        <v>0</v>
      </c>
      <c r="AL95">
        <f>IF(AME_2030!AL95=0,0,(AME_2050!AL95/AME_2030!AL95)^(1/20)-1)</f>
        <v>-3.195665898791944E-5</v>
      </c>
      <c r="AM95">
        <f>IF(AME_2030!AM95=0,0,(AME_2050!AM95/AME_2030!AM95)^(1/20)-1)</f>
        <v>5.3065096283777535E-6</v>
      </c>
      <c r="AN95">
        <f>IF(AME_2030!AN95=0,0,(AME_2050!AN95/AME_2030!AN95)^(1/20)-1)</f>
        <v>0</v>
      </c>
      <c r="AO95">
        <f>IF(AME_2030!AO95=0,0,(AME_2050!AO95/AME_2030!AO95)^(1/20)-1)</f>
        <v>2.4742341353523045E-7</v>
      </c>
      <c r="AP95">
        <f>IF(AME_2030!AP95=0,0,(AME_2050!AP95/AME_2030!AP95)^(1/20)-1)</f>
        <v>0</v>
      </c>
      <c r="AQ95">
        <f>IF(AME_2030!AQ95=0,0,(AME_2050!AQ95/AME_2030!AQ95)^(1/20)-1)</f>
        <v>0</v>
      </c>
      <c r="AR95">
        <f>IF(AME_2030!AR95=0,0,(AME_2050!AR95/AME_2030!AR95)^(1/20)-1)</f>
        <v>0</v>
      </c>
      <c r="AS95">
        <f>IF(AME_2030!AS95=0,0,(AME_2050!AS95/AME_2030!AS95)^(1/20)-1)</f>
        <v>0</v>
      </c>
      <c r="AT95">
        <f>IF(AME_2030!AT95=0,0,(AME_2050!AT95/AME_2030!AT95)^(1/20)-1)</f>
        <v>-6.6337643449099204E-5</v>
      </c>
      <c r="AU95">
        <f>IF(AME_2030!AU95=0,0,(AME_2050!AU95/AME_2030!AU95)^(1/20)-1)</f>
        <v>-4.4514826587072065E-5</v>
      </c>
    </row>
    <row r="96" spans="1:47" x14ac:dyDescent="0.25">
      <c r="A96" s="146"/>
      <c r="B96" s="1" t="s">
        <v>20</v>
      </c>
      <c r="C96" s="1">
        <v>18</v>
      </c>
      <c r="D96" s="4" t="s">
        <v>57</v>
      </c>
      <c r="E96">
        <f>IF(AME_2030!E96=0,0,(AME_2050!E96/AME_2030!E96)^(1/20)-1)</f>
        <v>-3.1947675328547476E-4</v>
      </c>
      <c r="F96">
        <f>IF(AME_2030!F96=0,0,(AME_2050!F96/AME_2030!F96)^(1/20)-1)</f>
        <v>6.6387490480046552E-5</v>
      </c>
      <c r="G96">
        <f>IF(AME_2030!G96=0,0,(AME_2050!G96/AME_2030!G96)^(1/20)-1)</f>
        <v>1.0254268545395462E-9</v>
      </c>
      <c r="H96">
        <f>IF(AME_2030!H96=0,0,(AME_2050!H96/AME_2030!H96)^(1/20)-1)</f>
        <v>3.8801731059123767E-4</v>
      </c>
      <c r="I96">
        <f>IF(AME_2030!I96=0,0,(AME_2050!I96/AME_2030!I96)^(1/20)-1)</f>
        <v>5.8420879473031206E-4</v>
      </c>
      <c r="J96">
        <f>IF(AME_2030!J96=0,0,(AME_2050!J96/AME_2030!J96)^(1/20)-1)</f>
        <v>-9.5258181430746269E-5</v>
      </c>
      <c r="K96" s="64">
        <f>IF('AME_2030 (Z)'!AW96=0,0,('AME_2050 (Z)'!AW96/'AME_2030 (Z)'!AW96)^(1/20)-1)</f>
        <v>7.4270896979200529E-6</v>
      </c>
      <c r="L96" s="64">
        <f t="shared" si="11"/>
        <v>7.4270896979200529E-6</v>
      </c>
      <c r="M96">
        <f>IF(AME_2030!M96=0,0,(AME_2050!M96/AME_2030!M96)^(1/20)-1)</f>
        <v>5.2254587690048204E-4</v>
      </c>
      <c r="N96">
        <f>IF(AME_2030!N96=0,0,(AME_2050!N96/AME_2030!N96)^(1/20)-1)</f>
        <v>-4.975739308848981E-4</v>
      </c>
      <c r="O96">
        <f>IF(AME_2030!O96=0,0,(AME_2050!O96/AME_2030!O96)^(1/20)-1)</f>
        <v>2.6759198141657059E-4</v>
      </c>
      <c r="P96">
        <f>IF(AME_2030!P96=0,0,(AME_2050!P96/AME_2030!P96)^(1/20)-1)</f>
        <v>-1.5125799117121641E-4</v>
      </c>
      <c r="Q96">
        <f>IF(AME_2030!Q96=0,0,(AME_2050!Q96/AME_2030!Q96)^(1/20)-1)</f>
        <v>-1.5983675261121988E-7</v>
      </c>
      <c r="R96">
        <f>IF(AME_2030!R96=0,0,(AME_2050!R96/AME_2030!R96)^(1/20)-1)</f>
        <v>1.7487387093950701E-8</v>
      </c>
      <c r="S96" s="64">
        <f t="shared" si="8"/>
        <v>-1.6717061788740217E-5</v>
      </c>
      <c r="T96" s="64">
        <f>IF(AME_2030!T96=0,0,(AME_2050!T96/AME_2030!T96)^(1/20)-1)</f>
        <v>-1.6717061788740217E-5</v>
      </c>
      <c r="U96">
        <f>IF(AME_2030!U96=0,0,(AME_2050!U96/AME_2030!U96)^(1/20)-1)</f>
        <v>6.2527708837301077E-6</v>
      </c>
      <c r="V96">
        <f>IF(AME_2030!V96=0,0,(AME_2050!V96/AME_2030!V96)^(1/20)-1)</f>
        <v>1.4685107796452712E-8</v>
      </c>
      <c r="W96">
        <f>IF(AME_2030!W96=0,0,(AME_2050!W96/AME_2030!W96)^(1/20)-1)</f>
        <v>-8.6088553452601246E-5</v>
      </c>
      <c r="X96">
        <f>IF(AME_2030!X96=0,0,(AME_2050!X96/AME_2030!X96)^(1/20)-1)</f>
        <v>5.0959271318262722E-6</v>
      </c>
      <c r="Y96">
        <f>IF(AME_2030!Y96=0,0,(AME_2050!Y96/AME_2030!Y96)^(1/20)-1)</f>
        <v>-3.2568858520056754E-3</v>
      </c>
      <c r="Z96">
        <f>IF(AME_2030!Z96=0,0,(AME_2050!Z96/AME_2030!Z96)^(1/20)-1)</f>
        <v>1.4766222779605265E-4</v>
      </c>
      <c r="AA96">
        <f>IF(AME_2030!AA96=0,0,(AME_2050!AA96/AME_2030!AA96)^(1/20)-1)</f>
        <v>1.3586905727174248E-3</v>
      </c>
      <c r="AB96">
        <f>IF(AME_2030!AB96=0,0,(AME_2050!AB96/AME_2030!AB96)^(1/20)-1)</f>
        <v>1.3076025661362678E-5</v>
      </c>
      <c r="AC96">
        <f>IF(AME_2030!AC96=0,0,(AME_2050!AC96/AME_2030!AC96)^(1/20)-1)</f>
        <v>-1.1420399031303319E-4</v>
      </c>
      <c r="AD96">
        <f>IF(AME_2030!AD96=0,0,(AME_2050!AD96/AME_2030!AD96)^(1/20)-1)</f>
        <v>7.3817110607832248E-5</v>
      </c>
      <c r="AE96">
        <f>IF(AME_2030!AE96=0,0,(AME_2050!AE96/AME_2030!AE96)^(1/20)-1)</f>
        <v>9.1093228888228239E-5</v>
      </c>
      <c r="AF96">
        <f>IF(AME_2030!AF96=0,0,(AME_2050!AF96/AME_2030!AF96)^(1/20)-1)</f>
        <v>9.6572515527304503E-5</v>
      </c>
      <c r="AG96">
        <f>IF(AME_2030!AG96=0,0,(AME_2050!AG96/AME_2030!AG96)^(1/20)-1)</f>
        <v>3.1933415009399724E-5</v>
      </c>
      <c r="AH96">
        <f>IF(AME_2030!AH96=0,0,(AME_2050!AH96/AME_2030!AH96)^(1/20)-1)</f>
        <v>6.1176081036284913E-5</v>
      </c>
      <c r="AI96">
        <f>IF(AME_2030!AI96=0,0,(AME_2050!AI96/AME_2030!AI96)^(1/20)-1)</f>
        <v>-2.5323538059507378E-5</v>
      </c>
      <c r="AJ96">
        <f>IF(AME_2030!AJ96=0,0,(AME_2050!AJ96/AME_2030!AJ96)^(1/20)-1)</f>
        <v>9.2458877753998081E-7</v>
      </c>
      <c r="AK96">
        <f>IF(AME_2030!AK96=0,0,(AME_2050!AK96/AME_2030!AK96)^(1/20)-1)</f>
        <v>0</v>
      </c>
      <c r="AL96">
        <f>IF(AME_2030!AL96=0,0,(AME_2050!AL96/AME_2030!AL96)^(1/20)-1)</f>
        <v>-3.195665898791944E-5</v>
      </c>
      <c r="AM96">
        <f>IF(AME_2030!AM96=0,0,(AME_2050!AM96/AME_2030!AM96)^(1/20)-1)</f>
        <v>2.8780954768325984E-6</v>
      </c>
      <c r="AN96">
        <f>IF(AME_2030!AN96=0,0,(AME_2050!AN96/AME_2030!AN96)^(1/20)-1)</f>
        <v>0</v>
      </c>
      <c r="AO96">
        <f>IF(AME_2030!AO96=0,0,(AME_2050!AO96/AME_2030!AO96)^(1/20)-1)</f>
        <v>2.4742341353523045E-7</v>
      </c>
      <c r="AP96">
        <f>IF(AME_2030!AP96=0,0,(AME_2050!AP96/AME_2030!AP96)^(1/20)-1)</f>
        <v>0</v>
      </c>
      <c r="AQ96">
        <f>IF(AME_2030!AQ96=0,0,(AME_2050!AQ96/AME_2030!AQ96)^(1/20)-1)</f>
        <v>0</v>
      </c>
      <c r="AR96">
        <f>IF(AME_2030!AR96=0,0,(AME_2050!AR96/AME_2030!AR96)^(1/20)-1)</f>
        <v>0</v>
      </c>
      <c r="AS96">
        <f>IF(AME_2030!AS96=0,0,(AME_2050!AS96/AME_2030!AS96)^(1/20)-1)</f>
        <v>0</v>
      </c>
      <c r="AT96">
        <f>IF(AME_2030!AT96=0,0,(AME_2050!AT96/AME_2030!AT96)^(1/20)-1)</f>
        <v>-8.7276169933536707E-5</v>
      </c>
      <c r="AU96">
        <f>IF(AME_2030!AU96=0,0,(AME_2050!AU96/AME_2030!AU96)^(1/20)-1)</f>
        <v>-1.3759957812120582E-4</v>
      </c>
    </row>
    <row r="97" spans="1:47" x14ac:dyDescent="0.25">
      <c r="A97" s="146"/>
      <c r="B97" s="1" t="s">
        <v>21</v>
      </c>
      <c r="C97" s="1">
        <v>19</v>
      </c>
      <c r="D97" s="4" t="s">
        <v>58</v>
      </c>
      <c r="E97">
        <f>IF(AME_2030!E97=0,0,(AME_2050!E97/AME_2030!E97)^(1/20)-1)</f>
        <v>-3.8668711844214165E-5</v>
      </c>
      <c r="F97">
        <f>IF(AME_2030!F97=0,0,(AME_2050!F97/AME_2030!F97)^(1/20)-1)</f>
        <v>-6.4590512016238222E-5</v>
      </c>
      <c r="G97">
        <f>IF(AME_2030!G97=0,0,(AME_2050!G97/AME_2030!G97)^(1/20)-1)</f>
        <v>-2.8854507156950149E-5</v>
      </c>
      <c r="H97">
        <f>IF(AME_2030!H97=0,0,(AME_2050!H97/AME_2030!H97)^(1/20)-1)</f>
        <v>-1.736604611157766E-5</v>
      </c>
      <c r="I97">
        <f>IF(AME_2030!I97=0,0,(AME_2050!I97/AME_2030!I97)^(1/20)-1)</f>
        <v>6.5226013915120618E-5</v>
      </c>
      <c r="J97">
        <f>IF(AME_2030!J97=0,0,(AME_2050!J97/AME_2030!J97)^(1/20)-1)</f>
        <v>-3.8946903174519321E-5</v>
      </c>
      <c r="K97" s="64">
        <f>IF('AME_2030 (Z)'!AW97=0,0,('AME_2050 (Z)'!AW97/'AME_2030 (Z)'!AW97)^(1/20)-1)</f>
        <v>-9.8346833277140888E-7</v>
      </c>
      <c r="L97" s="64">
        <f t="shared" si="11"/>
        <v>-9.8346833277140888E-7</v>
      </c>
      <c r="M97">
        <f>IF(AME_2030!M97=0,0,(AME_2050!M97/AME_2030!M97)^(1/20)-1)</f>
        <v>4.1977486606392667E-4</v>
      </c>
      <c r="N97">
        <f>IF(AME_2030!N97=0,0,(AME_2050!N97/AME_2030!N97)^(1/20)-1)</f>
        <v>-6.7284488214836013E-4</v>
      </c>
      <c r="O97">
        <f>IF(AME_2030!O97=0,0,(AME_2050!O97/AME_2030!O97)^(1/20)-1)</f>
        <v>1.7140193982068119E-4</v>
      </c>
      <c r="P97">
        <f>IF(AME_2030!P97=0,0,(AME_2050!P97/AME_2030!P97)^(1/20)-1)</f>
        <v>-1.4744283725609542E-5</v>
      </c>
      <c r="Q97">
        <f>IF(AME_2030!Q97=0,0,(AME_2050!Q97/AME_2030!Q97)^(1/20)-1)</f>
        <v>-1.9995552653084836E-5</v>
      </c>
      <c r="R97">
        <f>IF(AME_2030!R97=0,0,(AME_2050!R97/AME_2030!R97)^(1/20)-1)</f>
        <v>-1.0437738436119837E-5</v>
      </c>
      <c r="S97" s="64">
        <f t="shared" si="8"/>
        <v>6.8268582564812164E-7</v>
      </c>
      <c r="T97" s="64">
        <f>IF(AME_2030!T97=0,0,(AME_2050!T97/AME_2030!T97)^(1/20)-1)</f>
        <v>6.8268582564812164E-7</v>
      </c>
      <c r="U97">
        <f>IF(AME_2030!U97=0,0,(AME_2050!U97/AME_2030!U97)^(1/20)-1)</f>
        <v>-8.892376997859941E-6</v>
      </c>
      <c r="V97">
        <f>IF(AME_2030!V97=0,0,(AME_2050!V97/AME_2030!V97)^(1/20)-1)</f>
        <v>-1.2798154427229314E-5</v>
      </c>
      <c r="W97">
        <f>IF(AME_2030!W97=0,0,(AME_2050!W97/AME_2030!W97)^(1/20)-1)</f>
        <v>-8.8517585548064659E-5</v>
      </c>
      <c r="X97">
        <f>IF(AME_2030!X97=0,0,(AME_2050!X97/AME_2030!X97)^(1/20)-1)</f>
        <v>-3.3863392361666023E-5</v>
      </c>
      <c r="Y97">
        <f>IF(AME_2030!Y97=0,0,(AME_2050!Y97/AME_2030!Y97)^(1/20)-1)</f>
        <v>-3.2752516446311608E-3</v>
      </c>
      <c r="Z97">
        <f>IF(AME_2030!Z97=0,0,(AME_2050!Z97/AME_2030!Z97)^(1/20)-1)</f>
        <v>6.3545304057166518E-5</v>
      </c>
      <c r="AA97">
        <f>IF(AME_2030!AA97=0,0,(AME_2050!AA97/AME_2030!AA97)^(1/20)-1)</f>
        <v>1.3558500665578066E-3</v>
      </c>
      <c r="AB97">
        <f>IF(AME_2030!AB97=0,0,(AME_2050!AB97/AME_2030!AB97)^(1/20)-1)</f>
        <v>-1.9265763084530541E-5</v>
      </c>
      <c r="AC97">
        <f>IF(AME_2030!AC97=0,0,(AME_2050!AC97/AME_2030!AC97)^(1/20)-1)</f>
        <v>-1.1709303318174769E-4</v>
      </c>
      <c r="AD97">
        <f>IF(AME_2030!AD97=0,0,(AME_2050!AD97/AME_2030!AD97)^(1/20)-1)</f>
        <v>6.9340728829025977E-5</v>
      </c>
      <c r="AE97">
        <f>IF(AME_2030!AE97=0,0,(AME_2050!AE97/AME_2030!AE97)^(1/20)-1)</f>
        <v>8.4208851503619897E-5</v>
      </c>
      <c r="AF97">
        <f>IF(AME_2030!AF97=0,0,(AME_2050!AF97/AME_2030!AF97)^(1/20)-1)</f>
        <v>7.086568531500248E-5</v>
      </c>
      <c r="AG97">
        <f>IF(AME_2030!AG97=0,0,(AME_2050!AG97/AME_2030!AG97)^(1/20)-1)</f>
        <v>3.1890115247179551E-5</v>
      </c>
      <c r="AH97">
        <f>IF(AME_2030!AH97=0,0,(AME_2050!AH97/AME_2030!AH97)^(1/20)-1)</f>
        <v>3.4054413727613309E-5</v>
      </c>
      <c r="AI97">
        <f>IF(AME_2030!AI97=0,0,(AME_2050!AI97/AME_2030!AI97)^(1/20)-1)</f>
        <v>-2.7572597062208715E-5</v>
      </c>
      <c r="AJ97">
        <f>IF(AME_2030!AJ97=0,0,(AME_2050!AJ97/AME_2030!AJ97)^(1/20)-1)</f>
        <v>-2.0083830416517401E-5</v>
      </c>
      <c r="AK97">
        <f>IF(AME_2030!AK97=0,0,(AME_2050!AK97/AME_2030!AK97)^(1/20)-1)</f>
        <v>0</v>
      </c>
      <c r="AL97">
        <f>IF(AME_2030!AL97=0,0,(AME_2050!AL97/AME_2030!AL97)^(1/20)-1)</f>
        <v>-5.2858185464410568E-5</v>
      </c>
      <c r="AM97">
        <f>IF(AME_2030!AM97=0,0,(AME_2050!AM97/AME_2030!AM97)^(1/20)-1)</f>
        <v>-3.0681850498837093E-4</v>
      </c>
      <c r="AN97">
        <f>IF(AME_2030!AN97=0,0,(AME_2050!AN97/AME_2030!AN97)^(1/20)-1)</f>
        <v>0</v>
      </c>
      <c r="AO97">
        <f>IF(AME_2030!AO97=0,0,(AME_2050!AO97/AME_2030!AO97)^(1/20)-1)</f>
        <v>-2.8790249509969001E-6</v>
      </c>
      <c r="AP97">
        <f>IF(AME_2030!AP97=0,0,(AME_2050!AP97/AME_2030!AP97)^(1/20)-1)</f>
        <v>-1.8540411217848884E-5</v>
      </c>
      <c r="AQ97">
        <f>IF(AME_2030!AQ97=0,0,(AME_2050!AQ97/AME_2030!AQ97)^(1/20)-1)</f>
        <v>0</v>
      </c>
      <c r="AR97">
        <f>IF(AME_2030!AR97=0,0,(AME_2050!AR97/AME_2030!AR97)^(1/20)-1)</f>
        <v>-6.2105592090189177E-6</v>
      </c>
      <c r="AS97">
        <f>IF(AME_2030!AS97=0,0,(AME_2050!AS97/AME_2030!AS97)^(1/20)-1)</f>
        <v>-3.7934363785740999E-6</v>
      </c>
      <c r="AT97">
        <f>IF(AME_2030!AT97=0,0,(AME_2050!AT97/AME_2030!AT97)^(1/20)-1)</f>
        <v>-3.9011405684841183E-4</v>
      </c>
      <c r="AU97">
        <f>IF(AME_2030!AU97=0,0,(AME_2050!AU97/AME_2030!AU97)^(1/20)-1)</f>
        <v>-5.6339959673767925E-4</v>
      </c>
    </row>
    <row r="98" spans="1:47" x14ac:dyDescent="0.25">
      <c r="A98" s="146"/>
      <c r="B98" s="1" t="s">
        <v>22</v>
      </c>
      <c r="C98" s="1">
        <v>20</v>
      </c>
      <c r="D98" s="4" t="s">
        <v>59</v>
      </c>
      <c r="E98">
        <f>IF(AME_2030!E98=0,0,(AME_2050!E98/AME_2030!E98)^(1/20)-1)</f>
        <v>-3.6831096426170884E-4</v>
      </c>
      <c r="F98">
        <f>IF(AME_2030!F98=0,0,(AME_2050!F98/AME_2030!F98)^(1/20)-1)</f>
        <v>9.8979153189127089E-6</v>
      </c>
      <c r="G98">
        <f>IF(AME_2030!G98=0,0,(AME_2050!G98/AME_2030!G98)^(1/20)-1)</f>
        <v>1.0254268545395462E-9</v>
      </c>
      <c r="H98">
        <f>IF(AME_2030!H98=0,0,(AME_2050!H98/AME_2030!H98)^(1/20)-1)</f>
        <v>8.5684647569905792E-4</v>
      </c>
      <c r="I98">
        <f>IF(AME_2030!I98=0,0,(AME_2050!I98/AME_2030!I98)^(1/20)-1)</f>
        <v>3.2489958856496415E-4</v>
      </c>
      <c r="J98">
        <f>IF(AME_2030!J98=0,0,(AME_2050!J98/AME_2030!J98)^(1/20)-1)</f>
        <v>-6.2593355890150359E-4</v>
      </c>
      <c r="K98" s="64">
        <f>IF('AME_2030 (Z)'!AW98=0,0,('AME_2050 (Z)'!AW98/'AME_2030 (Z)'!AW98)^(1/20)-1)</f>
        <v>9.4889798196717834E-6</v>
      </c>
      <c r="L98" s="64">
        <f t="shared" si="11"/>
        <v>9.4889798196717834E-6</v>
      </c>
      <c r="M98">
        <f>IF(AME_2030!M98=0,0,(AME_2050!M98/AME_2030!M98)^(1/20)-1)</f>
        <v>1.5332298881842732E-5</v>
      </c>
      <c r="N98">
        <f>IF(AME_2030!N98=0,0,(AME_2050!N98/AME_2030!N98)^(1/20)-1)</f>
        <v>6.0945246207855241E-4</v>
      </c>
      <c r="O98">
        <f>IF(AME_2030!O98=0,0,(AME_2050!O98/AME_2030!O98)^(1/20)-1)</f>
        <v>1.9822390147128388E-4</v>
      </c>
      <c r="P98">
        <f>IF(AME_2030!P98=0,0,(AME_2050!P98/AME_2030!P98)^(1/20)-1)</f>
        <v>1.1142240303918527E-4</v>
      </c>
      <c r="Q98">
        <f>IF(AME_2030!Q98=0,0,(AME_2050!Q98/AME_2030!Q98)^(1/20)-1)</f>
        <v>-1.5983675261121988E-7</v>
      </c>
      <c r="R98">
        <f>IF(AME_2030!R98=0,0,(AME_2050!R98/AME_2030!R98)^(1/20)-1)</f>
        <v>1.7487387093950701E-8</v>
      </c>
      <c r="S98" s="64">
        <f t="shared" si="8"/>
        <v>-1.006560648031396E-5</v>
      </c>
      <c r="T98" s="64">
        <f>IF(AME_2030!T98=0,0,(AME_2050!T98/AME_2030!T98)^(1/20)-1)</f>
        <v>-1.006560648031396E-5</v>
      </c>
      <c r="U98">
        <f>IF(AME_2030!U98=0,0,(AME_2050!U98/AME_2030!U98)^(1/20)-1)</f>
        <v>2.1296780282176186E-5</v>
      </c>
      <c r="V98">
        <f>IF(AME_2030!V98=0,0,(AME_2050!V98/AME_2030!V98)^(1/20)-1)</f>
        <v>1.4685107796452712E-8</v>
      </c>
      <c r="W98">
        <f>IF(AME_2030!W98=0,0,(AME_2050!W98/AME_2030!W98)^(1/20)-1)</f>
        <v>-7.2941953640159873E-5</v>
      </c>
      <c r="X98">
        <f>IF(AME_2030!X98=0,0,(AME_2050!X98/AME_2030!X98)^(1/20)-1)</f>
        <v>2.6543642828169567E-6</v>
      </c>
      <c r="Y98">
        <f>IF(AME_2030!Y98=0,0,(AME_2050!Y98/AME_2030!Y98)^(1/20)-1)</f>
        <v>-3.2568858520057864E-3</v>
      </c>
      <c r="Z98">
        <f>IF(AME_2030!Z98=0,0,(AME_2050!Z98/AME_2030!Z98)^(1/20)-1)</f>
        <v>1.4288431295206294E-4</v>
      </c>
      <c r="AA98">
        <f>IF(AME_2030!AA98=0,0,(AME_2050!AA98/AME_2030!AA98)^(1/20)-1)</f>
        <v>1.3586925109367876E-3</v>
      </c>
      <c r="AB98">
        <f>IF(AME_2030!AB98=0,0,(AME_2050!AB98/AME_2030!AB98)^(1/20)-1)</f>
        <v>2.3994706919383546E-5</v>
      </c>
      <c r="AC98">
        <f>IF(AME_2030!AC98=0,0,(AME_2050!AC98/AME_2030!AC98)^(1/20)-1)</f>
        <v>-1.1420399031303319E-4</v>
      </c>
      <c r="AD98">
        <f>IF(AME_2030!AD98=0,0,(AME_2050!AD98/AME_2030!AD98)^(1/20)-1)</f>
        <v>7.3817110607832248E-5</v>
      </c>
      <c r="AE98">
        <f>IF(AME_2030!AE98=0,0,(AME_2050!AE98/AME_2030!AE98)^(1/20)-1)</f>
        <v>9.1093228888228239E-5</v>
      </c>
      <c r="AF98">
        <f>IF(AME_2030!AF98=0,0,(AME_2050!AF98/AME_2030!AF98)^(1/20)-1)</f>
        <v>9.6572515527304503E-5</v>
      </c>
      <c r="AG98">
        <f>IF(AME_2030!AG98=0,0,(AME_2050!AG98/AME_2030!AG98)^(1/20)-1)</f>
        <v>3.1933415009399724E-5</v>
      </c>
      <c r="AH98">
        <f>IF(AME_2030!AH98=0,0,(AME_2050!AH98/AME_2030!AH98)^(1/20)-1)</f>
        <v>6.1176081036284913E-5</v>
      </c>
      <c r="AI98">
        <f>IF(AME_2030!AI98=0,0,(AME_2050!AI98/AME_2030!AI98)^(1/20)-1)</f>
        <v>-2.4182581313536566E-5</v>
      </c>
      <c r="AJ98">
        <f>IF(AME_2030!AJ98=0,0,(AME_2050!AJ98/AME_2030!AJ98)^(1/20)-1)</f>
        <v>1.123300526151283E-6</v>
      </c>
      <c r="AK98">
        <f>IF(AME_2030!AK98=0,0,(AME_2050!AK98/AME_2030!AK98)^(1/20)-1)</f>
        <v>0</v>
      </c>
      <c r="AL98">
        <f>IF(AME_2030!AL98=0,0,(AME_2050!AL98/AME_2030!AL98)^(1/20)-1)</f>
        <v>-3.195665898791944E-5</v>
      </c>
      <c r="AM98">
        <f>IF(AME_2030!AM98=0,0,(AME_2050!AM98/AME_2030!AM98)^(1/20)-1)</f>
        <v>1.2698027824775693E-6</v>
      </c>
      <c r="AN98">
        <f>IF(AME_2030!AN98=0,0,(AME_2050!AN98/AME_2030!AN98)^(1/20)-1)</f>
        <v>0</v>
      </c>
      <c r="AO98">
        <f>IF(AME_2030!AO98=0,0,(AME_2050!AO98/AME_2030!AO98)^(1/20)-1)</f>
        <v>2.4742341353523045E-7</v>
      </c>
      <c r="AP98">
        <f>IF(AME_2030!AP98=0,0,(AME_2050!AP98/AME_2030!AP98)^(1/20)-1)</f>
        <v>0</v>
      </c>
      <c r="AQ98">
        <f>IF(AME_2030!AQ98=0,0,(AME_2050!AQ98/AME_2030!AQ98)^(1/20)-1)</f>
        <v>0</v>
      </c>
      <c r="AR98">
        <f>IF(AME_2030!AR98=0,0,(AME_2050!AR98/AME_2030!AR98)^(1/20)-1)</f>
        <v>0</v>
      </c>
      <c r="AS98">
        <f>IF(AME_2030!AS98=0,0,(AME_2050!AS98/AME_2030!AS98)^(1/20)-1)</f>
        <v>0</v>
      </c>
      <c r="AT98">
        <f>IF(AME_2030!AT98=0,0,(AME_2050!AT98/AME_2030!AT98)^(1/20)-1)</f>
        <v>-1.0236141754216277E-5</v>
      </c>
      <c r="AU98">
        <f>IF(AME_2030!AU98=0,0,(AME_2050!AU98/AME_2030!AU98)^(1/20)-1)</f>
        <v>-1.5764781066796019E-5</v>
      </c>
    </row>
    <row r="99" spans="1:47" x14ac:dyDescent="0.25">
      <c r="A99" s="146"/>
      <c r="B99" s="1" t="s">
        <v>23</v>
      </c>
      <c r="C99" s="1">
        <v>21</v>
      </c>
      <c r="D99" s="4" t="s">
        <v>60</v>
      </c>
      <c r="E99">
        <f>IF(AME_2030!E99=0,0,(AME_2050!E99/AME_2030!E99)^(1/20)-1)</f>
        <v>-5.1192139479117049E-4</v>
      </c>
      <c r="F99">
        <f>IF(AME_2030!F99=0,0,(AME_2050!F99/AME_2030!F99)^(1/20)-1)</f>
        <v>-8.8308158353700428E-5</v>
      </c>
      <c r="G99">
        <f>IF(AME_2030!G99=0,0,(AME_2050!G99/AME_2030!G99)^(1/20)-1)</f>
        <v>1.0254268545395462E-9</v>
      </c>
      <c r="H99">
        <f>IF(AME_2030!H99=0,0,(AME_2050!H99/AME_2030!H99)^(1/20)-1)</f>
        <v>-3.4364446564499884E-3</v>
      </c>
      <c r="I99">
        <f>IF(AME_2030!I99=0,0,(AME_2050!I99/AME_2030!I99)^(1/20)-1)</f>
        <v>4.847609010416587E-4</v>
      </c>
      <c r="J99">
        <f>IF(AME_2030!J99=0,0,(AME_2050!J99/AME_2030!J99)^(1/20)-1)</f>
        <v>-6.9906604792113747E-4</v>
      </c>
      <c r="K99" s="64">
        <f>IF('AME_2030 (Z)'!AW99=0,0,('AME_2050 (Z)'!AW99/'AME_2030 (Z)'!AW99)^(1/20)-1)</f>
        <v>-4.4999153528291203E-5</v>
      </c>
      <c r="L99" s="64">
        <f t="shared" si="11"/>
        <v>-4.4999153528291203E-5</v>
      </c>
      <c r="M99">
        <f>IF(AME_2030!M99=0,0,(AME_2050!M99/AME_2030!M99)^(1/20)-1)</f>
        <v>-8.5422509345500774E-4</v>
      </c>
      <c r="N99">
        <f>IF(AME_2030!N99=0,0,(AME_2050!N99/AME_2030!N99)^(1/20)-1)</f>
        <v>-1.7673866669848382E-3</v>
      </c>
      <c r="O99">
        <f>IF(AME_2030!O99=0,0,(AME_2050!O99/AME_2030!O99)^(1/20)-1)</f>
        <v>-1.9441900182148864E-4</v>
      </c>
      <c r="P99">
        <f>IF(AME_2030!P99=0,0,(AME_2050!P99/AME_2030!P99)^(1/20)-1)</f>
        <v>-6.1543575745925949E-4</v>
      </c>
      <c r="Q99">
        <f>IF(AME_2030!Q99=0,0,(AME_2050!Q99/AME_2030!Q99)^(1/20)-1)</f>
        <v>-1.5983675261121988E-7</v>
      </c>
      <c r="R99">
        <f>IF(AME_2030!R99=0,0,(AME_2050!R99/AME_2030!R99)^(1/20)-1)</f>
        <v>0</v>
      </c>
      <c r="S99" s="64">
        <f t="shared" si="8"/>
        <v>1.0797517973504256E-5</v>
      </c>
      <c r="T99" s="64">
        <f>IF(AME_2030!T99=0,0,(AME_2050!T99/AME_2030!T99)^(1/20)-1)</f>
        <v>1.0797517973504256E-5</v>
      </c>
      <c r="U99">
        <f>IF(AME_2030!U99=0,0,(AME_2050!U99/AME_2030!U99)^(1/20)-1)</f>
        <v>0</v>
      </c>
      <c r="V99">
        <f>IF(AME_2030!V99=0,0,(AME_2050!V99/AME_2030!V99)^(1/20)-1)</f>
        <v>0</v>
      </c>
      <c r="W99">
        <f>IF(AME_2030!W99=0,0,(AME_2050!W99/AME_2030!W99)^(1/20)-1)</f>
        <v>-4.7967707547580396E-4</v>
      </c>
      <c r="X99">
        <f>IF(AME_2030!X99=0,0,(AME_2050!X99/AME_2030!X99)^(1/20)-1)</f>
        <v>7.4002964762787116E-6</v>
      </c>
      <c r="Y99">
        <f>IF(AME_2030!Y99=0,0,(AME_2050!Y99/AME_2030!Y99)^(1/20)-1)</f>
        <v>-3.2568858520047872E-3</v>
      </c>
      <c r="Z99">
        <f>IF(AME_2030!Z99=0,0,(AME_2050!Z99/AME_2030!Z99)^(1/20)-1)</f>
        <v>-4.6083779253114354E-4</v>
      </c>
      <c r="AA99">
        <f>IF(AME_2030!AA99=0,0,(AME_2050!AA99/AME_2030!AA99)^(1/20)-1)</f>
        <v>1.3586902556608216E-3</v>
      </c>
      <c r="AB99">
        <f>IF(AME_2030!AB99=0,0,(AME_2050!AB99/AME_2030!AB99)^(1/20)-1)</f>
        <v>7.1102865117911307E-6</v>
      </c>
      <c r="AC99">
        <f>IF(AME_2030!AC99=0,0,(AME_2050!AC99/AME_2030!AC99)^(1/20)-1)</f>
        <v>-1.1420399031303319E-4</v>
      </c>
      <c r="AD99">
        <f>IF(AME_2030!AD99=0,0,(AME_2050!AD99/AME_2030!AD99)^(1/20)-1)</f>
        <v>7.3817110607832248E-5</v>
      </c>
      <c r="AE99">
        <f>IF(AME_2030!AE99=0,0,(AME_2050!AE99/AME_2030!AE99)^(1/20)-1)</f>
        <v>9.1093228888228239E-5</v>
      </c>
      <c r="AF99">
        <f>IF(AME_2030!AF99=0,0,(AME_2050!AF99/AME_2030!AF99)^(1/20)-1)</f>
        <v>9.6572515527304503E-5</v>
      </c>
      <c r="AG99">
        <f>IF(AME_2030!AG99=0,0,(AME_2050!AG99/AME_2030!AG99)^(1/20)-1)</f>
        <v>0</v>
      </c>
      <c r="AH99">
        <f>IF(AME_2030!AH99=0,0,(AME_2050!AH99/AME_2030!AH99)^(1/20)-1)</f>
        <v>6.1176081036284913E-5</v>
      </c>
      <c r="AI99">
        <f>IF(AME_2030!AI99=0,0,(AME_2050!AI99/AME_2030!AI99)^(1/20)-1)</f>
        <v>-2.3781812958145743E-5</v>
      </c>
      <c r="AJ99">
        <f>IF(AME_2030!AJ99=0,0,(AME_2050!AJ99/AME_2030!AJ99)^(1/20)-1)</f>
        <v>8.8316879942595961E-7</v>
      </c>
      <c r="AK99">
        <f>IF(AME_2030!AK99=0,0,(AME_2050!AK99/AME_2030!AK99)^(1/20)-1)</f>
        <v>0</v>
      </c>
      <c r="AL99">
        <f>IF(AME_2030!AL99=0,0,(AME_2050!AL99/AME_2030!AL99)^(1/20)-1)</f>
        <v>-3.195665898791944E-5</v>
      </c>
      <c r="AM99">
        <f>IF(AME_2030!AM99=0,0,(AME_2050!AM99/AME_2030!AM99)^(1/20)-1)</f>
        <v>1.6394853541434884E-7</v>
      </c>
      <c r="AN99">
        <f>IF(AME_2030!AN99=0,0,(AME_2050!AN99/AME_2030!AN99)^(1/20)-1)</f>
        <v>0</v>
      </c>
      <c r="AO99">
        <f>IF(AME_2030!AO99=0,0,(AME_2050!AO99/AME_2030!AO99)^(1/20)-1)</f>
        <v>2.4742341353523045E-7</v>
      </c>
      <c r="AP99">
        <f>IF(AME_2030!AP99=0,0,(AME_2050!AP99/AME_2030!AP99)^(1/20)-1)</f>
        <v>0</v>
      </c>
      <c r="AQ99">
        <f>IF(AME_2030!AQ99=0,0,(AME_2050!AQ99/AME_2030!AQ99)^(1/20)-1)</f>
        <v>0</v>
      </c>
      <c r="AR99">
        <f>IF(AME_2030!AR99=0,0,(AME_2050!AR99/AME_2030!AR99)^(1/20)-1)</f>
        <v>0</v>
      </c>
      <c r="AS99">
        <f>IF(AME_2030!AS99=0,0,(AME_2050!AS99/AME_2030!AS99)^(1/20)-1)</f>
        <v>0</v>
      </c>
      <c r="AT99">
        <f>IF(AME_2030!AT99=0,0,(AME_2050!AT99/AME_2030!AT99)^(1/20)-1)</f>
        <v>-2.297667102287182E-3</v>
      </c>
      <c r="AU99">
        <f>IF(AME_2030!AU99=0,0,(AME_2050!AU99/AME_2030!AU99)^(1/20)-1)</f>
        <v>-1.218186630940199E-3</v>
      </c>
    </row>
    <row r="100" spans="1:47" x14ac:dyDescent="0.25">
      <c r="A100" s="146"/>
      <c r="B100" s="1" t="s">
        <v>24</v>
      </c>
      <c r="C100" s="1">
        <v>22</v>
      </c>
      <c r="D100" s="4" t="s">
        <v>61</v>
      </c>
      <c r="E100">
        <f>IF(AME_2030!E100=0,0,(AME_2050!E100/AME_2030!E100)^(1/20)-1)</f>
        <v>8.1752192719219963E-5</v>
      </c>
      <c r="F100">
        <f>IF(AME_2030!F100=0,0,(AME_2050!F100/AME_2030!F100)^(1/20)-1)</f>
        <v>2.546160881733428E-5</v>
      </c>
      <c r="G100">
        <f>IF(AME_2030!G100=0,0,(AME_2050!G100/AME_2030!G100)^(1/20)-1)</f>
        <v>1.0254268545395462E-9</v>
      </c>
      <c r="H100">
        <f>IF(AME_2030!H100=0,0,(AME_2050!H100/AME_2030!H100)^(1/20)-1)</f>
        <v>-2.2751246307632922E-3</v>
      </c>
      <c r="I100">
        <f>IF(AME_2030!I100=0,0,(AME_2050!I100/AME_2030!I100)^(1/20)-1)</f>
        <v>5.856671899500121E-4</v>
      </c>
      <c r="J100">
        <f>IF(AME_2030!J100=0,0,(AME_2050!J100/AME_2030!J100)^(1/20)-1)</f>
        <v>1.8393153613471824E-4</v>
      </c>
      <c r="K100" s="64">
        <f>IF('AME_2030 (Z)'!AW100=0,0,('AME_2050 (Z)'!AW100/'AME_2030 (Z)'!AW100)^(1/20)-1)</f>
        <v>-3.5194232278157322E-5</v>
      </c>
      <c r="L100" s="64">
        <f t="shared" si="11"/>
        <v>-3.5194232278157322E-5</v>
      </c>
      <c r="M100">
        <f>IF(AME_2030!M100=0,0,(AME_2050!M100/AME_2030!M100)^(1/20)-1)</f>
        <v>-8.7906642050683548E-4</v>
      </c>
      <c r="N100">
        <f>IF(AME_2030!N100=0,0,(AME_2050!N100/AME_2030!N100)^(1/20)-1)</f>
        <v>-1.8170457305941579E-3</v>
      </c>
      <c r="O100">
        <f>IF(AME_2030!O100=0,0,(AME_2050!O100/AME_2030!O100)^(1/20)-1)</f>
        <v>-9.8894611640820695E-4</v>
      </c>
      <c r="P100">
        <f>IF(AME_2030!P100=0,0,(AME_2050!P100/AME_2030!P100)^(1/20)-1)</f>
        <v>-5.2758037036160221E-4</v>
      </c>
      <c r="Q100">
        <f>IF(AME_2030!Q100=0,0,(AME_2050!Q100/AME_2030!Q100)^(1/20)-1)</f>
        <v>-1.5983675261121988E-7</v>
      </c>
      <c r="R100">
        <f>IF(AME_2030!R100=0,0,(AME_2050!R100/AME_2030!R100)^(1/20)-1)</f>
        <v>1.7487387093950701E-8</v>
      </c>
      <c r="S100" s="64">
        <f t="shared" si="8"/>
        <v>1.0797517973504256E-5</v>
      </c>
      <c r="T100" s="64">
        <f>IF(AME_2030!T100=0,0,(AME_2050!T100/AME_2030!T100)^(1/20)-1)</f>
        <v>1.0797517973504256E-5</v>
      </c>
      <c r="U100">
        <f>IF(AME_2030!U100=0,0,(AME_2050!U100/AME_2030!U100)^(1/20)-1)</f>
        <v>1.6895997989374578E-5</v>
      </c>
      <c r="V100">
        <f>IF(AME_2030!V100=0,0,(AME_2050!V100/AME_2030!V100)^(1/20)-1)</f>
        <v>1.4685107796452712E-8</v>
      </c>
      <c r="W100">
        <f>IF(AME_2030!W100=0,0,(AME_2050!W100/AME_2030!W100)^(1/20)-1)</f>
        <v>-1.1916894352259622E-4</v>
      </c>
      <c r="X100">
        <f>IF(AME_2030!X100=0,0,(AME_2050!X100/AME_2030!X100)^(1/20)-1)</f>
        <v>4.3519649355339141E-6</v>
      </c>
      <c r="Y100">
        <f>IF(AME_2030!Y100=0,0,(AME_2050!Y100/AME_2030!Y100)^(1/20)-1)</f>
        <v>-3.2568858520044541E-3</v>
      </c>
      <c r="Z100">
        <f>IF(AME_2030!Z100=0,0,(AME_2050!Z100/AME_2030!Z100)^(1/20)-1)</f>
        <v>1.4787126053072974E-4</v>
      </c>
      <c r="AA100">
        <f>IF(AME_2030!AA100=0,0,(AME_2050!AA100/AME_2030!AA100)^(1/20)-1)</f>
        <v>1.3586932628197879E-3</v>
      </c>
      <c r="AB100">
        <f>IF(AME_2030!AB100=0,0,(AME_2050!AB100/AME_2030!AB100)^(1/20)-1)</f>
        <v>4.8704288233780701E-5</v>
      </c>
      <c r="AC100">
        <f>IF(AME_2030!AC100=0,0,(AME_2050!AC100/AME_2030!AC100)^(1/20)-1)</f>
        <v>-1.1420399031303319E-4</v>
      </c>
      <c r="AD100">
        <f>IF(AME_2030!AD100=0,0,(AME_2050!AD100/AME_2030!AD100)^(1/20)-1)</f>
        <v>7.3817110607832248E-5</v>
      </c>
      <c r="AE100">
        <f>IF(AME_2030!AE100=0,0,(AME_2050!AE100/AME_2030!AE100)^(1/20)-1)</f>
        <v>9.1093228888228239E-5</v>
      </c>
      <c r="AF100">
        <f>IF(AME_2030!AF100=0,0,(AME_2050!AF100/AME_2030!AF100)^(1/20)-1)</f>
        <v>9.6572515527304503E-5</v>
      </c>
      <c r="AG100">
        <f>IF(AME_2030!AG100=0,0,(AME_2050!AG100/AME_2030!AG100)^(1/20)-1)</f>
        <v>3.1933415009399724E-5</v>
      </c>
      <c r="AH100">
        <f>IF(AME_2030!AH100=0,0,(AME_2050!AH100/AME_2030!AH100)^(1/20)-1)</f>
        <v>6.1176081036284913E-5</v>
      </c>
      <c r="AI100">
        <f>IF(AME_2030!AI100=0,0,(AME_2050!AI100/AME_2030!AI100)^(1/20)-1)</f>
        <v>-2.4005632491386208E-5</v>
      </c>
      <c r="AJ100">
        <f>IF(AME_2030!AJ100=0,0,(AME_2050!AJ100/AME_2030!AJ100)^(1/20)-1)</f>
        <v>8.8575762280385106E-7</v>
      </c>
      <c r="AK100">
        <f>IF(AME_2030!AK100=0,0,(AME_2050!AK100/AME_2030!AK100)^(1/20)-1)</f>
        <v>0</v>
      </c>
      <c r="AL100">
        <f>IF(AME_2030!AL100=0,0,(AME_2050!AL100/AME_2030!AL100)^(1/20)-1)</f>
        <v>-3.195665898791944E-5</v>
      </c>
      <c r="AM100">
        <f>IF(AME_2030!AM100=0,0,(AME_2050!AM100/AME_2030!AM100)^(1/20)-1)</f>
        <v>-2.2587690952091677E-6</v>
      </c>
      <c r="AN100">
        <f>IF(AME_2030!AN100=0,0,(AME_2050!AN100/AME_2030!AN100)^(1/20)-1)</f>
        <v>0</v>
      </c>
      <c r="AO100">
        <f>IF(AME_2030!AO100=0,0,(AME_2050!AO100/AME_2030!AO100)^(1/20)-1)</f>
        <v>2.4742341353523045E-7</v>
      </c>
      <c r="AP100">
        <f>IF(AME_2030!AP100=0,0,(AME_2050!AP100/AME_2030!AP100)^(1/20)-1)</f>
        <v>0</v>
      </c>
      <c r="AQ100">
        <f>IF(AME_2030!AQ100=0,0,(AME_2050!AQ100/AME_2030!AQ100)^(1/20)-1)</f>
        <v>0</v>
      </c>
      <c r="AR100">
        <f>IF(AME_2030!AR100=0,0,(AME_2050!AR100/AME_2030!AR100)^(1/20)-1)</f>
        <v>0</v>
      </c>
      <c r="AS100">
        <f>IF(AME_2030!AS100=0,0,(AME_2050!AS100/AME_2030!AS100)^(1/20)-1)</f>
        <v>0</v>
      </c>
      <c r="AT100">
        <f>IF(AME_2030!AT100=0,0,(AME_2050!AT100/AME_2030!AT100)^(1/20)-1)</f>
        <v>-3.04398844900855E-4</v>
      </c>
      <c r="AU100">
        <f>IF(AME_2030!AU100=0,0,(AME_2050!AU100/AME_2030!AU100)^(1/20)-1)</f>
        <v>-3.0832108873135589E-4</v>
      </c>
    </row>
    <row r="101" spans="1:47" x14ac:dyDescent="0.25">
      <c r="A101" s="146"/>
      <c r="B101" s="1" t="s">
        <v>25</v>
      </c>
      <c r="C101" s="1">
        <v>23</v>
      </c>
      <c r="D101" s="4" t="s">
        <v>62</v>
      </c>
      <c r="E101">
        <f>IF(AME_2030!E101=0,0,(AME_2050!E101/AME_2030!E101)^(1/20)-1)</f>
        <v>7.9244195993544153E-4</v>
      </c>
      <c r="F101">
        <f>IF(AME_2030!F101=0,0,(AME_2050!F101/AME_2030!F101)^(1/20)-1)</f>
        <v>8.0062305020733859E-4</v>
      </c>
      <c r="G101">
        <f>IF(AME_2030!G101=0,0,(AME_2050!G101/AME_2030!G101)^(1/20)-1)</f>
        <v>1.0254268545395462E-9</v>
      </c>
      <c r="H101">
        <f>IF(AME_2030!H101=0,0,(AME_2050!H101/AME_2030!H101)^(1/20)-1)</f>
        <v>2.2490055286781274E-3</v>
      </c>
      <c r="I101">
        <f>IF(AME_2030!I101=0,0,(AME_2050!I101/AME_2030!I101)^(1/20)-1)</f>
        <v>3.4471315009176884E-4</v>
      </c>
      <c r="J101">
        <f>IF(AME_2030!J101=0,0,(AME_2050!J101/AME_2030!J101)^(1/20)-1)</f>
        <v>0</v>
      </c>
      <c r="K101" s="64">
        <f>IF('AME_2030 (Z)'!AW101=0,0,('AME_2050 (Z)'!AW101/'AME_2030 (Z)'!AW101)^(1/20)-1)</f>
        <v>1.0567181456089259E-5</v>
      </c>
      <c r="L101" s="64">
        <f t="shared" si="11"/>
        <v>1.0567181456089259E-5</v>
      </c>
      <c r="M101">
        <f>IF(AME_2030!M101=0,0,(AME_2050!M101/AME_2030!M101)^(1/20)-1)</f>
        <v>-1.6331883102173039E-3</v>
      </c>
      <c r="N101">
        <f>IF(AME_2030!N101=0,0,(AME_2050!N101/AME_2030!N101)^(1/20)-1)</f>
        <v>-5.5503387632604984E-5</v>
      </c>
      <c r="O101">
        <f>IF(AME_2030!O101=0,0,(AME_2050!O101/AME_2030!O101)^(1/20)-1)</f>
        <v>-1.7799672295414348E-3</v>
      </c>
      <c r="P101">
        <f>IF(AME_2030!P101=0,0,(AME_2050!P101/AME_2030!P101)^(1/20)-1)</f>
        <v>-5.4491024985214853E-4</v>
      </c>
      <c r="Q101">
        <f>IF(AME_2030!Q101=0,0,(AME_2050!Q101/AME_2030!Q101)^(1/20)-1)</f>
        <v>-1.5983675261121988E-7</v>
      </c>
      <c r="R101">
        <f>IF(AME_2030!R101=0,0,(AME_2050!R101/AME_2030!R101)^(1/20)-1)</f>
        <v>0</v>
      </c>
      <c r="S101" s="64">
        <f t="shared" si="8"/>
        <v>0</v>
      </c>
      <c r="T101" s="64">
        <f>IF(AME_2030!T101=0,0,(AME_2050!T101/AME_2030!T101)^(1/20)-1)</f>
        <v>0</v>
      </c>
      <c r="U101">
        <f>IF(AME_2030!U101=0,0,(AME_2050!U101/AME_2030!U101)^(1/20)-1)</f>
        <v>-4.2685539195508326E-6</v>
      </c>
      <c r="V101">
        <f>IF(AME_2030!V101=0,0,(AME_2050!V101/AME_2030!V101)^(1/20)-1)</f>
        <v>0</v>
      </c>
      <c r="W101">
        <f>IF(AME_2030!W101=0,0,(AME_2050!W101/AME_2030!W101)^(1/20)-1)</f>
        <v>0</v>
      </c>
      <c r="X101">
        <f>IF(AME_2030!X101=0,0,(AME_2050!X101/AME_2030!X101)^(1/20)-1)</f>
        <v>0</v>
      </c>
      <c r="Y101">
        <f>IF(AME_2030!Y101=0,0,(AME_2050!Y101/AME_2030!Y101)^(1/20)-1)</f>
        <v>-3.2568858520053423E-3</v>
      </c>
      <c r="Z101">
        <f>IF(AME_2030!Z101=0,0,(AME_2050!Z101/AME_2030!Z101)^(1/20)-1)</f>
        <v>-4.6272184899975866E-4</v>
      </c>
      <c r="AA101">
        <f>IF(AME_2030!AA101=0,0,(AME_2050!AA101/AME_2030!AA101)^(1/20)-1)</f>
        <v>1.3586938298937312E-3</v>
      </c>
      <c r="AB101">
        <f>IF(AME_2030!AB101=0,0,(AME_2050!AB101/AME_2030!AB101)^(1/20)-1)</f>
        <v>7.1210608342253678E-5</v>
      </c>
      <c r="AC101">
        <f>IF(AME_2030!AC101=0,0,(AME_2050!AC101/AME_2030!AC101)^(1/20)-1)</f>
        <v>-1.1420399031303319E-4</v>
      </c>
      <c r="AD101">
        <f>IF(AME_2030!AD101=0,0,(AME_2050!AD101/AME_2030!AD101)^(1/20)-1)</f>
        <v>0</v>
      </c>
      <c r="AE101">
        <f>IF(AME_2030!AE101=0,0,(AME_2050!AE101/AME_2030!AE101)^(1/20)-1)</f>
        <v>9.1093228888228239E-5</v>
      </c>
      <c r="AF101">
        <f>IF(AME_2030!AF101=0,0,(AME_2050!AF101/AME_2030!AF101)^(1/20)-1)</f>
        <v>9.6572515527304503E-5</v>
      </c>
      <c r="AG101">
        <f>IF(AME_2030!AG101=0,0,(AME_2050!AG101/AME_2030!AG101)^(1/20)-1)</f>
        <v>0</v>
      </c>
      <c r="AH101">
        <f>IF(AME_2030!AH101=0,0,(AME_2050!AH101/AME_2030!AH101)^(1/20)-1)</f>
        <v>6.1176081036284913E-5</v>
      </c>
      <c r="AI101">
        <f>IF(AME_2030!AI101=0,0,(AME_2050!AI101/AME_2030!AI101)^(1/20)-1)</f>
        <v>-2.3781812958145743E-5</v>
      </c>
      <c r="AJ101">
        <f>IF(AME_2030!AJ101=0,0,(AME_2050!AJ101/AME_2030!AJ101)^(1/20)-1)</f>
        <v>8.8316879942595961E-7</v>
      </c>
      <c r="AK101">
        <f>IF(AME_2030!AK101=0,0,(AME_2050!AK101/AME_2030!AK101)^(1/20)-1)</f>
        <v>0</v>
      </c>
      <c r="AL101">
        <f>IF(AME_2030!AL101=0,0,(AME_2050!AL101/AME_2030!AL101)^(1/20)-1)</f>
        <v>-3.195665898791944E-5</v>
      </c>
      <c r="AM101">
        <f>IF(AME_2030!AM101=0,0,(AME_2050!AM101/AME_2030!AM101)^(1/20)-1)</f>
        <v>0</v>
      </c>
      <c r="AN101">
        <f>IF(AME_2030!AN101=0,0,(AME_2050!AN101/AME_2030!AN101)^(1/20)-1)</f>
        <v>0</v>
      </c>
      <c r="AO101">
        <f>IF(AME_2030!AO101=0,0,(AME_2050!AO101/AME_2030!AO101)^(1/20)-1)</f>
        <v>2.4742341353523045E-7</v>
      </c>
      <c r="AP101">
        <f>IF(AME_2030!AP101=0,0,(AME_2050!AP101/AME_2030!AP101)^(1/20)-1)</f>
        <v>0</v>
      </c>
      <c r="AQ101">
        <f>IF(AME_2030!AQ101=0,0,(AME_2050!AQ101/AME_2030!AQ101)^(1/20)-1)</f>
        <v>0</v>
      </c>
      <c r="AR101">
        <f>IF(AME_2030!AR101=0,0,(AME_2050!AR101/AME_2030!AR101)^(1/20)-1)</f>
        <v>0</v>
      </c>
      <c r="AS101">
        <f>IF(AME_2030!AS101=0,0,(AME_2050!AS101/AME_2030!AS101)^(1/20)-1)</f>
        <v>0</v>
      </c>
      <c r="AT101">
        <f>IF(AME_2030!AT101=0,0,(AME_2050!AT101/AME_2030!AT101)^(1/20)-1)</f>
        <v>-1.3946203566996829E-3</v>
      </c>
      <c r="AU101">
        <f>IF(AME_2030!AU101=0,0,(AME_2050!AU101/AME_2030!AU101)^(1/20)-1)</f>
        <v>0</v>
      </c>
    </row>
    <row r="102" spans="1:47" x14ac:dyDescent="0.25">
      <c r="A102" s="146"/>
      <c r="B102" s="1" t="s">
        <v>26</v>
      </c>
      <c r="C102" s="1">
        <v>24</v>
      </c>
      <c r="D102" s="4" t="s">
        <v>63</v>
      </c>
      <c r="E102">
        <f>IF(AME_2030!E102=0,0,(AME_2050!E102/AME_2030!E102)^(1/20)-1)</f>
        <v>6.9019912966150621E-4</v>
      </c>
      <c r="F102">
        <f>IF(AME_2030!F102=0,0,(AME_2050!F102/AME_2030!F102)^(1/20)-1)</f>
        <v>-1.5641404655930558E-5</v>
      </c>
      <c r="G102">
        <f>IF(AME_2030!G102=0,0,(AME_2050!G102/AME_2030!G102)^(1/20)-1)</f>
        <v>1.0254268545395462E-9</v>
      </c>
      <c r="H102">
        <f>IF(AME_2030!H102=0,0,(AME_2050!H102/AME_2030!H102)^(1/20)-1)</f>
        <v>6.3576049836089332E-4</v>
      </c>
      <c r="I102">
        <f>IF(AME_2030!I102=0,0,(AME_2050!I102/AME_2030!I102)^(1/20)-1)</f>
        <v>-1.4445176165778228E-4</v>
      </c>
      <c r="J102">
        <f>IF(AME_2030!J102=0,0,(AME_2050!J102/AME_2030!J102)^(1/20)-1)</f>
        <v>-9.8387680428335678E-4</v>
      </c>
      <c r="K102" s="64">
        <f>IF('AME_2030 (Z)'!AW102=0,0,('AME_2050 (Z)'!AW102/'AME_2030 (Z)'!AW102)^(1/20)-1)</f>
        <v>7.7847106660922094E-6</v>
      </c>
      <c r="L102" s="64">
        <f t="shared" si="11"/>
        <v>7.7847106660922094E-6</v>
      </c>
      <c r="M102">
        <f>IF(AME_2030!M102=0,0,(AME_2050!M102/AME_2030!M102)^(1/20)-1)</f>
        <v>1.3622639629984334E-4</v>
      </c>
      <c r="N102">
        <f>IF(AME_2030!N102=0,0,(AME_2050!N102/AME_2030!N102)^(1/20)-1)</f>
        <v>1.2455515932892069E-3</v>
      </c>
      <c r="O102">
        <f>IF(AME_2030!O102=0,0,(AME_2050!O102/AME_2030!O102)^(1/20)-1)</f>
        <v>-2.4829414781516457E-3</v>
      </c>
      <c r="P102">
        <f>IF(AME_2030!P102=0,0,(AME_2050!P102/AME_2030!P102)^(1/20)-1)</f>
        <v>-2.8393428973894075E-4</v>
      </c>
      <c r="Q102">
        <f>IF(AME_2030!Q102=0,0,(AME_2050!Q102/AME_2030!Q102)^(1/20)-1)</f>
        <v>-1.5983675261121988E-7</v>
      </c>
      <c r="R102">
        <f>IF(AME_2030!R102=0,0,(AME_2050!R102/AME_2030!R102)^(1/20)-1)</f>
        <v>1.7487387093950701E-8</v>
      </c>
      <c r="S102" s="64">
        <f t="shared" si="8"/>
        <v>-2.9150876034167439E-6</v>
      </c>
      <c r="T102" s="64">
        <f>IF(AME_2030!T102=0,0,(AME_2050!T102/AME_2030!T102)^(1/20)-1)</f>
        <v>-2.9150876034167439E-6</v>
      </c>
      <c r="U102">
        <f>IF(AME_2030!U102=0,0,(AME_2050!U102/AME_2030!U102)^(1/20)-1)</f>
        <v>0</v>
      </c>
      <c r="V102">
        <f>IF(AME_2030!V102=0,0,(AME_2050!V102/AME_2030!V102)^(1/20)-1)</f>
        <v>1.4685107796452712E-8</v>
      </c>
      <c r="W102">
        <f>IF(AME_2030!W102=0,0,(AME_2050!W102/AME_2030!W102)^(1/20)-1)</f>
        <v>1.3325664932151149E-4</v>
      </c>
      <c r="X102">
        <f>IF(AME_2030!X102=0,0,(AME_2050!X102/AME_2030!X102)^(1/20)-1)</f>
        <v>-3.3349857230247082E-6</v>
      </c>
      <c r="Y102">
        <f>IF(AME_2030!Y102=0,0,(AME_2050!Y102/AME_2030!Y102)^(1/20)-1)</f>
        <v>-3.2568858520046762E-3</v>
      </c>
      <c r="Z102">
        <f>IF(AME_2030!Z102=0,0,(AME_2050!Z102/AME_2030!Z102)^(1/20)-1)</f>
        <v>1.4814509287175426E-4</v>
      </c>
      <c r="AA102">
        <f>IF(AME_2030!AA102=0,0,(AME_2050!AA102/AME_2030!AA102)^(1/20)-1)</f>
        <v>1.3586903228928193E-3</v>
      </c>
      <c r="AB102">
        <f>IF(AME_2030!AB102=0,0,(AME_2050!AB102/AME_2030!AB102)^(1/20)-1)</f>
        <v>6.3292492865185679E-5</v>
      </c>
      <c r="AC102">
        <f>IF(AME_2030!AC102=0,0,(AME_2050!AC102/AME_2030!AC102)^(1/20)-1)</f>
        <v>-1.1420399031303319E-4</v>
      </c>
      <c r="AD102">
        <f>IF(AME_2030!AD102=0,0,(AME_2050!AD102/AME_2030!AD102)^(1/20)-1)</f>
        <v>7.3817110607832248E-5</v>
      </c>
      <c r="AE102">
        <f>IF(AME_2030!AE102=0,0,(AME_2050!AE102/AME_2030!AE102)^(1/20)-1)</f>
        <v>9.1093228888228239E-5</v>
      </c>
      <c r="AF102">
        <f>IF(AME_2030!AF102=0,0,(AME_2050!AF102/AME_2030!AF102)^(1/20)-1)</f>
        <v>9.6572515527304503E-5</v>
      </c>
      <c r="AG102">
        <f>IF(AME_2030!AG102=0,0,(AME_2050!AG102/AME_2030!AG102)^(1/20)-1)</f>
        <v>3.1933415009399724E-5</v>
      </c>
      <c r="AH102">
        <f>IF(AME_2030!AH102=0,0,(AME_2050!AH102/AME_2030!AH102)^(1/20)-1)</f>
        <v>6.1176081036284913E-5</v>
      </c>
      <c r="AI102">
        <f>IF(AME_2030!AI102=0,0,(AME_2050!AI102/AME_2030!AI102)^(1/20)-1)</f>
        <v>-2.3935073327208123E-5</v>
      </c>
      <c r="AJ102">
        <f>IF(AME_2030!AJ102=0,0,(AME_2050!AJ102/AME_2030!AJ102)^(1/20)-1)</f>
        <v>6.3272275503400977E-6</v>
      </c>
      <c r="AK102">
        <f>IF(AME_2030!AK102=0,0,(AME_2050!AK102/AME_2030!AK102)^(1/20)-1)</f>
        <v>0</v>
      </c>
      <c r="AL102">
        <f>IF(AME_2030!AL102=0,0,(AME_2050!AL102/AME_2030!AL102)^(1/20)-1)</f>
        <v>-3.195665898791944E-5</v>
      </c>
      <c r="AM102">
        <f>IF(AME_2030!AM102=0,0,(AME_2050!AM102/AME_2030!AM102)^(1/20)-1)</f>
        <v>-1.9290627351065126E-7</v>
      </c>
      <c r="AN102">
        <f>IF(AME_2030!AN102=0,0,(AME_2050!AN102/AME_2030!AN102)^(1/20)-1)</f>
        <v>0</v>
      </c>
      <c r="AO102">
        <f>IF(AME_2030!AO102=0,0,(AME_2050!AO102/AME_2030!AO102)^(1/20)-1)</f>
        <v>2.4742341353523045E-7</v>
      </c>
      <c r="AP102">
        <f>IF(AME_2030!AP102=0,0,(AME_2050!AP102/AME_2030!AP102)^(1/20)-1)</f>
        <v>0</v>
      </c>
      <c r="AQ102">
        <f>IF(AME_2030!AQ102=0,0,(AME_2050!AQ102/AME_2030!AQ102)^(1/20)-1)</f>
        <v>0</v>
      </c>
      <c r="AR102">
        <f>IF(AME_2030!AR102=0,0,(AME_2050!AR102/AME_2030!AR102)^(1/20)-1)</f>
        <v>0</v>
      </c>
      <c r="AS102">
        <f>IF(AME_2030!AS102=0,0,(AME_2050!AS102/AME_2030!AS102)^(1/20)-1)</f>
        <v>0</v>
      </c>
      <c r="AT102">
        <f>IF(AME_2030!AT102=0,0,(AME_2050!AT102/AME_2030!AT102)^(1/20)-1)</f>
        <v>-2.3078847659196988E-4</v>
      </c>
      <c r="AU102">
        <f>IF(AME_2030!AU102=0,0,(AME_2050!AU102/AME_2030!AU102)^(1/20)-1)</f>
        <v>-2.9463942655727493E-4</v>
      </c>
    </row>
    <row r="103" spans="1:47" x14ac:dyDescent="0.25">
      <c r="A103" s="146"/>
      <c r="B103" s="1" t="s">
        <v>27</v>
      </c>
      <c r="C103" s="1">
        <v>25</v>
      </c>
      <c r="D103" s="4" t="s">
        <v>64</v>
      </c>
      <c r="E103">
        <f>IF(AME_2030!E103=0,0,(AME_2050!E103/AME_2030!E103)^(1/20)-1)</f>
        <v>1.1967931189356129E-3</v>
      </c>
      <c r="F103">
        <f>IF(AME_2030!F103=0,0,(AME_2050!F103/AME_2030!F103)^(1/20)-1)</f>
        <v>7.7712662227114038E-5</v>
      </c>
      <c r="G103">
        <f>IF(AME_2030!G103=0,0,(AME_2050!G103/AME_2030!G103)^(1/20)-1)</f>
        <v>1.0254268545395462E-9</v>
      </c>
      <c r="H103">
        <f>IF(AME_2030!H103=0,0,(AME_2050!H103/AME_2030!H103)^(1/20)-1)</f>
        <v>6.331385814648538E-4</v>
      </c>
      <c r="I103">
        <f>IF(AME_2030!I103=0,0,(AME_2050!I103/AME_2030!I103)^(1/20)-1)</f>
        <v>-5.8611425133858752E-5</v>
      </c>
      <c r="J103">
        <f>IF(AME_2030!J103=0,0,(AME_2050!J103/AME_2030!J103)^(1/20)-1)</f>
        <v>-1.4197797731838602E-3</v>
      </c>
      <c r="K103" s="64">
        <f>IF('AME_2030 (Z)'!AW103=0,0,('AME_2050 (Z)'!AW103/'AME_2030 (Z)'!AW103)^(1/20)-1)</f>
        <v>5.6985233087836207E-6</v>
      </c>
      <c r="L103" s="64">
        <f t="shared" si="11"/>
        <v>5.6985233087836207E-6</v>
      </c>
      <c r="M103">
        <f>IF(AME_2030!M103=0,0,(AME_2050!M103/AME_2030!M103)^(1/20)-1)</f>
        <v>2.6882134004635461E-4</v>
      </c>
      <c r="N103">
        <f>IF(AME_2030!N103=0,0,(AME_2050!N103/AME_2030!N103)^(1/20)-1)</f>
        <v>1.2629614734742667E-3</v>
      </c>
      <c r="O103">
        <f>IF(AME_2030!O103=0,0,(AME_2050!O103/AME_2030!O103)^(1/20)-1)</f>
        <v>-2.8380526317738353E-3</v>
      </c>
      <c r="P103">
        <f>IF(AME_2030!P103=0,0,(AME_2050!P103/AME_2030!P103)^(1/20)-1)</f>
        <v>-3.9858658888758391E-4</v>
      </c>
      <c r="Q103">
        <f>IF(AME_2030!Q103=0,0,(AME_2050!Q103/AME_2030!Q103)^(1/20)-1)</f>
        <v>-1.5983675261121988E-7</v>
      </c>
      <c r="R103">
        <f>IF(AME_2030!R103=0,0,(AME_2050!R103/AME_2030!R103)^(1/20)-1)</f>
        <v>1.7487387093950701E-8</v>
      </c>
      <c r="S103" s="64">
        <f t="shared" si="8"/>
        <v>-2.7973956683302603E-6</v>
      </c>
      <c r="T103" s="64">
        <f>IF(AME_2030!T103=0,0,(AME_2050!T103/AME_2030!T103)^(1/20)-1)</f>
        <v>-2.7973956683302603E-6</v>
      </c>
      <c r="U103">
        <f>IF(AME_2030!U103=0,0,(AME_2050!U103/AME_2030!U103)^(1/20)-1)</f>
        <v>0</v>
      </c>
      <c r="V103">
        <f>IF(AME_2030!V103=0,0,(AME_2050!V103/AME_2030!V103)^(1/20)-1)</f>
        <v>0</v>
      </c>
      <c r="W103">
        <f>IF(AME_2030!W103=0,0,(AME_2050!W103/AME_2030!W103)^(1/20)-1)</f>
        <v>1.1437519996460033E-4</v>
      </c>
      <c r="X103">
        <f>IF(AME_2030!X103=0,0,(AME_2050!X103/AME_2030!X103)^(1/20)-1)</f>
        <v>-2.3907211588181099E-6</v>
      </c>
      <c r="Y103">
        <f>IF(AME_2030!Y103=0,0,(AME_2050!Y103/AME_2030!Y103)^(1/20)-1)</f>
        <v>0</v>
      </c>
      <c r="Z103">
        <f>IF(AME_2030!Z103=0,0,(AME_2050!Z103/AME_2030!Z103)^(1/20)-1)</f>
        <v>1.4803378184913285E-4</v>
      </c>
      <c r="AA103">
        <f>IF(AME_2030!AA103=0,0,(AME_2050!AA103/AME_2030!AA103)^(1/20)-1)</f>
        <v>1.3586903048039556E-3</v>
      </c>
      <c r="AB103">
        <f>IF(AME_2030!AB103=0,0,(AME_2050!AB103/AME_2030!AB103)^(1/20)-1)</f>
        <v>7.6897251225949148E-5</v>
      </c>
      <c r="AC103">
        <f>IF(AME_2030!AC103=0,0,(AME_2050!AC103/AME_2030!AC103)^(1/20)-1)</f>
        <v>-1.1420399031303319E-4</v>
      </c>
      <c r="AD103">
        <f>IF(AME_2030!AD103=0,0,(AME_2050!AD103/AME_2030!AD103)^(1/20)-1)</f>
        <v>7.3817110607832248E-5</v>
      </c>
      <c r="AE103">
        <f>IF(AME_2030!AE103=0,0,(AME_2050!AE103/AME_2030!AE103)^(1/20)-1)</f>
        <v>9.1093228888228239E-5</v>
      </c>
      <c r="AF103">
        <f>IF(AME_2030!AF103=0,0,(AME_2050!AF103/AME_2030!AF103)^(1/20)-1)</f>
        <v>9.6572515527304503E-5</v>
      </c>
      <c r="AG103">
        <f>IF(AME_2030!AG103=0,0,(AME_2050!AG103/AME_2030!AG103)^(1/20)-1)</f>
        <v>0</v>
      </c>
      <c r="AH103">
        <f>IF(AME_2030!AH103=0,0,(AME_2050!AH103/AME_2030!AH103)^(1/20)-1)</f>
        <v>6.1176081036284913E-5</v>
      </c>
      <c r="AI103">
        <f>IF(AME_2030!AI103=0,0,(AME_2050!AI103/AME_2030!AI103)^(1/20)-1)</f>
        <v>-2.3781812958145743E-5</v>
      </c>
      <c r="AJ103">
        <f>IF(AME_2030!AJ103=0,0,(AME_2050!AJ103/AME_2030!AJ103)^(1/20)-1)</f>
        <v>2.0850234281333258E-6</v>
      </c>
      <c r="AK103">
        <f>IF(AME_2030!AK103=0,0,(AME_2050!AK103/AME_2030!AK103)^(1/20)-1)</f>
        <v>0</v>
      </c>
      <c r="AL103">
        <f>IF(AME_2030!AL103=0,0,(AME_2050!AL103/AME_2030!AL103)^(1/20)-1)</f>
        <v>-3.195665898791944E-5</v>
      </c>
      <c r="AM103">
        <f>IF(AME_2030!AM103=0,0,(AME_2050!AM103/AME_2030!AM103)^(1/20)-1)</f>
        <v>-2.5230120404007295E-7</v>
      </c>
      <c r="AN103">
        <f>IF(AME_2030!AN103=0,0,(AME_2050!AN103/AME_2030!AN103)^(1/20)-1)</f>
        <v>0</v>
      </c>
      <c r="AO103">
        <f>IF(AME_2030!AO103=0,0,(AME_2050!AO103/AME_2030!AO103)^(1/20)-1)</f>
        <v>2.4742341353523045E-7</v>
      </c>
      <c r="AP103">
        <f>IF(AME_2030!AP103=0,0,(AME_2050!AP103/AME_2030!AP103)^(1/20)-1)</f>
        <v>0</v>
      </c>
      <c r="AQ103">
        <f>IF(AME_2030!AQ103=0,0,(AME_2050!AQ103/AME_2030!AQ103)^(1/20)-1)</f>
        <v>0</v>
      </c>
      <c r="AR103">
        <f>IF(AME_2030!AR103=0,0,(AME_2050!AR103/AME_2030!AR103)^(1/20)-1)</f>
        <v>0</v>
      </c>
      <c r="AS103">
        <f>IF(AME_2030!AS103=0,0,(AME_2050!AS103/AME_2030!AS103)^(1/20)-1)</f>
        <v>0</v>
      </c>
      <c r="AT103">
        <f>IF(AME_2030!AT103=0,0,(AME_2050!AT103/AME_2030!AT103)^(1/20)-1)</f>
        <v>-1.2017102543482316E-4</v>
      </c>
      <c r="AU103">
        <f>IF(AME_2030!AU103=0,0,(AME_2050!AU103/AME_2030!AU103)^(1/20)-1)</f>
        <v>-1.1678482986666738E-3</v>
      </c>
    </row>
    <row r="104" spans="1:47" x14ac:dyDescent="0.25">
      <c r="A104" s="146"/>
      <c r="B104" s="1" t="s">
        <v>28</v>
      </c>
      <c r="C104" s="1">
        <v>26</v>
      </c>
      <c r="D104" s="4" t="s">
        <v>65</v>
      </c>
      <c r="E104">
        <f>IF(AME_2030!E104=0,0,(AME_2050!E104/AME_2030!E104)^(1/20)-1)</f>
        <v>3.4789296169690509E-4</v>
      </c>
      <c r="F104">
        <f>IF(AME_2030!F104=0,0,(AME_2050!F104/AME_2030!F104)^(1/20)-1)</f>
        <v>-5.1287400787081161E-5</v>
      </c>
      <c r="G104">
        <f>IF(AME_2030!G104=0,0,(AME_2050!G104/AME_2030!G104)^(1/20)-1)</f>
        <v>1.0254268545395462E-9</v>
      </c>
      <c r="H104">
        <f>IF(AME_2030!H104=0,0,(AME_2050!H104/AME_2030!H104)^(1/20)-1)</f>
        <v>6.3505596085189353E-4</v>
      </c>
      <c r="I104">
        <f>IF(AME_2030!I104=0,0,(AME_2050!I104/AME_2030!I104)^(1/20)-1)</f>
        <v>-5.7666887804952438E-5</v>
      </c>
      <c r="J104">
        <f>IF(AME_2030!J104=0,0,(AME_2050!J104/AME_2030!J104)^(1/20)-1)</f>
        <v>-1.403502065717821E-3</v>
      </c>
      <c r="K104" s="64">
        <f>IF('AME_2030 (Z)'!AW104=0,0,('AME_2050 (Z)'!AW104/'AME_2030 (Z)'!AW104)^(1/20)-1)</f>
        <v>8.569097158739325E-6</v>
      </c>
      <c r="L104" s="64">
        <f t="shared" si="11"/>
        <v>8.569097158739325E-6</v>
      </c>
      <c r="M104">
        <f>IF(AME_2030!M104=0,0,(AME_2050!M104/AME_2030!M104)^(1/20)-1)</f>
        <v>-1.4732589826649267E-5</v>
      </c>
      <c r="N104">
        <f>IF(AME_2030!N104=0,0,(AME_2050!N104/AME_2030!N104)^(1/20)-1)</f>
        <v>1.2635249999752851E-3</v>
      </c>
      <c r="O104">
        <f>IF(AME_2030!O104=0,0,(AME_2050!O104/AME_2030!O104)^(1/20)-1)</f>
        <v>-2.2364685262411532E-3</v>
      </c>
      <c r="P104">
        <f>IF(AME_2030!P104=0,0,(AME_2050!P104/AME_2030!P104)^(1/20)-1)</f>
        <v>-3.9831510162346984E-4</v>
      </c>
      <c r="Q104">
        <f>IF(AME_2030!Q104=0,0,(AME_2050!Q104/AME_2030!Q104)^(1/20)-1)</f>
        <v>-1.5983675261121988E-7</v>
      </c>
      <c r="R104">
        <f>IF(AME_2030!R104=0,0,(AME_2050!R104/AME_2030!R104)^(1/20)-1)</f>
        <v>1.7487387093950701E-8</v>
      </c>
      <c r="S104" s="64">
        <f t="shared" si="8"/>
        <v>-2.8002057601561603E-6</v>
      </c>
      <c r="T104" s="64">
        <f>IF(AME_2030!T104=0,0,(AME_2050!T104/AME_2030!T104)^(1/20)-1)</f>
        <v>-2.8002057601561603E-6</v>
      </c>
      <c r="U104">
        <f>IF(AME_2030!U104=0,0,(AME_2050!U104/AME_2030!U104)^(1/20)-1)</f>
        <v>0</v>
      </c>
      <c r="V104">
        <f>IF(AME_2030!V104=0,0,(AME_2050!V104/AME_2030!V104)^(1/20)-1)</f>
        <v>0</v>
      </c>
      <c r="W104">
        <f>IF(AME_2030!W104=0,0,(AME_2050!W104/AME_2030!W104)^(1/20)-1)</f>
        <v>1.6451320707955297E-4</v>
      </c>
      <c r="X104">
        <f>IF(AME_2030!X104=0,0,(AME_2050!X104/AME_2030!X104)^(1/20)-1)</f>
        <v>-5.3981115158974191E-6</v>
      </c>
      <c r="Y104">
        <f>IF(AME_2030!Y104=0,0,(AME_2050!Y104/AME_2030!Y104)^(1/20)-1)</f>
        <v>0</v>
      </c>
      <c r="Z104">
        <f>IF(AME_2030!Z104=0,0,(AME_2050!Z104/AME_2030!Z104)^(1/20)-1)</f>
        <v>1.487163574842576E-4</v>
      </c>
      <c r="AA104">
        <f>IF(AME_2030!AA104=0,0,(AME_2050!AA104/AME_2030!AA104)^(1/20)-1)</f>
        <v>1.3586902697495518E-3</v>
      </c>
      <c r="AB104">
        <f>IF(AME_2030!AB104=0,0,(AME_2050!AB104/AME_2030!AB104)^(1/20)-1)</f>
        <v>6.3024547634737971E-5</v>
      </c>
      <c r="AC104">
        <f>IF(AME_2030!AC104=0,0,(AME_2050!AC104/AME_2030!AC104)^(1/20)-1)</f>
        <v>-1.1420399031303319E-4</v>
      </c>
      <c r="AD104">
        <f>IF(AME_2030!AD104=0,0,(AME_2050!AD104/AME_2030!AD104)^(1/20)-1)</f>
        <v>7.3817110607832248E-5</v>
      </c>
      <c r="AE104">
        <f>IF(AME_2030!AE104=0,0,(AME_2050!AE104/AME_2030!AE104)^(1/20)-1)</f>
        <v>9.1093228888228239E-5</v>
      </c>
      <c r="AF104">
        <f>IF(AME_2030!AF104=0,0,(AME_2050!AF104/AME_2030!AF104)^(1/20)-1)</f>
        <v>9.6572515527304503E-5</v>
      </c>
      <c r="AG104">
        <f>IF(AME_2030!AG104=0,0,(AME_2050!AG104/AME_2030!AG104)^(1/20)-1)</f>
        <v>0</v>
      </c>
      <c r="AH104">
        <f>IF(AME_2030!AH104=0,0,(AME_2050!AH104/AME_2030!AH104)^(1/20)-1)</f>
        <v>6.1176081036284913E-5</v>
      </c>
      <c r="AI104">
        <f>IF(AME_2030!AI104=0,0,(AME_2050!AI104/AME_2030!AI104)^(1/20)-1)</f>
        <v>-2.3934935042713157E-5</v>
      </c>
      <c r="AJ104">
        <f>IF(AME_2030!AJ104=0,0,(AME_2050!AJ104/AME_2030!AJ104)^(1/20)-1)</f>
        <v>5.2485301631488568E-6</v>
      </c>
      <c r="AK104">
        <f>IF(AME_2030!AK104=0,0,(AME_2050!AK104/AME_2030!AK104)^(1/20)-1)</f>
        <v>0</v>
      </c>
      <c r="AL104">
        <f>IF(AME_2030!AL104=0,0,(AME_2050!AL104/AME_2030!AL104)^(1/20)-1)</f>
        <v>-3.195665898791944E-5</v>
      </c>
      <c r="AM104">
        <f>IF(AME_2030!AM104=0,0,(AME_2050!AM104/AME_2030!AM104)^(1/20)-1)</f>
        <v>-1.9547480545334395E-7</v>
      </c>
      <c r="AN104">
        <f>IF(AME_2030!AN104=0,0,(AME_2050!AN104/AME_2030!AN104)^(1/20)-1)</f>
        <v>0</v>
      </c>
      <c r="AO104">
        <f>IF(AME_2030!AO104=0,0,(AME_2050!AO104/AME_2030!AO104)^(1/20)-1)</f>
        <v>2.4742341353523045E-7</v>
      </c>
      <c r="AP104">
        <f>IF(AME_2030!AP104=0,0,(AME_2050!AP104/AME_2030!AP104)^(1/20)-1)</f>
        <v>0</v>
      </c>
      <c r="AQ104">
        <f>IF(AME_2030!AQ104=0,0,(AME_2050!AQ104/AME_2030!AQ104)^(1/20)-1)</f>
        <v>0</v>
      </c>
      <c r="AR104">
        <f>IF(AME_2030!AR104=0,0,(AME_2050!AR104/AME_2030!AR104)^(1/20)-1)</f>
        <v>0</v>
      </c>
      <c r="AS104">
        <f>IF(AME_2030!AS104=0,0,(AME_2050!AS104/AME_2030!AS104)^(1/20)-1)</f>
        <v>0</v>
      </c>
      <c r="AT104">
        <f>IF(AME_2030!AT104=0,0,(AME_2050!AT104/AME_2030!AT104)^(1/20)-1)</f>
        <v>-2.9493878637598669E-4</v>
      </c>
      <c r="AU104">
        <f>IF(AME_2030!AU104=0,0,(AME_2050!AU104/AME_2030!AU104)^(1/20)-1)</f>
        <v>-3.4068356989047643E-5</v>
      </c>
    </row>
    <row r="105" spans="1:47" x14ac:dyDescent="0.25">
      <c r="A105" s="146"/>
      <c r="B105" s="1" t="s">
        <v>29</v>
      </c>
      <c r="C105" s="1">
        <v>27</v>
      </c>
      <c r="D105" s="4" t="s">
        <v>66</v>
      </c>
      <c r="E105">
        <f>IF(AME_2030!E105=0,0,(AME_2050!E105/AME_2030!E105)^(1/20)-1)</f>
        <v>3.493382495349806E-4</v>
      </c>
      <c r="F105">
        <f>IF(AME_2030!F105=0,0,(AME_2050!F105/AME_2030!F105)^(1/20)-1)</f>
        <v>-5.1266289593177028E-5</v>
      </c>
      <c r="G105">
        <f>IF(AME_2030!G105=0,0,(AME_2050!G105/AME_2030!G105)^(1/20)-1)</f>
        <v>1.0254268545395462E-9</v>
      </c>
      <c r="H105">
        <f>IF(AME_2030!H105=0,0,(AME_2050!H105/AME_2030!H105)^(1/20)-1)</f>
        <v>6.3268487360801373E-4</v>
      </c>
      <c r="I105">
        <f>IF(AME_2030!I105=0,0,(AME_2050!I105/AME_2030!I105)^(1/20)-1)</f>
        <v>-5.8834147905195699E-5</v>
      </c>
      <c r="J105">
        <f>IF(AME_2030!J105=0,0,(AME_2050!J105/AME_2030!J105)^(1/20)-1)</f>
        <v>-1.4152549721313523E-3</v>
      </c>
      <c r="K105" s="64">
        <f>IF('AME_2030 (Z)'!AW105=0,0,('AME_2050 (Z)'!AW105/'AME_2030 (Z)'!AW105)^(1/20)-1)</f>
        <v>5.7094141097113749E-6</v>
      </c>
      <c r="L105" s="64">
        <f t="shared" si="11"/>
        <v>5.7094141097113749E-6</v>
      </c>
      <c r="M105">
        <f>IF(AME_2030!M105=0,0,(AME_2050!M105/AME_2030!M105)^(1/20)-1)</f>
        <v>2.6841343801042861E-4</v>
      </c>
      <c r="N105">
        <f>IF(AME_2030!N105=0,0,(AME_2050!N105/AME_2030!N105)^(1/20)-1)</f>
        <v>1.2628282660189782E-3</v>
      </c>
      <c r="O105">
        <f>IF(AME_2030!O105=0,0,(AME_2050!O105/AME_2030!O105)^(1/20)-1)</f>
        <v>-2.8151912546965363E-3</v>
      </c>
      <c r="P105">
        <f>IF(AME_2030!P105=0,0,(AME_2050!P105/AME_2030!P105)^(1/20)-1)</f>
        <v>-3.9875264728617132E-4</v>
      </c>
      <c r="Q105">
        <f>IF(AME_2030!Q105=0,0,(AME_2050!Q105/AME_2030!Q105)^(1/20)-1)</f>
        <v>-1.5983675261121988E-7</v>
      </c>
      <c r="R105">
        <f>IF(AME_2030!R105=0,0,(AME_2050!R105/AME_2030!R105)^(1/20)-1)</f>
        <v>1.7487387093950701E-8</v>
      </c>
      <c r="S105" s="64">
        <f t="shared" si="8"/>
        <v>-2.794181659493411E-6</v>
      </c>
      <c r="T105" s="64">
        <f>IF(AME_2030!T105=0,0,(AME_2050!T105/AME_2030!T105)^(1/20)-1)</f>
        <v>-2.794181659493411E-6</v>
      </c>
      <c r="U105">
        <f>IF(AME_2030!U105=0,0,(AME_2050!U105/AME_2030!U105)^(1/20)-1)</f>
        <v>0</v>
      </c>
      <c r="V105">
        <f>IF(AME_2030!V105=0,0,(AME_2050!V105/AME_2030!V105)^(1/20)-1)</f>
        <v>0</v>
      </c>
      <c r="W105">
        <f>IF(AME_2030!W105=0,0,(AME_2050!W105/AME_2030!W105)^(1/20)-1)</f>
        <v>2.1025959885889733E-4</v>
      </c>
      <c r="X105">
        <f>IF(AME_2030!X105=0,0,(AME_2050!X105/AME_2030!X105)^(1/20)-1)</f>
        <v>-3.6116543694619807E-6</v>
      </c>
      <c r="Y105">
        <f>IF(AME_2030!Y105=0,0,(AME_2050!Y105/AME_2030!Y105)^(1/20)-1)</f>
        <v>0</v>
      </c>
      <c r="Z105">
        <f>IF(AME_2030!Z105=0,0,(AME_2050!Z105/AME_2030!Z105)^(1/20)-1)</f>
        <v>1.4827407228867884E-4</v>
      </c>
      <c r="AA105">
        <f>IF(AME_2030!AA105=0,0,(AME_2050!AA105/AME_2030!AA105)^(1/20)-1)</f>
        <v>1.358690304806176E-3</v>
      </c>
      <c r="AB105">
        <f>IF(AME_2030!AB105=0,0,(AME_2050!AB105/AME_2030!AB105)^(1/20)-1)</f>
        <v>6.2988978717593014E-5</v>
      </c>
      <c r="AC105">
        <f>IF(AME_2030!AC105=0,0,(AME_2050!AC105/AME_2030!AC105)^(1/20)-1)</f>
        <v>-1.1420399031303319E-4</v>
      </c>
      <c r="AD105">
        <f>IF(AME_2030!AD105=0,0,(AME_2050!AD105/AME_2030!AD105)^(1/20)-1)</f>
        <v>7.3817110607832248E-5</v>
      </c>
      <c r="AE105">
        <f>IF(AME_2030!AE105=0,0,(AME_2050!AE105/AME_2030!AE105)^(1/20)-1)</f>
        <v>9.1093228888228239E-5</v>
      </c>
      <c r="AF105">
        <f>IF(AME_2030!AF105=0,0,(AME_2050!AF105/AME_2030!AF105)^(1/20)-1)</f>
        <v>9.6572515527304503E-5</v>
      </c>
      <c r="AG105">
        <f>IF(AME_2030!AG105=0,0,(AME_2050!AG105/AME_2030!AG105)^(1/20)-1)</f>
        <v>0</v>
      </c>
      <c r="AH105">
        <f>IF(AME_2030!AH105=0,0,(AME_2050!AH105/AME_2030!AH105)^(1/20)-1)</f>
        <v>6.1176081036284913E-5</v>
      </c>
      <c r="AI105">
        <f>IF(AME_2030!AI105=0,0,(AME_2050!AI105/AME_2030!AI105)^(1/20)-1)</f>
        <v>-2.3781812958145743E-5</v>
      </c>
      <c r="AJ105">
        <f>IF(AME_2030!AJ105=0,0,(AME_2050!AJ105/AME_2030!AJ105)^(1/20)-1)</f>
        <v>1.9785191123666834E-5</v>
      </c>
      <c r="AK105">
        <f>IF(AME_2030!AK105=0,0,(AME_2050!AK105/AME_2030!AK105)^(1/20)-1)</f>
        <v>0</v>
      </c>
      <c r="AL105">
        <f>IF(AME_2030!AL105=0,0,(AME_2050!AL105/AME_2030!AL105)^(1/20)-1)</f>
        <v>-3.195665898791944E-5</v>
      </c>
      <c r="AM105">
        <f>IF(AME_2030!AM105=0,0,(AME_2050!AM105/AME_2030!AM105)^(1/20)-1)</f>
        <v>-2.5391840297039892E-7</v>
      </c>
      <c r="AN105">
        <f>IF(AME_2030!AN105=0,0,(AME_2050!AN105/AME_2030!AN105)^(1/20)-1)</f>
        <v>0</v>
      </c>
      <c r="AO105">
        <f>IF(AME_2030!AO105=0,0,(AME_2050!AO105/AME_2030!AO105)^(1/20)-1)</f>
        <v>2.4742341353523045E-7</v>
      </c>
      <c r="AP105">
        <f>IF(AME_2030!AP105=0,0,(AME_2050!AP105/AME_2030!AP105)^(1/20)-1)</f>
        <v>0</v>
      </c>
      <c r="AQ105">
        <f>IF(AME_2030!AQ105=0,0,(AME_2050!AQ105/AME_2030!AQ105)^(1/20)-1)</f>
        <v>0</v>
      </c>
      <c r="AR105">
        <f>IF(AME_2030!AR105=0,0,(AME_2050!AR105/AME_2030!AR105)^(1/20)-1)</f>
        <v>0</v>
      </c>
      <c r="AS105">
        <f>IF(AME_2030!AS105=0,0,(AME_2050!AS105/AME_2030!AS105)^(1/20)-1)</f>
        <v>0</v>
      </c>
      <c r="AT105">
        <f>IF(AME_2030!AT105=0,0,(AME_2050!AT105/AME_2030!AT105)^(1/20)-1)</f>
        <v>-3.0512920121561482E-4</v>
      </c>
      <c r="AU105">
        <f>IF(AME_2030!AU105=0,0,(AME_2050!AU105/AME_2030!AU105)^(1/20)-1)</f>
        <v>-2.3071227268955941E-3</v>
      </c>
    </row>
    <row r="106" spans="1:47" x14ac:dyDescent="0.25">
      <c r="A106" s="146"/>
      <c r="B106" s="1" t="s">
        <v>30</v>
      </c>
      <c r="C106" s="1">
        <v>28</v>
      </c>
      <c r="D106" s="4" t="s">
        <v>67</v>
      </c>
      <c r="E106">
        <f>IF(AME_2030!E106=0,0,(AME_2050!E106/AME_2030!E106)^(1/20)-1)</f>
        <v>3.5074084711084197E-4</v>
      </c>
      <c r="F106">
        <f>IF(AME_2030!F106=0,0,(AME_2050!F106/AME_2030!F106)^(1/20)-1)</f>
        <v>-5.1374698692763232E-5</v>
      </c>
      <c r="G106">
        <f>IF(AME_2030!G106=0,0,(AME_2050!G106/AME_2030!G106)^(1/20)-1)</f>
        <v>1.0254268545395462E-9</v>
      </c>
      <c r="H106">
        <f>IF(AME_2030!H106=0,0,(AME_2050!H106/AME_2030!H106)^(1/20)-1)</f>
        <v>6.4462926083175276E-4</v>
      </c>
      <c r="I106">
        <f>IF(AME_2030!I106=0,0,(AME_2050!I106/AME_2030!I106)^(1/20)-1)</f>
        <v>-5.2917877724323326E-5</v>
      </c>
      <c r="J106">
        <f>IF(AME_2030!J106=0,0,(AME_2050!J106/AME_2030!J106)^(1/20)-1)</f>
        <v>-1.4238499818134409E-3</v>
      </c>
      <c r="K106" s="64">
        <f>IF('AME_2030 (Z)'!AW106=0,0,('AME_2050 (Z)'!AW106/'AME_2030 (Z)'!AW106)^(1/20)-1)</f>
        <v>5.1148821265112332E-6</v>
      </c>
      <c r="L106" s="64">
        <f t="shared" si="11"/>
        <v>5.1148821265112332E-6</v>
      </c>
      <c r="M106">
        <f>IF(AME_2030!M106=0,0,(AME_2050!M106/AME_2030!M106)^(1/20)-1)</f>
        <v>9.5348568926345578E-4</v>
      </c>
      <c r="N106">
        <f>IF(AME_2030!N106=0,0,(AME_2050!N106/AME_2030!N106)^(1/20)-1)</f>
        <v>1.2663531266956518E-3</v>
      </c>
      <c r="O106">
        <f>IF(AME_2030!O106=0,0,(AME_2050!O106/AME_2030!O106)^(1/20)-1)</f>
        <v>-2.2402659179889817E-3</v>
      </c>
      <c r="P106">
        <f>IF(AME_2030!P106=0,0,(AME_2050!P106/AME_2030!P106)^(1/20)-1)</f>
        <v>-3.991311464853764E-4</v>
      </c>
      <c r="Q106">
        <f>IF(AME_2030!Q106=0,0,(AME_2050!Q106/AME_2030!Q106)^(1/20)-1)</f>
        <v>-1.5983675261121988E-7</v>
      </c>
      <c r="R106">
        <f>IF(AME_2030!R106=0,0,(AME_2050!R106/AME_2030!R106)^(1/20)-1)</f>
        <v>1.7487387093950701E-8</v>
      </c>
      <c r="S106" s="64">
        <f t="shared" si="8"/>
        <v>-2.8798159174003857E-6</v>
      </c>
      <c r="T106" s="64">
        <f>IF(AME_2030!T106=0,0,(AME_2050!T106/AME_2030!T106)^(1/20)-1)</f>
        <v>-2.8798159174003857E-6</v>
      </c>
      <c r="U106">
        <f>IF(AME_2030!U106=0,0,(AME_2050!U106/AME_2030!U106)^(1/20)-1)</f>
        <v>0</v>
      </c>
      <c r="V106">
        <f>IF(AME_2030!V106=0,0,(AME_2050!V106/AME_2030!V106)^(1/20)-1)</f>
        <v>0</v>
      </c>
      <c r="W106">
        <f>IF(AME_2030!W106=0,0,(AME_2050!W106/AME_2030!W106)^(1/20)-1)</f>
        <v>1.3354222863393161E-4</v>
      </c>
      <c r="X106">
        <f>IF(AME_2030!X106=0,0,(AME_2050!X106/AME_2030!X106)^(1/20)-1)</f>
        <v>-3.6172063920814068E-6</v>
      </c>
      <c r="Y106">
        <f>IF(AME_2030!Y106=0,0,(AME_2050!Y106/AME_2030!Y106)^(1/20)-1)</f>
        <v>0</v>
      </c>
      <c r="Z106">
        <f>IF(AME_2030!Z106=0,0,(AME_2050!Z106/AME_2030!Z106)^(1/20)-1)</f>
        <v>1.4828804746169766E-4</v>
      </c>
      <c r="AA106">
        <f>IF(AME_2030!AA106=0,0,(AME_2050!AA106/AME_2030!AA106)^(1/20)-1)</f>
        <v>1.3586903047471122E-3</v>
      </c>
      <c r="AB106">
        <f>IF(AME_2030!AB106=0,0,(AME_2050!AB106/AME_2030!AB106)^(1/20)-1)</f>
        <v>5.9701876137907561E-5</v>
      </c>
      <c r="AC106">
        <f>IF(AME_2030!AC106=0,0,(AME_2050!AC106/AME_2030!AC106)^(1/20)-1)</f>
        <v>-1.1420399031303319E-4</v>
      </c>
      <c r="AD106">
        <f>IF(AME_2030!AD106=0,0,(AME_2050!AD106/AME_2030!AD106)^(1/20)-1)</f>
        <v>7.3817110607832248E-5</v>
      </c>
      <c r="AE106">
        <f>IF(AME_2030!AE106=0,0,(AME_2050!AE106/AME_2030!AE106)^(1/20)-1)</f>
        <v>9.1093228888228239E-5</v>
      </c>
      <c r="AF106">
        <f>IF(AME_2030!AF106=0,0,(AME_2050!AF106/AME_2030!AF106)^(1/20)-1)</f>
        <v>9.6572515527304503E-5</v>
      </c>
      <c r="AG106">
        <f>IF(AME_2030!AG106=0,0,(AME_2050!AG106/AME_2030!AG106)^(1/20)-1)</f>
        <v>0</v>
      </c>
      <c r="AH106">
        <f>IF(AME_2030!AH106=0,0,(AME_2050!AH106/AME_2030!AH106)^(1/20)-1)</f>
        <v>6.1176081036284913E-5</v>
      </c>
      <c r="AI106">
        <f>IF(AME_2030!AI106=0,0,(AME_2050!AI106/AME_2030!AI106)^(1/20)-1)</f>
        <v>-2.3781812958145743E-5</v>
      </c>
      <c r="AJ106">
        <f>IF(AME_2030!AJ106=0,0,(AME_2050!AJ106/AME_2030!AJ106)^(1/20)-1)</f>
        <v>1.7539220617868168E-5</v>
      </c>
      <c r="AK106">
        <f>IF(AME_2030!AK106=0,0,(AME_2050!AK106/AME_2030!AK106)^(1/20)-1)</f>
        <v>0</v>
      </c>
      <c r="AL106">
        <f>IF(AME_2030!AL106=0,0,(AME_2050!AL106/AME_2030!AL106)^(1/20)-1)</f>
        <v>-3.195665898791944E-5</v>
      </c>
      <c r="AM106">
        <f>IF(AME_2030!AM106=0,0,(AME_2050!AM106/AME_2030!AM106)^(1/20)-1)</f>
        <v>-7.7719900182238177E-8</v>
      </c>
      <c r="AN106">
        <f>IF(AME_2030!AN106=0,0,(AME_2050!AN106/AME_2030!AN106)^(1/20)-1)</f>
        <v>0</v>
      </c>
      <c r="AO106">
        <f>IF(AME_2030!AO106=0,0,(AME_2050!AO106/AME_2030!AO106)^(1/20)-1)</f>
        <v>2.4742341353523045E-7</v>
      </c>
      <c r="AP106">
        <f>IF(AME_2030!AP106=0,0,(AME_2050!AP106/AME_2030!AP106)^(1/20)-1)</f>
        <v>0</v>
      </c>
      <c r="AQ106">
        <f>IF(AME_2030!AQ106=0,0,(AME_2050!AQ106/AME_2030!AQ106)^(1/20)-1)</f>
        <v>0</v>
      </c>
      <c r="AR106">
        <f>IF(AME_2030!AR106=0,0,(AME_2050!AR106/AME_2030!AR106)^(1/20)-1)</f>
        <v>0</v>
      </c>
      <c r="AS106">
        <f>IF(AME_2030!AS106=0,0,(AME_2050!AS106/AME_2030!AS106)^(1/20)-1)</f>
        <v>0</v>
      </c>
      <c r="AT106">
        <f>IF(AME_2030!AT106=0,0,(AME_2050!AT106/AME_2030!AT106)^(1/20)-1)</f>
        <v>-3.4588848021688268E-4</v>
      </c>
      <c r="AU106">
        <f>IF(AME_2030!AU106=0,0,(AME_2050!AU106/AME_2030!AU106)^(1/20)-1)</f>
        <v>-2.916539689005182E-4</v>
      </c>
    </row>
    <row r="107" spans="1:47" x14ac:dyDescent="0.25">
      <c r="A107" s="146"/>
      <c r="B107" s="1" t="s">
        <v>31</v>
      </c>
      <c r="C107" s="1">
        <v>29</v>
      </c>
      <c r="D107" s="4" t="s">
        <v>68</v>
      </c>
      <c r="E107">
        <f>IF(AME_2030!E107=0,0,(AME_2050!E107/AME_2030!E107)^(1/20)-1)</f>
        <v>3.5496304207938145E-4</v>
      </c>
      <c r="F107">
        <f>IF(AME_2030!F107=0,0,(AME_2050!F107/AME_2030!F107)^(1/20)-1)</f>
        <v>-3.1944953729323711E-4</v>
      </c>
      <c r="G107">
        <f>IF(AME_2030!G107=0,0,(AME_2050!G107/AME_2030!G107)^(1/20)-1)</f>
        <v>1.0254268545395462E-9</v>
      </c>
      <c r="H107">
        <f>IF(AME_2030!H107=0,0,(AME_2050!H107/AME_2030!H107)^(1/20)-1)</f>
        <v>6.4939571172817345E-4</v>
      </c>
      <c r="I107">
        <f>IF(AME_2030!I107=0,0,(AME_2050!I107/AME_2030!I107)^(1/20)-1)</f>
        <v>-5.0579209218803989E-5</v>
      </c>
      <c r="J107">
        <f>IF(AME_2030!J107=0,0,(AME_2050!J107/AME_2030!J107)^(1/20)-1)</f>
        <v>-1.4418348367286615E-3</v>
      </c>
      <c r="K107" s="64">
        <f>IF('AME_2030 (Z)'!AW107=0,0,('AME_2050 (Z)'!AW107/'AME_2030 (Z)'!AW107)^(1/20)-1)</f>
        <v>-8.1693440971875031E-4</v>
      </c>
      <c r="L107" s="64">
        <f t="shared" si="11"/>
        <v>-8.1693440971875031E-4</v>
      </c>
      <c r="M107">
        <f>IF(AME_2030!M107=0,0,(AME_2050!M107/AME_2030!M107)^(1/20)-1)</f>
        <v>1.9136989175483343E-3</v>
      </c>
      <c r="N107">
        <f>IF(AME_2030!N107=0,0,(AME_2050!N107/AME_2030!N107)^(1/20)-1)</f>
        <v>1.2677703029886356E-3</v>
      </c>
      <c r="O107">
        <f>IF(AME_2030!O107=0,0,(AME_2050!O107/AME_2030!O107)^(1/20)-1)</f>
        <v>-2.2389947772011309E-3</v>
      </c>
      <c r="P107">
        <f>IF(AME_2030!P107=0,0,(AME_2050!P107/AME_2030!P107)^(1/20)-1)</f>
        <v>-3.9969992710564561E-4</v>
      </c>
      <c r="Q107">
        <f>IF(AME_2030!Q107=0,0,(AME_2050!Q107/AME_2030!Q107)^(1/20)-1)</f>
        <v>-1.5983675261121988E-7</v>
      </c>
      <c r="R107">
        <f>IF(AME_2030!R107=0,0,(AME_2050!R107/AME_2030!R107)^(1/20)-1)</f>
        <v>1.7487387093950701E-8</v>
      </c>
      <c r="S107" s="64">
        <f t="shared" si="8"/>
        <v>-2.9249465920422324E-6</v>
      </c>
      <c r="T107" s="64">
        <f>IF(AME_2030!T107=0,0,(AME_2050!T107/AME_2030!T107)^(1/20)-1)</f>
        <v>-2.9249465920422324E-6</v>
      </c>
      <c r="U107">
        <f>IF(AME_2030!U107=0,0,(AME_2050!U107/AME_2030!U107)^(1/20)-1)</f>
        <v>0</v>
      </c>
      <c r="V107">
        <f>IF(AME_2030!V107=0,0,(AME_2050!V107/AME_2030!V107)^(1/20)-1)</f>
        <v>0</v>
      </c>
      <c r="W107">
        <f>IF(AME_2030!W107=0,0,(AME_2050!W107/AME_2030!W107)^(1/20)-1)</f>
        <v>2.3698871192578963E-5</v>
      </c>
      <c r="X107">
        <f>IF(AME_2030!X107=0,0,(AME_2050!X107/AME_2030!X107)^(1/20)-1)</f>
        <v>7.5950012741188289E-6</v>
      </c>
      <c r="Y107">
        <f>IF(AME_2030!Y107=0,0,(AME_2050!Y107/AME_2030!Y107)^(1/20)-1)</f>
        <v>0</v>
      </c>
      <c r="Z107">
        <f>IF(AME_2030!Z107=0,0,(AME_2050!Z107/AME_2030!Z107)^(1/20)-1)</f>
        <v>1.4802307125227898E-4</v>
      </c>
      <c r="AA107">
        <f>IF(AME_2030!AA107=0,0,(AME_2050!AA107/AME_2030!AA107)^(1/20)-1)</f>
        <v>1.345385095213425E-3</v>
      </c>
      <c r="AB107">
        <f>IF(AME_2030!AB107=0,0,(AME_2050!AB107/AME_2030!AB107)^(1/20)-1)</f>
        <v>5.9444790897034139E-5</v>
      </c>
      <c r="AC107">
        <f>IF(AME_2030!AC107=0,0,(AME_2050!AC107/AME_2030!AC107)^(1/20)-1)</f>
        <v>0</v>
      </c>
      <c r="AD107">
        <f>IF(AME_2030!AD107=0,0,(AME_2050!AD107/AME_2030!AD107)^(1/20)-1)</f>
        <v>0</v>
      </c>
      <c r="AE107">
        <f>IF(AME_2030!AE107=0,0,(AME_2050!AE107/AME_2030!AE107)^(1/20)-1)</f>
        <v>0</v>
      </c>
      <c r="AF107">
        <f>IF(AME_2030!AF107=0,0,(AME_2050!AF107/AME_2030!AF107)^(1/20)-1)</f>
        <v>0</v>
      </c>
      <c r="AG107">
        <f>IF(AME_2030!AG107=0,0,(AME_2050!AG107/AME_2030!AG107)^(1/20)-1)</f>
        <v>0</v>
      </c>
      <c r="AH107">
        <f>IF(AME_2030!AH107=0,0,(AME_2050!AH107/AME_2030!AH107)^(1/20)-1)</f>
        <v>0</v>
      </c>
      <c r="AI107">
        <f>IF(AME_2030!AI107=0,0,(AME_2050!AI107/AME_2030!AI107)^(1/20)-1)</f>
        <v>0</v>
      </c>
      <c r="AJ107">
        <f>IF(AME_2030!AJ107=0,0,(AME_2050!AJ107/AME_2030!AJ107)^(1/20)-1)</f>
        <v>2.2573324187202815E-5</v>
      </c>
      <c r="AK107">
        <f>IF(AME_2030!AK107=0,0,(AME_2050!AK107/AME_2030!AK107)^(1/20)-1)</f>
        <v>0</v>
      </c>
      <c r="AL107">
        <f>IF(AME_2030!AL107=0,0,(AME_2050!AL107/AME_2030!AL107)^(1/20)-1)</f>
        <v>0</v>
      </c>
      <c r="AM107">
        <f>IF(AME_2030!AM107=0,0,(AME_2050!AM107/AME_2030!AM107)^(1/20)-1)</f>
        <v>-1.098589741399536E-8</v>
      </c>
      <c r="AN107">
        <f>IF(AME_2030!AN107=0,0,(AME_2050!AN107/AME_2030!AN107)^(1/20)-1)</f>
        <v>0</v>
      </c>
      <c r="AO107">
        <f>IF(AME_2030!AO107=0,0,(AME_2050!AO107/AME_2030!AO107)^(1/20)-1)</f>
        <v>0</v>
      </c>
      <c r="AP107">
        <f>IF(AME_2030!AP107=0,0,(AME_2050!AP107/AME_2030!AP107)^(1/20)-1)</f>
        <v>0</v>
      </c>
      <c r="AQ107">
        <f>IF(AME_2030!AQ107=0,0,(AME_2050!AQ107/AME_2030!AQ107)^(1/20)-1)</f>
        <v>0</v>
      </c>
      <c r="AR107">
        <f>IF(AME_2030!AR107=0,0,(AME_2050!AR107/AME_2030!AR107)^(1/20)-1)</f>
        <v>0</v>
      </c>
      <c r="AS107">
        <f>IF(AME_2030!AS107=0,0,(AME_2050!AS107/AME_2030!AS107)^(1/20)-1)</f>
        <v>0</v>
      </c>
      <c r="AT107">
        <f>IF(AME_2030!AT107=0,0,(AME_2050!AT107/AME_2030!AT107)^(1/20)-1)</f>
        <v>-2.5626721884886017E-4</v>
      </c>
      <c r="AU107">
        <f>IF(AME_2030!AU107=0,0,(AME_2050!AU107/AME_2030!AU107)^(1/20)-1)</f>
        <v>-2.901252471489979E-4</v>
      </c>
    </row>
    <row r="108" spans="1:47" x14ac:dyDescent="0.25">
      <c r="A108" s="146"/>
      <c r="B108" s="1" t="s">
        <v>32</v>
      </c>
      <c r="C108" s="1">
        <v>30</v>
      </c>
      <c r="D108" s="4" t="s">
        <v>69</v>
      </c>
      <c r="E108">
        <f>IF(AME_2030!E108=0,0,(AME_2050!E108/AME_2030!E108)^(1/20)-1)</f>
        <v>3.4696385922727835E-4</v>
      </c>
      <c r="F108">
        <f>IF(AME_2030!F108=0,0,(AME_2050!F108/AME_2030!F108)^(1/20)-1)</f>
        <v>3.8520809793718414E-5</v>
      </c>
      <c r="G108">
        <f>IF(AME_2030!G108=0,0,(AME_2050!G108/AME_2030!G108)^(1/20)-1)</f>
        <v>1.0254268545395462E-9</v>
      </c>
      <c r="H108">
        <f>IF(AME_2030!H108=0,0,(AME_2050!H108/AME_2030!H108)^(1/20)-1)</f>
        <v>6.1796127296465109E-4</v>
      </c>
      <c r="I108">
        <f>IF(AME_2030!I108=0,0,(AME_2050!I108/AME_2030!I108)^(1/20)-1)</f>
        <v>-4.8388422104750362E-5</v>
      </c>
      <c r="J108">
        <f>IF(AME_2030!J108=0,0,(AME_2050!J108/AME_2030!J108)^(1/20)-1)</f>
        <v>-1.4057157852067625E-3</v>
      </c>
      <c r="K108" s="64">
        <f>IF('AME_2030 (Z)'!AW108=0,0,('AME_2050 (Z)'!AW108/'AME_2030 (Z)'!AW108)^(1/20)-1)</f>
        <v>8.1831423506262269E-6</v>
      </c>
      <c r="L108" s="64">
        <f t="shared" si="11"/>
        <v>8.1831423506262269E-6</v>
      </c>
      <c r="M108">
        <f>IF(AME_2030!M108=0,0,(AME_2050!M108/AME_2030!M108)^(1/20)-1)</f>
        <v>7.0538943951925503E-5</v>
      </c>
      <c r="N108">
        <f>IF(AME_2030!N108=0,0,(AME_2050!N108/AME_2030!N108)^(1/20)-1)</f>
        <v>1.2621332624895842E-3</v>
      </c>
      <c r="O108">
        <f>IF(AME_2030!O108=0,0,(AME_2050!O108/AME_2030!O108)^(1/20)-1)</f>
        <v>-2.240357459934561E-3</v>
      </c>
      <c r="P108">
        <f>IF(AME_2030!P108=0,0,(AME_2050!P108/AME_2030!P108)^(1/20)-1)</f>
        <v>-3.9755124921514451E-4</v>
      </c>
      <c r="Q108">
        <f>IF(AME_2030!Q108=0,0,(AME_2050!Q108/AME_2030!Q108)^(1/20)-1)</f>
        <v>-1.5983675261121988E-7</v>
      </c>
      <c r="R108">
        <f>IF(AME_2030!R108=0,0,(AME_2050!R108/AME_2030!R108)^(1/20)-1)</f>
        <v>1.7487387093950701E-8</v>
      </c>
      <c r="S108" s="64">
        <f t="shared" si="8"/>
        <v>-2.8229803070711768E-6</v>
      </c>
      <c r="T108" s="64">
        <f>IF(AME_2030!T108=0,0,(AME_2050!T108/AME_2030!T108)^(1/20)-1)</f>
        <v>-2.8229803070711768E-6</v>
      </c>
      <c r="U108">
        <f>IF(AME_2030!U108=0,0,(AME_2050!U108/AME_2030!U108)^(1/20)-1)</f>
        <v>0</v>
      </c>
      <c r="V108">
        <f>IF(AME_2030!V108=0,0,(AME_2050!V108/AME_2030!V108)^(1/20)-1)</f>
        <v>0</v>
      </c>
      <c r="W108">
        <f>IF(AME_2030!W108=0,0,(AME_2050!W108/AME_2030!W108)^(1/20)-1)</f>
        <v>1.309329762346767E-4</v>
      </c>
      <c r="X108">
        <f>IF(AME_2030!X108=0,0,(AME_2050!X108/AME_2030!X108)^(1/20)-1)</f>
        <v>-3.6065266560969533E-6</v>
      </c>
      <c r="Y108">
        <f>IF(AME_2030!Y108=0,0,(AME_2050!Y108/AME_2030!Y108)^(1/20)-1)</f>
        <v>-3.2568858520051203E-3</v>
      </c>
      <c r="Z108">
        <f>IF(AME_2030!Z108=0,0,(AME_2050!Z108/AME_2030!Z108)^(1/20)-1)</f>
        <v>1.4817106954856385E-4</v>
      </c>
      <c r="AA108">
        <f>IF(AME_2030!AA108=0,0,(AME_2050!AA108/AME_2030!AA108)^(1/20)-1)</f>
        <v>1.3586902975146753E-3</v>
      </c>
      <c r="AB108">
        <f>IF(AME_2030!AB108=0,0,(AME_2050!AB108/AME_2030!AB108)^(1/20)-1)</f>
        <v>6.3009405574687705E-5</v>
      </c>
      <c r="AC108">
        <f>IF(AME_2030!AC108=0,0,(AME_2050!AC108/AME_2030!AC108)^(1/20)-1)</f>
        <v>-1.1420399031303319E-4</v>
      </c>
      <c r="AD108">
        <f>IF(AME_2030!AD108=0,0,(AME_2050!AD108/AME_2030!AD108)^(1/20)-1)</f>
        <v>7.3817110607832248E-5</v>
      </c>
      <c r="AE108">
        <f>IF(AME_2030!AE108=0,0,(AME_2050!AE108/AME_2030!AE108)^(1/20)-1)</f>
        <v>9.1093228888228239E-5</v>
      </c>
      <c r="AF108">
        <f>IF(AME_2030!AF108=0,0,(AME_2050!AF108/AME_2030!AF108)^(1/20)-1)</f>
        <v>9.6572515527304503E-5</v>
      </c>
      <c r="AG108">
        <f>IF(AME_2030!AG108=0,0,(AME_2050!AG108/AME_2030!AG108)^(1/20)-1)</f>
        <v>0</v>
      </c>
      <c r="AH108">
        <f>IF(AME_2030!AH108=0,0,(AME_2050!AH108/AME_2030!AH108)^(1/20)-1)</f>
        <v>6.1176081036284913E-5</v>
      </c>
      <c r="AI108">
        <f>IF(AME_2030!AI108=0,0,(AME_2050!AI108/AME_2030!AI108)^(1/20)-1)</f>
        <v>-2.3890514857960454E-5</v>
      </c>
      <c r="AJ108">
        <f>IF(AME_2030!AJ108=0,0,(AME_2050!AJ108/AME_2030!AJ108)^(1/20)-1)</f>
        <v>8.3992650656838919E-6</v>
      </c>
      <c r="AK108">
        <f>IF(AME_2030!AK108=0,0,(AME_2050!AK108/AME_2030!AK108)^(1/20)-1)</f>
        <v>0</v>
      </c>
      <c r="AL108">
        <f>IF(AME_2030!AL108=0,0,(AME_2050!AL108/AME_2030!AL108)^(1/20)-1)</f>
        <v>-3.195665898791944E-5</v>
      </c>
      <c r="AM108">
        <f>IF(AME_2030!AM108=0,0,(AME_2050!AM108/AME_2030!AM108)^(1/20)-1)</f>
        <v>-2.031621640918857E-7</v>
      </c>
      <c r="AN108">
        <f>IF(AME_2030!AN108=0,0,(AME_2050!AN108/AME_2030!AN108)^(1/20)-1)</f>
        <v>0</v>
      </c>
      <c r="AO108">
        <f>IF(AME_2030!AO108=0,0,(AME_2050!AO108/AME_2030!AO108)^(1/20)-1)</f>
        <v>2.4742341353523045E-7</v>
      </c>
      <c r="AP108">
        <f>IF(AME_2030!AP108=0,0,(AME_2050!AP108/AME_2030!AP108)^(1/20)-1)</f>
        <v>0</v>
      </c>
      <c r="AQ108">
        <f>IF(AME_2030!AQ108=0,0,(AME_2050!AQ108/AME_2030!AQ108)^(1/20)-1)</f>
        <v>0</v>
      </c>
      <c r="AR108">
        <f>IF(AME_2030!AR108=0,0,(AME_2050!AR108/AME_2030!AR108)^(1/20)-1)</f>
        <v>0</v>
      </c>
      <c r="AS108">
        <f>IF(AME_2030!AS108=0,0,(AME_2050!AS108/AME_2030!AS108)^(1/20)-1)</f>
        <v>0</v>
      </c>
      <c r="AT108">
        <f>IF(AME_2030!AT108=0,0,(AME_2050!AT108/AME_2030!AT108)^(1/20)-1)</f>
        <v>-2.9127154345875983E-4</v>
      </c>
      <c r="AU108">
        <f>IF(AME_2030!AU108=0,0,(AME_2050!AU108/AME_2030!AU108)^(1/20)-1)</f>
        <v>-6.6798829907543933E-4</v>
      </c>
    </row>
    <row r="109" spans="1:47" x14ac:dyDescent="0.25">
      <c r="A109" s="146"/>
      <c r="B109" s="1" t="s">
        <v>33</v>
      </c>
      <c r="C109" s="1">
        <v>31</v>
      </c>
      <c r="D109" s="4" t="s">
        <v>70</v>
      </c>
      <c r="E109">
        <f>IF(AME_2030!E109=0,0,(AME_2050!E109/AME_2030!E109)^(1/20)-1)</f>
        <v>3.5152148167649777E-4</v>
      </c>
      <c r="F109">
        <f>IF(AME_2030!F109=0,0,(AME_2050!F109/AME_2030!F109)^(1/20)-1)</f>
        <v>-5.1161195373849999E-5</v>
      </c>
      <c r="G109">
        <f>IF(AME_2030!G109=0,0,(AME_2050!G109/AME_2030!G109)^(1/20)-1)</f>
        <v>1.0254268545395462E-9</v>
      </c>
      <c r="H109">
        <f>IF(AME_2030!H109=0,0,(AME_2050!H109/AME_2030!H109)^(1/20)-1)</f>
        <v>6.351619369735495E-4</v>
      </c>
      <c r="I109">
        <f>IF(AME_2030!I109=0,0,(AME_2050!I109/AME_2030!I109)^(1/20)-1)</f>
        <v>-5.7614555153406855E-5</v>
      </c>
      <c r="J109">
        <f>IF(AME_2030!J109=0,0,(AME_2050!J109/AME_2030!J109)^(1/20)-1)</f>
        <v>-1.4193348992583843E-3</v>
      </c>
      <c r="K109" s="64">
        <f>IF('AME_2030 (Z)'!AW109=0,0,('AME_2050 (Z)'!AW109/'AME_2030 (Z)'!AW109)^(1/20)-1)</f>
        <v>5.9725537104871051E-6</v>
      </c>
      <c r="L109" s="64">
        <f t="shared" si="11"/>
        <v>5.9725537104871051E-6</v>
      </c>
      <c r="M109">
        <f>IF(AME_2030!M109=0,0,(AME_2050!M109/AME_2030!M109)^(1/20)-1)</f>
        <v>2.7064837539825248E-4</v>
      </c>
      <c r="N109">
        <f>IF(AME_2030!N109=0,0,(AME_2050!N109/AME_2030!N109)^(1/20)-1)</f>
        <v>1.2635562261564814E-3</v>
      </c>
      <c r="O109">
        <f>IF(AME_2030!O109=0,0,(AME_2050!O109/AME_2030!O109)^(1/20)-1)</f>
        <v>-2.2946166126928125E-3</v>
      </c>
      <c r="P109">
        <f>IF(AME_2030!P109=0,0,(AME_2050!P109/AME_2030!P109)^(1/20)-1)</f>
        <v>-3.97917430622452E-4</v>
      </c>
      <c r="Q109">
        <f>IF(AME_2030!Q109=0,0,(AME_2050!Q109/AME_2030!Q109)^(1/20)-1)</f>
        <v>-1.5983675261121988E-7</v>
      </c>
      <c r="R109">
        <f>IF(AME_2030!R109=0,0,(AME_2050!R109/AME_2030!R109)^(1/20)-1)</f>
        <v>1.7487387093950701E-8</v>
      </c>
      <c r="S109" s="64">
        <f t="shared" si="8"/>
        <v>-2.811794021173597E-6</v>
      </c>
      <c r="T109" s="64">
        <f>IF(AME_2030!T109=0,0,(AME_2050!T109/AME_2030!T109)^(1/20)-1)</f>
        <v>-2.811794021173597E-6</v>
      </c>
      <c r="U109">
        <f>IF(AME_2030!U109=0,0,(AME_2050!U109/AME_2030!U109)^(1/20)-1)</f>
        <v>0</v>
      </c>
      <c r="V109">
        <f>IF(AME_2030!V109=0,0,(AME_2050!V109/AME_2030!V109)^(1/20)-1)</f>
        <v>0</v>
      </c>
      <c r="W109">
        <f>IF(AME_2030!W109=0,0,(AME_2050!W109/AME_2030!W109)^(1/20)-1)</f>
        <v>1.5399721381448295E-4</v>
      </c>
      <c r="X109">
        <f>IF(AME_2030!X109=0,0,(AME_2050!X109/AME_2030!X109)^(1/20)-1)</f>
        <v>-3.6102859031217349E-6</v>
      </c>
      <c r="Y109">
        <f>IF(AME_2030!Y109=0,0,(AME_2050!Y109/AME_2030!Y109)^(1/20)-1)</f>
        <v>0</v>
      </c>
      <c r="Z109">
        <f>IF(AME_2030!Z109=0,0,(AME_2050!Z109/AME_2030!Z109)^(1/20)-1)</f>
        <v>1.482760404114547E-4</v>
      </c>
      <c r="AA109">
        <f>IF(AME_2030!AA109=0,0,(AME_2050!AA109/AME_2030!AA109)^(1/20)-1)</f>
        <v>1.3586903047939636E-3</v>
      </c>
      <c r="AB109">
        <f>IF(AME_2030!AB109=0,0,(AME_2050!AB109/AME_2030!AB109)^(1/20)-1)</f>
        <v>6.6129205411158409E-5</v>
      </c>
      <c r="AC109">
        <f>IF(AME_2030!AC109=0,0,(AME_2050!AC109/AME_2030!AC109)^(1/20)-1)</f>
        <v>-1.1420399031303319E-4</v>
      </c>
      <c r="AD109">
        <f>IF(AME_2030!AD109=0,0,(AME_2050!AD109/AME_2030!AD109)^(1/20)-1)</f>
        <v>7.3817110607832248E-5</v>
      </c>
      <c r="AE109">
        <f>IF(AME_2030!AE109=0,0,(AME_2050!AE109/AME_2030!AE109)^(1/20)-1)</f>
        <v>9.1093228888228239E-5</v>
      </c>
      <c r="AF109">
        <f>IF(AME_2030!AF109=0,0,(AME_2050!AF109/AME_2030!AF109)^(1/20)-1)</f>
        <v>9.6572515527304503E-5</v>
      </c>
      <c r="AG109">
        <f>IF(AME_2030!AG109=0,0,(AME_2050!AG109/AME_2030!AG109)^(1/20)-1)</f>
        <v>0</v>
      </c>
      <c r="AH109">
        <f>IF(AME_2030!AH109=0,0,(AME_2050!AH109/AME_2030!AH109)^(1/20)-1)</f>
        <v>6.1176081036284913E-5</v>
      </c>
      <c r="AI109">
        <f>IF(AME_2030!AI109=0,0,(AME_2050!AI109/AME_2030!AI109)^(1/20)-1)</f>
        <v>-2.3781812958256765E-5</v>
      </c>
      <c r="AJ109">
        <f>IF(AME_2030!AJ109=0,0,(AME_2050!AJ109/AME_2030!AJ109)^(1/20)-1)</f>
        <v>8.3133952231140285E-6</v>
      </c>
      <c r="AK109">
        <f>IF(AME_2030!AK109=0,0,(AME_2050!AK109/AME_2030!AK109)^(1/20)-1)</f>
        <v>0</v>
      </c>
      <c r="AL109">
        <f>IF(AME_2030!AL109=0,0,(AME_2050!AL109/AME_2030!AL109)^(1/20)-1)</f>
        <v>-3.195665898791944E-5</v>
      </c>
      <c r="AM109">
        <f>IF(AME_2030!AM109=0,0,(AME_2050!AM109/AME_2030!AM109)^(1/20)-1)</f>
        <v>-2.2079418993126154E-7</v>
      </c>
      <c r="AN109">
        <f>IF(AME_2030!AN109=0,0,(AME_2050!AN109/AME_2030!AN109)^(1/20)-1)</f>
        <v>0</v>
      </c>
      <c r="AO109">
        <f>IF(AME_2030!AO109=0,0,(AME_2050!AO109/AME_2030!AO109)^(1/20)-1)</f>
        <v>2.4742341353523045E-7</v>
      </c>
      <c r="AP109">
        <f>IF(AME_2030!AP109=0,0,(AME_2050!AP109/AME_2030!AP109)^(1/20)-1)</f>
        <v>0</v>
      </c>
      <c r="AQ109">
        <f>IF(AME_2030!AQ109=0,0,(AME_2050!AQ109/AME_2030!AQ109)^(1/20)-1)</f>
        <v>0</v>
      </c>
      <c r="AR109">
        <f>IF(AME_2030!AR109=0,0,(AME_2050!AR109/AME_2030!AR109)^(1/20)-1)</f>
        <v>0</v>
      </c>
      <c r="AS109">
        <f>IF(AME_2030!AS109=0,0,(AME_2050!AS109/AME_2030!AS109)^(1/20)-1)</f>
        <v>0</v>
      </c>
      <c r="AT109">
        <f>IF(AME_2030!AT109=0,0,(AME_2050!AT109/AME_2030!AT109)^(1/20)-1)</f>
        <v>-2.0169476861975344E-4</v>
      </c>
      <c r="AU109">
        <f>IF(AME_2030!AU109=0,0,(AME_2050!AU109/AME_2030!AU109)^(1/20)-1)</f>
        <v>-1.2663994500041742E-3</v>
      </c>
    </row>
    <row r="110" spans="1:47" x14ac:dyDescent="0.25">
      <c r="A110" s="146"/>
      <c r="B110" s="1" t="s">
        <v>34</v>
      </c>
      <c r="C110" s="1">
        <v>32</v>
      </c>
      <c r="D110" s="4" t="s">
        <v>71</v>
      </c>
      <c r="E110">
        <f>IF(AME_2030!E110=0,0,(AME_2050!E110/AME_2030!E110)^(1/20)-1)</f>
        <v>3.3479046477791208E-4</v>
      </c>
      <c r="F110">
        <f>IF(AME_2030!F110=0,0,(AME_2050!F110/AME_2030!F110)^(1/20)-1)</f>
        <v>-4.4456507328982653E-5</v>
      </c>
      <c r="G110">
        <f>IF(AME_2030!G110=0,0,(AME_2050!G110/AME_2030!G110)^(1/20)-1)</f>
        <v>1.0254268545395462E-9</v>
      </c>
      <c r="H110">
        <f>IF(AME_2030!H110=0,0,(AME_2050!H110/AME_2030!H110)^(1/20)-1)</f>
        <v>-5.5415734032493447E-4</v>
      </c>
      <c r="I110">
        <f>IF(AME_2030!I110=0,0,(AME_2050!I110/AME_2030!I110)^(1/20)-1)</f>
        <v>3.2116868757103845E-4</v>
      </c>
      <c r="J110">
        <f>IF(AME_2030!J110=0,0,(AME_2050!J110/AME_2030!J110)^(1/20)-1)</f>
        <v>-9.2427839000064349E-4</v>
      </c>
      <c r="K110" s="64">
        <f>IF('AME_2030 (Z)'!AW110=0,0,('AME_2050 (Z)'!AW110/'AME_2030 (Z)'!AW110)^(1/20)-1)</f>
        <v>-9.2128659343715391E-5</v>
      </c>
      <c r="L110" s="64">
        <f t="shared" si="11"/>
        <v>-9.2128659343715391E-5</v>
      </c>
      <c r="M110">
        <f>IF(AME_2030!M110=0,0,(AME_2050!M110/AME_2030!M110)^(1/20)-1)</f>
        <v>-3.4593074940347801E-4</v>
      </c>
      <c r="N110">
        <f>IF(AME_2030!N110=0,0,(AME_2050!N110/AME_2030!N110)^(1/20)-1)</f>
        <v>4.9669908443727984E-4</v>
      </c>
      <c r="O110">
        <f>IF(AME_2030!O110=0,0,(AME_2050!O110/AME_2030!O110)^(1/20)-1)</f>
        <v>-1.9178282754722664E-3</v>
      </c>
      <c r="P110">
        <f>IF(AME_2030!P110=0,0,(AME_2050!P110/AME_2030!P110)^(1/20)-1)</f>
        <v>-5.8854885051928818E-4</v>
      </c>
      <c r="Q110">
        <f>IF(AME_2030!Q110=0,0,(AME_2050!Q110/AME_2030!Q110)^(1/20)-1)</f>
        <v>-1.5983675261121988E-7</v>
      </c>
      <c r="R110">
        <f>IF(AME_2030!R110=0,0,(AME_2050!R110/AME_2030!R110)^(1/20)-1)</f>
        <v>1.7487387093950701E-8</v>
      </c>
      <c r="S110" s="64">
        <f t="shared" si="8"/>
        <v>-2.8887720762482694E-5</v>
      </c>
      <c r="T110" s="64">
        <f>IF(AME_2030!T110=0,0,(AME_2050!T110/AME_2030!T110)^(1/20)-1)</f>
        <v>-2.8887720762482694E-5</v>
      </c>
      <c r="U110">
        <f>IF(AME_2030!U110=0,0,(AME_2050!U110/AME_2030!U110)^(1/20)-1)</f>
        <v>-1.192240695502278E-6</v>
      </c>
      <c r="V110">
        <f>IF(AME_2030!V110=0,0,(AME_2050!V110/AME_2030!V110)^(1/20)-1)</f>
        <v>1.4685107796452712E-8</v>
      </c>
      <c r="W110">
        <f>IF(AME_2030!W110=0,0,(AME_2050!W110/AME_2030!W110)^(1/20)-1)</f>
        <v>1.2151275423000207E-4</v>
      </c>
      <c r="X110">
        <f>IF(AME_2030!X110=0,0,(AME_2050!X110/AME_2030!X110)^(1/20)-1)</f>
        <v>-1.8143932952741082E-6</v>
      </c>
      <c r="Y110">
        <f>IF(AME_2030!Y110=0,0,(AME_2050!Y110/AME_2030!Y110)^(1/20)-1)</f>
        <v>-3.2568858520053423E-3</v>
      </c>
      <c r="Z110">
        <f>IF(AME_2030!Z110=0,0,(AME_2050!Z110/AME_2030!Z110)^(1/20)-1)</f>
        <v>1.4539739021746101E-4</v>
      </c>
      <c r="AA110">
        <f>IF(AME_2030!AA110=0,0,(AME_2050!AA110/AME_2030!AA110)^(1/20)-1)</f>
        <v>1.358690271727081E-3</v>
      </c>
      <c r="AB110">
        <f>IF(AME_2030!AB110=0,0,(AME_2050!AB110/AME_2030!AB110)^(1/20)-1)</f>
        <v>1.6469205427416256E-5</v>
      </c>
      <c r="AC110">
        <f>IF(AME_2030!AC110=0,0,(AME_2050!AC110/AME_2030!AC110)^(1/20)-1)</f>
        <v>-1.1420399031303319E-4</v>
      </c>
      <c r="AD110">
        <f>IF(AME_2030!AD110=0,0,(AME_2050!AD110/AME_2030!AD110)^(1/20)-1)</f>
        <v>7.3817110607832248E-5</v>
      </c>
      <c r="AE110">
        <f>IF(AME_2030!AE110=0,0,(AME_2050!AE110/AME_2030!AE110)^(1/20)-1)</f>
        <v>9.1093228888228239E-5</v>
      </c>
      <c r="AF110">
        <f>IF(AME_2030!AF110=0,0,(AME_2050!AF110/AME_2030!AF110)^(1/20)-1)</f>
        <v>9.6572515527304503E-5</v>
      </c>
      <c r="AG110">
        <f>IF(AME_2030!AG110=0,0,(AME_2050!AG110/AME_2030!AG110)^(1/20)-1)</f>
        <v>3.1933415009399724E-5</v>
      </c>
      <c r="AH110">
        <f>IF(AME_2030!AH110=0,0,(AME_2050!AH110/AME_2030!AH110)^(1/20)-1)</f>
        <v>6.1176081036284913E-5</v>
      </c>
      <c r="AI110">
        <f>IF(AME_2030!AI110=0,0,(AME_2050!AI110/AME_2030!AI110)^(1/20)-1)</f>
        <v>-2.4088111702735837E-5</v>
      </c>
      <c r="AJ110">
        <f>IF(AME_2030!AJ110=0,0,(AME_2050!AJ110/AME_2030!AJ110)^(1/20)-1)</f>
        <v>1.8759683118041437E-6</v>
      </c>
      <c r="AK110">
        <f>IF(AME_2030!AK110=0,0,(AME_2050!AK110/AME_2030!AK110)^(1/20)-1)</f>
        <v>0</v>
      </c>
      <c r="AL110">
        <f>IF(AME_2030!AL110=0,0,(AME_2050!AL110/AME_2030!AL110)^(1/20)-1)</f>
        <v>-3.195665898791944E-5</v>
      </c>
      <c r="AM110">
        <f>IF(AME_2030!AM110=0,0,(AME_2050!AM110/AME_2030!AM110)^(1/20)-1)</f>
        <v>-6.0836854554047193E-8</v>
      </c>
      <c r="AN110">
        <f>IF(AME_2030!AN110=0,0,(AME_2050!AN110/AME_2030!AN110)^(1/20)-1)</f>
        <v>0</v>
      </c>
      <c r="AO110">
        <f>IF(AME_2030!AO110=0,0,(AME_2050!AO110/AME_2030!AO110)^(1/20)-1)</f>
        <v>2.4742341353523045E-7</v>
      </c>
      <c r="AP110">
        <f>IF(AME_2030!AP110=0,0,(AME_2050!AP110/AME_2030!AP110)^(1/20)-1)</f>
        <v>0</v>
      </c>
      <c r="AQ110">
        <f>IF(AME_2030!AQ110=0,0,(AME_2050!AQ110/AME_2030!AQ110)^(1/20)-1)</f>
        <v>0</v>
      </c>
      <c r="AR110">
        <f>IF(AME_2030!AR110=0,0,(AME_2050!AR110/AME_2030!AR110)^(1/20)-1)</f>
        <v>0</v>
      </c>
      <c r="AS110">
        <f>IF(AME_2030!AS110=0,0,(AME_2050!AS110/AME_2030!AS110)^(1/20)-1)</f>
        <v>0</v>
      </c>
      <c r="AT110">
        <f>IF(AME_2030!AT110=0,0,(AME_2050!AT110/AME_2030!AT110)^(1/20)-1)</f>
        <v>-2.7180677447913304E-4</v>
      </c>
      <c r="AU110">
        <f>IF(AME_2030!AU110=0,0,(AME_2050!AU110/AME_2030!AU110)^(1/20)-1)</f>
        <v>-3.2730808156744562E-4</v>
      </c>
    </row>
    <row r="111" spans="1:47" x14ac:dyDescent="0.25">
      <c r="A111" s="146"/>
      <c r="B111" s="1" t="s">
        <v>35</v>
      </c>
      <c r="C111" s="1">
        <v>33</v>
      </c>
      <c r="D111" s="4" t="s">
        <v>72</v>
      </c>
      <c r="E111">
        <f>IF(AME_2030!E111=0,0,(AME_2050!E111/AME_2030!E111)^(1/20)-1)</f>
        <v>0</v>
      </c>
      <c r="F111">
        <f>IF(AME_2030!F111=0,0,(AME_2050!F111/AME_2030!F111)^(1/20)-1)</f>
        <v>0</v>
      </c>
      <c r="G111">
        <f>IF(AME_2030!G111=0,0,(AME_2050!G111/AME_2030!G111)^(1/20)-1)</f>
        <v>0</v>
      </c>
      <c r="H111">
        <f>IF(AME_2030!H111=0,0,(AME_2050!H111/AME_2030!H111)^(1/20)-1)</f>
        <v>0</v>
      </c>
      <c r="I111">
        <f>IF(AME_2030!I111=0,0,(AME_2050!I111/AME_2030!I111)^(1/20)-1)</f>
        <v>0</v>
      </c>
      <c r="J111">
        <f>IF(AME_2030!J111=0,0,(AME_2050!J111/AME_2030!J111)^(1/20)-1)</f>
        <v>0</v>
      </c>
      <c r="K111" s="64">
        <f>IF('AME_2030 (Z)'!AW111=0,0,('AME_2050 (Z)'!AW111/'AME_2030 (Z)'!AW111)^(1/20)-1)</f>
        <v>0</v>
      </c>
      <c r="L111" s="64">
        <f t="shared" si="11"/>
        <v>0</v>
      </c>
      <c r="M111">
        <f>IF(AME_2030!M111=0,0,(AME_2050!M111/AME_2030!M111)^(1/20)-1)</f>
        <v>0</v>
      </c>
      <c r="N111">
        <f>IF(AME_2030!N111=0,0,(AME_2050!N111/AME_2030!N111)^(1/20)-1)</f>
        <v>0</v>
      </c>
      <c r="O111">
        <f>IF(AME_2030!O111=0,0,(AME_2050!O111/AME_2030!O111)^(1/20)-1)</f>
        <v>0</v>
      </c>
      <c r="P111">
        <f>IF(AME_2030!P111=0,0,(AME_2050!P111/AME_2030!P111)^(1/20)-1)</f>
        <v>0</v>
      </c>
      <c r="Q111">
        <f>IF(AME_2030!Q111=0,0,(AME_2050!Q111/AME_2030!Q111)^(1/20)-1)</f>
        <v>0</v>
      </c>
      <c r="R111">
        <f>IF(AME_2030!R111=0,0,(AME_2050!R111/AME_2030!R111)^(1/20)-1)</f>
        <v>0</v>
      </c>
      <c r="S111" s="64">
        <f t="shared" si="8"/>
        <v>0</v>
      </c>
      <c r="T111" s="64">
        <f>IF(AME_2030!T111=0,0,(AME_2050!T111/AME_2030!T111)^(1/20)-1)</f>
        <v>0</v>
      </c>
      <c r="U111">
        <f>IF(AME_2030!U111=0,0,(AME_2050!U111/AME_2030!U111)^(1/20)-1)</f>
        <v>0</v>
      </c>
      <c r="V111">
        <f>IF(AME_2030!V111=0,0,(AME_2050!V111/AME_2030!V111)^(1/20)-1)</f>
        <v>0</v>
      </c>
      <c r="W111">
        <f>IF(AME_2030!W111=0,0,(AME_2050!W111/AME_2030!W111)^(1/20)-1)</f>
        <v>0</v>
      </c>
      <c r="X111">
        <f>IF(AME_2030!X111=0,0,(AME_2050!X111/AME_2030!X111)^(1/20)-1)</f>
        <v>0</v>
      </c>
      <c r="Y111">
        <f>IF(AME_2030!Y111=0,0,(AME_2050!Y111/AME_2030!Y111)^(1/20)-1)</f>
        <v>0</v>
      </c>
      <c r="Z111">
        <f>IF(AME_2030!Z111=0,0,(AME_2050!Z111/AME_2030!Z111)^(1/20)-1)</f>
        <v>0</v>
      </c>
      <c r="AA111">
        <f>IF(AME_2030!AA111=0,0,(AME_2050!AA111/AME_2030!AA111)^(1/20)-1)</f>
        <v>0</v>
      </c>
      <c r="AB111">
        <f>IF(AME_2030!AB111=0,0,(AME_2050!AB111/AME_2030!AB111)^(1/20)-1)</f>
        <v>0</v>
      </c>
      <c r="AC111">
        <f>IF(AME_2030!AC111=0,0,(AME_2050!AC111/AME_2030!AC111)^(1/20)-1)</f>
        <v>0</v>
      </c>
      <c r="AD111">
        <f>IF(AME_2030!AD111=0,0,(AME_2050!AD111/AME_2030!AD111)^(1/20)-1)</f>
        <v>0</v>
      </c>
      <c r="AE111">
        <f>IF(AME_2030!AE111=0,0,(AME_2050!AE111/AME_2030!AE111)^(1/20)-1)</f>
        <v>0</v>
      </c>
      <c r="AF111">
        <f>IF(AME_2030!AF111=0,0,(AME_2050!AF111/AME_2030!AF111)^(1/20)-1)</f>
        <v>0</v>
      </c>
      <c r="AG111">
        <f>IF(AME_2030!AG111=0,0,(AME_2050!AG111/AME_2030!AG111)^(1/20)-1)</f>
        <v>0</v>
      </c>
      <c r="AH111">
        <f>IF(AME_2030!AH111=0,0,(AME_2050!AH111/AME_2030!AH111)^(1/20)-1)</f>
        <v>0</v>
      </c>
      <c r="AI111">
        <f>IF(AME_2030!AI111=0,0,(AME_2050!AI111/AME_2030!AI111)^(1/20)-1)</f>
        <v>0</v>
      </c>
      <c r="AJ111">
        <f>IF(AME_2030!AJ111=0,0,(AME_2050!AJ111/AME_2030!AJ111)^(1/20)-1)</f>
        <v>0</v>
      </c>
      <c r="AK111">
        <f>IF(AME_2030!AK111=0,0,(AME_2050!AK111/AME_2030!AK111)^(1/20)-1)</f>
        <v>0</v>
      </c>
      <c r="AL111">
        <f>IF(AME_2030!AL111=0,0,(AME_2050!AL111/AME_2030!AL111)^(1/20)-1)</f>
        <v>0</v>
      </c>
      <c r="AM111">
        <f>IF(AME_2030!AM111=0,0,(AME_2050!AM111/AME_2030!AM111)^(1/20)-1)</f>
        <v>0</v>
      </c>
      <c r="AN111">
        <f>IF(AME_2030!AN111=0,0,(AME_2050!AN111/AME_2030!AN111)^(1/20)-1)</f>
        <v>0</v>
      </c>
      <c r="AO111">
        <f>IF(AME_2030!AO111=0,0,(AME_2050!AO111/AME_2030!AO111)^(1/20)-1)</f>
        <v>0</v>
      </c>
      <c r="AP111">
        <f>IF(AME_2030!AP111=0,0,(AME_2050!AP111/AME_2030!AP111)^(1/20)-1)</f>
        <v>0</v>
      </c>
      <c r="AQ111">
        <f>IF(AME_2030!AQ111=0,0,(AME_2050!AQ111/AME_2030!AQ111)^(1/20)-1)</f>
        <v>0</v>
      </c>
      <c r="AR111">
        <f>IF(AME_2030!AR111=0,0,(AME_2050!AR111/AME_2030!AR111)^(1/20)-1)</f>
        <v>0</v>
      </c>
      <c r="AS111">
        <f>IF(AME_2030!AS111=0,0,(AME_2050!AS111/AME_2030!AS111)^(1/20)-1)</f>
        <v>0</v>
      </c>
      <c r="AT111">
        <f>IF(AME_2030!AT111=0,0,(AME_2050!AT111/AME_2030!AT111)^(1/20)-1)</f>
        <v>0</v>
      </c>
      <c r="AU111">
        <f>IF(AME_2030!AU111=0,0,(AME_2050!AU111/AME_2030!AU111)^(1/20)-1)</f>
        <v>0</v>
      </c>
    </row>
    <row r="112" spans="1:47" x14ac:dyDescent="0.25">
      <c r="A112" s="146"/>
      <c r="B112" s="1" t="s">
        <v>36</v>
      </c>
      <c r="C112" s="1">
        <v>34</v>
      </c>
      <c r="D112" s="4" t="s">
        <v>73</v>
      </c>
      <c r="E112">
        <f>IF(AME_2030!E112=0,0,(AME_2050!E112/AME_2030!E112)^(1/20)-1)</f>
        <v>9.14107440352252E-4</v>
      </c>
      <c r="F112">
        <f>IF(AME_2030!F112=0,0,(AME_2050!F112/AME_2030!F112)^(1/20)-1)</f>
        <v>3.919534070462305E-5</v>
      </c>
      <c r="G112">
        <f>IF(AME_2030!G112=0,0,(AME_2050!G112/AME_2030!G112)^(1/20)-1)</f>
        <v>0</v>
      </c>
      <c r="H112">
        <f>IF(AME_2030!H112=0,0,(AME_2050!H112/AME_2030!H112)^(1/20)-1)</f>
        <v>0</v>
      </c>
      <c r="I112">
        <f>IF(AME_2030!I112=0,0,(AME_2050!I112/AME_2030!I112)^(1/20)-1)</f>
        <v>0</v>
      </c>
      <c r="J112">
        <f>IF(AME_2030!J112=0,0,(AME_2050!J112/AME_2030!J112)^(1/20)-1)</f>
        <v>2.7872544128948462E-4</v>
      </c>
      <c r="K112" s="64">
        <f>IF('AME_2030 (Z)'!AW112=0,0,('AME_2050 (Z)'!AW112/'AME_2030 (Z)'!AW112)^(1/20)-1)</f>
        <v>1.0567181456089259E-5</v>
      </c>
      <c r="L112" s="64">
        <f t="shared" si="11"/>
        <v>1.0567181456089259E-5</v>
      </c>
      <c r="M112">
        <f>IF(AME_2030!M112=0,0,(AME_2050!M112/AME_2030!M112)^(1/20)-1)</f>
        <v>-9.3201459594982605E-4</v>
      </c>
      <c r="N112">
        <f>IF(AME_2030!N112=0,0,(AME_2050!N112/AME_2030!N112)^(1/20)-1)</f>
        <v>0</v>
      </c>
      <c r="O112">
        <f>IF(AME_2030!O112=0,0,(AME_2050!O112/AME_2030!O112)^(1/20)-1)</f>
        <v>0</v>
      </c>
      <c r="P112">
        <f>IF(AME_2030!P112=0,0,(AME_2050!P112/AME_2030!P112)^(1/20)-1)</f>
        <v>3.1932619213015379E-4</v>
      </c>
      <c r="Q112">
        <f>IF(AME_2030!Q112=0,0,(AME_2050!Q112/AME_2030!Q112)^(1/20)-1)</f>
        <v>-1.5983675261121988E-7</v>
      </c>
      <c r="R112">
        <f>IF(AME_2030!R112=0,0,(AME_2050!R112/AME_2030!R112)^(1/20)-1)</f>
        <v>0</v>
      </c>
      <c r="S112" s="64">
        <f t="shared" si="8"/>
        <v>1.0797517973504256E-5</v>
      </c>
      <c r="T112" s="64">
        <f>IF(AME_2030!T112=0,0,(AME_2050!T112/AME_2030!T112)^(1/20)-1)</f>
        <v>1.0797517973504256E-5</v>
      </c>
      <c r="U112">
        <f>IF(AME_2030!U112=0,0,(AME_2050!U112/AME_2030!U112)^(1/20)-1)</f>
        <v>0</v>
      </c>
      <c r="V112">
        <f>IF(AME_2030!V112=0,0,(AME_2050!V112/AME_2030!V112)^(1/20)-1)</f>
        <v>0</v>
      </c>
      <c r="W112">
        <f>IF(AME_2030!W112=0,0,(AME_2050!W112/AME_2030!W112)^(1/20)-1)</f>
        <v>1.2587173503586513E-4</v>
      </c>
      <c r="X112">
        <f>IF(AME_2030!X112=0,0,(AME_2050!X112/AME_2030!X112)^(1/20)-1)</f>
        <v>-3.607940294081402E-6</v>
      </c>
      <c r="Y112">
        <f>IF(AME_2030!Y112=0,0,(AME_2050!Y112/AME_2030!Y112)^(1/20)-1)</f>
        <v>0</v>
      </c>
      <c r="Z112">
        <f>IF(AME_2030!Z112=0,0,(AME_2050!Z112/AME_2030!Z112)^(1/20)-1)</f>
        <v>-4.6607405180720818E-4</v>
      </c>
      <c r="AA112">
        <f>IF(AME_2030!AA112=0,0,(AME_2050!AA112/AME_2030!AA112)^(1/20)-1)</f>
        <v>0</v>
      </c>
      <c r="AB112">
        <f>IF(AME_2030!AB112=0,0,(AME_2050!AB112/AME_2030!AB112)^(1/20)-1)</f>
        <v>5.962285204641482E-5</v>
      </c>
      <c r="AC112">
        <f>IF(AME_2030!AC112=0,0,(AME_2050!AC112/AME_2030!AC112)^(1/20)-1)</f>
        <v>0</v>
      </c>
      <c r="AD112">
        <f>IF(AME_2030!AD112=0,0,(AME_2050!AD112/AME_2030!AD112)^(1/20)-1)</f>
        <v>7.3817110607832248E-5</v>
      </c>
      <c r="AE112">
        <f>IF(AME_2030!AE112=0,0,(AME_2050!AE112/AME_2030!AE112)^(1/20)-1)</f>
        <v>9.1093228888228239E-5</v>
      </c>
      <c r="AF112">
        <f>IF(AME_2030!AF112=0,0,(AME_2050!AF112/AME_2030!AF112)^(1/20)-1)</f>
        <v>9.6572515527304503E-5</v>
      </c>
      <c r="AG112">
        <f>IF(AME_2030!AG112=0,0,(AME_2050!AG112/AME_2030!AG112)^(1/20)-1)</f>
        <v>0</v>
      </c>
      <c r="AH112">
        <f>IF(AME_2030!AH112=0,0,(AME_2050!AH112/AME_2030!AH112)^(1/20)-1)</f>
        <v>6.1176081036062868E-5</v>
      </c>
      <c r="AI112">
        <f>IF(AME_2030!AI112=0,0,(AME_2050!AI112/AME_2030!AI112)^(1/20)-1)</f>
        <v>-2.3781812958145743E-5</v>
      </c>
      <c r="AJ112">
        <f>IF(AME_2030!AJ112=0,0,(AME_2050!AJ112/AME_2030!AJ112)^(1/20)-1)</f>
        <v>8.8316879942595961E-7</v>
      </c>
      <c r="AK112">
        <f>IF(AME_2030!AK112=0,0,(AME_2050!AK112/AME_2030!AK112)^(1/20)-1)</f>
        <v>0</v>
      </c>
      <c r="AL112">
        <f>IF(AME_2030!AL112=0,0,(AME_2050!AL112/AME_2030!AL112)^(1/20)-1)</f>
        <v>-3.195665898791944E-5</v>
      </c>
      <c r="AM112">
        <f>IF(AME_2030!AM112=0,0,(AME_2050!AM112/AME_2030!AM112)^(1/20)-1)</f>
        <v>-2.4128918285626355E-7</v>
      </c>
      <c r="AN112">
        <f>IF(AME_2030!AN112=0,0,(AME_2050!AN112/AME_2030!AN112)^(1/20)-1)</f>
        <v>0</v>
      </c>
      <c r="AO112">
        <f>IF(AME_2030!AO112=0,0,(AME_2050!AO112/AME_2030!AO112)^(1/20)-1)</f>
        <v>2.4742341353523045E-7</v>
      </c>
      <c r="AP112">
        <f>IF(AME_2030!AP112=0,0,(AME_2050!AP112/AME_2030!AP112)^(1/20)-1)</f>
        <v>0</v>
      </c>
      <c r="AQ112">
        <f>IF(AME_2030!AQ112=0,0,(AME_2050!AQ112/AME_2030!AQ112)^(1/20)-1)</f>
        <v>0</v>
      </c>
      <c r="AR112">
        <f>IF(AME_2030!AR112=0,0,(AME_2050!AR112/AME_2030!AR112)^(1/20)-1)</f>
        <v>0</v>
      </c>
      <c r="AS112">
        <f>IF(AME_2030!AS112=0,0,(AME_2050!AS112/AME_2030!AS112)^(1/20)-1)</f>
        <v>0</v>
      </c>
      <c r="AT112">
        <f>IF(AME_2030!AT112=0,0,(AME_2050!AT112/AME_2030!AT112)^(1/20)-1)</f>
        <v>-1.1441794964661689E-4</v>
      </c>
      <c r="AU112">
        <f>IF(AME_2030!AU112=0,0,(AME_2050!AU112/AME_2030!AU112)^(1/20)-1)</f>
        <v>0</v>
      </c>
    </row>
    <row r="113" spans="1:47" x14ac:dyDescent="0.25">
      <c r="A113" s="146"/>
      <c r="B113" s="1" t="s">
        <v>37</v>
      </c>
      <c r="C113" s="1">
        <v>35</v>
      </c>
      <c r="D113" s="4" t="s">
        <v>74</v>
      </c>
      <c r="E113">
        <f>IF(AME_2030!E113=0,0,(AME_2050!E113/AME_2030!E113)^(1/20)-1)</f>
        <v>1.8782291865682144E-3</v>
      </c>
      <c r="F113">
        <f>IF(AME_2030!F113=0,0,(AME_2050!F113/AME_2030!F113)^(1/20)-1)</f>
        <v>1.9185194744539835E-3</v>
      </c>
      <c r="G113">
        <f>IF(AME_2030!G113=0,0,(AME_2050!G113/AME_2030!G113)^(1/20)-1)</f>
        <v>1.9608643965920436E-3</v>
      </c>
      <c r="H113">
        <f>IF(AME_2030!H113=0,0,(AME_2050!H113/AME_2030!H113)^(1/20)-1)</f>
        <v>2.3533720344575126E-3</v>
      </c>
      <c r="I113">
        <f>IF(AME_2030!I113=0,0,(AME_2050!I113/AME_2030!I113)^(1/20)-1)</f>
        <v>1.995013211673724E-3</v>
      </c>
      <c r="J113">
        <f>IF(AME_2030!J113=0,0,(AME_2050!J113/AME_2030!J113)^(1/20)-1)</f>
        <v>1.3527287651022846E-3</v>
      </c>
      <c r="K113" s="64">
        <f>IF('AME_2030 (Z)'!AW113=0,0,('AME_2050 (Z)'!AW113/'AME_2030 (Z)'!AW113)^(1/20)-1)</f>
        <v>1.9287345382235088E-3</v>
      </c>
      <c r="L113" s="64">
        <f t="shared" si="11"/>
        <v>1.9287345382235088E-3</v>
      </c>
      <c r="M113">
        <f>IF(AME_2030!M113=0,0,(AME_2050!M113/AME_2030!M113)^(1/20)-1)</f>
        <v>3.1368084203098334E-3</v>
      </c>
      <c r="N113">
        <f>IF(AME_2030!N113=0,0,(AME_2050!N113/AME_2030!N113)^(1/20)-1)</f>
        <v>1.9428556923981599E-3</v>
      </c>
      <c r="O113">
        <f>IF(AME_2030!O113=0,0,(AME_2050!O113/AME_2030!O113)^(1/20)-1)</f>
        <v>1.105122534053038E-3</v>
      </c>
      <c r="P113">
        <f>IF(AME_2030!P113=0,0,(AME_2050!P113/AME_2030!P113)^(1/20)-1)</f>
        <v>9.7690812302153596E-4</v>
      </c>
      <c r="Q113">
        <f>IF(AME_2030!Q113=0,0,(AME_2050!Q113/AME_2030!Q113)^(1/20)-1)</f>
        <v>1.9607032189838947E-3</v>
      </c>
      <c r="R113">
        <f>IF(AME_2030!R113=0,0,(AME_2050!R113/AME_2030!R113)^(1/20)-1)</f>
        <v>1.9608808908320174E-3</v>
      </c>
      <c r="S113" s="64">
        <f t="shared" si="8"/>
        <v>1.9700292016429088E-3</v>
      </c>
      <c r="T113" s="64">
        <f>IF(AME_2030!T113=0,0,(AME_2050!T113/AME_2030!T113)^(1/20)-1)</f>
        <v>1.9700292016429088E-3</v>
      </c>
      <c r="U113">
        <f>IF(AME_2030!U113=0,0,(AME_2050!U113/AME_2030!U113)^(1/20)-1)</f>
        <v>1.962562867505957E-3</v>
      </c>
      <c r="V113">
        <f>IF(AME_2030!V113=0,0,(AME_2050!V113/AME_2030!V113)^(1/20)-1)</f>
        <v>1.9608780830577821E-3</v>
      </c>
      <c r="W113">
        <f>IF(AME_2030!W113=0,0,(AME_2050!W113/AME_2030!W113)^(1/20)-1)</f>
        <v>1.3725964222390807E-3</v>
      </c>
      <c r="X113">
        <f>IF(AME_2030!X113=0,0,(AME_2050!X113/AME_2030!X113)^(1/20)-1)</f>
        <v>1.9704198973558018E-3</v>
      </c>
      <c r="Y113">
        <f>IF(AME_2030!Y113=0,0,(AME_2050!Y113/AME_2030!Y113)^(1/20)-1)</f>
        <v>-1.3024087910159521E-3</v>
      </c>
      <c r="Z113">
        <f>IF(AME_2030!Z113=0,0,(AME_2050!Z113/AME_2030!Z113)^(1/20)-1)</f>
        <v>2.1087774156962613E-3</v>
      </c>
      <c r="AA113">
        <f>IF(AME_2030!AA113=0,0,(AME_2050!AA113/AME_2030!AA113)^(1/20)-1)</f>
        <v>3.322217900608937E-3</v>
      </c>
      <c r="AB113">
        <f>IF(AME_2030!AB113=0,0,(AME_2050!AB113/AME_2030!AB113)^(1/20)-1)</f>
        <v>1.9765268704992067E-3</v>
      </c>
      <c r="AC113">
        <f>IF(AME_2030!AC113=0,0,(AME_2050!AC113/AME_2030!AC113)^(1/20)-1)</f>
        <v>1.8464354404201799E-3</v>
      </c>
      <c r="AD113">
        <f>IF(AME_2030!AD113=0,0,(AME_2050!AD113/AME_2030!AD113)^(1/20)-1)</f>
        <v>2.0348252250304011E-3</v>
      </c>
      <c r="AE113">
        <f>IF(AME_2030!AE113=0,0,(AME_2050!AE113/AME_2030!AE113)^(1/20)-1)</f>
        <v>2.0521352194184939E-3</v>
      </c>
      <c r="AF113">
        <f>IF(AME_2030!AF113=0,0,(AME_2050!AF113/AME_2030!AF113)^(1/20)-1)</f>
        <v>2.0576252501900427E-3</v>
      </c>
      <c r="AG113">
        <f>IF(AME_2030!AG113=0,0,(AME_2050!AG113/AME_2030!AG113)^(1/20)-1)</f>
        <v>1.9928594012277312E-3</v>
      </c>
      <c r="AH113">
        <f>IF(AME_2030!AH113=0,0,(AME_2050!AH113/AME_2030!AH113)^(1/20)-1)</f>
        <v>2.022159408127111E-3</v>
      </c>
      <c r="AI113">
        <f>IF(AME_2030!AI113=0,0,(AME_2050!AI113/AME_2030!AI113)^(1/20)-1)</f>
        <v>1.9366983363817702E-3</v>
      </c>
      <c r="AJ113">
        <f>IF(AME_2030!AJ113=0,0,(AME_2050!AJ113/AME_2030!AJ113)^(1/20)-1)</f>
        <v>1.963447145614472E-3</v>
      </c>
      <c r="AK113">
        <f>IF(AME_2030!AK113=0,0,(AME_2050!AK113/AME_2030!AK113)^(1/20)-1)</f>
        <v>0</v>
      </c>
      <c r="AL113">
        <f>IF(AME_2030!AL113=0,0,(AME_2050!AL113/AME_2030!AL113)^(1/20)-1)</f>
        <v>1.9288440475244695E-3</v>
      </c>
      <c r="AM113">
        <f>IF(AME_2030!AM113=0,0,(AME_2050!AM113/AME_2030!AM113)^(1/20)-1)</f>
        <v>1.9608147852707702E-3</v>
      </c>
      <c r="AN113">
        <f>IF(AME_2030!AN113=0,0,(AME_2050!AN113/AME_2030!AN113)^(1/20)-1)</f>
        <v>0</v>
      </c>
      <c r="AO113">
        <f>IF(AME_2030!AO113=0,0,(AME_2050!AO113/AME_2030!AO113)^(1/20)-1)</f>
        <v>1.9611112777315753E-3</v>
      </c>
      <c r="AP113">
        <f>IF(AME_2030!AP113=0,0,(AME_2050!AP113/AME_2030!AP113)^(1/20)-1)</f>
        <v>1.9608633691545752E-3</v>
      </c>
      <c r="AQ113">
        <f>IF(AME_2030!AQ113=0,0,(AME_2050!AQ113/AME_2030!AQ113)^(1/20)-1)</f>
        <v>0</v>
      </c>
      <c r="AR113">
        <f>IF(AME_2030!AR113=0,0,(AME_2050!AR113/AME_2030!AR113)^(1/20)-1)</f>
        <v>1.9608633691545752E-3</v>
      </c>
      <c r="AS113">
        <f>IF(AME_2030!AS113=0,0,(AME_2050!AS113/AME_2030!AS113)^(1/20)-1)</f>
        <v>1.9608633691545752E-3</v>
      </c>
      <c r="AT113">
        <f>IF(AME_2030!AT113=0,0,(AME_2050!AT113/AME_2030!AT113)^(1/20)-1)</f>
        <v>1.3132222545841898E-3</v>
      </c>
      <c r="AU113">
        <f>IF(AME_2030!AU113=0,0,(AME_2050!AU113/AME_2030!AU113)^(1/20)-1)</f>
        <v>1.2949299191360453E-3</v>
      </c>
    </row>
    <row r="114" spans="1:47" x14ac:dyDescent="0.25">
      <c r="A114" s="146"/>
      <c r="B114" s="1" t="s">
        <v>38</v>
      </c>
      <c r="C114" s="1">
        <v>36</v>
      </c>
      <c r="D114" s="4" t="s">
        <v>75</v>
      </c>
      <c r="E114">
        <f>IF(AME_2030!E114=0,0,(AME_2050!E114/AME_2030!E114)^(1/20)-1)</f>
        <v>0</v>
      </c>
      <c r="F114">
        <f>IF(AME_2030!F114=0,0,(AME_2050!F114/AME_2030!F114)^(1/20)-1)</f>
        <v>0</v>
      </c>
      <c r="G114">
        <f>IF(AME_2030!G114=0,0,(AME_2050!G114/AME_2030!G114)^(1/20)-1)</f>
        <v>0</v>
      </c>
      <c r="H114">
        <f>IF(AME_2030!H114=0,0,(AME_2050!H114/AME_2030!H114)^(1/20)-1)</f>
        <v>0</v>
      </c>
      <c r="I114">
        <f>IF(AME_2030!I114=0,0,(AME_2050!I114/AME_2030!I114)^(1/20)-1)</f>
        <v>0</v>
      </c>
      <c r="J114">
        <f>IF(AME_2030!J114=0,0,(AME_2050!J114/AME_2030!J114)^(1/20)-1)</f>
        <v>0</v>
      </c>
      <c r="K114" s="64">
        <f>IF('AME_2030 (Z)'!AW114=0,0,('AME_2050 (Z)'!AW114/'AME_2030 (Z)'!AW114)^(1/20)-1)</f>
        <v>0</v>
      </c>
      <c r="L114" s="64">
        <f t="shared" si="11"/>
        <v>0</v>
      </c>
      <c r="M114">
        <f>IF(AME_2030!M114=0,0,(AME_2050!M114/AME_2030!M114)^(1/20)-1)</f>
        <v>0</v>
      </c>
      <c r="N114">
        <f>IF(AME_2030!N114=0,0,(AME_2050!N114/AME_2030!N114)^(1/20)-1)</f>
        <v>0</v>
      </c>
      <c r="O114">
        <f>IF(AME_2030!O114=0,0,(AME_2050!O114/AME_2030!O114)^(1/20)-1)</f>
        <v>0</v>
      </c>
      <c r="P114">
        <f>IF(AME_2030!P114=0,0,(AME_2050!P114/AME_2030!P114)^(1/20)-1)</f>
        <v>0</v>
      </c>
      <c r="Q114">
        <f>IF(AME_2030!Q114=0,0,(AME_2050!Q114/AME_2030!Q114)^(1/20)-1)</f>
        <v>0</v>
      </c>
      <c r="R114">
        <f>IF(AME_2030!R114=0,0,(AME_2050!R114/AME_2030!R114)^(1/20)-1)</f>
        <v>0</v>
      </c>
      <c r="S114" s="64">
        <f t="shared" si="8"/>
        <v>0</v>
      </c>
      <c r="T114" s="64">
        <f>IF(AME_2030!T114=0,0,(AME_2050!T114/AME_2030!T114)^(1/20)-1)</f>
        <v>0</v>
      </c>
      <c r="U114">
        <f>IF(AME_2030!U114=0,0,(AME_2050!U114/AME_2030!U114)^(1/20)-1)</f>
        <v>0</v>
      </c>
      <c r="V114">
        <f>IF(AME_2030!V114=0,0,(AME_2050!V114/AME_2030!V114)^(1/20)-1)</f>
        <v>0</v>
      </c>
      <c r="W114">
        <f>IF(AME_2030!W114=0,0,(AME_2050!W114/AME_2030!W114)^(1/20)-1)</f>
        <v>0</v>
      </c>
      <c r="X114">
        <f>IF(AME_2030!X114=0,0,(AME_2050!X114/AME_2030!X114)^(1/20)-1)</f>
        <v>0</v>
      </c>
      <c r="Y114">
        <f>IF(AME_2030!Y114=0,0,(AME_2050!Y114/AME_2030!Y114)^(1/20)-1)</f>
        <v>0</v>
      </c>
      <c r="Z114">
        <f>IF(AME_2030!Z114=0,0,(AME_2050!Z114/AME_2030!Z114)^(1/20)-1)</f>
        <v>0</v>
      </c>
      <c r="AA114">
        <f>IF(AME_2030!AA114=0,0,(AME_2050!AA114/AME_2030!AA114)^(1/20)-1)</f>
        <v>0</v>
      </c>
      <c r="AB114">
        <f>IF(AME_2030!AB114=0,0,(AME_2050!AB114/AME_2030!AB114)^(1/20)-1)</f>
        <v>0</v>
      </c>
      <c r="AC114">
        <f>IF(AME_2030!AC114=0,0,(AME_2050!AC114/AME_2030!AC114)^(1/20)-1)</f>
        <v>0</v>
      </c>
      <c r="AD114">
        <f>IF(AME_2030!AD114=0,0,(AME_2050!AD114/AME_2030!AD114)^(1/20)-1)</f>
        <v>0</v>
      </c>
      <c r="AE114">
        <f>IF(AME_2030!AE114=0,0,(AME_2050!AE114/AME_2030!AE114)^(1/20)-1)</f>
        <v>0</v>
      </c>
      <c r="AF114">
        <f>IF(AME_2030!AF114=0,0,(AME_2050!AF114/AME_2030!AF114)^(1/20)-1)</f>
        <v>0</v>
      </c>
      <c r="AG114">
        <f>IF(AME_2030!AG114=0,0,(AME_2050!AG114/AME_2030!AG114)^(1/20)-1)</f>
        <v>0</v>
      </c>
      <c r="AH114">
        <f>IF(AME_2030!AH114=0,0,(AME_2050!AH114/AME_2030!AH114)^(1/20)-1)</f>
        <v>0</v>
      </c>
      <c r="AI114">
        <f>IF(AME_2030!AI114=0,0,(AME_2050!AI114/AME_2030!AI114)^(1/20)-1)</f>
        <v>0</v>
      </c>
      <c r="AJ114">
        <f>IF(AME_2030!AJ114=0,0,(AME_2050!AJ114/AME_2030!AJ114)^(1/20)-1)</f>
        <v>0</v>
      </c>
      <c r="AK114">
        <f>IF(AME_2030!AK114=0,0,(AME_2050!AK114/AME_2030!AK114)^(1/20)-1)</f>
        <v>0</v>
      </c>
      <c r="AL114">
        <f>IF(AME_2030!AL114=0,0,(AME_2050!AL114/AME_2030!AL114)^(1/20)-1)</f>
        <v>0</v>
      </c>
      <c r="AM114">
        <f>IF(AME_2030!AM114=0,0,(AME_2050!AM114/AME_2030!AM114)^(1/20)-1)</f>
        <v>0</v>
      </c>
      <c r="AN114">
        <f>IF(AME_2030!AN114=0,0,(AME_2050!AN114/AME_2030!AN114)^(1/20)-1)</f>
        <v>0</v>
      </c>
      <c r="AO114">
        <f>IF(AME_2030!AO114=0,0,(AME_2050!AO114/AME_2030!AO114)^(1/20)-1)</f>
        <v>0</v>
      </c>
      <c r="AP114">
        <f>IF(AME_2030!AP114=0,0,(AME_2050!AP114/AME_2030!AP114)^(1/20)-1)</f>
        <v>0</v>
      </c>
      <c r="AQ114">
        <f>IF(AME_2030!AQ114=0,0,(AME_2050!AQ114/AME_2030!AQ114)^(1/20)-1)</f>
        <v>0</v>
      </c>
      <c r="AR114">
        <f>IF(AME_2030!AR114=0,0,(AME_2050!AR114/AME_2030!AR114)^(1/20)-1)</f>
        <v>0</v>
      </c>
      <c r="AS114">
        <f>IF(AME_2030!AS114=0,0,(AME_2050!AS114/AME_2030!AS114)^(1/20)-1)</f>
        <v>0</v>
      </c>
      <c r="AT114">
        <f>IF(AME_2030!AT114=0,0,(AME_2050!AT114/AME_2030!AT114)^(1/20)-1)</f>
        <v>0</v>
      </c>
      <c r="AU114">
        <f>IF(AME_2030!AU114=0,0,(AME_2050!AU114/AME_2030!AU114)^(1/20)-1)</f>
        <v>0</v>
      </c>
    </row>
    <row r="115" spans="1:47" x14ac:dyDescent="0.25">
      <c r="A115" s="146"/>
      <c r="B115" s="1" t="s">
        <v>39</v>
      </c>
      <c r="C115" s="1">
        <v>37</v>
      </c>
      <c r="D115" s="4" t="s">
        <v>76</v>
      </c>
      <c r="E115">
        <f>IF(AME_2030!E115=0,0,(AME_2050!E115/AME_2030!E115)^(1/20)-1)</f>
        <v>-2.4893029950739942E-3</v>
      </c>
      <c r="F115">
        <f>IF(AME_2030!F115=0,0,(AME_2050!F115/AME_2030!F115)^(1/20)-1)</f>
        <v>0</v>
      </c>
      <c r="G115">
        <f>IF(AME_2030!G115=0,0,(AME_2050!G115/AME_2030!G115)^(1/20)-1)</f>
        <v>0</v>
      </c>
      <c r="H115">
        <f>IF(AME_2030!H115=0,0,(AME_2050!H115/AME_2030!H115)^(1/20)-1)</f>
        <v>0</v>
      </c>
      <c r="I115">
        <f>IF(AME_2030!I115=0,0,(AME_2050!I115/AME_2030!I115)^(1/20)-1)</f>
        <v>0</v>
      </c>
      <c r="J115">
        <f>IF(AME_2030!J115=0,0,(AME_2050!J115/AME_2030!J115)^(1/20)-1)</f>
        <v>2.7872544128948462E-4</v>
      </c>
      <c r="K115" s="64">
        <f>IF('AME_2030 (Z)'!AW115=0,0,('AME_2050 (Z)'!AW115/'AME_2030 (Z)'!AW115)^(1/20)-1)</f>
        <v>1.0110268770846531E-5</v>
      </c>
      <c r="L115" s="64">
        <f t="shared" si="11"/>
        <v>1.0110268770846531E-5</v>
      </c>
      <c r="M115">
        <f>IF(AME_2030!M115=0,0,(AME_2050!M115/AME_2030!M115)^(1/20)-1)</f>
        <v>-9.3201459594982605E-4</v>
      </c>
      <c r="N115">
        <f>IF(AME_2030!N115=0,0,(AME_2050!N115/AME_2030!N115)^(1/20)-1)</f>
        <v>0</v>
      </c>
      <c r="O115">
        <f>IF(AME_2030!O115=0,0,(AME_2050!O115/AME_2030!O115)^(1/20)-1)</f>
        <v>0</v>
      </c>
      <c r="P115">
        <f>IF(AME_2030!P115=0,0,(AME_2050!P115/AME_2030!P115)^(1/20)-1)</f>
        <v>3.1189771358275387E-4</v>
      </c>
      <c r="Q115">
        <f>IF(AME_2030!Q115=0,0,(AME_2050!Q115/AME_2030!Q115)^(1/20)-1)</f>
        <v>-1.5983675261121988E-7</v>
      </c>
      <c r="R115">
        <f>IF(AME_2030!R115=0,0,(AME_2050!R115/AME_2030!R115)^(1/20)-1)</f>
        <v>0</v>
      </c>
      <c r="S115" s="64">
        <f t="shared" si="8"/>
        <v>1.0797517973504256E-5</v>
      </c>
      <c r="T115" s="64">
        <f>IF(AME_2030!T115=0,0,(AME_2050!T115/AME_2030!T115)^(1/20)-1)</f>
        <v>1.0797517973504256E-5</v>
      </c>
      <c r="U115">
        <f>IF(AME_2030!U115=0,0,(AME_2050!U115/AME_2030!U115)^(1/20)-1)</f>
        <v>0</v>
      </c>
      <c r="V115">
        <f>IF(AME_2030!V115=0,0,(AME_2050!V115/AME_2030!V115)^(1/20)-1)</f>
        <v>0</v>
      </c>
      <c r="W115">
        <f>IF(AME_2030!W115=0,0,(AME_2050!W115/AME_2030!W115)^(1/20)-1)</f>
        <v>1.370321907396832E-4</v>
      </c>
      <c r="X115">
        <f>IF(AME_2030!X115=0,0,(AME_2050!X115/AME_2030!X115)^(1/20)-1)</f>
        <v>-3.3072522636068413E-6</v>
      </c>
      <c r="Y115">
        <f>IF(AME_2030!Y115=0,0,(AME_2050!Y115/AME_2030!Y115)^(1/20)-1)</f>
        <v>0</v>
      </c>
      <c r="Z115">
        <f>IF(AME_2030!Z115=0,0,(AME_2050!Z115/AME_2030!Z115)^(1/20)-1)</f>
        <v>-4.2491513811204751E-4</v>
      </c>
      <c r="AA115">
        <f>IF(AME_2030!AA115=0,0,(AME_2050!AA115/AME_2030!AA115)^(1/20)-1)</f>
        <v>1.3596630894718853E-3</v>
      </c>
      <c r="AB115">
        <f>IF(AME_2030!AB115=0,0,(AME_2050!AB115/AME_2030!AB115)^(1/20)-1)</f>
        <v>6.3057164154223244E-5</v>
      </c>
      <c r="AC115">
        <f>IF(AME_2030!AC115=0,0,(AME_2050!AC115/AME_2030!AC115)^(1/20)-1)</f>
        <v>-1.1420399031303319E-4</v>
      </c>
      <c r="AD115">
        <f>IF(AME_2030!AD115=0,0,(AME_2050!AD115/AME_2030!AD115)^(1/20)-1)</f>
        <v>7.3817110607832248E-5</v>
      </c>
      <c r="AE115">
        <f>IF(AME_2030!AE115=0,0,(AME_2050!AE115/AME_2030!AE115)^(1/20)-1)</f>
        <v>9.1093228888228239E-5</v>
      </c>
      <c r="AF115">
        <f>IF(AME_2030!AF115=0,0,(AME_2050!AF115/AME_2030!AF115)^(1/20)-1)</f>
        <v>9.6572515527526548E-5</v>
      </c>
      <c r="AG115">
        <f>IF(AME_2030!AG115=0,0,(AME_2050!AG115/AME_2030!AG115)^(1/20)-1)</f>
        <v>3.1933415009399724E-5</v>
      </c>
      <c r="AH115">
        <f>IF(AME_2030!AH115=0,0,(AME_2050!AH115/AME_2030!AH115)^(1/20)-1)</f>
        <v>6.1176081036284913E-5</v>
      </c>
      <c r="AI115">
        <f>IF(AME_2030!AI115=0,0,(AME_2050!AI115/AME_2030!AI115)^(1/20)-1)</f>
        <v>-2.3935040201483737E-5</v>
      </c>
      <c r="AJ115">
        <f>IF(AME_2030!AJ115=0,0,(AME_2050!AJ115/AME_2030!AJ115)^(1/20)-1)</f>
        <v>8.8316879942595961E-7</v>
      </c>
      <c r="AK115">
        <f>IF(AME_2030!AK115=0,0,(AME_2050!AK115/AME_2030!AK115)^(1/20)-1)</f>
        <v>0</v>
      </c>
      <c r="AL115">
        <f>IF(AME_2030!AL115=0,0,(AME_2050!AL115/AME_2030!AL115)^(1/20)-1)</f>
        <v>-3.195665898791944E-5</v>
      </c>
      <c r="AM115">
        <f>IF(AME_2030!AM115=0,0,(AME_2050!AM115/AME_2030!AM115)^(1/20)-1)</f>
        <v>-2.0207866269217334E-7</v>
      </c>
      <c r="AN115">
        <f>IF(AME_2030!AN115=0,0,(AME_2050!AN115/AME_2030!AN115)^(1/20)-1)</f>
        <v>0</v>
      </c>
      <c r="AO115">
        <f>IF(AME_2030!AO115=0,0,(AME_2050!AO115/AME_2030!AO115)^(1/20)-1)</f>
        <v>2.4742341353523045E-7</v>
      </c>
      <c r="AP115">
        <f>IF(AME_2030!AP115=0,0,(AME_2050!AP115/AME_2030!AP115)^(1/20)-1)</f>
        <v>0</v>
      </c>
      <c r="AQ115">
        <f>IF(AME_2030!AQ115=0,0,(AME_2050!AQ115/AME_2030!AQ115)^(1/20)-1)</f>
        <v>0</v>
      </c>
      <c r="AR115">
        <f>IF(AME_2030!AR115=0,0,(AME_2050!AR115/AME_2030!AR115)^(1/20)-1)</f>
        <v>0</v>
      </c>
      <c r="AS115">
        <f>IF(AME_2030!AS115=0,0,(AME_2050!AS115/AME_2030!AS115)^(1/20)-1)</f>
        <v>0</v>
      </c>
      <c r="AT115">
        <f>IF(AME_2030!AT115=0,0,(AME_2050!AT115/AME_2030!AT115)^(1/20)-1)</f>
        <v>-1.4687274913371962E-4</v>
      </c>
      <c r="AU115">
        <f>IF(AME_2030!AU115=0,0,(AME_2050!AU115/AME_2030!AU115)^(1/20)-1)</f>
        <v>0</v>
      </c>
    </row>
  </sheetData>
  <sheetProtection sheet="1" objects="1" scenarios="1"/>
  <mergeCells count="4">
    <mergeCell ref="A1:C3"/>
    <mergeCell ref="A5:A41"/>
    <mergeCell ref="A42:A78"/>
    <mergeCell ref="A79:A1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379E-E271-4C64-B745-E4F75EE24148}">
  <sheetPr>
    <tabColor theme="5" tint="0.59999389629810485"/>
  </sheetPr>
  <dimension ref="A1:AU115"/>
  <sheetViews>
    <sheetView workbookViewId="0">
      <pane xSplit="4" ySplit="4" topLeftCell="AH8" activePane="bottomRight" state="frozen"/>
      <selection pane="topRight" activeCell="E1" sqref="E1"/>
      <selection pane="bottomLeft" activeCell="A5" sqref="A5"/>
      <selection pane="bottomRight" activeCell="AR14" sqref="AR14:AR18"/>
    </sheetView>
  </sheetViews>
  <sheetFormatPr baseColWidth="10" defaultColWidth="9.140625" defaultRowHeight="15" x14ac:dyDescent="0.25"/>
  <cols>
    <col min="1" max="2" width="10.140625" customWidth="1"/>
    <col min="3" max="3" width="10.85546875" customWidth="1"/>
    <col min="4" max="4" width="25.28515625" style="5" customWidth="1"/>
    <col min="42" max="42" width="10" customWidth="1"/>
  </cols>
  <sheetData>
    <row r="1" spans="1:47" ht="15" customHeight="1" x14ac:dyDescent="0.25">
      <c r="A1" s="147" t="s">
        <v>140</v>
      </c>
      <c r="B1" s="147"/>
      <c r="C1" s="148"/>
      <c r="D1" s="6" t="s">
        <v>0</v>
      </c>
      <c r="E1" s="1" t="s">
        <v>3</v>
      </c>
      <c r="F1" s="1" t="s">
        <v>4</v>
      </c>
      <c r="G1" s="1" t="s">
        <v>5</v>
      </c>
      <c r="H1" s="1" t="s">
        <v>6</v>
      </c>
      <c r="I1" s="1" t="s">
        <v>7</v>
      </c>
      <c r="J1" s="1" t="s">
        <v>8</v>
      </c>
      <c r="K1" s="63" t="s">
        <v>9</v>
      </c>
      <c r="L1" s="63" t="s">
        <v>10</v>
      </c>
      <c r="M1" s="1" t="s">
        <v>11</v>
      </c>
      <c r="N1" s="1" t="s">
        <v>12</v>
      </c>
      <c r="O1" s="1" t="s">
        <v>13</v>
      </c>
      <c r="P1" s="1" t="s">
        <v>14</v>
      </c>
      <c r="Q1" s="1" t="s">
        <v>15</v>
      </c>
      <c r="R1" s="1" t="s">
        <v>16</v>
      </c>
      <c r="S1" s="63" t="s">
        <v>17</v>
      </c>
      <c r="T1" s="63"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A2" s="147"/>
      <c r="B2" s="147"/>
      <c r="C2" s="148"/>
      <c r="D2" s="6" t="s">
        <v>1</v>
      </c>
      <c r="E2" s="1" t="s">
        <v>3</v>
      </c>
      <c r="F2" s="1" t="s">
        <v>4</v>
      </c>
      <c r="G2" s="1" t="s">
        <v>5</v>
      </c>
      <c r="H2" s="1" t="s">
        <v>6</v>
      </c>
      <c r="I2" s="1" t="s">
        <v>7</v>
      </c>
      <c r="J2" s="1" t="s">
        <v>8</v>
      </c>
      <c r="K2" s="63" t="s">
        <v>9</v>
      </c>
      <c r="L2" s="63" t="s">
        <v>10</v>
      </c>
      <c r="M2" s="1" t="s">
        <v>11</v>
      </c>
      <c r="N2" s="1">
        <v>10</v>
      </c>
      <c r="O2" s="1">
        <v>11</v>
      </c>
      <c r="P2" s="1">
        <v>12</v>
      </c>
      <c r="Q2" s="1">
        <v>13</v>
      </c>
      <c r="R2" s="1">
        <v>14</v>
      </c>
      <c r="S2" s="63">
        <v>15</v>
      </c>
      <c r="T2" s="63">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A3" s="149"/>
      <c r="B3" s="149"/>
      <c r="C3" s="150"/>
      <c r="D3" s="6" t="s">
        <v>2</v>
      </c>
      <c r="E3" s="1" t="s">
        <v>40</v>
      </c>
      <c r="F3" s="1" t="s">
        <v>41</v>
      </c>
      <c r="G3" s="1" t="s">
        <v>42</v>
      </c>
      <c r="H3" s="1" t="s">
        <v>43</v>
      </c>
      <c r="I3" s="1" t="s">
        <v>44</v>
      </c>
      <c r="J3" s="1" t="s">
        <v>45</v>
      </c>
      <c r="K3" s="63" t="s">
        <v>46</v>
      </c>
      <c r="L3" s="63" t="s">
        <v>47</v>
      </c>
      <c r="M3" s="1" t="s">
        <v>48</v>
      </c>
      <c r="N3" s="1" t="s">
        <v>49</v>
      </c>
      <c r="O3" s="1" t="s">
        <v>50</v>
      </c>
      <c r="P3" s="1" t="s">
        <v>51</v>
      </c>
      <c r="Q3" s="1" t="s">
        <v>52</v>
      </c>
      <c r="R3" s="1" t="s">
        <v>53</v>
      </c>
      <c r="S3" s="63" t="s">
        <v>54</v>
      </c>
      <c r="T3" s="63"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4" t="s">
        <v>2</v>
      </c>
      <c r="E4" s="1" t="s">
        <v>92</v>
      </c>
      <c r="F4" s="1" t="s">
        <v>92</v>
      </c>
      <c r="G4" s="1" t="s">
        <v>92</v>
      </c>
      <c r="H4" s="1" t="s">
        <v>92</v>
      </c>
      <c r="I4" s="1" t="s">
        <v>92</v>
      </c>
      <c r="J4" s="1" t="s">
        <v>92</v>
      </c>
      <c r="K4" s="63" t="s">
        <v>92</v>
      </c>
      <c r="L4" s="63" t="s">
        <v>92</v>
      </c>
      <c r="M4" s="1" t="s">
        <v>92</v>
      </c>
      <c r="N4" s="1" t="s">
        <v>92</v>
      </c>
      <c r="O4" s="1" t="s">
        <v>92</v>
      </c>
      <c r="P4" s="1" t="s">
        <v>92</v>
      </c>
      <c r="Q4" s="1" t="s">
        <v>92</v>
      </c>
      <c r="R4" s="1" t="s">
        <v>92</v>
      </c>
      <c r="S4" s="63" t="s">
        <v>92</v>
      </c>
      <c r="T4" s="63"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4" t="s">
        <v>40</v>
      </c>
      <c r="E5">
        <f>IF(AMS_2030!E5=0,0,(AMS_2050!E5/AMS_2030!E5)^(1/20)-1)</f>
        <v>-3.1310478757238247E-3</v>
      </c>
      <c r="F5">
        <f>IF(AMS_2030!F5=0,0,(AMS_2050!F5/AMS_2030!F5)^(1/20)-1)</f>
        <v>-2.1634056365116283E-4</v>
      </c>
      <c r="G5">
        <f>IF(AMS_2030!G5=0,0,(AMS_2050!G5/AMS_2030!G5)^(1/20)-1)</f>
        <v>2.4577644364143225E-9</v>
      </c>
      <c r="H5">
        <f>IF(AMS_2030!H5=0,0,(AMS_2050!H5/AMS_2030!H5)^(1/20)-1)</f>
        <v>0</v>
      </c>
      <c r="I5">
        <f>IF(AMS_2030!I5=0,0,(AMS_2050!I5/AMS_2030!I5)^(1/20)-1)</f>
        <v>0</v>
      </c>
      <c r="J5">
        <f>IF(AMS_2030!J5=0,0,(AMS_2050!J5/AMS_2030!J5)^(1/20)-1)</f>
        <v>-2.5500601098575881E-3</v>
      </c>
      <c r="K5" s="64">
        <f>IF('AMS_2030 (Z)'!AW5=0,0,('AMS_2050 (Z)'!AW5/'AMS_2030 (Z)'!AW5)^(1/20)-1)</f>
        <v>8.8946091159813889E-4</v>
      </c>
      <c r="L5" s="64">
        <f>K5</f>
        <v>8.8946091159813889E-4</v>
      </c>
      <c r="M5">
        <f>IF(AMS_2030!M5=0,0,(AMS_2050!M5/AMS_2030!M5)^(1/20)-1)</f>
        <v>8.8988739117823457E-4</v>
      </c>
      <c r="N5">
        <f>IF(AMS_2030!N5=0,0,(AMS_2050!N5/AMS_2030!N5)^(1/20)-1)</f>
        <v>0</v>
      </c>
      <c r="O5">
        <f>IF(AMS_2030!O5=0,0,(AMS_2050!O5/AMS_2030!O5)^(1/20)-1)</f>
        <v>0</v>
      </c>
      <c r="P5">
        <f>IF(AMS_2030!P5=0,0,(AMS_2050!P5/AMS_2030!P5)^(1/20)-1)</f>
        <v>-1.8298549808494213E-3</v>
      </c>
      <c r="Q5">
        <f>IF(AMS_2030!Q5=0,0,(AMS_2050!Q5/AMS_2030!Q5)^(1/20)-1)</f>
        <v>2.9411878228378097E-3</v>
      </c>
      <c r="R5">
        <f>IF(AMS_2030!R5=0,0,(AMS_2050!R5/AMS_2030!R5)^(1/20)-1)</f>
        <v>3.4685743610651798E-8</v>
      </c>
      <c r="S5" s="64">
        <f>T5</f>
        <v>8.1678161403253569E-6</v>
      </c>
      <c r="T5" s="64">
        <f>IF(AMS_2030!T5=0,0,(AMS_2050!T5/AMS_2030!T5)^(1/20)-1)</f>
        <v>8.1678161403253569E-6</v>
      </c>
      <c r="U5">
        <f>IF(AMS_2030!U5=0,0,(AMS_2050!U5/AMS_2030!U5)^(1/20)-1)</f>
        <v>0</v>
      </c>
      <c r="V5">
        <f>IF(AMS_2030!V5=0,0,(AMS_2050!V5/AMS_2030!V5)^(1/20)-1)</f>
        <v>0</v>
      </c>
      <c r="W5">
        <f>IF(AMS_2030!W5=0,0,(AMS_2050!W5/AMS_2030!W5)^(1/20)-1)</f>
        <v>1.3025482181303616E-3</v>
      </c>
      <c r="X5">
        <f>IF(AMS_2030!X5=0,0,(AMS_2050!X5/AMS_2030!X5)^(1/20)-1)</f>
        <v>3.2514331897548487E-4</v>
      </c>
      <c r="Y5">
        <f>IF(AMS_2030!Y5=0,0,(AMS_2050!Y5/AMS_2030!Y5)^(1/20)-1)</f>
        <v>0</v>
      </c>
      <c r="Z5">
        <f>IF(AMS_2030!Z5=0,0,(AMS_2050!Z5/AMS_2030!Z5)^(1/20)-1)</f>
        <v>-6.9242068277552971E-4</v>
      </c>
      <c r="AA5">
        <f>IF(AMS_2030!AA5=0,0,(AMS_2050!AA5/AMS_2030!AA5)^(1/20)-1)</f>
        <v>1.7302292954453069E-3</v>
      </c>
      <c r="AB5">
        <f>IF(AMS_2030!AB5=0,0,(AMS_2050!AB5/AMS_2030!AB5)^(1/20)-1)</f>
        <v>8.3185344015301865E-6</v>
      </c>
      <c r="AC5">
        <f>IF(AMS_2030!AC5=0,0,(AMS_2050!AC5/AMS_2030!AC5)^(1/20)-1)</f>
        <v>-3.2473454331805041E-4</v>
      </c>
      <c r="AD5">
        <f>IF(AMS_2030!AD5=0,0,(AMS_2050!AD5/AMS_2030!AD5)^(1/20)-1)</f>
        <v>1.0870320321654248E-5</v>
      </c>
      <c r="AE5">
        <f>IF(AMS_2030!AE5=0,0,(AMS_2050!AE5/AMS_2030!AE5)^(1/20)-1)</f>
        <v>-3.206653614140631E-5</v>
      </c>
      <c r="AF5">
        <f>IF(AMS_2030!AF5=0,0,(AMS_2050!AF5/AMS_2030!AF5)^(1/20)-1)</f>
        <v>3.2950273427378995E-4</v>
      </c>
      <c r="AG5">
        <f>IF(AMS_2030!AG5=0,0,(AMS_2050!AG5/AMS_2030!AG5)^(1/20)-1)</f>
        <v>0</v>
      </c>
      <c r="AH5">
        <f>IF(AMS_2030!AH5=0,0,(AMS_2050!AH5/AMS_2030!AH5)^(1/20)-1)</f>
        <v>3.4258981072232686E-5</v>
      </c>
      <c r="AI5">
        <f>IF(AMS_2030!AI5=0,0,(AMS_2050!AI5/AMS_2030!AI5)^(1/20)-1)</f>
        <v>-1.2723350977705827E-4</v>
      </c>
      <c r="AJ5">
        <f>IF(AMS_2030!AJ5=0,0,(AMS_2050!AJ5/AMS_2030!AJ5)^(1/20)-1)</f>
        <v>1.2492026877364282E-6</v>
      </c>
      <c r="AK5">
        <f>IF(AMS_2030!AK5=0,0,(AMS_2050!AK5/AMS_2030!AK5)^(1/20)-1)</f>
        <v>0</v>
      </c>
      <c r="AL5">
        <f>IF(AMS_2030!AL5=0,0,(AMS_2050!AL5/AMS_2030!AL5)^(1/20)-1)</f>
        <v>-2.907263659687187E-4</v>
      </c>
      <c r="AM5">
        <f>IF(AMS_2030!AM5=0,0,(AMS_2050!AM5/AMS_2030!AM5)^(1/20)-1)</f>
        <v>-2.9121381126540058E-6</v>
      </c>
      <c r="AN5">
        <f>IF(AMS_2030!AN5=0,0,(AMS_2050!AN5/AMS_2030!AN5)^(1/20)-1)</f>
        <v>0</v>
      </c>
      <c r="AO5">
        <f>IF(AMS_2030!AO5=0,0,(AMS_2050!AO5/AMS_2030!AO5)^(1/20)-1)</f>
        <v>6.0834255105612911E-5</v>
      </c>
      <c r="AP5">
        <f>IF(AMS_2030!AP5=0,0,(AMS_2050!AP5/AMS_2030!AP5)^(1/20)-1)</f>
        <v>2.5050435579216934E-3</v>
      </c>
      <c r="AQ5">
        <f>IF(AMS_2030!AQ5=0,0,(AMS_2050!AQ5/AMS_2030!AQ5)^(1/20)-1)</f>
        <v>0</v>
      </c>
      <c r="AR5">
        <f>IF(AMS_2030!AR5=0,0,(AMS_2050!AR5/AMS_2030!AR5)^(1/20)-1)</f>
        <v>-4.162263323669313E-4</v>
      </c>
      <c r="AS5">
        <f>IF(AMS_2030!AS5=0,0,(AMS_2050!AS5/AMS_2030!AS5)^(1/20)-1)</f>
        <v>1.0594990864256637E-3</v>
      </c>
      <c r="AT5">
        <f>IF(AMS_2030!AT5=0,0,(AMS_2050!AT5/AMS_2030!AT5)^(1/20)-1)</f>
        <v>-2.8017506895983146E-4</v>
      </c>
      <c r="AU5">
        <f>IF(AMS_2030!AU5=0,0,(AMS_2050!AU5/AMS_2030!AU5)^(1/20)-1)</f>
        <v>0</v>
      </c>
    </row>
    <row r="6" spans="1:47" x14ac:dyDescent="0.25">
      <c r="A6" s="146"/>
      <c r="B6" s="1" t="s">
        <v>4</v>
      </c>
      <c r="C6" s="1" t="s">
        <v>4</v>
      </c>
      <c r="D6" s="4" t="s">
        <v>41</v>
      </c>
      <c r="E6">
        <f>IF(AMS_2030!E6=0,0,(AMS_2050!E6/AMS_2030!E6)^(1/20)-1)</f>
        <v>-5.9164879713127227E-3</v>
      </c>
      <c r="F6">
        <f>IF(AMS_2030!F6=0,0,(AMS_2050!F6/AMS_2030!F6)^(1/20)-1)</f>
        <v>-3.7725347657291408E-4</v>
      </c>
      <c r="G6">
        <f>IF(AMS_2030!G6=0,0,(AMS_2050!G6/AMS_2030!G6)^(1/20)-1)</f>
        <v>2.4577644364143225E-9</v>
      </c>
      <c r="H6">
        <f>IF(AMS_2030!H6=0,0,(AMS_2050!H6/AMS_2030!H6)^(1/20)-1)</f>
        <v>3.4795942892751341E-4</v>
      </c>
      <c r="I6">
        <f>IF(AMS_2030!I6=0,0,(AMS_2050!I6/AMS_2030!I6)^(1/20)-1)</f>
        <v>4.3955086637359475E-3</v>
      </c>
      <c r="J6">
        <f>IF(AMS_2030!J6=0,0,(AMS_2050!J6/AMS_2030!J6)^(1/20)-1)</f>
        <v>-1.0485701162032957E-4</v>
      </c>
      <c r="K6" s="64">
        <f>IF('AMS_2030 (Z)'!AW6=0,0,('AMS_2050 (Z)'!AW6/'AMS_2030 (Z)'!AW6)^(1/20)-1)</f>
        <v>8.9319518009189913E-4</v>
      </c>
      <c r="L6" s="64">
        <f t="shared" ref="L6:L10" si="0">K6</f>
        <v>8.9319518009189913E-4</v>
      </c>
      <c r="M6">
        <f>IF(AMS_2030!M6=0,0,(AMS_2050!M6/AMS_2030!M6)^(1/20)-1)</f>
        <v>1.8732455902521483E-3</v>
      </c>
      <c r="N6">
        <f>IF(AMS_2030!N6=0,0,(AMS_2050!N6/AMS_2030!N6)^(1/20)-1)</f>
        <v>-1.9355731728543102E-4</v>
      </c>
      <c r="O6">
        <f>IF(AMS_2030!O6=0,0,(AMS_2050!O6/AMS_2030!O6)^(1/20)-1)</f>
        <v>-1.3117816607489674E-3</v>
      </c>
      <c r="P6">
        <f>IF(AMS_2030!P6=0,0,(AMS_2050!P6/AMS_2030!P6)^(1/20)-1)</f>
        <v>-8.6799904685619378E-4</v>
      </c>
      <c r="Q6">
        <f>IF(AMS_2030!Q6=0,0,(AMS_2050!Q6/AMS_2030!Q6)^(1/20)-1)</f>
        <v>-2.9386208089121624E-7</v>
      </c>
      <c r="R6">
        <f>IF(AMS_2030!R6=0,0,(AMS_2050!R6/AMS_2030!R6)^(1/20)-1)</f>
        <v>3.4685743610651798E-8</v>
      </c>
      <c r="S6" s="64">
        <f t="shared" ref="S6:S69" si="1">T6</f>
        <v>8.1594977419108261E-7</v>
      </c>
      <c r="T6" s="64">
        <f>IF(AMS_2030!T6=0,0,(AMS_2050!T6/AMS_2030!T6)^(1/20)-1)</f>
        <v>8.1594977419108261E-7</v>
      </c>
      <c r="U6">
        <f>IF(AMS_2030!U6=0,0,(AMS_2050!U6/AMS_2030!U6)^(1/20)-1)</f>
        <v>2.5236173082365809E-6</v>
      </c>
      <c r="V6">
        <f>IF(AMS_2030!V6=0,0,(AMS_2050!V6/AMS_2030!V6)^(1/20)-1)</f>
        <v>3.1810796663478413E-8</v>
      </c>
      <c r="W6">
        <f>IF(AMS_2030!W6=0,0,(AMS_2050!W6/AMS_2030!W6)^(1/20)-1)</f>
        <v>-2.7829215354857606E-4</v>
      </c>
      <c r="X6">
        <f>IF(AMS_2030!X6=0,0,(AMS_2050!X6/AMS_2030!X6)^(1/20)-1)</f>
        <v>-1.0704566236661162E-3</v>
      </c>
      <c r="Y6">
        <f>IF(AMS_2030!Y6=0,0,(AMS_2050!Y6/AMS_2030!Y6)^(1/20)-1)</f>
        <v>-5.6476170276142934E-3</v>
      </c>
      <c r="Z6">
        <f>IF(AMS_2030!Z6=0,0,(AMS_2050!Z6/AMS_2030!Z6)^(1/20)-1)</f>
        <v>1.9658818492129804E-4</v>
      </c>
      <c r="AA6">
        <f>IF(AMS_2030!AA6=0,0,(AMS_2050!AA6/AMS_2030!AA6)^(1/20)-1)</f>
        <v>1.7302331067914345E-3</v>
      </c>
      <c r="AB6">
        <f>IF(AMS_2030!AB6=0,0,(AMS_2050!AB6/AMS_2030!AB6)^(1/20)-1)</f>
        <v>-6.0586126072070812E-5</v>
      </c>
      <c r="AC6">
        <f>IF(AMS_2030!AC6=0,0,(AMS_2050!AC6/AMS_2030!AC6)^(1/20)-1)</f>
        <v>-3.2473454331805041E-4</v>
      </c>
      <c r="AD6">
        <f>IF(AMS_2030!AD6=0,0,(AMS_2050!AD6/AMS_2030!AD6)^(1/20)-1)</f>
        <v>1.0870320321654248E-5</v>
      </c>
      <c r="AE6">
        <f>IF(AMS_2030!AE6=0,0,(AMS_2050!AE6/AMS_2030!AE6)^(1/20)-1)</f>
        <v>-3.206653614140631E-5</v>
      </c>
      <c r="AF6">
        <f>IF(AMS_2030!AF6=0,0,(AMS_2050!AF6/AMS_2030!AF6)^(1/20)-1)</f>
        <v>3.2950273427378995E-4</v>
      </c>
      <c r="AG6">
        <f>IF(AMS_2030!AG6=0,0,(AMS_2050!AG6/AMS_2030!AG6)^(1/20)-1)</f>
        <v>0</v>
      </c>
      <c r="AH6">
        <f>IF(AMS_2030!AH6=0,0,(AMS_2050!AH6/AMS_2030!AH6)^(1/20)-1)</f>
        <v>3.4258981072454731E-5</v>
      </c>
      <c r="AI6">
        <f>IF(AMS_2030!AI6=0,0,(AMS_2050!AI6/AMS_2030!AI6)^(1/20)-1)</f>
        <v>-1.2735742750491497E-4</v>
      </c>
      <c r="AJ6">
        <f>IF(AMS_2030!AJ6=0,0,(AMS_2050!AJ6/AMS_2030!AJ6)^(1/20)-1)</f>
        <v>1.2492026877364282E-6</v>
      </c>
      <c r="AK6">
        <f>IF(AMS_2030!AK6=0,0,(AMS_2050!AK6/AMS_2030!AK6)^(1/20)-1)</f>
        <v>0</v>
      </c>
      <c r="AL6">
        <f>IF(AMS_2030!AL6=0,0,(AMS_2050!AL6/AMS_2030!AL6)^(1/20)-1)</f>
        <v>-2.907263659687187E-4</v>
      </c>
      <c r="AM6">
        <f>IF(AMS_2030!AM6=0,0,(AMS_2050!AM6/AMS_2030!AM6)^(1/20)-1)</f>
        <v>-8.8931788821966506E-7</v>
      </c>
      <c r="AN6">
        <f>IF(AMS_2030!AN6=0,0,(AMS_2050!AN6/AMS_2030!AN6)^(1/20)-1)</f>
        <v>0</v>
      </c>
      <c r="AO6">
        <f>IF(AMS_2030!AO6=0,0,(AMS_2050!AO6/AMS_2030!AO6)^(1/20)-1)</f>
        <v>6.0834255105612911E-5</v>
      </c>
      <c r="AP6">
        <f>IF(AMS_2030!AP6=0,0,(AMS_2050!AP6/AMS_2030!AP6)^(1/20)-1)</f>
        <v>-2.0411926651354717E-3</v>
      </c>
      <c r="AQ6">
        <f>IF(AMS_2030!AQ6=0,0,(AMS_2050!AQ6/AMS_2030!AQ6)^(1/20)-1)</f>
        <v>8.3280340517744023E-5</v>
      </c>
      <c r="AR6">
        <f>IF(AMS_2030!AR6=0,0,(AMS_2050!AR6/AMS_2030!AR6)^(1/20)-1)</f>
        <v>0</v>
      </c>
      <c r="AS6">
        <f>IF(AMS_2030!AS6=0,0,(AMS_2050!AS6/AMS_2030!AS6)^(1/20)-1)</f>
        <v>-3.189950691383503E-4</v>
      </c>
      <c r="AT6">
        <f>IF(AMS_2030!AT6=0,0,(AMS_2050!AT6/AMS_2030!AT6)^(1/20)-1)</f>
        <v>-1.4393863625935532E-3</v>
      </c>
      <c r="AU6">
        <f>IF(AMS_2030!AU6=0,0,(AMS_2050!AU6/AMS_2030!AU6)^(1/20)-1)</f>
        <v>0</v>
      </c>
    </row>
    <row r="7" spans="1:47" x14ac:dyDescent="0.25">
      <c r="A7" s="146"/>
      <c r="B7" s="1" t="s">
        <v>5</v>
      </c>
      <c r="C7" s="1" t="s">
        <v>5</v>
      </c>
      <c r="D7" s="4" t="s">
        <v>42</v>
      </c>
      <c r="E7">
        <f>IF(AMS_2030!E7=0,0,(AMS_2050!E7/AMS_2030!E7)^(1/20)-1)</f>
        <v>-3.558593944659183E-4</v>
      </c>
      <c r="F7">
        <f>IF(AMS_2030!F7=0,0,(AMS_2050!F7/AMS_2030!F7)^(1/20)-1)</f>
        <v>6.2866469065414599E-4</v>
      </c>
      <c r="G7">
        <f>IF(AMS_2030!G7=0,0,(AMS_2050!G7/AMS_2030!G7)^(1/20)-1)</f>
        <v>2.4577644364143225E-9</v>
      </c>
      <c r="H7">
        <f>IF(AMS_2030!H7=0,0,(AMS_2050!H7/AMS_2030!H7)^(1/20)-1)</f>
        <v>2.1719369742645434E-4</v>
      </c>
      <c r="I7">
        <f>IF(AMS_2030!I7=0,0,(AMS_2050!I7/AMS_2030!I7)^(1/20)-1)</f>
        <v>-2.1096172506112065E-3</v>
      </c>
      <c r="J7">
        <f>IF(AMS_2030!J7=0,0,(AMS_2050!J7/AMS_2030!J7)^(1/20)-1)</f>
        <v>3.373681399609918E-4</v>
      </c>
      <c r="K7" s="64">
        <f>IF('AMS_2030 (Z)'!AW7=0,0,('AMS_2050 (Z)'!AW7/'AMS_2030 (Z)'!AW7)^(1/20)-1)</f>
        <v>8.9040270911233677E-4</v>
      </c>
      <c r="L7" s="64">
        <f t="shared" si="0"/>
        <v>8.9040270911233677E-4</v>
      </c>
      <c r="M7">
        <f>IF(AMS_2030!M7=0,0,(AMS_2050!M7/AMS_2030!M7)^(1/20)-1)</f>
        <v>2.0104522910004974E-3</v>
      </c>
      <c r="N7">
        <f>IF(AMS_2030!N7=0,0,(AMS_2050!N7/AMS_2030!N7)^(1/20)-1)</f>
        <v>-4.3412944965859346E-4</v>
      </c>
      <c r="O7">
        <f>IF(AMS_2030!O7=0,0,(AMS_2050!O7/AMS_2030!O7)^(1/20)-1)</f>
        <v>8.9852573604387587E-5</v>
      </c>
      <c r="P7">
        <f>IF(AMS_2030!P7=0,0,(AMS_2050!P7/AMS_2030!P7)^(1/20)-1)</f>
        <v>7.486498723008328E-4</v>
      </c>
      <c r="Q7">
        <f>IF(AMS_2030!Q7=0,0,(AMS_2050!Q7/AMS_2030!Q7)^(1/20)-1)</f>
        <v>-2.9386208089121624E-7</v>
      </c>
      <c r="R7">
        <f>IF(AMS_2030!R7=0,0,(AMS_2050!R7/AMS_2030!R7)^(1/20)-1)</f>
        <v>3.4685743610651798E-8</v>
      </c>
      <c r="S7" s="64">
        <f t="shared" si="1"/>
        <v>1.3678004790573794E-5</v>
      </c>
      <c r="T7" s="64">
        <f>IF(AMS_2030!T7=0,0,(AMS_2050!T7/AMS_2030!T7)^(1/20)-1)</f>
        <v>1.3678004790573794E-5</v>
      </c>
      <c r="U7">
        <f>IF(AMS_2030!U7=0,0,(AMS_2050!U7/AMS_2030!U7)^(1/20)-1)</f>
        <v>6.7687951859074502E-6</v>
      </c>
      <c r="V7">
        <f>IF(AMS_2030!V7=0,0,(AMS_2050!V7/AMS_2030!V7)^(1/20)-1)</f>
        <v>3.1810796663478413E-8</v>
      </c>
      <c r="W7">
        <f>IF(AMS_2030!W7=0,0,(AMS_2050!W7/AMS_2030!W7)^(1/20)-1)</f>
        <v>3.4930464156923691E-4</v>
      </c>
      <c r="X7">
        <f>IF(AMS_2030!X7=0,0,(AMS_2050!X7/AMS_2030!X7)^(1/20)-1)</f>
        <v>1.5409415849321206E-5</v>
      </c>
      <c r="Y7">
        <f>IF(AMS_2030!Y7=0,0,(AMS_2050!Y7/AMS_2030!Y7)^(1/20)-1)</f>
        <v>-5.647617027617291E-3</v>
      </c>
      <c r="Z7">
        <f>IF(AMS_2030!Z7=0,0,(AMS_2050!Z7/AMS_2030!Z7)^(1/20)-1)</f>
        <v>1.4267695333125552E-4</v>
      </c>
      <c r="AA7">
        <f>IF(AMS_2030!AA7=0,0,(AMS_2050!AA7/AMS_2030!AA7)^(1/20)-1)</f>
        <v>1.7302447320013403E-3</v>
      </c>
      <c r="AB7">
        <f>IF(AMS_2030!AB7=0,0,(AMS_2050!AB7/AMS_2030!AB7)^(1/20)-1)</f>
        <v>-2.907587839207082E-5</v>
      </c>
      <c r="AC7">
        <f>IF(AMS_2030!AC7=0,0,(AMS_2050!AC7/AMS_2030!AC7)^(1/20)-1)</f>
        <v>-3.2473454331805041E-4</v>
      </c>
      <c r="AD7">
        <f>IF(AMS_2030!AD7=0,0,(AMS_2050!AD7/AMS_2030!AD7)^(1/20)-1)</f>
        <v>1.0870320321654248E-5</v>
      </c>
      <c r="AE7">
        <f>IF(AMS_2030!AE7=0,0,(AMS_2050!AE7/AMS_2030!AE7)^(1/20)-1)</f>
        <v>-3.206653614140631E-5</v>
      </c>
      <c r="AF7">
        <f>IF(AMS_2030!AF7=0,0,(AMS_2050!AF7/AMS_2030!AF7)^(1/20)-1)</f>
        <v>3.2950273427378995E-4</v>
      </c>
      <c r="AG7">
        <f>IF(AMS_2030!AG7=0,0,(AMS_2050!AG7/AMS_2030!AG7)^(1/20)-1)</f>
        <v>7.4072230924193683E-4</v>
      </c>
      <c r="AH7">
        <f>IF(AMS_2030!AH7=0,0,(AMS_2050!AH7/AMS_2030!AH7)^(1/20)-1)</f>
        <v>3.4258981072454731E-5</v>
      </c>
      <c r="AI7">
        <f>IF(AMS_2030!AI7=0,0,(AMS_2050!AI7/AMS_2030!AI7)^(1/20)-1)</f>
        <v>-1.2740640310837659E-4</v>
      </c>
      <c r="AJ7">
        <f>IF(AMS_2030!AJ7=0,0,(AMS_2050!AJ7/AMS_2030!AJ7)^(1/20)-1)</f>
        <v>1.2492026877364282E-6</v>
      </c>
      <c r="AK7">
        <f>IF(AMS_2030!AK7=0,0,(AMS_2050!AK7/AMS_2030!AK7)^(1/20)-1)</f>
        <v>0</v>
      </c>
      <c r="AL7">
        <f>IF(AMS_2030!AL7=0,0,(AMS_2050!AL7/AMS_2030!AL7)^(1/20)-1)</f>
        <v>-2.907263659687187E-4</v>
      </c>
      <c r="AM7">
        <f>IF(AMS_2030!AM7=0,0,(AMS_2050!AM7/AMS_2030!AM7)^(1/20)-1)</f>
        <v>-3.1543265482936178E-6</v>
      </c>
      <c r="AN7">
        <f>IF(AMS_2030!AN7=0,0,(AMS_2050!AN7/AMS_2030!AN7)^(1/20)-1)</f>
        <v>0</v>
      </c>
      <c r="AO7">
        <f>IF(AMS_2030!AO7=0,0,(AMS_2050!AO7/AMS_2030!AO7)^(1/20)-1)</f>
        <v>6.0834255105612911E-5</v>
      </c>
      <c r="AP7">
        <f>IF(AMS_2030!AP7=0,0,(AMS_2050!AP7/AMS_2030!AP7)^(1/20)-1)</f>
        <v>0</v>
      </c>
      <c r="AQ7">
        <f>IF(AMS_2030!AQ7=0,0,(AMS_2050!AQ7/AMS_2030!AQ7)^(1/20)-1)</f>
        <v>0</v>
      </c>
      <c r="AR7">
        <f>IF(AMS_2030!AR7=0,0,(AMS_2050!AR7/AMS_2030!AR7)^(1/20)-1)</f>
        <v>0</v>
      </c>
      <c r="AS7">
        <f>IF(AMS_2030!AS7=0,0,(AMS_2050!AS7/AMS_2030!AS7)^(1/20)-1)</f>
        <v>0</v>
      </c>
      <c r="AT7">
        <f>IF(AMS_2030!AT7=0,0,(AMS_2050!AT7/AMS_2030!AT7)^(1/20)-1)</f>
        <v>-1.8690555951050847E-5</v>
      </c>
      <c r="AU7">
        <f>IF(AMS_2030!AU7=0,0,(AMS_2050!AU7/AMS_2030!AU7)^(1/20)-1)</f>
        <v>0</v>
      </c>
    </row>
    <row r="8" spans="1:47" x14ac:dyDescent="0.25">
      <c r="A8" s="146"/>
      <c r="B8" s="1" t="s">
        <v>6</v>
      </c>
      <c r="C8" s="1" t="s">
        <v>6</v>
      </c>
      <c r="D8" s="4" t="s">
        <v>43</v>
      </c>
      <c r="E8">
        <f>IF(AMS_2030!E8=0,0,(AMS_2050!E8/AMS_2030!E8)^(1/20)-1)</f>
        <v>2.0977633310663713E-3</v>
      </c>
      <c r="F8">
        <f>IF(AMS_2030!F8=0,0,(AMS_2050!F8/AMS_2030!F8)^(1/20)-1)</f>
        <v>-1.1629029069585295E-2</v>
      </c>
      <c r="G8">
        <f>IF(AMS_2030!G8=0,0,(AMS_2050!G8/AMS_2030!G8)^(1/20)-1)</f>
        <v>-5.1448939850431419E-3</v>
      </c>
      <c r="H8">
        <f>IF(AMS_2030!H8=0,0,(AMS_2050!H8/AMS_2030!H8)^(1/20)-1)</f>
        <v>-1.9543371621068895E-2</v>
      </c>
      <c r="I8">
        <f>IF(AMS_2030!I8=0,0,(AMS_2050!I8/AMS_2030!I8)^(1/20)-1)</f>
        <v>5.4738190082388449E-3</v>
      </c>
      <c r="J8">
        <f>IF(AMS_2030!J8=0,0,(AMS_2050!J8/AMS_2030!J8)^(1/20)-1)</f>
        <v>-4.0265334863165414E-3</v>
      </c>
      <c r="K8" s="64">
        <f>IF('AMS_2030 (Z)'!AW8=0,0,('AMS_2050 (Z)'!AW8/'AMS_2030 (Z)'!AW8)^(1/20)-1)</f>
        <v>-1.2173008738956215E-2</v>
      </c>
      <c r="L8" s="64">
        <f t="shared" si="0"/>
        <v>-1.2173008738956215E-2</v>
      </c>
      <c r="M8">
        <f>IF(AMS_2030!M8=0,0,(AMS_2050!M8/AMS_2030!M8)^(1/20)-1)</f>
        <v>1.3291828113339843E-3</v>
      </c>
      <c r="N8">
        <f>IF(AMS_2030!N8=0,0,(AMS_2050!N8/AMS_2030!N8)^(1/20)-1)</f>
        <v>1.2163587858826652E-4</v>
      </c>
      <c r="O8">
        <f>IF(AMS_2030!O8=0,0,(AMS_2050!O8/AMS_2030!O8)^(1/20)-1)</f>
        <v>1.8536299436828774E-3</v>
      </c>
      <c r="P8">
        <f>IF(AMS_2030!P8=0,0,(AMS_2050!P8/AMS_2030!P8)^(1/20)-1)</f>
        <v>-5.2303100825256132E-3</v>
      </c>
      <c r="Q8">
        <f>IF(AMS_2030!Q8=0,0,(AMS_2050!Q8/AMS_2030!Q8)^(1/20)-1)</f>
        <v>7.0119881311780929E-5</v>
      </c>
      <c r="R8">
        <f>IF(AMS_2030!R8=0,0,(AMS_2050!R8/AMS_2030!R8)^(1/20)-1)</f>
        <v>5.601778180576833E-3</v>
      </c>
      <c r="S8" s="64">
        <f t="shared" si="1"/>
        <v>9.6674937984930764E-4</v>
      </c>
      <c r="T8" s="64">
        <f>IF(AMS_2030!T8=0,0,(AMS_2050!T8/AMS_2030!T8)^(1/20)-1)</f>
        <v>9.6674937984930764E-4</v>
      </c>
      <c r="U8">
        <f>IF(AMS_2030!U8=0,0,(AMS_2050!U8/AMS_2030!U8)^(1/20)-1)</f>
        <v>3.0070850417789341E-3</v>
      </c>
      <c r="V8">
        <f>IF(AMS_2030!V8=0,0,(AMS_2050!V8/AMS_2030!V8)^(1/20)-1)</f>
        <v>2.6950547825499438E-3</v>
      </c>
      <c r="W8">
        <f>IF(AMS_2030!W8=0,0,(AMS_2050!W8/AMS_2030!W8)^(1/20)-1)</f>
        <v>5.475006974489105E-4</v>
      </c>
      <c r="X8">
        <f>IF(AMS_2030!X8=0,0,(AMS_2050!X8/AMS_2030!X8)^(1/20)-1)</f>
        <v>3.1578044815128159E-4</v>
      </c>
      <c r="Y8">
        <f>IF(AMS_2030!Y8=0,0,(AMS_2050!Y8/AMS_2030!Y8)^(1/20)-1)</f>
        <v>-5.765329950902065E-3</v>
      </c>
      <c r="Z8">
        <f>IF(AMS_2030!Z8=0,0,(AMS_2050!Z8/AMS_2030!Z8)^(1/20)-1)</f>
        <v>-1.0213952215709643E-4</v>
      </c>
      <c r="AA8">
        <f>IF(AMS_2030!AA8=0,0,(AMS_2050!AA8/AMS_2030!AA8)^(1/20)-1)</f>
        <v>2.7490690599514256E-3</v>
      </c>
      <c r="AB8">
        <f>IF(AMS_2030!AB8=0,0,(AMS_2050!AB8/AMS_2030!AB8)^(1/20)-1)</f>
        <v>1.5507065201458836E-3</v>
      </c>
      <c r="AC8">
        <f>IF(AMS_2030!AC8=0,0,(AMS_2050!AC8/AMS_2030!AC8)^(1/20)-1)</f>
        <v>-4.6034836987662864E-4</v>
      </c>
      <c r="AD8">
        <f>IF(AMS_2030!AD8=0,0,(AMS_2050!AD8/AMS_2030!AD8)^(1/20)-1)</f>
        <v>-1.2603887274653669E-4</v>
      </c>
      <c r="AE8">
        <f>IF(AMS_2030!AE8=0,0,(AMS_2050!AE8/AMS_2030!AE8)^(1/20)-1)</f>
        <v>-1.6801041177416653E-4</v>
      </c>
      <c r="AF8">
        <f>IF(AMS_2030!AF8=0,0,(AMS_2050!AF8/AMS_2030!AF8)^(1/20)-1)</f>
        <v>1.944351430396285E-4</v>
      </c>
      <c r="AG8">
        <f>IF(AMS_2030!AG8=0,0,(AMS_2050!AG8/AMS_2030!AG8)^(1/20)-1)</f>
        <v>0</v>
      </c>
      <c r="AH8">
        <f>IF(AMS_2030!AH8=0,0,(AMS_2050!AH8/AMS_2030!AH8)^(1/20)-1)</f>
        <v>2.1749224929161759E-3</v>
      </c>
      <c r="AI8">
        <f>IF(AMS_2030!AI8=0,0,(AMS_2050!AI8/AMS_2030!AI8)^(1/20)-1)</f>
        <v>-2.5902285243006862E-4</v>
      </c>
      <c r="AJ8">
        <f>IF(AMS_2030!AJ8=0,0,(AMS_2050!AJ8/AMS_2030!AJ8)^(1/20)-1)</f>
        <v>7.1550631246171115E-3</v>
      </c>
      <c r="AK8">
        <f>IF(AMS_2030!AK8=0,0,(AMS_2050!AK8/AMS_2030!AK8)^(1/20)-1)</f>
        <v>0</v>
      </c>
      <c r="AL8">
        <f>IF(AMS_2030!AL8=0,0,(AMS_2050!AL8/AMS_2030!AL8)^(1/20)-1)</f>
        <v>5.7465216326124668E-3</v>
      </c>
      <c r="AM8">
        <f>IF(AMS_2030!AM8=0,0,(AMS_2050!AM8/AMS_2030!AM8)^(1/20)-1)</f>
        <v>-7.769743148655639E-5</v>
      </c>
      <c r="AN8">
        <f>IF(AMS_2030!AN8=0,0,(AMS_2050!AN8/AMS_2030!AN8)^(1/20)-1)</f>
        <v>0</v>
      </c>
      <c r="AO8">
        <f>IF(AMS_2030!AO8=0,0,(AMS_2050!AO8/AMS_2030!AO8)^(1/20)-1)</f>
        <v>4.0446387695358688E-4</v>
      </c>
      <c r="AP8">
        <f>IF(AMS_2030!AP8=0,0,(AMS_2050!AP8/AMS_2030!AP8)^(1/20)-1)</f>
        <v>0</v>
      </c>
      <c r="AQ8">
        <f>IF(AMS_2030!AQ8=0,0,(AMS_2050!AQ8/AMS_2030!AQ8)^(1/20)-1)</f>
        <v>0</v>
      </c>
      <c r="AR8">
        <f>IF(AMS_2030!AR8=0,0,(AMS_2050!AR8/AMS_2030!AR8)^(1/20)-1)</f>
        <v>0</v>
      </c>
      <c r="AS8">
        <f>IF(AMS_2030!AS8=0,0,(AMS_2050!AS8/AMS_2030!AS8)^(1/20)-1)</f>
        <v>0</v>
      </c>
      <c r="AT8">
        <f>IF(AMS_2030!AT8=0,0,(AMS_2050!AT8/AMS_2030!AT8)^(1/20)-1)</f>
        <v>-2.4979821305637362E-3</v>
      </c>
      <c r="AU8">
        <f>IF(AMS_2030!AU8=0,0,(AMS_2050!AU8/AMS_2030!AU8)^(1/20)-1)</f>
        <v>0</v>
      </c>
    </row>
    <row r="9" spans="1:47" x14ac:dyDescent="0.25">
      <c r="A9" s="146"/>
      <c r="B9" s="1" t="s">
        <v>7</v>
      </c>
      <c r="C9" s="1" t="s">
        <v>7</v>
      </c>
      <c r="D9" s="4" t="s">
        <v>44</v>
      </c>
      <c r="E9">
        <f>IF(AMS_2030!E9=0,0,(AMS_2050!E9/AMS_2030!E9)^(1/20)-1)</f>
        <v>-4.1454359473258595E-4</v>
      </c>
      <c r="F9">
        <f>IF(AMS_2030!F9=0,0,(AMS_2050!F9/AMS_2030!F9)^(1/20)-1)</f>
        <v>9.1027449147085271E-4</v>
      </c>
      <c r="G9">
        <f>IF(AMS_2030!G9=0,0,(AMS_2050!G9/AMS_2030!G9)^(1/20)-1)</f>
        <v>2.4577646584589274E-9</v>
      </c>
      <c r="H9">
        <f>IF(AMS_2030!H9=0,0,(AMS_2050!H9/AMS_2030!H9)^(1/20)-1)</f>
        <v>4.9684334791355589E-4</v>
      </c>
      <c r="I9">
        <f>IF(AMS_2030!I9=0,0,(AMS_2050!I9/AMS_2030!I9)^(1/20)-1)</f>
        <v>-6.039490511317025E-3</v>
      </c>
      <c r="J9">
        <f>IF(AMS_2030!J9=0,0,(AMS_2050!J9/AMS_2030!J9)^(1/20)-1)</f>
        <v>4.4021075781186525E-4</v>
      </c>
      <c r="K9" s="64">
        <f>IF('AMS_2030 (Z)'!AW9=0,0,('AMS_2050 (Z)'!AW9/'AMS_2030 (Z)'!AW9)^(1/20)-1)</f>
        <v>8.7912169137926988E-4</v>
      </c>
      <c r="L9" s="64">
        <f t="shared" si="0"/>
        <v>8.7912169137926988E-4</v>
      </c>
      <c r="M9">
        <f>IF(AMS_2030!M9=0,0,(AMS_2050!M9/AMS_2030!M9)^(1/20)-1)</f>
        <v>1.5677333745529598E-3</v>
      </c>
      <c r="N9">
        <f>IF(AMS_2030!N9=0,0,(AMS_2050!N9/AMS_2030!N9)^(1/20)-1)</f>
        <v>-1.2838869667830544E-4</v>
      </c>
      <c r="O9">
        <f>IF(AMS_2030!O9=0,0,(AMS_2050!O9/AMS_2030!O9)^(1/20)-1)</f>
        <v>2.0891471803514694E-3</v>
      </c>
      <c r="P9">
        <f>IF(AMS_2030!P9=0,0,(AMS_2050!P9/AMS_2030!P9)^(1/20)-1)</f>
        <v>2.8886806771710738E-5</v>
      </c>
      <c r="Q9">
        <f>IF(AMS_2030!Q9=0,0,(AMS_2050!Q9/AMS_2030!Q9)^(1/20)-1)</f>
        <v>-5.5539809631688364E-5</v>
      </c>
      <c r="R9">
        <f>IF(AMS_2030!R9=0,0,(AMS_2050!R9/AMS_2030!R9)^(1/20)-1)</f>
        <v>3.4685743610651798E-8</v>
      </c>
      <c r="S9" s="64">
        <f t="shared" si="1"/>
        <v>-1.4975246082071791E-4</v>
      </c>
      <c r="T9" s="64">
        <f>IF(AMS_2030!T9=0,0,(AMS_2050!T9/AMS_2030!T9)^(1/20)-1)</f>
        <v>-1.4975246082071791E-4</v>
      </c>
      <c r="U9">
        <f>IF(AMS_2030!U9=0,0,(AMS_2050!U9/AMS_2030!U9)^(1/20)-1)</f>
        <v>-9.8964006101098789E-8</v>
      </c>
      <c r="V9">
        <f>IF(AMS_2030!V9=0,0,(AMS_2050!V9/AMS_2030!V9)^(1/20)-1)</f>
        <v>3.1810796663478413E-8</v>
      </c>
      <c r="W9">
        <f>IF(AMS_2030!W9=0,0,(AMS_2050!W9/AMS_2030!W9)^(1/20)-1)</f>
        <v>2.4817741528251336E-3</v>
      </c>
      <c r="X9">
        <f>IF(AMS_2030!X9=0,0,(AMS_2050!X9/AMS_2030!X9)^(1/20)-1)</f>
        <v>5.0802927284987476E-6</v>
      </c>
      <c r="Y9">
        <f>IF(AMS_2030!Y9=0,0,(AMS_2050!Y9/AMS_2030!Y9)^(1/20)-1)</f>
        <v>-5.6477348693448892E-3</v>
      </c>
      <c r="Z9">
        <f>IF(AMS_2030!Z9=0,0,(AMS_2050!Z9/AMS_2030!Z9)^(1/20)-1)</f>
        <v>-8.6303051056613178E-5</v>
      </c>
      <c r="AA9">
        <f>IF(AMS_2030!AA9=0,0,(AMS_2050!AA9/AMS_2030!AA9)^(1/20)-1)</f>
        <v>1.7302471262685692E-3</v>
      </c>
      <c r="AB9">
        <f>IF(AMS_2030!AB9=0,0,(AMS_2050!AB9/AMS_2030!AB9)^(1/20)-1)</f>
        <v>1.0752724129936553E-4</v>
      </c>
      <c r="AC9">
        <f>IF(AMS_2030!AC9=0,0,(AMS_2050!AC9/AMS_2030!AC9)^(1/20)-1)</f>
        <v>-3.2473454331805041E-4</v>
      </c>
      <c r="AD9">
        <f>IF(AMS_2030!AD9=0,0,(AMS_2050!AD9/AMS_2030!AD9)^(1/20)-1)</f>
        <v>1.0870320321654248E-5</v>
      </c>
      <c r="AE9">
        <f>IF(AMS_2030!AE9=0,0,(AMS_2050!AE9/AMS_2030!AE9)^(1/20)-1)</f>
        <v>-3.206653614140631E-5</v>
      </c>
      <c r="AF9">
        <f>IF(AMS_2030!AF9=0,0,(AMS_2050!AF9/AMS_2030!AF9)^(1/20)-1)</f>
        <v>3.2950273427378995E-4</v>
      </c>
      <c r="AG9">
        <f>IF(AMS_2030!AG9=0,0,(AMS_2050!AG9/AMS_2030!AG9)^(1/20)-1)</f>
        <v>7.4072230924193683E-4</v>
      </c>
      <c r="AH9">
        <f>IF(AMS_2030!AH9=0,0,(AMS_2050!AH9/AMS_2030!AH9)^(1/20)-1)</f>
        <v>3.4258981072454731E-5</v>
      </c>
      <c r="AI9">
        <f>IF(AMS_2030!AI9=0,0,(AMS_2050!AI9/AMS_2030!AI9)^(1/20)-1)</f>
        <v>-1.2743940946580157E-4</v>
      </c>
      <c r="AJ9">
        <f>IF(AMS_2030!AJ9=0,0,(AMS_2050!AJ9/AMS_2030!AJ9)^(1/20)-1)</f>
        <v>1.2492026877364282E-6</v>
      </c>
      <c r="AK9">
        <f>IF(AMS_2030!AK9=0,0,(AMS_2050!AK9/AMS_2030!AK9)^(1/20)-1)</f>
        <v>0</v>
      </c>
      <c r="AL9">
        <f>IF(AMS_2030!AL9=0,0,(AMS_2050!AL9/AMS_2030!AL9)^(1/20)-1)</f>
        <v>-2.9072636596882973E-4</v>
      </c>
      <c r="AM9">
        <f>IF(AMS_2030!AM9=0,0,(AMS_2050!AM9/AMS_2030!AM9)^(1/20)-1)</f>
        <v>-5.0991571595160323E-6</v>
      </c>
      <c r="AN9">
        <f>IF(AMS_2030!AN9=0,0,(AMS_2050!AN9/AMS_2030!AN9)^(1/20)-1)</f>
        <v>0</v>
      </c>
      <c r="AO9">
        <f>IF(AMS_2030!AO9=0,0,(AMS_2050!AO9/AMS_2030!AO9)^(1/20)-1)</f>
        <v>6.0834255105612911E-5</v>
      </c>
      <c r="AP9">
        <f>IF(AMS_2030!AP9=0,0,(AMS_2050!AP9/AMS_2030!AP9)^(1/20)-1)</f>
        <v>0</v>
      </c>
      <c r="AQ9">
        <f>IF(AMS_2030!AQ9=0,0,(AMS_2050!AQ9/AMS_2030!AQ9)^(1/20)-1)</f>
        <v>0</v>
      </c>
      <c r="AR9">
        <f>IF(AMS_2030!AR9=0,0,(AMS_2050!AR9/AMS_2030!AR9)^(1/20)-1)</f>
        <v>0</v>
      </c>
      <c r="AS9">
        <f>IF(AMS_2030!AS9=0,0,(AMS_2050!AS9/AMS_2030!AS9)^(1/20)-1)</f>
        <v>0</v>
      </c>
      <c r="AT9">
        <f>IF(AMS_2030!AT9=0,0,(AMS_2050!AT9/AMS_2030!AT9)^(1/20)-1)</f>
        <v>-8.1409886037224766E-3</v>
      </c>
      <c r="AU9">
        <f>IF(AMS_2030!AU9=0,0,(AMS_2050!AU9/AMS_2030!AU9)^(1/20)-1)</f>
        <v>0</v>
      </c>
    </row>
    <row r="10" spans="1:47" x14ac:dyDescent="0.25">
      <c r="A10" s="146"/>
      <c r="B10" s="1" t="s">
        <v>8</v>
      </c>
      <c r="C10" s="1" t="s">
        <v>8</v>
      </c>
      <c r="D10" s="4" t="s">
        <v>45</v>
      </c>
      <c r="E10">
        <f>IF(AMS_2030!E10=0,0,(AMS_2050!E10/AMS_2030!E10)^(1/20)-1)</f>
        <v>1.6150042991536218E-4</v>
      </c>
      <c r="F10">
        <f>IF(AMS_2030!F10=0,0,(AMS_2050!F10/AMS_2030!F10)^(1/20)-1)</f>
        <v>4.0451980359446083E-4</v>
      </c>
      <c r="G10">
        <f>IF(AMS_2030!G10=0,0,(AMS_2050!G10/AMS_2030!G10)^(1/20)-1)</f>
        <v>2.4577644364143225E-9</v>
      </c>
      <c r="H10">
        <f>IF(AMS_2030!H10=0,0,(AMS_2050!H10/AMS_2030!H10)^(1/20)-1)</f>
        <v>5.6033587597270618E-4</v>
      </c>
      <c r="I10">
        <f>IF(AMS_2030!I10=0,0,(AMS_2050!I10/AMS_2030!I10)^(1/20)-1)</f>
        <v>1.8093407488202207E-3</v>
      </c>
      <c r="J10">
        <f>IF(AMS_2030!J10=0,0,(AMS_2050!J10/AMS_2030!J10)^(1/20)-1)</f>
        <v>-3.6752130224915192E-5</v>
      </c>
      <c r="K10" s="64">
        <f>IF('AMS_2030 (Z)'!AW10=0,0,('AMS_2050 (Z)'!AW10/'AMS_2030 (Z)'!AW10)^(1/20)-1)</f>
        <v>1.5035926612352313E-3</v>
      </c>
      <c r="L10" s="64">
        <f t="shared" si="0"/>
        <v>1.5035926612352313E-3</v>
      </c>
      <c r="M10">
        <f>IF(AMS_2030!M10=0,0,(AMS_2050!M10/AMS_2030!M10)^(1/20)-1)</f>
        <v>1.8759666897389948E-3</v>
      </c>
      <c r="N10">
        <f>IF(AMS_2030!N10=0,0,(AMS_2050!N10/AMS_2030!N10)^(1/20)-1)</f>
        <v>3.8932216814280274E-4</v>
      </c>
      <c r="O10">
        <f>IF(AMS_2030!O10=0,0,(AMS_2050!O10/AMS_2030!O10)^(1/20)-1)</f>
        <v>-4.8429874046462817E-4</v>
      </c>
      <c r="P10">
        <f>IF(AMS_2030!P10=0,0,(AMS_2050!P10/AMS_2030!P10)^(1/20)-1)</f>
        <v>2.9443552524344163E-4</v>
      </c>
      <c r="Q10">
        <f>IF(AMS_2030!Q10=0,0,(AMS_2050!Q10/AMS_2030!Q10)^(1/20)-1)</f>
        <v>-2.8936967733095287E-7</v>
      </c>
      <c r="R10">
        <f>IF(AMS_2030!R10=0,0,(AMS_2050!R10/AMS_2030!R10)^(1/20)-1)</f>
        <v>2.348303700383525E-7</v>
      </c>
      <c r="S10" s="64">
        <f t="shared" si="1"/>
        <v>2.864849484973675E-5</v>
      </c>
      <c r="T10" s="64">
        <f>IF(AMS_2030!T10=0,0,(AMS_2050!T10/AMS_2030!T10)^(1/20)-1)</f>
        <v>2.864849484973675E-5</v>
      </c>
      <c r="U10">
        <f>IF(AMS_2030!U10=0,0,(AMS_2050!U10/AMS_2030!U10)^(1/20)-1)</f>
        <v>4.2946204975358171E-5</v>
      </c>
      <c r="V10">
        <f>IF(AMS_2030!V10=0,0,(AMS_2050!V10/AMS_2030!V10)^(1/20)-1)</f>
        <v>3.1810796663478413E-8</v>
      </c>
      <c r="W10">
        <f>IF(AMS_2030!W10=0,0,(AMS_2050!W10/AMS_2030!W10)^(1/20)-1)</f>
        <v>8.9470434228622331E-4</v>
      </c>
      <c r="X10">
        <f>IF(AMS_2030!X10=0,0,(AMS_2050!X10/AMS_2030!X10)^(1/20)-1)</f>
        <v>6.3510456377402491E-4</v>
      </c>
      <c r="Y10">
        <f>IF(AMS_2030!Y10=0,0,(AMS_2050!Y10/AMS_2030!Y10)^(1/20)-1)</f>
        <v>-5.5831551531089207E-3</v>
      </c>
      <c r="Z10">
        <f>IF(AMS_2030!Z10=0,0,(AMS_2050!Z10/AMS_2030!Z10)^(1/20)-1)</f>
        <v>2.454525592110457E-4</v>
      </c>
      <c r="AA10">
        <f>IF(AMS_2030!AA10=0,0,(AMS_2050!AA10/AMS_2030!AA10)^(1/20)-1)</f>
        <v>1.771089260801606E-3</v>
      </c>
      <c r="AB10">
        <f>IF(AMS_2030!AB10=0,0,(AMS_2050!AB10/AMS_2030!AB10)^(1/20)-1)</f>
        <v>4.3371243082956923E-5</v>
      </c>
      <c r="AC10">
        <f>IF(AMS_2030!AC10=0,0,(AMS_2050!AC10/AMS_2030!AC10)^(1/20)-1)</f>
        <v>-3.2473454331805041E-4</v>
      </c>
      <c r="AD10">
        <f>IF(AMS_2030!AD10=0,0,(AMS_2050!AD10/AMS_2030!AD10)^(1/20)-1)</f>
        <v>1.0916522245274507E-5</v>
      </c>
      <c r="AE10">
        <f>IF(AMS_2030!AE10=0,0,(AMS_2050!AE10/AMS_2030!AE10)^(1/20)-1)</f>
        <v>-3.2064162696743281E-5</v>
      </c>
      <c r="AF10">
        <f>IF(AMS_2030!AF10=0,0,(AMS_2050!AF10/AMS_2030!AF10)^(1/20)-1)</f>
        <v>3.2950273427378995E-4</v>
      </c>
      <c r="AG10">
        <f>IF(AMS_2030!AG10=0,0,(AMS_2050!AG10/AMS_2030!AG10)^(1/20)-1)</f>
        <v>7.4072230924193683E-4</v>
      </c>
      <c r="AH10">
        <f>IF(AMS_2030!AH10=0,0,(AMS_2050!AH10/AMS_2030!AH10)^(1/20)-1)</f>
        <v>3.4261755581743714E-5</v>
      </c>
      <c r="AI10">
        <f>IF(AMS_2030!AI10=0,0,(AMS_2050!AI10/AMS_2030!AI10)^(1/20)-1)</f>
        <v>-1.2731178343217131E-4</v>
      </c>
      <c r="AJ10">
        <f>IF(AMS_2030!AJ10=0,0,(AMS_2050!AJ10/AMS_2030!AJ10)^(1/20)-1)</f>
        <v>1.2648714509122527E-6</v>
      </c>
      <c r="AK10">
        <f>IF(AMS_2030!AK10=0,0,(AMS_2050!AK10/AMS_2030!AK10)^(1/20)-1)</f>
        <v>0</v>
      </c>
      <c r="AL10">
        <f>IF(AMS_2030!AL10=0,0,(AMS_2050!AL10/AMS_2030!AL10)^(1/20)-1)</f>
        <v>-2.9072636596882973E-4</v>
      </c>
      <c r="AM10">
        <f>IF(AMS_2030!AM10=0,0,(AMS_2050!AM10/AMS_2030!AM10)^(1/20)-1)</f>
        <v>6.3583454712690113E-4</v>
      </c>
      <c r="AN10">
        <f>IF(AMS_2030!AN10=0,0,(AMS_2050!AN10/AMS_2030!AN10)^(1/20)-1)</f>
        <v>0</v>
      </c>
      <c r="AO10">
        <f>IF(AMS_2030!AO10=0,0,(AMS_2050!AO10/AMS_2030!AO10)^(1/20)-1)</f>
        <v>6.0835397795999668E-5</v>
      </c>
      <c r="AP10">
        <f>IF(AMS_2030!AP10=0,0,(AMS_2050!AP10/AMS_2030!AP10)^(1/20)-1)</f>
        <v>6.3685346027564371E-4</v>
      </c>
      <c r="AQ10">
        <f>IF(AMS_2030!AQ10=0,0,(AMS_2050!AQ10/AMS_2030!AQ10)^(1/20)-1)</f>
        <v>0</v>
      </c>
      <c r="AR10">
        <f>IF(AMS_2030!AR10=0,0,(AMS_2050!AR10/AMS_2030!AR10)^(1/20)-1)</f>
        <v>0</v>
      </c>
      <c r="AS10">
        <f>IF(AMS_2030!AS10=0,0,(AMS_2050!AS10/AMS_2030!AS10)^(1/20)-1)</f>
        <v>0</v>
      </c>
      <c r="AT10">
        <f>IF(AMS_2030!AT10=0,0,(AMS_2050!AT10/AMS_2030!AT10)^(1/20)-1)</f>
        <v>-7.4146450188883328E-5</v>
      </c>
      <c r="AU10">
        <f>IF(AMS_2030!AU10=0,0,(AMS_2050!AU10/AMS_2030!AU10)^(1/20)-1)</f>
        <v>0</v>
      </c>
    </row>
    <row r="11" spans="1:47" x14ac:dyDescent="0.25">
      <c r="A11" s="146"/>
      <c r="B11" s="77" t="s">
        <v>9</v>
      </c>
      <c r="C11" s="77" t="s">
        <v>9</v>
      </c>
      <c r="D11" s="78" t="s">
        <v>46</v>
      </c>
      <c r="E11" s="79">
        <f>IF('AMS_2030 (Z)'!E127=0,0,('AMS_2050 (Z)'!E127/'AMS_2030 (Z)'!E127)^(1/20)-1)</f>
        <v>-7.827245910921321E-3</v>
      </c>
      <c r="F11" s="79">
        <f>IF('AMS_2030 (Z)'!F127=0,0,('AMS_2050 (Z)'!F127/'AMS_2030 (Z)'!F127)^(1/20)-1)</f>
        <v>-6.6016583540935425E-3</v>
      </c>
      <c r="G11" s="79">
        <f>IF('AMS_2030 (Z)'!G127=0,0,('AMS_2050 (Z)'!G127/'AMS_2030 (Z)'!G127)^(1/20)-1)</f>
        <v>-5.8718422764330036E-3</v>
      </c>
      <c r="H11" s="79">
        <f>IF('AMS_2030 (Z)'!H127=0,0,('AMS_2050 (Z)'!H127/'AMS_2030 (Z)'!H127)^(1/20)-1)</f>
        <v>-5.3446410135727929E-3</v>
      </c>
      <c r="I11" s="79">
        <f>IF('AMS_2030 (Z)'!I127=0,0,('AMS_2050 (Z)'!I127/'AMS_2030 (Z)'!I127)^(1/20)-1)</f>
        <v>-3.8082309043192542E-3</v>
      </c>
      <c r="J11" s="79">
        <f>IF('AMS_2030 (Z)'!J127=0,0,('AMS_2050 (Z)'!J127/'AMS_2030 (Z)'!J127)^(1/20)-1)</f>
        <v>-5.7014613413666204E-3</v>
      </c>
      <c r="K11" s="79">
        <f>IF('AMS_2030 (Z)'!K127=0,0,('AMS_2050 (Z)'!K127/'AMS_2030 (Z)'!K127)^(1/20)-1)</f>
        <v>-5.0122843899629288E-3</v>
      </c>
      <c r="L11" s="79">
        <f>IF('AMS_2030 (Z)'!L127=0,0,('AMS_2050 (Z)'!L127/'AMS_2030 (Z)'!L127)^(1/20)-1)</f>
        <v>-5.0122843899629288E-3</v>
      </c>
      <c r="M11" s="79">
        <f>IF('AMS_2030 (Z)'!M127=0,0,('AMS_2050 (Z)'!M127/'AMS_2030 (Z)'!M127)^(1/20)-1)</f>
        <v>-3.8302424128009438E-3</v>
      </c>
      <c r="N11" s="79">
        <f>IF('AMS_2030 (Z)'!N127=0,0,('AMS_2050 (Z)'!N127/'AMS_2030 (Z)'!N127)^(1/20)-1)</f>
        <v>-5.9432364431017959E-3</v>
      </c>
      <c r="O11" s="79">
        <f>IF('AMS_2030 (Z)'!O127=0,0,('AMS_2050 (Z)'!O127/'AMS_2030 (Z)'!O127)^(1/20)-1)</f>
        <v>-4.0529551272027176E-3</v>
      </c>
      <c r="P11" s="79">
        <f>IF('AMS_2030 (Z)'!P127=0,0,('AMS_2050 (Z)'!P127/'AMS_2030 (Z)'!P127)^(1/20)-1)</f>
        <v>-6.4660937074753067E-3</v>
      </c>
      <c r="Q11" s="79">
        <f>IF('AMS_2030 (Z)'!Q127=0,0,('AMS_2050 (Z)'!Q127/'AMS_2030 (Z)'!Q127)^(1/20)-1)</f>
        <v>-5.8941613233521872E-3</v>
      </c>
      <c r="R11" s="79">
        <f>IF('AMS_2030 (Z)'!R127=0,0,('AMS_2050 (Z)'!R127/'AMS_2030 (Z)'!R127)^(1/20)-1)</f>
        <v>-5.872450370952409E-3</v>
      </c>
      <c r="S11" s="79">
        <f t="shared" si="1"/>
        <v>-6.5518796354058217E-3</v>
      </c>
      <c r="T11" s="79">
        <f>IF('AMS_2030 (Z)'!T127=0,0,('AMS_2050 (Z)'!T127/'AMS_2030 (Z)'!T127)^(1/20)-1)</f>
        <v>-6.5518796354058217E-3</v>
      </c>
      <c r="U11" s="79">
        <f>IF('AMS_2030 (Z)'!U127=0,0,('AMS_2050 (Z)'!U127/'AMS_2030 (Z)'!U127)^(1/20)-1)</f>
        <v>-5.8606140736343626E-3</v>
      </c>
      <c r="V11" s="79">
        <f>IF('AMS_2030 (Z)'!V127=0,0,('AMS_2050 (Z)'!V127/'AMS_2030 (Z)'!V127)^(1/20)-1)</f>
        <v>-5.87181309575735E-3</v>
      </c>
      <c r="W11" s="79">
        <f>IF('AMS_2030 (Z)'!W127=0,0,('AMS_2050 (Z)'!W127/'AMS_2030 (Z)'!W127)^(1/20)-1)</f>
        <v>-5.5043592965636767E-3</v>
      </c>
      <c r="X11" s="79">
        <f>IF('AMS_2030 (Z)'!X127=0,0,('AMS_2050 (Z)'!X127/'AMS_2030 (Z)'!X127)^(1/20)-1)</f>
        <v>-5.883987631283949E-3</v>
      </c>
      <c r="Y11" s="79">
        <f>IF('AMS_2030 (Z)'!Y127=0,0,('AMS_2050 (Z)'!Y127/'AMS_2030 (Z)'!Y127)^(1/20)-1)</f>
        <v>-1.1486299817160539E-2</v>
      </c>
      <c r="Z11" s="79">
        <f>IF('AMS_2030 (Z)'!Z127=0,0,('AMS_2050 (Z)'!Z127/'AMS_2030 (Z)'!Z127)^(1/20)-1)</f>
        <v>-6.3482437336569442E-3</v>
      </c>
      <c r="AA11" s="79">
        <f>IF('AMS_2030 (Z)'!AA127=0,0,('AMS_2050 (Z)'!AA127/'AMS_2030 (Z)'!AA127)^(1/20)-1)</f>
        <v>-4.1569920091366619E-3</v>
      </c>
      <c r="AB11" s="79">
        <f>IF('AMS_2030 (Z)'!AB127=0,0,('AMS_2050 (Z)'!AB127/'AMS_2030 (Z)'!AB127)^(1/20)-1)</f>
        <v>-6.1374058758615346E-3</v>
      </c>
      <c r="AC11" s="79">
        <f>IF('AMS_2030 (Z)'!AC127=0,0,('AMS_2050 (Z)'!AC127/'AMS_2030 (Z)'!AC127)^(1/20)-1)</f>
        <v>-6.3681387577972925E-3</v>
      </c>
      <c r="AD11" s="79">
        <f>IF('AMS_2030 (Z)'!AD127=0,0,('AMS_2050 (Z)'!AD127/'AMS_2030 (Z)'!AD127)^(1/20)-1)</f>
        <v>-6.0183639225296348E-3</v>
      </c>
      <c r="AE11" s="79">
        <f>IF('AMS_2030 (Z)'!AE127=0,0,('AMS_2050 (Z)'!AE127/'AMS_2030 (Z)'!AE127)^(1/20)-1)</f>
        <v>-6.5379803918894641E-3</v>
      </c>
      <c r="AF11" s="79">
        <f>IF('AMS_2030 (Z)'!AF127=0,0,('AMS_2050 (Z)'!AF127/'AMS_2030 (Z)'!AF127)^(1/20)-1)</f>
        <v>-8.4876118913217447E-3</v>
      </c>
      <c r="AG11" s="79">
        <f>IF('AMS_2030 (Z)'!AG127=0,0,('AMS_2050 (Z)'!AG127/'AMS_2030 (Z)'!AG127)^(1/20)-1)</f>
        <v>-5.1354718169044355E-3</v>
      </c>
      <c r="AH11" s="79">
        <f>IF('AMS_2030 (Z)'!AH127=0,0,('AMS_2050 (Z)'!AH127/'AMS_2030 (Z)'!AH127)^(1/20)-1)</f>
        <v>-7.0543397507575323E-3</v>
      </c>
      <c r="AI11" s="79">
        <f>IF('AMS_2030 (Z)'!AI127=0,0,('AMS_2050 (Z)'!AI127/'AMS_2030 (Z)'!AI127)^(1/20)-1)</f>
        <v>-6.3647856463627805E-3</v>
      </c>
      <c r="AJ11" s="79">
        <f>IF('AMS_2030 (Z)'!AJ127=0,0,('AMS_2050 (Z)'!AJ127/'AMS_2030 (Z)'!AJ127)^(1/20)-1)</f>
        <v>-5.8706032843258704E-3</v>
      </c>
      <c r="AK11" s="79">
        <f>IF('AMS_2030 (Z)'!AK127=0,0,('AMS_2050 (Z)'!AK127/'AMS_2030 (Z)'!AK127)^(1/20)-1)</f>
        <v>0</v>
      </c>
      <c r="AL11" s="79">
        <f>IF('AMS_2030 (Z)'!AL127=0,0,('AMS_2050 (Z)'!AL127/'AMS_2030 (Z)'!AL127)^(1/20)-1)</f>
        <v>-6.1608639856578495E-3</v>
      </c>
      <c r="AM11" s="79">
        <f>IF('AMS_2030 (Z)'!AM127=0,0,('AMS_2050 (Z)'!AM127/'AMS_2030 (Z)'!AM127)^(1/20)-1)</f>
        <v>-5.8783799566934913E-3</v>
      </c>
      <c r="AN11" s="79">
        <f>IF('AMS_2030 (Z)'!AN127=0,0,('AMS_2050 (Z)'!AN127/'AMS_2030 (Z)'!AN127)^(1/20)-1)</f>
        <v>0</v>
      </c>
      <c r="AO11" s="79">
        <f>IF('AMS_2030 (Z)'!AO127=0,0,('AMS_2050 (Z)'!AO127/'AMS_2030 (Z)'!AO127)^(1/20)-1)</f>
        <v>-5.9881857995781607E-3</v>
      </c>
      <c r="AP11" s="79">
        <f>IF('AMS_2030 (Z)'!AP127=0,0,('AMS_2050 (Z)'!AP127/'AMS_2030 (Z)'!AP127)^(1/20)-1)</f>
        <v>-5.9024501352450409E-3</v>
      </c>
      <c r="AQ11" s="79">
        <f>IF('AMS_2030 (Z)'!AQ127=0,0,('AMS_2050 (Z)'!AQ127/'AMS_2030 (Z)'!AQ127)^(1/20)-1)</f>
        <v>-6.070236915217686E-3</v>
      </c>
      <c r="AR11" s="79">
        <f>IF('AMS_2030 (Z)'!AR127=0,0,('AMS_2050 (Z)'!AR127/'AMS_2030 (Z)'!AR127)^(1/20)-1)</f>
        <v>0</v>
      </c>
      <c r="AS11" s="79">
        <f>IF('AMS_2030 (Z)'!AS127=0,0,('AMS_2050 (Z)'!AS127/'AMS_2030 (Z)'!AS127)^(1/20)-1)</f>
        <v>0</v>
      </c>
      <c r="AT11" s="79">
        <f>IF('AMS_2030 (Z)'!AT127=0,0,('AMS_2050 (Z)'!AT127/'AMS_2030 (Z)'!AT127)^(1/20)-1)</f>
        <v>-1.5021806812783867E-3</v>
      </c>
      <c r="AU11" s="79">
        <f>IF('AMS_2030 (Z)'!AU127=0,0,('AMS_2050 (Z)'!AU127/'AMS_2030 (Z)'!AU127)^(1/20)-1)</f>
        <v>0</v>
      </c>
    </row>
    <row r="12" spans="1:47" x14ac:dyDescent="0.25">
      <c r="A12" s="146"/>
      <c r="B12" s="77" t="s">
        <v>10</v>
      </c>
      <c r="C12" s="77" t="s">
        <v>10</v>
      </c>
      <c r="D12" s="78" t="s">
        <v>47</v>
      </c>
      <c r="E12" s="79">
        <f>E11</f>
        <v>-7.827245910921321E-3</v>
      </c>
      <c r="F12" s="79">
        <f t="shared" ref="F12:AU12" si="2">F11</f>
        <v>-6.6016583540935425E-3</v>
      </c>
      <c r="G12" s="79">
        <f t="shared" si="2"/>
        <v>-5.8718422764330036E-3</v>
      </c>
      <c r="H12" s="79">
        <f t="shared" si="2"/>
        <v>-5.3446410135727929E-3</v>
      </c>
      <c r="I12" s="79">
        <f t="shared" si="2"/>
        <v>-3.8082309043192542E-3</v>
      </c>
      <c r="J12" s="79">
        <f t="shared" si="2"/>
        <v>-5.7014613413666204E-3</v>
      </c>
      <c r="K12" s="79">
        <f t="shared" si="2"/>
        <v>-5.0122843899629288E-3</v>
      </c>
      <c r="L12" s="79">
        <f t="shared" si="2"/>
        <v>-5.0122843899629288E-3</v>
      </c>
      <c r="M12" s="79">
        <f t="shared" si="2"/>
        <v>-3.8302424128009438E-3</v>
      </c>
      <c r="N12" s="79">
        <f t="shared" si="2"/>
        <v>-5.9432364431017959E-3</v>
      </c>
      <c r="O12" s="79">
        <f t="shared" si="2"/>
        <v>-4.0529551272027176E-3</v>
      </c>
      <c r="P12" s="79">
        <f t="shared" si="2"/>
        <v>-6.4660937074753067E-3</v>
      </c>
      <c r="Q12" s="79">
        <f t="shared" si="2"/>
        <v>-5.8941613233521872E-3</v>
      </c>
      <c r="R12" s="79">
        <f t="shared" si="2"/>
        <v>-5.872450370952409E-3</v>
      </c>
      <c r="S12" s="79">
        <f t="shared" si="1"/>
        <v>-6.5518796354058217E-3</v>
      </c>
      <c r="T12" s="79">
        <f t="shared" si="2"/>
        <v>-6.5518796354058217E-3</v>
      </c>
      <c r="U12" s="79">
        <f t="shared" si="2"/>
        <v>-5.8606140736343626E-3</v>
      </c>
      <c r="V12" s="79">
        <f t="shared" si="2"/>
        <v>-5.87181309575735E-3</v>
      </c>
      <c r="W12" s="79">
        <f t="shared" si="2"/>
        <v>-5.5043592965636767E-3</v>
      </c>
      <c r="X12" s="79">
        <f t="shared" si="2"/>
        <v>-5.883987631283949E-3</v>
      </c>
      <c r="Y12" s="79">
        <f t="shared" si="2"/>
        <v>-1.1486299817160539E-2</v>
      </c>
      <c r="Z12" s="79">
        <f t="shared" si="2"/>
        <v>-6.3482437336569442E-3</v>
      </c>
      <c r="AA12" s="79">
        <f t="shared" si="2"/>
        <v>-4.1569920091366619E-3</v>
      </c>
      <c r="AB12" s="79">
        <f t="shared" si="2"/>
        <v>-6.1374058758615346E-3</v>
      </c>
      <c r="AC12" s="79">
        <f t="shared" si="2"/>
        <v>-6.3681387577972925E-3</v>
      </c>
      <c r="AD12" s="79">
        <f t="shared" si="2"/>
        <v>-6.0183639225296348E-3</v>
      </c>
      <c r="AE12" s="79">
        <f t="shared" si="2"/>
        <v>-6.5379803918894641E-3</v>
      </c>
      <c r="AF12" s="79">
        <f t="shared" si="2"/>
        <v>-8.4876118913217447E-3</v>
      </c>
      <c r="AG12" s="79">
        <f t="shared" si="2"/>
        <v>-5.1354718169044355E-3</v>
      </c>
      <c r="AH12" s="79">
        <f t="shared" si="2"/>
        <v>-7.0543397507575323E-3</v>
      </c>
      <c r="AI12" s="79">
        <f t="shared" si="2"/>
        <v>-6.3647856463627805E-3</v>
      </c>
      <c r="AJ12" s="79">
        <f t="shared" si="2"/>
        <v>-5.8706032843258704E-3</v>
      </c>
      <c r="AK12" s="79">
        <f t="shared" si="2"/>
        <v>0</v>
      </c>
      <c r="AL12" s="79">
        <f t="shared" si="2"/>
        <v>-6.1608639856578495E-3</v>
      </c>
      <c r="AM12" s="79">
        <f t="shared" si="2"/>
        <v>-5.8783799566934913E-3</v>
      </c>
      <c r="AN12" s="79">
        <f t="shared" si="2"/>
        <v>0</v>
      </c>
      <c r="AO12" s="79">
        <f t="shared" si="2"/>
        <v>-5.9881857995781607E-3</v>
      </c>
      <c r="AP12" s="79">
        <f t="shared" si="2"/>
        <v>-5.9024501352450409E-3</v>
      </c>
      <c r="AQ12" s="79">
        <f t="shared" si="2"/>
        <v>-6.070236915217686E-3</v>
      </c>
      <c r="AR12" s="79">
        <f t="shared" si="2"/>
        <v>0</v>
      </c>
      <c r="AS12" s="79">
        <f t="shared" si="2"/>
        <v>0</v>
      </c>
      <c r="AT12" s="79">
        <f t="shared" si="2"/>
        <v>-1.5021806812783867E-3</v>
      </c>
      <c r="AU12" s="79">
        <f t="shared" si="2"/>
        <v>0</v>
      </c>
    </row>
    <row r="13" spans="1:47" x14ac:dyDescent="0.25">
      <c r="A13" s="146"/>
      <c r="B13" s="1" t="s">
        <v>11</v>
      </c>
      <c r="C13" s="1" t="s">
        <v>11</v>
      </c>
      <c r="D13" s="4" t="s">
        <v>48</v>
      </c>
      <c r="E13">
        <f>IF(AMS_2030!E13=0,0,(AMS_2050!E13/AMS_2030!E13)^(1/20)-1)</f>
        <v>-2.0120763962010679E-2</v>
      </c>
      <c r="F13">
        <f>IF(AMS_2030!F13=0,0,(AMS_2050!F13/AMS_2030!F13)^(1/20)-1)</f>
        <v>-2.0240345673694371E-2</v>
      </c>
      <c r="G13">
        <f>IF(AMS_2030!G13=0,0,(AMS_2050!G13/AMS_2030!G13)^(1/20)-1)</f>
        <v>-2.9437895880515264E-3</v>
      </c>
      <c r="H13">
        <f>IF(AMS_2030!H13=0,0,(AMS_2050!H13/AMS_2030!H13)^(1/20)-1)</f>
        <v>3.3121745046482687E-4</v>
      </c>
      <c r="I13">
        <f>IF(AMS_2030!I13=0,0,(AMS_2050!I13/AMS_2030!I13)^(1/20)-1)</f>
        <v>1.1459063339456232E-3</v>
      </c>
      <c r="J13">
        <f>IF(AMS_2030!J13=0,0,(AMS_2050!J13/AMS_2030!J13)^(1/20)-1)</f>
        <v>6.8410299811416664E-5</v>
      </c>
      <c r="K13" s="64">
        <f>IF('AMS_2030 (Z)'!AW13=0,0,('AMS_2050 (Z)'!AW13/'AMS_2030 (Z)'!AW13)^(1/20)-1)</f>
        <v>-1.6714461494818811E-2</v>
      </c>
      <c r="L13" s="64">
        <f t="shared" ref="L13:L47" si="3">K13</f>
        <v>-1.6714461494818811E-2</v>
      </c>
      <c r="M13">
        <f>IF(AMS_2030!M13=0,0,(AMS_2050!M13/AMS_2030!M13)^(1/20)-1)</f>
        <v>-2.7966383146427187E-3</v>
      </c>
      <c r="N13">
        <f>IF(AMS_2030!N13=0,0,(AMS_2050!N13/AMS_2030!N13)^(1/20)-1)</f>
        <v>5.8704762380257236E-4</v>
      </c>
      <c r="O13">
        <f>IF(AMS_2030!O13=0,0,(AMS_2050!O13/AMS_2030!O13)^(1/20)-1)</f>
        <v>3.188532850886272E-4</v>
      </c>
      <c r="P13">
        <f>IF(AMS_2030!P13=0,0,(AMS_2050!P13/AMS_2030!P13)^(1/20)-1)</f>
        <v>-1.2108276577961208E-2</v>
      </c>
      <c r="Q13">
        <f>IF(AMS_2030!Q13=0,0,(AMS_2050!Q13/AMS_2030!Q13)^(1/20)-1)</f>
        <v>-2.9386208089121624E-7</v>
      </c>
      <c r="R13">
        <f>IF(AMS_2030!R13=0,0,(AMS_2050!R13/AMS_2030!R13)^(1/20)-1)</f>
        <v>3.4685743610651798E-8</v>
      </c>
      <c r="S13" s="64">
        <f t="shared" si="1"/>
        <v>-1.5147715454966182E-5</v>
      </c>
      <c r="T13" s="64">
        <f>IF(AMS_2030!T13=0,0,(AMS_2050!T13/AMS_2030!T13)^(1/20)-1)</f>
        <v>-1.5147715454966182E-5</v>
      </c>
      <c r="U13">
        <f>IF(AMS_2030!U13=0,0,(AMS_2050!U13/AMS_2030!U13)^(1/20)-1)</f>
        <v>2.9254676732426432E-5</v>
      </c>
      <c r="V13">
        <f>IF(AMS_2030!V13=0,0,(AMS_2050!V13/AMS_2030!V13)^(1/20)-1)</f>
        <v>0</v>
      </c>
      <c r="W13">
        <f>IF(AMS_2030!W13=0,0,(AMS_2050!W13/AMS_2030!W13)^(1/20)-1)</f>
        <v>-1.9841204340396712E-2</v>
      </c>
      <c r="X13">
        <f>IF(AMS_2030!X13=0,0,(AMS_2050!X13/AMS_2030!X13)^(1/20)-1)</f>
        <v>-1.4224301396624783E-2</v>
      </c>
      <c r="Y13">
        <f>IF(AMS_2030!Y13=0,0,(AMS_2050!Y13/AMS_2030!Y13)^(1/20)-1)</f>
        <v>-5.6476170276195115E-3</v>
      </c>
      <c r="Z13">
        <f>IF(AMS_2030!Z13=0,0,(AMS_2050!Z13/AMS_2030!Z13)^(1/20)-1)</f>
        <v>1.6000744291577718E-4</v>
      </c>
      <c r="AA13">
        <f>IF(AMS_2030!AA13=0,0,(AMS_2050!AA13/AMS_2030!AA13)^(1/20)-1)</f>
        <v>1.7302305733024603E-3</v>
      </c>
      <c r="AB13">
        <f>IF(AMS_2030!AB13=0,0,(AMS_2050!AB13/AMS_2030!AB13)^(1/20)-1)</f>
        <v>-4.6563530116117136E-5</v>
      </c>
      <c r="AC13">
        <f>IF(AMS_2030!AC13=0,0,(AMS_2050!AC13/AMS_2030!AC13)^(1/20)-1)</f>
        <v>-3.2473454331805041E-4</v>
      </c>
      <c r="AD13">
        <f>IF(AMS_2030!AD13=0,0,(AMS_2050!AD13/AMS_2030!AD13)^(1/20)-1)</f>
        <v>1.0870320321654248E-5</v>
      </c>
      <c r="AE13">
        <f>IF(AMS_2030!AE13=0,0,(AMS_2050!AE13/AMS_2030!AE13)^(1/20)-1)</f>
        <v>-3.206653614140631E-5</v>
      </c>
      <c r="AF13">
        <f>IF(AMS_2030!AF13=0,0,(AMS_2050!AF13/AMS_2030!AF13)^(1/20)-1)</f>
        <v>3.2950273427378995E-4</v>
      </c>
      <c r="AG13">
        <f>IF(AMS_2030!AG13=0,0,(AMS_2050!AG13/AMS_2030!AG13)^(1/20)-1)</f>
        <v>0</v>
      </c>
      <c r="AH13">
        <f>IF(AMS_2030!AH13=0,0,(AMS_2050!AH13/AMS_2030!AH13)^(1/20)-1)</f>
        <v>3.4258981072454731E-5</v>
      </c>
      <c r="AI13">
        <f>IF(AMS_2030!AI13=0,0,(AMS_2050!AI13/AMS_2030!AI13)^(1/20)-1)</f>
        <v>-1.2739655522786553E-4</v>
      </c>
      <c r="AJ13">
        <f>IF(AMS_2030!AJ13=0,0,(AMS_2050!AJ13/AMS_2030!AJ13)^(1/20)-1)</f>
        <v>1.2492026877364282E-6</v>
      </c>
      <c r="AK13">
        <f>IF(AMS_2030!AK13=0,0,(AMS_2050!AK13/AMS_2030!AK13)^(1/20)-1)</f>
        <v>0</v>
      </c>
      <c r="AL13">
        <f>IF(AMS_2030!AL13=0,0,(AMS_2050!AL13/AMS_2030!AL13)^(1/20)-1)</f>
        <v>-2.907263659687187E-4</v>
      </c>
      <c r="AM13">
        <f>IF(AMS_2030!AM13=0,0,(AMS_2050!AM13/AMS_2030!AM13)^(1/20)-1)</f>
        <v>-2.0046258676130857E-2</v>
      </c>
      <c r="AN13">
        <f>IF(AMS_2030!AN13=0,0,(AMS_2050!AN13/AMS_2030!AN13)^(1/20)-1)</f>
        <v>0</v>
      </c>
      <c r="AO13">
        <f>IF(AMS_2030!AO13=0,0,(AMS_2050!AO13/AMS_2030!AO13)^(1/20)-1)</f>
        <v>6.0834255105612911E-5</v>
      </c>
      <c r="AP13">
        <f>IF(AMS_2030!AP13=0,0,(AMS_2050!AP13/AMS_2030!AP13)^(1/20)-1)</f>
        <v>-2.0045909146586105E-2</v>
      </c>
      <c r="AQ13">
        <f>IF(AMS_2030!AQ13=0,0,(AMS_2050!AQ13/AMS_2030!AQ13)^(1/20)-1)</f>
        <v>0</v>
      </c>
      <c r="AR13">
        <f>IF(AMS_2030!AR13=0,0,(AMS_2050!AR13/AMS_2030!AR13)^(1/20)-1)</f>
        <v>0</v>
      </c>
      <c r="AS13">
        <f>IF(AMS_2030!AS13=0,0,(AMS_2050!AS13/AMS_2030!AS13)^(1/20)-1)</f>
        <v>0</v>
      </c>
      <c r="AT13">
        <f>IF(AMS_2030!AT13=0,0,(AMS_2050!AT13/AMS_2030!AT13)^(1/20)-1)</f>
        <v>-3.2501296473161911E-3</v>
      </c>
      <c r="AU13">
        <f>IF(AMS_2030!AU13=0,0,(AMS_2050!AU13/AMS_2030!AU13)^(1/20)-1)</f>
        <v>0</v>
      </c>
    </row>
    <row r="14" spans="1:47" x14ac:dyDescent="0.25">
      <c r="A14" s="146"/>
      <c r="B14" s="1" t="s">
        <v>12</v>
      </c>
      <c r="C14" s="1">
        <v>10</v>
      </c>
      <c r="D14" s="4" t="s">
        <v>49</v>
      </c>
      <c r="E14">
        <f>IF(AMS_2030!E14=0,0,(AMS_2050!E14/AMS_2030!E14)^(1/20)-1)</f>
        <v>-1.4505467308576492E-3</v>
      </c>
      <c r="F14">
        <f>IF(AMS_2030!F14=0,0,(AMS_2050!F14/AMS_2030!F14)^(1/20)-1)</f>
        <v>6.0488059553942541E-4</v>
      </c>
      <c r="G14">
        <f>IF(AMS_2030!G14=0,0,(AMS_2050!G14/AMS_2030!G14)^(1/20)-1)</f>
        <v>-1.3076645096059547E-2</v>
      </c>
      <c r="H14">
        <f>IF(AMS_2030!H14=0,0,(AMS_2050!H14/AMS_2030!H14)^(1/20)-1)</f>
        <v>0</v>
      </c>
      <c r="I14">
        <f>IF(AMS_2030!I14=0,0,(AMS_2050!I14/AMS_2030!I14)^(1/20)-1)</f>
        <v>-1.842325424000868E-3</v>
      </c>
      <c r="J14">
        <f>IF(AMS_2030!J14=0,0,(AMS_2050!J14/AMS_2030!J14)^(1/20)-1)</f>
        <v>-1.0773018997889405E-4</v>
      </c>
      <c r="K14" s="64">
        <f>IF('AMS_2030 (Z)'!AW14=0,0,('AMS_2050 (Z)'!AW14/'AMS_2030 (Z)'!AW14)^(1/20)-1)</f>
        <v>8.9882238925698132E-4</v>
      </c>
      <c r="L14" s="64">
        <f t="shared" si="3"/>
        <v>8.9882238925698132E-4</v>
      </c>
      <c r="M14">
        <f>IF(AMS_2030!M14=0,0,(AMS_2050!M14/AMS_2030!M14)^(1/20)-1)</f>
        <v>-2.5024636110746457E-3</v>
      </c>
      <c r="N14">
        <f>IF(AMS_2030!N14=0,0,(AMS_2050!N14/AMS_2030!N14)^(1/20)-1)</f>
        <v>-9.8812065177700248E-5</v>
      </c>
      <c r="O14">
        <f>IF(AMS_2030!O14=0,0,(AMS_2050!O14/AMS_2030!O14)^(1/20)-1)</f>
        <v>-4.0528146513152397E-4</v>
      </c>
      <c r="P14">
        <f>IF(AMS_2030!P14=0,0,(AMS_2050!P14/AMS_2030!P14)^(1/20)-1)</f>
        <v>-6.6172917018170185E-4</v>
      </c>
      <c r="Q14">
        <f>IF(AMS_2030!Q14=0,0,(AMS_2050!Q14/AMS_2030!Q14)^(1/20)-1)</f>
        <v>5.308720710606174E-5</v>
      </c>
      <c r="R14">
        <f>IF(AMS_2030!R14=0,0,(AMS_2050!R14/AMS_2030!R14)^(1/20)-1)</f>
        <v>5.3494292524547404E-6</v>
      </c>
      <c r="S14" s="64">
        <f t="shared" si="1"/>
        <v>-4.900407329699874E-6</v>
      </c>
      <c r="T14" s="64">
        <f>IF(AMS_2030!T14=0,0,(AMS_2050!T14/AMS_2030!T14)^(1/20)-1)</f>
        <v>-4.900407329699874E-6</v>
      </c>
      <c r="U14">
        <f>IF(AMS_2030!U14=0,0,(AMS_2050!U14/AMS_2030!U14)^(1/20)-1)</f>
        <v>-3.7615731172890854E-5</v>
      </c>
      <c r="V14">
        <f>IF(AMS_2030!V14=0,0,(AMS_2050!V14/AMS_2030!V14)^(1/20)-1)</f>
        <v>-3.312074986883129E-5</v>
      </c>
      <c r="W14">
        <f>IF(AMS_2030!W14=0,0,(AMS_2050!W14/AMS_2030!W14)^(1/20)-1)</f>
        <v>4.9366234435632705E-5</v>
      </c>
      <c r="X14">
        <f>IF(AMS_2030!X14=0,0,(AMS_2050!X14/AMS_2030!X14)^(1/20)-1)</f>
        <v>1.724390384447716E-4</v>
      </c>
      <c r="Y14">
        <f>IF(AMS_2030!Y14=0,0,(AMS_2050!Y14/AMS_2030!Y14)^(1/20)-1)</f>
        <v>-5.6423140137514816E-3</v>
      </c>
      <c r="Z14">
        <f>IF(AMS_2030!Z14=0,0,(AMS_2050!Z14/AMS_2030!Z14)^(1/20)-1)</f>
        <v>1.7648426095373537E-4</v>
      </c>
      <c r="AA14">
        <f>IF(AMS_2030!AA14=0,0,(AMS_2050!AA14/AMS_2030!AA14)^(1/20)-1)</f>
        <v>1.7355725487466778E-3</v>
      </c>
      <c r="AB14">
        <f>IF(AMS_2030!AB14=0,0,(AMS_2050!AB14/AMS_2030!AB14)^(1/20)-1)</f>
        <v>1.7638177540746369E-6</v>
      </c>
      <c r="AC14">
        <f>IF(AMS_2030!AC14=0,0,(AMS_2050!AC14/AMS_2030!AC14)^(1/20)-1)</f>
        <v>-3.1940368298177813E-4</v>
      </c>
      <c r="AD14">
        <f>IF(AMS_2030!AD14=0,0,(AMS_2050!AD14/AMS_2030!AD14)^(1/20)-1)</f>
        <v>1.6203286012483886E-5</v>
      </c>
      <c r="AE14">
        <f>IF(AMS_2030!AE14=0,0,(AMS_2050!AE14/AMS_2030!AE14)^(1/20)-1)</f>
        <v>-2.673408706632685E-5</v>
      </c>
      <c r="AF14">
        <f>IF(AMS_2030!AF14=0,0,(AMS_2050!AF14/AMS_2030!AF14)^(1/20)-1)</f>
        <v>3.3440189155919953E-4</v>
      </c>
      <c r="AG14">
        <f>IF(AMS_2030!AG14=0,0,(AMS_2050!AG14/AMS_2030!AG14)^(1/20)-1)</f>
        <v>0</v>
      </c>
      <c r="AH14">
        <f>IF(AMS_2030!AH14=0,0,(AMS_2050!AH14/AMS_2030!AH14)^(1/20)-1)</f>
        <v>3.9402993674553244E-5</v>
      </c>
      <c r="AI14">
        <f>IF(AMS_2030!AI14=0,0,(AMS_2050!AI14/AMS_2030!AI14)^(1/20)-1)</f>
        <v>-1.2200902282721859E-4</v>
      </c>
      <c r="AJ14">
        <f>IF(AMS_2030!AJ14=0,0,(AMS_2050!AJ14/AMS_2030!AJ14)^(1/20)-1)</f>
        <v>6.5820145851436251E-6</v>
      </c>
      <c r="AK14">
        <f>IF(AMS_2030!AK14=0,0,(AMS_2050!AK14/AMS_2030!AK14)^(1/20)-1)</f>
        <v>0</v>
      </c>
      <c r="AL14">
        <f>IF(AMS_2030!AL14=0,0,(AMS_2050!AL14/AMS_2030!AL14)^(1/20)-1)</f>
        <v>-2.8539532449489702E-4</v>
      </c>
      <c r="AM14">
        <f>IF(AMS_2030!AM14=0,0,(AMS_2050!AM14/AMS_2030!AM14)^(1/20)-1)</f>
        <v>-1.9464778418742945E-5</v>
      </c>
      <c r="AN14">
        <f>IF(AMS_2030!AN14=0,0,(AMS_2050!AN14/AMS_2030!AN14)^(1/20)-1)</f>
        <v>0</v>
      </c>
      <c r="AO14">
        <f>IF(AMS_2030!AO14=0,0,(AMS_2050!AO14/AMS_2030!AO14)^(1/20)-1)</f>
        <v>6.6167613809398063E-5</v>
      </c>
      <c r="AP14">
        <f>IF(AMS_2030!AP14=0,0,(AMS_2050!AP14/AMS_2030!AP14)^(1/20)-1)</f>
        <v>8.5690460848830696E-4</v>
      </c>
      <c r="AQ14">
        <f>IF(AMS_2030!AQ14=0,0,(AMS_2050!AQ14/AMS_2030!AQ14)^(1/20)-1)</f>
        <v>0</v>
      </c>
      <c r="AR14">
        <f>IF(AMS_2030!AR14=0,0,(AMS_2050!AR14/AMS_2030!AR14)^(1/20)-1)</f>
        <v>8.5690460848830696E-4</v>
      </c>
      <c r="AS14">
        <f>IF(AMS_2030!AS14=0,0,(AMS_2050!AS14/AMS_2030!AS14)^(1/20)-1)</f>
        <v>0</v>
      </c>
      <c r="AT14">
        <f>IF(AMS_2030!AT14=0,0,(AMS_2050!AT14/AMS_2030!AT14)^(1/20)-1)</f>
        <v>-1.9728921609865058E-3</v>
      </c>
      <c r="AU14">
        <f>IF(AMS_2030!AU14=0,0,(AMS_2050!AU14/AMS_2030!AU14)^(1/20)-1)</f>
        <v>0</v>
      </c>
    </row>
    <row r="15" spans="1:47" x14ac:dyDescent="0.25">
      <c r="A15" s="146"/>
      <c r="B15" s="1" t="s">
        <v>13</v>
      </c>
      <c r="C15" s="1">
        <v>11</v>
      </c>
      <c r="D15" s="4" t="s">
        <v>50</v>
      </c>
      <c r="E15">
        <f>IF(AMS_2030!E15=0,0,(AMS_2050!E15/AMS_2030!E15)^(1/20)-1)</f>
        <v>-1.4149358655018984E-3</v>
      </c>
      <c r="F15">
        <f>IF(AMS_2030!F15=0,0,(AMS_2050!F15/AMS_2030!F15)^(1/20)-1)</f>
        <v>1.9104089377466327E-3</v>
      </c>
      <c r="G15">
        <f>IF(AMS_2030!G15=0,0,(AMS_2050!G15/AMS_2030!G15)^(1/20)-1)</f>
        <v>2.0894666316420007E-3</v>
      </c>
      <c r="H15">
        <f>IF(AMS_2030!H15=0,0,(AMS_2050!H15/AMS_2030!H15)^(1/20)-1)</f>
        <v>1.0483967218939405E-3</v>
      </c>
      <c r="I15">
        <f>IF(AMS_2030!I15=0,0,(AMS_2050!I15/AMS_2030!I15)^(1/20)-1)</f>
        <v>5.1513436521040123E-3</v>
      </c>
      <c r="J15">
        <f>IF(AMS_2030!J15=0,0,(AMS_2050!J15/AMS_2030!J15)^(1/20)-1)</f>
        <v>9.0675273826512637E-4</v>
      </c>
      <c r="K15" s="64">
        <f>IF('AMS_2030 (Z)'!AW15=0,0,('AMS_2050 (Z)'!AW15/'AMS_2030 (Z)'!AW15)^(1/20)-1)</f>
        <v>2.116948210974634E-3</v>
      </c>
      <c r="L15" s="64">
        <f t="shared" si="3"/>
        <v>2.116948210974634E-3</v>
      </c>
      <c r="M15">
        <f>IF(AMS_2030!M15=0,0,(AMS_2050!M15/AMS_2030!M15)^(1/20)-1)</f>
        <v>1.4995634674457303E-3</v>
      </c>
      <c r="N15">
        <f>IF(AMS_2030!N15=0,0,(AMS_2050!N15/AMS_2030!N15)^(1/20)-1)</f>
        <v>1.6277748256952052E-3</v>
      </c>
      <c r="O15">
        <f>IF(AMS_2030!O15=0,0,(AMS_2050!O15/AMS_2030!O15)^(1/20)-1)</f>
        <v>-7.3383305696006484E-4</v>
      </c>
      <c r="P15">
        <f>IF(AMS_2030!P15=0,0,(AMS_2050!P15/AMS_2030!P15)^(1/20)-1)</f>
        <v>3.8070229552866763E-4</v>
      </c>
      <c r="Q15">
        <f>IF(AMS_2030!Q15=0,0,(AMS_2050!Q15/AMS_2030!Q15)^(1/20)-1)</f>
        <v>9.80848628806541E-5</v>
      </c>
      <c r="R15">
        <f>IF(AMS_2030!R15=0,0,(AMS_2050!R15/AMS_2030!R15)^(1/20)-1)</f>
        <v>-4.6243862111827738E-6</v>
      </c>
      <c r="S15" s="64">
        <f t="shared" si="1"/>
        <v>1.0080577206750263E-4</v>
      </c>
      <c r="T15" s="64">
        <f>IF(AMS_2030!T15=0,0,(AMS_2050!T15/AMS_2030!T15)^(1/20)-1)</f>
        <v>1.0080577206750263E-4</v>
      </c>
      <c r="U15">
        <f>IF(AMS_2030!U15=0,0,(AMS_2050!U15/AMS_2030!U15)^(1/20)-1)</f>
        <v>-6.1694038755444325E-7</v>
      </c>
      <c r="V15">
        <f>IF(AMS_2030!V15=0,0,(AMS_2050!V15/AMS_2030!V15)^(1/20)-1)</f>
        <v>3.2353747618119044E-5</v>
      </c>
      <c r="W15">
        <f>IF(AMS_2030!W15=0,0,(AMS_2050!W15/AMS_2030!W15)^(1/20)-1)</f>
        <v>6.4106955059073378E-4</v>
      </c>
      <c r="X15">
        <f>IF(AMS_2030!X15=0,0,(AMS_2050!X15/AMS_2030!X15)^(1/20)-1)</f>
        <v>4.4586430842707969E-5</v>
      </c>
      <c r="Y15">
        <f>IF(AMS_2030!Y15=0,0,(AMS_2050!Y15/AMS_2030!Y15)^(1/20)-1)</f>
        <v>-5.2740088756194625E-3</v>
      </c>
      <c r="Z15">
        <f>IF(AMS_2030!Z15=0,0,(AMS_2050!Z15/AMS_2030!Z15)^(1/20)-1)</f>
        <v>1.8965809709292625E-3</v>
      </c>
      <c r="AA15">
        <f>IF(AMS_2030!AA15=0,0,(AMS_2050!AA15/AMS_2030!AA15)^(1/20)-1)</f>
        <v>2.95470305895007E-3</v>
      </c>
      <c r="AB15">
        <f>IF(AMS_2030!AB15=0,0,(AMS_2050!AB15/AMS_2030!AB15)^(1/20)-1)</f>
        <v>-1.5553882920071871E-5</v>
      </c>
      <c r="AC15">
        <f>IF(AMS_2030!AC15=0,0,(AMS_2050!AC15/AMS_2030!AC15)^(1/20)-1)</f>
        <v>-3.2473454331805041E-4</v>
      </c>
      <c r="AD15">
        <f>IF(AMS_2030!AD15=0,0,(AMS_2050!AD15/AMS_2030!AD15)^(1/20)-1)</f>
        <v>1.0870320321654248E-5</v>
      </c>
      <c r="AE15">
        <f>IF(AMS_2030!AE15=0,0,(AMS_2050!AE15/AMS_2030!AE15)^(1/20)-1)</f>
        <v>-3.206653614140631E-5</v>
      </c>
      <c r="AF15">
        <f>IF(AMS_2030!AF15=0,0,(AMS_2050!AF15/AMS_2030!AF15)^(1/20)-1)</f>
        <v>3.2950273427378995E-4</v>
      </c>
      <c r="AG15">
        <f>IF(AMS_2030!AG15=0,0,(AMS_2050!AG15/AMS_2030!AG15)^(1/20)-1)</f>
        <v>7.4072230924193683E-4</v>
      </c>
      <c r="AH15">
        <f>IF(AMS_2030!AH15=0,0,(AMS_2050!AH15/AMS_2030!AH15)^(1/20)-1)</f>
        <v>3.4258981072454731E-5</v>
      </c>
      <c r="AI15">
        <f>IF(AMS_2030!AI15=0,0,(AMS_2050!AI15/AMS_2030!AI15)^(1/20)-1)</f>
        <v>-1.2733161993083719E-4</v>
      </c>
      <c r="AJ15">
        <f>IF(AMS_2030!AJ15=0,0,(AMS_2050!AJ15/AMS_2030!AJ15)^(1/20)-1)</f>
        <v>5.2495553770626202E-5</v>
      </c>
      <c r="AK15">
        <f>IF(AMS_2030!AK15=0,0,(AMS_2050!AK15/AMS_2030!AK15)^(1/20)-1)</f>
        <v>0</v>
      </c>
      <c r="AL15">
        <f>IF(AMS_2030!AL15=0,0,(AMS_2050!AL15/AMS_2030!AL15)^(1/20)-1)</f>
        <v>-4.134999403110351E-4</v>
      </c>
      <c r="AM15">
        <f>IF(AMS_2030!AM15=0,0,(AMS_2050!AM15/AMS_2030!AM15)^(1/20)-1)</f>
        <v>1.7428067816105397E-4</v>
      </c>
      <c r="AN15">
        <f>IF(AMS_2030!AN15=0,0,(AMS_2050!AN15/AMS_2030!AN15)^(1/20)-1)</f>
        <v>0</v>
      </c>
      <c r="AO15">
        <f>IF(AMS_2030!AO15=0,0,(AMS_2050!AO15/AMS_2030!AO15)^(1/20)-1)</f>
        <v>6.7328541548894449E-5</v>
      </c>
      <c r="AP15">
        <f>IF(AMS_2030!AP15=0,0,(AMS_2050!AP15/AMS_2030!AP15)^(1/20)-1)</f>
        <v>4.5768128015843956E-4</v>
      </c>
      <c r="AQ15">
        <f>IF(AMS_2030!AQ15=0,0,(AMS_2050!AQ15/AMS_2030!AQ15)^(1/20)-1)</f>
        <v>0</v>
      </c>
      <c r="AR15">
        <f>IF(AMS_2030!AR15=0,0,(AMS_2050!AR15/AMS_2030!AR15)^(1/20)-1)</f>
        <v>2.0375722092458304E-4</v>
      </c>
      <c r="AS15">
        <f>IF(AMS_2030!AS15=0,0,(AMS_2050!AS15/AMS_2030!AS15)^(1/20)-1)</f>
        <v>0</v>
      </c>
      <c r="AT15">
        <f>IF(AMS_2030!AT15=0,0,(AMS_2050!AT15/AMS_2030!AT15)^(1/20)-1)</f>
        <v>-9.4682178561089625E-4</v>
      </c>
      <c r="AU15">
        <f>IF(AMS_2030!AU15=0,0,(AMS_2050!AU15/AMS_2030!AU15)^(1/20)-1)</f>
        <v>0</v>
      </c>
    </row>
    <row r="16" spans="1:47" x14ac:dyDescent="0.25">
      <c r="A16" s="146"/>
      <c r="B16" s="1" t="s">
        <v>14</v>
      </c>
      <c r="C16" s="1">
        <v>12</v>
      </c>
      <c r="D16" s="4" t="s">
        <v>51</v>
      </c>
      <c r="E16">
        <f>IF(AMS_2030!E16=0,0,(AMS_2050!E16/AMS_2030!E16)^(1/20)-1)</f>
        <v>6.8384338087734697E-4</v>
      </c>
      <c r="F16">
        <f>IF(AMS_2030!F16=0,0,(AMS_2050!F16/AMS_2030!F16)^(1/20)-1)</f>
        <v>7.7075506094681501E-4</v>
      </c>
      <c r="G16">
        <f>IF(AMS_2030!G16=0,0,(AMS_2050!G16/AMS_2030!G16)^(1/20)-1)</f>
        <v>1.0447379667377632E-5</v>
      </c>
      <c r="H16">
        <f>IF(AMS_2030!H16=0,0,(AMS_2050!H16/AMS_2030!H16)^(1/20)-1)</f>
        <v>-2.5721476941281685E-3</v>
      </c>
      <c r="I16">
        <f>IF(AMS_2030!I16=0,0,(AMS_2050!I16/AMS_2030!I16)^(1/20)-1)</f>
        <v>2.7584503378830227E-4</v>
      </c>
      <c r="J16">
        <f>IF(AMS_2030!J16=0,0,(AMS_2050!J16/AMS_2030!J16)^(1/20)-1)</f>
        <v>-2.8774308160239848E-4</v>
      </c>
      <c r="K16" s="64">
        <f>IF('AMS_2030 (Z)'!AW16=0,0,('AMS_2050 (Z)'!AW16/'AMS_2030 (Z)'!AW16)^(1/20)-1)</f>
        <v>8.7472043497438534E-4</v>
      </c>
      <c r="L16" s="64">
        <f t="shared" si="3"/>
        <v>8.7472043497438534E-4</v>
      </c>
      <c r="M16">
        <f>IF(AMS_2030!M16=0,0,(AMS_2050!M16/AMS_2030!M16)^(1/20)-1)</f>
        <v>-7.4927526503620889E-5</v>
      </c>
      <c r="N16">
        <f>IF(AMS_2030!N16=0,0,(AMS_2050!N16/AMS_2030!N16)^(1/20)-1)</f>
        <v>-1.0356328952487726E-4</v>
      </c>
      <c r="O16">
        <f>IF(AMS_2030!O16=0,0,(AMS_2050!O16/AMS_2030!O16)^(1/20)-1)</f>
        <v>5.6612574658210235E-4</v>
      </c>
      <c r="P16">
        <f>IF(AMS_2030!P16=0,0,(AMS_2050!P16/AMS_2030!P16)^(1/20)-1)</f>
        <v>4.6131036502083944E-5</v>
      </c>
      <c r="Q16">
        <f>IF(AMS_2030!Q16=0,0,(AMS_2050!Q16/AMS_2030!Q16)^(1/20)-1)</f>
        <v>5.5066980771867335E-4</v>
      </c>
      <c r="R16">
        <f>IF(AMS_2030!R16=0,0,(AMS_2050!R16/AMS_2030!R16)^(1/20)-1)</f>
        <v>3.4685743610651798E-8</v>
      </c>
      <c r="S16" s="64">
        <f t="shared" si="1"/>
        <v>-1.4238746484485088E-4</v>
      </c>
      <c r="T16" s="64">
        <f>IF(AMS_2030!T16=0,0,(AMS_2050!T16/AMS_2030!T16)^(1/20)-1)</f>
        <v>-1.4238746484485088E-4</v>
      </c>
      <c r="U16">
        <f>IF(AMS_2030!U16=0,0,(AMS_2050!U16/AMS_2030!U16)^(1/20)-1)</f>
        <v>2.9919354087137862E-5</v>
      </c>
      <c r="V16">
        <f>IF(AMS_2030!V16=0,0,(AMS_2050!V16/AMS_2030!V16)^(1/20)-1)</f>
        <v>3.1810796663478413E-8</v>
      </c>
      <c r="W16">
        <f>IF(AMS_2030!W16=0,0,(AMS_2050!W16/AMS_2030!W16)^(1/20)-1)</f>
        <v>2.2603154500933087E-4</v>
      </c>
      <c r="X16">
        <f>IF(AMS_2030!X16=0,0,(AMS_2050!X16/AMS_2030!X16)^(1/20)-1)</f>
        <v>1.6243910917923543E-5</v>
      </c>
      <c r="Y16">
        <f>IF(AMS_2030!Y16=0,0,(AMS_2050!Y16/AMS_2030!Y16)^(1/20)-1)</f>
        <v>-5.6476170276167359E-3</v>
      </c>
      <c r="Z16">
        <f>IF(AMS_2030!Z16=0,0,(AMS_2050!Z16/AMS_2030!Z16)^(1/20)-1)</f>
        <v>1.8718548896523579E-4</v>
      </c>
      <c r="AA16">
        <f>IF(AMS_2030!AA16=0,0,(AMS_2050!AA16/AMS_2030!AA16)^(1/20)-1)</f>
        <v>1.7302313245270984E-3</v>
      </c>
      <c r="AB16">
        <f>IF(AMS_2030!AB16=0,0,(AMS_2050!AB16/AMS_2030!AB16)^(1/20)-1)</f>
        <v>8.8516383223158357E-7</v>
      </c>
      <c r="AC16">
        <f>IF(AMS_2030!AC16=0,0,(AMS_2050!AC16/AMS_2030!AC16)^(1/20)-1)</f>
        <v>-3.2473454331793938E-4</v>
      </c>
      <c r="AD16">
        <f>IF(AMS_2030!AD16=0,0,(AMS_2050!AD16/AMS_2030!AD16)^(1/20)-1)</f>
        <v>1.0870320321654248E-5</v>
      </c>
      <c r="AE16">
        <f>IF(AMS_2030!AE16=0,0,(AMS_2050!AE16/AMS_2030!AE16)^(1/20)-1)</f>
        <v>-3.206653614140631E-5</v>
      </c>
      <c r="AF16">
        <f>IF(AMS_2030!AF16=0,0,(AMS_2050!AF16/AMS_2030!AF16)^(1/20)-1)</f>
        <v>3.2950273427378995E-4</v>
      </c>
      <c r="AG16">
        <f>IF(AMS_2030!AG16=0,0,(AMS_2050!AG16/AMS_2030!AG16)^(1/20)-1)</f>
        <v>7.4072230924193683E-4</v>
      </c>
      <c r="AH16">
        <f>IF(AMS_2030!AH16=0,0,(AMS_2050!AH16/AMS_2030!AH16)^(1/20)-1)</f>
        <v>3.4258981072454731E-5</v>
      </c>
      <c r="AI16">
        <f>IF(AMS_2030!AI16=0,0,(AMS_2050!AI16/AMS_2030!AI16)^(1/20)-1)</f>
        <v>-1.2738018688840391E-4</v>
      </c>
      <c r="AJ16">
        <f>IF(AMS_2030!AJ16=0,0,(AMS_2050!AJ16/AMS_2030!AJ16)^(1/20)-1)</f>
        <v>1.2492026877364282E-6</v>
      </c>
      <c r="AK16">
        <f>IF(AMS_2030!AK16=0,0,(AMS_2050!AK16/AMS_2030!AK16)^(1/20)-1)</f>
        <v>0</v>
      </c>
      <c r="AL16">
        <f>IF(AMS_2030!AL16=0,0,(AMS_2050!AL16/AMS_2030!AL16)^(1/20)-1)</f>
        <v>-2.907263659687187E-4</v>
      </c>
      <c r="AM16">
        <f>IF(AMS_2030!AM16=0,0,(AMS_2050!AM16/AMS_2030!AM16)^(1/20)-1)</f>
        <v>-2.6679145339603139E-6</v>
      </c>
      <c r="AN16">
        <f>IF(AMS_2030!AN16=0,0,(AMS_2050!AN16/AMS_2030!AN16)^(1/20)-1)</f>
        <v>0</v>
      </c>
      <c r="AO16">
        <f>IF(AMS_2030!AO16=0,0,(AMS_2050!AO16/AMS_2030!AO16)^(1/20)-1)</f>
        <v>6.0834255105612911E-5</v>
      </c>
      <c r="AP16">
        <f>IF(AMS_2030!AP16=0,0,(AMS_2050!AP16/AMS_2030!AP16)^(1/20)-1)</f>
        <v>-1.9864377735459016E-3</v>
      </c>
      <c r="AQ16">
        <f>IF(AMS_2030!AQ16=0,0,(AMS_2050!AQ16/AMS_2030!AQ16)^(1/20)-1)</f>
        <v>0</v>
      </c>
      <c r="AR16">
        <f>IF(AMS_2030!AR16=0,0,(AMS_2050!AR16/AMS_2030!AR16)^(1/20)-1)</f>
        <v>-2.7551844731021902E-5</v>
      </c>
      <c r="AS16">
        <f>IF(AMS_2030!AS16=0,0,(AMS_2050!AS16/AMS_2030!AS16)^(1/20)-1)</f>
        <v>0</v>
      </c>
      <c r="AT16">
        <f>IF(AMS_2030!AT16=0,0,(AMS_2050!AT16/AMS_2030!AT16)^(1/20)-1)</f>
        <v>-1.162405084305651E-3</v>
      </c>
      <c r="AU16">
        <f>IF(AMS_2030!AU16=0,0,(AMS_2050!AU16/AMS_2030!AU16)^(1/20)-1)</f>
        <v>0</v>
      </c>
    </row>
    <row r="17" spans="1:47" x14ac:dyDescent="0.25">
      <c r="A17" s="146"/>
      <c r="B17" s="1" t="s">
        <v>15</v>
      </c>
      <c r="C17" s="1">
        <v>13</v>
      </c>
      <c r="D17" s="4" t="s">
        <v>52</v>
      </c>
      <c r="E17">
        <f>IF(AMS_2030!E17=0,0,(AMS_2050!E17/AMS_2030!E17)^(1/20)-1)</f>
        <v>1.1688575600929951E-3</v>
      </c>
      <c r="F17">
        <f>IF(AMS_2030!F17=0,0,(AMS_2050!F17/AMS_2030!F17)^(1/20)-1)</f>
        <v>5.3484404940729036E-4</v>
      </c>
      <c r="G17">
        <f>IF(AMS_2030!G17=0,0,(AMS_2050!G17/AMS_2030!G17)^(1/20)-1)</f>
        <v>2.4577644364143225E-9</v>
      </c>
      <c r="H17">
        <f>IF(AMS_2030!H17=0,0,(AMS_2050!H17/AMS_2030!H17)^(1/20)-1)</f>
        <v>7.7439102573961804E-4</v>
      </c>
      <c r="I17">
        <f>IF(AMS_2030!I17=0,0,(AMS_2050!I17/AMS_2030!I17)^(1/20)-1)</f>
        <v>-6.9794464024997005E-5</v>
      </c>
      <c r="J17">
        <f>IF(AMS_2030!J17=0,0,(AMS_2050!J17/AMS_2030!J17)^(1/20)-1)</f>
        <v>1.6508397181436152E-4</v>
      </c>
      <c r="K17" s="64">
        <f>IF('AMS_2030 (Z)'!AW17=0,0,('AMS_2050 (Z)'!AW17/'AMS_2030 (Z)'!AW17)^(1/20)-1)</f>
        <v>8.5761659094951703E-4</v>
      </c>
      <c r="L17" s="64">
        <f t="shared" si="3"/>
        <v>8.5761659094951703E-4</v>
      </c>
      <c r="M17">
        <f>IF(AMS_2030!M17=0,0,(AMS_2050!M17/AMS_2030!M17)^(1/20)-1)</f>
        <v>-5.8618965785850463E-4</v>
      </c>
      <c r="N17">
        <f>IF(AMS_2030!N17=0,0,(AMS_2050!N17/AMS_2030!N17)^(1/20)-1)</f>
        <v>-6.6329457146907522E-5</v>
      </c>
      <c r="O17">
        <f>IF(AMS_2030!O17=0,0,(AMS_2050!O17/AMS_2030!O17)^(1/20)-1)</f>
        <v>1.052589194405984E-3</v>
      </c>
      <c r="P17">
        <f>IF(AMS_2030!P17=0,0,(AMS_2050!P17/AMS_2030!P17)^(1/20)-1)</f>
        <v>2.5580394060242817E-4</v>
      </c>
      <c r="Q17">
        <f>IF(AMS_2030!Q17=0,0,(AMS_2050!Q17/AMS_2030!Q17)^(1/20)-1)</f>
        <v>-2.9386208089121624E-7</v>
      </c>
      <c r="R17">
        <f>IF(AMS_2030!R17=0,0,(AMS_2050!R17/AMS_2030!R17)^(1/20)-1)</f>
        <v>3.4685743610651798E-8</v>
      </c>
      <c r="S17" s="64">
        <f t="shared" si="1"/>
        <v>-1.0423596090947118E-4</v>
      </c>
      <c r="T17" s="64">
        <f>IF(AMS_2030!T17=0,0,(AMS_2050!T17/AMS_2030!T17)^(1/20)-1)</f>
        <v>-1.0423596090947118E-4</v>
      </c>
      <c r="U17">
        <f>IF(AMS_2030!U17=0,0,(AMS_2050!U17/AMS_2030!U17)^(1/20)-1)</f>
        <v>1.342200888876377E-5</v>
      </c>
      <c r="V17">
        <f>IF(AMS_2030!V17=0,0,(AMS_2050!V17/AMS_2030!V17)^(1/20)-1)</f>
        <v>3.1810796663478413E-8</v>
      </c>
      <c r="W17">
        <f>IF(AMS_2030!W17=0,0,(AMS_2050!W17/AMS_2030!W17)^(1/20)-1)</f>
        <v>1.8836779466302467E-4</v>
      </c>
      <c r="X17">
        <f>IF(AMS_2030!X17=0,0,(AMS_2050!X17/AMS_2030!X17)^(1/20)-1)</f>
        <v>-3.8671253985711473E-6</v>
      </c>
      <c r="Y17">
        <f>IF(AMS_2030!Y17=0,0,(AMS_2050!Y17/AMS_2030!Y17)^(1/20)-1)</f>
        <v>-5.6476170276158477E-3</v>
      </c>
      <c r="Z17">
        <f>IF(AMS_2030!Z17=0,0,(AMS_2050!Z17/AMS_2030!Z17)^(1/20)-1)</f>
        <v>2.0516402566905789E-4</v>
      </c>
      <c r="AA17">
        <f>IF(AMS_2030!AA17=0,0,(AMS_2050!AA17/AMS_2030!AA17)^(1/20)-1)</f>
        <v>1.7302335671183222E-3</v>
      </c>
      <c r="AB17">
        <f>IF(AMS_2030!AB17=0,0,(AMS_2050!AB17/AMS_2030!AB17)^(1/20)-1)</f>
        <v>2.8898743940075633E-5</v>
      </c>
      <c r="AC17">
        <f>IF(AMS_2030!AC17=0,0,(AMS_2050!AC17/AMS_2030!AC17)^(1/20)-1)</f>
        <v>-3.2473454331805041E-4</v>
      </c>
      <c r="AD17">
        <f>IF(AMS_2030!AD17=0,0,(AMS_2050!AD17/AMS_2030!AD17)^(1/20)-1)</f>
        <v>1.0870320321654248E-5</v>
      </c>
      <c r="AE17">
        <f>IF(AMS_2030!AE17=0,0,(AMS_2050!AE17/AMS_2030!AE17)^(1/20)-1)</f>
        <v>-3.206653614140631E-5</v>
      </c>
      <c r="AF17">
        <f>IF(AMS_2030!AF17=0,0,(AMS_2050!AF17/AMS_2030!AF17)^(1/20)-1)</f>
        <v>3.2950273427378995E-4</v>
      </c>
      <c r="AG17">
        <f>IF(AMS_2030!AG17=0,0,(AMS_2050!AG17/AMS_2030!AG17)^(1/20)-1)</f>
        <v>7.4072230924193683E-4</v>
      </c>
      <c r="AH17">
        <f>IF(AMS_2030!AH17=0,0,(AMS_2050!AH17/AMS_2030!AH17)^(1/20)-1)</f>
        <v>3.4258981072454731E-5</v>
      </c>
      <c r="AI17">
        <f>IF(AMS_2030!AI17=0,0,(AMS_2050!AI17/AMS_2030!AI17)^(1/20)-1)</f>
        <v>-1.2770641807557936E-4</v>
      </c>
      <c r="AJ17">
        <f>IF(AMS_2030!AJ17=0,0,(AMS_2050!AJ17/AMS_2030!AJ17)^(1/20)-1)</f>
        <v>-6.9933069313465879E-5</v>
      </c>
      <c r="AK17">
        <f>IF(AMS_2030!AK17=0,0,(AMS_2050!AK17/AMS_2030!AK17)^(1/20)-1)</f>
        <v>0</v>
      </c>
      <c r="AL17">
        <f>IF(AMS_2030!AL17=0,0,(AMS_2050!AL17/AMS_2030!AL17)^(1/20)-1)</f>
        <v>-2.907263659687187E-4</v>
      </c>
      <c r="AM17">
        <f>IF(AMS_2030!AM17=0,0,(AMS_2050!AM17/AMS_2030!AM17)^(1/20)-1)</f>
        <v>3.1139839884453124E-6</v>
      </c>
      <c r="AN17">
        <f>IF(AMS_2030!AN17=0,0,(AMS_2050!AN17/AMS_2030!AN17)^(1/20)-1)</f>
        <v>0</v>
      </c>
      <c r="AO17">
        <f>IF(AMS_2030!AO17=0,0,(AMS_2050!AO17/AMS_2030!AO17)^(1/20)-1)</f>
        <v>6.0834255105612911E-5</v>
      </c>
      <c r="AP17">
        <f>IF(AMS_2030!AP17=0,0,(AMS_2050!AP17/AMS_2030!AP17)^(1/20)-1)</f>
        <v>0</v>
      </c>
      <c r="AQ17">
        <f>IF(AMS_2030!AQ17=0,0,(AMS_2050!AQ17/AMS_2030!AQ17)^(1/20)-1)</f>
        <v>0</v>
      </c>
      <c r="AR17">
        <f>IF(AMS_2030!AR17=0,0,(AMS_2050!AR17/AMS_2030!AR17)^(1/20)-1)</f>
        <v>-1.268851058103615E-2</v>
      </c>
      <c r="AS17">
        <f>IF(AMS_2030!AS17=0,0,(AMS_2050!AS17/AMS_2030!AS17)^(1/20)-1)</f>
        <v>0</v>
      </c>
      <c r="AT17">
        <f>IF(AMS_2030!AT17=0,0,(AMS_2050!AT17/AMS_2030!AT17)^(1/20)-1)</f>
        <v>-1.1090752568809537E-2</v>
      </c>
      <c r="AU17">
        <f>IF(AMS_2030!AU17=0,0,(AMS_2050!AU17/AMS_2030!AU17)^(1/20)-1)</f>
        <v>0</v>
      </c>
    </row>
    <row r="18" spans="1:47" x14ac:dyDescent="0.25">
      <c r="A18" s="146"/>
      <c r="B18" s="1" t="s">
        <v>16</v>
      </c>
      <c r="C18" s="1">
        <v>14</v>
      </c>
      <c r="D18" s="4" t="s">
        <v>53</v>
      </c>
      <c r="E18">
        <f>IF(AMS_2030!E18=0,0,(AMS_2050!E18/AMS_2030!E18)^(1/20)-1)</f>
        <v>-9.3604017887405355E-4</v>
      </c>
      <c r="F18">
        <f>IF(AMS_2030!F18=0,0,(AMS_2050!F18/AMS_2030!F18)^(1/20)-1)</f>
        <v>-6.6567933510963684E-4</v>
      </c>
      <c r="G18">
        <f>IF(AMS_2030!G18=0,0,(AMS_2050!G18/AMS_2030!G18)^(1/20)-1)</f>
        <v>2.4577644364143225E-9</v>
      </c>
      <c r="H18">
        <f>IF(AMS_2030!H18=0,0,(AMS_2050!H18/AMS_2030!H18)^(1/20)-1)</f>
        <v>7.3446568276502866E-4</v>
      </c>
      <c r="I18">
        <f>IF(AMS_2030!I18=0,0,(AMS_2050!I18/AMS_2030!I18)^(1/20)-1)</f>
        <v>-3.3733853643691525E-5</v>
      </c>
      <c r="J18">
        <f>IF(AMS_2030!J18=0,0,(AMS_2050!J18/AMS_2030!J18)^(1/20)-1)</f>
        <v>-3.4649846756851232E-4</v>
      </c>
      <c r="K18" s="64">
        <f>IF('AMS_2030 (Z)'!AW18=0,0,('AMS_2050 (Z)'!AW18/'AMS_2030 (Z)'!AW18)^(1/20)-1)</f>
        <v>7.8579725575500525E-4</v>
      </c>
      <c r="L18" s="64">
        <f t="shared" si="3"/>
        <v>7.8579725575500525E-4</v>
      </c>
      <c r="M18">
        <f>IF(AMS_2030!M18=0,0,(AMS_2050!M18/AMS_2030!M18)^(1/20)-1)</f>
        <v>2.6057859929662364E-4</v>
      </c>
      <c r="N18">
        <f>IF(AMS_2030!N18=0,0,(AMS_2050!N18/AMS_2030!N18)^(1/20)-1)</f>
        <v>-1.7659984339450929E-3</v>
      </c>
      <c r="O18">
        <f>IF(AMS_2030!O18=0,0,(AMS_2050!O18/AMS_2030!O18)^(1/20)-1)</f>
        <v>7.365746582639332E-4</v>
      </c>
      <c r="P18">
        <f>IF(AMS_2030!P18=0,0,(AMS_2050!P18/AMS_2030!P18)^(1/20)-1)</f>
        <v>-5.7544258945552151E-5</v>
      </c>
      <c r="Q18">
        <f>IF(AMS_2030!Q18=0,0,(AMS_2050!Q18/AMS_2030!Q18)^(1/20)-1)</f>
        <v>-2.9386208089121624E-7</v>
      </c>
      <c r="R18">
        <f>IF(AMS_2030!R18=0,0,(AMS_2050!R18/AMS_2030!R18)^(1/20)-1)</f>
        <v>3.4685743610651798E-8</v>
      </c>
      <c r="S18" s="64">
        <f t="shared" si="1"/>
        <v>3.5812548697666813E-6</v>
      </c>
      <c r="T18" s="64">
        <f>IF(AMS_2030!T18=0,0,(AMS_2050!T18/AMS_2030!T18)^(1/20)-1)</f>
        <v>3.5812548697666813E-6</v>
      </c>
      <c r="U18">
        <f>IF(AMS_2030!U18=0,0,(AMS_2050!U18/AMS_2030!U18)^(1/20)-1)</f>
        <v>2.7680592448176E-5</v>
      </c>
      <c r="V18">
        <f>IF(AMS_2030!V18=0,0,(AMS_2050!V18/AMS_2030!V18)^(1/20)-1)</f>
        <v>3.1810796663478413E-8</v>
      </c>
      <c r="W18">
        <f>IF(AMS_2030!W18=0,0,(AMS_2050!W18/AMS_2030!W18)^(1/20)-1)</f>
        <v>2.3738029894859736E-4</v>
      </c>
      <c r="X18">
        <f>IF(AMS_2030!X18=0,0,(AMS_2050!X18/AMS_2030!X18)^(1/20)-1)</f>
        <v>-1.4830805672327863E-5</v>
      </c>
      <c r="Y18">
        <f>IF(AMS_2030!Y18=0,0,(AMS_2050!Y18/AMS_2030!Y18)^(1/20)-1)</f>
        <v>-5.6476170276200666E-3</v>
      </c>
      <c r="Z18">
        <f>IF(AMS_2030!Z18=0,0,(AMS_2050!Z18/AMS_2030!Z18)^(1/20)-1)</f>
        <v>1.904918935355937E-4</v>
      </c>
      <c r="AA18">
        <f>IF(AMS_2030!AA18=0,0,(AMS_2050!AA18/AMS_2030!AA18)^(1/20)-1)</f>
        <v>1.730232718323732E-3</v>
      </c>
      <c r="AB18">
        <f>IF(AMS_2030!AB18=0,0,(AMS_2050!AB18/AMS_2030!AB18)^(1/20)-1)</f>
        <v>4.2445181057892967E-5</v>
      </c>
      <c r="AC18">
        <f>IF(AMS_2030!AC18=0,0,(AMS_2050!AC18/AMS_2030!AC18)^(1/20)-1)</f>
        <v>-3.2473454331805041E-4</v>
      </c>
      <c r="AD18">
        <f>IF(AMS_2030!AD18=0,0,(AMS_2050!AD18/AMS_2030!AD18)^(1/20)-1)</f>
        <v>1.0870320321654248E-5</v>
      </c>
      <c r="AE18">
        <f>IF(AMS_2030!AE18=0,0,(AMS_2050!AE18/AMS_2030!AE18)^(1/20)-1)</f>
        <v>-3.206653614140631E-5</v>
      </c>
      <c r="AF18">
        <f>IF(AMS_2030!AF18=0,0,(AMS_2050!AF18/AMS_2030!AF18)^(1/20)-1)</f>
        <v>3.2950273427378995E-4</v>
      </c>
      <c r="AG18">
        <f>IF(AMS_2030!AG18=0,0,(AMS_2050!AG18/AMS_2030!AG18)^(1/20)-1)</f>
        <v>7.4072230924193683E-4</v>
      </c>
      <c r="AH18">
        <f>IF(AMS_2030!AH18=0,0,(AMS_2050!AH18/AMS_2030!AH18)^(1/20)-1)</f>
        <v>3.4258981072232686E-5</v>
      </c>
      <c r="AI18">
        <f>IF(AMS_2030!AI18=0,0,(AMS_2050!AI18/AMS_2030!AI18)^(1/20)-1)</f>
        <v>-1.2870568487444167E-4</v>
      </c>
      <c r="AJ18">
        <f>IF(AMS_2030!AJ18=0,0,(AMS_2050!AJ18/AMS_2030!AJ18)^(1/20)-1)</f>
        <v>9.1210083019710453E-7</v>
      </c>
      <c r="AK18">
        <f>IF(AMS_2030!AK18=0,0,(AMS_2050!AK18/AMS_2030!AK18)^(1/20)-1)</f>
        <v>0</v>
      </c>
      <c r="AL18">
        <f>IF(AMS_2030!AL18=0,0,(AMS_2050!AL18/AMS_2030!AL18)^(1/20)-1)</f>
        <v>-2.9072636596882973E-4</v>
      </c>
      <c r="AM18">
        <f>IF(AMS_2030!AM18=0,0,(AMS_2050!AM18/AMS_2030!AM18)^(1/20)-1)</f>
        <v>4.9426532280349988E-6</v>
      </c>
      <c r="AN18">
        <f>IF(AMS_2030!AN18=0,0,(AMS_2050!AN18/AMS_2030!AN18)^(1/20)-1)</f>
        <v>0</v>
      </c>
      <c r="AO18">
        <f>IF(AMS_2030!AO18=0,0,(AMS_2050!AO18/AMS_2030!AO18)^(1/20)-1)</f>
        <v>6.0834255105612911E-5</v>
      </c>
      <c r="AP18">
        <f>IF(AMS_2030!AP18=0,0,(AMS_2050!AP18/AMS_2030!AP18)^(1/20)-1)</f>
        <v>0</v>
      </c>
      <c r="AQ18">
        <f>IF(AMS_2030!AQ18=0,0,(AMS_2050!AQ18/AMS_2030!AQ18)^(1/20)-1)</f>
        <v>0</v>
      </c>
      <c r="AR18">
        <f>IF(AMS_2030!AR18=0,0,(AMS_2050!AR18/AMS_2030!AR18)^(1/20)-1)</f>
        <v>0</v>
      </c>
      <c r="AS18">
        <f>IF(AMS_2030!AS18=0,0,(AMS_2050!AS18/AMS_2030!AS18)^(1/20)-1)</f>
        <v>0</v>
      </c>
      <c r="AT18">
        <f>IF(AMS_2030!AT18=0,0,(AMS_2050!AT18/AMS_2030!AT18)^(1/20)-1)</f>
        <v>-4.3596374942034277E-4</v>
      </c>
      <c r="AU18">
        <f>IF(AMS_2030!AU18=0,0,(AMS_2050!AU18/AMS_2030!AU18)^(1/20)-1)</f>
        <v>0</v>
      </c>
    </row>
    <row r="19" spans="1:47" x14ac:dyDescent="0.25">
      <c r="A19" s="146"/>
      <c r="B19" s="77" t="s">
        <v>17</v>
      </c>
      <c r="C19" s="77">
        <v>15</v>
      </c>
      <c r="D19" s="78" t="s">
        <v>54</v>
      </c>
      <c r="E19" s="79">
        <f>E20</f>
        <v>-7.7572930895408732E-4</v>
      </c>
      <c r="F19" s="79">
        <f t="shared" ref="F19:AU19" si="4">F20</f>
        <v>-3.7480394807332118E-4</v>
      </c>
      <c r="G19" s="79">
        <f t="shared" si="4"/>
        <v>2.4577644364143225E-9</v>
      </c>
      <c r="H19" s="79">
        <f t="shared" si="4"/>
        <v>7.366390023899605E-4</v>
      </c>
      <c r="I19" s="79">
        <f t="shared" si="4"/>
        <v>-7.9737729711681915E-4</v>
      </c>
      <c r="J19" s="79">
        <f t="shared" si="4"/>
        <v>-1.4859161375391228E-4</v>
      </c>
      <c r="K19" s="79">
        <f t="shared" si="4"/>
        <v>7.6177703035607003E-4</v>
      </c>
      <c r="L19" s="79">
        <f t="shared" si="4"/>
        <v>7.6177703035607003E-4</v>
      </c>
      <c r="M19" s="79">
        <f t="shared" si="4"/>
        <v>5.1661549340886737E-4</v>
      </c>
      <c r="N19" s="79">
        <f t="shared" si="4"/>
        <v>1.3836331748962039E-4</v>
      </c>
      <c r="O19" s="79">
        <f t="shared" si="4"/>
        <v>4.5416074858306565E-4</v>
      </c>
      <c r="P19" s="79">
        <f t="shared" si="4"/>
        <v>-1.2550884690565312E-4</v>
      </c>
      <c r="Q19" s="79">
        <f t="shared" si="4"/>
        <v>-2.9386208089121624E-7</v>
      </c>
      <c r="R19" s="79">
        <f t="shared" si="4"/>
        <v>3.4685743610651798E-8</v>
      </c>
      <c r="S19" s="79">
        <f t="shared" si="1"/>
        <v>-1.2213748408718139E-4</v>
      </c>
      <c r="T19" s="79">
        <f t="shared" si="4"/>
        <v>-1.2213748408718139E-4</v>
      </c>
      <c r="U19" s="79">
        <f t="shared" si="4"/>
        <v>2.7372817894111279E-5</v>
      </c>
      <c r="V19" s="79">
        <f t="shared" si="4"/>
        <v>3.1810796663478413E-8</v>
      </c>
      <c r="W19" s="79">
        <f t="shared" si="4"/>
        <v>5.8194432537517216E-5</v>
      </c>
      <c r="X19" s="79">
        <f t="shared" si="4"/>
        <v>-2.4939627168985012E-6</v>
      </c>
      <c r="Y19" s="79">
        <f t="shared" si="4"/>
        <v>-5.6476170276169579E-3</v>
      </c>
      <c r="Z19" s="79">
        <f t="shared" si="4"/>
        <v>1.9469303422514628E-4</v>
      </c>
      <c r="AA19" s="79">
        <f t="shared" si="4"/>
        <v>1.7302397264900016E-3</v>
      </c>
      <c r="AB19" s="79">
        <f t="shared" si="4"/>
        <v>1.0837519578998922E-4</v>
      </c>
      <c r="AC19" s="79">
        <f t="shared" si="4"/>
        <v>-3.2473454331805041E-4</v>
      </c>
      <c r="AD19" s="79">
        <f t="shared" si="4"/>
        <v>1.0870320321654248E-5</v>
      </c>
      <c r="AE19" s="79">
        <f t="shared" si="4"/>
        <v>-3.206653614140631E-5</v>
      </c>
      <c r="AF19" s="79">
        <f t="shared" si="4"/>
        <v>3.2950273427378995E-4</v>
      </c>
      <c r="AG19" s="79">
        <f t="shared" si="4"/>
        <v>7.4072230924193683E-4</v>
      </c>
      <c r="AH19" s="79">
        <f t="shared" si="4"/>
        <v>3.4258981072454731E-5</v>
      </c>
      <c r="AI19" s="79">
        <f t="shared" si="4"/>
        <v>-1.2870537223474976E-4</v>
      </c>
      <c r="AJ19" s="79">
        <f t="shared" si="4"/>
        <v>9.8068769238679465E-7</v>
      </c>
      <c r="AK19" s="79">
        <f t="shared" si="4"/>
        <v>0</v>
      </c>
      <c r="AL19" s="79">
        <f t="shared" si="4"/>
        <v>-2.907263659687187E-4</v>
      </c>
      <c r="AM19" s="79">
        <f t="shared" si="4"/>
        <v>3.47533142486256E-6</v>
      </c>
      <c r="AN19" s="79">
        <f t="shared" si="4"/>
        <v>0</v>
      </c>
      <c r="AO19" s="79">
        <f t="shared" si="4"/>
        <v>6.0834255105612911E-5</v>
      </c>
      <c r="AP19" s="79">
        <f t="shared" si="4"/>
        <v>0</v>
      </c>
      <c r="AQ19" s="79">
        <f t="shared" si="4"/>
        <v>0</v>
      </c>
      <c r="AR19" s="79">
        <f t="shared" si="4"/>
        <v>0</v>
      </c>
      <c r="AS19" s="79">
        <f t="shared" si="4"/>
        <v>0</v>
      </c>
      <c r="AT19" s="79">
        <f t="shared" si="4"/>
        <v>-5.2034287314706162E-4</v>
      </c>
      <c r="AU19" s="79">
        <f t="shared" si="4"/>
        <v>0</v>
      </c>
    </row>
    <row r="20" spans="1:47" x14ac:dyDescent="0.25">
      <c r="A20" s="146"/>
      <c r="B20" s="63" t="s">
        <v>18</v>
      </c>
      <c r="C20" s="63">
        <v>16</v>
      </c>
      <c r="D20" s="71" t="s">
        <v>55</v>
      </c>
      <c r="E20" s="64">
        <f>IF(AMS_2030!E20=0,0,(AMS_2050!E20/AMS_2030!E20)^(1/20)-1)</f>
        <v>-7.7572930895408732E-4</v>
      </c>
      <c r="F20" s="64">
        <f>IF(AMS_2030!F20=0,0,(AMS_2050!F20/AMS_2030!F20)^(1/20)-1)</f>
        <v>-3.7480394807332118E-4</v>
      </c>
      <c r="G20" s="64">
        <f>IF(AMS_2030!G20=0,0,(AMS_2050!G20/AMS_2030!G20)^(1/20)-1)</f>
        <v>2.4577644364143225E-9</v>
      </c>
      <c r="H20" s="64">
        <f>IF(AMS_2030!H20=0,0,(AMS_2050!H20/AMS_2030!H20)^(1/20)-1)</f>
        <v>7.366390023899605E-4</v>
      </c>
      <c r="I20" s="64">
        <f>IF(AMS_2030!I20=0,0,(AMS_2050!I20/AMS_2030!I20)^(1/20)-1)</f>
        <v>-7.9737729711681915E-4</v>
      </c>
      <c r="J20" s="64">
        <f>IF(AMS_2030!J20=0,0,(AMS_2050!J20/AMS_2030!J20)^(1/20)-1)</f>
        <v>-1.4859161375391228E-4</v>
      </c>
      <c r="K20" s="64">
        <f>IF('AMS_2030 (Z)'!AW20=0,0,('AMS_2050 (Z)'!AW20/'AMS_2030 (Z)'!AW20)^(1/20)-1)</f>
        <v>7.6177703035607003E-4</v>
      </c>
      <c r="L20" s="64">
        <f t="shared" si="3"/>
        <v>7.6177703035607003E-4</v>
      </c>
      <c r="M20" s="64">
        <f>IF(AMS_2030!M20=0,0,(AMS_2050!M20/AMS_2030!M20)^(1/20)-1)</f>
        <v>5.1661549340886737E-4</v>
      </c>
      <c r="N20" s="64">
        <f>IF(AMS_2030!N20=0,0,(AMS_2050!N20/AMS_2030!N20)^(1/20)-1)</f>
        <v>1.3836331748962039E-4</v>
      </c>
      <c r="O20" s="64">
        <f>IF(AMS_2030!O20=0,0,(AMS_2050!O20/AMS_2030!O20)^(1/20)-1)</f>
        <v>4.5416074858306565E-4</v>
      </c>
      <c r="P20" s="64">
        <f>IF(AMS_2030!P20=0,0,(AMS_2050!P20/AMS_2030!P20)^(1/20)-1)</f>
        <v>-1.2550884690565312E-4</v>
      </c>
      <c r="Q20" s="64">
        <f>IF(AMS_2030!Q20=0,0,(AMS_2050!Q20/AMS_2030!Q20)^(1/20)-1)</f>
        <v>-2.9386208089121624E-7</v>
      </c>
      <c r="R20" s="64">
        <f>IF(AMS_2030!R20=0,0,(AMS_2050!R20/AMS_2030!R20)^(1/20)-1)</f>
        <v>3.4685743610651798E-8</v>
      </c>
      <c r="S20" s="64">
        <f t="shared" si="1"/>
        <v>-1.2213748408718139E-4</v>
      </c>
      <c r="T20" s="64">
        <f>IF(AMS_2030!T20=0,0,(AMS_2050!T20/AMS_2030!T20)^(1/20)-1)</f>
        <v>-1.2213748408718139E-4</v>
      </c>
      <c r="U20" s="64">
        <f>IF(AMS_2030!U20=0,0,(AMS_2050!U20/AMS_2030!U20)^(1/20)-1)</f>
        <v>2.7372817894111279E-5</v>
      </c>
      <c r="V20" s="64">
        <f>IF(AMS_2030!V20=0,0,(AMS_2050!V20/AMS_2030!V20)^(1/20)-1)</f>
        <v>3.1810796663478413E-8</v>
      </c>
      <c r="W20" s="64">
        <f>IF(AMS_2030!W20=0,0,(AMS_2050!W20/AMS_2030!W20)^(1/20)-1)</f>
        <v>5.8194432537517216E-5</v>
      </c>
      <c r="X20" s="64">
        <f>IF(AMS_2030!X20=0,0,(AMS_2050!X20/AMS_2030!X20)^(1/20)-1)</f>
        <v>-2.4939627168985012E-6</v>
      </c>
      <c r="Y20" s="64">
        <f>IF(AMS_2030!Y20=0,0,(AMS_2050!Y20/AMS_2030!Y20)^(1/20)-1)</f>
        <v>-5.6476170276169579E-3</v>
      </c>
      <c r="Z20" s="64">
        <f>IF(AMS_2030!Z20=0,0,(AMS_2050!Z20/AMS_2030!Z20)^(1/20)-1)</f>
        <v>1.9469303422514628E-4</v>
      </c>
      <c r="AA20" s="64">
        <f>IF(AMS_2030!AA20=0,0,(AMS_2050!AA20/AMS_2030!AA20)^(1/20)-1)</f>
        <v>1.7302397264900016E-3</v>
      </c>
      <c r="AB20" s="64">
        <f>IF(AMS_2030!AB20=0,0,(AMS_2050!AB20/AMS_2030!AB20)^(1/20)-1)</f>
        <v>1.0837519578998922E-4</v>
      </c>
      <c r="AC20" s="64">
        <f>IF(AMS_2030!AC20=0,0,(AMS_2050!AC20/AMS_2030!AC20)^(1/20)-1)</f>
        <v>-3.2473454331805041E-4</v>
      </c>
      <c r="AD20" s="64">
        <f>IF(AMS_2030!AD20=0,0,(AMS_2050!AD20/AMS_2030!AD20)^(1/20)-1)</f>
        <v>1.0870320321654248E-5</v>
      </c>
      <c r="AE20" s="64">
        <f>IF(AMS_2030!AE20=0,0,(AMS_2050!AE20/AMS_2030!AE20)^(1/20)-1)</f>
        <v>-3.206653614140631E-5</v>
      </c>
      <c r="AF20" s="64">
        <f>IF(AMS_2030!AF20=0,0,(AMS_2050!AF20/AMS_2030!AF20)^(1/20)-1)</f>
        <v>3.2950273427378995E-4</v>
      </c>
      <c r="AG20" s="64">
        <f>IF(AMS_2030!AG20=0,0,(AMS_2050!AG20/AMS_2030!AG20)^(1/20)-1)</f>
        <v>7.4072230924193683E-4</v>
      </c>
      <c r="AH20" s="64">
        <f>IF(AMS_2030!AH20=0,0,(AMS_2050!AH20/AMS_2030!AH20)^(1/20)-1)</f>
        <v>3.4258981072454731E-5</v>
      </c>
      <c r="AI20" s="64">
        <f>IF(AMS_2030!AI20=0,0,(AMS_2050!AI20/AMS_2030!AI20)^(1/20)-1)</f>
        <v>-1.2870537223474976E-4</v>
      </c>
      <c r="AJ20" s="64">
        <f>IF(AMS_2030!AJ20=0,0,(AMS_2050!AJ20/AMS_2030!AJ20)^(1/20)-1)</f>
        <v>9.8068769238679465E-7</v>
      </c>
      <c r="AK20" s="64">
        <f>IF(AMS_2030!AK20=0,0,(AMS_2050!AK20/AMS_2030!AK20)^(1/20)-1)</f>
        <v>0</v>
      </c>
      <c r="AL20" s="64">
        <f>IF(AMS_2030!AL20=0,0,(AMS_2050!AL20/AMS_2030!AL20)^(1/20)-1)</f>
        <v>-2.907263659687187E-4</v>
      </c>
      <c r="AM20" s="64">
        <f>IF(AMS_2030!AM20=0,0,(AMS_2050!AM20/AMS_2030!AM20)^(1/20)-1)</f>
        <v>3.47533142486256E-6</v>
      </c>
      <c r="AN20" s="64">
        <f>IF(AMS_2030!AN20=0,0,(AMS_2050!AN20/AMS_2030!AN20)^(1/20)-1)</f>
        <v>0</v>
      </c>
      <c r="AO20" s="64">
        <f>IF(AMS_2030!AO20=0,0,(AMS_2050!AO20/AMS_2030!AO20)^(1/20)-1)</f>
        <v>6.0834255105612911E-5</v>
      </c>
      <c r="AP20" s="64">
        <f>IF(AMS_2030!AP20=0,0,(AMS_2050!AP20/AMS_2030!AP20)^(1/20)-1)</f>
        <v>0</v>
      </c>
      <c r="AQ20" s="64">
        <f>IF(AMS_2030!AQ20=0,0,(AMS_2050!AQ20/AMS_2030!AQ20)^(1/20)-1)</f>
        <v>0</v>
      </c>
      <c r="AR20" s="64">
        <f>IF(AMS_2030!AR20=0,0,(AMS_2050!AR20/AMS_2030!AR20)^(1/20)-1)</f>
        <v>0</v>
      </c>
      <c r="AS20" s="64">
        <f>IF(AMS_2030!AS20=0,0,(AMS_2050!AS20/AMS_2030!AS20)^(1/20)-1)</f>
        <v>0</v>
      </c>
      <c r="AT20" s="64">
        <f>IF(AMS_2030!AT20=0,0,(AMS_2050!AT20/AMS_2030!AT20)^(1/20)-1)</f>
        <v>-5.2034287314706162E-4</v>
      </c>
      <c r="AU20" s="64">
        <f>IF(AMS_2030!AU20=0,0,(AMS_2050!AU20/AMS_2030!AU20)^(1/20)-1)</f>
        <v>0</v>
      </c>
    </row>
    <row r="21" spans="1:47" x14ac:dyDescent="0.25">
      <c r="A21" s="146"/>
      <c r="B21" s="1" t="s">
        <v>19</v>
      </c>
      <c r="C21" s="1">
        <v>17</v>
      </c>
      <c r="D21" s="4" t="s">
        <v>56</v>
      </c>
      <c r="E21">
        <f>IF(AMS_2030!E21=0,0,(AMS_2050!E21/AMS_2030!E21)^(1/20)-1)</f>
        <v>-1.5961698130939617E-3</v>
      </c>
      <c r="F21">
        <f>IF(AMS_2030!F21=0,0,(AMS_2050!F21/AMS_2030!F21)^(1/20)-1)</f>
        <v>-6.6528804100807193E-4</v>
      </c>
      <c r="G21">
        <f>IF(AMS_2030!G21=0,0,(AMS_2050!G21/AMS_2030!G21)^(1/20)-1)</f>
        <v>2.4577644364143225E-9</v>
      </c>
      <c r="H21">
        <f>IF(AMS_2030!H21=0,0,(AMS_2050!H21/AMS_2030!H21)^(1/20)-1)</f>
        <v>7.3446568276436253E-4</v>
      </c>
      <c r="I21">
        <f>IF(AMS_2030!I21=0,0,(AMS_2050!I21/AMS_2030!I21)^(1/20)-1)</f>
        <v>7.651773748094115E-4</v>
      </c>
      <c r="J21">
        <f>IF(AMS_2030!J21=0,0,(AMS_2050!J21/AMS_2030!J21)^(1/20)-1)</f>
        <v>-4.908516918541439E-4</v>
      </c>
      <c r="K21" s="64">
        <f>IF('AMS_2030 (Z)'!AW21=0,0,('AMS_2050 (Z)'!AW21/'AMS_2030 (Z)'!AW21)^(1/20)-1)</f>
        <v>5.002814080146134E-4</v>
      </c>
      <c r="L21" s="64">
        <f t="shared" si="3"/>
        <v>5.002814080146134E-4</v>
      </c>
      <c r="M21">
        <f>IF(AMS_2030!M21=0,0,(AMS_2050!M21/AMS_2030!M21)^(1/20)-1)</f>
        <v>5.6092054949052894E-4</v>
      </c>
      <c r="N21">
        <f>IF(AMS_2030!N21=0,0,(AMS_2050!N21/AMS_2030!N21)^(1/20)-1)</f>
        <v>2.0870412844620212E-4</v>
      </c>
      <c r="O21">
        <f>IF(AMS_2030!O21=0,0,(AMS_2050!O21/AMS_2030!O21)^(1/20)-1)</f>
        <v>7.3769410143276204E-4</v>
      </c>
      <c r="P21">
        <f>IF(AMS_2030!P21=0,0,(AMS_2050!P21/AMS_2030!P21)^(1/20)-1)</f>
        <v>-3.8782809459902978E-4</v>
      </c>
      <c r="Q21">
        <f>IF(AMS_2030!Q21=0,0,(AMS_2050!Q21/AMS_2030!Q21)^(1/20)-1)</f>
        <v>-2.9386208089121624E-7</v>
      </c>
      <c r="R21">
        <f>IF(AMS_2030!R21=0,0,(AMS_2050!R21/AMS_2030!R21)^(1/20)-1)</f>
        <v>3.4685743610651798E-8</v>
      </c>
      <c r="S21" s="64">
        <f t="shared" si="1"/>
        <v>-5.8453314972006787E-5</v>
      </c>
      <c r="T21" s="64">
        <f>IF(AMS_2030!T21=0,0,(AMS_2050!T21/AMS_2030!T21)^(1/20)-1)</f>
        <v>-5.8453314972006787E-5</v>
      </c>
      <c r="U21">
        <f>IF(AMS_2030!U21=0,0,(AMS_2050!U21/AMS_2030!U21)^(1/20)-1)</f>
        <v>-7.0256888392572492E-6</v>
      </c>
      <c r="V21">
        <f>IF(AMS_2030!V21=0,0,(AMS_2050!V21/AMS_2030!V21)^(1/20)-1)</f>
        <v>3.1810796663478413E-8</v>
      </c>
      <c r="W21">
        <f>IF(AMS_2030!W21=0,0,(AMS_2050!W21/AMS_2030!W21)^(1/20)-1)</f>
        <v>4.7670168394864376E-4</v>
      </c>
      <c r="X21">
        <f>IF(AMS_2030!X21=0,0,(AMS_2050!X21/AMS_2030!X21)^(1/20)-1)</f>
        <v>6.7615917020980021E-7</v>
      </c>
      <c r="Y21">
        <f>IF(AMS_2030!Y21=0,0,(AMS_2050!Y21/AMS_2030!Y21)^(1/20)-1)</f>
        <v>-5.6476170276145155E-3</v>
      </c>
      <c r="Z21">
        <f>IF(AMS_2030!Z21=0,0,(AMS_2050!Z21/AMS_2030!Z21)^(1/20)-1)</f>
        <v>1.7702621349435788E-4</v>
      </c>
      <c r="AA21">
        <f>IF(AMS_2030!AA21=0,0,(AMS_2050!AA21/AMS_2030!AA21)^(1/20)-1)</f>
        <v>1.7302321030030487E-3</v>
      </c>
      <c r="AB21">
        <f>IF(AMS_2030!AB21=0,0,(AMS_2050!AB21/AMS_2030!AB21)^(1/20)-1)</f>
        <v>4.9699139755388089E-5</v>
      </c>
      <c r="AC21">
        <f>IF(AMS_2030!AC21=0,0,(AMS_2050!AC21/AMS_2030!AC21)^(1/20)-1)</f>
        <v>-3.2473454331805041E-4</v>
      </c>
      <c r="AD21">
        <f>IF(AMS_2030!AD21=0,0,(AMS_2050!AD21/AMS_2030!AD21)^(1/20)-1)</f>
        <v>1.0870320321654248E-5</v>
      </c>
      <c r="AE21">
        <f>IF(AMS_2030!AE21=0,0,(AMS_2050!AE21/AMS_2030!AE21)^(1/20)-1)</f>
        <v>-3.206653614140631E-5</v>
      </c>
      <c r="AF21">
        <f>IF(AMS_2030!AF21=0,0,(AMS_2050!AF21/AMS_2030!AF21)^(1/20)-1)</f>
        <v>3.2950273427378995E-4</v>
      </c>
      <c r="AG21">
        <f>IF(AMS_2030!AG21=0,0,(AMS_2050!AG21/AMS_2030!AG21)^(1/20)-1)</f>
        <v>7.4072230924193683E-4</v>
      </c>
      <c r="AH21">
        <f>IF(AMS_2030!AH21=0,0,(AMS_2050!AH21/AMS_2030!AH21)^(1/20)-1)</f>
        <v>3.4258981072232686E-5</v>
      </c>
      <c r="AI21">
        <f>IF(AMS_2030!AI21=0,0,(AMS_2050!AI21/AMS_2030!AI21)^(1/20)-1)</f>
        <v>-1.2870845587420465E-4</v>
      </c>
      <c r="AJ21">
        <f>IF(AMS_2030!AJ21=0,0,(AMS_2050!AJ21/AMS_2030!AJ21)^(1/20)-1)</f>
        <v>4.6305142942237865E-7</v>
      </c>
      <c r="AK21">
        <f>IF(AMS_2030!AK21=0,0,(AMS_2050!AK21/AMS_2030!AK21)^(1/20)-1)</f>
        <v>0</v>
      </c>
      <c r="AL21">
        <f>IF(AMS_2030!AL21=0,0,(AMS_2050!AL21/AMS_2030!AL21)^(1/20)-1)</f>
        <v>-2.907263659687187E-4</v>
      </c>
      <c r="AM21">
        <f>IF(AMS_2030!AM21=0,0,(AMS_2050!AM21/AMS_2030!AM21)^(1/20)-1)</f>
        <v>7.6618653017668237E-6</v>
      </c>
      <c r="AN21">
        <f>IF(AMS_2030!AN21=0,0,(AMS_2050!AN21/AMS_2030!AN21)^(1/20)-1)</f>
        <v>0</v>
      </c>
      <c r="AO21">
        <f>IF(AMS_2030!AO21=0,0,(AMS_2050!AO21/AMS_2030!AO21)^(1/20)-1)</f>
        <v>6.0834255105612911E-5</v>
      </c>
      <c r="AP21">
        <f>IF(AMS_2030!AP21=0,0,(AMS_2050!AP21/AMS_2030!AP21)^(1/20)-1)</f>
        <v>0</v>
      </c>
      <c r="AQ21">
        <f>IF(AMS_2030!AQ21=0,0,(AMS_2050!AQ21/AMS_2030!AQ21)^(1/20)-1)</f>
        <v>0</v>
      </c>
      <c r="AR21">
        <f>IF(AMS_2030!AR21=0,0,(AMS_2050!AR21/AMS_2030!AR21)^(1/20)-1)</f>
        <v>0</v>
      </c>
      <c r="AS21">
        <f>IF(AMS_2030!AS21=0,0,(AMS_2050!AS21/AMS_2030!AS21)^(1/20)-1)</f>
        <v>0</v>
      </c>
      <c r="AT21">
        <f>IF(AMS_2030!AT21=0,0,(AMS_2050!AT21/AMS_2030!AT21)^(1/20)-1)</f>
        <v>-1.2541235624619063E-4</v>
      </c>
      <c r="AU21">
        <f>IF(AMS_2030!AU21=0,0,(AMS_2050!AU21/AMS_2030!AU21)^(1/20)-1)</f>
        <v>0</v>
      </c>
    </row>
    <row r="22" spans="1:47" x14ac:dyDescent="0.25">
      <c r="A22" s="146"/>
      <c r="B22" s="1" t="s">
        <v>20</v>
      </c>
      <c r="C22" s="1">
        <v>18</v>
      </c>
      <c r="D22" s="4" t="s">
        <v>57</v>
      </c>
      <c r="E22">
        <f>IF(AMS_2030!E22=0,0,(AMS_2050!E22/AMS_2030!E22)^(1/20)-1)</f>
        <v>-1.2500693778714211E-3</v>
      </c>
      <c r="F22">
        <f>IF(AMS_2030!F22=0,0,(AMS_2050!F22/AMS_2030!F22)^(1/20)-1)</f>
        <v>2.2205454082713239E-4</v>
      </c>
      <c r="G22">
        <f>IF(AMS_2030!G22=0,0,(AMS_2050!G22/AMS_2030!G22)^(1/20)-1)</f>
        <v>2.4577644364143225E-9</v>
      </c>
      <c r="H22">
        <f>IF(AMS_2030!H22=0,0,(AMS_2050!H22/AMS_2030!H22)^(1/20)-1)</f>
        <v>7.6727873468152019E-4</v>
      </c>
      <c r="I22">
        <f>IF(AMS_2030!I22=0,0,(AMS_2050!I22/AMS_2030!I22)^(1/20)-1)</f>
        <v>1.2248268780914451E-3</v>
      </c>
      <c r="J22">
        <f>IF(AMS_2030!J22=0,0,(AMS_2050!J22/AMS_2030!J22)^(1/20)-1)</f>
        <v>4.5010322983651818E-5</v>
      </c>
      <c r="K22" s="64">
        <f>IF('AMS_2030 (Z)'!AW22=0,0,('AMS_2050 (Z)'!AW22/'AMS_2030 (Z)'!AW22)^(1/20)-1)</f>
        <v>8.7929407609754762E-4</v>
      </c>
      <c r="L22" s="64">
        <f t="shared" si="3"/>
        <v>8.7929407609754762E-4</v>
      </c>
      <c r="M22">
        <f>IF(AMS_2030!M22=0,0,(AMS_2050!M22/AMS_2030!M22)^(1/20)-1)</f>
        <v>1.4353885135351963E-3</v>
      </c>
      <c r="N22">
        <f>IF(AMS_2030!N22=0,0,(AMS_2050!N22/AMS_2030!N22)^(1/20)-1)</f>
        <v>-2.0801469348995516E-3</v>
      </c>
      <c r="O22">
        <f>IF(AMS_2030!O22=0,0,(AMS_2050!O22/AMS_2030!O22)^(1/20)-1)</f>
        <v>6.2334337129765771E-4</v>
      </c>
      <c r="P22">
        <f>IF(AMS_2030!P22=0,0,(AMS_2050!P22/AMS_2030!P22)^(1/20)-1)</f>
        <v>-2.4246274574402094E-4</v>
      </c>
      <c r="Q22">
        <f>IF(AMS_2030!Q22=0,0,(AMS_2050!Q22/AMS_2030!Q22)^(1/20)-1)</f>
        <v>-2.9386208089121624E-7</v>
      </c>
      <c r="R22">
        <f>IF(AMS_2030!R22=0,0,(AMS_2050!R22/AMS_2030!R22)^(1/20)-1)</f>
        <v>3.4685743610651798E-8</v>
      </c>
      <c r="S22" s="64">
        <f t="shared" si="1"/>
        <v>-2.1367539211447628E-5</v>
      </c>
      <c r="T22" s="64">
        <f>IF(AMS_2030!T22=0,0,(AMS_2050!T22/AMS_2030!T22)^(1/20)-1)</f>
        <v>-2.1367539211447628E-5</v>
      </c>
      <c r="U22">
        <f>IF(AMS_2030!U22=0,0,(AMS_2050!U22/AMS_2030!U22)^(1/20)-1)</f>
        <v>1.1362707877493605E-5</v>
      </c>
      <c r="V22">
        <f>IF(AMS_2030!V22=0,0,(AMS_2050!V22/AMS_2030!V22)^(1/20)-1)</f>
        <v>3.1810796663478413E-8</v>
      </c>
      <c r="W22">
        <f>IF(AMS_2030!W22=0,0,(AMS_2050!W22/AMS_2030!W22)^(1/20)-1)</f>
        <v>-5.0098999908931852E-5</v>
      </c>
      <c r="X22">
        <f>IF(AMS_2030!X22=0,0,(AMS_2050!X22/AMS_2030!X22)^(1/20)-1)</f>
        <v>1.0533781273025511E-5</v>
      </c>
      <c r="Y22">
        <f>IF(AMS_2030!Y22=0,0,(AMS_2050!Y22/AMS_2030!Y22)^(1/20)-1)</f>
        <v>-5.6476170276200666E-3</v>
      </c>
      <c r="Z22">
        <f>IF(AMS_2030!Z22=0,0,(AMS_2050!Z22/AMS_2030!Z22)^(1/20)-1)</f>
        <v>1.9681018665385075E-4</v>
      </c>
      <c r="AA22">
        <f>IF(AMS_2030!AA22=0,0,(AMS_2050!AA22/AMS_2030!AA22)^(1/20)-1)</f>
        <v>1.7302329900614755E-3</v>
      </c>
      <c r="AB22">
        <f>IF(AMS_2030!AB22=0,0,(AMS_2050!AB22/AMS_2030!AB22)^(1/20)-1)</f>
        <v>-3.5684482674658291E-5</v>
      </c>
      <c r="AC22">
        <f>IF(AMS_2030!AC22=0,0,(AMS_2050!AC22/AMS_2030!AC22)^(1/20)-1)</f>
        <v>-3.2473454331793938E-4</v>
      </c>
      <c r="AD22">
        <f>IF(AMS_2030!AD22=0,0,(AMS_2050!AD22/AMS_2030!AD22)^(1/20)-1)</f>
        <v>1.0870320321654248E-5</v>
      </c>
      <c r="AE22">
        <f>IF(AMS_2030!AE22=0,0,(AMS_2050!AE22/AMS_2030!AE22)^(1/20)-1)</f>
        <v>-3.206653614140631E-5</v>
      </c>
      <c r="AF22">
        <f>IF(AMS_2030!AF22=0,0,(AMS_2050!AF22/AMS_2030!AF22)^(1/20)-1)</f>
        <v>3.2950273427378995E-4</v>
      </c>
      <c r="AG22">
        <f>IF(AMS_2030!AG22=0,0,(AMS_2050!AG22/AMS_2030!AG22)^(1/20)-1)</f>
        <v>7.4072230924193683E-4</v>
      </c>
      <c r="AH22">
        <f>IF(AMS_2030!AH22=0,0,(AMS_2050!AH22/AMS_2030!AH22)^(1/20)-1)</f>
        <v>3.4258981072232686E-5</v>
      </c>
      <c r="AI22">
        <f>IF(AMS_2030!AI22=0,0,(AMS_2050!AI22/AMS_2030!AI22)^(1/20)-1)</f>
        <v>-1.2870800281783445E-4</v>
      </c>
      <c r="AJ22">
        <f>IF(AMS_2030!AJ22=0,0,(AMS_2050!AJ22/AMS_2030!AJ22)^(1/20)-1)</f>
        <v>7.6341704846605296E-7</v>
      </c>
      <c r="AK22">
        <f>IF(AMS_2030!AK22=0,0,(AMS_2050!AK22/AMS_2030!AK22)^(1/20)-1)</f>
        <v>0</v>
      </c>
      <c r="AL22">
        <f>IF(AMS_2030!AL22=0,0,(AMS_2050!AL22/AMS_2030!AL22)^(1/20)-1)</f>
        <v>-2.907263659687187E-4</v>
      </c>
      <c r="AM22">
        <f>IF(AMS_2030!AM22=0,0,(AMS_2050!AM22/AMS_2030!AM22)^(1/20)-1)</f>
        <v>4.1404994983729182E-6</v>
      </c>
      <c r="AN22">
        <f>IF(AMS_2030!AN22=0,0,(AMS_2050!AN22/AMS_2030!AN22)^(1/20)-1)</f>
        <v>0</v>
      </c>
      <c r="AO22">
        <f>IF(AMS_2030!AO22=0,0,(AMS_2050!AO22/AMS_2030!AO22)^(1/20)-1)</f>
        <v>6.0834255105612911E-5</v>
      </c>
      <c r="AP22">
        <f>IF(AMS_2030!AP22=0,0,(AMS_2050!AP22/AMS_2030!AP22)^(1/20)-1)</f>
        <v>0</v>
      </c>
      <c r="AQ22">
        <f>IF(AMS_2030!AQ22=0,0,(AMS_2050!AQ22/AMS_2030!AQ22)^(1/20)-1)</f>
        <v>0</v>
      </c>
      <c r="AR22">
        <f>IF(AMS_2030!AR22=0,0,(AMS_2050!AR22/AMS_2030!AR22)^(1/20)-1)</f>
        <v>0</v>
      </c>
      <c r="AS22">
        <f>IF(AMS_2030!AS22=0,0,(AMS_2050!AS22/AMS_2030!AS22)^(1/20)-1)</f>
        <v>0</v>
      </c>
      <c r="AT22">
        <f>IF(AMS_2030!AT22=0,0,(AMS_2050!AT22/AMS_2030!AT22)^(1/20)-1)</f>
        <v>-1.8098878127337237E-4</v>
      </c>
      <c r="AU22">
        <f>IF(AMS_2030!AU22=0,0,(AMS_2050!AU22/AMS_2030!AU22)^(1/20)-1)</f>
        <v>0</v>
      </c>
    </row>
    <row r="23" spans="1:47" x14ac:dyDescent="0.25">
      <c r="A23" s="146"/>
      <c r="B23" s="1" t="s">
        <v>21</v>
      </c>
      <c r="C23" s="1">
        <v>19</v>
      </c>
      <c r="D23" s="4" t="s">
        <v>58</v>
      </c>
      <c r="E23">
        <f>IF(AMS_2030!E23=0,0,(AMS_2050!E23/AMS_2030!E23)^(1/20)-1)</f>
        <v>-4.3456309883527222E-4</v>
      </c>
      <c r="F23">
        <f>IF(AMS_2030!F23=0,0,(AMS_2050!F23/AMS_2030!F23)^(1/20)-1)</f>
        <v>-2.1622230926332531E-4</v>
      </c>
      <c r="G23">
        <f>IF(AMS_2030!G23=0,0,(AMS_2050!G23/AMS_2030!G23)^(1/20)-1)</f>
        <v>9.3941693088739342E-5</v>
      </c>
      <c r="H23">
        <f>IF(AMS_2030!H23=0,0,(AMS_2050!H23/AMS_2030!H23)^(1/20)-1)</f>
        <v>2.7948618265138947E-4</v>
      </c>
      <c r="I23">
        <f>IF(AMS_2030!I23=0,0,(AMS_2050!I23/AMS_2030!I23)^(1/20)-1)</f>
        <v>4.4596877402036661E-4</v>
      </c>
      <c r="J23">
        <f>IF(AMS_2030!J23=0,0,(AMS_2050!J23/AMS_2030!J23)^(1/20)-1)</f>
        <v>2.3467294382495396E-4</v>
      </c>
      <c r="K23" s="64">
        <f>IF('AMS_2030 (Z)'!AW23=0,0,('AMS_2050 (Z)'!AW23/'AMS_2030 (Z)'!AW23)^(1/20)-1)</f>
        <v>8.4796365011885477E-4</v>
      </c>
      <c r="L23" s="64">
        <f t="shared" si="3"/>
        <v>8.4796365011885477E-4</v>
      </c>
      <c r="M23">
        <f>IF(AMS_2030!M23=0,0,(AMS_2050!M23/AMS_2030!M23)^(1/20)-1)</f>
        <v>4.4434425333750305E-4</v>
      </c>
      <c r="N23">
        <f>IF(AMS_2030!N23=0,0,(AMS_2050!N23/AMS_2030!N23)^(1/20)-1)</f>
        <v>1.9196012537725515E-3</v>
      </c>
      <c r="O23">
        <f>IF(AMS_2030!O23=0,0,(AMS_2050!O23/AMS_2030!O23)^(1/20)-1)</f>
        <v>1.3629914947572708E-3</v>
      </c>
      <c r="P23">
        <f>IF(AMS_2030!P23=0,0,(AMS_2050!P23/AMS_2030!P23)^(1/20)-1)</f>
        <v>1.4331494582786597E-4</v>
      </c>
      <c r="Q23">
        <f>IF(AMS_2030!Q23=0,0,(AMS_2050!Q23/AMS_2030!Q23)^(1/20)-1)</f>
        <v>6.5481032272662887E-5</v>
      </c>
      <c r="R23">
        <f>IF(AMS_2030!R23=0,0,(AMS_2050!R23/AMS_2030!R23)^(1/20)-1)</f>
        <v>3.1626432571707497E-5</v>
      </c>
      <c r="S23" s="64">
        <f t="shared" si="1"/>
        <v>9.014781290339613E-6</v>
      </c>
      <c r="T23" s="64">
        <f>IF(AMS_2030!T23=0,0,(AMS_2050!T23/AMS_2030!T23)^(1/20)-1)</f>
        <v>9.014781290339613E-6</v>
      </c>
      <c r="U23">
        <f>IF(AMS_2030!U23=0,0,(AMS_2050!U23/AMS_2030!U23)^(1/20)-1)</f>
        <v>6.3841505304473856E-5</v>
      </c>
      <c r="V23">
        <f>IF(AMS_2030!V23=0,0,(AMS_2050!V23/AMS_2030!V23)^(1/20)-1)</f>
        <v>4.3215494788251263E-5</v>
      </c>
      <c r="W23">
        <f>IF(AMS_2030!W23=0,0,(AMS_2050!W23/AMS_2030!W23)^(1/20)-1)</f>
        <v>-5.7901429023254902E-4</v>
      </c>
      <c r="X23">
        <f>IF(AMS_2030!X23=0,0,(AMS_2050!X23/AMS_2030!X23)^(1/20)-1)</f>
        <v>5.796265178914517E-5</v>
      </c>
      <c r="Y23">
        <f>IF(AMS_2030!Y23=0,0,(AMS_2050!Y23/AMS_2030!Y23)^(1/20)-1)</f>
        <v>-5.5851601391347927E-3</v>
      </c>
      <c r="Z23">
        <f>IF(AMS_2030!Z23=0,0,(AMS_2050!Z23/AMS_2030!Z23)^(1/20)-1)</f>
        <v>4.8520573638066722E-4</v>
      </c>
      <c r="AA23">
        <f>IF(AMS_2030!AA23=0,0,(AMS_2050!AA23/AMS_2030!AA23)^(1/20)-1)</f>
        <v>1.7396921909389462E-3</v>
      </c>
      <c r="AB23">
        <f>IF(AMS_2030!AB23=0,0,(AMS_2050!AB23/AMS_2030!AB23)^(1/20)-1)</f>
        <v>1.8582648813070257E-4</v>
      </c>
      <c r="AC23">
        <f>IF(AMS_2030!AC23=0,0,(AMS_2050!AC23/AMS_2030!AC23)^(1/20)-1)</f>
        <v>-3.1464141417669733E-4</v>
      </c>
      <c r="AD23">
        <f>IF(AMS_2030!AD23=0,0,(AMS_2050!AD23/AMS_2030!AD23)^(1/20)-1)</f>
        <v>2.6431243613345146E-5</v>
      </c>
      <c r="AE23">
        <f>IF(AMS_2030!AE23=0,0,(AMS_2050!AE23/AMS_2030!AE23)^(1/20)-1)</f>
        <v>-8.6523536629856679E-6</v>
      </c>
      <c r="AF23">
        <f>IF(AMS_2030!AF23=0,0,(AMS_2050!AF23/AMS_2030!AF23)^(1/20)-1)</f>
        <v>4.1571936852236036E-4</v>
      </c>
      <c r="AG23">
        <f>IF(AMS_2030!AG23=0,0,(AMS_2050!AG23/AMS_2030!AG23)^(1/20)-1)</f>
        <v>7.4089181261993708E-4</v>
      </c>
      <c r="AH23">
        <f>IF(AMS_2030!AH23=0,0,(AMS_2050!AH23/AMS_2030!AH23)^(1/20)-1)</f>
        <v>1.2098430845774999E-4</v>
      </c>
      <c r="AI23">
        <f>IF(AMS_2030!AI23=0,0,(AMS_2050!AI23/AMS_2030!AI23)^(1/20)-1)</f>
        <v>-1.1673603228434803E-4</v>
      </c>
      <c r="AJ23">
        <f>IF(AMS_2030!AJ23=0,0,(AMS_2050!AJ23/AMS_2030!AJ23)^(1/20)-1)</f>
        <v>6.3467547513074152E-5</v>
      </c>
      <c r="AK23">
        <f>IF(AMS_2030!AK23=0,0,(AMS_2050!AK23/AMS_2030!AK23)^(1/20)-1)</f>
        <v>0</v>
      </c>
      <c r="AL23">
        <f>IF(AMS_2030!AL23=0,0,(AMS_2050!AL23/AMS_2030!AL23)^(1/20)-1)</f>
        <v>-2.2675731855803516E-4</v>
      </c>
      <c r="AM23">
        <f>IF(AMS_2030!AM23=0,0,(AMS_2050!AM23/AMS_2030!AM23)^(1/20)-1)</f>
        <v>9.4577241221061037E-4</v>
      </c>
      <c r="AN23">
        <f>IF(AMS_2030!AN23=0,0,(AMS_2050!AN23/AMS_2030!AN23)^(1/20)-1)</f>
        <v>0</v>
      </c>
      <c r="AO23">
        <f>IF(AMS_2030!AO23=0,0,(AMS_2050!AO23/AMS_2030!AO23)^(1/20)-1)</f>
        <v>7.073950966018927E-5</v>
      </c>
      <c r="AP23">
        <f>IF(AMS_2030!AP23=0,0,(AMS_2050!AP23/AMS_2030!AP23)^(1/20)-1)</f>
        <v>5.5658921858769972E-5</v>
      </c>
      <c r="AQ23">
        <f>IF(AMS_2030!AQ23=0,0,(AMS_2050!AQ23/AMS_2030!AQ23)^(1/20)-1)</f>
        <v>-1.0194498501824301E-3</v>
      </c>
      <c r="AR23">
        <f>IF(AMS_2030!AR23=0,0,(AMS_2050!AR23/AMS_2030!AR23)^(1/20)-1)</f>
        <v>2.8284825003055403E-5</v>
      </c>
      <c r="AS23">
        <f>IF(AMS_2030!AS23=0,0,(AMS_2050!AS23/AMS_2030!AS23)^(1/20)-1)</f>
        <v>1.4209027040523736E-5</v>
      </c>
      <c r="AT23">
        <f>IF(AMS_2030!AT23=0,0,(AMS_2050!AT23/AMS_2030!AT23)^(1/20)-1)</f>
        <v>-1.0025313285155768E-3</v>
      </c>
      <c r="AU23">
        <f>IF(AMS_2030!AU23=0,0,(AMS_2050!AU23/AMS_2030!AU23)^(1/20)-1)</f>
        <v>0</v>
      </c>
    </row>
    <row r="24" spans="1:47" x14ac:dyDescent="0.25">
      <c r="A24" s="146"/>
      <c r="B24" s="1" t="s">
        <v>22</v>
      </c>
      <c r="C24" s="1">
        <v>20</v>
      </c>
      <c r="D24" s="4" t="s">
        <v>59</v>
      </c>
      <c r="E24">
        <f>IF(AMS_2030!E24=0,0,(AMS_2050!E24/AMS_2030!E24)^(1/20)-1)</f>
        <v>-4.9907257568182484E-4</v>
      </c>
      <c r="F24">
        <f>IF(AMS_2030!F24=0,0,(AMS_2050!F24/AMS_2030!F24)^(1/20)-1)</f>
        <v>7.0765279643403289E-4</v>
      </c>
      <c r="G24">
        <f>IF(AMS_2030!G24=0,0,(AMS_2050!G24/AMS_2030!G24)^(1/20)-1)</f>
        <v>2.4577644364143225E-9</v>
      </c>
      <c r="H24">
        <f>IF(AMS_2030!H24=0,0,(AMS_2050!H24/AMS_2030!H24)^(1/20)-1)</f>
        <v>1.6325933611915922E-3</v>
      </c>
      <c r="I24">
        <f>IF(AMS_2030!I24=0,0,(AMS_2050!I24/AMS_2030!I24)^(1/20)-1)</f>
        <v>7.5050547943478207E-4</v>
      </c>
      <c r="J24">
        <f>IF(AMS_2030!J24=0,0,(AMS_2050!J24/AMS_2030!J24)^(1/20)-1)</f>
        <v>-1.2887597600910183E-3</v>
      </c>
      <c r="K24" s="64">
        <f>IF('AMS_2030 (Z)'!AW24=0,0,('AMS_2050 (Z)'!AW24/'AMS_2030 (Z)'!AW24)^(1/20)-1)</f>
        <v>8.8734743159268881E-4</v>
      </c>
      <c r="L24" s="64">
        <f t="shared" si="3"/>
        <v>8.8734743159268881E-4</v>
      </c>
      <c r="M24">
        <f>IF(AMS_2030!M24=0,0,(AMS_2050!M24/AMS_2030!M24)^(1/20)-1)</f>
        <v>-2.1297404449982515E-4</v>
      </c>
      <c r="N24">
        <f>IF(AMS_2030!N24=0,0,(AMS_2050!N24/AMS_2030!N24)^(1/20)-1)</f>
        <v>1.6333383155906489E-3</v>
      </c>
      <c r="O24">
        <f>IF(AMS_2030!O24=0,0,(AMS_2050!O24/AMS_2030!O24)^(1/20)-1)</f>
        <v>6.0862277416240396E-4</v>
      </c>
      <c r="P24">
        <f>IF(AMS_2030!P24=0,0,(AMS_2050!P24/AMS_2030!P24)^(1/20)-1)</f>
        <v>1.5926198999194341E-4</v>
      </c>
      <c r="Q24">
        <f>IF(AMS_2030!Q24=0,0,(AMS_2050!Q24/AMS_2030!Q24)^(1/20)-1)</f>
        <v>-2.9386208089121624E-7</v>
      </c>
      <c r="R24">
        <f>IF(AMS_2030!R24=0,0,(AMS_2050!R24/AMS_2030!R24)^(1/20)-1)</f>
        <v>3.4685743610651798E-8</v>
      </c>
      <c r="S24" s="64">
        <f t="shared" si="1"/>
        <v>-1.1845493931406104E-5</v>
      </c>
      <c r="T24" s="64">
        <f>IF(AMS_2030!T24=0,0,(AMS_2050!T24/AMS_2030!T24)^(1/20)-1)</f>
        <v>-1.1845493931406104E-5</v>
      </c>
      <c r="U24">
        <f>IF(AMS_2030!U24=0,0,(AMS_2050!U24/AMS_2030!U24)^(1/20)-1)</f>
        <v>3.7332577605742046E-5</v>
      </c>
      <c r="V24">
        <f>IF(AMS_2030!V24=0,0,(AMS_2050!V24/AMS_2030!V24)^(1/20)-1)</f>
        <v>3.1810796663478413E-8</v>
      </c>
      <c r="W24">
        <f>IF(AMS_2030!W24=0,0,(AMS_2050!W24/AMS_2030!W24)^(1/20)-1)</f>
        <v>2.3433716794452053E-4</v>
      </c>
      <c r="X24">
        <f>IF(AMS_2030!X24=0,0,(AMS_2050!X24/AMS_2030!X24)^(1/20)-1)</f>
        <v>5.4972790171081698E-6</v>
      </c>
      <c r="Y24">
        <f>IF(AMS_2030!Y24=0,0,(AMS_2050!Y24/AMS_2030!Y24)^(1/20)-1)</f>
        <v>-5.6476170276192894E-3</v>
      </c>
      <c r="Z24">
        <f>IF(AMS_2030!Z24=0,0,(AMS_2050!Z24/AMS_2030!Z24)^(1/20)-1)</f>
        <v>1.891286502277989E-4</v>
      </c>
      <c r="AA24">
        <f>IF(AMS_2030!AA24=0,0,(AMS_2050!AA24/AMS_2030!AA24)^(1/20)-1)</f>
        <v>1.7302578403084468E-3</v>
      </c>
      <c r="AB24">
        <f>IF(AMS_2030!AB24=0,0,(AMS_2050!AB24/AMS_2030!AB24)^(1/20)-1)</f>
        <v>8.4510395395032134E-6</v>
      </c>
      <c r="AC24">
        <f>IF(AMS_2030!AC24=0,0,(AMS_2050!AC24/AMS_2030!AC24)^(1/20)-1)</f>
        <v>-3.2473454331805041E-4</v>
      </c>
      <c r="AD24">
        <f>IF(AMS_2030!AD24=0,0,(AMS_2050!AD24/AMS_2030!AD24)^(1/20)-1)</f>
        <v>1.0870320321654248E-5</v>
      </c>
      <c r="AE24">
        <f>IF(AMS_2030!AE24=0,0,(AMS_2050!AE24/AMS_2030!AE24)^(1/20)-1)</f>
        <v>-3.206653614140631E-5</v>
      </c>
      <c r="AF24">
        <f>IF(AMS_2030!AF24=0,0,(AMS_2050!AF24/AMS_2030!AF24)^(1/20)-1)</f>
        <v>3.2950273427378995E-4</v>
      </c>
      <c r="AG24">
        <f>IF(AMS_2030!AG24=0,0,(AMS_2050!AG24/AMS_2030!AG24)^(1/20)-1)</f>
        <v>7.4072230924193683E-4</v>
      </c>
      <c r="AH24">
        <f>IF(AMS_2030!AH24=0,0,(AMS_2050!AH24/AMS_2030!AH24)^(1/20)-1)</f>
        <v>3.4258981072232686E-5</v>
      </c>
      <c r="AI24">
        <f>IF(AMS_2030!AI24=0,0,(AMS_2050!AI24/AMS_2030!AI24)^(1/20)-1)</f>
        <v>-1.2761682099315941E-4</v>
      </c>
      <c r="AJ24">
        <f>IF(AMS_2030!AJ24=0,0,(AMS_2050!AJ24/AMS_2030!AJ24)^(1/20)-1)</f>
        <v>-1.5736922266418318E-6</v>
      </c>
      <c r="AK24">
        <f>IF(AMS_2030!AK24=0,0,(AMS_2050!AK24/AMS_2030!AK24)^(1/20)-1)</f>
        <v>0</v>
      </c>
      <c r="AL24">
        <f>IF(AMS_2030!AL24=0,0,(AMS_2050!AL24/AMS_2030!AL24)^(1/20)-1)</f>
        <v>-2.9072636596882973E-4</v>
      </c>
      <c r="AM24">
        <f>IF(AMS_2030!AM24=0,0,(AMS_2050!AM24/AMS_2030!AM24)^(1/20)-1)</f>
        <v>1.5043481969012618E-6</v>
      </c>
      <c r="AN24">
        <f>IF(AMS_2030!AN24=0,0,(AMS_2050!AN24/AMS_2030!AN24)^(1/20)-1)</f>
        <v>0</v>
      </c>
      <c r="AO24">
        <f>IF(AMS_2030!AO24=0,0,(AMS_2050!AO24/AMS_2030!AO24)^(1/20)-1)</f>
        <v>6.0834255105612911E-5</v>
      </c>
      <c r="AP24">
        <f>IF(AMS_2030!AP24=0,0,(AMS_2050!AP24/AMS_2030!AP24)^(1/20)-1)</f>
        <v>0</v>
      </c>
      <c r="AQ24">
        <f>IF(AMS_2030!AQ24=0,0,(AMS_2050!AQ24/AMS_2030!AQ24)^(1/20)-1)</f>
        <v>0</v>
      </c>
      <c r="AR24">
        <f>IF(AMS_2030!AR24=0,0,(AMS_2050!AR24/AMS_2030!AR24)^(1/20)-1)</f>
        <v>0</v>
      </c>
      <c r="AS24">
        <f>IF(AMS_2030!AS24=0,0,(AMS_2050!AS24/AMS_2030!AS24)^(1/20)-1)</f>
        <v>0</v>
      </c>
      <c r="AT24">
        <f>IF(AMS_2030!AT24=0,0,(AMS_2050!AT24/AMS_2030!AT24)^(1/20)-1)</f>
        <v>-2.0544696333280044E-5</v>
      </c>
      <c r="AU24">
        <f>IF(AMS_2030!AU24=0,0,(AMS_2050!AU24/AMS_2030!AU24)^(1/20)-1)</f>
        <v>0</v>
      </c>
    </row>
    <row r="25" spans="1:47" x14ac:dyDescent="0.25">
      <c r="A25" s="146"/>
      <c r="B25" s="1" t="s">
        <v>23</v>
      </c>
      <c r="C25" s="1">
        <v>21</v>
      </c>
      <c r="D25" s="4" t="s">
        <v>60</v>
      </c>
      <c r="E25">
        <f>IF(AMS_2030!E25=0,0,(AMS_2050!E25/AMS_2030!E25)^(1/20)-1)</f>
        <v>0</v>
      </c>
      <c r="F25">
        <f>IF(AMS_2030!F25=0,0,(AMS_2050!F25/AMS_2030!F25)^(1/20)-1)</f>
        <v>8.4936947459390844E-4</v>
      </c>
      <c r="G25">
        <f>IF(AMS_2030!G25=0,0,(AMS_2050!G25/AMS_2030!G25)^(1/20)-1)</f>
        <v>2.4577644364143225E-9</v>
      </c>
      <c r="H25">
        <f>IF(AMS_2030!H25=0,0,(AMS_2050!H25/AMS_2030!H25)^(1/20)-1)</f>
        <v>-1.0852632757813119E-2</v>
      </c>
      <c r="I25">
        <f>IF(AMS_2030!I25=0,0,(AMS_2050!I25/AMS_2030!I25)^(1/20)-1)</f>
        <v>1.184984413111545E-3</v>
      </c>
      <c r="J25">
        <f>IF(AMS_2030!J25=0,0,(AMS_2050!J25/AMS_2030!J25)^(1/20)-1)</f>
        <v>0</v>
      </c>
      <c r="K25" s="64">
        <f>IF('AMS_2030 (Z)'!AW25=0,0,('AMS_2050 (Z)'!AW25/'AMS_2030 (Z)'!AW25)^(1/20)-1)</f>
        <v>7.7227658933942678E-4</v>
      </c>
      <c r="L25" s="64">
        <f t="shared" si="3"/>
        <v>7.7227658933942678E-4</v>
      </c>
      <c r="M25">
        <f>IF(AMS_2030!M25=0,0,(AMS_2050!M25/AMS_2030!M25)^(1/20)-1)</f>
        <v>2.1924092461667044E-3</v>
      </c>
      <c r="N25">
        <f>IF(AMS_2030!N25=0,0,(AMS_2050!N25/AMS_2030!N25)^(1/20)-1)</f>
        <v>5.0014475964854643E-3</v>
      </c>
      <c r="O25">
        <f>IF(AMS_2030!O25=0,0,(AMS_2050!O25/AMS_2030!O25)^(1/20)-1)</f>
        <v>-2.2683808724139887E-3</v>
      </c>
      <c r="P25">
        <f>IF(AMS_2030!P25=0,0,(AMS_2050!P25/AMS_2030!P25)^(1/20)-1)</f>
        <v>-8.6036180859705436E-4</v>
      </c>
      <c r="Q25">
        <f>IF(AMS_2030!Q25=0,0,(AMS_2050!Q25/AMS_2030!Q25)^(1/20)-1)</f>
        <v>-2.9386208089121624E-7</v>
      </c>
      <c r="R25">
        <f>IF(AMS_2030!R25=0,0,(AMS_2050!R25/AMS_2030!R25)^(1/20)-1)</f>
        <v>0</v>
      </c>
      <c r="S25" s="64">
        <f t="shared" si="1"/>
        <v>0</v>
      </c>
      <c r="T25" s="64">
        <f>IF(AMS_2030!T25=0,0,(AMS_2050!T25/AMS_2030!T25)^(1/20)-1)</f>
        <v>0</v>
      </c>
      <c r="U25">
        <f>IF(AMS_2030!U25=0,0,(AMS_2050!U25/AMS_2030!U25)^(1/20)-1)</f>
        <v>0</v>
      </c>
      <c r="V25">
        <f>IF(AMS_2030!V25=0,0,(AMS_2050!V25/AMS_2030!V25)^(1/20)-1)</f>
        <v>0</v>
      </c>
      <c r="W25">
        <f>IF(AMS_2030!W25=0,0,(AMS_2050!W25/AMS_2030!W25)^(1/20)-1)</f>
        <v>0</v>
      </c>
      <c r="X25">
        <f>IF(AMS_2030!X25=0,0,(AMS_2050!X25/AMS_2030!X25)^(1/20)-1)</f>
        <v>0</v>
      </c>
      <c r="Y25">
        <f>IF(AMS_2030!Y25=0,0,(AMS_2050!Y25/AMS_2030!Y25)^(1/20)-1)</f>
        <v>0</v>
      </c>
      <c r="Z25">
        <f>IF(AMS_2030!Z25=0,0,(AMS_2050!Z25/AMS_2030!Z25)^(1/20)-1)</f>
        <v>3.3369474991196135E-4</v>
      </c>
      <c r="AA25">
        <f>IF(AMS_2030!AA25=0,0,(AMS_2050!AA25/AMS_2030!AA25)^(1/20)-1)</f>
        <v>1.7302301878345805E-3</v>
      </c>
      <c r="AB25">
        <f>IF(AMS_2030!AB25=0,0,(AMS_2050!AB25/AMS_2030!AB25)^(1/20)-1)</f>
        <v>0</v>
      </c>
      <c r="AC25">
        <f>IF(AMS_2030!AC25=0,0,(AMS_2050!AC25/AMS_2030!AC25)^(1/20)-1)</f>
        <v>0</v>
      </c>
      <c r="AD25">
        <f>IF(AMS_2030!AD25=0,0,(AMS_2050!AD25/AMS_2030!AD25)^(1/20)-1)</f>
        <v>0</v>
      </c>
      <c r="AE25">
        <f>IF(AMS_2030!AE25=0,0,(AMS_2050!AE25/AMS_2030!AE25)^(1/20)-1)</f>
        <v>0</v>
      </c>
      <c r="AF25">
        <f>IF(AMS_2030!AF25=0,0,(AMS_2050!AF25/AMS_2030!AF25)^(1/20)-1)</f>
        <v>0</v>
      </c>
      <c r="AG25">
        <f>IF(AMS_2030!AG25=0,0,(AMS_2050!AG25/AMS_2030!AG25)^(1/20)-1)</f>
        <v>0</v>
      </c>
      <c r="AH25">
        <f>IF(AMS_2030!AH25=0,0,(AMS_2050!AH25/AMS_2030!AH25)^(1/20)-1)</f>
        <v>0</v>
      </c>
      <c r="AI25">
        <f>IF(AMS_2030!AI25=0,0,(AMS_2050!AI25/AMS_2030!AI25)^(1/20)-1)</f>
        <v>0</v>
      </c>
      <c r="AJ25">
        <f>IF(AMS_2030!AJ25=0,0,(AMS_2050!AJ25/AMS_2030!AJ25)^(1/20)-1)</f>
        <v>0</v>
      </c>
      <c r="AK25">
        <f>IF(AMS_2030!AK25=0,0,(AMS_2050!AK25/AMS_2030!AK25)^(1/20)-1)</f>
        <v>0</v>
      </c>
      <c r="AL25">
        <f>IF(AMS_2030!AL25=0,0,(AMS_2050!AL25/AMS_2030!AL25)^(1/20)-1)</f>
        <v>0</v>
      </c>
      <c r="AM25">
        <f>IF(AMS_2030!AM25=0,0,(AMS_2050!AM25/AMS_2030!AM25)^(1/20)-1)</f>
        <v>0</v>
      </c>
      <c r="AN25">
        <f>IF(AMS_2030!AN25=0,0,(AMS_2050!AN25/AMS_2030!AN25)^(1/20)-1)</f>
        <v>0</v>
      </c>
      <c r="AO25">
        <f>IF(AMS_2030!AO25=0,0,(AMS_2050!AO25/AMS_2030!AO25)^(1/20)-1)</f>
        <v>0</v>
      </c>
      <c r="AP25">
        <f>IF(AMS_2030!AP25=0,0,(AMS_2050!AP25/AMS_2030!AP25)^(1/20)-1)</f>
        <v>0</v>
      </c>
      <c r="AQ25">
        <f>IF(AMS_2030!AQ25=0,0,(AMS_2050!AQ25/AMS_2030!AQ25)^(1/20)-1)</f>
        <v>0</v>
      </c>
      <c r="AR25">
        <f>IF(AMS_2030!AR25=0,0,(AMS_2050!AR25/AMS_2030!AR25)^(1/20)-1)</f>
        <v>0</v>
      </c>
      <c r="AS25">
        <f>IF(AMS_2030!AS25=0,0,(AMS_2050!AS25/AMS_2030!AS25)^(1/20)-1)</f>
        <v>0</v>
      </c>
      <c r="AT25">
        <f>IF(AMS_2030!AT25=0,0,(AMS_2050!AT25/AMS_2030!AT25)^(1/20)-1)</f>
        <v>-3.7101083585222572E-3</v>
      </c>
      <c r="AU25">
        <f>IF(AMS_2030!AU25=0,0,(AMS_2050!AU25/AMS_2030!AU25)^(1/20)-1)</f>
        <v>0</v>
      </c>
    </row>
    <row r="26" spans="1:47" x14ac:dyDescent="0.25">
      <c r="A26" s="146"/>
      <c r="B26" s="1" t="s">
        <v>24</v>
      </c>
      <c r="C26" s="1">
        <v>22</v>
      </c>
      <c r="D26" s="4" t="s">
        <v>61</v>
      </c>
      <c r="E26">
        <f>IF(AMS_2030!E26=0,0,(AMS_2050!E26/AMS_2030!E26)^(1/20)-1)</f>
        <v>-6.0607801435863529E-4</v>
      </c>
      <c r="F26">
        <f>IF(AMS_2030!F26=0,0,(AMS_2050!F26/AMS_2030!F26)^(1/20)-1)</f>
        <v>8.1563077510748982E-4</v>
      </c>
      <c r="G26">
        <f>IF(AMS_2030!G26=0,0,(AMS_2050!G26/AMS_2030!G26)^(1/20)-1)</f>
        <v>2.4577644364143225E-9</v>
      </c>
      <c r="H26">
        <f>IF(AMS_2030!H26=0,0,(AMS_2050!H26/AMS_2030!H26)^(1/20)-1)</f>
        <v>-5.869087914712301E-3</v>
      </c>
      <c r="I26">
        <f>IF(AMS_2030!I26=0,0,(AMS_2050!I26/AMS_2030!I26)^(1/20)-1)</f>
        <v>1.9628522186518893E-3</v>
      </c>
      <c r="J26">
        <f>IF(AMS_2030!J26=0,0,(AMS_2050!J26/AMS_2030!J26)^(1/20)-1)</f>
        <v>-6.553457484955727E-4</v>
      </c>
      <c r="K26" s="64">
        <f>IF('AMS_2030 (Z)'!AW26=0,0,('AMS_2050 (Z)'!AW26/'AMS_2030 (Z)'!AW26)^(1/20)-1)</f>
        <v>7.2046758274546541E-4</v>
      </c>
      <c r="L26" s="64">
        <f t="shared" si="3"/>
        <v>7.2046758274546541E-4</v>
      </c>
      <c r="M26">
        <f>IF(AMS_2030!M26=0,0,(AMS_2050!M26/AMS_2030!M26)^(1/20)-1)</f>
        <v>-1.928738238522465E-4</v>
      </c>
      <c r="N26">
        <f>IF(AMS_2030!N26=0,0,(AMS_2050!N26/AMS_2030!N26)^(1/20)-1)</f>
        <v>-6.3626755063364016E-3</v>
      </c>
      <c r="O26">
        <f>IF(AMS_2030!O26=0,0,(AMS_2050!O26/AMS_2030!O26)^(1/20)-1)</f>
        <v>-2.2189281950374395E-3</v>
      </c>
      <c r="P26">
        <f>IF(AMS_2030!P26=0,0,(AMS_2050!P26/AMS_2030!P26)^(1/20)-1)</f>
        <v>-7.4673206458997221E-4</v>
      </c>
      <c r="Q26">
        <f>IF(AMS_2030!Q26=0,0,(AMS_2050!Q26/AMS_2030!Q26)^(1/20)-1)</f>
        <v>-2.9386208089121624E-7</v>
      </c>
      <c r="R26">
        <f>IF(AMS_2030!R26=0,0,(AMS_2050!R26/AMS_2030!R26)^(1/20)-1)</f>
        <v>3.4685743610651798E-8</v>
      </c>
      <c r="S26" s="64">
        <f t="shared" si="1"/>
        <v>1.3835563768438419E-5</v>
      </c>
      <c r="T26" s="64">
        <f>IF(AMS_2030!T26=0,0,(AMS_2050!T26/AMS_2030!T26)^(1/20)-1)</f>
        <v>1.3835563768438419E-5</v>
      </c>
      <c r="U26">
        <f>IF(AMS_2030!U26=0,0,(AMS_2050!U26/AMS_2030!U26)^(1/20)-1)</f>
        <v>3.6102374919799729E-5</v>
      </c>
      <c r="V26">
        <f>IF(AMS_2030!V26=0,0,(AMS_2050!V26/AMS_2030!V26)^(1/20)-1)</f>
        <v>3.1810796663478413E-8</v>
      </c>
      <c r="W26">
        <f>IF(AMS_2030!W26=0,0,(AMS_2050!W26/AMS_2030!W26)^(1/20)-1)</f>
        <v>3.7244904379729604E-5</v>
      </c>
      <c r="X26">
        <f>IF(AMS_2030!X26=0,0,(AMS_2050!X26/AMS_2030!X26)^(1/20)-1)</f>
        <v>6.8257143790440011E-6</v>
      </c>
      <c r="Y26">
        <f>IF(AMS_2030!Y26=0,0,(AMS_2050!Y26/AMS_2030!Y26)^(1/20)-1)</f>
        <v>-5.6476170276169579E-3</v>
      </c>
      <c r="Z26">
        <f>IF(AMS_2030!Z26=0,0,(AMS_2050!Z26/AMS_2030!Z26)^(1/20)-1)</f>
        <v>1.9610269644698697E-4</v>
      </c>
      <c r="AA26">
        <f>IF(AMS_2030!AA26=0,0,(AMS_2050!AA26/AMS_2030!AA26)^(1/20)-1)</f>
        <v>1.7302719973713021E-3</v>
      </c>
      <c r="AB26">
        <f>IF(AMS_2030!AB26=0,0,(AMS_2050!AB26/AMS_2030!AB26)^(1/20)-1)</f>
        <v>1.1940838115931385E-4</v>
      </c>
      <c r="AC26">
        <f>IF(AMS_2030!AC26=0,0,(AMS_2050!AC26/AMS_2030!AC26)^(1/20)-1)</f>
        <v>-3.2473454331805041E-4</v>
      </c>
      <c r="AD26">
        <f>IF(AMS_2030!AD26=0,0,(AMS_2050!AD26/AMS_2030!AD26)^(1/20)-1)</f>
        <v>1.0870320321654248E-5</v>
      </c>
      <c r="AE26">
        <f>IF(AMS_2030!AE26=0,0,(AMS_2050!AE26/AMS_2030!AE26)^(1/20)-1)</f>
        <v>-3.206653614140631E-5</v>
      </c>
      <c r="AF26">
        <f>IF(AMS_2030!AF26=0,0,(AMS_2050!AF26/AMS_2030!AF26)^(1/20)-1)</f>
        <v>3.2950273427378995E-4</v>
      </c>
      <c r="AG26">
        <f>IF(AMS_2030!AG26=0,0,(AMS_2050!AG26/AMS_2030!AG26)^(1/20)-1)</f>
        <v>7.4072230924193683E-4</v>
      </c>
      <c r="AH26">
        <f>IF(AMS_2030!AH26=0,0,(AMS_2050!AH26/AMS_2030!AH26)^(1/20)-1)</f>
        <v>3.4258981072454731E-5</v>
      </c>
      <c r="AI26">
        <f>IF(AMS_2030!AI26=0,0,(AMS_2050!AI26/AMS_2030!AI26)^(1/20)-1)</f>
        <v>-1.2744218717841704E-4</v>
      </c>
      <c r="AJ26">
        <f>IF(AMS_2030!AJ26=0,0,(AMS_2050!AJ26/AMS_2030!AJ26)^(1/20)-1)</f>
        <v>1.0433144617127965E-6</v>
      </c>
      <c r="AK26">
        <f>IF(AMS_2030!AK26=0,0,(AMS_2050!AK26/AMS_2030!AK26)^(1/20)-1)</f>
        <v>0</v>
      </c>
      <c r="AL26">
        <f>IF(AMS_2030!AL26=0,0,(AMS_2050!AL26/AMS_2030!AL26)^(1/20)-1)</f>
        <v>-2.9072636596882973E-4</v>
      </c>
      <c r="AM26">
        <f>IF(AMS_2030!AM26=0,0,(AMS_2050!AM26/AMS_2030!AM26)^(1/20)-1)</f>
        <v>-3.8066039400597163E-6</v>
      </c>
      <c r="AN26">
        <f>IF(AMS_2030!AN26=0,0,(AMS_2050!AN26/AMS_2030!AN26)^(1/20)-1)</f>
        <v>0</v>
      </c>
      <c r="AO26">
        <f>IF(AMS_2030!AO26=0,0,(AMS_2050!AO26/AMS_2030!AO26)^(1/20)-1)</f>
        <v>6.0834255105612911E-5</v>
      </c>
      <c r="AP26">
        <f>IF(AMS_2030!AP26=0,0,(AMS_2050!AP26/AMS_2030!AP26)^(1/20)-1)</f>
        <v>0</v>
      </c>
      <c r="AQ26">
        <f>IF(AMS_2030!AQ26=0,0,(AMS_2050!AQ26/AMS_2030!AQ26)^(1/20)-1)</f>
        <v>0</v>
      </c>
      <c r="AR26">
        <f>IF(AMS_2030!AR26=0,0,(AMS_2050!AR26/AMS_2030!AR26)^(1/20)-1)</f>
        <v>0</v>
      </c>
      <c r="AS26">
        <f>IF(AMS_2030!AS26=0,0,(AMS_2050!AS26/AMS_2030!AS26)^(1/20)-1)</f>
        <v>0</v>
      </c>
      <c r="AT26">
        <f>IF(AMS_2030!AT26=0,0,(AMS_2050!AT26/AMS_2030!AT26)^(1/20)-1)</f>
        <v>-5.9992622539339902E-4</v>
      </c>
      <c r="AU26">
        <f>IF(AMS_2030!AU26=0,0,(AMS_2050!AU26/AMS_2030!AU26)^(1/20)-1)</f>
        <v>0</v>
      </c>
    </row>
    <row r="27" spans="1:47" x14ac:dyDescent="0.25">
      <c r="A27" s="146"/>
      <c r="B27" s="1" t="s">
        <v>25</v>
      </c>
      <c r="C27" s="1">
        <v>23</v>
      </c>
      <c r="D27" s="4" t="s">
        <v>62</v>
      </c>
      <c r="E27">
        <f>IF(AMS_2030!E27=0,0,(AMS_2050!E27/AMS_2030!E27)^(1/20)-1)</f>
        <v>1.4457969115340141E-3</v>
      </c>
      <c r="F27">
        <f>IF(AMS_2030!F27=0,0,(AMS_2050!F27/AMS_2030!F27)^(1/20)-1)</f>
        <v>7.3947303803478803E-4</v>
      </c>
      <c r="G27">
        <f>IF(AMS_2030!G27=0,0,(AMS_2050!G27/AMS_2030!G27)^(1/20)-1)</f>
        <v>2.4577644364143225E-9</v>
      </c>
      <c r="H27">
        <f>IF(AMS_2030!H27=0,0,(AMS_2050!H27/AMS_2030!H27)^(1/20)-1)</f>
        <v>3.7918175463458326E-3</v>
      </c>
      <c r="I27">
        <f>IF(AMS_2030!I27=0,0,(AMS_2050!I27/AMS_2030!I27)^(1/20)-1)</f>
        <v>6.7676279819162133E-4</v>
      </c>
      <c r="J27">
        <f>IF(AMS_2030!J27=0,0,(AMS_2050!J27/AMS_2030!J27)^(1/20)-1)</f>
        <v>0</v>
      </c>
      <c r="K27" s="64">
        <f>IF('AMS_2030 (Z)'!AW27=0,0,('AMS_2050 (Z)'!AW27/'AMS_2030 (Z)'!AW27)^(1/20)-1)</f>
        <v>8.9349892099455097E-4</v>
      </c>
      <c r="L27" s="64">
        <f t="shared" si="3"/>
        <v>8.9349892099455097E-4</v>
      </c>
      <c r="M27">
        <f>IF(AMS_2030!M27=0,0,(AMS_2050!M27/AMS_2030!M27)^(1/20)-1)</f>
        <v>-2.7527556018021038E-3</v>
      </c>
      <c r="N27">
        <f>IF(AMS_2030!N27=0,0,(AMS_2050!N27/AMS_2030!N27)^(1/20)-1)</f>
        <v>-1.5602086936827853E-4</v>
      </c>
      <c r="O27">
        <f>IF(AMS_2030!O27=0,0,(AMS_2050!O27/AMS_2030!O27)^(1/20)-1)</f>
        <v>-4.6985816387328239E-3</v>
      </c>
      <c r="P27">
        <f>IF(AMS_2030!P27=0,0,(AMS_2050!P27/AMS_2030!P27)^(1/20)-1)</f>
        <v>-9.0696815532986808E-4</v>
      </c>
      <c r="Q27">
        <f>IF(AMS_2030!Q27=0,0,(AMS_2050!Q27/AMS_2030!Q27)^(1/20)-1)</f>
        <v>-2.9386208089121624E-7</v>
      </c>
      <c r="R27">
        <f>IF(AMS_2030!R27=0,0,(AMS_2050!R27/AMS_2030!R27)^(1/20)-1)</f>
        <v>0</v>
      </c>
      <c r="S27" s="64">
        <f t="shared" si="1"/>
        <v>0</v>
      </c>
      <c r="T27" s="64">
        <f>IF(AMS_2030!T27=0,0,(AMS_2050!T27/AMS_2030!T27)^(1/20)-1)</f>
        <v>0</v>
      </c>
      <c r="U27">
        <f>IF(AMS_2030!U27=0,0,(AMS_2050!U27/AMS_2030!U27)^(1/20)-1)</f>
        <v>-7.0734411364847816E-6</v>
      </c>
      <c r="V27">
        <f>IF(AMS_2030!V27=0,0,(AMS_2050!V27/AMS_2030!V27)^(1/20)-1)</f>
        <v>0</v>
      </c>
      <c r="W27">
        <f>IF(AMS_2030!W27=0,0,(AMS_2050!W27/AMS_2030!W27)^(1/20)-1)</f>
        <v>0</v>
      </c>
      <c r="X27">
        <f>IF(AMS_2030!X27=0,0,(AMS_2050!X27/AMS_2030!X27)^(1/20)-1)</f>
        <v>0</v>
      </c>
      <c r="Y27">
        <f>IF(AMS_2030!Y27=0,0,(AMS_2050!Y27/AMS_2030!Y27)^(1/20)-1)</f>
        <v>-5.6476170276185123E-3</v>
      </c>
      <c r="Z27">
        <f>IF(AMS_2030!Z27=0,0,(AMS_2050!Z27/AMS_2030!Z27)^(1/20)-1)</f>
        <v>-8.0476550202623898E-4</v>
      </c>
      <c r="AA27">
        <f>IF(AMS_2030!AA27=0,0,(AMS_2050!AA27/AMS_2030!AA27)^(1/20)-1)</f>
        <v>1.7302738107052296E-3</v>
      </c>
      <c r="AB27">
        <f>IF(AMS_2030!AB27=0,0,(AMS_2050!AB27/AMS_2030!AB27)^(1/20)-1)</f>
        <v>1.6825518951701923E-4</v>
      </c>
      <c r="AC27">
        <f>IF(AMS_2030!AC27=0,0,(AMS_2050!AC27/AMS_2030!AC27)^(1/20)-1)</f>
        <v>-3.2473454331805041E-4</v>
      </c>
      <c r="AD27">
        <f>IF(AMS_2030!AD27=0,0,(AMS_2050!AD27/AMS_2030!AD27)^(1/20)-1)</f>
        <v>0</v>
      </c>
      <c r="AE27">
        <f>IF(AMS_2030!AE27=0,0,(AMS_2050!AE27/AMS_2030!AE27)^(1/20)-1)</f>
        <v>-3.206653614140631E-5</v>
      </c>
      <c r="AF27">
        <f>IF(AMS_2030!AF27=0,0,(AMS_2050!AF27/AMS_2030!AF27)^(1/20)-1)</f>
        <v>3.2950273427378995E-4</v>
      </c>
      <c r="AG27">
        <f>IF(AMS_2030!AG27=0,0,(AMS_2050!AG27/AMS_2030!AG27)^(1/20)-1)</f>
        <v>0</v>
      </c>
      <c r="AH27">
        <f>IF(AMS_2030!AH27=0,0,(AMS_2050!AH27/AMS_2030!AH27)^(1/20)-1)</f>
        <v>3.4258981072454731E-5</v>
      </c>
      <c r="AI27">
        <f>IF(AMS_2030!AI27=0,0,(AMS_2050!AI27/AMS_2030!AI27)^(1/20)-1)</f>
        <v>-1.272334996822444E-4</v>
      </c>
      <c r="AJ27">
        <f>IF(AMS_2030!AJ27=0,0,(AMS_2050!AJ27/AMS_2030!AJ27)^(1/20)-1)</f>
        <v>1.2492026877364282E-6</v>
      </c>
      <c r="AK27">
        <f>IF(AMS_2030!AK27=0,0,(AMS_2050!AK27/AMS_2030!AK27)^(1/20)-1)</f>
        <v>0</v>
      </c>
      <c r="AL27">
        <f>IF(AMS_2030!AL27=0,0,(AMS_2050!AL27/AMS_2030!AL27)^(1/20)-1)</f>
        <v>-2.907263659687187E-4</v>
      </c>
      <c r="AM27">
        <f>IF(AMS_2030!AM27=0,0,(AMS_2050!AM27/AMS_2030!AM27)^(1/20)-1)</f>
        <v>0</v>
      </c>
      <c r="AN27">
        <f>IF(AMS_2030!AN27=0,0,(AMS_2050!AN27/AMS_2030!AN27)^(1/20)-1)</f>
        <v>0</v>
      </c>
      <c r="AO27">
        <f>IF(AMS_2030!AO27=0,0,(AMS_2050!AO27/AMS_2030!AO27)^(1/20)-1)</f>
        <v>6.0834255105612911E-5</v>
      </c>
      <c r="AP27">
        <f>IF(AMS_2030!AP27=0,0,(AMS_2050!AP27/AMS_2030!AP27)^(1/20)-1)</f>
        <v>0</v>
      </c>
      <c r="AQ27">
        <f>IF(AMS_2030!AQ27=0,0,(AMS_2050!AQ27/AMS_2030!AQ27)^(1/20)-1)</f>
        <v>0</v>
      </c>
      <c r="AR27">
        <f>IF(AMS_2030!AR27=0,0,(AMS_2050!AR27/AMS_2030!AR27)^(1/20)-1)</f>
        <v>0</v>
      </c>
      <c r="AS27">
        <f>IF(AMS_2030!AS27=0,0,(AMS_2050!AS27/AMS_2030!AS27)^(1/20)-1)</f>
        <v>0</v>
      </c>
      <c r="AT27">
        <f>IF(AMS_2030!AT27=0,0,(AMS_2050!AT27/AMS_2030!AT27)^(1/20)-1)</f>
        <v>-2.4394763313189127E-3</v>
      </c>
      <c r="AU27">
        <f>IF(AMS_2030!AU27=0,0,(AMS_2050!AU27/AMS_2030!AU27)^(1/20)-1)</f>
        <v>0</v>
      </c>
    </row>
    <row r="28" spans="1:47" x14ac:dyDescent="0.25">
      <c r="A28" s="146"/>
      <c r="B28" s="1" t="s">
        <v>26</v>
      </c>
      <c r="C28" s="1">
        <v>24</v>
      </c>
      <c r="D28" s="4" t="s">
        <v>63</v>
      </c>
      <c r="E28">
        <f>IF(AMS_2030!E28=0,0,(AMS_2050!E28/AMS_2030!E28)^(1/20)-1)</f>
        <v>1.777439085560939E-3</v>
      </c>
      <c r="F28">
        <f>IF(AMS_2030!F28=0,0,(AMS_2050!F28/AMS_2030!F28)^(1/20)-1)</f>
        <v>8.5748470327540183E-4</v>
      </c>
      <c r="G28">
        <f>IF(AMS_2030!G28=0,0,(AMS_2050!G28/AMS_2030!G28)^(1/20)-1)</f>
        <v>2.4577644364143225E-9</v>
      </c>
      <c r="H28">
        <f>IF(AMS_2030!H28=0,0,(AMS_2050!H28/AMS_2030!H28)^(1/20)-1)</f>
        <v>1.2298616092434322E-3</v>
      </c>
      <c r="I28">
        <f>IF(AMS_2030!I28=0,0,(AMS_2050!I28/AMS_2030!I28)^(1/20)-1)</f>
        <v>-3.2575319089711563E-4</v>
      </c>
      <c r="J28">
        <f>IF(AMS_2030!J28=0,0,(AMS_2050!J28/AMS_2030!J28)^(1/20)-1)</f>
        <v>-1.9858289217822289E-3</v>
      </c>
      <c r="K28" s="64">
        <f>IF('AMS_2030 (Z)'!AW28=0,0,('AMS_2050 (Z)'!AW28/'AMS_2030 (Z)'!AW28)^(1/20)-1)</f>
        <v>8.7795169856752509E-4</v>
      </c>
      <c r="L28" s="64">
        <f t="shared" si="3"/>
        <v>8.7795169856752509E-4</v>
      </c>
      <c r="M28">
        <f>IF(AMS_2030!M28=0,0,(AMS_2050!M28/AMS_2030!M28)^(1/20)-1)</f>
        <v>9.2828010880463552E-4</v>
      </c>
      <c r="N28">
        <f>IF(AMS_2030!N28=0,0,(AMS_2050!N28/AMS_2030!N28)^(1/20)-1)</f>
        <v>3.1456033011210138E-3</v>
      </c>
      <c r="O28">
        <f>IF(AMS_2030!O28=0,0,(AMS_2050!O28/AMS_2030!O28)^(1/20)-1)</f>
        <v>-9.9601318087645385E-3</v>
      </c>
      <c r="P28">
        <f>IF(AMS_2030!P28=0,0,(AMS_2050!P28/AMS_2030!P28)^(1/20)-1)</f>
        <v>-5.1327008026258447E-4</v>
      </c>
      <c r="Q28">
        <f>IF(AMS_2030!Q28=0,0,(AMS_2050!Q28/AMS_2030!Q28)^(1/20)-1)</f>
        <v>-2.9386208089121624E-7</v>
      </c>
      <c r="R28">
        <f>IF(AMS_2030!R28=0,0,(AMS_2050!R28/AMS_2030!R28)^(1/20)-1)</f>
        <v>3.4685743610651798E-8</v>
      </c>
      <c r="S28" s="64">
        <f t="shared" si="1"/>
        <v>-3.7056787772771216E-6</v>
      </c>
      <c r="T28" s="64">
        <f>IF(AMS_2030!T28=0,0,(AMS_2050!T28/AMS_2030!T28)^(1/20)-1)</f>
        <v>-3.7056787772771216E-6</v>
      </c>
      <c r="U28">
        <f>IF(AMS_2030!U28=0,0,(AMS_2050!U28/AMS_2030!U28)^(1/20)-1)</f>
        <v>0</v>
      </c>
      <c r="V28">
        <f>IF(AMS_2030!V28=0,0,(AMS_2050!V28/AMS_2030!V28)^(1/20)-1)</f>
        <v>3.1810796663478413E-8</v>
      </c>
      <c r="W28">
        <f>IF(AMS_2030!W28=0,0,(AMS_2050!W28/AMS_2030!W28)^(1/20)-1)</f>
        <v>7.5937926968094871E-4</v>
      </c>
      <c r="X28">
        <f>IF(AMS_2030!X28=0,0,(AMS_2050!X28/AMS_2030!X28)^(1/20)-1)</f>
        <v>-6.7727631174463454E-6</v>
      </c>
      <c r="Y28">
        <f>IF(AMS_2030!Y28=0,0,(AMS_2050!Y28/AMS_2030!Y28)^(1/20)-1)</f>
        <v>-5.647617027617291E-3</v>
      </c>
      <c r="Z28">
        <f>IF(AMS_2030!Z28=0,0,(AMS_2050!Z28/AMS_2030!Z28)^(1/20)-1)</f>
        <v>1.9743396591409557E-4</v>
      </c>
      <c r="AA28">
        <f>IF(AMS_2030!AA28=0,0,(AMS_2050!AA28/AMS_2030!AA28)^(1/20)-1)</f>
        <v>1.7302311023821293E-3</v>
      </c>
      <c r="AB28">
        <f>IF(AMS_2030!AB28=0,0,(AMS_2050!AB28/AMS_2030!AB28)^(1/20)-1)</f>
        <v>1.7858234831047426E-4</v>
      </c>
      <c r="AC28">
        <f>IF(AMS_2030!AC28=0,0,(AMS_2050!AC28/AMS_2030!AC28)^(1/20)-1)</f>
        <v>-3.2473454331805041E-4</v>
      </c>
      <c r="AD28">
        <f>IF(AMS_2030!AD28=0,0,(AMS_2050!AD28/AMS_2030!AD28)^(1/20)-1)</f>
        <v>1.0870320321654248E-5</v>
      </c>
      <c r="AE28">
        <f>IF(AMS_2030!AE28=0,0,(AMS_2050!AE28/AMS_2030!AE28)^(1/20)-1)</f>
        <v>-3.206653614140631E-5</v>
      </c>
      <c r="AF28">
        <f>IF(AMS_2030!AF28=0,0,(AMS_2050!AF28/AMS_2030!AF28)^(1/20)-1)</f>
        <v>3.2950273427378995E-4</v>
      </c>
      <c r="AG28">
        <f>IF(AMS_2030!AG28=0,0,(AMS_2050!AG28/AMS_2030!AG28)^(1/20)-1)</f>
        <v>7.4072230924193683E-4</v>
      </c>
      <c r="AH28">
        <f>IF(AMS_2030!AH28=0,0,(AMS_2050!AH28/AMS_2030!AH28)^(1/20)-1)</f>
        <v>3.4258981072232686E-5</v>
      </c>
      <c r="AI28">
        <f>IF(AMS_2030!AI28=0,0,(AMS_2050!AI28/AMS_2030!AI28)^(1/20)-1)</f>
        <v>-1.2738007877177715E-4</v>
      </c>
      <c r="AJ28">
        <f>IF(AMS_2030!AJ28=0,0,(AMS_2050!AJ28/AMS_2030!AJ28)^(1/20)-1)</f>
        <v>-6.2697510298193038E-5</v>
      </c>
      <c r="AK28">
        <f>IF(AMS_2030!AK28=0,0,(AMS_2050!AK28/AMS_2030!AK28)^(1/20)-1)</f>
        <v>0</v>
      </c>
      <c r="AL28">
        <f>IF(AMS_2030!AL28=0,0,(AMS_2050!AL28/AMS_2030!AL28)^(1/20)-1)</f>
        <v>-2.907263659687187E-4</v>
      </c>
      <c r="AM28">
        <f>IF(AMS_2030!AM28=0,0,(AMS_2050!AM28/AMS_2030!AM28)^(1/20)-1)</f>
        <v>-3.6922407786743605E-7</v>
      </c>
      <c r="AN28">
        <f>IF(AMS_2030!AN28=0,0,(AMS_2050!AN28/AMS_2030!AN28)^(1/20)-1)</f>
        <v>0</v>
      </c>
      <c r="AO28">
        <f>IF(AMS_2030!AO28=0,0,(AMS_2050!AO28/AMS_2030!AO28)^(1/20)-1)</f>
        <v>6.0834255105612911E-5</v>
      </c>
      <c r="AP28">
        <f>IF(AMS_2030!AP28=0,0,(AMS_2050!AP28/AMS_2030!AP28)^(1/20)-1)</f>
        <v>0</v>
      </c>
      <c r="AQ28">
        <f>IF(AMS_2030!AQ28=0,0,(AMS_2050!AQ28/AMS_2030!AQ28)^(1/20)-1)</f>
        <v>0</v>
      </c>
      <c r="AR28">
        <f>IF(AMS_2030!AR28=0,0,(AMS_2050!AR28/AMS_2030!AR28)^(1/20)-1)</f>
        <v>0</v>
      </c>
      <c r="AS28">
        <f>IF(AMS_2030!AS28=0,0,(AMS_2050!AS28/AMS_2030!AS28)^(1/20)-1)</f>
        <v>0</v>
      </c>
      <c r="AT28">
        <f>IF(AMS_2030!AT28=0,0,(AMS_2050!AT28/AMS_2030!AT28)^(1/20)-1)</f>
        <v>-6.0510109738243223E-4</v>
      </c>
      <c r="AU28">
        <f>IF(AMS_2030!AU28=0,0,(AMS_2050!AU28/AMS_2030!AU28)^(1/20)-1)</f>
        <v>0</v>
      </c>
    </row>
    <row r="29" spans="1:47" x14ac:dyDescent="0.25">
      <c r="A29" s="146"/>
      <c r="B29" s="1" t="s">
        <v>27</v>
      </c>
      <c r="C29" s="1">
        <v>25</v>
      </c>
      <c r="D29" s="4" t="s">
        <v>64</v>
      </c>
      <c r="E29">
        <f>IF(AMS_2030!E29=0,0,(AMS_2050!E29/AMS_2030!E29)^(1/20)-1)</f>
        <v>3.0293119907929267E-3</v>
      </c>
      <c r="F29">
        <f>IF(AMS_2030!F29=0,0,(AMS_2050!F29/AMS_2030!F29)^(1/20)-1)</f>
        <v>7.7889898036898053E-4</v>
      </c>
      <c r="G29">
        <f>IF(AMS_2030!G29=0,0,(AMS_2050!G29/AMS_2030!G29)^(1/20)-1)</f>
        <v>2.4577644364143225E-9</v>
      </c>
      <c r="H29">
        <f>IF(AMS_2030!H29=0,0,(AMS_2050!H29/AMS_2030!H29)^(1/20)-1)</f>
        <v>1.2250768422601421E-3</v>
      </c>
      <c r="I29">
        <f>IF(AMS_2030!I29=0,0,(AMS_2050!I29/AMS_2030!I29)^(1/20)-1)</f>
        <v>-1.5464664329456479E-4</v>
      </c>
      <c r="J29">
        <f>IF(AMS_2030!J29=0,0,(AMS_2050!J29/AMS_2030!J29)^(1/20)-1)</f>
        <v>-3.1793463602525218E-3</v>
      </c>
      <c r="K29" s="64">
        <f>IF('AMS_2030 (Z)'!AW29=0,0,('AMS_2050 (Z)'!AW29/'AMS_2030 (Z)'!AW29)^(1/20)-1)</f>
        <v>8.6713777213831555E-4</v>
      </c>
      <c r="L29" s="64">
        <f t="shared" si="3"/>
        <v>8.6713777213831555E-4</v>
      </c>
      <c r="M29">
        <f>IF(AMS_2030!M29=0,0,(AMS_2050!M29/AMS_2030!M29)^(1/20)-1)</f>
        <v>1.0039810372510782E-3</v>
      </c>
      <c r="N29">
        <f>IF(AMS_2030!N29=0,0,(AMS_2050!N29/AMS_2030!N29)^(1/20)-1)</f>
        <v>3.1852712779438797E-3</v>
      </c>
      <c r="O29">
        <f>IF(AMS_2030!O29=0,0,(AMS_2050!O29/AMS_2030!O29)^(1/20)-1)</f>
        <v>-8.5688778317660752E-3</v>
      </c>
      <c r="P29">
        <f>IF(AMS_2030!P29=0,0,(AMS_2050!P29/AMS_2030!P29)^(1/20)-1)</f>
        <v>-6.8430705698652172E-4</v>
      </c>
      <c r="Q29">
        <f>IF(AMS_2030!Q29=0,0,(AMS_2050!Q29/AMS_2030!Q29)^(1/20)-1)</f>
        <v>-2.9386208089121624E-7</v>
      </c>
      <c r="R29">
        <f>IF(AMS_2030!R29=0,0,(AMS_2050!R29/AMS_2030!R29)^(1/20)-1)</f>
        <v>3.4685743610651798E-8</v>
      </c>
      <c r="S29" s="64">
        <f t="shared" si="1"/>
        <v>-3.5550841259723853E-6</v>
      </c>
      <c r="T29" s="64">
        <f>IF(AMS_2030!T29=0,0,(AMS_2050!T29/AMS_2030!T29)^(1/20)-1)</f>
        <v>-3.5550841259723853E-6</v>
      </c>
      <c r="U29">
        <f>IF(AMS_2030!U29=0,0,(AMS_2050!U29/AMS_2030!U29)^(1/20)-1)</f>
        <v>0</v>
      </c>
      <c r="V29">
        <f>IF(AMS_2030!V29=0,0,(AMS_2050!V29/AMS_2030!V29)^(1/20)-1)</f>
        <v>0</v>
      </c>
      <c r="W29">
        <f>IF(AMS_2030!W29=0,0,(AMS_2050!W29/AMS_2030!W29)^(1/20)-1)</f>
        <v>7.0270395837868094E-4</v>
      </c>
      <c r="X29">
        <f>IF(AMS_2030!X29=0,0,(AMS_2050!X29/AMS_2030!X29)^(1/20)-1)</f>
        <v>-7.3230238878396747E-6</v>
      </c>
      <c r="Y29">
        <f>IF(AMS_2030!Y29=0,0,(AMS_2050!Y29/AMS_2030!Y29)^(1/20)-1)</f>
        <v>0</v>
      </c>
      <c r="Z29">
        <f>IF(AMS_2030!Z29=0,0,(AMS_2050!Z29/AMS_2030!Z29)^(1/20)-1)</f>
        <v>1.9777097236950425E-4</v>
      </c>
      <c r="AA29">
        <f>IF(AMS_2030!AA29=0,0,(AMS_2050!AA29/AMS_2030!AA29)^(1/20)-1)</f>
        <v>1.7302308820903445E-3</v>
      </c>
      <c r="AB29">
        <f>IF(AMS_2030!AB29=0,0,(AMS_2050!AB29/AMS_2030!AB29)^(1/20)-1)</f>
        <v>2.1150837869732264E-4</v>
      </c>
      <c r="AC29">
        <f>IF(AMS_2030!AC29=0,0,(AMS_2050!AC29/AMS_2030!AC29)^(1/20)-1)</f>
        <v>-3.2473454331805041E-4</v>
      </c>
      <c r="AD29">
        <f>IF(AMS_2030!AD29=0,0,(AMS_2050!AD29/AMS_2030!AD29)^(1/20)-1)</f>
        <v>1.0870320321654248E-5</v>
      </c>
      <c r="AE29">
        <f>IF(AMS_2030!AE29=0,0,(AMS_2050!AE29/AMS_2030!AE29)^(1/20)-1)</f>
        <v>-3.206653614140631E-5</v>
      </c>
      <c r="AF29">
        <f>IF(AMS_2030!AF29=0,0,(AMS_2050!AF29/AMS_2030!AF29)^(1/20)-1)</f>
        <v>3.2950273427378995E-4</v>
      </c>
      <c r="AG29">
        <f>IF(AMS_2030!AG29=0,0,(AMS_2050!AG29/AMS_2030!AG29)^(1/20)-1)</f>
        <v>0</v>
      </c>
      <c r="AH29">
        <f>IF(AMS_2030!AH29=0,0,(AMS_2050!AH29/AMS_2030!AH29)^(1/20)-1)</f>
        <v>3.4258981072454731E-5</v>
      </c>
      <c r="AI29">
        <f>IF(AMS_2030!AI29=0,0,(AMS_2050!AI29/AMS_2030!AI29)^(1/20)-1)</f>
        <v>-1.272334996822444E-4</v>
      </c>
      <c r="AJ29">
        <f>IF(AMS_2030!AJ29=0,0,(AMS_2050!AJ29/AMS_2030!AJ29)^(1/20)-1)</f>
        <v>-1.6874905554686848E-5</v>
      </c>
      <c r="AK29">
        <f>IF(AMS_2030!AK29=0,0,(AMS_2050!AK29/AMS_2030!AK29)^(1/20)-1)</f>
        <v>0</v>
      </c>
      <c r="AL29">
        <f>IF(AMS_2030!AL29=0,0,(AMS_2050!AL29/AMS_2030!AL29)^(1/20)-1)</f>
        <v>-2.907263659687187E-4</v>
      </c>
      <c r="AM29">
        <f>IF(AMS_2030!AM29=0,0,(AMS_2050!AM29/AMS_2030!AM29)^(1/20)-1)</f>
        <v>-4.5480692922872379E-7</v>
      </c>
      <c r="AN29">
        <f>IF(AMS_2030!AN29=0,0,(AMS_2050!AN29/AMS_2030!AN29)^(1/20)-1)</f>
        <v>0</v>
      </c>
      <c r="AO29">
        <f>IF(AMS_2030!AO29=0,0,(AMS_2050!AO29/AMS_2030!AO29)^(1/20)-1)</f>
        <v>6.0834255105612911E-5</v>
      </c>
      <c r="AP29">
        <f>IF(AMS_2030!AP29=0,0,(AMS_2050!AP29/AMS_2030!AP29)^(1/20)-1)</f>
        <v>0</v>
      </c>
      <c r="AQ29">
        <f>IF(AMS_2030!AQ29=0,0,(AMS_2050!AQ29/AMS_2030!AQ29)^(1/20)-1)</f>
        <v>0</v>
      </c>
      <c r="AR29">
        <f>IF(AMS_2030!AR29=0,0,(AMS_2050!AR29/AMS_2030!AR29)^(1/20)-1)</f>
        <v>0</v>
      </c>
      <c r="AS29">
        <f>IF(AMS_2030!AS29=0,0,(AMS_2050!AS29/AMS_2030!AS29)^(1/20)-1)</f>
        <v>0</v>
      </c>
      <c r="AT29">
        <f>IF(AMS_2030!AT29=0,0,(AMS_2050!AT29/AMS_2030!AT29)^(1/20)-1)</f>
        <v>-3.6200096186467245E-4</v>
      </c>
      <c r="AU29">
        <f>IF(AMS_2030!AU29=0,0,(AMS_2050!AU29/AMS_2030!AU29)^(1/20)-1)</f>
        <v>0</v>
      </c>
    </row>
    <row r="30" spans="1:47" x14ac:dyDescent="0.25">
      <c r="A30" s="146"/>
      <c r="B30" s="1" t="s">
        <v>28</v>
      </c>
      <c r="C30" s="1">
        <v>26</v>
      </c>
      <c r="D30" s="4" t="s">
        <v>65</v>
      </c>
      <c r="E30">
        <f>IF(AMS_2030!E30=0,0,(AMS_2050!E30/AMS_2030!E30)^(1/20)-1)</f>
        <v>1.0031196403852416E-3</v>
      </c>
      <c r="F30">
        <f>IF(AMS_2030!F30=0,0,(AMS_2050!F30/AMS_2030!F30)^(1/20)-1)</f>
        <v>7.8746690188524759E-4</v>
      </c>
      <c r="G30">
        <f>IF(AMS_2030!G30=0,0,(AMS_2050!G30/AMS_2030!G30)^(1/20)-1)</f>
        <v>2.4577646584589274E-9</v>
      </c>
      <c r="H30">
        <f>IF(AMS_2030!H30=0,0,(AMS_2050!H30/AMS_2030!H30)^(1/20)-1)</f>
        <v>1.2285760827028813E-3</v>
      </c>
      <c r="I30">
        <f>IF(AMS_2030!I30=0,0,(AMS_2050!I30/AMS_2030!I30)^(1/20)-1)</f>
        <v>-1.527492204088654E-4</v>
      </c>
      <c r="J30">
        <f>IF(AMS_2030!J30=0,0,(AMS_2050!J30/AMS_2030!J30)^(1/20)-1)</f>
        <v>-3.1483938423146896E-3</v>
      </c>
      <c r="K30" s="64">
        <f>IF('AMS_2030 (Z)'!AW30=0,0,('AMS_2050 (Z)'!AW30/'AMS_2030 (Z)'!AW30)^(1/20)-1)</f>
        <v>8.8236336245950397E-4</v>
      </c>
      <c r="L30" s="64">
        <f t="shared" si="3"/>
        <v>8.8236336245950397E-4</v>
      </c>
      <c r="M30">
        <f>IF(AMS_2030!M30=0,0,(AMS_2050!M30/AMS_2030!M30)^(1/20)-1)</f>
        <v>1.2808781663617985E-3</v>
      </c>
      <c r="N30">
        <f>IF(AMS_2030!N30=0,0,(AMS_2050!N30/AMS_2030!N30)^(1/20)-1)</f>
        <v>3.1865538413464733E-3</v>
      </c>
      <c r="O30">
        <f>IF(AMS_2030!O30=0,0,(AMS_2050!O30/AMS_2030!O30)^(1/20)-1)</f>
        <v>-8.5013289864181996E-3</v>
      </c>
      <c r="P30">
        <f>IF(AMS_2030!P30=0,0,(AMS_2050!P30/AMS_2030!P30)^(1/20)-1)</f>
        <v>-6.8438781484425615E-4</v>
      </c>
      <c r="Q30">
        <f>IF(AMS_2030!Q30=0,0,(AMS_2050!Q30/AMS_2030!Q30)^(1/20)-1)</f>
        <v>-2.9386208089121624E-7</v>
      </c>
      <c r="R30">
        <f>IF(AMS_2030!R30=0,0,(AMS_2050!R30/AMS_2030!R30)^(1/20)-1)</f>
        <v>3.4685743610651798E-8</v>
      </c>
      <c r="S30" s="64">
        <f t="shared" si="1"/>
        <v>-3.5585860264086833E-6</v>
      </c>
      <c r="T30" s="64">
        <f>IF(AMS_2030!T30=0,0,(AMS_2050!T30/AMS_2030!T30)^(1/20)-1)</f>
        <v>-3.5585860264086833E-6</v>
      </c>
      <c r="U30">
        <f>IF(AMS_2030!U30=0,0,(AMS_2050!U30/AMS_2030!U30)^(1/20)-1)</f>
        <v>0</v>
      </c>
      <c r="V30">
        <f>IF(AMS_2030!V30=0,0,(AMS_2050!V30/AMS_2030!V30)^(1/20)-1)</f>
        <v>0</v>
      </c>
      <c r="W30">
        <f>IF(AMS_2030!W30=0,0,(AMS_2050!W30/AMS_2030!W30)^(1/20)-1)</f>
        <v>7.7692532357143129E-4</v>
      </c>
      <c r="X30">
        <f>IF(AMS_2030!X30=0,0,(AMS_2050!X30/AMS_2030!X30)^(1/20)-1)</f>
        <v>-1.0977836543357711E-5</v>
      </c>
      <c r="Y30">
        <f>IF(AMS_2030!Y30=0,0,(AMS_2050!Y30/AMS_2030!Y30)^(1/20)-1)</f>
        <v>0</v>
      </c>
      <c r="Z30">
        <f>IF(AMS_2030!Z30=0,0,(AMS_2050!Z30/AMS_2030!Z30)^(1/20)-1)</f>
        <v>1.9893365225542858E-4</v>
      </c>
      <c r="AA30">
        <f>IF(AMS_2030!AA30=0,0,(AMS_2050!AA30/AMS_2030!AA30)^(1/20)-1)</f>
        <v>1.7302304545732117E-3</v>
      </c>
      <c r="AB30">
        <f>IF(AMS_2030!AB30=0,0,(AMS_2050!AB30/AMS_2030!AB30)^(1/20)-1)</f>
        <v>1.7796705755546149E-4</v>
      </c>
      <c r="AC30">
        <f>IF(AMS_2030!AC30=0,0,(AMS_2050!AC30/AMS_2030!AC30)^(1/20)-1)</f>
        <v>-3.2473454331805041E-4</v>
      </c>
      <c r="AD30">
        <f>IF(AMS_2030!AD30=0,0,(AMS_2050!AD30/AMS_2030!AD30)^(1/20)-1)</f>
        <v>1.0870320321654248E-5</v>
      </c>
      <c r="AE30">
        <f>IF(AMS_2030!AE30=0,0,(AMS_2050!AE30/AMS_2030!AE30)^(1/20)-1)</f>
        <v>-3.206653614140631E-5</v>
      </c>
      <c r="AF30">
        <f>IF(AMS_2030!AF30=0,0,(AMS_2050!AF30/AMS_2030!AF30)^(1/20)-1)</f>
        <v>3.2950273427378995E-4</v>
      </c>
      <c r="AG30">
        <f>IF(AMS_2030!AG30=0,0,(AMS_2050!AG30/AMS_2030!AG30)^(1/20)-1)</f>
        <v>0</v>
      </c>
      <c r="AH30">
        <f>IF(AMS_2030!AH30=0,0,(AMS_2050!AH30/AMS_2030!AH30)^(1/20)-1)</f>
        <v>3.4258981072454731E-5</v>
      </c>
      <c r="AI30">
        <f>IF(AMS_2030!AI30=0,0,(AMS_2050!AI30/AMS_2030!AI30)^(1/20)-1)</f>
        <v>-1.2737994651590423E-4</v>
      </c>
      <c r="AJ30">
        <f>IF(AMS_2030!AJ30=0,0,(AMS_2050!AJ30/AMS_2030!AJ30)^(1/20)-1)</f>
        <v>-4.9869011753966852E-5</v>
      </c>
      <c r="AK30">
        <f>IF(AMS_2030!AK30=0,0,(AMS_2050!AK30/AMS_2030!AK30)^(1/20)-1)</f>
        <v>0</v>
      </c>
      <c r="AL30">
        <f>IF(AMS_2030!AL30=0,0,(AMS_2050!AL30/AMS_2030!AL30)^(1/20)-1)</f>
        <v>-2.907263659687187E-4</v>
      </c>
      <c r="AM30">
        <f>IF(AMS_2030!AM30=0,0,(AMS_2050!AM30/AMS_2030!AM30)^(1/20)-1)</f>
        <v>-3.7130869512402853E-7</v>
      </c>
      <c r="AN30">
        <f>IF(AMS_2030!AN30=0,0,(AMS_2050!AN30/AMS_2030!AN30)^(1/20)-1)</f>
        <v>0</v>
      </c>
      <c r="AO30">
        <f>IF(AMS_2030!AO30=0,0,(AMS_2050!AO30/AMS_2030!AO30)^(1/20)-1)</f>
        <v>6.0834255105612911E-5</v>
      </c>
      <c r="AP30">
        <f>IF(AMS_2030!AP30=0,0,(AMS_2050!AP30/AMS_2030!AP30)^(1/20)-1)</f>
        <v>0</v>
      </c>
      <c r="AQ30">
        <f>IF(AMS_2030!AQ30=0,0,(AMS_2050!AQ30/AMS_2030!AQ30)^(1/20)-1)</f>
        <v>0</v>
      </c>
      <c r="AR30">
        <f>IF(AMS_2030!AR30=0,0,(AMS_2050!AR30/AMS_2030!AR30)^(1/20)-1)</f>
        <v>0</v>
      </c>
      <c r="AS30">
        <f>IF(AMS_2030!AS30=0,0,(AMS_2050!AS30/AMS_2030!AS30)^(1/20)-1)</f>
        <v>0</v>
      </c>
      <c r="AT30">
        <f>IF(AMS_2030!AT30=0,0,(AMS_2050!AT30/AMS_2030!AT30)^(1/20)-1)</f>
        <v>-6.7939810021933056E-4</v>
      </c>
      <c r="AU30">
        <f>IF(AMS_2030!AU30=0,0,(AMS_2050!AU30/AMS_2030!AU30)^(1/20)-1)</f>
        <v>0</v>
      </c>
    </row>
    <row r="31" spans="1:47" x14ac:dyDescent="0.25">
      <c r="A31" s="146"/>
      <c r="B31" s="1" t="s">
        <v>29</v>
      </c>
      <c r="C31" s="1">
        <v>27</v>
      </c>
      <c r="D31" s="4" t="s">
        <v>66</v>
      </c>
      <c r="E31">
        <f>IF(AMS_2030!E31=0,0,(AMS_2050!E31/AMS_2030!E31)^(1/20)-1)</f>
        <v>1.004818371595162E-3</v>
      </c>
      <c r="F31">
        <f>IF(AMS_2030!F31=0,0,(AMS_2050!F31/AMS_2030!F31)^(1/20)-1)</f>
        <v>7.8757505139925854E-4</v>
      </c>
      <c r="G31">
        <f>IF(AMS_2030!G31=0,0,(AMS_2050!G31/AMS_2030!G31)^(1/20)-1)</f>
        <v>2.4577644364143225E-9</v>
      </c>
      <c r="H31">
        <f>IF(AMS_2030!H31=0,0,(AMS_2050!H31/AMS_2030!H31)^(1/20)-1)</f>
        <v>1.2242486385709572E-3</v>
      </c>
      <c r="I31">
        <f>IF(AMS_2030!I31=0,0,(AMS_2050!I31/AMS_2030!I31)^(1/20)-1)</f>
        <v>-1.5509407621649984E-4</v>
      </c>
      <c r="J31">
        <f>IF(AMS_2030!J31=0,0,(AMS_2050!J31/AMS_2030!J31)^(1/20)-1)</f>
        <v>-3.1711132059895064E-3</v>
      </c>
      <c r="K31" s="64">
        <f>IF('AMS_2030 (Z)'!AW31=0,0,('AMS_2050 (Z)'!AW31/'AMS_2030 (Z)'!AW31)^(1/20)-1)</f>
        <v>8.6719674175195216E-4</v>
      </c>
      <c r="L31" s="64">
        <f t="shared" si="3"/>
        <v>8.6719674175195216E-4</v>
      </c>
      <c r="M31">
        <f>IF(AMS_2030!M31=0,0,(AMS_2050!M31/AMS_2030!M31)^(1/20)-1)</f>
        <v>1.0066317447294804E-3</v>
      </c>
      <c r="N31">
        <f>IF(AMS_2030!N31=0,0,(AMS_2050!N31/AMS_2030!N31)^(1/20)-1)</f>
        <v>3.1849686798937071E-3</v>
      </c>
      <c r="O31">
        <f>IF(AMS_2030!O31=0,0,(AMS_2050!O31/AMS_2030!O31)^(1/20)-1)</f>
        <v>-8.5129554132016283E-3</v>
      </c>
      <c r="P31">
        <f>IF(AMS_2030!P31=0,0,(AMS_2050!P31/AMS_2030!P31)^(1/20)-1)</f>
        <v>-6.8518881889267913E-4</v>
      </c>
      <c r="Q31">
        <f>IF(AMS_2030!Q31=0,0,(AMS_2050!Q31/AMS_2030!Q31)^(1/20)-1)</f>
        <v>-2.9386208089121624E-7</v>
      </c>
      <c r="R31">
        <f>IF(AMS_2030!R31=0,0,(AMS_2050!R31/AMS_2030!R31)^(1/20)-1)</f>
        <v>3.4685743610651798E-8</v>
      </c>
      <c r="S31" s="64">
        <f t="shared" si="1"/>
        <v>-3.550979476130145E-6</v>
      </c>
      <c r="T31" s="64">
        <f>IF(AMS_2030!T31=0,0,(AMS_2050!T31/AMS_2030!T31)^(1/20)-1)</f>
        <v>-3.550979476130145E-6</v>
      </c>
      <c r="U31">
        <f>IF(AMS_2030!U31=0,0,(AMS_2050!U31/AMS_2030!U31)^(1/20)-1)</f>
        <v>0</v>
      </c>
      <c r="V31">
        <f>IF(AMS_2030!V31=0,0,(AMS_2050!V31/AMS_2030!V31)^(1/20)-1)</f>
        <v>0</v>
      </c>
      <c r="W31">
        <f>IF(AMS_2030!W31=0,0,(AMS_2050!W31/AMS_2030!W31)^(1/20)-1)</f>
        <v>7.5615821440355724E-4</v>
      </c>
      <c r="X31">
        <f>IF(AMS_2030!X31=0,0,(AMS_2050!X31/AMS_2030!X31)^(1/20)-1)</f>
        <v>-7.3462872540730473E-6</v>
      </c>
      <c r="Y31">
        <f>IF(AMS_2030!Y31=0,0,(AMS_2050!Y31/AMS_2030!Y31)^(1/20)-1)</f>
        <v>0</v>
      </c>
      <c r="Z31">
        <f>IF(AMS_2030!Z31=0,0,(AMS_2050!Z31/AMS_2030!Z31)^(1/20)-1)</f>
        <v>1.9777342433902056E-4</v>
      </c>
      <c r="AA31">
        <f>IF(AMS_2030!AA31=0,0,(AMS_2050!AA31/AMS_2030!AA31)^(1/20)-1)</f>
        <v>1.7302308821536272E-3</v>
      </c>
      <c r="AB31">
        <f>IF(AMS_2030!AB31=0,0,(AMS_2050!AB31/AMS_2030!AB31)^(1/20)-1)</f>
        <v>1.7786736537406256E-4</v>
      </c>
      <c r="AC31">
        <f>IF(AMS_2030!AC31=0,0,(AMS_2050!AC31/AMS_2030!AC31)^(1/20)-1)</f>
        <v>-3.2473454331805041E-4</v>
      </c>
      <c r="AD31">
        <f>IF(AMS_2030!AD31=0,0,(AMS_2050!AD31/AMS_2030!AD31)^(1/20)-1)</f>
        <v>1.0870320321654248E-5</v>
      </c>
      <c r="AE31">
        <f>IF(AMS_2030!AE31=0,0,(AMS_2050!AE31/AMS_2030!AE31)^(1/20)-1)</f>
        <v>-3.206653614140631E-5</v>
      </c>
      <c r="AF31">
        <f>IF(AMS_2030!AF31=0,0,(AMS_2050!AF31/AMS_2030!AF31)^(1/20)-1)</f>
        <v>3.2950273427378995E-4</v>
      </c>
      <c r="AG31">
        <f>IF(AMS_2030!AG31=0,0,(AMS_2050!AG31/AMS_2030!AG31)^(1/20)-1)</f>
        <v>0</v>
      </c>
      <c r="AH31">
        <f>IF(AMS_2030!AH31=0,0,(AMS_2050!AH31/AMS_2030!AH31)^(1/20)-1)</f>
        <v>3.4258981072454731E-5</v>
      </c>
      <c r="AI31">
        <f>IF(AMS_2030!AI31=0,0,(AMS_2050!AI31/AMS_2030!AI31)^(1/20)-1)</f>
        <v>-1.272334996822444E-4</v>
      </c>
      <c r="AJ31">
        <f>IF(AMS_2030!AJ31=0,0,(AMS_2050!AJ31/AMS_2030!AJ31)^(1/20)-1)</f>
        <v>-2.2160066488952079E-4</v>
      </c>
      <c r="AK31">
        <f>IF(AMS_2030!AK31=0,0,(AMS_2050!AK31/AMS_2030!AK31)^(1/20)-1)</f>
        <v>0</v>
      </c>
      <c r="AL31">
        <f>IF(AMS_2030!AL31=0,0,(AMS_2050!AL31/AMS_2030!AL31)^(1/20)-1)</f>
        <v>-2.907263659687187E-4</v>
      </c>
      <c r="AM31">
        <f>IF(AMS_2030!AM31=0,0,(AMS_2050!AM31/AMS_2030!AM31)^(1/20)-1)</f>
        <v>-4.5559200056999316E-7</v>
      </c>
      <c r="AN31">
        <f>IF(AMS_2030!AN31=0,0,(AMS_2050!AN31/AMS_2030!AN31)^(1/20)-1)</f>
        <v>0</v>
      </c>
      <c r="AO31">
        <f>IF(AMS_2030!AO31=0,0,(AMS_2050!AO31/AMS_2030!AO31)^(1/20)-1)</f>
        <v>6.0834255105612911E-5</v>
      </c>
      <c r="AP31">
        <f>IF(AMS_2030!AP31=0,0,(AMS_2050!AP31/AMS_2030!AP31)^(1/20)-1)</f>
        <v>0</v>
      </c>
      <c r="AQ31">
        <f>IF(AMS_2030!AQ31=0,0,(AMS_2050!AQ31/AMS_2030!AQ31)^(1/20)-1)</f>
        <v>0</v>
      </c>
      <c r="AR31">
        <f>IF(AMS_2030!AR31=0,0,(AMS_2050!AR31/AMS_2030!AR31)^(1/20)-1)</f>
        <v>0</v>
      </c>
      <c r="AS31">
        <f>IF(AMS_2030!AS31=0,0,(AMS_2050!AS31/AMS_2030!AS31)^(1/20)-1)</f>
        <v>0</v>
      </c>
      <c r="AT31">
        <f>IF(AMS_2030!AT31=0,0,(AMS_2050!AT31/AMS_2030!AT31)^(1/20)-1)</f>
        <v>-6.206236866855841E-4</v>
      </c>
      <c r="AU31">
        <f>IF(AMS_2030!AU31=0,0,(AMS_2050!AU31/AMS_2030!AU31)^(1/20)-1)</f>
        <v>0</v>
      </c>
    </row>
    <row r="32" spans="1:47" x14ac:dyDescent="0.25">
      <c r="A32" s="146"/>
      <c r="B32" s="1" t="s">
        <v>30</v>
      </c>
      <c r="C32" s="1">
        <v>28</v>
      </c>
      <c r="D32" s="4" t="s">
        <v>67</v>
      </c>
      <c r="E32">
        <f>IF(AMS_2030!E32=0,0,(AMS_2050!E32/AMS_2030!E32)^(1/20)-1)</f>
        <v>1.0029567830267538E-3</v>
      </c>
      <c r="F32">
        <f>IF(AMS_2030!F32=0,0,(AMS_2050!F32/AMS_2030!F32)^(1/20)-1)</f>
        <v>7.8702495172588982E-4</v>
      </c>
      <c r="G32">
        <f>IF(AMS_2030!G32=0,0,(AMS_2050!G32/AMS_2030!G32)^(1/20)-1)</f>
        <v>2.4577644364143225E-9</v>
      </c>
      <c r="H32">
        <f>IF(AMS_2030!H32=0,0,(AMS_2050!H32/AMS_2030!H32)^(1/20)-1)</f>
        <v>1.2460289425779703E-3</v>
      </c>
      <c r="I32">
        <f>IF(AMS_2030!I32=0,0,(AMS_2050!I32/AMS_2030!I32)^(1/20)-1)</f>
        <v>-1.4321031904540593E-4</v>
      </c>
      <c r="J32">
        <f>IF(AMS_2030!J32=0,0,(AMS_2050!J32/AMS_2030!J32)^(1/20)-1)</f>
        <v>-3.1921398068953666E-3</v>
      </c>
      <c r="K32" s="64">
        <f>IF('AMS_2030 (Z)'!AW32=0,0,('AMS_2050 (Z)'!AW32/'AMS_2030 (Z)'!AW32)^(1/20)-1)</f>
        <v>8.629031637141793E-4</v>
      </c>
      <c r="L32" s="64">
        <f t="shared" si="3"/>
        <v>8.629031637141793E-4</v>
      </c>
      <c r="M32">
        <f>IF(AMS_2030!M32=0,0,(AMS_2050!M32/AMS_2030!M32)^(1/20)-1)</f>
        <v>3.8398823314156338E-4</v>
      </c>
      <c r="N32">
        <f>IF(AMS_2030!N32=0,0,(AMS_2050!N32/AMS_2030!N32)^(1/20)-1)</f>
        <v>3.192986469048309E-3</v>
      </c>
      <c r="O32">
        <f>IF(AMS_2030!O32=0,0,(AMS_2050!O32/AMS_2030!O32)^(1/20)-1)</f>
        <v>-8.5034911487469333E-3</v>
      </c>
      <c r="P32">
        <f>IF(AMS_2030!P32=0,0,(AMS_2050!P32/AMS_2030!P32)^(1/20)-1)</f>
        <v>-6.8524726063423635E-4</v>
      </c>
      <c r="Q32">
        <f>IF(AMS_2030!Q32=0,0,(AMS_2050!Q32/AMS_2030!Q32)^(1/20)-1)</f>
        <v>-2.9386208089121624E-7</v>
      </c>
      <c r="R32">
        <f>IF(AMS_2030!R32=0,0,(AMS_2050!R32/AMS_2030!R32)^(1/20)-1)</f>
        <v>3.4685743610651798E-8</v>
      </c>
      <c r="S32" s="64">
        <f t="shared" si="1"/>
        <v>-3.6605358543218003E-6</v>
      </c>
      <c r="T32" s="64">
        <f>IF(AMS_2030!T32=0,0,(AMS_2050!T32/AMS_2030!T32)^(1/20)-1)</f>
        <v>-3.6605358543218003E-6</v>
      </c>
      <c r="U32">
        <f>IF(AMS_2030!U32=0,0,(AMS_2050!U32/AMS_2030!U32)^(1/20)-1)</f>
        <v>0</v>
      </c>
      <c r="V32">
        <f>IF(AMS_2030!V32=0,0,(AMS_2050!V32/AMS_2030!V32)^(1/20)-1)</f>
        <v>0</v>
      </c>
      <c r="W32">
        <f>IF(AMS_2030!W32=0,0,(AMS_2050!W32/AMS_2030!W32)^(1/20)-1)</f>
        <v>8.5840176998464024E-4</v>
      </c>
      <c r="X32">
        <f>IF(AMS_2030!X32=0,0,(AMS_2050!X32/AMS_2030!X32)^(1/20)-1)</f>
        <v>-7.3445637350788573E-6</v>
      </c>
      <c r="Y32">
        <f>IF(AMS_2030!Y32=0,0,(AMS_2050!Y32/AMS_2030!Y32)^(1/20)-1)</f>
        <v>0</v>
      </c>
      <c r="Z32">
        <f>IF(AMS_2030!Z32=0,0,(AMS_2050!Z32/AMS_2030!Z32)^(1/20)-1)</f>
        <v>1.978067689050178E-4</v>
      </c>
      <c r="AA32">
        <f>IF(AMS_2030!AA32=0,0,(AMS_2050!AA32/AMS_2030!AA32)^(1/20)-1)</f>
        <v>1.7302308814024503E-3</v>
      </c>
      <c r="AB32">
        <f>IF(AMS_2030!AB32=0,0,(AMS_2050!AB32/AMS_2030!AB32)^(1/20)-1)</f>
        <v>1.6989058652105982E-4</v>
      </c>
      <c r="AC32">
        <f>IF(AMS_2030!AC32=0,0,(AMS_2050!AC32/AMS_2030!AC32)^(1/20)-1)</f>
        <v>-3.2473454331805041E-4</v>
      </c>
      <c r="AD32">
        <f>IF(AMS_2030!AD32=0,0,(AMS_2050!AD32/AMS_2030!AD32)^(1/20)-1)</f>
        <v>1.0870320321654248E-5</v>
      </c>
      <c r="AE32">
        <f>IF(AMS_2030!AE32=0,0,(AMS_2050!AE32/AMS_2030!AE32)^(1/20)-1)</f>
        <v>-3.206653614140631E-5</v>
      </c>
      <c r="AF32">
        <f>IF(AMS_2030!AF32=0,0,(AMS_2050!AF32/AMS_2030!AF32)^(1/20)-1)</f>
        <v>3.2950273427378995E-4</v>
      </c>
      <c r="AG32">
        <f>IF(AMS_2030!AG32=0,0,(AMS_2050!AG32/AMS_2030!AG32)^(1/20)-1)</f>
        <v>0</v>
      </c>
      <c r="AH32">
        <f>IF(AMS_2030!AH32=0,0,(AMS_2050!AH32/AMS_2030!AH32)^(1/20)-1)</f>
        <v>3.4258981072454731E-5</v>
      </c>
      <c r="AI32">
        <f>IF(AMS_2030!AI32=0,0,(AMS_2050!AI32/AMS_2030!AI32)^(1/20)-1)</f>
        <v>-1.272334996822444E-4</v>
      </c>
      <c r="AJ32">
        <f>IF(AMS_2030!AJ32=0,0,(AMS_2050!AJ32/AMS_2030!AJ32)^(1/20)-1)</f>
        <v>-1.9508828380099263E-4</v>
      </c>
      <c r="AK32">
        <f>IF(AMS_2030!AK32=0,0,(AMS_2050!AK32/AMS_2030!AK32)^(1/20)-1)</f>
        <v>0</v>
      </c>
      <c r="AL32">
        <f>IF(AMS_2030!AL32=0,0,(AMS_2050!AL32/AMS_2030!AL32)^(1/20)-1)</f>
        <v>-2.907263659687187E-4</v>
      </c>
      <c r="AM32">
        <f>IF(AMS_2030!AM32=0,0,(AMS_2050!AM32/AMS_2030!AM32)^(1/20)-1)</f>
        <v>-2.0622049257124075E-7</v>
      </c>
      <c r="AN32">
        <f>IF(AMS_2030!AN32=0,0,(AMS_2050!AN32/AMS_2030!AN32)^(1/20)-1)</f>
        <v>0</v>
      </c>
      <c r="AO32">
        <f>IF(AMS_2030!AO32=0,0,(AMS_2050!AO32/AMS_2030!AO32)^(1/20)-1)</f>
        <v>6.0834255105612911E-5</v>
      </c>
      <c r="AP32">
        <f>IF(AMS_2030!AP32=0,0,(AMS_2050!AP32/AMS_2030!AP32)^(1/20)-1)</f>
        <v>0</v>
      </c>
      <c r="AQ32">
        <f>IF(AMS_2030!AQ32=0,0,(AMS_2050!AQ32/AMS_2030!AQ32)^(1/20)-1)</f>
        <v>0</v>
      </c>
      <c r="AR32">
        <f>IF(AMS_2030!AR32=0,0,(AMS_2050!AR32/AMS_2030!AR32)^(1/20)-1)</f>
        <v>0</v>
      </c>
      <c r="AS32">
        <f>IF(AMS_2030!AS32=0,0,(AMS_2050!AS32/AMS_2030!AS32)^(1/20)-1)</f>
        <v>0</v>
      </c>
      <c r="AT32">
        <f>IF(AMS_2030!AT32=0,0,(AMS_2050!AT32/AMS_2030!AT32)^(1/20)-1)</f>
        <v>-1.0647175312490376E-3</v>
      </c>
      <c r="AU32">
        <f>IF(AMS_2030!AU32=0,0,(AMS_2050!AU32/AMS_2030!AU32)^(1/20)-1)</f>
        <v>0</v>
      </c>
    </row>
    <row r="33" spans="1:47" x14ac:dyDescent="0.25">
      <c r="A33" s="146"/>
      <c r="B33" s="1" t="s">
        <v>31</v>
      </c>
      <c r="C33" s="1">
        <v>29</v>
      </c>
      <c r="D33" s="4" t="s">
        <v>68</v>
      </c>
      <c r="E33">
        <f>IF(AMS_2030!E33=0,0,(AMS_2050!E33/AMS_2030!E33)^(1/20)-1)</f>
        <v>1.0056138777070345E-3</v>
      </c>
      <c r="F33">
        <f>IF(AMS_2030!F33=0,0,(AMS_2050!F33/AMS_2030!F33)^(1/20)-1)</f>
        <v>8.7409824498352329E-4</v>
      </c>
      <c r="G33">
        <f>IF(AMS_2030!G33=0,0,(AMS_2050!G33/AMS_2030!G33)^(1/20)-1)</f>
        <v>2.4577644364143225E-9</v>
      </c>
      <c r="H33">
        <f>IF(AMS_2030!H33=0,0,(AMS_2050!H33/AMS_2030!H33)^(1/20)-1)</f>
        <v>1.254707053408799E-3</v>
      </c>
      <c r="I33">
        <f>IF(AMS_2030!I33=0,0,(AMS_2050!I33/AMS_2030!I33)^(1/20)-1)</f>
        <v>-1.3852275962444871E-4</v>
      </c>
      <c r="J33">
        <f>IF(AMS_2030!J33=0,0,(AMS_2050!J33/AMS_2030!J33)^(1/20)-1)</f>
        <v>-3.229757895033103E-3</v>
      </c>
      <c r="K33" s="64">
        <f>IF('AMS_2030 (Z)'!AW33=0,0,('AMS_2050 (Z)'!AW33/'AMS_2030 (Z)'!AW33)^(1/20)-1)</f>
        <v>-4.4565265651954622E-3</v>
      </c>
      <c r="L33" s="64">
        <f t="shared" si="3"/>
        <v>-4.4565265651954622E-3</v>
      </c>
      <c r="M33">
        <f>IF(AMS_2030!M33=0,0,(AMS_2050!M33/AMS_2030!M33)^(1/20)-1)</f>
        <v>-4.4771753849270901E-4</v>
      </c>
      <c r="N33">
        <f>IF(AMS_2030!N33=0,0,(AMS_2050!N33/AMS_2030!N33)^(1/20)-1)</f>
        <v>3.1962087144676854E-3</v>
      </c>
      <c r="O33">
        <f>IF(AMS_2030!O33=0,0,(AMS_2050!O33/AMS_2030!O33)^(1/20)-1)</f>
        <v>-8.4990120631678323E-3</v>
      </c>
      <c r="P33">
        <f>IF(AMS_2030!P33=0,0,(AMS_2050!P33/AMS_2030!P33)^(1/20)-1)</f>
        <v>-6.8607355586913776E-4</v>
      </c>
      <c r="Q33">
        <f>IF(AMS_2030!Q33=0,0,(AMS_2050!Q33/AMS_2030!Q33)^(1/20)-1)</f>
        <v>-2.9386208089121624E-7</v>
      </c>
      <c r="R33">
        <f>IF(AMS_2030!R33=0,0,(AMS_2050!R33/AMS_2030!R33)^(1/20)-1)</f>
        <v>3.4685743610651798E-8</v>
      </c>
      <c r="S33" s="64">
        <f t="shared" si="1"/>
        <v>-3.7182774086375048E-6</v>
      </c>
      <c r="T33" s="64">
        <f>IF(AMS_2030!T33=0,0,(AMS_2050!T33/AMS_2030!T33)^(1/20)-1)</f>
        <v>-3.7182774086375048E-6</v>
      </c>
      <c r="U33">
        <f>IF(AMS_2030!U33=0,0,(AMS_2050!U33/AMS_2030!U33)^(1/20)-1)</f>
        <v>0</v>
      </c>
      <c r="V33">
        <f>IF(AMS_2030!V33=0,0,(AMS_2050!V33/AMS_2030!V33)^(1/20)-1)</f>
        <v>0</v>
      </c>
      <c r="W33">
        <f>IF(AMS_2030!W33=0,0,(AMS_2050!W33/AMS_2030!W33)^(1/20)-1)</f>
        <v>7.507917176590162E-4</v>
      </c>
      <c r="X33">
        <f>IF(AMS_2030!X33=0,0,(AMS_2050!X33/AMS_2030!X33)^(1/20)-1)</f>
        <v>1.5436868740614784E-5</v>
      </c>
      <c r="Y33">
        <f>IF(AMS_2030!Y33=0,0,(AMS_2050!Y33/AMS_2030!Y33)^(1/20)-1)</f>
        <v>0</v>
      </c>
      <c r="Z33">
        <f>IF(AMS_2030!Z33=0,0,(AMS_2050!Z33/AMS_2030!Z33)^(1/20)-1)</f>
        <v>1.9711395946586663E-4</v>
      </c>
      <c r="AA33">
        <f>IF(AMS_2030!AA33=0,0,(AMS_2050!AA33/AMS_2030!AA33)^(1/20)-1)</f>
        <v>1.5679013340557102E-3</v>
      </c>
      <c r="AB33">
        <f>IF(AMS_2030!AB33=0,0,(AMS_2050!AB33/AMS_2030!AB33)^(1/20)-1)</f>
        <v>0</v>
      </c>
      <c r="AC33">
        <f>IF(AMS_2030!AC33=0,0,(AMS_2050!AC33/AMS_2030!AC33)^(1/20)-1)</f>
        <v>0</v>
      </c>
      <c r="AD33">
        <f>IF(AMS_2030!AD33=0,0,(AMS_2050!AD33/AMS_2030!AD33)^(1/20)-1)</f>
        <v>0</v>
      </c>
      <c r="AE33">
        <f>IF(AMS_2030!AE33=0,0,(AMS_2050!AE33/AMS_2030!AE33)^(1/20)-1)</f>
        <v>0</v>
      </c>
      <c r="AF33">
        <f>IF(AMS_2030!AF33=0,0,(AMS_2050!AF33/AMS_2030!AF33)^(1/20)-1)</f>
        <v>0</v>
      </c>
      <c r="AG33">
        <f>IF(AMS_2030!AG33=0,0,(AMS_2050!AG33/AMS_2030!AG33)^(1/20)-1)</f>
        <v>0</v>
      </c>
      <c r="AH33">
        <f>IF(AMS_2030!AH33=0,0,(AMS_2050!AH33/AMS_2030!AH33)^(1/20)-1)</f>
        <v>0</v>
      </c>
      <c r="AI33">
        <f>IF(AMS_2030!AI33=0,0,(AMS_2050!AI33/AMS_2030!AI33)^(1/20)-1)</f>
        <v>0</v>
      </c>
      <c r="AJ33">
        <f>IF(AMS_2030!AJ33=0,0,(AMS_2050!AJ33/AMS_2030!AJ33)^(1/20)-1)</f>
        <v>-2.5474640193445808E-4</v>
      </c>
      <c r="AK33">
        <f>IF(AMS_2030!AK33=0,0,(AMS_2050!AK33/AMS_2030!AK33)^(1/20)-1)</f>
        <v>0</v>
      </c>
      <c r="AL33">
        <f>IF(AMS_2030!AL33=0,0,(AMS_2050!AL33/AMS_2030!AL33)^(1/20)-1)</f>
        <v>0</v>
      </c>
      <c r="AM33">
        <f>IF(AMS_2030!AM33=0,0,(AMS_2050!AM33/AMS_2030!AM33)^(1/20)-1)</f>
        <v>-1.1286124768083994E-7</v>
      </c>
      <c r="AN33">
        <f>IF(AMS_2030!AN33=0,0,(AMS_2050!AN33/AMS_2030!AN33)^(1/20)-1)</f>
        <v>0</v>
      </c>
      <c r="AO33">
        <f>IF(AMS_2030!AO33=0,0,(AMS_2050!AO33/AMS_2030!AO33)^(1/20)-1)</f>
        <v>0</v>
      </c>
      <c r="AP33">
        <f>IF(AMS_2030!AP33=0,0,(AMS_2050!AP33/AMS_2030!AP33)^(1/20)-1)</f>
        <v>0</v>
      </c>
      <c r="AQ33">
        <f>IF(AMS_2030!AQ33=0,0,(AMS_2050!AQ33/AMS_2030!AQ33)^(1/20)-1)</f>
        <v>0</v>
      </c>
      <c r="AR33">
        <f>IF(AMS_2030!AR33=0,0,(AMS_2050!AR33/AMS_2030!AR33)^(1/20)-1)</f>
        <v>0</v>
      </c>
      <c r="AS33">
        <f>IF(AMS_2030!AS33=0,0,(AMS_2050!AS33/AMS_2030!AS33)^(1/20)-1)</f>
        <v>0</v>
      </c>
      <c r="AT33">
        <f>IF(AMS_2030!AT33=0,0,(AMS_2050!AT33/AMS_2030!AT33)^(1/20)-1)</f>
        <v>-1.3929045166107823E-3</v>
      </c>
      <c r="AU33">
        <f>IF(AMS_2030!AU33=0,0,(AMS_2050!AU33/AMS_2030!AU33)^(1/20)-1)</f>
        <v>0</v>
      </c>
    </row>
    <row r="34" spans="1:47" x14ac:dyDescent="0.25">
      <c r="A34" s="146"/>
      <c r="B34" s="1" t="s">
        <v>32</v>
      </c>
      <c r="C34" s="1">
        <v>30</v>
      </c>
      <c r="D34" s="4" t="s">
        <v>69</v>
      </c>
      <c r="E34">
        <f>IF(AMS_2030!E34=0,0,(AMS_2050!E34/AMS_2030!E34)^(1/20)-1)</f>
        <v>1.0028090528333422E-3</v>
      </c>
      <c r="F34">
        <f>IF(AMS_2030!F34=0,0,(AMS_2050!F34/AMS_2030!F34)^(1/20)-1)</f>
        <v>7.57914065953047E-4</v>
      </c>
      <c r="G34">
        <f>IF(AMS_2030!G34=0,0,(AMS_2050!G34/AMS_2030!G34)^(1/20)-1)</f>
        <v>2.4577644364143225E-9</v>
      </c>
      <c r="H34">
        <f>IF(AMS_2030!H34=0,0,(AMS_2050!H34/AMS_2030!H34)^(1/20)-1)</f>
        <v>1.2282790470536931E-3</v>
      </c>
      <c r="I34">
        <f>IF(AMS_2030!I34=0,0,(AMS_2050!I34/AMS_2030!I34)^(1/20)-1)</f>
        <v>-1.5290995455174983E-4</v>
      </c>
      <c r="J34">
        <f>IF(AMS_2030!J34=0,0,(AMS_2050!J34/AMS_2030!J34)^(1/20)-1)</f>
        <v>-3.1547413106179922E-3</v>
      </c>
      <c r="K34" s="64">
        <f>IF('AMS_2030 (Z)'!AW34=0,0,('AMS_2050 (Z)'!AW34/'AMS_2030 (Z)'!AW34)^(1/20)-1)</f>
        <v>8.8081126948891253E-4</v>
      </c>
      <c r="L34" s="64">
        <f t="shared" si="3"/>
        <v>8.8081126948891253E-4</v>
      </c>
      <c r="M34">
        <f>IF(AMS_2030!M34=0,0,(AMS_2050!M34/AMS_2030!M34)^(1/20)-1)</f>
        <v>1.1927127026936102E-3</v>
      </c>
      <c r="N34">
        <f>IF(AMS_2030!N34=0,0,(AMS_2050!N34/AMS_2030!N34)^(1/20)-1)</f>
        <v>3.1864453214964783E-3</v>
      </c>
      <c r="O34">
        <f>IF(AMS_2030!O34=0,0,(AMS_2050!O34/AMS_2030!O34)^(1/20)-1)</f>
        <v>-8.5014720710419045E-3</v>
      </c>
      <c r="P34">
        <f>IF(AMS_2030!P34=0,0,(AMS_2050!P34/AMS_2030!P34)^(1/20)-1)</f>
        <v>-6.8355431837163749E-4</v>
      </c>
      <c r="Q34">
        <f>IF(AMS_2030!Q34=0,0,(AMS_2050!Q34/AMS_2030!Q34)^(1/20)-1)</f>
        <v>-2.9386208089121624E-7</v>
      </c>
      <c r="R34">
        <f>IF(AMS_2030!R34=0,0,(AMS_2050!R34/AMS_2030!R34)^(1/20)-1)</f>
        <v>3.4685743610651798E-8</v>
      </c>
      <c r="S34" s="64">
        <f t="shared" si="1"/>
        <v>-3.5604930712640481E-6</v>
      </c>
      <c r="T34" s="64">
        <f>IF(AMS_2030!T34=0,0,(AMS_2050!T34/AMS_2030!T34)^(1/20)-1)</f>
        <v>-3.5604930712640481E-6</v>
      </c>
      <c r="U34">
        <f>IF(AMS_2030!U34=0,0,(AMS_2050!U34/AMS_2030!U34)^(1/20)-1)</f>
        <v>0</v>
      </c>
      <c r="V34">
        <f>IF(AMS_2030!V34=0,0,(AMS_2050!V34/AMS_2030!V34)^(1/20)-1)</f>
        <v>0</v>
      </c>
      <c r="W34">
        <f>IF(AMS_2030!W34=0,0,(AMS_2050!W34/AMS_2030!W34)^(1/20)-1)</f>
        <v>7.142521697074411E-4</v>
      </c>
      <c r="X34">
        <f>IF(AMS_2030!X34=0,0,(AMS_2050!X34/AMS_2030!X34)^(1/20)-1)</f>
        <v>-7.3213420029860643E-6</v>
      </c>
      <c r="Y34">
        <f>IF(AMS_2030!Y34=0,0,(AMS_2050!Y34/AMS_2030!Y34)^(1/20)-1)</f>
        <v>-5.6476170276200666E-3</v>
      </c>
      <c r="Z34">
        <f>IF(AMS_2030!Z34=0,0,(AMS_2050!Z34/AMS_2030!Z34)^(1/20)-1)</f>
        <v>1.9743583657394481E-4</v>
      </c>
      <c r="AA34">
        <f>IF(AMS_2030!AA34=0,0,(AMS_2050!AA34/AMS_2030!AA34)^(1/20)-1)</f>
        <v>1.7302307936373218E-3</v>
      </c>
      <c r="AB34">
        <f>IF(AMS_2030!AB34=0,0,(AMS_2050!AB34/AMS_2030!AB34)^(1/20)-1)</f>
        <v>1.7791024443214454E-4</v>
      </c>
      <c r="AC34">
        <f>IF(AMS_2030!AC34=0,0,(AMS_2050!AC34/AMS_2030!AC34)^(1/20)-1)</f>
        <v>-3.2473454331805041E-4</v>
      </c>
      <c r="AD34">
        <f>IF(AMS_2030!AD34=0,0,(AMS_2050!AD34/AMS_2030!AD34)^(1/20)-1)</f>
        <v>1.0870320321654248E-5</v>
      </c>
      <c r="AE34">
        <f>IF(AMS_2030!AE34=0,0,(AMS_2050!AE34/AMS_2030!AE34)^(1/20)-1)</f>
        <v>-3.206653614140631E-5</v>
      </c>
      <c r="AF34">
        <f>IF(AMS_2030!AF34=0,0,(AMS_2050!AF34/AMS_2030!AF34)^(1/20)-1)</f>
        <v>3.2950273427378995E-4</v>
      </c>
      <c r="AG34">
        <f>IF(AMS_2030!AG34=0,0,(AMS_2050!AG34/AMS_2030!AG34)^(1/20)-1)</f>
        <v>0</v>
      </c>
      <c r="AH34">
        <f>IF(AMS_2030!AH34=0,0,(AMS_2050!AH34/AMS_2030!AH34)^(1/20)-1)</f>
        <v>3.4258981072454731E-5</v>
      </c>
      <c r="AI34">
        <f>IF(AMS_2030!AI34=0,0,(AMS_2050!AI34/AMS_2030!AI34)^(1/20)-1)</f>
        <v>-1.2738009140611517E-4</v>
      </c>
      <c r="AJ34">
        <f>IF(AMS_2030!AJ34=0,0,(AMS_2050!AJ34/AMS_2030!AJ34)^(1/20)-1)</f>
        <v>-6.396084785109668E-5</v>
      </c>
      <c r="AK34">
        <f>IF(AMS_2030!AK34=0,0,(AMS_2050!AK34/AMS_2030!AK34)^(1/20)-1)</f>
        <v>0</v>
      </c>
      <c r="AL34">
        <f>IF(AMS_2030!AL34=0,0,(AMS_2050!AL34/AMS_2030!AL34)^(1/20)-1)</f>
        <v>-2.907263659687187E-4</v>
      </c>
      <c r="AM34">
        <f>IF(AMS_2030!AM34=0,0,(AMS_2050!AM34/AMS_2030!AM34)^(1/20)-1)</f>
        <v>-3.840894413631446E-7</v>
      </c>
      <c r="AN34">
        <f>IF(AMS_2030!AN34=0,0,(AMS_2050!AN34/AMS_2030!AN34)^(1/20)-1)</f>
        <v>0</v>
      </c>
      <c r="AO34">
        <f>IF(AMS_2030!AO34=0,0,(AMS_2050!AO34/AMS_2030!AO34)^(1/20)-1)</f>
        <v>6.0834255105612911E-5</v>
      </c>
      <c r="AP34">
        <f>IF(AMS_2030!AP34=0,0,(AMS_2050!AP34/AMS_2030!AP34)^(1/20)-1)</f>
        <v>0</v>
      </c>
      <c r="AQ34">
        <f>IF(AMS_2030!AQ34=0,0,(AMS_2050!AQ34/AMS_2030!AQ34)^(1/20)-1)</f>
        <v>0</v>
      </c>
      <c r="AR34">
        <f>IF(AMS_2030!AR34=0,0,(AMS_2050!AR34/AMS_2030!AR34)^(1/20)-1)</f>
        <v>0</v>
      </c>
      <c r="AS34">
        <f>IF(AMS_2030!AS34=0,0,(AMS_2050!AS34/AMS_2030!AS34)^(1/20)-1)</f>
        <v>0</v>
      </c>
      <c r="AT34">
        <f>IF(AMS_2030!AT34=0,0,(AMS_2050!AT34/AMS_2030!AT34)^(1/20)-1)</f>
        <v>-7.2296362081347709E-4</v>
      </c>
      <c r="AU34">
        <f>IF(AMS_2030!AU34=0,0,(AMS_2050!AU34/AMS_2030!AU34)^(1/20)-1)</f>
        <v>0</v>
      </c>
    </row>
    <row r="35" spans="1:47" x14ac:dyDescent="0.25">
      <c r="A35" s="146"/>
      <c r="B35" s="1" t="s">
        <v>33</v>
      </c>
      <c r="C35" s="1">
        <v>31</v>
      </c>
      <c r="D35" s="4" t="s">
        <v>70</v>
      </c>
      <c r="E35">
        <f>IF(AMS_2030!E35=0,0,(AMS_2050!E35/AMS_2030!E35)^(1/20)-1)</f>
        <v>1.0113946155243525E-3</v>
      </c>
      <c r="F35">
        <f>IF(AMS_2030!F35=0,0,(AMS_2050!F35/AMS_2030!F35)^(1/20)-1)</f>
        <v>7.8734368891475448E-4</v>
      </c>
      <c r="G35">
        <f>IF(AMS_2030!G35=0,0,(AMS_2050!G35/AMS_2030!G35)^(1/20)-1)</f>
        <v>2.4577644364143225E-9</v>
      </c>
      <c r="H35">
        <f>IF(AMS_2030!H35=0,0,(AMS_2050!H35/AMS_2030!H35)^(1/20)-1)</f>
        <v>1.2287693720611781E-3</v>
      </c>
      <c r="I35">
        <f>IF(AMS_2030!I35=0,0,(AMS_2050!I35/AMS_2030!I35)^(1/20)-1)</f>
        <v>-1.5264414047455599E-4</v>
      </c>
      <c r="J35">
        <f>IF(AMS_2030!J35=0,0,(AMS_2050!J35/AMS_2030!J35)^(1/20)-1)</f>
        <v>-3.1795221916548488E-3</v>
      </c>
      <c r="K35" s="64">
        <f>IF('AMS_2030 (Z)'!AW35=0,0,('AMS_2050 (Z)'!AW35/'AMS_2030 (Z)'!AW35)^(1/20)-1)</f>
        <v>8.6862523734065888E-4</v>
      </c>
      <c r="L35" s="64">
        <f t="shared" si="3"/>
        <v>8.6862523734065888E-4</v>
      </c>
      <c r="M35">
        <f>IF(AMS_2030!M35=0,0,(AMS_2050!M35/AMS_2030!M35)^(1/20)-1)</f>
        <v>1.0051322720499023E-3</v>
      </c>
      <c r="N35">
        <f>IF(AMS_2030!N35=0,0,(AMS_2050!N35/AMS_2030!N35)^(1/20)-1)</f>
        <v>3.1866248743115388E-3</v>
      </c>
      <c r="O35">
        <f>IF(AMS_2030!O35=0,0,(AMS_2050!O35/AMS_2030!O35)^(1/20)-1)</f>
        <v>-8.0768608563105415E-3</v>
      </c>
      <c r="P35">
        <f>IF(AMS_2030!P35=0,0,(AMS_2050!P35/AMS_2030!P35)^(1/20)-1)</f>
        <v>-6.834405544438038E-4</v>
      </c>
      <c r="Q35">
        <f>IF(AMS_2030!Q35=0,0,(AMS_2050!Q35/AMS_2030!Q35)^(1/20)-1)</f>
        <v>-2.9386208089121624E-7</v>
      </c>
      <c r="R35">
        <f>IF(AMS_2030!R35=0,0,(AMS_2050!R35/AMS_2030!R35)^(1/20)-1)</f>
        <v>3.4685743610651798E-8</v>
      </c>
      <c r="S35" s="64">
        <f t="shared" si="1"/>
        <v>-3.5735071165499122E-6</v>
      </c>
      <c r="T35" s="64">
        <f>IF(AMS_2030!T35=0,0,(AMS_2050!T35/AMS_2030!T35)^(1/20)-1)</f>
        <v>-3.5735071165499122E-6</v>
      </c>
      <c r="U35">
        <f>IF(AMS_2030!U35=0,0,(AMS_2050!U35/AMS_2030!U35)^(1/20)-1)</f>
        <v>0</v>
      </c>
      <c r="V35">
        <f>IF(AMS_2030!V35=0,0,(AMS_2050!V35/AMS_2030!V35)^(1/20)-1)</f>
        <v>0</v>
      </c>
      <c r="W35">
        <f>IF(AMS_2030!W35=0,0,(AMS_2050!W35/AMS_2030!W35)^(1/20)-1)</f>
        <v>7.2568852881293999E-4</v>
      </c>
      <c r="X35">
        <f>IF(AMS_2030!X35=0,0,(AMS_2050!X35/AMS_2030!X35)^(1/20)-1)</f>
        <v>-7.3328332995670209E-6</v>
      </c>
      <c r="Y35">
        <f>IF(AMS_2030!Y35=0,0,(AMS_2050!Y35/AMS_2030!Y35)^(1/20)-1)</f>
        <v>0</v>
      </c>
      <c r="Z35">
        <f>IF(AMS_2030!Z35=0,0,(AMS_2050!Z35/AMS_2030!Z35)^(1/20)-1)</f>
        <v>1.9777591913605619E-4</v>
      </c>
      <c r="AA35">
        <f>IF(AMS_2030!AA35=0,0,(AMS_2050!AA35/AMS_2030!AA35)^(1/20)-1)</f>
        <v>1.7302308819791001E-3</v>
      </c>
      <c r="AB35">
        <f>IF(AMS_2030!AB35=0,0,(AMS_2050!AB35/AMS_2030!AB35)^(1/20)-1)</f>
        <v>1.854752849019814E-4</v>
      </c>
      <c r="AC35">
        <f>IF(AMS_2030!AC35=0,0,(AMS_2050!AC35/AMS_2030!AC35)^(1/20)-1)</f>
        <v>-3.2473454331805041E-4</v>
      </c>
      <c r="AD35">
        <f>IF(AMS_2030!AD35=0,0,(AMS_2050!AD35/AMS_2030!AD35)^(1/20)-1)</f>
        <v>1.0870320321654248E-5</v>
      </c>
      <c r="AE35">
        <f>IF(AMS_2030!AE35=0,0,(AMS_2050!AE35/AMS_2030!AE35)^(1/20)-1)</f>
        <v>-3.206653614140631E-5</v>
      </c>
      <c r="AF35">
        <f>IF(AMS_2030!AF35=0,0,(AMS_2050!AF35/AMS_2030!AF35)^(1/20)-1)</f>
        <v>3.2950273427378995E-4</v>
      </c>
      <c r="AG35">
        <f>IF(AMS_2030!AG35=0,0,(AMS_2050!AG35/AMS_2030!AG35)^(1/20)-1)</f>
        <v>0</v>
      </c>
      <c r="AH35">
        <f>IF(AMS_2030!AH35=0,0,(AMS_2050!AH35/AMS_2030!AH35)^(1/20)-1)</f>
        <v>3.4258981072454731E-5</v>
      </c>
      <c r="AI35">
        <f>IF(AMS_2030!AI35=0,0,(AMS_2050!AI35/AMS_2030!AI35)^(1/20)-1)</f>
        <v>-1.272334996822444E-4</v>
      </c>
      <c r="AJ35">
        <f>IF(AMS_2030!AJ35=0,0,(AMS_2050!AJ35/AMS_2030!AJ35)^(1/20)-1)</f>
        <v>-8.6087812332436009E-5</v>
      </c>
      <c r="AK35">
        <f>IF(AMS_2030!AK35=0,0,(AMS_2050!AK35/AMS_2030!AK35)^(1/20)-1)</f>
        <v>0</v>
      </c>
      <c r="AL35">
        <f>IF(AMS_2030!AL35=0,0,(AMS_2050!AL35/AMS_2030!AL35)^(1/20)-1)</f>
        <v>-2.907263659687187E-4</v>
      </c>
      <c r="AM35">
        <f>IF(AMS_2030!AM35=0,0,(AMS_2050!AM35/AMS_2030!AM35)^(1/20)-1)</f>
        <v>-4.0955232161188349E-7</v>
      </c>
      <c r="AN35">
        <f>IF(AMS_2030!AN35=0,0,(AMS_2050!AN35/AMS_2030!AN35)^(1/20)-1)</f>
        <v>0</v>
      </c>
      <c r="AO35">
        <f>IF(AMS_2030!AO35=0,0,(AMS_2050!AO35/AMS_2030!AO35)^(1/20)-1)</f>
        <v>6.0834255105612911E-5</v>
      </c>
      <c r="AP35">
        <f>IF(AMS_2030!AP35=0,0,(AMS_2050!AP35/AMS_2030!AP35)^(1/20)-1)</f>
        <v>0</v>
      </c>
      <c r="AQ35">
        <f>IF(AMS_2030!AQ35=0,0,(AMS_2050!AQ35/AMS_2030!AQ35)^(1/20)-1)</f>
        <v>0</v>
      </c>
      <c r="AR35">
        <f>IF(AMS_2030!AR35=0,0,(AMS_2050!AR35/AMS_2030!AR35)^(1/20)-1)</f>
        <v>0</v>
      </c>
      <c r="AS35">
        <f>IF(AMS_2030!AS35=0,0,(AMS_2050!AS35/AMS_2030!AS35)^(1/20)-1)</f>
        <v>0</v>
      </c>
      <c r="AT35">
        <f>IF(AMS_2030!AT35=0,0,(AMS_2050!AT35/AMS_2030!AT35)^(1/20)-1)</f>
        <v>-5.56215947694505E-4</v>
      </c>
      <c r="AU35">
        <f>IF(AMS_2030!AU35=0,0,(AMS_2050!AU35/AMS_2030!AU35)^(1/20)-1)</f>
        <v>0</v>
      </c>
    </row>
    <row r="36" spans="1:47" x14ac:dyDescent="0.25">
      <c r="A36" s="146"/>
      <c r="B36" s="1" t="s">
        <v>34</v>
      </c>
      <c r="C36" s="1">
        <v>32</v>
      </c>
      <c r="D36" s="4" t="s">
        <v>71</v>
      </c>
      <c r="E36">
        <f>IF(AMS_2030!E36=0,0,(AMS_2050!E36/AMS_2030!E36)^(1/20)-1)</f>
        <v>1.0404399825323374E-3</v>
      </c>
      <c r="F36">
        <f>IF(AMS_2030!F36=0,0,(AMS_2050!F36/AMS_2030!F36)^(1/20)-1)</f>
        <v>6.5859245384669585E-4</v>
      </c>
      <c r="G36">
        <f>IF(AMS_2030!G36=0,0,(AMS_2050!G36/AMS_2030!G36)^(1/20)-1)</f>
        <v>2.4577644364143225E-9</v>
      </c>
      <c r="H36">
        <f>IF(AMS_2030!H36=0,0,(AMS_2050!H36/AMS_2030!H36)^(1/20)-1)</f>
        <v>1.24821398838737E-3</v>
      </c>
      <c r="I36">
        <f>IF(AMS_2030!I36=0,0,(AMS_2050!I36/AMS_2030!I36)^(1/20)-1)</f>
        <v>1.5235518211942356E-4</v>
      </c>
      <c r="J36">
        <f>IF(AMS_2030!J36=0,0,(AMS_2050!J36/AMS_2030!J36)^(1/20)-1)</f>
        <v>-1.9356783358657204E-3</v>
      </c>
      <c r="K36" s="64">
        <f>IF('AMS_2030 (Z)'!AW36=0,0,('AMS_2050 (Z)'!AW36/'AMS_2030 (Z)'!AW36)^(1/20)-1)</f>
        <v>8.627912422294326E-4</v>
      </c>
      <c r="L36" s="64">
        <f t="shared" si="3"/>
        <v>8.627912422294326E-4</v>
      </c>
      <c r="M36">
        <f>IF(AMS_2030!M36=0,0,(AMS_2050!M36/AMS_2030!M36)^(1/20)-1)</f>
        <v>5.8357421425014877E-5</v>
      </c>
      <c r="N36">
        <f>IF(AMS_2030!N36=0,0,(AMS_2050!N36/AMS_2030!N36)^(1/20)-1)</f>
        <v>3.1362829789414182E-3</v>
      </c>
      <c r="O36">
        <f>IF(AMS_2030!O36=0,0,(AMS_2050!O36/AMS_2030!O36)^(1/20)-1)</f>
        <v>-7.8812674552883877E-3</v>
      </c>
      <c r="P36">
        <f>IF(AMS_2030!P36=0,0,(AMS_2050!P36/AMS_2030!P36)^(1/20)-1)</f>
        <v>-8.061223217822322E-4</v>
      </c>
      <c r="Q36">
        <f>IF(AMS_2030!Q36=0,0,(AMS_2050!Q36/AMS_2030!Q36)^(1/20)-1)</f>
        <v>-2.9386208089121624E-7</v>
      </c>
      <c r="R36">
        <f>IF(AMS_2030!R36=0,0,(AMS_2050!R36/AMS_2030!R36)^(1/20)-1)</f>
        <v>3.4685743610651798E-8</v>
      </c>
      <c r="S36" s="64">
        <f t="shared" si="1"/>
        <v>-3.1968303985330238E-5</v>
      </c>
      <c r="T36" s="64">
        <f>IF(AMS_2030!T36=0,0,(AMS_2050!T36/AMS_2030!T36)^(1/20)-1)</f>
        <v>-3.1968303985330238E-5</v>
      </c>
      <c r="U36">
        <f>IF(AMS_2030!U36=0,0,(AMS_2050!U36/AMS_2030!U36)^(1/20)-1)</f>
        <v>0</v>
      </c>
      <c r="V36">
        <f>IF(AMS_2030!V36=0,0,(AMS_2050!V36/AMS_2030!V36)^(1/20)-1)</f>
        <v>3.1810796663478413E-8</v>
      </c>
      <c r="W36">
        <f>IF(AMS_2030!W36=0,0,(AMS_2050!W36/AMS_2030!W36)^(1/20)-1)</f>
        <v>1.016500485115257E-3</v>
      </c>
      <c r="X36">
        <f>IF(AMS_2030!X36=0,0,(AMS_2050!X36/AMS_2030!X36)^(1/20)-1)</f>
        <v>-6.7261812416452571E-6</v>
      </c>
      <c r="Y36">
        <f>IF(AMS_2030!Y36=0,0,(AMS_2050!Y36/AMS_2030!Y36)^(1/20)-1)</f>
        <v>-5.6476170276205107E-3</v>
      </c>
      <c r="Z36">
        <f>IF(AMS_2030!Z36=0,0,(AMS_2050!Z36/AMS_2030!Z36)^(1/20)-1)</f>
        <v>1.9735106159002314E-4</v>
      </c>
      <c r="AA36">
        <f>IF(AMS_2030!AA36=0,0,(AMS_2050!AA36/AMS_2030!AA36)^(1/20)-1)</f>
        <v>1.7302309038391694E-3</v>
      </c>
      <c r="AB36">
        <f>IF(AMS_2030!AB36=0,0,(AMS_2050!AB36/AMS_2030!AB36)^(1/20)-1)</f>
        <v>-2.8657070275883711E-5</v>
      </c>
      <c r="AC36">
        <f>IF(AMS_2030!AC36=0,0,(AMS_2050!AC36/AMS_2030!AC36)^(1/20)-1)</f>
        <v>-3.2473454331805041E-4</v>
      </c>
      <c r="AD36">
        <f>IF(AMS_2030!AD36=0,0,(AMS_2050!AD36/AMS_2030!AD36)^(1/20)-1)</f>
        <v>1.0870320321654248E-5</v>
      </c>
      <c r="AE36">
        <f>IF(AMS_2030!AE36=0,0,(AMS_2050!AE36/AMS_2030!AE36)^(1/20)-1)</f>
        <v>-3.206653614140631E-5</v>
      </c>
      <c r="AF36">
        <f>IF(AMS_2030!AF36=0,0,(AMS_2050!AF36/AMS_2030!AF36)^(1/20)-1)</f>
        <v>3.2950273427378995E-4</v>
      </c>
      <c r="AG36">
        <f>IF(AMS_2030!AG36=0,0,(AMS_2050!AG36/AMS_2030!AG36)^(1/20)-1)</f>
        <v>7.4072230924193683E-4</v>
      </c>
      <c r="AH36">
        <f>IF(AMS_2030!AH36=0,0,(AMS_2050!AH36/AMS_2030!AH36)^(1/20)-1)</f>
        <v>3.4258981072454731E-5</v>
      </c>
      <c r="AI36">
        <f>IF(AMS_2030!AI36=0,0,(AMS_2050!AI36/AMS_2030!AI36)^(1/20)-1)</f>
        <v>-1.2750930440263986E-4</v>
      </c>
      <c r="AJ36">
        <f>IF(AMS_2030!AJ36=0,0,(AMS_2050!AJ36/AMS_2030!AJ36)^(1/20)-1)</f>
        <v>-2.161107522912209E-4</v>
      </c>
      <c r="AK36">
        <f>IF(AMS_2030!AK36=0,0,(AMS_2050!AK36/AMS_2030!AK36)^(1/20)-1)</f>
        <v>0</v>
      </c>
      <c r="AL36">
        <f>IF(AMS_2030!AL36=0,0,(AMS_2050!AL36/AMS_2030!AL36)^(1/20)-1)</f>
        <v>-2.907263659687187E-4</v>
      </c>
      <c r="AM36">
        <f>IF(AMS_2030!AM36=0,0,(AMS_2050!AM36/AMS_2030!AM36)^(1/20)-1)</f>
        <v>-1.8942489377060667E-7</v>
      </c>
      <c r="AN36">
        <f>IF(AMS_2030!AN36=0,0,(AMS_2050!AN36/AMS_2030!AN36)^(1/20)-1)</f>
        <v>0</v>
      </c>
      <c r="AO36">
        <f>IF(AMS_2030!AO36=0,0,(AMS_2050!AO36/AMS_2030!AO36)^(1/20)-1)</f>
        <v>6.0834255105612911E-5</v>
      </c>
      <c r="AP36">
        <f>IF(AMS_2030!AP36=0,0,(AMS_2050!AP36/AMS_2030!AP36)^(1/20)-1)</f>
        <v>0</v>
      </c>
      <c r="AQ36">
        <f>IF(AMS_2030!AQ36=0,0,(AMS_2050!AQ36/AMS_2030!AQ36)^(1/20)-1)</f>
        <v>0</v>
      </c>
      <c r="AR36">
        <f>IF(AMS_2030!AR36=0,0,(AMS_2050!AR36/AMS_2030!AR36)^(1/20)-1)</f>
        <v>0</v>
      </c>
      <c r="AS36">
        <f>IF(AMS_2030!AS36=0,0,(AMS_2050!AS36/AMS_2030!AS36)^(1/20)-1)</f>
        <v>0</v>
      </c>
      <c r="AT36">
        <f>IF(AMS_2030!AT36=0,0,(AMS_2050!AT36/AMS_2030!AT36)^(1/20)-1)</f>
        <v>-6.7347262333472546E-4</v>
      </c>
      <c r="AU36">
        <f>IF(AMS_2030!AU36=0,0,(AMS_2050!AU36/AMS_2030!AU36)^(1/20)-1)</f>
        <v>0</v>
      </c>
    </row>
    <row r="37" spans="1:47" x14ac:dyDescent="0.25">
      <c r="A37" s="146"/>
      <c r="B37" s="1" t="s">
        <v>35</v>
      </c>
      <c r="C37" s="1">
        <v>33</v>
      </c>
      <c r="D37" s="4" t="s">
        <v>72</v>
      </c>
      <c r="E37">
        <f>IF(AMS_2030!E37=0,0,(AMS_2050!E37/AMS_2030!E37)^(1/20)-1)</f>
        <v>0</v>
      </c>
      <c r="F37">
        <f>IF(AMS_2030!F37=0,0,(AMS_2050!F37/AMS_2030!F37)^(1/20)-1)</f>
        <v>0</v>
      </c>
      <c r="G37">
        <f>IF(AMS_2030!G37=0,0,(AMS_2050!G37/AMS_2030!G37)^(1/20)-1)</f>
        <v>0</v>
      </c>
      <c r="H37">
        <f>IF(AMS_2030!H37=0,0,(AMS_2050!H37/AMS_2030!H37)^(1/20)-1)</f>
        <v>0</v>
      </c>
      <c r="I37">
        <f>IF(AMS_2030!I37=0,0,(AMS_2050!I37/AMS_2030!I37)^(1/20)-1)</f>
        <v>0</v>
      </c>
      <c r="J37">
        <f>IF(AMS_2030!J37=0,0,(AMS_2050!J37/AMS_2030!J37)^(1/20)-1)</f>
        <v>0</v>
      </c>
      <c r="K37" s="64">
        <f>IF('AMS_2030 (Z)'!AW37=0,0,('AMS_2050 (Z)'!AW37/'AMS_2030 (Z)'!AW37)^(1/20)-1)</f>
        <v>0</v>
      </c>
      <c r="L37" s="64">
        <f t="shared" si="3"/>
        <v>0</v>
      </c>
      <c r="M37">
        <f>IF(AMS_2030!M37=0,0,(AMS_2050!M37/AMS_2030!M37)^(1/20)-1)</f>
        <v>0</v>
      </c>
      <c r="N37">
        <f>IF(AMS_2030!N37=0,0,(AMS_2050!N37/AMS_2030!N37)^(1/20)-1)</f>
        <v>0</v>
      </c>
      <c r="O37">
        <f>IF(AMS_2030!O37=0,0,(AMS_2050!O37/AMS_2030!O37)^(1/20)-1)</f>
        <v>0</v>
      </c>
      <c r="P37">
        <f>IF(AMS_2030!P37=0,0,(AMS_2050!P37/AMS_2030!P37)^(1/20)-1)</f>
        <v>0</v>
      </c>
      <c r="Q37">
        <f>IF(AMS_2030!Q37=0,0,(AMS_2050!Q37/AMS_2030!Q37)^(1/20)-1)</f>
        <v>0</v>
      </c>
      <c r="R37">
        <f>IF(AMS_2030!R37=0,0,(AMS_2050!R37/AMS_2030!R37)^(1/20)-1)</f>
        <v>0</v>
      </c>
      <c r="S37" s="64">
        <f t="shared" si="1"/>
        <v>0</v>
      </c>
      <c r="T37" s="64">
        <f>IF(AMS_2030!T37=0,0,(AMS_2050!T37/AMS_2030!T37)^(1/20)-1)</f>
        <v>0</v>
      </c>
      <c r="U37">
        <f>IF(AMS_2030!U37=0,0,(AMS_2050!U37/AMS_2030!U37)^(1/20)-1)</f>
        <v>0</v>
      </c>
      <c r="V37">
        <f>IF(AMS_2030!V37=0,0,(AMS_2050!V37/AMS_2030!V37)^(1/20)-1)</f>
        <v>0</v>
      </c>
      <c r="W37">
        <f>IF(AMS_2030!W37=0,0,(AMS_2050!W37/AMS_2030!W37)^(1/20)-1)</f>
        <v>0</v>
      </c>
      <c r="X37">
        <f>IF(AMS_2030!X37=0,0,(AMS_2050!X37/AMS_2030!X37)^(1/20)-1)</f>
        <v>0</v>
      </c>
      <c r="Y37">
        <f>IF(AMS_2030!Y37=0,0,(AMS_2050!Y37/AMS_2030!Y37)^(1/20)-1)</f>
        <v>0</v>
      </c>
      <c r="Z37">
        <f>IF(AMS_2030!Z37=0,0,(AMS_2050!Z37/AMS_2030!Z37)^(1/20)-1)</f>
        <v>0</v>
      </c>
      <c r="AA37">
        <f>IF(AMS_2030!AA37=0,0,(AMS_2050!AA37/AMS_2030!AA37)^(1/20)-1)</f>
        <v>0</v>
      </c>
      <c r="AB37">
        <f>IF(AMS_2030!AB37=0,0,(AMS_2050!AB37/AMS_2030!AB37)^(1/20)-1)</f>
        <v>0</v>
      </c>
      <c r="AC37">
        <f>IF(AMS_2030!AC37=0,0,(AMS_2050!AC37/AMS_2030!AC37)^(1/20)-1)</f>
        <v>0</v>
      </c>
      <c r="AD37">
        <f>IF(AMS_2030!AD37=0,0,(AMS_2050!AD37/AMS_2030!AD37)^(1/20)-1)</f>
        <v>0</v>
      </c>
      <c r="AE37">
        <f>IF(AMS_2030!AE37=0,0,(AMS_2050!AE37/AMS_2030!AE37)^(1/20)-1)</f>
        <v>0</v>
      </c>
      <c r="AF37">
        <f>IF(AMS_2030!AF37=0,0,(AMS_2050!AF37/AMS_2030!AF37)^(1/20)-1)</f>
        <v>0</v>
      </c>
      <c r="AG37">
        <f>IF(AMS_2030!AG37=0,0,(AMS_2050!AG37/AMS_2030!AG37)^(1/20)-1)</f>
        <v>0</v>
      </c>
      <c r="AH37">
        <f>IF(AMS_2030!AH37=0,0,(AMS_2050!AH37/AMS_2030!AH37)^(1/20)-1)</f>
        <v>0</v>
      </c>
      <c r="AI37">
        <f>IF(AMS_2030!AI37=0,0,(AMS_2050!AI37/AMS_2030!AI37)^(1/20)-1)</f>
        <v>0</v>
      </c>
      <c r="AJ37">
        <f>IF(AMS_2030!AJ37=0,0,(AMS_2050!AJ37/AMS_2030!AJ37)^(1/20)-1)</f>
        <v>0</v>
      </c>
      <c r="AK37">
        <f>IF(AMS_2030!AK37=0,0,(AMS_2050!AK37/AMS_2030!AK37)^(1/20)-1)</f>
        <v>0</v>
      </c>
      <c r="AL37">
        <f>IF(AMS_2030!AL37=0,0,(AMS_2050!AL37/AMS_2030!AL37)^(1/20)-1)</f>
        <v>0</v>
      </c>
      <c r="AM37">
        <f>IF(AMS_2030!AM37=0,0,(AMS_2050!AM37/AMS_2030!AM37)^(1/20)-1)</f>
        <v>0</v>
      </c>
      <c r="AN37">
        <f>IF(AMS_2030!AN37=0,0,(AMS_2050!AN37/AMS_2030!AN37)^(1/20)-1)</f>
        <v>0</v>
      </c>
      <c r="AO37">
        <f>IF(AMS_2030!AO37=0,0,(AMS_2050!AO37/AMS_2030!AO37)^(1/20)-1)</f>
        <v>0</v>
      </c>
      <c r="AP37">
        <f>IF(AMS_2030!AP37=0,0,(AMS_2050!AP37/AMS_2030!AP37)^(1/20)-1)</f>
        <v>0</v>
      </c>
      <c r="AQ37">
        <f>IF(AMS_2030!AQ37=0,0,(AMS_2050!AQ37/AMS_2030!AQ37)^(1/20)-1)</f>
        <v>0</v>
      </c>
      <c r="AR37">
        <f>IF(AMS_2030!AR37=0,0,(AMS_2050!AR37/AMS_2030!AR37)^(1/20)-1)</f>
        <v>0</v>
      </c>
      <c r="AS37">
        <f>IF(AMS_2030!AS37=0,0,(AMS_2050!AS37/AMS_2030!AS37)^(1/20)-1)</f>
        <v>0</v>
      </c>
      <c r="AT37">
        <f>IF(AMS_2030!AT37=0,0,(AMS_2050!AT37/AMS_2030!AT37)^(1/20)-1)</f>
        <v>0</v>
      </c>
      <c r="AU37">
        <f>IF(AMS_2030!AU37=0,0,(AMS_2050!AU37/AMS_2030!AU37)^(1/20)-1)</f>
        <v>0</v>
      </c>
    </row>
    <row r="38" spans="1:47" x14ac:dyDescent="0.25">
      <c r="A38" s="146"/>
      <c r="B38" s="1" t="s">
        <v>36</v>
      </c>
      <c r="C38" s="1">
        <v>34</v>
      </c>
      <c r="D38" s="4" t="s">
        <v>73</v>
      </c>
      <c r="E38">
        <f>IF(AMS_2030!E38=0,0,(AMS_2050!E38/AMS_2030!E38)^(1/20)-1)</f>
        <v>2.392013624717082E-3</v>
      </c>
      <c r="F38">
        <f>IF(AMS_2030!F38=0,0,(AMS_2050!F38/AMS_2030!F38)^(1/20)-1)</f>
        <v>7.8153686663728905E-4</v>
      </c>
      <c r="G38">
        <f>IF(AMS_2030!G38=0,0,(AMS_2050!G38/AMS_2030!G38)^(1/20)-1)</f>
        <v>0</v>
      </c>
      <c r="H38">
        <f>IF(AMS_2030!H38=0,0,(AMS_2050!H38/AMS_2030!H38)^(1/20)-1)</f>
        <v>0</v>
      </c>
      <c r="I38">
        <f>IF(AMS_2030!I38=0,0,(AMS_2050!I38/AMS_2030!I38)^(1/20)-1)</f>
        <v>0</v>
      </c>
      <c r="J38">
        <f>IF(AMS_2030!J38=0,0,(AMS_2050!J38/AMS_2030!J38)^(1/20)-1)</f>
        <v>9.7737768022465588E-5</v>
      </c>
      <c r="K38" s="64">
        <f>IF('AMS_2030 (Z)'!AW38=0,0,('AMS_2050 (Z)'!AW38/'AMS_2030 (Z)'!AW38)^(1/20)-1)</f>
        <v>8.9349892099455097E-4</v>
      </c>
      <c r="L38" s="64">
        <f t="shared" si="3"/>
        <v>8.9349892099455097E-4</v>
      </c>
      <c r="M38">
        <f>IF(AMS_2030!M38=0,0,(AMS_2050!M38/AMS_2030!M38)^(1/20)-1)</f>
        <v>2.1924209289976293E-3</v>
      </c>
      <c r="N38">
        <f>IF(AMS_2030!N38=0,0,(AMS_2050!N38/AMS_2030!N38)^(1/20)-1)</f>
        <v>0</v>
      </c>
      <c r="O38">
        <f>IF(AMS_2030!O38=0,0,(AMS_2050!O38/AMS_2030!O38)^(1/20)-1)</f>
        <v>0</v>
      </c>
      <c r="P38">
        <f>IF(AMS_2030!P38=0,0,(AMS_2050!P38/AMS_2030!P38)^(1/20)-1)</f>
        <v>5.1283457729245363E-4</v>
      </c>
      <c r="Q38">
        <f>IF(AMS_2030!Q38=0,0,(AMS_2050!Q38/AMS_2030!Q38)^(1/20)-1)</f>
        <v>-2.9386208089121624E-7</v>
      </c>
      <c r="R38">
        <f>IF(AMS_2030!R38=0,0,(AMS_2050!R38/AMS_2030!R38)^(1/20)-1)</f>
        <v>0</v>
      </c>
      <c r="S38" s="64">
        <f t="shared" si="1"/>
        <v>1.3835563768438419E-5</v>
      </c>
      <c r="T38" s="64">
        <f>IF(AMS_2030!T38=0,0,(AMS_2050!T38/AMS_2030!T38)^(1/20)-1)</f>
        <v>1.3835563768438419E-5</v>
      </c>
      <c r="U38">
        <f>IF(AMS_2030!U38=0,0,(AMS_2050!U38/AMS_2030!U38)^(1/20)-1)</f>
        <v>0</v>
      </c>
      <c r="V38">
        <f>IF(AMS_2030!V38=0,0,(AMS_2050!V38/AMS_2030!V38)^(1/20)-1)</f>
        <v>0</v>
      </c>
      <c r="W38">
        <f>IF(AMS_2030!W38=0,0,(AMS_2050!W38/AMS_2030!W38)^(1/20)-1)</f>
        <v>8.1770479202059043E-4</v>
      </c>
      <c r="X38">
        <f>IF(AMS_2030!X38=0,0,(AMS_2050!X38/AMS_2030!X38)^(1/20)-1)</f>
        <v>-7.3229297696819629E-6</v>
      </c>
      <c r="Y38">
        <f>IF(AMS_2030!Y38=0,0,(AMS_2050!Y38/AMS_2030!Y38)^(1/20)-1)</f>
        <v>0</v>
      </c>
      <c r="Z38">
        <f>IF(AMS_2030!Z38=0,0,(AMS_2050!Z38/AMS_2030!Z38)^(1/20)-1)</f>
        <v>-8.1058923202914634E-4</v>
      </c>
      <c r="AA38">
        <f>IF(AMS_2030!AA38=0,0,(AMS_2050!AA38/AMS_2030!AA38)^(1/20)-1)</f>
        <v>0</v>
      </c>
      <c r="AB38">
        <f>IF(AMS_2030!AB38=0,0,(AMS_2050!AB38/AMS_2030!AB38)^(1/20)-1)</f>
        <v>1.6969937626987175E-4</v>
      </c>
      <c r="AC38">
        <f>IF(AMS_2030!AC38=0,0,(AMS_2050!AC38/AMS_2030!AC38)^(1/20)-1)</f>
        <v>0</v>
      </c>
      <c r="AD38">
        <f>IF(AMS_2030!AD38=0,0,(AMS_2050!AD38/AMS_2030!AD38)^(1/20)-1)</f>
        <v>1.0870320321654248E-5</v>
      </c>
      <c r="AE38">
        <f>IF(AMS_2030!AE38=0,0,(AMS_2050!AE38/AMS_2030!AE38)^(1/20)-1)</f>
        <v>-3.206653614140631E-5</v>
      </c>
      <c r="AF38">
        <f>IF(AMS_2030!AF38=0,0,(AMS_2050!AF38/AMS_2030!AF38)^(1/20)-1)</f>
        <v>3.2950273427378995E-4</v>
      </c>
      <c r="AG38">
        <f>IF(AMS_2030!AG38=0,0,(AMS_2050!AG38/AMS_2030!AG38)^(1/20)-1)</f>
        <v>0</v>
      </c>
      <c r="AH38">
        <f>IF(AMS_2030!AH38=0,0,(AMS_2050!AH38/AMS_2030!AH38)^(1/20)-1)</f>
        <v>3.4258981072454731E-5</v>
      </c>
      <c r="AI38">
        <f>IF(AMS_2030!AI38=0,0,(AMS_2050!AI38/AMS_2030!AI38)^(1/20)-1)</f>
        <v>-1.272334996822444E-4</v>
      </c>
      <c r="AJ38">
        <f>IF(AMS_2030!AJ38=0,0,(AMS_2050!AJ38/AMS_2030!AJ38)^(1/20)-1)</f>
        <v>1.2492026877364282E-6</v>
      </c>
      <c r="AK38">
        <f>IF(AMS_2030!AK38=0,0,(AMS_2050!AK38/AMS_2030!AK38)^(1/20)-1)</f>
        <v>0</v>
      </c>
      <c r="AL38">
        <f>IF(AMS_2030!AL38=0,0,(AMS_2050!AL38/AMS_2030!AL38)^(1/20)-1)</f>
        <v>-2.9072636596882973E-4</v>
      </c>
      <c r="AM38">
        <f>IF(AMS_2030!AM38=0,0,(AMS_2050!AM38/AMS_2030!AM38)^(1/20)-1)</f>
        <v>-4.3913561398323253E-7</v>
      </c>
      <c r="AN38">
        <f>IF(AMS_2030!AN38=0,0,(AMS_2050!AN38/AMS_2030!AN38)^(1/20)-1)</f>
        <v>0</v>
      </c>
      <c r="AO38">
        <f>IF(AMS_2030!AO38=0,0,(AMS_2050!AO38/AMS_2030!AO38)^(1/20)-1)</f>
        <v>6.0834255105612911E-5</v>
      </c>
      <c r="AP38">
        <f>IF(AMS_2030!AP38=0,0,(AMS_2050!AP38/AMS_2030!AP38)^(1/20)-1)</f>
        <v>0</v>
      </c>
      <c r="AQ38">
        <f>IF(AMS_2030!AQ38=0,0,(AMS_2050!AQ38/AMS_2030!AQ38)^(1/20)-1)</f>
        <v>0</v>
      </c>
      <c r="AR38">
        <f>IF(AMS_2030!AR38=0,0,(AMS_2050!AR38/AMS_2030!AR38)^(1/20)-1)</f>
        <v>0</v>
      </c>
      <c r="AS38">
        <f>IF(AMS_2030!AS38=0,0,(AMS_2050!AS38/AMS_2030!AS38)^(1/20)-1)</f>
        <v>0</v>
      </c>
      <c r="AT38">
        <f>IF(AMS_2030!AT38=0,0,(AMS_2050!AT38/AMS_2030!AT38)^(1/20)-1)</f>
        <v>-3.2285523324582233E-4</v>
      </c>
      <c r="AU38">
        <f>IF(AMS_2030!AU38=0,0,(AMS_2050!AU38/AMS_2030!AU38)^(1/20)-1)</f>
        <v>0</v>
      </c>
    </row>
    <row r="39" spans="1:47" x14ac:dyDescent="0.25">
      <c r="A39" s="146"/>
      <c r="B39" s="1" t="s">
        <v>37</v>
      </c>
      <c r="C39" s="1">
        <v>35</v>
      </c>
      <c r="D39" s="4" t="s">
        <v>74</v>
      </c>
      <c r="E39">
        <f>IF(AMS_2030!E39=0,0,(AMS_2050!E39/AMS_2030!E39)^(1/20)-1)</f>
        <v>-6.7006549786656766E-3</v>
      </c>
      <c r="F39">
        <f>IF(AMS_2030!F39=0,0,(AMS_2050!F39/AMS_2030!F39)^(1/20)-1)</f>
        <v>-5.4862449643616751E-3</v>
      </c>
      <c r="G39">
        <f>IF(AMS_2030!G39=0,0,(AMS_2050!G39/AMS_2030!G39)^(1/20)-1)</f>
        <v>-6.2405615132404835E-3</v>
      </c>
      <c r="H39">
        <f>IF(AMS_2030!H39=0,0,(AMS_2050!H39/AMS_2030!H39)^(1/20)-1)</f>
        <v>-5.4710055666503665E-3</v>
      </c>
      <c r="I39">
        <f>IF(AMS_2030!I39=0,0,(AMS_2050!I39/AMS_2030!I39)^(1/20)-1)</f>
        <v>-6.1777201589301445E-3</v>
      </c>
      <c r="J39">
        <f>IF(AMS_2030!J39=0,0,(AMS_2050!J39/AMS_2030!J39)^(1/20)-1)</f>
        <v>-6.0432967513733837E-3</v>
      </c>
      <c r="K39" s="64">
        <f>IF('AMS_2030 (Z)'!AW39=0,0,('AMS_2050 (Z)'!AW39/'AMS_2030 (Z)'!AW39)^(1/20)-1)</f>
        <v>-5.5943782642106088E-3</v>
      </c>
      <c r="L39" s="64">
        <f t="shared" si="3"/>
        <v>-5.5943782642106088E-3</v>
      </c>
      <c r="M39">
        <f>IF(AMS_2030!M39=0,0,(AMS_2050!M39/AMS_2030!M39)^(1/20)-1)</f>
        <v>-4.7265187186866786E-3</v>
      </c>
      <c r="N39">
        <f>IF(AMS_2030!N39=0,0,(AMS_2050!N39/AMS_2030!N39)^(1/20)-1)</f>
        <v>-6.296418760683542E-3</v>
      </c>
      <c r="O39">
        <f>IF(AMS_2030!O39=0,0,(AMS_2050!O39/AMS_2030!O39)^(1/20)-1)</f>
        <v>-6.9976081309028881E-3</v>
      </c>
      <c r="P39">
        <f>IF(AMS_2030!P39=0,0,(AMS_2050!P39/AMS_2030!P39)^(1/20)-1)</f>
        <v>-7.774535331029897E-3</v>
      </c>
      <c r="Q39">
        <f>IF(AMS_2030!Q39=0,0,(AMS_2050!Q39/AMS_2030!Q39)^(1/20)-1)</f>
        <v>-6.2408559838829092E-3</v>
      </c>
      <c r="R39">
        <f>IF(AMS_2030!R39=0,0,(AMS_2050!R39/AMS_2030!R39)^(1/20)-1)</f>
        <v>-6.2405294863820959E-3</v>
      </c>
      <c r="S39" s="64">
        <f t="shared" si="1"/>
        <v>-6.2289117840210739E-3</v>
      </c>
      <c r="T39" s="64">
        <f>IF(AMS_2030!T39=0,0,(AMS_2050!T39/AMS_2030!T39)^(1/20)-1)</f>
        <v>-6.2289117840210739E-3</v>
      </c>
      <c r="U39">
        <f>IF(AMS_2030!U39=0,0,(AMS_2050!U39/AMS_2030!U39)^(1/20)-1)</f>
        <v>-6.2377683301580999E-3</v>
      </c>
      <c r="V39">
        <f>IF(AMS_2030!V39=0,0,(AMS_2050!V39/AMS_2030!V39)^(1/20)-1)</f>
        <v>-6.240532343387839E-3</v>
      </c>
      <c r="W39">
        <f>IF(AMS_2030!W39=0,0,(AMS_2050!W39/AMS_2030!W39)^(1/20)-1)</f>
        <v>-4.9373785282801341E-3</v>
      </c>
      <c r="X39">
        <f>IF(AMS_2030!X39=0,0,(AMS_2050!X39/AMS_2030!X39)^(1/20)-1)</f>
        <v>-6.2215406290870856E-3</v>
      </c>
      <c r="Y39">
        <f>IF(AMS_2030!Y39=0,0,(AMS_2050!Y39/AMS_2030!Y39)^(1/20)-1)</f>
        <v>-1.1852936668028335E-2</v>
      </c>
      <c r="Z39">
        <f>IF(AMS_2030!Z39=0,0,(AMS_2050!Z39/AMS_2030!Z39)^(1/20)-1)</f>
        <v>-6.0451376773864585E-3</v>
      </c>
      <c r="AA39">
        <f>IF(AMS_2030!AA39=0,0,(AMS_2050!AA39/AMS_2030!AA39)^(1/20)-1)</f>
        <v>-4.5211304412232645E-3</v>
      </c>
      <c r="AB39">
        <f>IF(AMS_2030!AB39=0,0,(AMS_2050!AB39/AMS_2030!AB39)^(1/20)-1)</f>
        <v>-6.2707085974013088E-3</v>
      </c>
      <c r="AC39">
        <f>IF(AMS_2030!AC39=0,0,(AMS_2050!AC39/AMS_2030!AC39)^(1/20)-1)</f>
        <v>-6.5632719722990007E-3</v>
      </c>
      <c r="AD39">
        <f>IF(AMS_2030!AD39=0,0,(AMS_2050!AD39/AMS_2030!AD39)^(1/20)-1)</f>
        <v>-6.2297614722746086E-3</v>
      </c>
      <c r="AE39">
        <f>IF(AMS_2030!AE39=0,0,(AMS_2050!AE39/AMS_2030!AE39)^(1/20)-1)</f>
        <v>-6.2724303785388624E-3</v>
      </c>
      <c r="AF39">
        <f>IF(AMS_2030!AF39=0,0,(AMS_2050!AF39/AMS_2030!AF39)^(1/20)-1)</f>
        <v>-5.9131175042800299E-3</v>
      </c>
      <c r="AG39">
        <f>IF(AMS_2030!AG39=0,0,(AMS_2050!AG39/AMS_2030!AG39)^(1/20)-1)</f>
        <v>-5.5044641713695164E-3</v>
      </c>
      <c r="AH39">
        <f>IF(AMS_2030!AH39=0,0,(AMS_2050!AH39/AMS_2030!AH39)^(1/20)-1)</f>
        <v>-6.2065187699571478E-3</v>
      </c>
      <c r="AI39">
        <f>IF(AMS_2030!AI39=0,0,(AMS_2050!AI39/AMS_2030!AI39)^(1/20)-1)</f>
        <v>-6.3673227282705636E-3</v>
      </c>
      <c r="AJ39">
        <f>IF(AMS_2030!AJ39=0,0,(AMS_2050!AJ39/AMS_2030!AJ39)^(1/20)-1)</f>
        <v>-6.2590938138181729E-3</v>
      </c>
      <c r="AK39">
        <f>IF(AMS_2030!AK39=0,0,(AMS_2050!AK39/AMS_2030!AK39)^(1/20)-1)</f>
        <v>0</v>
      </c>
      <c r="AL39">
        <f>IF(AMS_2030!AL39=0,0,(AMS_2050!AL39/AMS_2030!AL39)^(1/20)-1)</f>
        <v>-6.5294760251555228E-3</v>
      </c>
      <c r="AM39">
        <f>IF(AMS_2030!AM39=0,0,(AMS_2050!AM39/AMS_2030!AM39)^(1/20)-1)</f>
        <v>-6.2407289696746471E-3</v>
      </c>
      <c r="AN39">
        <f>IF(AMS_2030!AN39=0,0,(AMS_2050!AN39/AMS_2030!AN39)^(1/20)-1)</f>
        <v>0</v>
      </c>
      <c r="AO39">
        <f>IF(AMS_2030!AO39=0,0,(AMS_2050!AO39/AMS_2030!AO39)^(1/20)-1)</f>
        <v>-6.1801093406211871E-3</v>
      </c>
      <c r="AP39">
        <f>IF(AMS_2030!AP39=0,0,(AMS_2050!AP39/AMS_2030!AP39)^(1/20)-1)</f>
        <v>-6.2405639556671888E-3</v>
      </c>
      <c r="AQ39">
        <f>IF(AMS_2030!AQ39=0,0,(AMS_2050!AQ39/AMS_2030!AQ39)^(1/20)-1)</f>
        <v>0</v>
      </c>
      <c r="AR39">
        <f>IF(AMS_2030!AR39=0,0,(AMS_2050!AR39/AMS_2030!AR39)^(1/20)-1)</f>
        <v>-6.2405639556670778E-3</v>
      </c>
      <c r="AS39">
        <f>IF(AMS_2030!AS39=0,0,(AMS_2050!AS39/AMS_2030!AS39)^(1/20)-1)</f>
        <v>-6.2405639556671888E-3</v>
      </c>
      <c r="AT39">
        <f>IF(AMS_2030!AT39=0,0,(AMS_2050!AT39/AMS_2030!AT39)^(1/20)-1)</f>
        <v>-7.5988709395388154E-3</v>
      </c>
      <c r="AU39">
        <f>IF(AMS_2030!AU39=0,0,(AMS_2050!AU39/AMS_2030!AU39)^(1/20)-1)</f>
        <v>0</v>
      </c>
    </row>
    <row r="40" spans="1:47" x14ac:dyDescent="0.25">
      <c r="A40" s="146"/>
      <c r="B40" s="1" t="s">
        <v>38</v>
      </c>
      <c r="C40" s="1">
        <v>36</v>
      </c>
      <c r="D40" s="4" t="s">
        <v>75</v>
      </c>
      <c r="E40">
        <f>IF(AMS_2030!E40=0,0,(AMS_2050!E40/AMS_2030!E40)^(1/20)-1)</f>
        <v>0</v>
      </c>
      <c r="F40">
        <f>IF(AMS_2030!F40=0,0,(AMS_2050!F40/AMS_2030!F40)^(1/20)-1)</f>
        <v>0</v>
      </c>
      <c r="G40">
        <f>IF(AMS_2030!G40=0,0,(AMS_2050!G40/AMS_2030!G40)^(1/20)-1)</f>
        <v>0</v>
      </c>
      <c r="H40">
        <f>IF(AMS_2030!H40=0,0,(AMS_2050!H40/AMS_2030!H40)^(1/20)-1)</f>
        <v>0</v>
      </c>
      <c r="I40">
        <f>IF(AMS_2030!I40=0,0,(AMS_2050!I40/AMS_2030!I40)^(1/20)-1)</f>
        <v>0</v>
      </c>
      <c r="J40">
        <f>IF(AMS_2030!J40=0,0,(AMS_2050!J40/AMS_2030!J40)^(1/20)-1)</f>
        <v>0</v>
      </c>
      <c r="K40" s="64">
        <f>IF('AMS_2030 (Z)'!AW40=0,0,('AMS_2050 (Z)'!AW40/'AMS_2030 (Z)'!AW40)^(1/20)-1)</f>
        <v>0</v>
      </c>
      <c r="L40" s="64">
        <f t="shared" si="3"/>
        <v>0</v>
      </c>
      <c r="M40">
        <f>IF(AMS_2030!M40=0,0,(AMS_2050!M40/AMS_2030!M40)^(1/20)-1)</f>
        <v>0</v>
      </c>
      <c r="N40">
        <f>IF(AMS_2030!N40=0,0,(AMS_2050!N40/AMS_2030!N40)^(1/20)-1)</f>
        <v>0</v>
      </c>
      <c r="O40">
        <f>IF(AMS_2030!O40=0,0,(AMS_2050!O40/AMS_2030!O40)^(1/20)-1)</f>
        <v>0</v>
      </c>
      <c r="P40">
        <f>IF(AMS_2030!P40=0,0,(AMS_2050!P40/AMS_2030!P40)^(1/20)-1)</f>
        <v>0</v>
      </c>
      <c r="Q40">
        <f>IF(AMS_2030!Q40=0,0,(AMS_2050!Q40/AMS_2030!Q40)^(1/20)-1)</f>
        <v>0</v>
      </c>
      <c r="R40">
        <f>IF(AMS_2030!R40=0,0,(AMS_2050!R40/AMS_2030!R40)^(1/20)-1)</f>
        <v>0</v>
      </c>
      <c r="S40" s="64">
        <f t="shared" si="1"/>
        <v>0</v>
      </c>
      <c r="T40" s="64">
        <f>IF(AMS_2030!T40=0,0,(AMS_2050!T40/AMS_2030!T40)^(1/20)-1)</f>
        <v>0</v>
      </c>
      <c r="U40">
        <f>IF(AMS_2030!U40=0,0,(AMS_2050!U40/AMS_2030!U40)^(1/20)-1)</f>
        <v>0</v>
      </c>
      <c r="V40">
        <f>IF(AMS_2030!V40=0,0,(AMS_2050!V40/AMS_2030!V40)^(1/20)-1)</f>
        <v>0</v>
      </c>
      <c r="W40">
        <f>IF(AMS_2030!W40=0,0,(AMS_2050!W40/AMS_2030!W40)^(1/20)-1)</f>
        <v>0</v>
      </c>
      <c r="X40">
        <f>IF(AMS_2030!X40=0,0,(AMS_2050!X40/AMS_2030!X40)^(1/20)-1)</f>
        <v>0</v>
      </c>
      <c r="Y40">
        <f>IF(AMS_2030!Y40=0,0,(AMS_2050!Y40/AMS_2030!Y40)^(1/20)-1)</f>
        <v>0</v>
      </c>
      <c r="Z40">
        <f>IF(AMS_2030!Z40=0,0,(AMS_2050!Z40/AMS_2030!Z40)^(1/20)-1)</f>
        <v>0</v>
      </c>
      <c r="AA40">
        <f>IF(AMS_2030!AA40=0,0,(AMS_2050!AA40/AMS_2030!AA40)^(1/20)-1)</f>
        <v>0</v>
      </c>
      <c r="AB40">
        <f>IF(AMS_2030!AB40=0,0,(AMS_2050!AB40/AMS_2030!AB40)^(1/20)-1)</f>
        <v>0</v>
      </c>
      <c r="AC40">
        <f>IF(AMS_2030!AC40=0,0,(AMS_2050!AC40/AMS_2030!AC40)^(1/20)-1)</f>
        <v>0</v>
      </c>
      <c r="AD40">
        <f>IF(AMS_2030!AD40=0,0,(AMS_2050!AD40/AMS_2030!AD40)^(1/20)-1)</f>
        <v>0</v>
      </c>
      <c r="AE40">
        <f>IF(AMS_2030!AE40=0,0,(AMS_2050!AE40/AMS_2030!AE40)^(1/20)-1)</f>
        <v>0</v>
      </c>
      <c r="AF40">
        <f>IF(AMS_2030!AF40=0,0,(AMS_2050!AF40/AMS_2030!AF40)^(1/20)-1)</f>
        <v>0</v>
      </c>
      <c r="AG40">
        <f>IF(AMS_2030!AG40=0,0,(AMS_2050!AG40/AMS_2030!AG40)^(1/20)-1)</f>
        <v>0</v>
      </c>
      <c r="AH40">
        <f>IF(AMS_2030!AH40=0,0,(AMS_2050!AH40/AMS_2030!AH40)^(1/20)-1)</f>
        <v>0</v>
      </c>
      <c r="AI40">
        <f>IF(AMS_2030!AI40=0,0,(AMS_2050!AI40/AMS_2030!AI40)^(1/20)-1)</f>
        <v>0</v>
      </c>
      <c r="AJ40">
        <f>IF(AMS_2030!AJ40=0,0,(AMS_2050!AJ40/AMS_2030!AJ40)^(1/20)-1)</f>
        <v>0</v>
      </c>
      <c r="AK40">
        <f>IF(AMS_2030!AK40=0,0,(AMS_2050!AK40/AMS_2030!AK40)^(1/20)-1)</f>
        <v>0</v>
      </c>
      <c r="AL40">
        <f>IF(AMS_2030!AL40=0,0,(AMS_2050!AL40/AMS_2030!AL40)^(1/20)-1)</f>
        <v>0</v>
      </c>
      <c r="AM40">
        <f>IF(AMS_2030!AM40=0,0,(AMS_2050!AM40/AMS_2030!AM40)^(1/20)-1)</f>
        <v>0</v>
      </c>
      <c r="AN40">
        <f>IF(AMS_2030!AN40=0,0,(AMS_2050!AN40/AMS_2030!AN40)^(1/20)-1)</f>
        <v>0</v>
      </c>
      <c r="AO40">
        <f>IF(AMS_2030!AO40=0,0,(AMS_2050!AO40/AMS_2030!AO40)^(1/20)-1)</f>
        <v>0</v>
      </c>
      <c r="AP40">
        <f>IF(AMS_2030!AP40=0,0,(AMS_2050!AP40/AMS_2030!AP40)^(1/20)-1)</f>
        <v>0</v>
      </c>
      <c r="AQ40">
        <f>IF(AMS_2030!AQ40=0,0,(AMS_2050!AQ40/AMS_2030!AQ40)^(1/20)-1)</f>
        <v>0</v>
      </c>
      <c r="AR40">
        <f>IF(AMS_2030!AR40=0,0,(AMS_2050!AR40/AMS_2030!AR40)^(1/20)-1)</f>
        <v>0</v>
      </c>
      <c r="AS40">
        <f>IF(AMS_2030!AS40=0,0,(AMS_2050!AS40/AMS_2030!AS40)^(1/20)-1)</f>
        <v>0</v>
      </c>
      <c r="AT40">
        <f>IF(AMS_2030!AT40=0,0,(AMS_2050!AT40/AMS_2030!AT40)^(1/20)-1)</f>
        <v>0</v>
      </c>
      <c r="AU40">
        <f>IF(AMS_2030!AU40=0,0,(AMS_2050!AU40/AMS_2030!AU40)^(1/20)-1)</f>
        <v>0</v>
      </c>
    </row>
    <row r="41" spans="1:47" x14ac:dyDescent="0.25">
      <c r="A41" s="146"/>
      <c r="B41" s="1" t="s">
        <v>39</v>
      </c>
      <c r="C41" s="1">
        <v>37</v>
      </c>
      <c r="D41" s="4" t="s">
        <v>76</v>
      </c>
      <c r="E41">
        <f>IF(AMS_2030!E41=0,0,(AMS_2050!E41/AMS_2030!E41)^(1/20)-1)</f>
        <v>-2.3826362876147034E-3</v>
      </c>
      <c r="F41">
        <f>IF(AMS_2030!F41=0,0,(AMS_2050!F41/AMS_2030!F41)^(1/20)-1)</f>
        <v>0</v>
      </c>
      <c r="G41">
        <f>IF(AMS_2030!G41=0,0,(AMS_2050!G41/AMS_2030!G41)^(1/20)-1)</f>
        <v>0</v>
      </c>
      <c r="H41">
        <f>IF(AMS_2030!H41=0,0,(AMS_2050!H41/AMS_2030!H41)^(1/20)-1)</f>
        <v>0</v>
      </c>
      <c r="I41">
        <f>IF(AMS_2030!I41=0,0,(AMS_2050!I41/AMS_2030!I41)^(1/20)-1)</f>
        <v>0</v>
      </c>
      <c r="J41">
        <f>IF(AMS_2030!J41=0,0,(AMS_2050!J41/AMS_2030!J41)^(1/20)-1)</f>
        <v>9.7737768022465588E-5</v>
      </c>
      <c r="K41" s="64">
        <f>IF('AMS_2030 (Z)'!AW41=0,0,('AMS_2050 (Z)'!AW41/'AMS_2030 (Z)'!AW41)^(1/20)-1)</f>
        <v>8.9102702449950222E-4</v>
      </c>
      <c r="L41" s="64">
        <f t="shared" si="3"/>
        <v>8.9102702449950222E-4</v>
      </c>
      <c r="M41">
        <f>IF(AMS_2030!M41=0,0,(AMS_2050!M41/AMS_2030!M41)^(1/20)-1)</f>
        <v>2.1924209289976293E-3</v>
      </c>
      <c r="N41">
        <f>IF(AMS_2030!N41=0,0,(AMS_2050!N41/AMS_2030!N41)^(1/20)-1)</f>
        <v>0</v>
      </c>
      <c r="O41">
        <f>IF(AMS_2030!O41=0,0,(AMS_2050!O41/AMS_2030!O41)^(1/20)-1)</f>
        <v>0</v>
      </c>
      <c r="P41">
        <f>IF(AMS_2030!P41=0,0,(AMS_2050!P41/AMS_2030!P41)^(1/20)-1)</f>
        <v>5.0284737791317369E-4</v>
      </c>
      <c r="Q41">
        <f>IF(AMS_2030!Q41=0,0,(AMS_2050!Q41/AMS_2030!Q41)^(1/20)-1)</f>
        <v>-2.9386208089121624E-7</v>
      </c>
      <c r="R41">
        <f>IF(AMS_2030!R41=0,0,(AMS_2050!R41/AMS_2030!R41)^(1/20)-1)</f>
        <v>0</v>
      </c>
      <c r="S41" s="64">
        <f t="shared" si="1"/>
        <v>1.3835563768438419E-5</v>
      </c>
      <c r="T41" s="64">
        <f>IF(AMS_2030!T41=0,0,(AMS_2050!T41/AMS_2030!T41)^(1/20)-1)</f>
        <v>1.3835563768438419E-5</v>
      </c>
      <c r="U41">
        <f>IF(AMS_2030!U41=0,0,(AMS_2050!U41/AMS_2030!U41)^(1/20)-1)</f>
        <v>0</v>
      </c>
      <c r="V41">
        <f>IF(AMS_2030!V41=0,0,(AMS_2050!V41/AMS_2030!V41)^(1/20)-1)</f>
        <v>0</v>
      </c>
      <c r="W41">
        <f>IF(AMS_2030!W41=0,0,(AMS_2050!W41/AMS_2030!W41)^(1/20)-1)</f>
        <v>7.9408285121851385E-4</v>
      </c>
      <c r="X41">
        <f>IF(AMS_2030!X41=0,0,(AMS_2050!X41/AMS_2030!X41)^(1/20)-1)</f>
        <v>-6.7175204632174967E-6</v>
      </c>
      <c r="Y41">
        <f>IF(AMS_2030!Y41=0,0,(AMS_2050!Y41/AMS_2030!Y41)^(1/20)-1)</f>
        <v>0</v>
      </c>
      <c r="Z41">
        <f>IF(AMS_2030!Z41=0,0,(AMS_2050!Z41/AMS_2030!Z41)^(1/20)-1)</f>
        <v>-7.3913513422141364E-4</v>
      </c>
      <c r="AA41">
        <f>IF(AMS_2030!AA41=0,0,(AMS_2050!AA41/AMS_2030!AA41)^(1/20)-1)</f>
        <v>1.7420758891639743E-3</v>
      </c>
      <c r="AB41">
        <f>IF(AMS_2030!AB41=0,0,(AMS_2050!AB41/AMS_2030!AB41)^(1/20)-1)</f>
        <v>1.7801216772705963E-4</v>
      </c>
      <c r="AC41">
        <f>IF(AMS_2030!AC41=0,0,(AMS_2050!AC41/AMS_2030!AC41)^(1/20)-1)</f>
        <v>-3.2473454331805041E-4</v>
      </c>
      <c r="AD41">
        <f>IF(AMS_2030!AD41=0,0,(AMS_2050!AD41/AMS_2030!AD41)^(1/20)-1)</f>
        <v>1.0870320321654248E-5</v>
      </c>
      <c r="AE41">
        <f>IF(AMS_2030!AE41=0,0,(AMS_2050!AE41/AMS_2030!AE41)^(1/20)-1)</f>
        <v>-3.206653614140631E-5</v>
      </c>
      <c r="AF41">
        <f>IF(AMS_2030!AF41=0,0,(AMS_2050!AF41/AMS_2030!AF41)^(1/20)-1)</f>
        <v>3.29502734274012E-4</v>
      </c>
      <c r="AG41">
        <f>IF(AMS_2030!AG41=0,0,(AMS_2050!AG41/AMS_2030!AG41)^(1/20)-1)</f>
        <v>7.4072230924193683E-4</v>
      </c>
      <c r="AH41">
        <f>IF(AMS_2030!AH41=0,0,(AMS_2050!AH41/AMS_2030!AH41)^(1/20)-1)</f>
        <v>3.4258981072454731E-5</v>
      </c>
      <c r="AI41">
        <f>IF(AMS_2030!AI41=0,0,(AMS_2050!AI41/AMS_2030!AI41)^(1/20)-1)</f>
        <v>-1.2738004709011985E-4</v>
      </c>
      <c r="AJ41">
        <f>IF(AMS_2030!AJ41=0,0,(AMS_2050!AJ41/AMS_2030!AJ41)^(1/20)-1)</f>
        <v>1.2492026877364282E-6</v>
      </c>
      <c r="AK41">
        <f>IF(AMS_2030!AK41=0,0,(AMS_2050!AK41/AMS_2030!AK41)^(1/20)-1)</f>
        <v>0</v>
      </c>
      <c r="AL41">
        <f>IF(AMS_2030!AL41=0,0,(AMS_2050!AL41/AMS_2030!AL41)^(1/20)-1)</f>
        <v>-2.907263659687187E-4</v>
      </c>
      <c r="AM41">
        <f>IF(AMS_2030!AM41=0,0,(AMS_2050!AM41/AMS_2030!AM41)^(1/20)-1)</f>
        <v>-3.8225481990838972E-7</v>
      </c>
      <c r="AN41">
        <f>IF(AMS_2030!AN41=0,0,(AMS_2050!AN41/AMS_2030!AN41)^(1/20)-1)</f>
        <v>0</v>
      </c>
      <c r="AO41">
        <f>IF(AMS_2030!AO41=0,0,(AMS_2050!AO41/AMS_2030!AO41)^(1/20)-1)</f>
        <v>6.0834255105612911E-5</v>
      </c>
      <c r="AP41">
        <f>IF(AMS_2030!AP41=0,0,(AMS_2050!AP41/AMS_2030!AP41)^(1/20)-1)</f>
        <v>0</v>
      </c>
      <c r="AQ41">
        <f>IF(AMS_2030!AQ41=0,0,(AMS_2050!AQ41/AMS_2030!AQ41)^(1/20)-1)</f>
        <v>0</v>
      </c>
      <c r="AR41">
        <f>IF(AMS_2030!AR41=0,0,(AMS_2050!AR41/AMS_2030!AR41)^(1/20)-1)</f>
        <v>0</v>
      </c>
      <c r="AS41">
        <f>IF(AMS_2030!AS41=0,0,(AMS_2050!AS41/AMS_2030!AS41)^(1/20)-1)</f>
        <v>0</v>
      </c>
      <c r="AT41">
        <f>IF(AMS_2030!AT41=0,0,(AMS_2050!AT41/AMS_2030!AT41)^(1/20)-1)</f>
        <v>-3.8864118819814664E-4</v>
      </c>
      <c r="AU41">
        <f>IF(AMS_2030!AU41=0,0,(AMS_2050!AU41/AMS_2030!AU41)^(1/20)-1)</f>
        <v>0</v>
      </c>
    </row>
    <row r="42" spans="1:47" x14ac:dyDescent="0.25">
      <c r="A42" s="146" t="s">
        <v>79</v>
      </c>
      <c r="B42" s="1" t="s">
        <v>3</v>
      </c>
      <c r="C42" s="1" t="s">
        <v>3</v>
      </c>
      <c r="D42" s="4" t="s">
        <v>40</v>
      </c>
      <c r="E42">
        <f>IF(AMS_2030!E42=0,0,(AMS_2050!E42/AMS_2030!E42)^(1/20)-1)</f>
        <v>-6.4440845377050637E-3</v>
      </c>
      <c r="F42">
        <f>IF(AMS_2030!F42=0,0,(AMS_2050!F42/AMS_2030!F42)^(1/20)-1)</f>
        <v>1.6630175560914395E-3</v>
      </c>
      <c r="G42">
        <f>IF(AMS_2030!G42=0,0,(AMS_2050!G42/AMS_2030!G42)^(1/20)-1)</f>
        <v>2.4577644364143225E-9</v>
      </c>
      <c r="H42">
        <f>IF(AMS_2030!H42=0,0,(AMS_2050!H42/AMS_2030!H42)^(1/20)-1)</f>
        <v>-1.9736191741969833E-2</v>
      </c>
      <c r="I42">
        <f>IF(AMS_2030!I42=0,0,(AMS_2050!I42/AMS_2030!I42)^(1/20)-1)</f>
        <v>5.2786509130262615E-3</v>
      </c>
      <c r="J42">
        <f>IF(AMS_2030!J42=0,0,(AMS_2050!J42/AMS_2030!J42)^(1/20)-1)</f>
        <v>-8.5712213733766252E-3</v>
      </c>
      <c r="K42" s="64">
        <f>IF('AMS_2030 (Z)'!AW42=0,0,('AMS_2050 (Z)'!AW42/'AMS_2030 (Z)'!AW42)^(1/20)-1)</f>
        <v>8.8943548836928343E-4</v>
      </c>
      <c r="L42" s="64">
        <f t="shared" si="3"/>
        <v>8.8943548836928343E-4</v>
      </c>
      <c r="M42">
        <f>IF(AMS_2030!M42=0,0,(AMS_2050!M42/AMS_2030!M42)^(1/20)-1)</f>
        <v>2.1716011547545655E-3</v>
      </c>
      <c r="N42">
        <f>IF(AMS_2030!N42=0,0,(AMS_2050!N42/AMS_2030!N42)^(1/20)-1)</f>
        <v>-1.6519182706086211E-3</v>
      </c>
      <c r="O42">
        <f>IF(AMS_2030!O42=0,0,(AMS_2050!O42/AMS_2030!O42)^(1/20)-1)</f>
        <v>-1.335452108455204E-3</v>
      </c>
      <c r="P42">
        <f>IF(AMS_2030!P42=0,0,(AMS_2050!P42/AMS_2030!P42)^(1/20)-1)</f>
        <v>-1.6325481854502222E-3</v>
      </c>
      <c r="Q42">
        <f>IF(AMS_2030!Q42=0,0,(AMS_2050!Q42/AMS_2030!Q42)^(1/20)-1)</f>
        <v>1.037911348213072E-3</v>
      </c>
      <c r="R42">
        <f>IF(AMS_2030!R42=0,0,(AMS_2050!R42/AMS_2030!R42)^(1/20)-1)</f>
        <v>3.4685743610651798E-8</v>
      </c>
      <c r="S42" s="64">
        <f t="shared" si="1"/>
        <v>8.4058851872459428E-6</v>
      </c>
      <c r="T42" s="64">
        <f>IF(AMS_2030!T42=0,0,(AMS_2050!T42/AMS_2030!T42)^(1/20)-1)</f>
        <v>8.4058851872459428E-6</v>
      </c>
      <c r="U42">
        <f>IF(AMS_2030!U42=0,0,(AMS_2050!U42/AMS_2030!U42)^(1/20)-1)</f>
        <v>-2.7071842084724906E-6</v>
      </c>
      <c r="V42">
        <f>IF(AMS_2030!V42=0,0,(AMS_2050!V42/AMS_2030!V42)^(1/20)-1)</f>
        <v>3.1810796663478413E-8</v>
      </c>
      <c r="W42">
        <f>IF(AMS_2030!W42=0,0,(AMS_2050!W42/AMS_2030!W42)^(1/20)-1)</f>
        <v>1.9754635337974058E-3</v>
      </c>
      <c r="X42">
        <f>IF(AMS_2030!X42=0,0,(AMS_2050!X42/AMS_2030!X42)^(1/20)-1)</f>
        <v>4.7817296746921478E-4</v>
      </c>
      <c r="Y42">
        <f>IF(AMS_2030!Y42=0,0,(AMS_2050!Y42/AMS_2030!Y42)^(1/20)-1)</f>
        <v>0</v>
      </c>
      <c r="Z42">
        <f>IF(AMS_2030!Z42=0,0,(AMS_2050!Z42/AMS_2030!Z42)^(1/20)-1)</f>
        <v>3.2864573843527367E-4</v>
      </c>
      <c r="AA42">
        <f>IF(AMS_2030!AA42=0,0,(AMS_2050!AA42/AMS_2030!AA42)^(1/20)-1)</f>
        <v>1.7302015365423529E-3</v>
      </c>
      <c r="AB42">
        <f>IF(AMS_2030!AB42=0,0,(AMS_2050!AB42/AMS_2030!AB42)^(1/20)-1)</f>
        <v>3.2133665619049623E-5</v>
      </c>
      <c r="AC42">
        <f>IF(AMS_2030!AC42=0,0,(AMS_2050!AC42/AMS_2030!AC42)^(1/20)-1)</f>
        <v>0</v>
      </c>
      <c r="AD42">
        <f>IF(AMS_2030!AD42=0,0,(AMS_2050!AD42/AMS_2030!AD42)^(1/20)-1)</f>
        <v>1.0870320321654248E-5</v>
      </c>
      <c r="AE42">
        <f>IF(AMS_2030!AE42=0,0,(AMS_2050!AE42/AMS_2030!AE42)^(1/20)-1)</f>
        <v>-3.206653614140631E-5</v>
      </c>
      <c r="AF42">
        <f>IF(AMS_2030!AF42=0,0,(AMS_2050!AF42/AMS_2030!AF42)^(1/20)-1)</f>
        <v>3.2950273427378995E-4</v>
      </c>
      <c r="AG42">
        <f>IF(AMS_2030!AG42=0,0,(AMS_2050!AG42/AMS_2030!AG42)^(1/20)-1)</f>
        <v>0</v>
      </c>
      <c r="AH42">
        <f>IF(AMS_2030!AH42=0,0,(AMS_2050!AH42/AMS_2030!AH42)^(1/20)-1)</f>
        <v>3.4258981072232686E-5</v>
      </c>
      <c r="AI42">
        <f>IF(AMS_2030!AI42=0,0,(AMS_2050!AI42/AMS_2030!AI42)^(1/20)-1)</f>
        <v>-1.272334996822444E-4</v>
      </c>
      <c r="AJ42">
        <f>IF(AMS_2030!AJ42=0,0,(AMS_2050!AJ42/AMS_2030!AJ42)^(1/20)-1)</f>
        <v>1.2492026877364282E-6</v>
      </c>
      <c r="AK42">
        <f>IF(AMS_2030!AK42=0,0,(AMS_2050!AK42/AMS_2030!AK42)^(1/20)-1)</f>
        <v>0</v>
      </c>
      <c r="AL42">
        <f>IF(AMS_2030!AL42=0,0,(AMS_2050!AL42/AMS_2030!AL42)^(1/20)-1)</f>
        <v>-2.907263659687187E-4</v>
      </c>
      <c r="AM42">
        <f>IF(AMS_2030!AM42=0,0,(AMS_2050!AM42/AMS_2030!AM42)^(1/20)-1)</f>
        <v>1.2279202499243524E-7</v>
      </c>
      <c r="AN42">
        <f>IF(AMS_2030!AN42=0,0,(AMS_2050!AN42/AMS_2030!AN42)^(1/20)-1)</f>
        <v>0</v>
      </c>
      <c r="AO42">
        <f>IF(AMS_2030!AO42=0,0,(AMS_2050!AO42/AMS_2030!AO42)^(1/20)-1)</f>
        <v>6.0834255105612911E-5</v>
      </c>
      <c r="AP42">
        <f>IF(AMS_2030!AP42=0,0,(AMS_2050!AP42/AMS_2030!AP42)^(1/20)-1)</f>
        <v>5.0076261516986964E-3</v>
      </c>
      <c r="AQ42">
        <f>IF(AMS_2030!AQ42=0,0,(AMS_2050!AQ42/AMS_2030!AQ42)^(1/20)-1)</f>
        <v>0</v>
      </c>
      <c r="AR42">
        <f>IF(AMS_2030!AR42=0,0,(AMS_2050!AR42/AMS_2030!AR42)^(1/20)-1)</f>
        <v>-1.0827600531859716E-4</v>
      </c>
      <c r="AS42">
        <f>IF(AMS_2030!AS42=0,0,(AMS_2050!AS42/AMS_2030!AS42)^(1/20)-1)</f>
        <v>0</v>
      </c>
      <c r="AT42">
        <f>IF(AMS_2030!AT42=0,0,(AMS_2050!AT42/AMS_2030!AT42)^(1/20)-1)</f>
        <v>0</v>
      </c>
      <c r="AU42">
        <f>IF(AMS_2030!AU42=0,0,(AMS_2050!AU42/AMS_2030!AU42)^(1/20)-1)</f>
        <v>2.7328196905977986E-3</v>
      </c>
    </row>
    <row r="43" spans="1:47" x14ac:dyDescent="0.25">
      <c r="A43" s="146"/>
      <c r="B43" s="1" t="s">
        <v>4</v>
      </c>
      <c r="C43" s="1" t="s">
        <v>4</v>
      </c>
      <c r="D43" s="4" t="s">
        <v>41</v>
      </c>
      <c r="E43">
        <f>IF(AMS_2030!E43=0,0,(AMS_2050!E43/AMS_2030!E43)^(1/20)-1)</f>
        <v>-6.4647803248457647E-3</v>
      </c>
      <c r="F43">
        <f>IF(AMS_2030!F43=0,0,(AMS_2050!F43/AMS_2030!F43)^(1/20)-1)</f>
        <v>4.0176842655137435E-4</v>
      </c>
      <c r="G43">
        <f>IF(AMS_2030!G43=0,0,(AMS_2050!G43/AMS_2030!G43)^(1/20)-1)</f>
        <v>2.4577644364143225E-9</v>
      </c>
      <c r="H43">
        <f>IF(AMS_2030!H43=0,0,(AMS_2050!H43/AMS_2030!H43)^(1/20)-1)</f>
        <v>4.9088875493819017E-5</v>
      </c>
      <c r="I43">
        <f>IF(AMS_2030!I43=0,0,(AMS_2050!I43/AMS_2030!I43)^(1/20)-1)</f>
        <v>4.4481521627925957E-3</v>
      </c>
      <c r="J43">
        <f>IF(AMS_2030!J43=0,0,(AMS_2050!J43/AMS_2030!J43)^(1/20)-1)</f>
        <v>-6.3785139075900332E-5</v>
      </c>
      <c r="K43" s="64">
        <f>IF('AMS_2030 (Z)'!AW43=0,0,('AMS_2050 (Z)'!AW43/'AMS_2030 (Z)'!AW43)^(1/20)-1)</f>
        <v>8.9333489197040983E-4</v>
      </c>
      <c r="L43" s="64">
        <f t="shared" si="3"/>
        <v>8.9333489197040983E-4</v>
      </c>
      <c r="M43">
        <f>IF(AMS_2030!M43=0,0,(AMS_2050!M43/AMS_2030!M43)^(1/20)-1)</f>
        <v>1.8946540470436979E-3</v>
      </c>
      <c r="N43">
        <f>IF(AMS_2030!N43=0,0,(AMS_2050!N43/AMS_2030!N43)^(1/20)-1)</f>
        <v>1.6450876105642553E-3</v>
      </c>
      <c r="O43">
        <f>IF(AMS_2030!O43=0,0,(AMS_2050!O43/AMS_2030!O43)^(1/20)-1)</f>
        <v>4.1777917713758939E-5</v>
      </c>
      <c r="P43">
        <f>IF(AMS_2030!P43=0,0,(AMS_2050!P43/AMS_2030!P43)^(1/20)-1)</f>
        <v>-8.7972135819747166E-4</v>
      </c>
      <c r="Q43">
        <f>IF(AMS_2030!Q43=0,0,(AMS_2050!Q43/AMS_2030!Q43)^(1/20)-1)</f>
        <v>-2.9386208089121624E-7</v>
      </c>
      <c r="R43">
        <f>IF(AMS_2030!R43=0,0,(AMS_2050!R43/AMS_2030!R43)^(1/20)-1)</f>
        <v>3.4685743610651798E-8</v>
      </c>
      <c r="S43" s="64">
        <f t="shared" si="1"/>
        <v>1.3002889007740492E-6</v>
      </c>
      <c r="T43" s="64">
        <f>IF(AMS_2030!T43=0,0,(AMS_2050!T43/AMS_2030!T43)^(1/20)-1)</f>
        <v>1.3002889007740492E-6</v>
      </c>
      <c r="U43">
        <f>IF(AMS_2030!U43=0,0,(AMS_2050!U43/AMS_2030!U43)^(1/20)-1)</f>
        <v>-4.2001702631466742E-6</v>
      </c>
      <c r="V43">
        <f>IF(AMS_2030!V43=0,0,(AMS_2050!V43/AMS_2030!V43)^(1/20)-1)</f>
        <v>3.1810796663478413E-8</v>
      </c>
      <c r="W43">
        <f>IF(AMS_2030!W43=0,0,(AMS_2050!W43/AMS_2030!W43)^(1/20)-1)</f>
        <v>5.2315539959968405E-4</v>
      </c>
      <c r="X43">
        <f>IF(AMS_2030!X43=0,0,(AMS_2050!X43/AMS_2030!X43)^(1/20)-1)</f>
        <v>4.0512090850652882E-5</v>
      </c>
      <c r="Y43">
        <f>IF(AMS_2030!Y43=0,0,(AMS_2050!Y43/AMS_2030!Y43)^(1/20)-1)</f>
        <v>-5.6476170276177351E-3</v>
      </c>
      <c r="Z43">
        <f>IF(AMS_2030!Z43=0,0,(AMS_2050!Z43/AMS_2030!Z43)^(1/20)-1)</f>
        <v>1.9549816531094777E-4</v>
      </c>
      <c r="AA43">
        <f>IF(AMS_2030!AA43=0,0,(AMS_2050!AA43/AMS_2030!AA43)^(1/20)-1)</f>
        <v>1.7302323560708377E-3</v>
      </c>
      <c r="AB43">
        <f>IF(AMS_2030!AB43=0,0,(AMS_2050!AB43/AMS_2030!AB43)^(1/20)-1)</f>
        <v>-6.0560627865413608E-5</v>
      </c>
      <c r="AC43">
        <f>IF(AMS_2030!AC43=0,0,(AMS_2050!AC43/AMS_2030!AC43)^(1/20)-1)</f>
        <v>-3.2473454331805041E-4</v>
      </c>
      <c r="AD43">
        <f>IF(AMS_2030!AD43=0,0,(AMS_2050!AD43/AMS_2030!AD43)^(1/20)-1)</f>
        <v>1.0870320321654248E-5</v>
      </c>
      <c r="AE43">
        <f>IF(AMS_2030!AE43=0,0,(AMS_2050!AE43/AMS_2030!AE43)^(1/20)-1)</f>
        <v>-3.206653614140631E-5</v>
      </c>
      <c r="AF43">
        <f>IF(AMS_2030!AF43=0,0,(AMS_2050!AF43/AMS_2030!AF43)^(1/20)-1)</f>
        <v>3.2950273427378995E-4</v>
      </c>
      <c r="AG43">
        <f>IF(AMS_2030!AG43=0,0,(AMS_2050!AG43/AMS_2030!AG43)^(1/20)-1)</f>
        <v>0</v>
      </c>
      <c r="AH43">
        <f>IF(AMS_2030!AH43=0,0,(AMS_2050!AH43/AMS_2030!AH43)^(1/20)-1)</f>
        <v>3.4258981072454731E-5</v>
      </c>
      <c r="AI43">
        <f>IF(AMS_2030!AI43=0,0,(AMS_2050!AI43/AMS_2030!AI43)^(1/20)-1)</f>
        <v>-1.2739459972421763E-4</v>
      </c>
      <c r="AJ43">
        <f>IF(AMS_2030!AJ43=0,0,(AMS_2050!AJ43/AMS_2030!AJ43)^(1/20)-1)</f>
        <v>1.2492026877364282E-6</v>
      </c>
      <c r="AK43">
        <f>IF(AMS_2030!AK43=0,0,(AMS_2050!AK43/AMS_2030!AK43)^(1/20)-1)</f>
        <v>0</v>
      </c>
      <c r="AL43">
        <f>IF(AMS_2030!AL43=0,0,(AMS_2050!AL43/AMS_2030!AL43)^(1/20)-1)</f>
        <v>-2.907263659687187E-4</v>
      </c>
      <c r="AM43">
        <f>IF(AMS_2030!AM43=0,0,(AMS_2050!AM43/AMS_2030!AM43)^(1/20)-1)</f>
        <v>-7.9438973754619724E-7</v>
      </c>
      <c r="AN43">
        <f>IF(AMS_2030!AN43=0,0,(AMS_2050!AN43/AMS_2030!AN43)^(1/20)-1)</f>
        <v>0</v>
      </c>
      <c r="AO43">
        <f>IF(AMS_2030!AO43=0,0,(AMS_2050!AO43/AMS_2030!AO43)^(1/20)-1)</f>
        <v>6.0834255105612911E-5</v>
      </c>
      <c r="AP43">
        <f>IF(AMS_2030!AP43=0,0,(AMS_2050!AP43/AMS_2030!AP43)^(1/20)-1)</f>
        <v>-8.9723653857320951E-4</v>
      </c>
      <c r="AQ43">
        <f>IF(AMS_2030!AQ43=0,0,(AMS_2050!AQ43/AMS_2030!AQ43)^(1/20)-1)</f>
        <v>0</v>
      </c>
      <c r="AR43">
        <f>IF(AMS_2030!AR43=0,0,(AMS_2050!AR43/AMS_2030!AR43)^(1/20)-1)</f>
        <v>0</v>
      </c>
      <c r="AS43">
        <f>IF(AMS_2030!AS43=0,0,(AMS_2050!AS43/AMS_2030!AS43)^(1/20)-1)</f>
        <v>0</v>
      </c>
      <c r="AT43">
        <f>IF(AMS_2030!AT43=0,0,(AMS_2050!AT43/AMS_2030!AT43)^(1/20)-1)</f>
        <v>0</v>
      </c>
      <c r="AU43">
        <f>IF(AMS_2030!AU43=0,0,(AMS_2050!AU43/AMS_2030!AU43)^(1/20)-1)</f>
        <v>-1.023599054227331E-3</v>
      </c>
    </row>
    <row r="44" spans="1:47" x14ac:dyDescent="0.25">
      <c r="A44" s="146"/>
      <c r="B44" s="1" t="s">
        <v>5</v>
      </c>
      <c r="C44" s="1" t="s">
        <v>5</v>
      </c>
      <c r="D44" s="4" t="s">
        <v>42</v>
      </c>
      <c r="E44">
        <f>IF(AMS_2030!E44=0,0,(AMS_2050!E44/AMS_2030!E44)^(1/20)-1)</f>
        <v>-4.0067824683387432E-4</v>
      </c>
      <c r="F44">
        <f>IF(AMS_2030!F44=0,0,(AMS_2050!F44/AMS_2030!F44)^(1/20)-1)</f>
        <v>6.2608768444682994E-4</v>
      </c>
      <c r="G44">
        <f>IF(AMS_2030!G44=0,0,(AMS_2050!G44/AMS_2030!G44)^(1/20)-1)</f>
        <v>2.4577644364143225E-9</v>
      </c>
      <c r="H44">
        <f>IF(AMS_2030!H44=0,0,(AMS_2050!H44/AMS_2030!H44)^(1/20)-1)</f>
        <v>2.1719369742645434E-4</v>
      </c>
      <c r="I44">
        <f>IF(AMS_2030!I44=0,0,(AMS_2050!I44/AMS_2030!I44)^(1/20)-1)</f>
        <v>-2.1096172506099853E-3</v>
      </c>
      <c r="J44">
        <f>IF(AMS_2030!J44=0,0,(AMS_2050!J44/AMS_2030!J44)^(1/20)-1)</f>
        <v>3.1111323927413004E-4</v>
      </c>
      <c r="K44" s="64">
        <f>IF('AMS_2030 (Z)'!AW44=0,0,('AMS_2050 (Z)'!AW44/'AMS_2030 (Z)'!AW44)^(1/20)-1)</f>
        <v>8.9039052500505811E-4</v>
      </c>
      <c r="L44" s="64">
        <f t="shared" si="3"/>
        <v>8.9039052500505811E-4</v>
      </c>
      <c r="M44">
        <f>IF(AMS_2030!M44=0,0,(AMS_2050!M44/AMS_2030!M44)^(1/20)-1)</f>
        <v>2.0118590496462918E-3</v>
      </c>
      <c r="N44">
        <f>IF(AMS_2030!N44=0,0,(AMS_2050!N44/AMS_2030!N44)^(1/20)-1)</f>
        <v>-3.9845526781401297E-4</v>
      </c>
      <c r="O44">
        <f>IF(AMS_2030!O44=0,0,(AMS_2050!O44/AMS_2030!O44)^(1/20)-1)</f>
        <v>1.0499568128374825E-4</v>
      </c>
      <c r="P44">
        <f>IF(AMS_2030!P44=0,0,(AMS_2050!P44/AMS_2030!P44)^(1/20)-1)</f>
        <v>7.7302920709798606E-4</v>
      </c>
      <c r="Q44">
        <f>IF(AMS_2030!Q44=0,0,(AMS_2050!Q44/AMS_2030!Q44)^(1/20)-1)</f>
        <v>-2.9386208089121624E-7</v>
      </c>
      <c r="R44">
        <f>IF(AMS_2030!R44=0,0,(AMS_2050!R44/AMS_2030!R44)^(1/20)-1)</f>
        <v>3.4685743610651798E-8</v>
      </c>
      <c r="S44" s="64">
        <f t="shared" si="1"/>
        <v>1.3750556933755931E-5</v>
      </c>
      <c r="T44" s="64">
        <f>IF(AMS_2030!T44=0,0,(AMS_2050!T44/AMS_2030!T44)^(1/20)-1)</f>
        <v>1.3750556933755931E-5</v>
      </c>
      <c r="U44">
        <f>IF(AMS_2030!U44=0,0,(AMS_2050!U44/AMS_2030!U44)^(1/20)-1)</f>
        <v>1.2787526511015557E-6</v>
      </c>
      <c r="V44">
        <f>IF(AMS_2030!V44=0,0,(AMS_2050!V44/AMS_2030!V44)^(1/20)-1)</f>
        <v>3.1810796663478413E-8</v>
      </c>
      <c r="W44">
        <f>IF(AMS_2030!W44=0,0,(AMS_2050!W44/AMS_2030!W44)^(1/20)-1)</f>
        <v>3.5358599812695957E-4</v>
      </c>
      <c r="X44">
        <f>IF(AMS_2030!X44=0,0,(AMS_2050!X44/AMS_2030!X44)^(1/20)-1)</f>
        <v>1.6388265526190438E-5</v>
      </c>
      <c r="Y44">
        <f>IF(AMS_2030!Y44=0,0,(AMS_2050!Y44/AMS_2030!Y44)^(1/20)-1)</f>
        <v>-5.6476170276178461E-3</v>
      </c>
      <c r="Z44">
        <f>IF(AMS_2030!Z44=0,0,(AMS_2050!Z44/AMS_2030!Z44)^(1/20)-1)</f>
        <v>1.6162342248238204E-4</v>
      </c>
      <c r="AA44">
        <f>IF(AMS_2030!AA44=0,0,(AMS_2050!AA44/AMS_2030!AA44)^(1/20)-1)</f>
        <v>1.7302542334995952E-3</v>
      </c>
      <c r="AB44">
        <f>IF(AMS_2030!AB44=0,0,(AMS_2050!AB44/AMS_2030!AB44)^(1/20)-1)</f>
        <v>-2.6859967869219403E-5</v>
      </c>
      <c r="AC44">
        <f>IF(AMS_2030!AC44=0,0,(AMS_2050!AC44/AMS_2030!AC44)^(1/20)-1)</f>
        <v>-3.2473454331805041E-4</v>
      </c>
      <c r="AD44">
        <f>IF(AMS_2030!AD44=0,0,(AMS_2050!AD44/AMS_2030!AD44)^(1/20)-1)</f>
        <v>1.0870320321654248E-5</v>
      </c>
      <c r="AE44">
        <f>IF(AMS_2030!AE44=0,0,(AMS_2050!AE44/AMS_2030!AE44)^(1/20)-1)</f>
        <v>-3.206653614140631E-5</v>
      </c>
      <c r="AF44">
        <f>IF(AMS_2030!AF44=0,0,(AMS_2050!AF44/AMS_2030!AF44)^(1/20)-1)</f>
        <v>3.2950273427378995E-4</v>
      </c>
      <c r="AG44">
        <f>IF(AMS_2030!AG44=0,0,(AMS_2050!AG44/AMS_2030!AG44)^(1/20)-1)</f>
        <v>7.4072230924193683E-4</v>
      </c>
      <c r="AH44">
        <f>IF(AMS_2030!AH44=0,0,(AMS_2050!AH44/AMS_2030!AH44)^(1/20)-1)</f>
        <v>3.4258981072454731E-5</v>
      </c>
      <c r="AI44">
        <f>IF(AMS_2030!AI44=0,0,(AMS_2050!AI44/AMS_2030!AI44)^(1/20)-1)</f>
        <v>-1.2744302293254961E-4</v>
      </c>
      <c r="AJ44">
        <f>IF(AMS_2030!AJ44=0,0,(AMS_2050!AJ44/AMS_2030!AJ44)^(1/20)-1)</f>
        <v>1.2492026877364282E-6</v>
      </c>
      <c r="AK44">
        <f>IF(AMS_2030!AK44=0,0,(AMS_2050!AK44/AMS_2030!AK44)^(1/20)-1)</f>
        <v>0</v>
      </c>
      <c r="AL44">
        <f>IF(AMS_2030!AL44=0,0,(AMS_2050!AL44/AMS_2030!AL44)^(1/20)-1)</f>
        <v>-2.907263659687187E-4</v>
      </c>
      <c r="AM44">
        <f>IF(AMS_2030!AM44=0,0,(AMS_2050!AM44/AMS_2030!AM44)^(1/20)-1)</f>
        <v>-2.3521695724504355E-6</v>
      </c>
      <c r="AN44">
        <f>IF(AMS_2030!AN44=0,0,(AMS_2050!AN44/AMS_2030!AN44)^(1/20)-1)</f>
        <v>0</v>
      </c>
      <c r="AO44">
        <f>IF(AMS_2030!AO44=0,0,(AMS_2050!AO44/AMS_2030!AO44)^(1/20)-1)</f>
        <v>6.0834255105612911E-5</v>
      </c>
      <c r="AP44">
        <f>IF(AMS_2030!AP44=0,0,(AMS_2050!AP44/AMS_2030!AP44)^(1/20)-1)</f>
        <v>0</v>
      </c>
      <c r="AQ44">
        <f>IF(AMS_2030!AQ44=0,0,(AMS_2050!AQ44/AMS_2030!AQ44)^(1/20)-1)</f>
        <v>0</v>
      </c>
      <c r="AR44">
        <f>IF(AMS_2030!AR44=0,0,(AMS_2050!AR44/AMS_2030!AR44)^(1/20)-1)</f>
        <v>0</v>
      </c>
      <c r="AS44">
        <f>IF(AMS_2030!AS44=0,0,(AMS_2050!AS44/AMS_2030!AS44)^(1/20)-1)</f>
        <v>0</v>
      </c>
      <c r="AT44">
        <f>IF(AMS_2030!AT44=0,0,(AMS_2050!AT44/AMS_2030!AT44)^(1/20)-1)</f>
        <v>0</v>
      </c>
      <c r="AU44">
        <f>IF(AMS_2030!AU44=0,0,(AMS_2050!AU44/AMS_2030!AU44)^(1/20)-1)</f>
        <v>-4.1902649162262051E-5</v>
      </c>
    </row>
    <row r="45" spans="1:47" x14ac:dyDescent="0.25">
      <c r="A45" s="146"/>
      <c r="B45" s="1" t="s">
        <v>6</v>
      </c>
      <c r="C45" s="1" t="s">
        <v>6</v>
      </c>
      <c r="D45" s="4" t="s">
        <v>43</v>
      </c>
      <c r="E45">
        <f>IF(AMS_2030!E45=0,0,(AMS_2050!E45/AMS_2030!E45)^(1/20)-1)</f>
        <v>-3.8036234322050833E-3</v>
      </c>
      <c r="F45">
        <f>IF(AMS_2030!F45=0,0,(AMS_2050!F45/AMS_2030!F45)^(1/20)-1)</f>
        <v>-2.9856787031436238E-2</v>
      </c>
      <c r="G45">
        <f>IF(AMS_2030!G45=0,0,(AMS_2050!G45/AMS_2030!G45)^(1/20)-1)</f>
        <v>-2.4325447563349645E-2</v>
      </c>
      <c r="H45">
        <f>IF(AMS_2030!H45=0,0,(AMS_2050!H45/AMS_2030!H45)^(1/20)-1)</f>
        <v>-2.0635570160976058E-2</v>
      </c>
      <c r="I45">
        <f>IF(AMS_2030!I45=0,0,(AMS_2050!I45/AMS_2030!I45)^(1/20)-1)</f>
        <v>4.735860365933986E-3</v>
      </c>
      <c r="J45">
        <f>IF(AMS_2030!J45=0,0,(AMS_2050!J45/AMS_2030!J45)^(1/20)-1)</f>
        <v>-2.667166744105276E-3</v>
      </c>
      <c r="K45" s="64">
        <f>IF('AMS_2030 (Z)'!AW45=0,0,('AMS_2050 (Z)'!AW45/'AMS_2030 (Z)'!AW45)^(1/20)-1)</f>
        <v>-3.1467105616144742E-2</v>
      </c>
      <c r="L45" s="64">
        <f t="shared" si="3"/>
        <v>-3.1467105616144742E-2</v>
      </c>
      <c r="M45">
        <f>IF(AMS_2030!M45=0,0,(AMS_2050!M45/AMS_2030!M45)^(1/20)-1)</f>
        <v>-2.8405370399876562E-3</v>
      </c>
      <c r="N45">
        <f>IF(AMS_2030!N45=0,0,(AMS_2050!N45/AMS_2030!N45)^(1/20)-1)</f>
        <v>-1.7182255372106825E-3</v>
      </c>
      <c r="O45">
        <f>IF(AMS_2030!O45=0,0,(AMS_2050!O45/AMS_2030!O45)^(1/20)-1)</f>
        <v>-6.753254341299586E-4</v>
      </c>
      <c r="P45">
        <f>IF(AMS_2030!P45=0,0,(AMS_2050!P45/AMS_2030!P45)^(1/20)-1)</f>
        <v>6.3241071097008827E-4</v>
      </c>
      <c r="Q45">
        <f>IF(AMS_2030!Q45=0,0,(AMS_2050!Q45/AMS_2030!Q45)^(1/20)-1)</f>
        <v>-3.5980590895534625E-4</v>
      </c>
      <c r="R45">
        <f>IF(AMS_2030!R45=0,0,(AMS_2050!R45/AMS_2030!R45)^(1/20)-1)</f>
        <v>-4.0721055026643471E-3</v>
      </c>
      <c r="S45" s="64">
        <f t="shared" si="1"/>
        <v>-2.9032417896514007E-3</v>
      </c>
      <c r="T45" s="64">
        <f>IF(AMS_2030!T45=0,0,(AMS_2050!T45/AMS_2030!T45)^(1/20)-1)</f>
        <v>-2.9032417896514007E-3</v>
      </c>
      <c r="U45">
        <f>IF(AMS_2030!U45=0,0,(AMS_2050!U45/AMS_2030!U45)^(1/20)-1)</f>
        <v>-4.0219213214257588E-3</v>
      </c>
      <c r="V45">
        <f>IF(AMS_2030!V45=0,0,(AMS_2050!V45/AMS_2030!V45)^(1/20)-1)</f>
        <v>-4.027586604248623E-3</v>
      </c>
      <c r="W45">
        <f>IF(AMS_2030!W45=0,0,(AMS_2050!W45/AMS_2030!W45)^(1/20)-1)</f>
        <v>-2.3891898488981322E-3</v>
      </c>
      <c r="X45">
        <f>IF(AMS_2030!X45=0,0,(AMS_2050!X45/AMS_2030!X45)^(1/20)-1)</f>
        <v>-1.5181610574011017E-3</v>
      </c>
      <c r="Y45">
        <f>IF(AMS_2030!Y45=0,0,(AMS_2050!Y45/AMS_2030!Y45)^(1/20)-1)</f>
        <v>-4.9367515742420043E-3</v>
      </c>
      <c r="Z45">
        <f>IF(AMS_2030!Z45=0,0,(AMS_2050!Z45/AMS_2030!Z45)^(1/20)-1)</f>
        <v>2.5232421068275279E-3</v>
      </c>
      <c r="AA45">
        <f>IF(AMS_2030!AA45=0,0,(AMS_2050!AA45/AMS_2030!AA45)^(1/20)-1)</f>
        <v>-1.2898885368433088E-3</v>
      </c>
      <c r="AB45">
        <f>IF(AMS_2030!AB45=0,0,(AMS_2050!AB45/AMS_2030!AB45)^(1/20)-1)</f>
        <v>-3.7041365012298044E-3</v>
      </c>
      <c r="AC45">
        <f>IF(AMS_2030!AC45=0,0,(AMS_2050!AC45/AMS_2030!AC45)^(1/20)-1)</f>
        <v>5.0964869878478147E-4</v>
      </c>
      <c r="AD45">
        <f>IF(AMS_2030!AD45=0,0,(AMS_2050!AD45/AMS_2030!AD45)^(1/20)-1)</f>
        <v>8.5438668793980099E-4</v>
      </c>
      <c r="AE45">
        <f>IF(AMS_2030!AE45=0,0,(AMS_2050!AE45/AMS_2030!AE45)^(1/20)-1)</f>
        <v>8.0461523921204758E-4</v>
      </c>
      <c r="AF45">
        <f>IF(AMS_2030!AF45=0,0,(AMS_2050!AF45/AMS_2030!AF45)^(1/20)-1)</f>
        <v>1.1599443350645E-3</v>
      </c>
      <c r="AG45">
        <f>IF(AMS_2030!AG45=0,0,(AMS_2050!AG45/AMS_2030!AG45)^(1/20)-1)</f>
        <v>0</v>
      </c>
      <c r="AH45">
        <f>IF(AMS_2030!AH45=0,0,(AMS_2050!AH45/AMS_2030!AH45)^(1/20)-1)</f>
        <v>-3.8547215903089738E-3</v>
      </c>
      <c r="AI45">
        <f>IF(AMS_2030!AI45=0,0,(AMS_2050!AI45/AMS_2030!AI45)^(1/20)-1)</f>
        <v>6.7843612870022163E-4</v>
      </c>
      <c r="AJ45">
        <f>IF(AMS_2030!AJ45=0,0,(AMS_2050!AJ45/AMS_2030!AJ45)^(1/20)-1)</f>
        <v>-3.9287899752978861E-3</v>
      </c>
      <c r="AK45">
        <f>IF(AMS_2030!AK45=0,0,(AMS_2050!AK45/AMS_2030!AK45)^(1/20)-1)</f>
        <v>0</v>
      </c>
      <c r="AL45">
        <f>IF(AMS_2030!AL45=0,0,(AMS_2050!AL45/AMS_2030!AL45)^(1/20)-1)</f>
        <v>-4.3287494390504833E-3</v>
      </c>
      <c r="AM45">
        <f>IF(AMS_2030!AM45=0,0,(AMS_2050!AM45/AMS_2030!AM45)^(1/20)-1)</f>
        <v>4.0165970909922244E-4</v>
      </c>
      <c r="AN45">
        <f>IF(AMS_2030!AN45=0,0,(AMS_2050!AN45/AMS_2030!AN45)^(1/20)-1)</f>
        <v>0</v>
      </c>
      <c r="AO45">
        <f>IF(AMS_2030!AO45=0,0,(AMS_2050!AO45/AMS_2030!AO45)^(1/20)-1)</f>
        <v>-1.3990460731905241E-3</v>
      </c>
      <c r="AP45">
        <f>IF(AMS_2030!AP45=0,0,(AMS_2050!AP45/AMS_2030!AP45)^(1/20)-1)</f>
        <v>0</v>
      </c>
      <c r="AQ45">
        <f>IF(AMS_2030!AQ45=0,0,(AMS_2050!AQ45/AMS_2030!AQ45)^(1/20)-1)</f>
        <v>0</v>
      </c>
      <c r="AR45">
        <f>IF(AMS_2030!AR45=0,0,(AMS_2050!AR45/AMS_2030!AR45)^(1/20)-1)</f>
        <v>1.6418352493727584E-2</v>
      </c>
      <c r="AS45">
        <f>IF(AMS_2030!AS45=0,0,(AMS_2050!AS45/AMS_2030!AS45)^(1/20)-1)</f>
        <v>0</v>
      </c>
      <c r="AT45">
        <f>IF(AMS_2030!AT45=0,0,(AMS_2050!AT45/AMS_2030!AT45)^(1/20)-1)</f>
        <v>0</v>
      </c>
      <c r="AU45">
        <f>IF(AMS_2030!AU45=0,0,(AMS_2050!AU45/AMS_2030!AU45)^(1/20)-1)</f>
        <v>-6.4887042794921079E-3</v>
      </c>
    </row>
    <row r="46" spans="1:47" x14ac:dyDescent="0.25">
      <c r="A46" s="146"/>
      <c r="B46" s="1" t="s">
        <v>7</v>
      </c>
      <c r="C46" s="1" t="s">
        <v>7</v>
      </c>
      <c r="D46" s="4" t="s">
        <v>44</v>
      </c>
      <c r="E46">
        <f>IF(AMS_2030!E46=0,0,(AMS_2050!E46/AMS_2030!E46)^(1/20)-1)</f>
        <v>-2.9218716849022108E-5</v>
      </c>
      <c r="F46">
        <f>IF(AMS_2030!F46=0,0,(AMS_2050!F46/AMS_2030!F46)^(1/20)-1)</f>
        <v>9.103161144359273E-4</v>
      </c>
      <c r="G46">
        <f>IF(AMS_2030!G46=0,0,(AMS_2050!G46/AMS_2030!G46)^(1/20)-1)</f>
        <v>2.4577644364143225E-9</v>
      </c>
      <c r="H46">
        <f>IF(AMS_2030!H46=0,0,(AMS_2050!H46/AMS_2030!H46)^(1/20)-1)</f>
        <v>4.9683628888819165E-4</v>
      </c>
      <c r="I46">
        <f>IF(AMS_2030!I46=0,0,(AMS_2050!I46/AMS_2030!I46)^(1/20)-1)</f>
        <v>-3.5852955958782795E-3</v>
      </c>
      <c r="J46">
        <f>IF(AMS_2030!J46=0,0,(AMS_2050!J46/AMS_2030!J46)^(1/20)-1)</f>
        <v>4.4162394041702413E-4</v>
      </c>
      <c r="K46" s="64">
        <f>IF('AMS_2030 (Z)'!AW46=0,0,('AMS_2050 (Z)'!AW46/'AMS_2030 (Z)'!AW46)^(1/20)-1)</f>
        <v>8.7911321665878894E-4</v>
      </c>
      <c r="L46" s="64">
        <f t="shared" si="3"/>
        <v>8.7911321665878894E-4</v>
      </c>
      <c r="M46">
        <f>IF(AMS_2030!M46=0,0,(AMS_2050!M46/AMS_2030!M46)^(1/20)-1)</f>
        <v>1.7052362909053542E-3</v>
      </c>
      <c r="N46">
        <f>IF(AMS_2030!N46=0,0,(AMS_2050!N46/AMS_2030!N46)^(1/20)-1)</f>
        <v>-1.27013433334211E-4</v>
      </c>
      <c r="O46">
        <f>IF(AMS_2030!O46=0,0,(AMS_2050!O46/AMS_2030!O46)^(1/20)-1)</f>
        <v>6.528110411225807E-4</v>
      </c>
      <c r="P46">
        <f>IF(AMS_2030!P46=0,0,(AMS_2050!P46/AMS_2030!P46)^(1/20)-1)</f>
        <v>1.1035620063815088E-4</v>
      </c>
      <c r="Q46">
        <f>IF(AMS_2030!Q46=0,0,(AMS_2050!Q46/AMS_2030!Q46)^(1/20)-1)</f>
        <v>-4.2974838600717824E-5</v>
      </c>
      <c r="R46">
        <f>IF(AMS_2030!R46=0,0,(AMS_2050!R46/AMS_2030!R46)^(1/20)-1)</f>
        <v>3.4685743610651798E-8</v>
      </c>
      <c r="S46" s="64">
        <f t="shared" si="1"/>
        <v>-1.3645486874880319E-5</v>
      </c>
      <c r="T46" s="64">
        <f>IF(AMS_2030!T46=0,0,(AMS_2050!T46/AMS_2030!T46)^(1/20)-1)</f>
        <v>-1.3645486874880319E-5</v>
      </c>
      <c r="U46">
        <f>IF(AMS_2030!U46=0,0,(AMS_2050!U46/AMS_2030!U46)^(1/20)-1)</f>
        <v>-7.2497404079996386E-8</v>
      </c>
      <c r="V46">
        <f>IF(AMS_2030!V46=0,0,(AMS_2050!V46/AMS_2030!V46)^(1/20)-1)</f>
        <v>3.1810796663478413E-8</v>
      </c>
      <c r="W46">
        <f>IF(AMS_2030!W46=0,0,(AMS_2050!W46/AMS_2030!W46)^(1/20)-1)</f>
        <v>8.4748729494021902E-4</v>
      </c>
      <c r="X46">
        <f>IF(AMS_2030!X46=0,0,(AMS_2050!X46/AMS_2030!X46)^(1/20)-1)</f>
        <v>-1.3642999053820049E-6</v>
      </c>
      <c r="Y46">
        <f>IF(AMS_2030!Y46=0,0,(AMS_2050!Y46/AMS_2030!Y46)^(1/20)-1)</f>
        <v>-5.6482335398112538E-3</v>
      </c>
      <c r="Z46">
        <f>IF(AMS_2030!Z46=0,0,(AMS_2050!Z46/AMS_2030!Z46)^(1/20)-1)</f>
        <v>9.9922767289983838E-5</v>
      </c>
      <c r="AA46">
        <f>IF(AMS_2030!AA46=0,0,(AMS_2050!AA46/AMS_2030!AA46)^(1/20)-1)</f>
        <v>1.7302427853758129E-3</v>
      </c>
      <c r="AB46">
        <f>IF(AMS_2030!AB46=0,0,(AMS_2050!AB46/AMS_2030!AB46)^(1/20)-1)</f>
        <v>1.6094240211761424E-4</v>
      </c>
      <c r="AC46">
        <f>IF(AMS_2030!AC46=0,0,(AMS_2050!AC46/AMS_2030!AC46)^(1/20)-1)</f>
        <v>-3.2473454331805041E-4</v>
      </c>
      <c r="AD46">
        <f>IF(AMS_2030!AD46=0,0,(AMS_2050!AD46/AMS_2030!AD46)^(1/20)-1)</f>
        <v>1.0870320321654248E-5</v>
      </c>
      <c r="AE46">
        <f>IF(AMS_2030!AE46=0,0,(AMS_2050!AE46/AMS_2030!AE46)^(1/20)-1)</f>
        <v>-3.206653614140631E-5</v>
      </c>
      <c r="AF46">
        <f>IF(AMS_2030!AF46=0,0,(AMS_2050!AF46/AMS_2030!AF46)^(1/20)-1)</f>
        <v>3.2950273427378995E-4</v>
      </c>
      <c r="AG46">
        <f>IF(AMS_2030!AG46=0,0,(AMS_2050!AG46/AMS_2030!AG46)^(1/20)-1)</f>
        <v>7.4072230924193683E-4</v>
      </c>
      <c r="AH46">
        <f>IF(AMS_2030!AH46=0,0,(AMS_2050!AH46/AMS_2030!AH46)^(1/20)-1)</f>
        <v>3.4258981072454731E-5</v>
      </c>
      <c r="AI46">
        <f>IF(AMS_2030!AI46=0,0,(AMS_2050!AI46/AMS_2030!AI46)^(1/20)-1)</f>
        <v>-1.2742236825646902E-4</v>
      </c>
      <c r="AJ46">
        <f>IF(AMS_2030!AJ46=0,0,(AMS_2050!AJ46/AMS_2030!AJ46)^(1/20)-1)</f>
        <v>1.2492026877364282E-6</v>
      </c>
      <c r="AK46">
        <f>IF(AMS_2030!AK46=0,0,(AMS_2050!AK46/AMS_2030!AK46)^(1/20)-1)</f>
        <v>0</v>
      </c>
      <c r="AL46">
        <f>IF(AMS_2030!AL46=0,0,(AMS_2050!AL46/AMS_2030!AL46)^(1/20)-1)</f>
        <v>-2.907263659687187E-4</v>
      </c>
      <c r="AM46">
        <f>IF(AMS_2030!AM46=0,0,(AMS_2050!AM46/AMS_2030!AM46)^(1/20)-1)</f>
        <v>-4.5212570701780308E-6</v>
      </c>
      <c r="AN46">
        <f>IF(AMS_2030!AN46=0,0,(AMS_2050!AN46/AMS_2030!AN46)^(1/20)-1)</f>
        <v>0</v>
      </c>
      <c r="AO46">
        <f>IF(AMS_2030!AO46=0,0,(AMS_2050!AO46/AMS_2030!AO46)^(1/20)-1)</f>
        <v>6.0834255105612911E-5</v>
      </c>
      <c r="AP46">
        <f>IF(AMS_2030!AP46=0,0,(AMS_2050!AP46/AMS_2030!AP46)^(1/20)-1)</f>
        <v>0</v>
      </c>
      <c r="AQ46">
        <f>IF(AMS_2030!AQ46=0,0,(AMS_2050!AQ46/AMS_2030!AQ46)^(1/20)-1)</f>
        <v>0</v>
      </c>
      <c r="AR46">
        <f>IF(AMS_2030!AR46=0,0,(AMS_2050!AR46/AMS_2030!AR46)^(1/20)-1)</f>
        <v>0</v>
      </c>
      <c r="AS46">
        <f>IF(AMS_2030!AS46=0,0,(AMS_2050!AS46/AMS_2030!AS46)^(1/20)-1)</f>
        <v>0</v>
      </c>
      <c r="AT46">
        <f>IF(AMS_2030!AT46=0,0,(AMS_2050!AT46/AMS_2030!AT46)^(1/20)-1)</f>
        <v>0</v>
      </c>
      <c r="AU46">
        <f>IF(AMS_2030!AU46=0,0,(AMS_2050!AU46/AMS_2030!AU46)^(1/20)-1)</f>
        <v>-4.6456767184021031E-3</v>
      </c>
    </row>
    <row r="47" spans="1:47" x14ac:dyDescent="0.25">
      <c r="A47" s="146"/>
      <c r="B47" s="1" t="s">
        <v>8</v>
      </c>
      <c r="C47" s="1" t="s">
        <v>8</v>
      </c>
      <c r="D47" s="4" t="s">
        <v>45</v>
      </c>
      <c r="E47">
        <f>IF(AMS_2030!E47=0,0,(AMS_2050!E47/AMS_2030!E47)^(1/20)-1)</f>
        <v>3.3184299327193578E-4</v>
      </c>
      <c r="F47">
        <f>IF(AMS_2030!F47=0,0,(AMS_2050!F47/AMS_2030!F47)^(1/20)-1)</f>
        <v>2.0399766270329245E-4</v>
      </c>
      <c r="G47">
        <f>IF(AMS_2030!G47=0,0,(AMS_2050!G47/AMS_2030!G47)^(1/20)-1)</f>
        <v>2.4577644364143225E-9</v>
      </c>
      <c r="H47">
        <f>IF(AMS_2030!H47=0,0,(AMS_2050!H47/AMS_2030!H47)^(1/20)-1)</f>
        <v>5.560989945028183E-4</v>
      </c>
      <c r="I47">
        <f>IF(AMS_2030!I47=0,0,(AMS_2050!I47/AMS_2030!I47)^(1/20)-1)</f>
        <v>2.5040475347772873E-3</v>
      </c>
      <c r="J47">
        <f>IF(AMS_2030!J47=0,0,(AMS_2050!J47/AMS_2030!J47)^(1/20)-1)</f>
        <v>-6.6478475259712511E-4</v>
      </c>
      <c r="K47" s="64">
        <f>IF('AMS_2030 (Z)'!AW47=0,0,('AMS_2050 (Z)'!AW47/'AMS_2030 (Z)'!AW47)^(1/20)-1)</f>
        <v>1.2565056061786262E-3</v>
      </c>
      <c r="L47" s="64">
        <f t="shared" si="3"/>
        <v>1.2565056061786262E-3</v>
      </c>
      <c r="M47">
        <f>IF(AMS_2030!M47=0,0,(AMS_2050!M47/AMS_2030!M47)^(1/20)-1)</f>
        <v>3.9893954927072706E-4</v>
      </c>
      <c r="N47">
        <f>IF(AMS_2030!N47=0,0,(AMS_2050!N47/AMS_2030!N47)^(1/20)-1)</f>
        <v>-9.9790448855996416E-5</v>
      </c>
      <c r="O47">
        <f>IF(AMS_2030!O47=0,0,(AMS_2050!O47/AMS_2030!O47)^(1/20)-1)</f>
        <v>-1.1912369227965458E-3</v>
      </c>
      <c r="P47">
        <f>IF(AMS_2030!P47=0,0,(AMS_2050!P47/AMS_2030!P47)^(1/20)-1)</f>
        <v>5.6271271478025575E-4</v>
      </c>
      <c r="Q47">
        <f>IF(AMS_2030!Q47=0,0,(AMS_2050!Q47/AMS_2030!Q47)^(1/20)-1)</f>
        <v>-3.1781824261223335E-7</v>
      </c>
      <c r="R47">
        <f>IF(AMS_2030!R47=0,0,(AMS_2050!R47/AMS_2030!R47)^(1/20)-1)</f>
        <v>-6.6775806595309461E-7</v>
      </c>
      <c r="S47" s="64">
        <f t="shared" si="1"/>
        <v>-4.0521594970810426E-5</v>
      </c>
      <c r="T47" s="64">
        <f>IF(AMS_2030!T47=0,0,(AMS_2050!T47/AMS_2030!T47)^(1/20)-1)</f>
        <v>-4.0521594970810426E-5</v>
      </c>
      <c r="U47">
        <f>IF(AMS_2030!U47=0,0,(AMS_2050!U47/AMS_2030!U47)^(1/20)-1)</f>
        <v>2.5355891450917767E-5</v>
      </c>
      <c r="V47">
        <f>IF(AMS_2030!V47=0,0,(AMS_2050!V47/AMS_2030!V47)^(1/20)-1)</f>
        <v>3.1810796663478413E-8</v>
      </c>
      <c r="W47">
        <f>IF(AMS_2030!W47=0,0,(AMS_2050!W47/AMS_2030!W47)^(1/20)-1)</f>
        <v>7.851099875451073E-4</v>
      </c>
      <c r="X47">
        <f>IF(AMS_2030!X47=0,0,(AMS_2050!X47/AMS_2030!X47)^(1/20)-1)</f>
        <v>6.2805909601970633E-4</v>
      </c>
      <c r="Y47">
        <f>IF(AMS_2030!Y47=0,0,(AMS_2050!Y47/AMS_2030!Y47)^(1/20)-1)</f>
        <v>-5.6446790313017248E-3</v>
      </c>
      <c r="Z47">
        <f>IF(AMS_2030!Z47=0,0,(AMS_2050!Z47/AMS_2030!Z47)^(1/20)-1)</f>
        <v>-1.4630126128002408E-3</v>
      </c>
      <c r="AA47">
        <f>IF(AMS_2030!AA47=0,0,(AMS_2050!AA47/AMS_2030!AA47)^(1/20)-1)</f>
        <v>1.502951946494413E-3</v>
      </c>
      <c r="AB47">
        <f>IF(AMS_2030!AB47=0,0,(AMS_2050!AB47/AMS_2030!AB47)^(1/20)-1)</f>
        <v>2.7542797595980772E-6</v>
      </c>
      <c r="AC47">
        <f>IF(AMS_2030!AC47=0,0,(AMS_2050!AC47/AMS_2030!AC47)^(1/20)-1)</f>
        <v>-3.2473454331805041E-4</v>
      </c>
      <c r="AD47">
        <f>IF(AMS_2030!AD47=0,0,(AMS_2050!AD47/AMS_2030!AD47)^(1/20)-1)</f>
        <v>1.0870320321654248E-5</v>
      </c>
      <c r="AE47">
        <f>IF(AMS_2030!AE47=0,0,(AMS_2050!AE47/AMS_2030!AE47)^(1/20)-1)</f>
        <v>-3.206653614140631E-5</v>
      </c>
      <c r="AF47">
        <f>IF(AMS_2030!AF47=0,0,(AMS_2050!AF47/AMS_2030!AF47)^(1/20)-1)</f>
        <v>3.2950273427378995E-4</v>
      </c>
      <c r="AG47">
        <f>IF(AMS_2030!AG47=0,0,(AMS_2050!AG47/AMS_2030!AG47)^(1/20)-1)</f>
        <v>7.4072230924193683E-4</v>
      </c>
      <c r="AH47">
        <f>IF(AMS_2030!AH47=0,0,(AMS_2050!AH47/AMS_2030!AH47)^(1/20)-1)</f>
        <v>3.4208357279963408E-5</v>
      </c>
      <c r="AI47">
        <f>IF(AMS_2030!AI47=0,0,(AMS_2050!AI47/AMS_2030!AI47)^(1/20)-1)</f>
        <v>-1.2731929015419308E-4</v>
      </c>
      <c r="AJ47">
        <f>IF(AMS_2030!AJ47=0,0,(AMS_2050!AJ47/AMS_2030!AJ47)^(1/20)-1)</f>
        <v>1.2182779818292744E-6</v>
      </c>
      <c r="AK47">
        <f>IF(AMS_2030!AK47=0,0,(AMS_2050!AK47/AMS_2030!AK47)^(1/20)-1)</f>
        <v>0</v>
      </c>
      <c r="AL47">
        <f>IF(AMS_2030!AL47=0,0,(AMS_2050!AL47/AMS_2030!AL47)^(1/20)-1)</f>
        <v>-2.907263659687187E-4</v>
      </c>
      <c r="AM47">
        <f>IF(AMS_2030!AM47=0,0,(AMS_2050!AM47/AMS_2030!AM47)^(1/20)-1)</f>
        <v>6.2950995707833357E-4</v>
      </c>
      <c r="AN47">
        <f>IF(AMS_2030!AN47=0,0,(AMS_2050!AN47/AMS_2030!AN47)^(1/20)-1)</f>
        <v>0</v>
      </c>
      <c r="AO47">
        <f>IF(AMS_2030!AO47=0,0,(AMS_2050!AO47/AMS_2030!AO47)^(1/20)-1)</f>
        <v>6.0834255105612911E-5</v>
      </c>
      <c r="AP47">
        <f>IF(AMS_2030!AP47=0,0,(AMS_2050!AP47/AMS_2030!AP47)^(1/20)-1)</f>
        <v>6.3685346027564371E-4</v>
      </c>
      <c r="AQ47">
        <f>IF(AMS_2030!AQ47=0,0,(AMS_2050!AQ47/AMS_2030!AQ47)^(1/20)-1)</f>
        <v>0</v>
      </c>
      <c r="AR47">
        <f>IF(AMS_2030!AR47=0,0,(AMS_2050!AR47/AMS_2030!AR47)^(1/20)-1)</f>
        <v>0</v>
      </c>
      <c r="AS47">
        <f>IF(AMS_2030!AS47=0,0,(AMS_2050!AS47/AMS_2030!AS47)^(1/20)-1)</f>
        <v>0</v>
      </c>
      <c r="AT47">
        <f>IF(AMS_2030!AT47=0,0,(AMS_2050!AT47/AMS_2030!AT47)^(1/20)-1)</f>
        <v>0</v>
      </c>
      <c r="AU47">
        <f>IF(AMS_2030!AU47=0,0,(AMS_2050!AU47/AMS_2030!AU47)^(1/20)-1)</f>
        <v>-4.6522608261789777E-4</v>
      </c>
    </row>
    <row r="48" spans="1:47" x14ac:dyDescent="0.25">
      <c r="A48" s="146"/>
      <c r="B48" s="77" t="s">
        <v>9</v>
      </c>
      <c r="C48" s="77" t="s">
        <v>9</v>
      </c>
      <c r="D48" s="78" t="s">
        <v>46</v>
      </c>
      <c r="E48" s="79">
        <f>IF('AMS_2030 (Z)'!E128=0,0,('AMS_2050 (Z)'!E128/'AMS_2030 (Z)'!E128)^(1/20)-1)</f>
        <v>-7.753567709019249E-3</v>
      </c>
      <c r="F48" s="79">
        <f>IF('AMS_2030 (Z)'!F128=0,0,('AMS_2050 (Z)'!F128/'AMS_2030 (Z)'!F128)^(1/20)-1)</f>
        <v>-6.6828087230962341E-3</v>
      </c>
      <c r="G48" s="79">
        <f>IF('AMS_2030 (Z)'!G128=0,0,('AMS_2050 (Z)'!G128/'AMS_2030 (Z)'!G128)^(1/20)-1)</f>
        <v>-5.8718422764330036E-3</v>
      </c>
      <c r="H48" s="79">
        <f>IF('AMS_2030 (Z)'!H128=0,0,('AMS_2050 (Z)'!H128/'AMS_2030 (Z)'!H128)^(1/20)-1)</f>
        <v>-3.3060293876228108E-3</v>
      </c>
      <c r="I48" s="79">
        <f>IF('AMS_2030 (Z)'!I128=0,0,('AMS_2050 (Z)'!I128/'AMS_2030 (Z)'!I128)^(1/20)-1)</f>
        <v>-1.5298285481190055E-3</v>
      </c>
      <c r="J48" s="79">
        <f>IF('AMS_2030 (Z)'!J128=0,0,('AMS_2050 (Z)'!J128/'AMS_2030 (Z)'!J128)^(1/20)-1)</f>
        <v>-5.5132726331770243E-3</v>
      </c>
      <c r="K48" s="79">
        <f>IF('AMS_2030 (Z)'!K128=0,0,('AMS_2050 (Z)'!K128/'AMS_2030 (Z)'!K128)^(1/20)-1)</f>
        <v>-5.0441980828738187E-3</v>
      </c>
      <c r="L48" s="79">
        <f>IF('AMS_2030 (Z)'!L128=0,0,('AMS_2050 (Z)'!L128/'AMS_2030 (Z)'!L128)^(1/20)-1)</f>
        <v>-5.0441980828738187E-3</v>
      </c>
      <c r="M48" s="79">
        <f>IF('AMS_2030 (Z)'!M128=0,0,('AMS_2050 (Z)'!M128/'AMS_2030 (Z)'!M128)^(1/20)-1)</f>
        <v>-4.2554536556157485E-3</v>
      </c>
      <c r="N48" s="79">
        <f>IF('AMS_2030 (Z)'!N128=0,0,('AMS_2050 (Z)'!N128/'AMS_2030 (Z)'!N128)^(1/20)-1)</f>
        <v>-6.051868547220729E-3</v>
      </c>
      <c r="O48" s="79">
        <f>IF('AMS_2030 (Z)'!O128=0,0,('AMS_2050 (Z)'!O128/'AMS_2030 (Z)'!O128)^(1/20)-1)</f>
        <v>1.9506494904986127E-3</v>
      </c>
      <c r="P48" s="79">
        <f>IF('AMS_2030 (Z)'!P128=0,0,('AMS_2050 (Z)'!P128/'AMS_2030 (Z)'!P128)^(1/20)-1)</f>
        <v>-6.2420791411663679E-3</v>
      </c>
      <c r="Q48" s="79">
        <f>IF('AMS_2030 (Z)'!Q128=0,0,('AMS_2050 (Z)'!Q128/'AMS_2030 (Z)'!Q128)^(1/20)-1)</f>
        <v>-5.9487316695137071E-3</v>
      </c>
      <c r="R48" s="79">
        <f>IF('AMS_2030 (Z)'!R128=0,0,('AMS_2050 (Z)'!R128/'AMS_2030 (Z)'!R128)^(1/20)-1)</f>
        <v>-5.8718428827397862E-3</v>
      </c>
      <c r="S48" s="79">
        <f t="shared" si="1"/>
        <v>-6.1499726004218269E-3</v>
      </c>
      <c r="T48" s="79">
        <f>IF('AMS_2030 (Z)'!T128=0,0,('AMS_2050 (Z)'!T128/'AMS_2030 (Z)'!T128)^(1/20)-1)</f>
        <v>-6.1499726004218269E-3</v>
      </c>
      <c r="U48" s="79">
        <f>IF('AMS_2030 (Z)'!U128=0,0,('AMS_2050 (Z)'!U128/'AMS_2030 (Z)'!U128)^(1/20)-1)</f>
        <v>-5.8459533483852244E-3</v>
      </c>
      <c r="V48" s="79">
        <f>IF('AMS_2030 (Z)'!V128=0,0,('AMS_2050 (Z)'!V128/'AMS_2030 (Z)'!V128)^(1/20)-1)</f>
        <v>-5.87181309575735E-3</v>
      </c>
      <c r="W48" s="79">
        <f>IF('AMS_2030 (Z)'!W128=0,0,('AMS_2050 (Z)'!W128/'AMS_2030 (Z)'!W128)^(1/20)-1)</f>
        <v>-5.7245717576308586E-3</v>
      </c>
      <c r="X48" s="79">
        <f>IF('AMS_2030 (Z)'!X128=0,0,('AMS_2050 (Z)'!X128/'AMS_2030 (Z)'!X128)^(1/20)-1)</f>
        <v>-5.8684850596629756E-3</v>
      </c>
      <c r="Y48" s="79">
        <f>IF('AMS_2030 (Z)'!Y128=0,0,('AMS_2050 (Z)'!Y128/'AMS_2030 (Z)'!Y128)^(1/20)-1)</f>
        <v>-1.1503726585317287E-2</v>
      </c>
      <c r="Z48" s="79">
        <f>IF('AMS_2030 (Z)'!Z128=0,0,('AMS_2050 (Z)'!Z128/'AMS_2030 (Z)'!Z128)^(1/20)-1)</f>
        <v>-6.0206910558984195E-3</v>
      </c>
      <c r="AA48" s="79">
        <f>IF('AMS_2030 (Z)'!AA128=0,0,('AMS_2050 (Z)'!AA128/'AMS_2030 (Z)'!AA128)^(1/20)-1)</f>
        <v>-4.1794334351276108E-3</v>
      </c>
      <c r="AB48" s="79">
        <f>IF('AMS_2030 (Z)'!AB128=0,0,('AMS_2050 (Z)'!AB128/'AMS_2030 (Z)'!AB128)^(1/20)-1)</f>
        <v>-6.1250118871525316E-3</v>
      </c>
      <c r="AC48" s="79">
        <f>IF('AMS_2030 (Z)'!AC128=0,0,('AMS_2050 (Z)'!AC128/'AMS_2030 (Z)'!AC128)^(1/20)-1)</f>
        <v>-6.2318467281964329E-3</v>
      </c>
      <c r="AD48" s="79">
        <f>IF('AMS_2030 (Z)'!AD128=0,0,('AMS_2050 (Z)'!AD128/'AMS_2030 (Z)'!AD128)^(1/20)-1)</f>
        <v>-6.0197104031078918E-3</v>
      </c>
      <c r="AE48" s="79">
        <f>IF('AMS_2030 (Z)'!AE128=0,0,('AMS_2050 (Z)'!AE128/'AMS_2030 (Z)'!AE128)^(1/20)-1)</f>
        <v>-1.7597026154048678E-2</v>
      </c>
      <c r="AF48" s="79">
        <f>IF('AMS_2030 (Z)'!AF128=0,0,('AMS_2050 (Z)'!AF128/'AMS_2030 (Z)'!AF128)^(1/20)-1)</f>
        <v>-6.1742947284212368E-3</v>
      </c>
      <c r="AG48" s="79">
        <f>IF('AMS_2030 (Z)'!AG128=0,0,('AMS_2050 (Z)'!AG128/'AMS_2030 (Z)'!AG128)^(1/20)-1)</f>
        <v>-5.1354718169044355E-3</v>
      </c>
      <c r="AH48" s="79">
        <f>IF('AMS_2030 (Z)'!AH128=0,0,('AMS_2050 (Z)'!AH128/'AMS_2030 (Z)'!AH128)^(1/20)-1)</f>
        <v>-6.2662755250562086E-3</v>
      </c>
      <c r="AI48" s="79">
        <f>IF('AMS_2030 (Z)'!AI128=0,0,('AMS_2050 (Z)'!AI128/'AMS_2030 (Z)'!AI128)^(1/20)-1)</f>
        <v>-6.074341209288181E-3</v>
      </c>
      <c r="AJ48" s="79">
        <f>IF('AMS_2030 (Z)'!AJ128=0,0,('AMS_2050 (Z)'!AJ128/'AMS_2030 (Z)'!AJ128)^(1/20)-1)</f>
        <v>-5.8706028696488E-3</v>
      </c>
      <c r="AK48" s="79">
        <f>IF('AMS_2030 (Z)'!AK128=0,0,('AMS_2050 (Z)'!AK128/'AMS_2030 (Z)'!AK128)^(1/20)-1)</f>
        <v>0</v>
      </c>
      <c r="AL48" s="79">
        <f>IF('AMS_2030 (Z)'!AL128=0,0,('AMS_2050 (Z)'!AL128/'AMS_2030 (Z)'!AL128)^(1/20)-1)</f>
        <v>-6.1608639856578495E-3</v>
      </c>
      <c r="AM48" s="79">
        <f>IF('AMS_2030 (Z)'!AM128=0,0,('AMS_2050 (Z)'!AM128/'AMS_2030 (Z)'!AM128)^(1/20)-1)</f>
        <v>-5.8702334661513422E-3</v>
      </c>
      <c r="AN48" s="79">
        <f>IF('AMS_2030 (Z)'!AN128=0,0,('AMS_2050 (Z)'!AN128/'AMS_2030 (Z)'!AN128)^(1/20)-1)</f>
        <v>0</v>
      </c>
      <c r="AO48" s="79">
        <f>IF('AMS_2030 (Z)'!AO128=0,0,('AMS_2050 (Z)'!AO128/'AMS_2030 (Z)'!AO128)^(1/20)-1)</f>
        <v>-5.8813078256856333E-3</v>
      </c>
      <c r="AP48" s="79">
        <f>IF('AMS_2030 (Z)'!AP128=0,0,('AMS_2050 (Z)'!AP128/'AMS_2030 (Z)'!AP128)^(1/20)-1)</f>
        <v>-5.8880122297242377E-3</v>
      </c>
      <c r="AQ48" s="79">
        <f>IF('AMS_2030 (Z)'!AQ128=0,0,('AMS_2050 (Z)'!AQ128/'AMS_2030 (Z)'!AQ128)^(1/20)-1)</f>
        <v>-5.9914478175746577E-3</v>
      </c>
      <c r="AR48" s="79">
        <f>IF('AMS_2030 (Z)'!AR128=0,0,('AMS_2050 (Z)'!AR128/'AMS_2030 (Z)'!AR128)^(1/20)-1)</f>
        <v>0</v>
      </c>
      <c r="AS48" s="79">
        <f>IF('AMS_2030 (Z)'!AS128=0,0,('AMS_2050 (Z)'!AS128/'AMS_2030 (Z)'!AS128)^(1/20)-1)</f>
        <v>0</v>
      </c>
      <c r="AT48" s="79">
        <f>IF('AMS_2030 (Z)'!AT128=0,0,('AMS_2050 (Z)'!AT128/'AMS_2030 (Z)'!AT128)^(1/20)-1)</f>
        <v>0</v>
      </c>
      <c r="AU48" s="79">
        <f>IF('AMS_2030 (Z)'!AU128=0,0,('AMS_2050 (Z)'!AU128/'AMS_2030 (Z)'!AU128)^(1/20)-1)</f>
        <v>-2.6662812249103052E-3</v>
      </c>
    </row>
    <row r="49" spans="1:47" x14ac:dyDescent="0.25">
      <c r="A49" s="146"/>
      <c r="B49" s="77" t="s">
        <v>10</v>
      </c>
      <c r="C49" s="77" t="s">
        <v>10</v>
      </c>
      <c r="D49" s="78" t="s">
        <v>47</v>
      </c>
      <c r="E49" s="79">
        <f t="shared" ref="E49:AU49" si="5">E48</f>
        <v>-7.753567709019249E-3</v>
      </c>
      <c r="F49" s="79">
        <f t="shared" si="5"/>
        <v>-6.6828087230962341E-3</v>
      </c>
      <c r="G49" s="79">
        <f t="shared" si="5"/>
        <v>-5.8718422764330036E-3</v>
      </c>
      <c r="H49" s="79">
        <f t="shared" si="5"/>
        <v>-3.3060293876228108E-3</v>
      </c>
      <c r="I49" s="79">
        <f t="shared" si="5"/>
        <v>-1.5298285481190055E-3</v>
      </c>
      <c r="J49" s="79">
        <f t="shared" si="5"/>
        <v>-5.5132726331770243E-3</v>
      </c>
      <c r="K49" s="79">
        <f t="shared" si="5"/>
        <v>-5.0441980828738187E-3</v>
      </c>
      <c r="L49" s="79">
        <f t="shared" si="5"/>
        <v>-5.0441980828738187E-3</v>
      </c>
      <c r="M49" s="79">
        <f t="shared" si="5"/>
        <v>-4.2554536556157485E-3</v>
      </c>
      <c r="N49" s="79">
        <f t="shared" si="5"/>
        <v>-6.051868547220729E-3</v>
      </c>
      <c r="O49" s="79">
        <f t="shared" si="5"/>
        <v>1.9506494904986127E-3</v>
      </c>
      <c r="P49" s="79">
        <f t="shared" si="5"/>
        <v>-6.2420791411663679E-3</v>
      </c>
      <c r="Q49" s="79">
        <f t="shared" si="5"/>
        <v>-5.9487316695137071E-3</v>
      </c>
      <c r="R49" s="79">
        <f t="shared" si="5"/>
        <v>-5.8718428827397862E-3</v>
      </c>
      <c r="S49" s="79">
        <f t="shared" si="1"/>
        <v>-6.1499726004218269E-3</v>
      </c>
      <c r="T49" s="79">
        <f t="shared" si="5"/>
        <v>-6.1499726004218269E-3</v>
      </c>
      <c r="U49" s="79">
        <f t="shared" si="5"/>
        <v>-5.8459533483852244E-3</v>
      </c>
      <c r="V49" s="79">
        <f t="shared" si="5"/>
        <v>-5.87181309575735E-3</v>
      </c>
      <c r="W49" s="79">
        <f t="shared" si="5"/>
        <v>-5.7245717576308586E-3</v>
      </c>
      <c r="X49" s="79">
        <f t="shared" si="5"/>
        <v>-5.8684850596629756E-3</v>
      </c>
      <c r="Y49" s="79">
        <f t="shared" si="5"/>
        <v>-1.1503726585317287E-2</v>
      </c>
      <c r="Z49" s="79">
        <f t="shared" si="5"/>
        <v>-6.0206910558984195E-3</v>
      </c>
      <c r="AA49" s="79">
        <f t="shared" si="5"/>
        <v>-4.1794334351276108E-3</v>
      </c>
      <c r="AB49" s="79">
        <f t="shared" si="5"/>
        <v>-6.1250118871525316E-3</v>
      </c>
      <c r="AC49" s="79">
        <f t="shared" si="5"/>
        <v>-6.2318467281964329E-3</v>
      </c>
      <c r="AD49" s="79">
        <f t="shared" si="5"/>
        <v>-6.0197104031078918E-3</v>
      </c>
      <c r="AE49" s="79">
        <f t="shared" si="5"/>
        <v>-1.7597026154048678E-2</v>
      </c>
      <c r="AF49" s="79">
        <f t="shared" si="5"/>
        <v>-6.1742947284212368E-3</v>
      </c>
      <c r="AG49" s="79">
        <f t="shared" si="5"/>
        <v>-5.1354718169044355E-3</v>
      </c>
      <c r="AH49" s="79">
        <f t="shared" si="5"/>
        <v>-6.2662755250562086E-3</v>
      </c>
      <c r="AI49" s="79">
        <f t="shared" si="5"/>
        <v>-6.074341209288181E-3</v>
      </c>
      <c r="AJ49" s="79">
        <f t="shared" si="5"/>
        <v>-5.8706028696488E-3</v>
      </c>
      <c r="AK49" s="79">
        <f t="shared" si="5"/>
        <v>0</v>
      </c>
      <c r="AL49" s="79">
        <f t="shared" si="5"/>
        <v>-6.1608639856578495E-3</v>
      </c>
      <c r="AM49" s="79">
        <f t="shared" si="5"/>
        <v>-5.8702334661513422E-3</v>
      </c>
      <c r="AN49" s="79">
        <f t="shared" si="5"/>
        <v>0</v>
      </c>
      <c r="AO49" s="79">
        <f t="shared" si="5"/>
        <v>-5.8813078256856333E-3</v>
      </c>
      <c r="AP49" s="79">
        <f t="shared" si="5"/>
        <v>-5.8880122297242377E-3</v>
      </c>
      <c r="AQ49" s="79">
        <f t="shared" si="5"/>
        <v>-5.9914478175746577E-3</v>
      </c>
      <c r="AR49" s="79">
        <f t="shared" si="5"/>
        <v>0</v>
      </c>
      <c r="AS49" s="79">
        <f t="shared" si="5"/>
        <v>0</v>
      </c>
      <c r="AT49" s="79">
        <f t="shared" si="5"/>
        <v>0</v>
      </c>
      <c r="AU49" s="79">
        <f t="shared" si="5"/>
        <v>-2.6662812249103052E-3</v>
      </c>
    </row>
    <row r="50" spans="1:47" x14ac:dyDescent="0.25">
      <c r="A50" s="146"/>
      <c r="B50" s="1" t="s">
        <v>11</v>
      </c>
      <c r="C50" s="1" t="s">
        <v>11</v>
      </c>
      <c r="D50" s="4" t="s">
        <v>48</v>
      </c>
      <c r="E50">
        <f>IF(AMS_2030!E50=0,0,(AMS_2050!E50/AMS_2030!E50)^(1/20)-1)</f>
        <v>-1.9157195977567598E-2</v>
      </c>
      <c r="F50">
        <f>IF(AMS_2030!F50=0,0,(AMS_2050!F50/AMS_2030!F50)^(1/20)-1)</f>
        <v>-2.0251281598952287E-2</v>
      </c>
      <c r="G50">
        <f>IF(AMS_2030!G50=0,0,(AMS_2050!G50/AMS_2030!G50)^(1/20)-1)</f>
        <v>-2.9437895880515264E-3</v>
      </c>
      <c r="H50">
        <f>IF(AMS_2030!H50=0,0,(AMS_2050!H50/AMS_2030!H50)^(1/20)-1)</f>
        <v>3.4020800957068609E-4</v>
      </c>
      <c r="I50">
        <f>IF(AMS_2030!I50=0,0,(AMS_2050!I50/AMS_2030!I50)^(1/20)-1)</f>
        <v>1.0464363239501839E-3</v>
      </c>
      <c r="J50">
        <f>IF(AMS_2030!J50=0,0,(AMS_2050!J50/AMS_2030!J50)^(1/20)-1)</f>
        <v>7.756927912616618E-5</v>
      </c>
      <c r="K50" s="64">
        <f>IF('AMS_2030 (Z)'!AW50=0,0,('AMS_2050 (Z)'!AW50/'AMS_2030 (Z)'!AW50)^(1/20)-1)</f>
        <v>-1.9158323643555186E-2</v>
      </c>
      <c r="L50" s="64">
        <f t="shared" ref="L50:L84" si="6">K50</f>
        <v>-1.9158323643555186E-2</v>
      </c>
      <c r="M50">
        <f>IF(AMS_2030!M50=0,0,(AMS_2050!M50/AMS_2030!M50)^(1/20)-1)</f>
        <v>-2.4370246547640306E-3</v>
      </c>
      <c r="N50">
        <f>IF(AMS_2030!N50=0,0,(AMS_2050!N50/AMS_2030!N50)^(1/20)-1)</f>
        <v>-1.8181610122058878E-4</v>
      </c>
      <c r="O50">
        <f>IF(AMS_2030!O50=0,0,(AMS_2050!O50/AMS_2030!O50)^(1/20)-1)</f>
        <v>3.1885328508751698E-4</v>
      </c>
      <c r="P50">
        <f>IF(AMS_2030!P50=0,0,(AMS_2050!P50/AMS_2030!P50)^(1/20)-1)</f>
        <v>-1.6119923872606079E-2</v>
      </c>
      <c r="Q50">
        <f>IF(AMS_2030!Q50=0,0,(AMS_2050!Q50/AMS_2030!Q50)^(1/20)-1)</f>
        <v>-2.9386208089121624E-7</v>
      </c>
      <c r="R50">
        <f>IF(AMS_2030!R50=0,0,(AMS_2050!R50/AMS_2030!R50)^(1/20)-1)</f>
        <v>3.4685743610651798E-8</v>
      </c>
      <c r="S50" s="64">
        <f t="shared" si="1"/>
        <v>-1.490516793867247E-5</v>
      </c>
      <c r="T50" s="64">
        <f>IF(AMS_2030!T50=0,0,(AMS_2050!T50/AMS_2030!T50)^(1/20)-1)</f>
        <v>-1.490516793867247E-5</v>
      </c>
      <c r="U50">
        <f>IF(AMS_2030!U50=0,0,(AMS_2050!U50/AMS_2030!U50)^(1/20)-1)</f>
        <v>1.5992721713153912E-5</v>
      </c>
      <c r="V50">
        <f>IF(AMS_2030!V50=0,0,(AMS_2050!V50/AMS_2030!V50)^(1/20)-1)</f>
        <v>3.1810796663478413E-8</v>
      </c>
      <c r="W50">
        <f>IF(AMS_2030!W50=0,0,(AMS_2050!W50/AMS_2030!W50)^(1/20)-1)</f>
        <v>-1.9947690105932225E-2</v>
      </c>
      <c r="X50">
        <f>IF(AMS_2030!X50=0,0,(AMS_2050!X50/AMS_2030!X50)^(1/20)-1)</f>
        <v>-2.0022714193525748E-2</v>
      </c>
      <c r="Y50">
        <f>IF(AMS_2030!Y50=0,0,(AMS_2050!Y50/AMS_2030!Y50)^(1/20)-1)</f>
        <v>-5.647617027617069E-3</v>
      </c>
      <c r="Z50">
        <f>IF(AMS_2030!Z50=0,0,(AMS_2050!Z50/AMS_2030!Z50)^(1/20)-1)</f>
        <v>1.6166451577026564E-4</v>
      </c>
      <c r="AA50">
        <f>IF(AMS_2030!AA50=0,0,(AMS_2050!AA50/AMS_2030!AA50)^(1/20)-1)</f>
        <v>1.730230603452565E-3</v>
      </c>
      <c r="AB50">
        <f>IF(AMS_2030!AB50=0,0,(AMS_2050!AB50/AMS_2030!AB50)^(1/20)-1)</f>
        <v>-5.6860785992762786E-5</v>
      </c>
      <c r="AC50">
        <f>IF(AMS_2030!AC50=0,0,(AMS_2050!AC50/AMS_2030!AC50)^(1/20)-1)</f>
        <v>-3.2473454331793938E-4</v>
      </c>
      <c r="AD50">
        <f>IF(AMS_2030!AD50=0,0,(AMS_2050!AD50/AMS_2030!AD50)^(1/20)-1)</f>
        <v>1.0870320321654248E-5</v>
      </c>
      <c r="AE50">
        <f>IF(AMS_2030!AE50=0,0,(AMS_2050!AE50/AMS_2030!AE50)^(1/20)-1)</f>
        <v>-3.206653614140631E-5</v>
      </c>
      <c r="AF50">
        <f>IF(AMS_2030!AF50=0,0,(AMS_2050!AF50/AMS_2030!AF50)^(1/20)-1)</f>
        <v>3.2950273427378995E-4</v>
      </c>
      <c r="AG50">
        <f>IF(AMS_2030!AG50=0,0,(AMS_2050!AG50/AMS_2030!AG50)^(1/20)-1)</f>
        <v>0</v>
      </c>
      <c r="AH50">
        <f>IF(AMS_2030!AH50=0,0,(AMS_2050!AH50/AMS_2030!AH50)^(1/20)-1)</f>
        <v>3.4258981072454731E-5</v>
      </c>
      <c r="AI50">
        <f>IF(AMS_2030!AI50=0,0,(AMS_2050!AI50/AMS_2030!AI50)^(1/20)-1)</f>
        <v>-1.2739655501348146E-4</v>
      </c>
      <c r="AJ50">
        <f>IF(AMS_2030!AJ50=0,0,(AMS_2050!AJ50/AMS_2030!AJ50)^(1/20)-1)</f>
        <v>1.2492026877364282E-6</v>
      </c>
      <c r="AK50">
        <f>IF(AMS_2030!AK50=0,0,(AMS_2050!AK50/AMS_2030!AK50)^(1/20)-1)</f>
        <v>0</v>
      </c>
      <c r="AL50">
        <f>IF(AMS_2030!AL50=0,0,(AMS_2050!AL50/AMS_2030!AL50)^(1/20)-1)</f>
        <v>-2.9072636596882973E-4</v>
      </c>
      <c r="AM50">
        <f>IF(AMS_2030!AM50=0,0,(AMS_2050!AM50/AMS_2030!AM50)^(1/20)-1)</f>
        <v>-2.0051593271147139E-2</v>
      </c>
      <c r="AN50">
        <f>IF(AMS_2030!AN50=0,0,(AMS_2050!AN50/AMS_2030!AN50)^(1/20)-1)</f>
        <v>0</v>
      </c>
      <c r="AO50">
        <f>IF(AMS_2030!AO50=0,0,(AMS_2050!AO50/AMS_2030!AO50)^(1/20)-1)</f>
        <v>6.0834255105612911E-5</v>
      </c>
      <c r="AP50">
        <f>IF(AMS_2030!AP50=0,0,(AMS_2050!AP50/AMS_2030!AP50)^(1/20)-1)</f>
        <v>-2.0045909146586105E-2</v>
      </c>
      <c r="AQ50">
        <f>IF(AMS_2030!AQ50=0,0,(AMS_2050!AQ50/AMS_2030!AQ50)^(1/20)-1)</f>
        <v>0</v>
      </c>
      <c r="AR50">
        <f>IF(AMS_2030!AR50=0,0,(AMS_2050!AR50/AMS_2030!AR50)^(1/20)-1)</f>
        <v>0</v>
      </c>
      <c r="AS50">
        <f>IF(AMS_2030!AS50=0,0,(AMS_2050!AS50/AMS_2030!AS50)^(1/20)-1)</f>
        <v>0</v>
      </c>
      <c r="AT50">
        <f>IF(AMS_2030!AT50=0,0,(AMS_2050!AT50/AMS_2030!AT50)^(1/20)-1)</f>
        <v>0</v>
      </c>
      <c r="AU50">
        <f>IF(AMS_2030!AU50=0,0,(AMS_2050!AU50/AMS_2030!AU50)^(1/20)-1)</f>
        <v>-9.9304183938933033E-3</v>
      </c>
    </row>
    <row r="51" spans="1:47" x14ac:dyDescent="0.25">
      <c r="A51" s="146"/>
      <c r="B51" s="1" t="s">
        <v>12</v>
      </c>
      <c r="C51" s="1">
        <v>10</v>
      </c>
      <c r="D51" s="4" t="s">
        <v>49</v>
      </c>
      <c r="E51">
        <f>IF(AMS_2030!E51=0,0,(AMS_2050!E51/AMS_2030!E51)^(1/20)-1)</f>
        <v>-2.8933206496906116E-3</v>
      </c>
      <c r="F51">
        <f>IF(AMS_2030!F51=0,0,(AMS_2050!F51/AMS_2030!F51)^(1/20)-1)</f>
        <v>-8.4086805128735786E-4</v>
      </c>
      <c r="G51">
        <f>IF(AMS_2030!G51=0,0,(AMS_2050!G51/AMS_2030!G51)^(1/20)-1)</f>
        <v>-1.8111571981831109E-2</v>
      </c>
      <c r="H51">
        <f>IF(AMS_2030!H51=0,0,(AMS_2050!H51/AMS_2030!H51)^(1/20)-1)</f>
        <v>0</v>
      </c>
      <c r="I51">
        <f>IF(AMS_2030!I51=0,0,(AMS_2050!I51/AMS_2030!I51)^(1/20)-1)</f>
        <v>-3.3337937630629755E-3</v>
      </c>
      <c r="J51">
        <f>IF(AMS_2030!J51=0,0,(AMS_2050!J51/AMS_2030!J51)^(1/20)-1)</f>
        <v>-1.5522764095503572E-3</v>
      </c>
      <c r="K51" s="64">
        <f>IF('AMS_2030 (Z)'!AW51=0,0,('AMS_2050 (Z)'!AW51/'AMS_2030 (Z)'!AW51)^(1/20)-1)</f>
        <v>-5.4734464862371546E-4</v>
      </c>
      <c r="L51" s="64">
        <f t="shared" si="6"/>
        <v>-5.4734464862371546E-4</v>
      </c>
      <c r="M51">
        <f>IF(AMS_2030!M51=0,0,(AMS_2050!M51/AMS_2030!M51)^(1/20)-1)</f>
        <v>-4.2212553980711665E-3</v>
      </c>
      <c r="N51">
        <f>IF(AMS_2030!N51=0,0,(AMS_2050!N51/AMS_2030!N51)^(1/20)-1)</f>
        <v>-1.7208019665941876E-3</v>
      </c>
      <c r="O51">
        <f>IF(AMS_2030!O51=0,0,(AMS_2050!O51/AMS_2030!O51)^(1/20)-1)</f>
        <v>-1.8495705543893903E-3</v>
      </c>
      <c r="P51">
        <f>IF(AMS_2030!P51=0,0,(AMS_2050!P51/AMS_2030!P51)^(1/20)-1)</f>
        <v>-2.3054706730697427E-3</v>
      </c>
      <c r="Q51">
        <f>IF(AMS_2030!Q51=0,0,(AMS_2050!Q51/AMS_2030!Q51)^(1/20)-1)</f>
        <v>-1.6320974061341254E-3</v>
      </c>
      <c r="R51">
        <f>IF(AMS_2030!R51=0,0,(AMS_2050!R51/AMS_2030!R51)^(1/20)-1)</f>
        <v>-1.4394240574678863E-3</v>
      </c>
      <c r="S51" s="64">
        <f t="shared" si="1"/>
        <v>-1.4085967216318496E-3</v>
      </c>
      <c r="T51" s="64">
        <f>IF(AMS_2030!T51=0,0,(AMS_2050!T51/AMS_2030!T51)^(1/20)-1)</f>
        <v>-1.4085967216318496E-3</v>
      </c>
      <c r="U51">
        <f>IF(AMS_2030!U51=0,0,(AMS_2050!U51/AMS_2030!U51)^(1/20)-1)</f>
        <v>-1.0480850348933979E-3</v>
      </c>
      <c r="V51">
        <f>IF(AMS_2030!V51=0,0,(AMS_2050!V51/AMS_2030!V51)^(1/20)-1)</f>
        <v>-1.1878619517368127E-3</v>
      </c>
      <c r="W51">
        <f>IF(AMS_2030!W51=0,0,(AMS_2050!W51/AMS_2030!W51)^(1/20)-1)</f>
        <v>-1.5766453567688243E-3</v>
      </c>
      <c r="X51">
        <f>IF(AMS_2030!X51=0,0,(AMS_2050!X51/AMS_2030!X51)^(1/20)-1)</f>
        <v>6.2858290152978391E-4</v>
      </c>
      <c r="Y51">
        <f>IF(AMS_2030!Y51=0,0,(AMS_2050!Y51/AMS_2030!Y51)^(1/20)-1)</f>
        <v>-7.0790362473250878E-3</v>
      </c>
      <c r="Z51">
        <f>IF(AMS_2030!Z51=0,0,(AMS_2050!Z51/AMS_2030!Z51)^(1/20)-1)</f>
        <v>-1.268645197131657E-3</v>
      </c>
      <c r="AA51">
        <f>IF(AMS_2030!AA51=0,0,(AMS_2050!AA51/AMS_2030!AA51)^(1/20)-1)</f>
        <v>2.8819019375436739E-4</v>
      </c>
      <c r="AB51">
        <f>IF(AMS_2030!AB51=0,0,(AMS_2050!AB51/AMS_2030!AB51)^(1/20)-1)</f>
        <v>-1.7639631427972535E-3</v>
      </c>
      <c r="AC51">
        <f>IF(AMS_2030!AC51=0,0,(AMS_2050!AC51/AMS_2030!AC51)^(1/20)-1)</f>
        <v>-1.7638136500838231E-3</v>
      </c>
      <c r="AD51">
        <f>IF(AMS_2030!AD51=0,0,(AMS_2050!AD51/AMS_2030!AD51)^(1/20)-1)</f>
        <v>-1.4286934596321466E-3</v>
      </c>
      <c r="AE51">
        <f>IF(AMS_2030!AE51=0,0,(AMS_2050!AE51/AMS_2030!AE51)^(1/20)-1)</f>
        <v>-1.4715670902836209E-3</v>
      </c>
      <c r="AF51">
        <f>IF(AMS_2030!AF51=0,0,(AMS_2050!AF51/AMS_2030!AF51)^(1/20)-1)</f>
        <v>-1.1083705396228716E-3</v>
      </c>
      <c r="AG51">
        <f>IF(AMS_2030!AG51=0,0,(AMS_2050!AG51/AMS_2030!AG51)^(1/20)-1)</f>
        <v>0</v>
      </c>
      <c r="AH51">
        <f>IF(AMS_2030!AH51=0,0,(AMS_2050!AH51/AMS_2030!AH51)^(1/20)-1)</f>
        <v>-1.40440662469421E-3</v>
      </c>
      <c r="AI51">
        <f>IF(AMS_2030!AI51=0,0,(AMS_2050!AI51/AMS_2030!AI51)^(1/20)-1)</f>
        <v>-1.5667055870333124E-3</v>
      </c>
      <c r="AJ51">
        <f>IF(AMS_2030!AJ51=0,0,(AMS_2050!AJ51/AMS_2030!AJ51)^(1/20)-1)</f>
        <v>-1.4383002226369124E-3</v>
      </c>
      <c r="AK51">
        <f>IF(AMS_2030!AK51=0,0,(AMS_2050!AK51/AMS_2030!AK51)^(1/20)-1)</f>
        <v>0</v>
      </c>
      <c r="AL51">
        <f>IF(AMS_2030!AL51=0,0,(AMS_2050!AL51/AMS_2030!AL51)^(1/20)-1)</f>
        <v>-1.7298544280357486E-3</v>
      </c>
      <c r="AM51">
        <f>IF(AMS_2030!AM51=0,0,(AMS_2050!AM51/AMS_2030!AM51)^(1/20)-1)</f>
        <v>-1.2984628696128819E-3</v>
      </c>
      <c r="AN51">
        <f>IF(AMS_2030!AN51=0,0,(AMS_2050!AN51/AMS_2030!AN51)^(1/20)-1)</f>
        <v>0</v>
      </c>
      <c r="AO51">
        <f>IF(AMS_2030!AO51=0,0,(AMS_2050!AO51/AMS_2030!AO51)^(1/20)-1)</f>
        <v>-1.3788020734351036E-3</v>
      </c>
      <c r="AP51">
        <f>IF(AMS_2030!AP51=0,0,(AMS_2050!AP51/AMS_2030!AP51)^(1/20)-1)</f>
        <v>0</v>
      </c>
      <c r="AQ51">
        <f>IF(AMS_2030!AQ51=0,0,(AMS_2050!AQ51/AMS_2030!AQ51)^(1/20)-1)</f>
        <v>0</v>
      </c>
      <c r="AR51">
        <f>IF(AMS_2030!AR51=0,0,(AMS_2050!AR51/AMS_2030!AR51)^(1/20)-1)</f>
        <v>0</v>
      </c>
      <c r="AS51">
        <f>IF(AMS_2030!AS51=0,0,(AMS_2050!AS51/AMS_2030!AS51)^(1/20)-1)</f>
        <v>0</v>
      </c>
      <c r="AT51">
        <f>IF(AMS_2030!AT51=0,0,(AMS_2050!AT51/AMS_2030!AT51)^(1/20)-1)</f>
        <v>0</v>
      </c>
      <c r="AU51">
        <f>IF(AMS_2030!AU51=0,0,(AMS_2050!AU51/AMS_2030!AU51)^(1/20)-1)</f>
        <v>-6.3404827780986217E-3</v>
      </c>
    </row>
    <row r="52" spans="1:47" x14ac:dyDescent="0.25">
      <c r="A52" s="146"/>
      <c r="B52" s="1" t="s">
        <v>13</v>
      </c>
      <c r="C52" s="1">
        <v>11</v>
      </c>
      <c r="D52" s="4" t="s">
        <v>50</v>
      </c>
      <c r="E52">
        <f>IF(AMS_2030!E52=0,0,(AMS_2050!E52/AMS_2030!E52)^(1/20)-1)</f>
        <v>-1.6435673987156285E-3</v>
      </c>
      <c r="F52">
        <f>IF(AMS_2030!F52=0,0,(AMS_2050!F52/AMS_2030!F52)^(1/20)-1)</f>
        <v>-1.8502319464244188E-3</v>
      </c>
      <c r="G52">
        <f>IF(AMS_2030!G52=0,0,(AMS_2050!G52/AMS_2030!G52)^(1/20)-1)</f>
        <v>-9.3472660818663122E-3</v>
      </c>
      <c r="H52">
        <f>IF(AMS_2030!H52=0,0,(AMS_2050!H52/AMS_2030!H52)^(1/20)-1)</f>
        <v>-9.4321855155088397E-4</v>
      </c>
      <c r="I52">
        <f>IF(AMS_2030!I52=0,0,(AMS_2050!I52/AMS_2030!I52)^(1/20)-1)</f>
        <v>3.5997988616915944E-3</v>
      </c>
      <c r="J52">
        <f>IF(AMS_2030!J52=0,0,(AMS_2050!J52/AMS_2030!J52)^(1/20)-1)</f>
        <v>-2.0691233183447455E-3</v>
      </c>
      <c r="K52" s="64">
        <f>IF('AMS_2030 (Z)'!AW52=0,0,('AMS_2050 (Z)'!AW52/'AMS_2030 (Z)'!AW52)^(1/20)-1)</f>
        <v>-6.1549483718770226E-4</v>
      </c>
      <c r="L52" s="64">
        <f t="shared" si="6"/>
        <v>-6.1549483718770226E-4</v>
      </c>
      <c r="M52">
        <f>IF(AMS_2030!M52=0,0,(AMS_2050!M52/AMS_2030!M52)^(1/20)-1)</f>
        <v>-2.4940089402447629E-4</v>
      </c>
      <c r="N52">
        <f>IF(AMS_2030!N52=0,0,(AMS_2050!N52/AMS_2030!N52)^(1/20)-1)</f>
        <v>-2.9810660839990621E-4</v>
      </c>
      <c r="O52">
        <f>IF(AMS_2030!O52=0,0,(AMS_2050!O52/AMS_2030!O52)^(1/20)-1)</f>
        <v>-5.3626609904144917E-4</v>
      </c>
      <c r="P52">
        <f>IF(AMS_2030!P52=0,0,(AMS_2050!P52/AMS_2030!P52)^(1/20)-1)</f>
        <v>-2.0126127571707952E-3</v>
      </c>
      <c r="Q52">
        <f>IF(AMS_2030!Q52=0,0,(AMS_2050!Q52/AMS_2030!Q52)^(1/20)-1)</f>
        <v>-3.6208943593152298E-4</v>
      </c>
      <c r="R52">
        <f>IF(AMS_2030!R52=0,0,(AMS_2050!R52/AMS_2030!R52)^(1/20)-1)</f>
        <v>7.2782986266783922E-4</v>
      </c>
      <c r="S52" s="64">
        <f t="shared" si="1"/>
        <v>-6.5956489913798766E-4</v>
      </c>
      <c r="T52" s="64">
        <f>IF(AMS_2030!T52=0,0,(AMS_2050!T52/AMS_2030!T52)^(1/20)-1)</f>
        <v>-6.5956489913798766E-4</v>
      </c>
      <c r="U52">
        <f>IF(AMS_2030!U52=0,0,(AMS_2050!U52/AMS_2030!U52)^(1/20)-1)</f>
        <v>1.5786206085222076E-5</v>
      </c>
      <c r="V52">
        <f>IF(AMS_2030!V52=0,0,(AMS_2050!V52/AMS_2030!V52)^(1/20)-1)</f>
        <v>-2.0982512555334232E-4</v>
      </c>
      <c r="W52">
        <f>IF(AMS_2030!W52=0,0,(AMS_2050!W52/AMS_2030!W52)^(1/20)-1)</f>
        <v>-8.4244582041914651E-4</v>
      </c>
      <c r="X52">
        <f>IF(AMS_2030!X52=0,0,(AMS_2050!X52/AMS_2030!X52)^(1/20)-1)</f>
        <v>2.2881019699760863E-4</v>
      </c>
      <c r="Y52">
        <f>IF(AMS_2030!Y52=0,0,(AMS_2050!Y52/AMS_2030!Y52)^(1/20)-1)</f>
        <v>-6.3305585669478637E-3</v>
      </c>
      <c r="Z52">
        <f>IF(AMS_2030!Z52=0,0,(AMS_2050!Z52/AMS_2030!Z52)^(1/20)-1)</f>
        <v>-1.9427382770169643E-3</v>
      </c>
      <c r="AA52">
        <f>IF(AMS_2030!AA52=0,0,(AMS_2050!AA52/AMS_2030!AA52)^(1/20)-1)</f>
        <v>2.1997477813129329E-4</v>
      </c>
      <c r="AB52">
        <f>IF(AMS_2030!AB52=0,0,(AMS_2050!AB52/AMS_2030!AB52)^(1/20)-1)</f>
        <v>-7.0623839061978444E-5</v>
      </c>
      <c r="AC52">
        <f>IF(AMS_2030!AC52=0,0,(AMS_2050!AC52/AMS_2030!AC52)^(1/20)-1)</f>
        <v>-3.2473454331805041E-4</v>
      </c>
      <c r="AD52">
        <f>IF(AMS_2030!AD52=0,0,(AMS_2050!AD52/AMS_2030!AD52)^(1/20)-1)</f>
        <v>1.0870320321654248E-5</v>
      </c>
      <c r="AE52">
        <f>IF(AMS_2030!AE52=0,0,(AMS_2050!AE52/AMS_2030!AE52)^(1/20)-1)</f>
        <v>-3.206653614140631E-5</v>
      </c>
      <c r="AF52">
        <f>IF(AMS_2030!AF52=0,0,(AMS_2050!AF52/AMS_2030!AF52)^(1/20)-1)</f>
        <v>3.2950273427378995E-4</v>
      </c>
      <c r="AG52">
        <f>IF(AMS_2030!AG52=0,0,(AMS_2050!AG52/AMS_2030!AG52)^(1/20)-1)</f>
        <v>7.4072230924193683E-4</v>
      </c>
      <c r="AH52">
        <f>IF(AMS_2030!AH52=0,0,(AMS_2050!AH52/AMS_2030!AH52)^(1/20)-1)</f>
        <v>3.4258981072454731E-5</v>
      </c>
      <c r="AI52">
        <f>IF(AMS_2030!AI52=0,0,(AMS_2050!AI52/AMS_2030!AI52)^(1/20)-1)</f>
        <v>-1.2737632467696436E-4</v>
      </c>
      <c r="AJ52">
        <f>IF(AMS_2030!AJ52=0,0,(AMS_2050!AJ52/AMS_2030!AJ52)^(1/20)-1)</f>
        <v>-1.5266984352668711E-4</v>
      </c>
      <c r="AK52">
        <f>IF(AMS_2030!AK52=0,0,(AMS_2050!AK52/AMS_2030!AK52)^(1/20)-1)</f>
        <v>0</v>
      </c>
      <c r="AL52">
        <f>IF(AMS_2030!AL52=0,0,(AMS_2050!AL52/AMS_2030!AL52)^(1/20)-1)</f>
        <v>-4.5078349213045765E-4</v>
      </c>
      <c r="AM52">
        <f>IF(AMS_2030!AM52=0,0,(AMS_2050!AM52/AMS_2030!AM52)^(1/20)-1)</f>
        <v>-6.6723388414036133E-4</v>
      </c>
      <c r="AN52">
        <f>IF(AMS_2030!AN52=0,0,(AMS_2050!AN52/AMS_2030!AN52)^(1/20)-1)</f>
        <v>0</v>
      </c>
      <c r="AO52">
        <f>IF(AMS_2030!AO52=0,0,(AMS_2050!AO52/AMS_2030!AO52)^(1/20)-1)</f>
        <v>4.5209072742302681E-5</v>
      </c>
      <c r="AP52">
        <f>IF(AMS_2030!AP52=0,0,(AMS_2050!AP52/AMS_2030!AP52)^(1/20)-1)</f>
        <v>-1.7770664141392167E-4</v>
      </c>
      <c r="AQ52">
        <f>IF(AMS_2030!AQ52=0,0,(AMS_2050!AQ52/AMS_2030!AQ52)^(1/20)-1)</f>
        <v>0</v>
      </c>
      <c r="AR52">
        <f>IF(AMS_2030!AR52=0,0,(AMS_2050!AR52/AMS_2030!AR52)^(1/20)-1)</f>
        <v>0</v>
      </c>
      <c r="AS52">
        <f>IF(AMS_2030!AS52=0,0,(AMS_2050!AS52/AMS_2030!AS52)^(1/20)-1)</f>
        <v>0</v>
      </c>
      <c r="AT52">
        <f>IF(AMS_2030!AT52=0,0,(AMS_2050!AT52/AMS_2030!AT52)^(1/20)-1)</f>
        <v>0</v>
      </c>
      <c r="AU52">
        <f>IF(AMS_2030!AU52=0,0,(AMS_2050!AU52/AMS_2030!AU52)^(1/20)-1)</f>
        <v>-4.2350493821251556E-3</v>
      </c>
    </row>
    <row r="53" spans="1:47" x14ac:dyDescent="0.25">
      <c r="A53" s="146"/>
      <c r="B53" s="1" t="s">
        <v>14</v>
      </c>
      <c r="C53" s="1">
        <v>12</v>
      </c>
      <c r="D53" s="4" t="s">
        <v>51</v>
      </c>
      <c r="E53">
        <f>IF(AMS_2030!E53=0,0,(AMS_2050!E53/AMS_2030!E53)^(1/20)-1)</f>
        <v>1.295448528077614E-3</v>
      </c>
      <c r="F53">
        <f>IF(AMS_2030!F53=0,0,(AMS_2050!F53/AMS_2030!F53)^(1/20)-1)</f>
        <v>7.301807409527683E-4</v>
      </c>
      <c r="G53">
        <f>IF(AMS_2030!G53=0,0,(AMS_2050!G53/AMS_2030!G53)^(1/20)-1)</f>
        <v>2.4577644364143225E-9</v>
      </c>
      <c r="H53">
        <f>IF(AMS_2030!H53=0,0,(AMS_2050!H53/AMS_2030!H53)^(1/20)-1)</f>
        <v>5.5806476846687048E-4</v>
      </c>
      <c r="I53">
        <f>IF(AMS_2030!I53=0,0,(AMS_2050!I53/AMS_2030!I53)^(1/20)-1)</f>
        <v>1.6106475686505917E-3</v>
      </c>
      <c r="J53">
        <f>IF(AMS_2030!J53=0,0,(AMS_2050!J53/AMS_2030!J53)^(1/20)-1)</f>
        <v>-1.551753312545312E-4</v>
      </c>
      <c r="K53" s="64">
        <f>IF('AMS_2030 (Z)'!AW53=0,0,('AMS_2050 (Z)'!AW53/'AMS_2030 (Z)'!AW53)^(1/20)-1)</f>
        <v>8.8360072472326578E-4</v>
      </c>
      <c r="L53" s="64">
        <f t="shared" si="6"/>
        <v>8.8360072472326578E-4</v>
      </c>
      <c r="M53">
        <f>IF(AMS_2030!M53=0,0,(AMS_2050!M53/AMS_2030!M53)^(1/20)-1)</f>
        <v>-6.136686937742164E-4</v>
      </c>
      <c r="N53">
        <f>IF(AMS_2030!N53=0,0,(AMS_2050!N53/AMS_2030!N53)^(1/20)-1)</f>
        <v>-1.8521743095463172E-3</v>
      </c>
      <c r="O53">
        <f>IF(AMS_2030!O53=0,0,(AMS_2050!O53/AMS_2030!O53)^(1/20)-1)</f>
        <v>-4.6261168121330964E-4</v>
      </c>
      <c r="P53">
        <f>IF(AMS_2030!P53=0,0,(AMS_2050!P53/AMS_2030!P53)^(1/20)-1)</f>
        <v>3.931786225526146E-4</v>
      </c>
      <c r="Q53">
        <f>IF(AMS_2030!Q53=0,0,(AMS_2050!Q53/AMS_2030!Q53)^(1/20)-1)</f>
        <v>4.2195404856970598E-4</v>
      </c>
      <c r="R53">
        <f>IF(AMS_2030!R53=0,0,(AMS_2050!R53/AMS_2030!R53)^(1/20)-1)</f>
        <v>3.4685743610651798E-8</v>
      </c>
      <c r="S53" s="64">
        <f t="shared" si="1"/>
        <v>-1.7074246096471235E-4</v>
      </c>
      <c r="T53" s="64">
        <f>IF(AMS_2030!T53=0,0,(AMS_2050!T53/AMS_2030!T53)^(1/20)-1)</f>
        <v>-1.7074246096471235E-4</v>
      </c>
      <c r="U53">
        <f>IF(AMS_2030!U53=0,0,(AMS_2050!U53/AMS_2030!U53)^(1/20)-1)</f>
        <v>1.0466525891317247E-5</v>
      </c>
      <c r="V53">
        <f>IF(AMS_2030!V53=0,0,(AMS_2050!V53/AMS_2030!V53)^(1/20)-1)</f>
        <v>3.1810796663478413E-8</v>
      </c>
      <c r="W53">
        <f>IF(AMS_2030!W53=0,0,(AMS_2050!W53/AMS_2030!W53)^(1/20)-1)</f>
        <v>2.1602557328614935E-4</v>
      </c>
      <c r="X53">
        <f>IF(AMS_2030!X53=0,0,(AMS_2050!X53/AMS_2030!X53)^(1/20)-1)</f>
        <v>1.6220608695771688E-5</v>
      </c>
      <c r="Y53">
        <f>IF(AMS_2030!Y53=0,0,(AMS_2050!Y53/AMS_2030!Y53)^(1/20)-1)</f>
        <v>-5.64761702761718E-3</v>
      </c>
      <c r="Z53">
        <f>IF(AMS_2030!Z53=0,0,(AMS_2050!Z53/AMS_2030!Z53)^(1/20)-1)</f>
        <v>1.8473329130230809E-4</v>
      </c>
      <c r="AA53">
        <f>IF(AMS_2030!AA53=0,0,(AMS_2050!AA53/AMS_2030!AA53)^(1/20)-1)</f>
        <v>1.7302329864266053E-3</v>
      </c>
      <c r="AB53">
        <f>IF(AMS_2030!AB53=0,0,(AMS_2050!AB53/AMS_2030!AB53)^(1/20)-1)</f>
        <v>-4.451149450135361E-6</v>
      </c>
      <c r="AC53">
        <f>IF(AMS_2030!AC53=0,0,(AMS_2050!AC53/AMS_2030!AC53)^(1/20)-1)</f>
        <v>-3.2473454331805041E-4</v>
      </c>
      <c r="AD53">
        <f>IF(AMS_2030!AD53=0,0,(AMS_2050!AD53/AMS_2030!AD53)^(1/20)-1)</f>
        <v>1.0870320321654248E-5</v>
      </c>
      <c r="AE53">
        <f>IF(AMS_2030!AE53=0,0,(AMS_2050!AE53/AMS_2030!AE53)^(1/20)-1)</f>
        <v>-3.206653614140631E-5</v>
      </c>
      <c r="AF53">
        <f>IF(AMS_2030!AF53=0,0,(AMS_2050!AF53/AMS_2030!AF53)^(1/20)-1)</f>
        <v>3.2950273427378995E-4</v>
      </c>
      <c r="AG53">
        <f>IF(AMS_2030!AG53=0,0,(AMS_2050!AG53/AMS_2030!AG53)^(1/20)-1)</f>
        <v>7.4072230924193683E-4</v>
      </c>
      <c r="AH53">
        <f>IF(AMS_2030!AH53=0,0,(AMS_2050!AH53/AMS_2030!AH53)^(1/20)-1)</f>
        <v>3.4258981072454731E-5</v>
      </c>
      <c r="AI53">
        <f>IF(AMS_2030!AI53=0,0,(AMS_2050!AI53/AMS_2030!AI53)^(1/20)-1)</f>
        <v>-1.2738838431991528E-4</v>
      </c>
      <c r="AJ53">
        <f>IF(AMS_2030!AJ53=0,0,(AMS_2050!AJ53/AMS_2030!AJ53)^(1/20)-1)</f>
        <v>1.2492026877364282E-6</v>
      </c>
      <c r="AK53">
        <f>IF(AMS_2030!AK53=0,0,(AMS_2050!AK53/AMS_2030!AK53)^(1/20)-1)</f>
        <v>0</v>
      </c>
      <c r="AL53">
        <f>IF(AMS_2030!AL53=0,0,(AMS_2050!AL53/AMS_2030!AL53)^(1/20)-1)</f>
        <v>-2.9072636596882973E-4</v>
      </c>
      <c r="AM53">
        <f>IF(AMS_2030!AM53=0,0,(AMS_2050!AM53/AMS_2030!AM53)^(1/20)-1)</f>
        <v>-2.4270373468748829E-6</v>
      </c>
      <c r="AN53">
        <f>IF(AMS_2030!AN53=0,0,(AMS_2050!AN53/AMS_2030!AN53)^(1/20)-1)</f>
        <v>0</v>
      </c>
      <c r="AO53">
        <f>IF(AMS_2030!AO53=0,0,(AMS_2050!AO53/AMS_2030!AO53)^(1/20)-1)</f>
        <v>6.0834255105612911E-5</v>
      </c>
      <c r="AP53">
        <f>IF(AMS_2030!AP53=0,0,(AMS_2050!AP53/AMS_2030!AP53)^(1/20)-1)</f>
        <v>-3.9668257266285423E-3</v>
      </c>
      <c r="AQ53">
        <f>IF(AMS_2030!AQ53=0,0,(AMS_2050!AQ53/AMS_2030!AQ53)^(1/20)-1)</f>
        <v>0</v>
      </c>
      <c r="AR53">
        <f>IF(AMS_2030!AR53=0,0,(AMS_2050!AR53/AMS_2030!AR53)^(1/20)-1)</f>
        <v>-5.5251923598786945E-5</v>
      </c>
      <c r="AS53">
        <f>IF(AMS_2030!AS53=0,0,(AMS_2050!AS53/AMS_2030!AS53)^(1/20)-1)</f>
        <v>0</v>
      </c>
      <c r="AT53">
        <f>IF(AMS_2030!AT53=0,0,(AMS_2050!AT53/AMS_2030!AT53)^(1/20)-1)</f>
        <v>0</v>
      </c>
      <c r="AU53">
        <f>IF(AMS_2030!AU53=0,0,(AMS_2050!AU53/AMS_2030!AU53)^(1/20)-1)</f>
        <v>-2.2047463878889229E-3</v>
      </c>
    </row>
    <row r="54" spans="1:47" x14ac:dyDescent="0.25">
      <c r="A54" s="146"/>
      <c r="B54" s="1" t="s">
        <v>15</v>
      </c>
      <c r="C54" s="1">
        <v>13</v>
      </c>
      <c r="D54" s="4" t="s">
        <v>52</v>
      </c>
      <c r="E54">
        <f>IF(AMS_2030!E54=0,0,(AMS_2050!E54/AMS_2030!E54)^(1/20)-1)</f>
        <v>-1.2633071671630525E-4</v>
      </c>
      <c r="F54">
        <f>IF(AMS_2030!F54=0,0,(AMS_2050!F54/AMS_2030!F54)^(1/20)-1)</f>
        <v>7.1212863989900121E-4</v>
      </c>
      <c r="G54">
        <f>IF(AMS_2030!G54=0,0,(AMS_2050!G54/AMS_2030!G54)^(1/20)-1)</f>
        <v>2.4577644364143225E-9</v>
      </c>
      <c r="H54">
        <f>IF(AMS_2030!H54=0,0,(AMS_2050!H54/AMS_2030!H54)^(1/20)-1)</f>
        <v>-5.6259393629911614E-3</v>
      </c>
      <c r="I54">
        <f>IF(AMS_2030!I54=0,0,(AMS_2050!I54/AMS_2030!I54)^(1/20)-1)</f>
        <v>2.4850403750653616E-3</v>
      </c>
      <c r="J54">
        <f>IF(AMS_2030!J54=0,0,(AMS_2050!J54/AMS_2030!J54)^(1/20)-1)</f>
        <v>-4.3031578286478744E-4</v>
      </c>
      <c r="K54" s="64">
        <f>IF('AMS_2030 (Z)'!AW54=0,0,('AMS_2050 (Z)'!AW54/'AMS_2030 (Z)'!AW54)^(1/20)-1)</f>
        <v>5.0921098363065909E-4</v>
      </c>
      <c r="L54" s="64">
        <f t="shared" si="6"/>
        <v>5.0921098363065909E-4</v>
      </c>
      <c r="M54">
        <f>IF(AMS_2030!M54=0,0,(AMS_2050!M54/AMS_2030!M54)^(1/20)-1)</f>
        <v>-6.1841027520337377E-4</v>
      </c>
      <c r="N54">
        <f>IF(AMS_2030!N54=0,0,(AMS_2050!N54/AMS_2030!N54)^(1/20)-1)</f>
        <v>-2.1086036729371926E-3</v>
      </c>
      <c r="O54">
        <f>IF(AMS_2030!O54=0,0,(AMS_2050!O54/AMS_2030!O54)^(1/20)-1)</f>
        <v>-2.2995962790002267E-3</v>
      </c>
      <c r="P54">
        <f>IF(AMS_2030!P54=0,0,(AMS_2050!P54/AMS_2030!P54)^(1/20)-1)</f>
        <v>-3.6871423324980057E-4</v>
      </c>
      <c r="Q54">
        <f>IF(AMS_2030!Q54=0,0,(AMS_2050!Q54/AMS_2030!Q54)^(1/20)-1)</f>
        <v>-2.9386208089121624E-7</v>
      </c>
      <c r="R54">
        <f>IF(AMS_2030!R54=0,0,(AMS_2050!R54/AMS_2030!R54)^(1/20)-1)</f>
        <v>3.4685743610651798E-8</v>
      </c>
      <c r="S54" s="64">
        <f t="shared" si="1"/>
        <v>-7.8463911276416276E-5</v>
      </c>
      <c r="T54" s="64">
        <f>IF(AMS_2030!T54=0,0,(AMS_2050!T54/AMS_2030!T54)^(1/20)-1)</f>
        <v>-7.8463911276416276E-5</v>
      </c>
      <c r="U54">
        <f>IF(AMS_2030!U54=0,0,(AMS_2050!U54/AMS_2030!U54)^(1/20)-1)</f>
        <v>1.6424065054643222E-6</v>
      </c>
      <c r="V54">
        <f>IF(AMS_2030!V54=0,0,(AMS_2050!V54/AMS_2030!V54)^(1/20)-1)</f>
        <v>3.1810796663478413E-8</v>
      </c>
      <c r="W54">
        <f>IF(AMS_2030!W54=0,0,(AMS_2050!W54/AMS_2030!W54)^(1/20)-1)</f>
        <v>-1.9270790974645902E-4</v>
      </c>
      <c r="X54">
        <f>IF(AMS_2030!X54=0,0,(AMS_2050!X54/AMS_2030!X54)^(1/20)-1)</f>
        <v>1.0652249662568281E-5</v>
      </c>
      <c r="Y54">
        <f>IF(AMS_2030!Y54=0,0,(AMS_2050!Y54/AMS_2030!Y54)^(1/20)-1)</f>
        <v>-5.6476170276178461E-3</v>
      </c>
      <c r="Z54">
        <f>IF(AMS_2030!Z54=0,0,(AMS_2050!Z54/AMS_2030!Z54)^(1/20)-1)</f>
        <v>2.1494621409989811E-4</v>
      </c>
      <c r="AA54">
        <f>IF(AMS_2030!AA54=0,0,(AMS_2050!AA54/AMS_2030!AA54)^(1/20)-1)</f>
        <v>1.7302366488112231E-3</v>
      </c>
      <c r="AB54">
        <f>IF(AMS_2030!AB54=0,0,(AMS_2050!AB54/AMS_2030!AB54)^(1/20)-1)</f>
        <v>1.0753512517047703E-4</v>
      </c>
      <c r="AC54">
        <f>IF(AMS_2030!AC54=0,0,(AMS_2050!AC54/AMS_2030!AC54)^(1/20)-1)</f>
        <v>-3.2473454331805041E-4</v>
      </c>
      <c r="AD54">
        <f>IF(AMS_2030!AD54=0,0,(AMS_2050!AD54/AMS_2030!AD54)^(1/20)-1)</f>
        <v>1.0870320321654248E-5</v>
      </c>
      <c r="AE54">
        <f>IF(AMS_2030!AE54=0,0,(AMS_2050!AE54/AMS_2030!AE54)^(1/20)-1)</f>
        <v>-3.206653614140631E-5</v>
      </c>
      <c r="AF54">
        <f>IF(AMS_2030!AF54=0,0,(AMS_2050!AF54/AMS_2030!AF54)^(1/20)-1)</f>
        <v>3.2950273427378995E-4</v>
      </c>
      <c r="AG54">
        <f>IF(AMS_2030!AG54=0,0,(AMS_2050!AG54/AMS_2030!AG54)^(1/20)-1)</f>
        <v>7.4072230924193683E-4</v>
      </c>
      <c r="AH54">
        <f>IF(AMS_2030!AH54=0,0,(AMS_2050!AH54/AMS_2030!AH54)^(1/20)-1)</f>
        <v>3.4258981072454731E-5</v>
      </c>
      <c r="AI54">
        <f>IF(AMS_2030!AI54=0,0,(AMS_2050!AI54/AMS_2030!AI54)^(1/20)-1)</f>
        <v>-1.2724530077234952E-4</v>
      </c>
      <c r="AJ54">
        <f>IF(AMS_2030!AJ54=0,0,(AMS_2050!AJ54/AMS_2030!AJ54)^(1/20)-1)</f>
        <v>-1.4120773198389447E-4</v>
      </c>
      <c r="AK54">
        <f>IF(AMS_2030!AK54=0,0,(AMS_2050!AK54/AMS_2030!AK54)^(1/20)-1)</f>
        <v>0</v>
      </c>
      <c r="AL54">
        <f>IF(AMS_2030!AL54=0,0,(AMS_2050!AL54/AMS_2030!AL54)^(1/20)-1)</f>
        <v>-2.9072636596882973E-4</v>
      </c>
      <c r="AM54">
        <f>IF(AMS_2030!AM54=0,0,(AMS_2050!AM54/AMS_2030!AM54)^(1/20)-1)</f>
        <v>1.9573972387387784E-6</v>
      </c>
      <c r="AN54">
        <f>IF(AMS_2030!AN54=0,0,(AMS_2050!AN54/AMS_2030!AN54)^(1/20)-1)</f>
        <v>0</v>
      </c>
      <c r="AO54">
        <f>IF(AMS_2030!AO54=0,0,(AMS_2050!AO54/AMS_2030!AO54)^(1/20)-1)</f>
        <v>6.0834255105612911E-5</v>
      </c>
      <c r="AP54">
        <f>IF(AMS_2030!AP54=0,0,(AMS_2050!AP54/AMS_2030!AP54)^(1/20)-1)</f>
        <v>0</v>
      </c>
      <c r="AQ54">
        <f>IF(AMS_2030!AQ54=0,0,(AMS_2050!AQ54/AMS_2030!AQ54)^(1/20)-1)</f>
        <v>0</v>
      </c>
      <c r="AR54">
        <f>IF(AMS_2030!AR54=0,0,(AMS_2050!AR54/AMS_2030!AR54)^(1/20)-1)</f>
        <v>0</v>
      </c>
      <c r="AS54">
        <f>IF(AMS_2030!AS54=0,0,(AMS_2050!AS54/AMS_2030!AS54)^(1/20)-1)</f>
        <v>0</v>
      </c>
      <c r="AT54">
        <f>IF(AMS_2030!AT54=0,0,(AMS_2050!AT54/AMS_2030!AT54)^(1/20)-1)</f>
        <v>0</v>
      </c>
      <c r="AU54">
        <f>IF(AMS_2030!AU54=0,0,(AMS_2050!AU54/AMS_2030!AU54)^(1/20)-1)</f>
        <v>-5.4922797607722673E-3</v>
      </c>
    </row>
    <row r="55" spans="1:47" x14ac:dyDescent="0.25">
      <c r="A55" s="146"/>
      <c r="B55" s="1" t="s">
        <v>16</v>
      </c>
      <c r="C55" s="1">
        <v>14</v>
      </c>
      <c r="D55" s="4" t="s">
        <v>53</v>
      </c>
      <c r="E55">
        <f>IF(AMS_2030!E55=0,0,(AMS_2050!E55/AMS_2030!E55)^(1/20)-1)</f>
        <v>-1.5913935911714416E-3</v>
      </c>
      <c r="F55">
        <f>IF(AMS_2030!F55=0,0,(AMS_2050!F55/AMS_2030!F55)^(1/20)-1)</f>
        <v>-6.5592928577185017E-4</v>
      </c>
      <c r="G55">
        <f>IF(AMS_2030!G55=0,0,(AMS_2050!G55/AMS_2030!G55)^(1/20)-1)</f>
        <v>2.4577644364143225E-9</v>
      </c>
      <c r="H55">
        <f>IF(AMS_2030!H55=0,0,(AMS_2050!H55/AMS_2030!H55)^(1/20)-1)</f>
        <v>7.3446568276502866E-4</v>
      </c>
      <c r="I55">
        <f>IF(AMS_2030!I55=0,0,(AMS_2050!I55/AMS_2030!I55)^(1/20)-1)</f>
        <v>8.1584888433661185E-4</v>
      </c>
      <c r="J55">
        <f>IF(AMS_2030!J55=0,0,(AMS_2050!J55/AMS_2030!J55)^(1/20)-1)</f>
        <v>-4.0490961051042884E-4</v>
      </c>
      <c r="K55" s="64">
        <f>IF('AMS_2030 (Z)'!AW55=0,0,('AMS_2050 (Z)'!AW55/'AMS_2030 (Z)'!AW55)^(1/20)-1)</f>
        <v>5.8774960735474835E-4</v>
      </c>
      <c r="L55" s="64">
        <f t="shared" si="6"/>
        <v>5.8774960735474835E-4</v>
      </c>
      <c r="M55">
        <f>IF(AMS_2030!M55=0,0,(AMS_2050!M55/AMS_2030!M55)^(1/20)-1)</f>
        <v>7.4799743202214053E-4</v>
      </c>
      <c r="N55">
        <f>IF(AMS_2030!N55=0,0,(AMS_2050!N55/AMS_2030!N55)^(1/20)-1)</f>
        <v>1.8657954382472752E-4</v>
      </c>
      <c r="O55">
        <f>IF(AMS_2030!O55=0,0,(AMS_2050!O55/AMS_2030!O55)^(1/20)-1)</f>
        <v>7.3657465826482138E-4</v>
      </c>
      <c r="P55">
        <f>IF(AMS_2030!P55=0,0,(AMS_2050!P55/AMS_2030!P55)^(1/20)-1)</f>
        <v>-3.9734916798284114E-4</v>
      </c>
      <c r="Q55">
        <f>IF(AMS_2030!Q55=0,0,(AMS_2050!Q55/AMS_2030!Q55)^(1/20)-1)</f>
        <v>-2.9386208089121624E-7</v>
      </c>
      <c r="R55">
        <f>IF(AMS_2030!R55=0,0,(AMS_2050!R55/AMS_2030!R55)^(1/20)-1)</f>
        <v>3.4685743610651798E-8</v>
      </c>
      <c r="S55" s="64">
        <f t="shared" si="1"/>
        <v>2.3243916602577741E-6</v>
      </c>
      <c r="T55" s="64">
        <f>IF(AMS_2030!T55=0,0,(AMS_2050!T55/AMS_2030!T55)^(1/20)-1)</f>
        <v>2.3243916602577741E-6</v>
      </c>
      <c r="U55">
        <f>IF(AMS_2030!U55=0,0,(AMS_2050!U55/AMS_2030!U55)^(1/20)-1)</f>
        <v>8.3815835649758696E-6</v>
      </c>
      <c r="V55">
        <f>IF(AMS_2030!V55=0,0,(AMS_2050!V55/AMS_2030!V55)^(1/20)-1)</f>
        <v>3.1810796663478413E-8</v>
      </c>
      <c r="W55">
        <f>IF(AMS_2030!W55=0,0,(AMS_2050!W55/AMS_2030!W55)^(1/20)-1)</f>
        <v>-5.7588484562054454E-5</v>
      </c>
      <c r="X55">
        <f>IF(AMS_2030!X55=0,0,(AMS_2050!X55/AMS_2030!X55)^(1/20)-1)</f>
        <v>-1.9939038372607243E-5</v>
      </c>
      <c r="Y55">
        <f>IF(AMS_2030!Y55=0,0,(AMS_2050!Y55/AMS_2030!Y55)^(1/20)-1)</f>
        <v>-5.6476170276188453E-3</v>
      </c>
      <c r="Z55">
        <f>IF(AMS_2030!Z55=0,0,(AMS_2050!Z55/AMS_2030!Z55)^(1/20)-1)</f>
        <v>1.8163283081862325E-4</v>
      </c>
      <c r="AA55">
        <f>IF(AMS_2030!AA55=0,0,(AMS_2050!AA55/AMS_2030!AA55)^(1/20)-1)</f>
        <v>1.7302329147710349E-3</v>
      </c>
      <c r="AB55">
        <f>IF(AMS_2030!AB55=0,0,(AMS_2050!AB55/AMS_2030!AB55)^(1/20)-1)</f>
        <v>4.2427719627147198E-5</v>
      </c>
      <c r="AC55">
        <f>IF(AMS_2030!AC55=0,0,(AMS_2050!AC55/AMS_2030!AC55)^(1/20)-1)</f>
        <v>-3.2473454331805041E-4</v>
      </c>
      <c r="AD55">
        <f>IF(AMS_2030!AD55=0,0,(AMS_2050!AD55/AMS_2030!AD55)^(1/20)-1)</f>
        <v>1.0870320321654248E-5</v>
      </c>
      <c r="AE55">
        <f>IF(AMS_2030!AE55=0,0,(AMS_2050!AE55/AMS_2030!AE55)^(1/20)-1)</f>
        <v>-3.206653614140631E-5</v>
      </c>
      <c r="AF55">
        <f>IF(AMS_2030!AF55=0,0,(AMS_2050!AF55/AMS_2030!AF55)^(1/20)-1)</f>
        <v>3.2950273427378995E-4</v>
      </c>
      <c r="AG55">
        <f>IF(AMS_2030!AG55=0,0,(AMS_2050!AG55/AMS_2030!AG55)^(1/20)-1)</f>
        <v>7.4072230924193683E-4</v>
      </c>
      <c r="AH55">
        <f>IF(AMS_2030!AH55=0,0,(AMS_2050!AH55/AMS_2030!AH55)^(1/20)-1)</f>
        <v>3.4258981072454731E-5</v>
      </c>
      <c r="AI55">
        <f>IF(AMS_2030!AI55=0,0,(AMS_2050!AI55/AMS_2030!AI55)^(1/20)-1)</f>
        <v>-1.287048792473211E-4</v>
      </c>
      <c r="AJ55">
        <f>IF(AMS_2030!AJ55=0,0,(AMS_2050!AJ55/AMS_2030!AJ55)^(1/20)-1)</f>
        <v>4.6560651845162226E-7</v>
      </c>
      <c r="AK55">
        <f>IF(AMS_2030!AK55=0,0,(AMS_2050!AK55/AMS_2030!AK55)^(1/20)-1)</f>
        <v>0</v>
      </c>
      <c r="AL55">
        <f>IF(AMS_2030!AL55=0,0,(AMS_2050!AL55/AMS_2030!AL55)^(1/20)-1)</f>
        <v>-2.9072636596882973E-4</v>
      </c>
      <c r="AM55">
        <f>IF(AMS_2030!AM55=0,0,(AMS_2050!AM55/AMS_2030!AM55)^(1/20)-1)</f>
        <v>3.7731849482636193E-6</v>
      </c>
      <c r="AN55">
        <f>IF(AMS_2030!AN55=0,0,(AMS_2050!AN55/AMS_2030!AN55)^(1/20)-1)</f>
        <v>0</v>
      </c>
      <c r="AO55">
        <f>IF(AMS_2030!AO55=0,0,(AMS_2050!AO55/AMS_2030!AO55)^(1/20)-1)</f>
        <v>6.0834255105612911E-5</v>
      </c>
      <c r="AP55">
        <f>IF(AMS_2030!AP55=0,0,(AMS_2050!AP55/AMS_2030!AP55)^(1/20)-1)</f>
        <v>0</v>
      </c>
      <c r="AQ55">
        <f>IF(AMS_2030!AQ55=0,0,(AMS_2050!AQ55/AMS_2030!AQ55)^(1/20)-1)</f>
        <v>0</v>
      </c>
      <c r="AR55">
        <f>IF(AMS_2030!AR55=0,0,(AMS_2050!AR55/AMS_2030!AR55)^(1/20)-1)</f>
        <v>0</v>
      </c>
      <c r="AS55">
        <f>IF(AMS_2030!AS55=0,0,(AMS_2050!AS55/AMS_2030!AS55)^(1/20)-1)</f>
        <v>0</v>
      </c>
      <c r="AT55">
        <f>IF(AMS_2030!AT55=0,0,(AMS_2050!AT55/AMS_2030!AT55)^(1/20)-1)</f>
        <v>0</v>
      </c>
      <c r="AU55">
        <f>IF(AMS_2030!AU55=0,0,(AMS_2050!AU55/AMS_2030!AU55)^(1/20)-1)</f>
        <v>-5.3787141170147379E-4</v>
      </c>
    </row>
    <row r="56" spans="1:47" x14ac:dyDescent="0.25">
      <c r="A56" s="146"/>
      <c r="B56" s="77" t="s">
        <v>17</v>
      </c>
      <c r="C56" s="77">
        <v>15</v>
      </c>
      <c r="D56" s="78" t="s">
        <v>54</v>
      </c>
      <c r="E56" s="79">
        <f>E57</f>
        <v>-4.1792579848776157E-4</v>
      </c>
      <c r="F56" s="79">
        <f t="shared" ref="F56:AU56" si="7">F57</f>
        <v>2.0938334534426062E-4</v>
      </c>
      <c r="G56" s="79">
        <f t="shared" si="7"/>
        <v>2.4577644364143225E-9</v>
      </c>
      <c r="H56" s="79">
        <f t="shared" si="7"/>
        <v>7.3667996076287601E-4</v>
      </c>
      <c r="I56" s="79">
        <f t="shared" si="7"/>
        <v>-1.9668200511846479E-3</v>
      </c>
      <c r="J56" s="79">
        <f t="shared" si="7"/>
        <v>-4.7876228525423059E-5</v>
      </c>
      <c r="K56" s="79">
        <f t="shared" si="7"/>
        <v>8.572613953776731E-4</v>
      </c>
      <c r="L56" s="79">
        <f t="shared" si="7"/>
        <v>8.572613953776731E-4</v>
      </c>
      <c r="M56" s="79">
        <f t="shared" si="7"/>
        <v>-3.8909951402377185E-4</v>
      </c>
      <c r="N56" s="79">
        <f t="shared" si="7"/>
        <v>1.9352154979368485E-4</v>
      </c>
      <c r="O56" s="79">
        <f t="shared" si="7"/>
        <v>5.7471451386081895E-4</v>
      </c>
      <c r="P56" s="79">
        <f t="shared" si="7"/>
        <v>2.2124800465617156E-4</v>
      </c>
      <c r="Q56" s="79">
        <f t="shared" si="7"/>
        <v>-2.9386208089121624E-7</v>
      </c>
      <c r="R56" s="79">
        <f t="shared" si="7"/>
        <v>3.4685743610651798E-8</v>
      </c>
      <c r="S56" s="79">
        <f t="shared" si="1"/>
        <v>-8.3933397929780718E-5</v>
      </c>
      <c r="T56" s="79">
        <f t="shared" si="7"/>
        <v>-8.3933397929780718E-5</v>
      </c>
      <c r="U56" s="79">
        <f t="shared" si="7"/>
        <v>8.3089627664900689E-6</v>
      </c>
      <c r="V56" s="79">
        <f t="shared" si="7"/>
        <v>3.1810796663478413E-8</v>
      </c>
      <c r="W56" s="79">
        <f t="shared" si="7"/>
        <v>-1.2040001288737834E-5</v>
      </c>
      <c r="X56" s="79">
        <f t="shared" si="7"/>
        <v>-9.1672878821391635E-7</v>
      </c>
      <c r="Y56" s="79">
        <f t="shared" si="7"/>
        <v>-5.6476170276178461E-3</v>
      </c>
      <c r="Z56" s="79">
        <f t="shared" si="7"/>
        <v>1.9348448733680357E-4</v>
      </c>
      <c r="AA56" s="79">
        <f t="shared" si="7"/>
        <v>1.7302393867524302E-3</v>
      </c>
      <c r="AB56" s="79">
        <f t="shared" si="7"/>
        <v>4.1688519888394282E-5</v>
      </c>
      <c r="AC56" s="79">
        <f t="shared" si="7"/>
        <v>-3.2473454331805041E-4</v>
      </c>
      <c r="AD56" s="79">
        <f t="shared" si="7"/>
        <v>1.0870320321654248E-5</v>
      </c>
      <c r="AE56" s="79">
        <f t="shared" si="7"/>
        <v>-3.206653614140631E-5</v>
      </c>
      <c r="AF56" s="79">
        <f t="shared" si="7"/>
        <v>3.2950273427378995E-4</v>
      </c>
      <c r="AG56" s="79">
        <f t="shared" si="7"/>
        <v>7.4072230924193683E-4</v>
      </c>
      <c r="AH56" s="79">
        <f t="shared" si="7"/>
        <v>3.4258981072454731E-5</v>
      </c>
      <c r="AI56" s="79">
        <f t="shared" si="7"/>
        <v>-1.2870264577713453E-4</v>
      </c>
      <c r="AJ56" s="79">
        <f t="shared" si="7"/>
        <v>1.1765440943722894E-6</v>
      </c>
      <c r="AK56" s="79">
        <f t="shared" si="7"/>
        <v>0</v>
      </c>
      <c r="AL56" s="79">
        <f t="shared" si="7"/>
        <v>-2.9072636596882973E-4</v>
      </c>
      <c r="AM56" s="79">
        <f t="shared" si="7"/>
        <v>1.6325281315676676E-6</v>
      </c>
      <c r="AN56" s="79">
        <f t="shared" si="7"/>
        <v>0</v>
      </c>
      <c r="AO56" s="79">
        <f t="shared" si="7"/>
        <v>6.0834255105612911E-5</v>
      </c>
      <c r="AP56" s="79">
        <f t="shared" si="7"/>
        <v>0</v>
      </c>
      <c r="AQ56" s="79">
        <f t="shared" si="7"/>
        <v>0</v>
      </c>
      <c r="AR56" s="79">
        <f t="shared" si="7"/>
        <v>0</v>
      </c>
      <c r="AS56" s="79">
        <f t="shared" si="7"/>
        <v>0</v>
      </c>
      <c r="AT56" s="79">
        <f t="shared" si="7"/>
        <v>0</v>
      </c>
      <c r="AU56" s="79">
        <f t="shared" si="7"/>
        <v>-8.0236227163898999E-4</v>
      </c>
    </row>
    <row r="57" spans="1:47" x14ac:dyDescent="0.25">
      <c r="A57" s="146"/>
      <c r="B57" s="63" t="s">
        <v>18</v>
      </c>
      <c r="C57" s="63">
        <v>16</v>
      </c>
      <c r="D57" s="71" t="s">
        <v>55</v>
      </c>
      <c r="E57" s="64">
        <f>IF(AMS_2030!E57=0,0,(AMS_2050!E57/AMS_2030!E57)^(1/20)-1)</f>
        <v>-4.1792579848776157E-4</v>
      </c>
      <c r="F57" s="64">
        <f>IF(AMS_2030!F57=0,0,(AMS_2050!F57/AMS_2030!F57)^(1/20)-1)</f>
        <v>2.0938334534426062E-4</v>
      </c>
      <c r="G57" s="64">
        <f>IF(AMS_2030!G57=0,0,(AMS_2050!G57/AMS_2030!G57)^(1/20)-1)</f>
        <v>2.4577644364143225E-9</v>
      </c>
      <c r="H57" s="64">
        <f>IF(AMS_2030!H57=0,0,(AMS_2050!H57/AMS_2030!H57)^(1/20)-1)</f>
        <v>7.3667996076287601E-4</v>
      </c>
      <c r="I57" s="64">
        <f>IF(AMS_2030!I57=0,0,(AMS_2050!I57/AMS_2030!I57)^(1/20)-1)</f>
        <v>-1.9668200511846479E-3</v>
      </c>
      <c r="J57" s="64">
        <f>IF(AMS_2030!J57=0,0,(AMS_2050!J57/AMS_2030!J57)^(1/20)-1)</f>
        <v>-4.7876228525423059E-5</v>
      </c>
      <c r="K57" s="64">
        <f>IF('AMS_2030 (Z)'!AW57=0,0,('AMS_2050 (Z)'!AW57/'AMS_2030 (Z)'!AW57)^(1/20)-1)</f>
        <v>8.572613953776731E-4</v>
      </c>
      <c r="L57" s="64">
        <f t="shared" si="6"/>
        <v>8.572613953776731E-4</v>
      </c>
      <c r="M57" s="64">
        <f>IF(AMS_2030!M57=0,0,(AMS_2050!M57/AMS_2030!M57)^(1/20)-1)</f>
        <v>-3.8909951402377185E-4</v>
      </c>
      <c r="N57" s="64">
        <f>IF(AMS_2030!N57=0,0,(AMS_2050!N57/AMS_2030!N57)^(1/20)-1)</f>
        <v>1.9352154979368485E-4</v>
      </c>
      <c r="O57" s="64">
        <f>IF(AMS_2030!O57=0,0,(AMS_2050!O57/AMS_2030!O57)^(1/20)-1)</f>
        <v>5.7471451386081895E-4</v>
      </c>
      <c r="P57" s="64">
        <f>IF(AMS_2030!P57=0,0,(AMS_2050!P57/AMS_2030!P57)^(1/20)-1)</f>
        <v>2.2124800465617156E-4</v>
      </c>
      <c r="Q57" s="64">
        <f>IF(AMS_2030!Q57=0,0,(AMS_2050!Q57/AMS_2030!Q57)^(1/20)-1)</f>
        <v>-2.9386208089121624E-7</v>
      </c>
      <c r="R57" s="64">
        <f>IF(AMS_2030!R57=0,0,(AMS_2050!R57/AMS_2030!R57)^(1/20)-1)</f>
        <v>3.4685743610651798E-8</v>
      </c>
      <c r="S57" s="64">
        <f t="shared" si="1"/>
        <v>-8.3933397929780718E-5</v>
      </c>
      <c r="T57" s="64">
        <f>IF(AMS_2030!T57=0,0,(AMS_2050!T57/AMS_2030!T57)^(1/20)-1)</f>
        <v>-8.3933397929780718E-5</v>
      </c>
      <c r="U57" s="64">
        <f>IF(AMS_2030!U57=0,0,(AMS_2050!U57/AMS_2030!U57)^(1/20)-1)</f>
        <v>8.3089627664900689E-6</v>
      </c>
      <c r="V57" s="64">
        <f>IF(AMS_2030!V57=0,0,(AMS_2050!V57/AMS_2030!V57)^(1/20)-1)</f>
        <v>3.1810796663478413E-8</v>
      </c>
      <c r="W57" s="64">
        <f>IF(AMS_2030!W57=0,0,(AMS_2050!W57/AMS_2030!W57)^(1/20)-1)</f>
        <v>-1.2040001288737834E-5</v>
      </c>
      <c r="X57" s="64">
        <f>IF(AMS_2030!X57=0,0,(AMS_2050!X57/AMS_2030!X57)^(1/20)-1)</f>
        <v>-9.1672878821391635E-7</v>
      </c>
      <c r="Y57" s="64">
        <f>IF(AMS_2030!Y57=0,0,(AMS_2050!Y57/AMS_2030!Y57)^(1/20)-1)</f>
        <v>-5.6476170276178461E-3</v>
      </c>
      <c r="Z57" s="64">
        <f>IF(AMS_2030!Z57=0,0,(AMS_2050!Z57/AMS_2030!Z57)^(1/20)-1)</f>
        <v>1.9348448733680357E-4</v>
      </c>
      <c r="AA57" s="64">
        <f>IF(AMS_2030!AA57=0,0,(AMS_2050!AA57/AMS_2030!AA57)^(1/20)-1)</f>
        <v>1.7302393867524302E-3</v>
      </c>
      <c r="AB57" s="64">
        <f>IF(AMS_2030!AB57=0,0,(AMS_2050!AB57/AMS_2030!AB57)^(1/20)-1)</f>
        <v>4.1688519888394282E-5</v>
      </c>
      <c r="AC57" s="64">
        <f>IF(AMS_2030!AC57=0,0,(AMS_2050!AC57/AMS_2030!AC57)^(1/20)-1)</f>
        <v>-3.2473454331805041E-4</v>
      </c>
      <c r="AD57" s="64">
        <f>IF(AMS_2030!AD57=0,0,(AMS_2050!AD57/AMS_2030!AD57)^(1/20)-1)</f>
        <v>1.0870320321654248E-5</v>
      </c>
      <c r="AE57" s="64">
        <f>IF(AMS_2030!AE57=0,0,(AMS_2050!AE57/AMS_2030!AE57)^(1/20)-1)</f>
        <v>-3.206653614140631E-5</v>
      </c>
      <c r="AF57" s="64">
        <f>IF(AMS_2030!AF57=0,0,(AMS_2050!AF57/AMS_2030!AF57)^(1/20)-1)</f>
        <v>3.2950273427378995E-4</v>
      </c>
      <c r="AG57" s="64">
        <f>IF(AMS_2030!AG57=0,0,(AMS_2050!AG57/AMS_2030!AG57)^(1/20)-1)</f>
        <v>7.4072230924193683E-4</v>
      </c>
      <c r="AH57" s="64">
        <f>IF(AMS_2030!AH57=0,0,(AMS_2050!AH57/AMS_2030!AH57)^(1/20)-1)</f>
        <v>3.4258981072454731E-5</v>
      </c>
      <c r="AI57" s="64">
        <f>IF(AMS_2030!AI57=0,0,(AMS_2050!AI57/AMS_2030!AI57)^(1/20)-1)</f>
        <v>-1.2870264577713453E-4</v>
      </c>
      <c r="AJ57" s="64">
        <f>IF(AMS_2030!AJ57=0,0,(AMS_2050!AJ57/AMS_2030!AJ57)^(1/20)-1)</f>
        <v>1.1765440943722894E-6</v>
      </c>
      <c r="AK57" s="64">
        <f>IF(AMS_2030!AK57=0,0,(AMS_2050!AK57/AMS_2030!AK57)^(1/20)-1)</f>
        <v>0</v>
      </c>
      <c r="AL57" s="64">
        <f>IF(AMS_2030!AL57=0,0,(AMS_2050!AL57/AMS_2030!AL57)^(1/20)-1)</f>
        <v>-2.9072636596882973E-4</v>
      </c>
      <c r="AM57" s="64">
        <f>IF(AMS_2030!AM57=0,0,(AMS_2050!AM57/AMS_2030!AM57)^(1/20)-1)</f>
        <v>1.6325281315676676E-6</v>
      </c>
      <c r="AN57" s="64">
        <f>IF(AMS_2030!AN57=0,0,(AMS_2050!AN57/AMS_2030!AN57)^(1/20)-1)</f>
        <v>0</v>
      </c>
      <c r="AO57" s="64">
        <f>IF(AMS_2030!AO57=0,0,(AMS_2050!AO57/AMS_2030!AO57)^(1/20)-1)</f>
        <v>6.0834255105612911E-5</v>
      </c>
      <c r="AP57" s="64">
        <f>IF(AMS_2030!AP57=0,0,(AMS_2050!AP57/AMS_2030!AP57)^(1/20)-1)</f>
        <v>0</v>
      </c>
      <c r="AQ57" s="64">
        <f>IF(AMS_2030!AQ57=0,0,(AMS_2050!AQ57/AMS_2030!AQ57)^(1/20)-1)</f>
        <v>0</v>
      </c>
      <c r="AR57" s="64">
        <f>IF(AMS_2030!AR57=0,0,(AMS_2050!AR57/AMS_2030!AR57)^(1/20)-1)</f>
        <v>0</v>
      </c>
      <c r="AS57" s="64">
        <f>IF(AMS_2030!AS57=0,0,(AMS_2050!AS57/AMS_2030!AS57)^(1/20)-1)</f>
        <v>0</v>
      </c>
      <c r="AT57" s="64">
        <f>IF(AMS_2030!AT57=0,0,(AMS_2050!AT57/AMS_2030!AT57)^(1/20)-1)</f>
        <v>0</v>
      </c>
      <c r="AU57" s="64">
        <f>IF(AMS_2030!AU57=0,0,(AMS_2050!AU57/AMS_2030!AU57)^(1/20)-1)</f>
        <v>-8.0236227163898999E-4</v>
      </c>
    </row>
    <row r="58" spans="1:47" x14ac:dyDescent="0.25">
      <c r="A58" s="146"/>
      <c r="B58" s="1" t="s">
        <v>19</v>
      </c>
      <c r="C58" s="1">
        <v>17</v>
      </c>
      <c r="D58" s="4" t="s">
        <v>56</v>
      </c>
      <c r="E58">
        <f>IF(AMS_2030!E58=0,0,(AMS_2050!E58/AMS_2030!E58)^(1/20)-1)</f>
        <v>-1.4178842533665303E-3</v>
      </c>
      <c r="F58">
        <f>IF(AMS_2030!F58=0,0,(AMS_2050!F58/AMS_2030!F58)^(1/20)-1)</f>
        <v>-6.7446144334293301E-4</v>
      </c>
      <c r="G58">
        <f>IF(AMS_2030!G58=0,0,(AMS_2050!G58/AMS_2030!G58)^(1/20)-1)</f>
        <v>2.4577644364143225E-9</v>
      </c>
      <c r="H58">
        <f>IF(AMS_2030!H58=0,0,(AMS_2050!H58/AMS_2030!H58)^(1/20)-1)</f>
        <v>7.3446568276502866E-4</v>
      </c>
      <c r="I58">
        <f>IF(AMS_2030!I58=0,0,(AMS_2050!I58/AMS_2030!I58)^(1/20)-1)</f>
        <v>5.4185551017993383E-4</v>
      </c>
      <c r="J58">
        <f>IF(AMS_2030!J58=0,0,(AMS_2050!J58/AMS_2030!J58)^(1/20)-1)</f>
        <v>-4.2869252219290832E-4</v>
      </c>
      <c r="K58" s="64">
        <f>IF('AMS_2030 (Z)'!AW58=0,0,('AMS_2050 (Z)'!AW58/'AMS_2030 (Z)'!AW58)^(1/20)-1)</f>
        <v>-5.7203215363235138E-3</v>
      </c>
      <c r="L58" s="64">
        <f t="shared" si="6"/>
        <v>-5.7203215363235138E-3</v>
      </c>
      <c r="M58">
        <f>IF(AMS_2030!M58=0,0,(AMS_2050!M58/AMS_2030!M58)^(1/20)-1)</f>
        <v>4.1334041905027874E-4</v>
      </c>
      <c r="N58">
        <f>IF(AMS_2030!N58=0,0,(AMS_2050!N58/AMS_2030!N58)^(1/20)-1)</f>
        <v>-2.9861932437802441E-4</v>
      </c>
      <c r="O58">
        <f>IF(AMS_2030!O58=0,0,(AMS_2050!O58/AMS_2030!O58)^(1/20)-1)</f>
        <v>7.3769419444635886E-4</v>
      </c>
      <c r="P58">
        <f>IF(AMS_2030!P58=0,0,(AMS_2050!P58/AMS_2030!P58)^(1/20)-1)</f>
        <v>-3.034130993324613E-4</v>
      </c>
      <c r="Q58">
        <f>IF(AMS_2030!Q58=0,0,(AMS_2050!Q58/AMS_2030!Q58)^(1/20)-1)</f>
        <v>-2.9386208089121624E-7</v>
      </c>
      <c r="R58">
        <f>IF(AMS_2030!R58=0,0,(AMS_2050!R58/AMS_2030!R58)^(1/20)-1)</f>
        <v>3.4685743610651798E-8</v>
      </c>
      <c r="S58" s="64">
        <f t="shared" si="1"/>
        <v>-4.384125104917036E-5</v>
      </c>
      <c r="T58" s="64">
        <f>IF(AMS_2030!T58=0,0,(AMS_2050!T58/AMS_2030!T58)^(1/20)-1)</f>
        <v>-4.384125104917036E-5</v>
      </c>
      <c r="U58">
        <f>IF(AMS_2030!U58=0,0,(AMS_2050!U58/AMS_2030!U58)^(1/20)-1)</f>
        <v>-7.0716273948834285E-6</v>
      </c>
      <c r="V58">
        <f>IF(AMS_2030!V58=0,0,(AMS_2050!V58/AMS_2030!V58)^(1/20)-1)</f>
        <v>3.1810796663478413E-8</v>
      </c>
      <c r="W58">
        <f>IF(AMS_2030!W58=0,0,(AMS_2050!W58/AMS_2030!W58)^(1/20)-1)</f>
        <v>3.1979929836896126E-3</v>
      </c>
      <c r="X58">
        <f>IF(AMS_2030!X58=0,0,(AMS_2050!X58/AMS_2030!X58)^(1/20)-1)</f>
        <v>3.4689643162444384E-6</v>
      </c>
      <c r="Y58">
        <f>IF(AMS_2030!Y58=0,0,(AMS_2050!Y58/AMS_2030!Y58)^(1/20)-1)</f>
        <v>-5.6476170276182902E-3</v>
      </c>
      <c r="Z58">
        <f>IF(AMS_2030!Z58=0,0,(AMS_2050!Z58/AMS_2030!Z58)^(1/20)-1)</f>
        <v>-3.6386017877632071E-4</v>
      </c>
      <c r="AA58">
        <f>IF(AMS_2030!AA58=0,0,(AMS_2050!AA58/AMS_2030!AA58)^(1/20)-1)</f>
        <v>1.7302320360821355E-3</v>
      </c>
      <c r="AB58">
        <f>IF(AMS_2030!AB58=0,0,(AMS_2050!AB58/AMS_2030!AB58)^(1/20)-1)</f>
        <v>4.9697255056546652E-5</v>
      </c>
      <c r="AC58">
        <f>IF(AMS_2030!AC58=0,0,(AMS_2050!AC58/AMS_2030!AC58)^(1/20)-1)</f>
        <v>-3.2473454331805041E-4</v>
      </c>
      <c r="AD58">
        <f>IF(AMS_2030!AD58=0,0,(AMS_2050!AD58/AMS_2030!AD58)^(1/20)-1)</f>
        <v>1.0870320321654248E-5</v>
      </c>
      <c r="AE58">
        <f>IF(AMS_2030!AE58=0,0,(AMS_2050!AE58/AMS_2030!AE58)^(1/20)-1)</f>
        <v>-3.206653614140631E-5</v>
      </c>
      <c r="AF58">
        <f>IF(AMS_2030!AF58=0,0,(AMS_2050!AF58/AMS_2030!AF58)^(1/20)-1)</f>
        <v>3.2950273427378995E-4</v>
      </c>
      <c r="AG58">
        <f>IF(AMS_2030!AG58=0,0,(AMS_2050!AG58/AMS_2030!AG58)^(1/20)-1)</f>
        <v>7.4072230924193683E-4</v>
      </c>
      <c r="AH58">
        <f>IF(AMS_2030!AH58=0,0,(AMS_2050!AH58/AMS_2030!AH58)^(1/20)-1)</f>
        <v>3.4258981072454731E-5</v>
      </c>
      <c r="AI58">
        <f>IF(AMS_2030!AI58=0,0,(AMS_2050!AI58/AMS_2030!AI58)^(1/20)-1)</f>
        <v>-1.2870845629842087E-4</v>
      </c>
      <c r="AJ58">
        <f>IF(AMS_2030!AJ58=0,0,(AMS_2050!AJ58/AMS_2030!AJ58)^(1/20)-1)</f>
        <v>6.11483231161003E-7</v>
      </c>
      <c r="AK58">
        <f>IF(AMS_2030!AK58=0,0,(AMS_2050!AK58/AMS_2030!AK58)^(1/20)-1)</f>
        <v>0</v>
      </c>
      <c r="AL58">
        <f>IF(AMS_2030!AL58=0,0,(AMS_2050!AL58/AMS_2030!AL58)^(1/20)-1)</f>
        <v>-2.907263659687187E-4</v>
      </c>
      <c r="AM58">
        <f>IF(AMS_2030!AM58=0,0,(AMS_2050!AM58/AMS_2030!AM58)^(1/20)-1)</f>
        <v>7.5069842393471475E-6</v>
      </c>
      <c r="AN58">
        <f>IF(AMS_2030!AN58=0,0,(AMS_2050!AN58/AMS_2030!AN58)^(1/20)-1)</f>
        <v>0</v>
      </c>
      <c r="AO58">
        <f>IF(AMS_2030!AO58=0,0,(AMS_2050!AO58/AMS_2030!AO58)^(1/20)-1)</f>
        <v>6.0834255105612911E-5</v>
      </c>
      <c r="AP58">
        <f>IF(AMS_2030!AP58=0,0,(AMS_2050!AP58/AMS_2030!AP58)^(1/20)-1)</f>
        <v>0</v>
      </c>
      <c r="AQ58">
        <f>IF(AMS_2030!AQ58=0,0,(AMS_2050!AQ58/AMS_2030!AQ58)^(1/20)-1)</f>
        <v>0</v>
      </c>
      <c r="AR58">
        <f>IF(AMS_2030!AR58=0,0,(AMS_2050!AR58/AMS_2030!AR58)^(1/20)-1)</f>
        <v>0</v>
      </c>
      <c r="AS58">
        <f>IF(AMS_2030!AS58=0,0,(AMS_2050!AS58/AMS_2030!AS58)^(1/20)-1)</f>
        <v>0</v>
      </c>
      <c r="AT58">
        <f>IF(AMS_2030!AT58=0,0,(AMS_2050!AT58/AMS_2030!AT58)^(1/20)-1)</f>
        <v>0</v>
      </c>
      <c r="AU58">
        <f>IF(AMS_2030!AU58=0,0,(AMS_2050!AU58/AMS_2030!AU58)^(1/20)-1)</f>
        <v>-8.4828767362488122E-5</v>
      </c>
    </row>
    <row r="59" spans="1:47" x14ac:dyDescent="0.25">
      <c r="A59" s="146"/>
      <c r="B59" s="1" t="s">
        <v>20</v>
      </c>
      <c r="C59" s="1">
        <v>18</v>
      </c>
      <c r="D59" s="4" t="s">
        <v>57</v>
      </c>
      <c r="E59">
        <f>IF(AMS_2030!E59=0,0,(AMS_2050!E59/AMS_2030!E59)^(1/20)-1)</f>
        <v>-1.2537744747234125E-3</v>
      </c>
      <c r="F59">
        <f>IF(AMS_2030!F59=0,0,(AMS_2050!F59/AMS_2030!F59)^(1/20)-1)</f>
        <v>2.2205454082691034E-4</v>
      </c>
      <c r="G59">
        <f>IF(AMS_2030!G59=0,0,(AMS_2050!G59/AMS_2030!G59)^(1/20)-1)</f>
        <v>2.4577646584589274E-9</v>
      </c>
      <c r="H59">
        <f>IF(AMS_2030!H59=0,0,(AMS_2050!H59/AMS_2030!H59)^(1/20)-1)</f>
        <v>7.6727873468662722E-4</v>
      </c>
      <c r="I59">
        <f>IF(AMS_2030!I59=0,0,(AMS_2050!I59/AMS_2030!I59)^(1/20)-1)</f>
        <v>1.1823076564629886E-3</v>
      </c>
      <c r="J59">
        <f>IF(AMS_2030!J59=0,0,(AMS_2050!J59/AMS_2030!J59)^(1/20)-1)</f>
        <v>5.5262008717305022E-5</v>
      </c>
      <c r="K59" s="64">
        <f>IF('AMS_2030 (Z)'!AW59=0,0,('AMS_2050 (Z)'!AW59/'AMS_2030 (Z)'!AW59)^(1/20)-1)</f>
        <v>8.4851520953121984E-4</v>
      </c>
      <c r="L59" s="64">
        <f t="shared" si="6"/>
        <v>8.4851520953121984E-4</v>
      </c>
      <c r="M59">
        <f>IF(AMS_2030!M59=0,0,(AMS_2050!M59/AMS_2030!M59)^(1/20)-1)</f>
        <v>1.1183099061833346E-3</v>
      </c>
      <c r="N59">
        <f>IF(AMS_2030!N59=0,0,(AMS_2050!N59/AMS_2030!N59)^(1/20)-1)</f>
        <v>8.6944023889090616E-5</v>
      </c>
      <c r="O59">
        <f>IF(AMS_2030!O59=0,0,(AMS_2050!O59/AMS_2030!O59)^(1/20)-1)</f>
        <v>6.2334337129521522E-4</v>
      </c>
      <c r="P59">
        <f>IF(AMS_2030!P59=0,0,(AMS_2050!P59/AMS_2030!P59)^(1/20)-1)</f>
        <v>-2.3730546048017498E-4</v>
      </c>
      <c r="Q59">
        <f>IF(AMS_2030!Q59=0,0,(AMS_2050!Q59/AMS_2030!Q59)^(1/20)-1)</f>
        <v>-2.9386208089121624E-7</v>
      </c>
      <c r="R59">
        <f>IF(AMS_2030!R59=0,0,(AMS_2050!R59/AMS_2030!R59)^(1/20)-1)</f>
        <v>3.4685743610651798E-8</v>
      </c>
      <c r="S59" s="64">
        <f t="shared" si="1"/>
        <v>-2.1367539211336606E-5</v>
      </c>
      <c r="T59" s="64">
        <f>IF(AMS_2030!T59=0,0,(AMS_2050!T59/AMS_2030!T59)^(1/20)-1)</f>
        <v>-2.1367539211336606E-5</v>
      </c>
      <c r="U59">
        <f>IF(AMS_2030!U59=0,0,(AMS_2050!U59/AMS_2030!U59)^(1/20)-1)</f>
        <v>8.866902329041082E-6</v>
      </c>
      <c r="V59">
        <f>IF(AMS_2030!V59=0,0,(AMS_2050!V59/AMS_2030!V59)^(1/20)-1)</f>
        <v>3.1810796663478413E-8</v>
      </c>
      <c r="W59">
        <f>IF(AMS_2030!W59=0,0,(AMS_2050!W59/AMS_2030!W59)^(1/20)-1)</f>
        <v>-5.3098420657038403E-5</v>
      </c>
      <c r="X59">
        <f>IF(AMS_2030!X59=0,0,(AMS_2050!X59/AMS_2030!X59)^(1/20)-1)</f>
        <v>9.7997247197056936E-6</v>
      </c>
      <c r="Y59">
        <f>IF(AMS_2030!Y59=0,0,(AMS_2050!Y59/AMS_2030!Y59)^(1/20)-1)</f>
        <v>-5.647617027617402E-3</v>
      </c>
      <c r="Z59">
        <f>IF(AMS_2030!Z59=0,0,(AMS_2050!Z59/AMS_2030!Z59)^(1/20)-1)</f>
        <v>1.9463345641113072E-4</v>
      </c>
      <c r="AA59">
        <f>IF(AMS_2030!AA59=0,0,(AMS_2050!AA59/AMS_2030!AA59)^(1/20)-1)</f>
        <v>1.7302405221990558E-3</v>
      </c>
      <c r="AB59">
        <f>IF(AMS_2030!AB59=0,0,(AMS_2050!AB59/AMS_2030!AB59)^(1/20)-1)</f>
        <v>-3.5684482674658291E-5</v>
      </c>
      <c r="AC59">
        <f>IF(AMS_2030!AC59=0,0,(AMS_2050!AC59/AMS_2030!AC59)^(1/20)-1)</f>
        <v>-3.2473454331805041E-4</v>
      </c>
      <c r="AD59">
        <f>IF(AMS_2030!AD59=0,0,(AMS_2050!AD59/AMS_2030!AD59)^(1/20)-1)</f>
        <v>1.0870320321654248E-5</v>
      </c>
      <c r="AE59">
        <f>IF(AMS_2030!AE59=0,0,(AMS_2050!AE59/AMS_2030!AE59)^(1/20)-1)</f>
        <v>-3.206653614140631E-5</v>
      </c>
      <c r="AF59">
        <f>IF(AMS_2030!AF59=0,0,(AMS_2050!AF59/AMS_2030!AF59)^(1/20)-1)</f>
        <v>3.2950273427378995E-4</v>
      </c>
      <c r="AG59">
        <f>IF(AMS_2030!AG59=0,0,(AMS_2050!AG59/AMS_2030!AG59)^(1/20)-1)</f>
        <v>7.4072230924193683E-4</v>
      </c>
      <c r="AH59">
        <f>IF(AMS_2030!AH59=0,0,(AMS_2050!AH59/AMS_2030!AH59)^(1/20)-1)</f>
        <v>3.4258981072454731E-5</v>
      </c>
      <c r="AI59">
        <f>IF(AMS_2030!AI59=0,0,(AMS_2050!AI59/AMS_2030!AI59)^(1/20)-1)</f>
        <v>-1.2870800281772343E-4</v>
      </c>
      <c r="AJ59">
        <f>IF(AMS_2030!AJ59=0,0,(AMS_2050!AJ59/AMS_2030!AJ59)^(1/20)-1)</f>
        <v>7.6341704846605296E-7</v>
      </c>
      <c r="AK59">
        <f>IF(AMS_2030!AK59=0,0,(AMS_2050!AK59/AMS_2030!AK59)^(1/20)-1)</f>
        <v>0</v>
      </c>
      <c r="AL59">
        <f>IF(AMS_2030!AL59=0,0,(AMS_2050!AL59/AMS_2030!AL59)^(1/20)-1)</f>
        <v>-2.907263659687187E-4</v>
      </c>
      <c r="AM59">
        <f>IF(AMS_2030!AM59=0,0,(AMS_2050!AM59/AMS_2030!AM59)^(1/20)-1)</f>
        <v>4.0646723964421483E-6</v>
      </c>
      <c r="AN59">
        <f>IF(AMS_2030!AN59=0,0,(AMS_2050!AN59/AMS_2030!AN59)^(1/20)-1)</f>
        <v>0</v>
      </c>
      <c r="AO59">
        <f>IF(AMS_2030!AO59=0,0,(AMS_2050!AO59/AMS_2030!AO59)^(1/20)-1)</f>
        <v>6.0834255105612911E-5</v>
      </c>
      <c r="AP59">
        <f>IF(AMS_2030!AP59=0,0,(AMS_2050!AP59/AMS_2030!AP59)^(1/20)-1)</f>
        <v>0</v>
      </c>
      <c r="AQ59">
        <f>IF(AMS_2030!AQ59=0,0,(AMS_2050!AQ59/AMS_2030!AQ59)^(1/20)-1)</f>
        <v>0</v>
      </c>
      <c r="AR59">
        <f>IF(AMS_2030!AR59=0,0,(AMS_2050!AR59/AMS_2030!AR59)^(1/20)-1)</f>
        <v>0</v>
      </c>
      <c r="AS59">
        <f>IF(AMS_2030!AS59=0,0,(AMS_2050!AS59/AMS_2030!AS59)^(1/20)-1)</f>
        <v>0</v>
      </c>
      <c r="AT59">
        <f>IF(AMS_2030!AT59=0,0,(AMS_2050!AT59/AMS_2030!AT59)^(1/20)-1)</f>
        <v>0</v>
      </c>
      <c r="AU59">
        <f>IF(AMS_2030!AU59=0,0,(AMS_2050!AU59/AMS_2030!AU59)^(1/20)-1)</f>
        <v>-2.8372675448340434E-4</v>
      </c>
    </row>
    <row r="60" spans="1:47" x14ac:dyDescent="0.25">
      <c r="A60" s="146"/>
      <c r="B60" s="1" t="s">
        <v>21</v>
      </c>
      <c r="C60" s="1">
        <v>19</v>
      </c>
      <c r="D60" s="4" t="s">
        <v>58</v>
      </c>
      <c r="E60">
        <f>IF(AMS_2030!E60=0,0,(AMS_2050!E60/AMS_2030!E60)^(1/20)-1)</f>
        <v>-2.6552358960063582E-4</v>
      </c>
      <c r="F60">
        <f>IF(AMS_2030!F60=0,0,(AMS_2050!F60/AMS_2030!F60)^(1/20)-1)</f>
        <v>3.2339046877893907E-4</v>
      </c>
      <c r="G60">
        <f>IF(AMS_2030!G60=0,0,(AMS_2050!G60/AMS_2030!G60)^(1/20)-1)</f>
        <v>1.2409920238543037E-5</v>
      </c>
      <c r="H60">
        <f>IF(AMS_2030!H60=0,0,(AMS_2050!H60/AMS_2030!H60)^(1/20)-1)</f>
        <v>-3.2967525464580039E-3</v>
      </c>
      <c r="I60">
        <f>IF(AMS_2030!I60=0,0,(AMS_2050!I60/AMS_2030!I60)^(1/20)-1)</f>
        <v>1.0538960717509926E-3</v>
      </c>
      <c r="J60">
        <f>IF(AMS_2030!J60=0,0,(AMS_2050!J60/AMS_2030!J60)^(1/20)-1)</f>
        <v>3.489177948790001E-6</v>
      </c>
      <c r="K60" s="64">
        <f>IF('AMS_2030 (Z)'!AW60=0,0,('AMS_2050 (Z)'!AW60/'AMS_2030 (Z)'!AW60)^(1/20)-1)</f>
        <v>8.535363701249743E-4</v>
      </c>
      <c r="L60" s="64">
        <f t="shared" si="6"/>
        <v>8.535363701249743E-4</v>
      </c>
      <c r="M60">
        <f>IF(AMS_2030!M60=0,0,(AMS_2050!M60/AMS_2030!M60)^(1/20)-1)</f>
        <v>-6.0679586621514847E-4</v>
      </c>
      <c r="N60">
        <f>IF(AMS_2030!N60=0,0,(AMS_2050!N60/AMS_2030!N60)^(1/20)-1)</f>
        <v>-7.4803381041665951E-4</v>
      </c>
      <c r="O60">
        <f>IF(AMS_2030!O60=0,0,(AMS_2050!O60/AMS_2030!O60)^(1/20)-1)</f>
        <v>-6.0413511290369204E-4</v>
      </c>
      <c r="P60">
        <f>IF(AMS_2030!P60=0,0,(AMS_2050!P60/AMS_2030!P60)^(1/20)-1)</f>
        <v>1.7156799587203508E-4</v>
      </c>
      <c r="Q60">
        <f>IF(AMS_2030!Q60=0,0,(AMS_2050!Q60/AMS_2030!Q60)^(1/20)-1)</f>
        <v>7.8281539237501363E-6</v>
      </c>
      <c r="R60">
        <f>IF(AMS_2030!R60=0,0,(AMS_2050!R60/AMS_2030!R60)^(1/20)-1)</f>
        <v>1.0444019204136623E-5</v>
      </c>
      <c r="S60" s="64">
        <f t="shared" si="1"/>
        <v>4.5237036172540712E-6</v>
      </c>
      <c r="T60" s="64">
        <f>IF(AMS_2030!T60=0,0,(AMS_2050!T60/AMS_2030!T60)^(1/20)-1)</f>
        <v>4.5237036172540712E-6</v>
      </c>
      <c r="U60">
        <f>IF(AMS_2030!U60=0,0,(AMS_2050!U60/AMS_2030!U60)^(1/20)-1)</f>
        <v>2.8306382534593055E-5</v>
      </c>
      <c r="V60">
        <f>IF(AMS_2030!V60=0,0,(AMS_2050!V60/AMS_2030!V60)^(1/20)-1)</f>
        <v>4.4557943228440422E-6</v>
      </c>
      <c r="W60">
        <f>IF(AMS_2030!W60=0,0,(AMS_2050!W60/AMS_2030!W60)^(1/20)-1)</f>
        <v>-4.6100150098815629E-4</v>
      </c>
      <c r="X60">
        <f>IF(AMS_2030!X60=0,0,(AMS_2050!X60/AMS_2030!X60)^(1/20)-1)</f>
        <v>-1.2323766471045161E-4</v>
      </c>
      <c r="Y60">
        <f>IF(AMS_2030!Y60=0,0,(AMS_2050!Y60/AMS_2030!Y60)^(1/20)-1)</f>
        <v>-5.6416737354573199E-3</v>
      </c>
      <c r="Z60">
        <f>IF(AMS_2030!Z60=0,0,(AMS_2050!Z60/AMS_2030!Z60)^(1/20)-1)</f>
        <v>2.1463471914073828E-4</v>
      </c>
      <c r="AA60">
        <f>IF(AMS_2030!AA60=0,0,(AMS_2050!AA60/AMS_2030!AA60)^(1/20)-1)</f>
        <v>1.7312914971869819E-3</v>
      </c>
      <c r="AB60">
        <f>IF(AMS_2030!AB60=0,0,(AMS_2050!AB60/AMS_2030!AB60)^(1/20)-1)</f>
        <v>1.3989232761435488E-4</v>
      </c>
      <c r="AC60">
        <f>IF(AMS_2030!AC60=0,0,(AMS_2050!AC60/AMS_2030!AC60)^(1/20)-1)</f>
        <v>-3.2389382129582867E-4</v>
      </c>
      <c r="AD60">
        <f>IF(AMS_2030!AD60=0,0,(AMS_2050!AD60/AMS_2030!AD60)^(1/20)-1)</f>
        <v>1.2187767976179487E-5</v>
      </c>
      <c r="AE60">
        <f>IF(AMS_2030!AE60=0,0,(AMS_2050!AE60/AMS_2030!AE60)^(1/20)-1)</f>
        <v>-2.9806804050624969E-5</v>
      </c>
      <c r="AF60">
        <f>IF(AMS_2030!AF60=0,0,(AMS_2050!AF60/AMS_2030!AF60)^(1/20)-1)</f>
        <v>3.384677237254774E-4</v>
      </c>
      <c r="AG60">
        <f>IF(AMS_2030!AG60=0,0,(AMS_2050!AG60/AMS_2030!AG60)^(1/20)-1)</f>
        <v>7.4080446965174573E-4</v>
      </c>
      <c r="AH60">
        <f>IF(AMS_2030!AH60=0,0,(AMS_2050!AH60/AMS_2030!AH60)^(1/20)-1)</f>
        <v>4.7689084696322936E-5</v>
      </c>
      <c r="AI60">
        <f>IF(AMS_2030!AI60=0,0,(AMS_2050!AI60/AMS_2030!AI60)^(1/20)-1)</f>
        <v>-1.2600896836523212E-4</v>
      </c>
      <c r="AJ60">
        <f>IF(AMS_2030!AJ60=0,0,(AMS_2050!AJ60/AMS_2030!AJ60)^(1/20)-1)</f>
        <v>-4.2043312144635081E-5</v>
      </c>
      <c r="AK60">
        <f>IF(AMS_2030!AK60=0,0,(AMS_2050!AK60/AMS_2030!AK60)^(1/20)-1)</f>
        <v>0</v>
      </c>
      <c r="AL60">
        <f>IF(AMS_2030!AL60=0,0,(AMS_2050!AL60/AMS_2030!AL60)^(1/20)-1)</f>
        <v>-2.7388867248723248E-4</v>
      </c>
      <c r="AM60">
        <f>IF(AMS_2030!AM60=0,0,(AMS_2050!AM60/AMS_2030!AM60)^(1/20)-1)</f>
        <v>2.0549077601206278E-4</v>
      </c>
      <c r="AN60">
        <f>IF(AMS_2030!AN60=0,0,(AMS_2050!AN60/AMS_2030!AN60)^(1/20)-1)</f>
        <v>0</v>
      </c>
      <c r="AO60">
        <f>IF(AMS_2030!AO60=0,0,(AMS_2050!AO60/AMS_2030!AO60)^(1/20)-1)</f>
        <v>6.2674903727133469E-5</v>
      </c>
      <c r="AP60">
        <f>IF(AMS_2030!AP60=0,0,(AMS_2050!AP60/AMS_2030!AP60)^(1/20)-1)</f>
        <v>3.1930439700733615E-5</v>
      </c>
      <c r="AQ60">
        <f>IF(AMS_2030!AQ60=0,0,(AMS_2050!AQ60/AMS_2030!AQ60)^(1/20)-1)</f>
        <v>0</v>
      </c>
      <c r="AR60">
        <f>IF(AMS_2030!AR60=0,0,(AMS_2050!AR60/AMS_2030!AR60)^(1/20)-1)</f>
        <v>2.1208373091052835E-6</v>
      </c>
      <c r="AS60">
        <f>IF(AMS_2030!AS60=0,0,(AMS_2050!AS60/AMS_2030!AS60)^(1/20)-1)</f>
        <v>0</v>
      </c>
      <c r="AT60">
        <f>IF(AMS_2030!AT60=0,0,(AMS_2050!AT60/AMS_2030!AT60)^(1/20)-1)</f>
        <v>0</v>
      </c>
      <c r="AU60">
        <f>IF(AMS_2030!AU60=0,0,(AMS_2050!AU60/AMS_2030!AU60)^(1/20)-1)</f>
        <v>-1.3662082441472378E-3</v>
      </c>
    </row>
    <row r="61" spans="1:47" x14ac:dyDescent="0.25">
      <c r="A61" s="146"/>
      <c r="B61" s="1" t="s">
        <v>22</v>
      </c>
      <c r="C61" s="1">
        <v>20</v>
      </c>
      <c r="D61" s="4" t="s">
        <v>59</v>
      </c>
      <c r="E61">
        <f>IF(AMS_2030!E61=0,0,(AMS_2050!E61/AMS_2030!E61)^(1/20)-1)</f>
        <v>-6.1147941797767835E-4</v>
      </c>
      <c r="F61">
        <f>IF(AMS_2030!F61=0,0,(AMS_2050!F61/AMS_2030!F61)^(1/20)-1)</f>
        <v>7.3625311694791584E-4</v>
      </c>
      <c r="G61">
        <f>IF(AMS_2030!G61=0,0,(AMS_2050!G61/AMS_2030!G61)^(1/20)-1)</f>
        <v>2.4577644364143225E-9</v>
      </c>
      <c r="H61">
        <f>IF(AMS_2030!H61=0,0,(AMS_2050!H61/AMS_2030!H61)^(1/20)-1)</f>
        <v>7.7439102573961804E-4</v>
      </c>
      <c r="I61">
        <f>IF(AMS_2030!I61=0,0,(AMS_2050!I61/AMS_2030!I61)^(1/20)-1)</f>
        <v>9.2224843953769842E-4</v>
      </c>
      <c r="J61">
        <f>IF(AMS_2030!J61=0,0,(AMS_2050!J61/AMS_2030!J61)^(1/20)-1)</f>
        <v>3.3927051290971733E-4</v>
      </c>
      <c r="K61" s="64">
        <f>IF('AMS_2030 (Z)'!AW61=0,0,('AMS_2050 (Z)'!AW61/'AMS_2030 (Z)'!AW61)^(1/20)-1)</f>
        <v>8.9244493088247445E-4</v>
      </c>
      <c r="L61" s="64">
        <f t="shared" si="6"/>
        <v>8.9244493088247445E-4</v>
      </c>
      <c r="M61">
        <f>IF(AMS_2030!M61=0,0,(AMS_2050!M61/AMS_2030!M61)^(1/20)-1)</f>
        <v>-1.1238322744211438E-4</v>
      </c>
      <c r="N61">
        <f>IF(AMS_2030!N61=0,0,(AMS_2050!N61/AMS_2030!N61)^(1/20)-1)</f>
        <v>4.6596831412282214E-5</v>
      </c>
      <c r="O61">
        <f>IF(AMS_2030!O61=0,0,(AMS_2050!O61/AMS_2030!O61)^(1/20)-1)</f>
        <v>4.0255881359785306E-4</v>
      </c>
      <c r="P61">
        <f>IF(AMS_2030!P61=0,0,(AMS_2050!P61/AMS_2030!P61)^(1/20)-1)</f>
        <v>7.8480233581812442E-5</v>
      </c>
      <c r="Q61">
        <f>IF(AMS_2030!Q61=0,0,(AMS_2050!Q61/AMS_2030!Q61)^(1/20)-1)</f>
        <v>-2.9386208089121624E-7</v>
      </c>
      <c r="R61">
        <f>IF(AMS_2030!R61=0,0,(AMS_2050!R61/AMS_2030!R61)^(1/20)-1)</f>
        <v>3.4685743610651798E-8</v>
      </c>
      <c r="S61" s="64">
        <f t="shared" si="1"/>
        <v>-4.1832206737590916E-5</v>
      </c>
      <c r="T61" s="64">
        <f>IF(AMS_2030!T61=0,0,(AMS_2050!T61/AMS_2030!T61)^(1/20)-1)</f>
        <v>-4.1832206737590916E-5</v>
      </c>
      <c r="U61">
        <f>IF(AMS_2030!U61=0,0,(AMS_2050!U61/AMS_2030!U61)^(1/20)-1)</f>
        <v>-5.9958490095102235E-6</v>
      </c>
      <c r="V61">
        <f>IF(AMS_2030!V61=0,0,(AMS_2050!V61/AMS_2030!V61)^(1/20)-1)</f>
        <v>3.1810796663478413E-8</v>
      </c>
      <c r="W61">
        <f>IF(AMS_2030!W61=0,0,(AMS_2050!W61/AMS_2030!W61)^(1/20)-1)</f>
        <v>1.2352361660927791E-4</v>
      </c>
      <c r="X61">
        <f>IF(AMS_2030!X61=0,0,(AMS_2050!X61/AMS_2030!X61)^(1/20)-1)</f>
        <v>-5.8558766902194748E-7</v>
      </c>
      <c r="Y61">
        <f>IF(AMS_2030!Y61=0,0,(AMS_2050!Y61/AMS_2030!Y61)^(1/20)-1)</f>
        <v>-5.6476170276179571E-3</v>
      </c>
      <c r="Z61">
        <f>IF(AMS_2030!Z61=0,0,(AMS_2050!Z61/AMS_2030!Z61)^(1/20)-1)</f>
        <v>1.6185694167480946E-4</v>
      </c>
      <c r="AA61">
        <f>IF(AMS_2030!AA61=0,0,(AMS_2050!AA61/AMS_2030!AA61)^(1/20)-1)</f>
        <v>1.7302488225583446E-3</v>
      </c>
      <c r="AB61">
        <f>IF(AMS_2030!AB61=0,0,(AMS_2050!AB61/AMS_2030!AB61)^(1/20)-1)</f>
        <v>-2.309934157507243E-5</v>
      </c>
      <c r="AC61">
        <f>IF(AMS_2030!AC61=0,0,(AMS_2050!AC61/AMS_2030!AC61)^(1/20)-1)</f>
        <v>-3.2473454331805041E-4</v>
      </c>
      <c r="AD61">
        <f>IF(AMS_2030!AD61=0,0,(AMS_2050!AD61/AMS_2030!AD61)^(1/20)-1)</f>
        <v>1.0870320321654248E-5</v>
      </c>
      <c r="AE61">
        <f>IF(AMS_2030!AE61=0,0,(AMS_2050!AE61/AMS_2030!AE61)^(1/20)-1)</f>
        <v>-3.206653614140631E-5</v>
      </c>
      <c r="AF61">
        <f>IF(AMS_2030!AF61=0,0,(AMS_2050!AF61/AMS_2030!AF61)^(1/20)-1)</f>
        <v>3.2950273427378995E-4</v>
      </c>
      <c r="AG61">
        <f>IF(AMS_2030!AG61=0,0,(AMS_2050!AG61/AMS_2030!AG61)^(1/20)-1)</f>
        <v>7.4072230924193683E-4</v>
      </c>
      <c r="AH61">
        <f>IF(AMS_2030!AH61=0,0,(AMS_2050!AH61/AMS_2030!AH61)^(1/20)-1)</f>
        <v>3.4258981072454731E-5</v>
      </c>
      <c r="AI61">
        <f>IF(AMS_2030!AI61=0,0,(AMS_2050!AI61/AMS_2030!AI61)^(1/20)-1)</f>
        <v>-1.2761460101262667E-4</v>
      </c>
      <c r="AJ61">
        <f>IF(AMS_2030!AJ61=0,0,(AMS_2050!AJ61/AMS_2030!AJ61)^(1/20)-1)</f>
        <v>-1.101932388225535E-6</v>
      </c>
      <c r="AK61">
        <f>IF(AMS_2030!AK61=0,0,(AMS_2050!AK61/AMS_2030!AK61)^(1/20)-1)</f>
        <v>0</v>
      </c>
      <c r="AL61">
        <f>IF(AMS_2030!AL61=0,0,(AMS_2050!AL61/AMS_2030!AL61)^(1/20)-1)</f>
        <v>-2.907263659687187E-4</v>
      </c>
      <c r="AM61">
        <f>IF(AMS_2030!AM61=0,0,(AMS_2050!AM61/AMS_2030!AM61)^(1/20)-1)</f>
        <v>-4.6089952698835646E-7</v>
      </c>
      <c r="AN61">
        <f>IF(AMS_2030!AN61=0,0,(AMS_2050!AN61/AMS_2030!AN61)^(1/20)-1)</f>
        <v>0</v>
      </c>
      <c r="AO61">
        <f>IF(AMS_2030!AO61=0,0,(AMS_2050!AO61/AMS_2030!AO61)^(1/20)-1)</f>
        <v>6.0834255105612911E-5</v>
      </c>
      <c r="AP61">
        <f>IF(AMS_2030!AP61=0,0,(AMS_2050!AP61/AMS_2030!AP61)^(1/20)-1)</f>
        <v>0</v>
      </c>
      <c r="AQ61">
        <f>IF(AMS_2030!AQ61=0,0,(AMS_2050!AQ61/AMS_2030!AQ61)^(1/20)-1)</f>
        <v>0</v>
      </c>
      <c r="AR61">
        <f>IF(AMS_2030!AR61=0,0,(AMS_2050!AR61/AMS_2030!AR61)^(1/20)-1)</f>
        <v>0</v>
      </c>
      <c r="AS61">
        <f>IF(AMS_2030!AS61=0,0,(AMS_2050!AS61/AMS_2030!AS61)^(1/20)-1)</f>
        <v>0</v>
      </c>
      <c r="AT61">
        <f>IF(AMS_2030!AT61=0,0,(AMS_2050!AT61/AMS_2030!AT61)^(1/20)-1)</f>
        <v>0</v>
      </c>
      <c r="AU61">
        <f>IF(AMS_2030!AU61=0,0,(AMS_2050!AU61/AMS_2030!AU61)^(1/20)-1)</f>
        <v>-3.2651506232883598E-5</v>
      </c>
    </row>
    <row r="62" spans="1:47" x14ac:dyDescent="0.25">
      <c r="A62" s="146"/>
      <c r="B62" s="1" t="s">
        <v>23</v>
      </c>
      <c r="C62" s="1">
        <v>21</v>
      </c>
      <c r="D62" s="4" t="s">
        <v>60</v>
      </c>
      <c r="E62">
        <f>IF(AMS_2030!E62=0,0,(AMS_2050!E62/AMS_2030!E62)^(1/20)-1)</f>
        <v>-2.1335271211253559E-3</v>
      </c>
      <c r="F62">
        <f>IF(AMS_2030!F62=0,0,(AMS_2050!F62/AMS_2030!F62)^(1/20)-1)</f>
        <v>8.8667637668082833E-4</v>
      </c>
      <c r="G62">
        <f>IF(AMS_2030!G62=0,0,(AMS_2050!G62/AMS_2030!G62)^(1/20)-1)</f>
        <v>2.4577644364143225E-9</v>
      </c>
      <c r="H62">
        <f>IF(AMS_2030!H62=0,0,(AMS_2050!H62/AMS_2030!H62)^(1/20)-1)</f>
        <v>-1.0716276004696823E-2</v>
      </c>
      <c r="I62">
        <f>IF(AMS_2030!I62=0,0,(AMS_2050!I62/AMS_2030!I62)^(1/20)-1)</f>
        <v>9.4717912345920752E-4</v>
      </c>
      <c r="J62">
        <f>IF(AMS_2030!J62=0,0,(AMS_2050!J62/AMS_2030!J62)^(1/20)-1)</f>
        <v>-2.1507277668506575E-3</v>
      </c>
      <c r="K62" s="64">
        <f>IF('AMS_2030 (Z)'!AW62=0,0,('AMS_2050 (Z)'!AW62/'AMS_2030 (Z)'!AW62)^(1/20)-1)</f>
        <v>5.8502638362689652E-4</v>
      </c>
      <c r="L62" s="64">
        <f t="shared" si="6"/>
        <v>5.8502638362689652E-4</v>
      </c>
      <c r="M62">
        <f>IF(AMS_2030!M62=0,0,(AMS_2050!M62/AMS_2030!M62)^(1/20)-1)</f>
        <v>2.1923876292297972E-3</v>
      </c>
      <c r="N62">
        <f>IF(AMS_2030!N62=0,0,(AMS_2050!N62/AMS_2030!N62)^(1/20)-1)</f>
        <v>-5.86596464153466E-3</v>
      </c>
      <c r="O62">
        <f>IF(AMS_2030!O62=0,0,(AMS_2050!O62/AMS_2030!O62)^(1/20)-1)</f>
        <v>3.5926229616412009E-4</v>
      </c>
      <c r="P62">
        <f>IF(AMS_2030!P62=0,0,(AMS_2050!P62/AMS_2030!P62)^(1/20)-1)</f>
        <v>-9.8829752315654495E-4</v>
      </c>
      <c r="Q62">
        <f>IF(AMS_2030!Q62=0,0,(AMS_2050!Q62/AMS_2030!Q62)^(1/20)-1)</f>
        <v>-2.9386208089121624E-7</v>
      </c>
      <c r="R62">
        <f>IF(AMS_2030!R62=0,0,(AMS_2050!R62/AMS_2030!R62)^(1/20)-1)</f>
        <v>0</v>
      </c>
      <c r="S62" s="64">
        <f t="shared" si="1"/>
        <v>1.3835563768438419E-5</v>
      </c>
      <c r="T62" s="64">
        <f>IF(AMS_2030!T62=0,0,(AMS_2050!T62/AMS_2030!T62)^(1/20)-1)</f>
        <v>1.3835563768438419E-5</v>
      </c>
      <c r="U62">
        <f>IF(AMS_2030!U62=0,0,(AMS_2050!U62/AMS_2030!U62)^(1/20)-1)</f>
        <v>0</v>
      </c>
      <c r="V62">
        <f>IF(AMS_2030!V62=0,0,(AMS_2050!V62/AMS_2030!V62)^(1/20)-1)</f>
        <v>0</v>
      </c>
      <c r="W62">
        <f>IF(AMS_2030!W62=0,0,(AMS_2050!W62/AMS_2030!W62)^(1/20)-1)</f>
        <v>1.1501842276133711E-3</v>
      </c>
      <c r="X62">
        <f>IF(AMS_2030!X62=0,0,(AMS_2050!X62/AMS_2030!X62)^(1/20)-1)</f>
        <v>1.4829313155884094E-5</v>
      </c>
      <c r="Y62">
        <f>IF(AMS_2030!Y62=0,0,(AMS_2050!Y62/AMS_2030!Y62)^(1/20)-1)</f>
        <v>-5.6476170276176241E-3</v>
      </c>
      <c r="Z62">
        <f>IF(AMS_2030!Z62=0,0,(AMS_2050!Z62/AMS_2030!Z62)^(1/20)-1)</f>
        <v>-8.0173383241199936E-4</v>
      </c>
      <c r="AA62">
        <f>IF(AMS_2030!AA62=0,0,(AMS_2050!AA62/AMS_2030!AA62)^(1/20)-1)</f>
        <v>1.7302302841732953E-3</v>
      </c>
      <c r="AB62">
        <f>IF(AMS_2030!AB62=0,0,(AMS_2050!AB62/AMS_2030!AB62)^(1/20)-1)</f>
        <v>-6.972193531773474E-5</v>
      </c>
      <c r="AC62">
        <f>IF(AMS_2030!AC62=0,0,(AMS_2050!AC62/AMS_2030!AC62)^(1/20)-1)</f>
        <v>-3.2473454331805041E-4</v>
      </c>
      <c r="AD62">
        <f>IF(AMS_2030!AD62=0,0,(AMS_2050!AD62/AMS_2030!AD62)^(1/20)-1)</f>
        <v>1.0870320321654248E-5</v>
      </c>
      <c r="AE62">
        <f>IF(AMS_2030!AE62=0,0,(AMS_2050!AE62/AMS_2030!AE62)^(1/20)-1)</f>
        <v>-3.206653614140631E-5</v>
      </c>
      <c r="AF62">
        <f>IF(AMS_2030!AF62=0,0,(AMS_2050!AF62/AMS_2030!AF62)^(1/20)-1)</f>
        <v>3.2950273427378995E-4</v>
      </c>
      <c r="AG62">
        <f>IF(AMS_2030!AG62=0,0,(AMS_2050!AG62/AMS_2030!AG62)^(1/20)-1)</f>
        <v>0</v>
      </c>
      <c r="AH62">
        <f>IF(AMS_2030!AH62=0,0,(AMS_2050!AH62/AMS_2030!AH62)^(1/20)-1)</f>
        <v>3.4258981072454731E-5</v>
      </c>
      <c r="AI62">
        <f>IF(AMS_2030!AI62=0,0,(AMS_2050!AI62/AMS_2030!AI62)^(1/20)-1)</f>
        <v>-1.272334996822444E-4</v>
      </c>
      <c r="AJ62">
        <f>IF(AMS_2030!AJ62=0,0,(AMS_2050!AJ62/AMS_2030!AJ62)^(1/20)-1)</f>
        <v>1.2492026877364282E-6</v>
      </c>
      <c r="AK62">
        <f>IF(AMS_2030!AK62=0,0,(AMS_2050!AK62/AMS_2030!AK62)^(1/20)-1)</f>
        <v>0</v>
      </c>
      <c r="AL62">
        <f>IF(AMS_2030!AL62=0,0,(AMS_2050!AL62/AMS_2030!AL62)^(1/20)-1)</f>
        <v>-2.907263659687187E-4</v>
      </c>
      <c r="AM62">
        <f>IF(AMS_2030!AM62=0,0,(AMS_2050!AM62/AMS_2030!AM62)^(1/20)-1)</f>
        <v>1.587653781776055E-7</v>
      </c>
      <c r="AN62">
        <f>IF(AMS_2030!AN62=0,0,(AMS_2050!AN62/AMS_2030!AN62)^(1/20)-1)</f>
        <v>0</v>
      </c>
      <c r="AO62">
        <f>IF(AMS_2030!AO62=0,0,(AMS_2050!AO62/AMS_2030!AO62)^(1/20)-1)</f>
        <v>6.0834255105612911E-5</v>
      </c>
      <c r="AP62">
        <f>IF(AMS_2030!AP62=0,0,(AMS_2050!AP62/AMS_2030!AP62)^(1/20)-1)</f>
        <v>0</v>
      </c>
      <c r="AQ62">
        <f>IF(AMS_2030!AQ62=0,0,(AMS_2050!AQ62/AMS_2030!AQ62)^(1/20)-1)</f>
        <v>0</v>
      </c>
      <c r="AR62">
        <f>IF(AMS_2030!AR62=0,0,(AMS_2050!AR62/AMS_2030!AR62)^(1/20)-1)</f>
        <v>0</v>
      </c>
      <c r="AS62">
        <f>IF(AMS_2030!AS62=0,0,(AMS_2050!AS62/AMS_2030!AS62)^(1/20)-1)</f>
        <v>0</v>
      </c>
      <c r="AT62">
        <f>IF(AMS_2030!AT62=0,0,(AMS_2050!AT62/AMS_2030!AT62)^(1/20)-1)</f>
        <v>0</v>
      </c>
      <c r="AU62">
        <f>IF(AMS_2030!AU62=0,0,(AMS_2050!AU62/AMS_2030!AU62)^(1/20)-1)</f>
        <v>-2.8588254424870563E-3</v>
      </c>
    </row>
    <row r="63" spans="1:47" x14ac:dyDescent="0.25">
      <c r="A63" s="146"/>
      <c r="B63" s="1" t="s">
        <v>24</v>
      </c>
      <c r="C63" s="1">
        <v>22</v>
      </c>
      <c r="D63" s="4" t="s">
        <v>61</v>
      </c>
      <c r="E63">
        <f>IF(AMS_2030!E63=0,0,(AMS_2050!E63/AMS_2030!E63)^(1/20)-1)</f>
        <v>-6.6668387295754084E-4</v>
      </c>
      <c r="F63">
        <f>IF(AMS_2030!F63=0,0,(AMS_2050!F63/AMS_2030!F63)^(1/20)-1)</f>
        <v>1.1100182787833202E-3</v>
      </c>
      <c r="G63">
        <f>IF(AMS_2030!G63=0,0,(AMS_2050!G63/AMS_2030!G63)^(1/20)-1)</f>
        <v>2.4577646584589274E-9</v>
      </c>
      <c r="H63">
        <f>IF(AMS_2030!H63=0,0,(AMS_2050!H63/AMS_2030!H63)^(1/20)-1)</f>
        <v>-6.1361192325721792E-3</v>
      </c>
      <c r="I63">
        <f>IF(AMS_2030!I63=0,0,(AMS_2050!I63/AMS_2030!I63)^(1/20)-1)</f>
        <v>9.9862288635321761E-4</v>
      </c>
      <c r="J63">
        <f>IF(AMS_2030!J63=0,0,(AMS_2050!J63/AMS_2030!J63)^(1/20)-1)</f>
        <v>-1.0305706521940294E-4</v>
      </c>
      <c r="K63" s="64">
        <f>IF('AMS_2030 (Z)'!AW63=0,0,('AMS_2050 (Z)'!AW63/'AMS_2030 (Z)'!AW63)^(1/20)-1)</f>
        <v>5.1902205675258273E-4</v>
      </c>
      <c r="L63" s="64">
        <f t="shared" si="6"/>
        <v>5.1902205675258273E-4</v>
      </c>
      <c r="M63">
        <f>IF(AMS_2030!M63=0,0,(AMS_2050!M63/AMS_2030!M63)^(1/20)-1)</f>
        <v>2.1569838322959001E-3</v>
      </c>
      <c r="N63">
        <f>IF(AMS_2030!N63=0,0,(AMS_2050!N63/AMS_2030!N63)^(1/20)-1)</f>
        <v>-5.9373667522077955E-3</v>
      </c>
      <c r="O63">
        <f>IF(AMS_2030!O63=0,0,(AMS_2050!O63/AMS_2030!O63)^(1/20)-1)</f>
        <v>-1.7654805205667978E-3</v>
      </c>
      <c r="P63">
        <f>IF(AMS_2030!P63=0,0,(AMS_2050!P63/AMS_2030!P63)^(1/20)-1)</f>
        <v>-8.1857697058618228E-4</v>
      </c>
      <c r="Q63">
        <f>IF(AMS_2030!Q63=0,0,(AMS_2050!Q63/AMS_2030!Q63)^(1/20)-1)</f>
        <v>-2.9386208089121624E-7</v>
      </c>
      <c r="R63">
        <f>IF(AMS_2030!R63=0,0,(AMS_2050!R63/AMS_2030!R63)^(1/20)-1)</f>
        <v>3.4685743610651798E-8</v>
      </c>
      <c r="S63" s="64">
        <f t="shared" si="1"/>
        <v>1.3835563768438419E-5</v>
      </c>
      <c r="T63" s="64">
        <f>IF(AMS_2030!T63=0,0,(AMS_2050!T63/AMS_2030!T63)^(1/20)-1)</f>
        <v>1.3835563768438419E-5</v>
      </c>
      <c r="U63">
        <f>IF(AMS_2030!U63=0,0,(AMS_2050!U63/AMS_2030!U63)^(1/20)-1)</f>
        <v>-1.1843667870881092E-6</v>
      </c>
      <c r="V63">
        <f>IF(AMS_2030!V63=0,0,(AMS_2050!V63/AMS_2030!V63)^(1/20)-1)</f>
        <v>3.1810796663478413E-8</v>
      </c>
      <c r="W63">
        <f>IF(AMS_2030!W63=0,0,(AMS_2050!W63/AMS_2030!W63)^(1/20)-1)</f>
        <v>-1.1482779624372164E-5</v>
      </c>
      <c r="X63">
        <f>IF(AMS_2030!X63=0,0,(AMS_2050!X63/AMS_2030!X63)^(1/20)-1)</f>
        <v>1.2557190091078141E-5</v>
      </c>
      <c r="Y63">
        <f>IF(AMS_2030!Y63=0,0,(AMS_2050!Y63/AMS_2030!Y63)^(1/20)-1)</f>
        <v>-5.647617027617402E-3</v>
      </c>
      <c r="Z63">
        <f>IF(AMS_2030!Z63=0,0,(AMS_2050!Z63/AMS_2030!Z63)^(1/20)-1)</f>
        <v>1.9685735662577919E-4</v>
      </c>
      <c r="AA63">
        <f>IF(AMS_2030!AA63=0,0,(AMS_2050!AA63/AMS_2030!AA63)^(1/20)-1)</f>
        <v>1.730258809711005E-3</v>
      </c>
      <c r="AB63">
        <f>IF(AMS_2030!AB63=0,0,(AMS_2050!AB63/AMS_2030!AB63)^(1/20)-1)</f>
        <v>1.1257820512078354E-4</v>
      </c>
      <c r="AC63">
        <f>IF(AMS_2030!AC63=0,0,(AMS_2050!AC63/AMS_2030!AC63)^(1/20)-1)</f>
        <v>-3.2473454331793938E-4</v>
      </c>
      <c r="AD63">
        <f>IF(AMS_2030!AD63=0,0,(AMS_2050!AD63/AMS_2030!AD63)^(1/20)-1)</f>
        <v>1.0870320321654248E-5</v>
      </c>
      <c r="AE63">
        <f>IF(AMS_2030!AE63=0,0,(AMS_2050!AE63/AMS_2030!AE63)^(1/20)-1)</f>
        <v>-3.206653614140631E-5</v>
      </c>
      <c r="AF63">
        <f>IF(AMS_2030!AF63=0,0,(AMS_2050!AF63/AMS_2030!AF63)^(1/20)-1)</f>
        <v>3.2950273427378995E-4</v>
      </c>
      <c r="AG63">
        <f>IF(AMS_2030!AG63=0,0,(AMS_2050!AG63/AMS_2030!AG63)^(1/20)-1)</f>
        <v>7.4072230924193683E-4</v>
      </c>
      <c r="AH63">
        <f>IF(AMS_2030!AH63=0,0,(AMS_2050!AH63/AMS_2030!AH63)^(1/20)-1)</f>
        <v>3.4258981072454731E-5</v>
      </c>
      <c r="AI63">
        <f>IF(AMS_2030!AI63=0,0,(AMS_2050!AI63/AMS_2030!AI63)^(1/20)-1)</f>
        <v>-1.2745587236984157E-4</v>
      </c>
      <c r="AJ63">
        <f>IF(AMS_2030!AJ63=0,0,(AMS_2050!AJ63/AMS_2030!AJ63)^(1/20)-1)</f>
        <v>1.2396295636651899E-6</v>
      </c>
      <c r="AK63">
        <f>IF(AMS_2030!AK63=0,0,(AMS_2050!AK63/AMS_2030!AK63)^(1/20)-1)</f>
        <v>0</v>
      </c>
      <c r="AL63">
        <f>IF(AMS_2030!AL63=0,0,(AMS_2050!AL63/AMS_2030!AL63)^(1/20)-1)</f>
        <v>-2.9072636596882973E-4</v>
      </c>
      <c r="AM63">
        <f>IF(AMS_2030!AM63=0,0,(AMS_2050!AM63/AMS_2030!AM63)^(1/20)-1)</f>
        <v>-1.7442814396195772E-6</v>
      </c>
      <c r="AN63">
        <f>IF(AMS_2030!AN63=0,0,(AMS_2050!AN63/AMS_2030!AN63)^(1/20)-1)</f>
        <v>0</v>
      </c>
      <c r="AO63">
        <f>IF(AMS_2030!AO63=0,0,(AMS_2050!AO63/AMS_2030!AO63)^(1/20)-1)</f>
        <v>6.0834255105612911E-5</v>
      </c>
      <c r="AP63">
        <f>IF(AMS_2030!AP63=0,0,(AMS_2050!AP63/AMS_2030!AP63)^(1/20)-1)</f>
        <v>0</v>
      </c>
      <c r="AQ63">
        <f>IF(AMS_2030!AQ63=0,0,(AMS_2050!AQ63/AMS_2030!AQ63)^(1/20)-1)</f>
        <v>0</v>
      </c>
      <c r="AR63">
        <f>IF(AMS_2030!AR63=0,0,(AMS_2050!AR63/AMS_2030!AR63)^(1/20)-1)</f>
        <v>0</v>
      </c>
      <c r="AS63">
        <f>IF(AMS_2030!AS63=0,0,(AMS_2050!AS63/AMS_2030!AS63)^(1/20)-1)</f>
        <v>0</v>
      </c>
      <c r="AT63">
        <f>IF(AMS_2030!AT63=0,0,(AMS_2050!AT63/AMS_2030!AT63)^(1/20)-1)</f>
        <v>0</v>
      </c>
      <c r="AU63">
        <f>IF(AMS_2030!AU63=0,0,(AMS_2050!AU63/AMS_2030!AU63)^(1/20)-1)</f>
        <v>-6.1845246833824863E-4</v>
      </c>
    </row>
    <row r="64" spans="1:47" x14ac:dyDescent="0.25">
      <c r="A64" s="146"/>
      <c r="B64" s="1" t="s">
        <v>25</v>
      </c>
      <c r="C64" s="1">
        <v>23</v>
      </c>
      <c r="D64" s="4" t="s">
        <v>62</v>
      </c>
      <c r="E64">
        <f>IF(AMS_2030!E64=0,0,(AMS_2050!E64/AMS_2030!E64)^(1/20)-1)</f>
        <v>0</v>
      </c>
      <c r="F64">
        <f>IF(AMS_2030!F64=0,0,(AMS_2050!F64/AMS_2030!F64)^(1/20)-1)</f>
        <v>0</v>
      </c>
      <c r="G64">
        <f>IF(AMS_2030!G64=0,0,(AMS_2050!G64/AMS_2030!G64)^(1/20)-1)</f>
        <v>0</v>
      </c>
      <c r="H64">
        <f>IF(AMS_2030!H64=0,0,(AMS_2050!H64/AMS_2030!H64)^(1/20)-1)</f>
        <v>0</v>
      </c>
      <c r="I64">
        <f>IF(AMS_2030!I64=0,0,(AMS_2050!I64/AMS_2030!I64)^(1/20)-1)</f>
        <v>0</v>
      </c>
      <c r="J64">
        <f>IF(AMS_2030!J64=0,0,(AMS_2050!J64/AMS_2030!J64)^(1/20)-1)</f>
        <v>0</v>
      </c>
      <c r="K64" s="64">
        <f>IF('AMS_2030 (Z)'!AW64=0,0,('AMS_2050 (Z)'!AW64/'AMS_2030 (Z)'!AW64)^(1/20)-1)</f>
        <v>0</v>
      </c>
      <c r="L64" s="64">
        <f t="shared" si="6"/>
        <v>0</v>
      </c>
      <c r="M64">
        <f>IF(AMS_2030!M64=0,0,(AMS_2050!M64/AMS_2030!M64)^(1/20)-1)</f>
        <v>0</v>
      </c>
      <c r="N64">
        <f>IF(AMS_2030!N64=0,0,(AMS_2050!N64/AMS_2030!N64)^(1/20)-1)</f>
        <v>0</v>
      </c>
      <c r="O64">
        <f>IF(AMS_2030!O64=0,0,(AMS_2050!O64/AMS_2030!O64)^(1/20)-1)</f>
        <v>0</v>
      </c>
      <c r="P64">
        <f>IF(AMS_2030!P64=0,0,(AMS_2050!P64/AMS_2030!P64)^(1/20)-1)</f>
        <v>0</v>
      </c>
      <c r="Q64">
        <f>IF(AMS_2030!Q64=0,0,(AMS_2050!Q64/AMS_2030!Q64)^(1/20)-1)</f>
        <v>0</v>
      </c>
      <c r="R64">
        <f>IF(AMS_2030!R64=0,0,(AMS_2050!R64/AMS_2030!R64)^(1/20)-1)</f>
        <v>0</v>
      </c>
      <c r="S64" s="64">
        <f t="shared" si="1"/>
        <v>0</v>
      </c>
      <c r="T64" s="64">
        <f>IF(AMS_2030!T64=0,0,(AMS_2050!T64/AMS_2030!T64)^(1/20)-1)</f>
        <v>0</v>
      </c>
      <c r="U64">
        <f>IF(AMS_2030!U64=0,0,(AMS_2050!U64/AMS_2030!U64)^(1/20)-1)</f>
        <v>0</v>
      </c>
      <c r="V64">
        <f>IF(AMS_2030!V64=0,0,(AMS_2050!V64/AMS_2030!V64)^(1/20)-1)</f>
        <v>0</v>
      </c>
      <c r="W64">
        <f>IF(AMS_2030!W64=0,0,(AMS_2050!W64/AMS_2030!W64)^(1/20)-1)</f>
        <v>0</v>
      </c>
      <c r="X64">
        <f>IF(AMS_2030!X64=0,0,(AMS_2050!X64/AMS_2030!X64)^(1/20)-1)</f>
        <v>0</v>
      </c>
      <c r="Y64">
        <f>IF(AMS_2030!Y64=0,0,(AMS_2050!Y64/AMS_2030!Y64)^(1/20)-1)</f>
        <v>0</v>
      </c>
      <c r="Z64">
        <f>IF(AMS_2030!Z64=0,0,(AMS_2050!Z64/AMS_2030!Z64)^(1/20)-1)</f>
        <v>0</v>
      </c>
      <c r="AA64">
        <f>IF(AMS_2030!AA64=0,0,(AMS_2050!AA64/AMS_2030!AA64)^(1/20)-1)</f>
        <v>0</v>
      </c>
      <c r="AB64">
        <f>IF(AMS_2030!AB64=0,0,(AMS_2050!AB64/AMS_2030!AB64)^(1/20)-1)</f>
        <v>0</v>
      </c>
      <c r="AC64">
        <f>IF(AMS_2030!AC64=0,0,(AMS_2050!AC64/AMS_2030!AC64)^(1/20)-1)</f>
        <v>0</v>
      </c>
      <c r="AD64">
        <f>IF(AMS_2030!AD64=0,0,(AMS_2050!AD64/AMS_2030!AD64)^(1/20)-1)</f>
        <v>0</v>
      </c>
      <c r="AE64">
        <f>IF(AMS_2030!AE64=0,0,(AMS_2050!AE64/AMS_2030!AE64)^(1/20)-1)</f>
        <v>0</v>
      </c>
      <c r="AF64">
        <f>IF(AMS_2030!AF64=0,0,(AMS_2050!AF64/AMS_2030!AF64)^(1/20)-1)</f>
        <v>0</v>
      </c>
      <c r="AG64">
        <f>IF(AMS_2030!AG64=0,0,(AMS_2050!AG64/AMS_2030!AG64)^(1/20)-1)</f>
        <v>0</v>
      </c>
      <c r="AH64">
        <f>IF(AMS_2030!AH64=0,0,(AMS_2050!AH64/AMS_2030!AH64)^(1/20)-1)</f>
        <v>0</v>
      </c>
      <c r="AI64">
        <f>IF(AMS_2030!AI64=0,0,(AMS_2050!AI64/AMS_2030!AI64)^(1/20)-1)</f>
        <v>0</v>
      </c>
      <c r="AJ64">
        <f>IF(AMS_2030!AJ64=0,0,(AMS_2050!AJ64/AMS_2030!AJ64)^(1/20)-1)</f>
        <v>0</v>
      </c>
      <c r="AK64">
        <f>IF(AMS_2030!AK64=0,0,(AMS_2050!AK64/AMS_2030!AK64)^(1/20)-1)</f>
        <v>0</v>
      </c>
      <c r="AL64">
        <f>IF(AMS_2030!AL64=0,0,(AMS_2050!AL64/AMS_2030!AL64)^(1/20)-1)</f>
        <v>0</v>
      </c>
      <c r="AM64">
        <f>IF(AMS_2030!AM64=0,0,(AMS_2050!AM64/AMS_2030!AM64)^(1/20)-1)</f>
        <v>0</v>
      </c>
      <c r="AN64">
        <f>IF(AMS_2030!AN64=0,0,(AMS_2050!AN64/AMS_2030!AN64)^(1/20)-1)</f>
        <v>0</v>
      </c>
      <c r="AO64">
        <f>IF(AMS_2030!AO64=0,0,(AMS_2050!AO64/AMS_2030!AO64)^(1/20)-1)</f>
        <v>0</v>
      </c>
      <c r="AP64">
        <f>IF(AMS_2030!AP64=0,0,(AMS_2050!AP64/AMS_2030!AP64)^(1/20)-1)</f>
        <v>0</v>
      </c>
      <c r="AQ64">
        <f>IF(AMS_2030!AQ64=0,0,(AMS_2050!AQ64/AMS_2030!AQ64)^(1/20)-1)</f>
        <v>0</v>
      </c>
      <c r="AR64">
        <f>IF(AMS_2030!AR64=0,0,(AMS_2050!AR64/AMS_2030!AR64)^(1/20)-1)</f>
        <v>0</v>
      </c>
      <c r="AS64">
        <f>IF(AMS_2030!AS64=0,0,(AMS_2050!AS64/AMS_2030!AS64)^(1/20)-1)</f>
        <v>0</v>
      </c>
      <c r="AT64">
        <f>IF(AMS_2030!AT64=0,0,(AMS_2050!AT64/AMS_2030!AT64)^(1/20)-1)</f>
        <v>0</v>
      </c>
      <c r="AU64">
        <f>IF(AMS_2030!AU64=0,0,(AMS_2050!AU64/AMS_2030!AU64)^(1/20)-1)</f>
        <v>0</v>
      </c>
    </row>
    <row r="65" spans="1:47" x14ac:dyDescent="0.25">
      <c r="A65" s="146"/>
      <c r="B65" s="1" t="s">
        <v>26</v>
      </c>
      <c r="C65" s="1">
        <v>24</v>
      </c>
      <c r="D65" s="4" t="s">
        <v>63</v>
      </c>
      <c r="E65">
        <f>IF(AMS_2030!E65=0,0,(AMS_2050!E65/AMS_2030!E65)^(1/20)-1)</f>
        <v>9.9083001969746398E-4</v>
      </c>
      <c r="F65">
        <f>IF(AMS_2030!F65=0,0,(AMS_2050!F65/AMS_2030!F65)^(1/20)-1)</f>
        <v>7.8578822759922673E-4</v>
      </c>
      <c r="G65">
        <f>IF(AMS_2030!G65=0,0,(AMS_2050!G65/AMS_2030!G65)^(1/20)-1)</f>
        <v>2.4577644364143225E-9</v>
      </c>
      <c r="H65">
        <f>IF(AMS_2030!H65=0,0,(AMS_2050!H65/AMS_2030!H65)^(1/20)-1)</f>
        <v>1.2292934186983739E-3</v>
      </c>
      <c r="I65">
        <f>IF(AMS_2030!I65=0,0,(AMS_2050!I65/AMS_2030!I65)^(1/20)-1)</f>
        <v>-1.5235922408141089E-4</v>
      </c>
      <c r="J65">
        <f>IF(AMS_2030!J65=0,0,(AMS_2050!J65/AMS_2030!J65)^(1/20)-1)</f>
        <v>-3.0183113387129978E-3</v>
      </c>
      <c r="K65" s="64">
        <f>IF('AMS_2030 (Z)'!AW65=0,0,('AMS_2050 (Z)'!AW65/'AMS_2030 (Z)'!AW65)^(1/20)-1)</f>
        <v>8.6456202790552439E-4</v>
      </c>
      <c r="L65" s="64">
        <f t="shared" si="6"/>
        <v>8.6456202790552439E-4</v>
      </c>
      <c r="M65">
        <f>IF(AMS_2030!M65=0,0,(AMS_2050!M65/AMS_2030!M65)^(1/20)-1)</f>
        <v>4.071049042571051E-4</v>
      </c>
      <c r="N65">
        <f>IF(AMS_2030!N65=0,0,(AMS_2050!N65/AMS_2030!N65)^(1/20)-1)</f>
        <v>3.1868258331770871E-3</v>
      </c>
      <c r="O65">
        <f>IF(AMS_2030!O65=0,0,(AMS_2050!O65/AMS_2030!O65)^(1/20)-1)</f>
        <v>-8.5009969583261791E-3</v>
      </c>
      <c r="P65">
        <f>IF(AMS_2030!P65=0,0,(AMS_2050!P65/AMS_2030!P65)^(1/20)-1)</f>
        <v>-6.6554380291372617E-4</v>
      </c>
      <c r="Q65">
        <f>IF(AMS_2030!Q65=0,0,(AMS_2050!Q65/AMS_2030!Q65)^(1/20)-1)</f>
        <v>-2.9386208089121624E-7</v>
      </c>
      <c r="R65">
        <f>IF(AMS_2030!R65=0,0,(AMS_2050!R65/AMS_2030!R65)^(1/20)-1)</f>
        <v>3.4685743610651798E-8</v>
      </c>
      <c r="S65" s="64">
        <f t="shared" si="1"/>
        <v>-3.5751166405084689E-6</v>
      </c>
      <c r="T65" s="64">
        <f>IF(AMS_2030!T65=0,0,(AMS_2050!T65/AMS_2030!T65)^(1/20)-1)</f>
        <v>-3.5751166405084689E-6</v>
      </c>
      <c r="U65">
        <f>IF(AMS_2030!U65=0,0,(AMS_2050!U65/AMS_2030!U65)^(1/20)-1)</f>
        <v>0</v>
      </c>
      <c r="V65">
        <f>IF(AMS_2030!V65=0,0,(AMS_2050!V65/AMS_2030!V65)^(1/20)-1)</f>
        <v>0</v>
      </c>
      <c r="W65">
        <f>IF(AMS_2030!W65=0,0,(AMS_2050!W65/AMS_2030!W65)^(1/20)-1)</f>
        <v>6.9735881973698177E-4</v>
      </c>
      <c r="X65">
        <f>IF(AMS_2030!X65=0,0,(AMS_2050!X65/AMS_2030!X65)^(1/20)-1)</f>
        <v>-5.0463781653409256E-6</v>
      </c>
      <c r="Y65">
        <f>IF(AMS_2030!Y65=0,0,(AMS_2050!Y65/AMS_2030!Y65)^(1/20)-1)</f>
        <v>0</v>
      </c>
      <c r="Z65">
        <f>IF(AMS_2030!Z65=0,0,(AMS_2050!Z65/AMS_2030!Z65)^(1/20)-1)</f>
        <v>1.9739941068142031E-4</v>
      </c>
      <c r="AA65">
        <f>IF(AMS_2030!AA65=0,0,(AMS_2050!AA65/AMS_2030!AA65)^(1/20)-1)</f>
        <v>1.7302308727986659E-3</v>
      </c>
      <c r="AB65">
        <f>IF(AMS_2030!AB65=0,0,(AMS_2050!AB65/AMS_2030!AB65)^(1/20)-1)</f>
        <v>1.6965569971172378E-4</v>
      </c>
      <c r="AC65">
        <f>IF(AMS_2030!AC65=0,0,(AMS_2050!AC65/AMS_2030!AC65)^(1/20)-1)</f>
        <v>0</v>
      </c>
      <c r="AD65">
        <f>IF(AMS_2030!AD65=0,0,(AMS_2050!AD65/AMS_2030!AD65)^(1/20)-1)</f>
        <v>0</v>
      </c>
      <c r="AE65">
        <f>IF(AMS_2030!AE65=0,0,(AMS_2050!AE65/AMS_2030!AE65)^(1/20)-1)</f>
        <v>0</v>
      </c>
      <c r="AF65">
        <f>IF(AMS_2030!AF65=0,0,(AMS_2050!AF65/AMS_2030!AF65)^(1/20)-1)</f>
        <v>0</v>
      </c>
      <c r="AG65">
        <f>IF(AMS_2030!AG65=0,0,(AMS_2050!AG65/AMS_2030!AG65)^(1/20)-1)</f>
        <v>0</v>
      </c>
      <c r="AH65">
        <f>IF(AMS_2030!AH65=0,0,(AMS_2050!AH65/AMS_2030!AH65)^(1/20)-1)</f>
        <v>3.4258981072454731E-5</v>
      </c>
      <c r="AI65">
        <f>IF(AMS_2030!AI65=0,0,(AMS_2050!AI65/AMS_2030!AI65)^(1/20)-1)</f>
        <v>0</v>
      </c>
      <c r="AJ65">
        <f>IF(AMS_2030!AJ65=0,0,(AMS_2050!AJ65/AMS_2030!AJ65)^(1/20)-1)</f>
        <v>-1.2589513144833919E-4</v>
      </c>
      <c r="AK65">
        <f>IF(AMS_2030!AK65=0,0,(AMS_2050!AK65/AMS_2030!AK65)^(1/20)-1)</f>
        <v>0</v>
      </c>
      <c r="AL65">
        <f>IF(AMS_2030!AL65=0,0,(AMS_2050!AL65/AMS_2030!AL65)^(1/20)-1)</f>
        <v>0</v>
      </c>
      <c r="AM65">
        <f>IF(AMS_2030!AM65=0,0,(AMS_2050!AM65/AMS_2030!AM65)^(1/20)-1)</f>
        <v>-4.0172003989979999E-7</v>
      </c>
      <c r="AN65">
        <f>IF(AMS_2030!AN65=0,0,(AMS_2050!AN65/AMS_2030!AN65)^(1/20)-1)</f>
        <v>0</v>
      </c>
      <c r="AO65">
        <f>IF(AMS_2030!AO65=0,0,(AMS_2050!AO65/AMS_2030!AO65)^(1/20)-1)</f>
        <v>0</v>
      </c>
      <c r="AP65">
        <f>IF(AMS_2030!AP65=0,0,(AMS_2050!AP65/AMS_2030!AP65)^(1/20)-1)</f>
        <v>0</v>
      </c>
      <c r="AQ65">
        <f>IF(AMS_2030!AQ65=0,0,(AMS_2050!AQ65/AMS_2030!AQ65)^(1/20)-1)</f>
        <v>0</v>
      </c>
      <c r="AR65">
        <f>IF(AMS_2030!AR65=0,0,(AMS_2050!AR65/AMS_2030!AR65)^(1/20)-1)</f>
        <v>0</v>
      </c>
      <c r="AS65">
        <f>IF(AMS_2030!AS65=0,0,(AMS_2050!AS65/AMS_2030!AS65)^(1/20)-1)</f>
        <v>0</v>
      </c>
      <c r="AT65">
        <f>IF(AMS_2030!AT65=0,0,(AMS_2050!AT65/AMS_2030!AT65)^(1/20)-1)</f>
        <v>0</v>
      </c>
      <c r="AU65">
        <f>IF(AMS_2030!AU65=0,0,(AMS_2050!AU65/AMS_2030!AU65)^(1/20)-1)</f>
        <v>-7.7406529981738359E-4</v>
      </c>
    </row>
    <row r="66" spans="1:47" x14ac:dyDescent="0.25">
      <c r="A66" s="146"/>
      <c r="B66" s="1" t="s">
        <v>27</v>
      </c>
      <c r="C66" s="1">
        <v>25</v>
      </c>
      <c r="D66" s="4" t="s">
        <v>64</v>
      </c>
      <c r="E66">
        <f>IF(AMS_2030!E66=0,0,(AMS_2050!E66/AMS_2030!E66)^(1/20)-1)</f>
        <v>9.9322012389491121E-4</v>
      </c>
      <c r="F66">
        <f>IF(AMS_2030!F66=0,0,(AMS_2050!F66/AMS_2030!F66)^(1/20)-1)</f>
        <v>7.8537099816577971E-4</v>
      </c>
      <c r="G66">
        <f>IF(AMS_2030!G66=0,0,(AMS_2050!G66/AMS_2030!G66)^(1/20)-1)</f>
        <v>2.4577644364143225E-9</v>
      </c>
      <c r="H66">
        <f>IF(AMS_2030!H66=0,0,(AMS_2050!H66/AMS_2030!H66)^(1/20)-1)</f>
        <v>1.2250768422601421E-3</v>
      </c>
      <c r="I66">
        <f>IF(AMS_2030!I66=0,0,(AMS_2050!I66/AMS_2030!I66)^(1/20)-1)</f>
        <v>-1.546466432901239E-4</v>
      </c>
      <c r="J66">
        <f>IF(AMS_2030!J66=0,0,(AMS_2050!J66/AMS_2030!J66)^(1/20)-1)</f>
        <v>-3.015819316833146E-3</v>
      </c>
      <c r="K66" s="64">
        <f>IF('AMS_2030 (Z)'!AW66=0,0,('AMS_2050 (Z)'!AW66/'AMS_2030 (Z)'!AW66)^(1/20)-1)</f>
        <v>8.6715091722888715E-4</v>
      </c>
      <c r="L66" s="64">
        <f t="shared" si="6"/>
        <v>8.6715091722888715E-4</v>
      </c>
      <c r="M66">
        <f>IF(AMS_2030!M66=0,0,(AMS_2050!M66/AMS_2030!M66)^(1/20)-1)</f>
        <v>4.0646360634322143E-4</v>
      </c>
      <c r="N66">
        <f>IF(AMS_2030!N66=0,0,(AMS_2050!N66/AMS_2030!N66)^(1/20)-1)</f>
        <v>3.1861271233766253E-3</v>
      </c>
      <c r="O66">
        <f>IF(AMS_2030!O66=0,0,(AMS_2050!O66/AMS_2030!O66)^(1/20)-1)</f>
        <v>-1.4750611774015154E-2</v>
      </c>
      <c r="P66">
        <f>IF(AMS_2030!P66=0,0,(AMS_2050!P66/AMS_2030!P66)^(1/20)-1)</f>
        <v>-5.9171028469051645E-4</v>
      </c>
      <c r="Q66">
        <f>IF(AMS_2030!Q66=0,0,(AMS_2050!Q66/AMS_2030!Q66)^(1/20)-1)</f>
        <v>-2.9386208089121624E-7</v>
      </c>
      <c r="R66">
        <f>IF(AMS_2030!R66=0,0,(AMS_2050!R66/AMS_2030!R66)^(1/20)-1)</f>
        <v>3.4685743610651798E-8</v>
      </c>
      <c r="S66" s="64">
        <f t="shared" si="1"/>
        <v>-3.5540738432260355E-6</v>
      </c>
      <c r="T66" s="64">
        <f>IF(AMS_2030!T66=0,0,(AMS_2050!T66/AMS_2030!T66)^(1/20)-1)</f>
        <v>-3.5540738432260355E-6</v>
      </c>
      <c r="U66">
        <f>IF(AMS_2030!U66=0,0,(AMS_2050!U66/AMS_2030!U66)^(1/20)-1)</f>
        <v>0</v>
      </c>
      <c r="V66">
        <f>IF(AMS_2030!V66=0,0,(AMS_2050!V66/AMS_2030!V66)^(1/20)-1)</f>
        <v>0</v>
      </c>
      <c r="W66">
        <f>IF(AMS_2030!W66=0,0,(AMS_2050!W66/AMS_2030!W66)^(1/20)-1)</f>
        <v>3.4877717538139841E-4</v>
      </c>
      <c r="X66">
        <f>IF(AMS_2030!X66=0,0,(AMS_2050!X66/AMS_2030!X66)^(1/20)-1)</f>
        <v>1.4907609182879256E-5</v>
      </c>
      <c r="Y66">
        <f>IF(AMS_2030!Y66=0,0,(AMS_2050!Y66/AMS_2030!Y66)^(1/20)-1)</f>
        <v>0</v>
      </c>
      <c r="Z66">
        <f>IF(AMS_2030!Z66=0,0,(AMS_2050!Z66/AMS_2030!Z66)^(1/20)-1)</f>
        <v>1.9703997413400565E-4</v>
      </c>
      <c r="AA66">
        <f>IF(AMS_2030!AA66=0,0,(AMS_2050!AA66/AMS_2030!AA66)^(1/20)-1)</f>
        <v>1.7302308729350013E-3</v>
      </c>
      <c r="AB66">
        <f>IF(AMS_2030!AB66=0,0,(AMS_2050!AB66/AMS_2030!AB66)^(1/20)-1)</f>
        <v>1.6972222982447605E-4</v>
      </c>
      <c r="AC66">
        <f>IF(AMS_2030!AC66=0,0,(AMS_2050!AC66/AMS_2030!AC66)^(1/20)-1)</f>
        <v>0</v>
      </c>
      <c r="AD66">
        <f>IF(AMS_2030!AD66=0,0,(AMS_2050!AD66/AMS_2030!AD66)^(1/20)-1)</f>
        <v>0</v>
      </c>
      <c r="AE66">
        <f>IF(AMS_2030!AE66=0,0,(AMS_2050!AE66/AMS_2030!AE66)^(1/20)-1)</f>
        <v>0</v>
      </c>
      <c r="AF66">
        <f>IF(AMS_2030!AF66=0,0,(AMS_2050!AF66/AMS_2030!AF66)^(1/20)-1)</f>
        <v>0</v>
      </c>
      <c r="AG66">
        <f>IF(AMS_2030!AG66=0,0,(AMS_2050!AG66/AMS_2030!AG66)^(1/20)-1)</f>
        <v>0</v>
      </c>
      <c r="AH66">
        <f>IF(AMS_2030!AH66=0,0,(AMS_2050!AH66/AMS_2030!AH66)^(1/20)-1)</f>
        <v>0</v>
      </c>
      <c r="AI66">
        <f>IF(AMS_2030!AI66=0,0,(AMS_2050!AI66/AMS_2030!AI66)^(1/20)-1)</f>
        <v>0</v>
      </c>
      <c r="AJ66">
        <f>IF(AMS_2030!AJ66=0,0,(AMS_2050!AJ66/AMS_2030!AJ66)^(1/20)-1)</f>
        <v>0</v>
      </c>
      <c r="AK66">
        <f>IF(AMS_2030!AK66=0,0,(AMS_2050!AK66/AMS_2030!AK66)^(1/20)-1)</f>
        <v>0</v>
      </c>
      <c r="AL66">
        <f>IF(AMS_2030!AL66=0,0,(AMS_2050!AL66/AMS_2030!AL66)^(1/20)-1)</f>
        <v>0</v>
      </c>
      <c r="AM66">
        <f>IF(AMS_2030!AM66=0,0,(AMS_2050!AM66/AMS_2030!AM66)^(1/20)-1)</f>
        <v>-4.5123125635981864E-7</v>
      </c>
      <c r="AN66">
        <f>IF(AMS_2030!AN66=0,0,(AMS_2050!AN66/AMS_2030!AN66)^(1/20)-1)</f>
        <v>0</v>
      </c>
      <c r="AO66">
        <f>IF(AMS_2030!AO66=0,0,(AMS_2050!AO66/AMS_2030!AO66)^(1/20)-1)</f>
        <v>0</v>
      </c>
      <c r="AP66">
        <f>IF(AMS_2030!AP66=0,0,(AMS_2050!AP66/AMS_2030!AP66)^(1/20)-1)</f>
        <v>0</v>
      </c>
      <c r="AQ66">
        <f>IF(AMS_2030!AQ66=0,0,(AMS_2050!AQ66/AMS_2030!AQ66)^(1/20)-1)</f>
        <v>0</v>
      </c>
      <c r="AR66">
        <f>IF(AMS_2030!AR66=0,0,(AMS_2050!AR66/AMS_2030!AR66)^(1/20)-1)</f>
        <v>0</v>
      </c>
      <c r="AS66">
        <f>IF(AMS_2030!AS66=0,0,(AMS_2050!AS66/AMS_2030!AS66)^(1/20)-1)</f>
        <v>0</v>
      </c>
      <c r="AT66">
        <f>IF(AMS_2030!AT66=0,0,(AMS_2050!AT66/AMS_2030!AT66)^(1/20)-1)</f>
        <v>0</v>
      </c>
      <c r="AU66">
        <f>IF(AMS_2030!AU66=0,0,(AMS_2050!AU66/AMS_2030!AU66)^(1/20)-1)</f>
        <v>-4.4092873465833016E-3</v>
      </c>
    </row>
    <row r="67" spans="1:47" x14ac:dyDescent="0.25">
      <c r="A67" s="146"/>
      <c r="B67" s="1" t="s">
        <v>28</v>
      </c>
      <c r="C67" s="1">
        <v>26</v>
      </c>
      <c r="D67" s="4" t="s">
        <v>65</v>
      </c>
      <c r="E67">
        <f>IF(AMS_2030!E67=0,0,(AMS_2050!E67/AMS_2030!E67)^(1/20)-1)</f>
        <v>9.9094817142963976E-4</v>
      </c>
      <c r="F67">
        <f>IF(AMS_2030!F67=0,0,(AMS_2050!F67/AMS_2030!F67)^(1/20)-1)</f>
        <v>7.8582248533320964E-4</v>
      </c>
      <c r="G67">
        <f>IF(AMS_2030!G67=0,0,(AMS_2050!G67/AMS_2030!G67)^(1/20)-1)</f>
        <v>2.4577644364143225E-9</v>
      </c>
      <c r="H67">
        <f>IF(AMS_2030!H67=0,0,(AMS_2050!H67/AMS_2030!H67)^(1/20)-1)</f>
        <v>1.2285760827028813E-3</v>
      </c>
      <c r="I67">
        <f>IF(AMS_2030!I67=0,0,(AMS_2050!I67/AMS_2030!I67)^(1/20)-1)</f>
        <v>-1.5274922040897643E-4</v>
      </c>
      <c r="J67">
        <f>IF(AMS_2030!J67=0,0,(AMS_2050!J67/AMS_2030!J67)^(1/20)-1)</f>
        <v>-3.0178864780098236E-3</v>
      </c>
      <c r="K67" s="64">
        <f>IF('AMS_2030 (Z)'!AW67=0,0,('AMS_2050 (Z)'!AW67/'AMS_2030 (Z)'!AW67)^(1/20)-1)</f>
        <v>8.6690088327534554E-4</v>
      </c>
      <c r="L67" s="64">
        <f t="shared" si="6"/>
        <v>8.6690088327534554E-4</v>
      </c>
      <c r="M67">
        <f>IF(AMS_2030!M67=0,0,(AMS_2050!M67/AMS_2030!M67)^(1/20)-1)</f>
        <v>4.0699550173250998E-4</v>
      </c>
      <c r="N67">
        <f>IF(AMS_2030!N67=0,0,(AMS_2050!N67/AMS_2030!N67)^(1/20)-1)</f>
        <v>3.1865622756264145E-3</v>
      </c>
      <c r="O67">
        <f>IF(AMS_2030!O67=0,0,(AMS_2050!O67/AMS_2030!O67)^(1/20)-1)</f>
        <v>7.8946136620627883E-5</v>
      </c>
      <c r="P67">
        <f>IF(AMS_2030!P67=0,0,(AMS_2050!P67/AMS_2030!P67)^(1/20)-1)</f>
        <v>-5.9182217019559946E-4</v>
      </c>
      <c r="Q67">
        <f>IF(AMS_2030!Q67=0,0,(AMS_2050!Q67/AMS_2030!Q67)^(1/20)-1)</f>
        <v>-2.9386208089121624E-7</v>
      </c>
      <c r="R67">
        <f>IF(AMS_2030!R67=0,0,(AMS_2050!R67/AMS_2030!R67)^(1/20)-1)</f>
        <v>3.4685743610651798E-8</v>
      </c>
      <c r="S67" s="64">
        <f t="shared" si="1"/>
        <v>-3.5715268691394186E-6</v>
      </c>
      <c r="T67" s="64">
        <f>IF(AMS_2030!T67=0,0,(AMS_2050!T67/AMS_2030!T67)^(1/20)-1)</f>
        <v>-3.5715268691394186E-6</v>
      </c>
      <c r="U67">
        <f>IF(AMS_2030!U67=0,0,(AMS_2050!U67/AMS_2030!U67)^(1/20)-1)</f>
        <v>0</v>
      </c>
      <c r="V67">
        <f>IF(AMS_2030!V67=0,0,(AMS_2050!V67/AMS_2030!V67)^(1/20)-1)</f>
        <v>0</v>
      </c>
      <c r="W67">
        <f>IF(AMS_2030!W67=0,0,(AMS_2050!W67/AMS_2030!W67)^(1/20)-1)</f>
        <v>6.9660999451381933E-4</v>
      </c>
      <c r="X67">
        <f>IF(AMS_2030!X67=0,0,(AMS_2050!X67/AMS_2030!X67)^(1/20)-1)</f>
        <v>-5.0457459348507427E-6</v>
      </c>
      <c r="Y67">
        <f>IF(AMS_2030!Y67=0,0,(AMS_2050!Y67/AMS_2030!Y67)^(1/20)-1)</f>
        <v>0</v>
      </c>
      <c r="Z67">
        <f>IF(AMS_2030!Z67=0,0,(AMS_2050!Z67/AMS_2030!Z67)^(1/20)-1)</f>
        <v>1.9739700238297075E-4</v>
      </c>
      <c r="AA67">
        <f>IF(AMS_2030!AA67=0,0,(AMS_2050!AA67/AMS_2030!AA67)^(1/20)-1)</f>
        <v>1.7302308728217586E-3</v>
      </c>
      <c r="AB67">
        <f>IF(AMS_2030!AB67=0,0,(AMS_2050!AB67/AMS_2030!AB67)^(1/20)-1)</f>
        <v>1.6966672531304461E-4</v>
      </c>
      <c r="AC67">
        <f>IF(AMS_2030!AC67=0,0,(AMS_2050!AC67/AMS_2030!AC67)^(1/20)-1)</f>
        <v>0</v>
      </c>
      <c r="AD67">
        <f>IF(AMS_2030!AD67=0,0,(AMS_2050!AD67/AMS_2030!AD67)^(1/20)-1)</f>
        <v>0</v>
      </c>
      <c r="AE67">
        <f>IF(AMS_2030!AE67=0,0,(AMS_2050!AE67/AMS_2030!AE67)^(1/20)-1)</f>
        <v>0</v>
      </c>
      <c r="AF67">
        <f>IF(AMS_2030!AF67=0,0,(AMS_2050!AF67/AMS_2030!AF67)^(1/20)-1)</f>
        <v>0</v>
      </c>
      <c r="AG67">
        <f>IF(AMS_2030!AG67=0,0,(AMS_2050!AG67/AMS_2030!AG67)^(1/20)-1)</f>
        <v>0</v>
      </c>
      <c r="AH67">
        <f>IF(AMS_2030!AH67=0,0,(AMS_2050!AH67/AMS_2030!AH67)^(1/20)-1)</f>
        <v>3.4258981072232686E-5</v>
      </c>
      <c r="AI67">
        <f>IF(AMS_2030!AI67=0,0,(AMS_2050!AI67/AMS_2030!AI67)^(1/20)-1)</f>
        <v>0</v>
      </c>
      <c r="AJ67">
        <f>IF(AMS_2030!AJ67=0,0,(AMS_2050!AJ67/AMS_2030!AJ67)^(1/20)-1)</f>
        <v>-1.0363088273412924E-4</v>
      </c>
      <c r="AK67">
        <f>IF(AMS_2030!AK67=0,0,(AMS_2050!AK67/AMS_2030!AK67)^(1/20)-1)</f>
        <v>0</v>
      </c>
      <c r="AL67">
        <f>IF(AMS_2030!AL67=0,0,(AMS_2050!AL67/AMS_2030!AL67)^(1/20)-1)</f>
        <v>0</v>
      </c>
      <c r="AM67">
        <f>IF(AMS_2030!AM67=0,0,(AMS_2050!AM67/AMS_2030!AM67)^(1/20)-1)</f>
        <v>-4.1013359397545912E-7</v>
      </c>
      <c r="AN67">
        <f>IF(AMS_2030!AN67=0,0,(AMS_2050!AN67/AMS_2030!AN67)^(1/20)-1)</f>
        <v>0</v>
      </c>
      <c r="AO67">
        <f>IF(AMS_2030!AO67=0,0,(AMS_2050!AO67/AMS_2030!AO67)^(1/20)-1)</f>
        <v>0</v>
      </c>
      <c r="AP67">
        <f>IF(AMS_2030!AP67=0,0,(AMS_2050!AP67/AMS_2030!AP67)^(1/20)-1)</f>
        <v>0</v>
      </c>
      <c r="AQ67">
        <f>IF(AMS_2030!AQ67=0,0,(AMS_2050!AQ67/AMS_2030!AQ67)^(1/20)-1)</f>
        <v>0</v>
      </c>
      <c r="AR67">
        <f>IF(AMS_2030!AR67=0,0,(AMS_2050!AR67/AMS_2030!AR67)^(1/20)-1)</f>
        <v>0</v>
      </c>
      <c r="AS67">
        <f>IF(AMS_2030!AS67=0,0,(AMS_2050!AS67/AMS_2030!AS67)^(1/20)-1)</f>
        <v>0</v>
      </c>
      <c r="AT67">
        <f>IF(AMS_2030!AT67=0,0,(AMS_2050!AT67/AMS_2030!AT67)^(1/20)-1)</f>
        <v>0</v>
      </c>
      <c r="AU67">
        <f>IF(AMS_2030!AU67=0,0,(AMS_2050!AU67/AMS_2030!AU67)^(1/20)-1)</f>
        <v>-8.6627891415780311E-5</v>
      </c>
    </row>
    <row r="68" spans="1:47" x14ac:dyDescent="0.25">
      <c r="A68" s="146"/>
      <c r="B68" s="1" t="s">
        <v>29</v>
      </c>
      <c r="C68" s="1">
        <v>27</v>
      </c>
      <c r="D68" s="4" t="s">
        <v>66</v>
      </c>
      <c r="E68">
        <f>IF(AMS_2030!E68=0,0,(AMS_2050!E68/AMS_2030!E68)^(1/20)-1)</f>
        <v>9.9165808999779337E-4</v>
      </c>
      <c r="F68">
        <f>IF(AMS_2030!F68=0,0,(AMS_2050!F68/AMS_2030!F68)^(1/20)-1)</f>
        <v>7.858991518596703E-4</v>
      </c>
      <c r="G68">
        <f>IF(AMS_2030!G68=0,0,(AMS_2050!G68/AMS_2030!G68)^(1/20)-1)</f>
        <v>2.4577644364143225E-9</v>
      </c>
      <c r="H68">
        <f>IF(AMS_2030!H68=0,0,(AMS_2050!H68/AMS_2030!H68)^(1/20)-1)</f>
        <v>1.2242486385709572E-3</v>
      </c>
      <c r="I68">
        <f>IF(AMS_2030!I68=0,0,(AMS_2050!I68/AMS_2030!I68)^(1/20)-1)</f>
        <v>-1.550940762132802E-4</v>
      </c>
      <c r="J68">
        <f>IF(AMS_2030!J68=0,0,(AMS_2050!J68/AMS_2030!J68)^(1/20)-1)</f>
        <v>-3.0153318045977873E-3</v>
      </c>
      <c r="K68" s="64">
        <f>IF('AMS_2030 (Z)'!AW68=0,0,('AMS_2050 (Z)'!AW68/'AMS_2030 (Z)'!AW68)^(1/20)-1)</f>
        <v>8.6720990932120934E-4</v>
      </c>
      <c r="L68" s="64">
        <f t="shared" si="6"/>
        <v>8.6720990932120934E-4</v>
      </c>
      <c r="M68">
        <f>IF(AMS_2030!M68=0,0,(AMS_2050!M68/AMS_2030!M68)^(1/20)-1)</f>
        <v>4.0633828972325148E-4</v>
      </c>
      <c r="N68">
        <f>IF(AMS_2030!N68=0,0,(AMS_2050!N68/AMS_2030!N68)^(1/20)-1)</f>
        <v>3.1849769486165247E-3</v>
      </c>
      <c r="O68">
        <f>IF(AMS_2030!O68=0,0,(AMS_2050!O68/AMS_2030!O68)^(1/20)-1)</f>
        <v>-1.4719747902845026E-2</v>
      </c>
      <c r="P68">
        <f>IF(AMS_2030!P68=0,0,(AMS_2050!P68/AMS_2030!P68)^(1/20)-1)</f>
        <v>-5.91725834756196E-4</v>
      </c>
      <c r="Q68">
        <f>IF(AMS_2030!Q68=0,0,(AMS_2050!Q68/AMS_2030!Q68)^(1/20)-1)</f>
        <v>-2.9386208089121624E-7</v>
      </c>
      <c r="R68">
        <f>IF(AMS_2030!R68=0,0,(AMS_2050!R68/AMS_2030!R68)^(1/20)-1)</f>
        <v>3.4685743610651798E-8</v>
      </c>
      <c r="S68" s="64">
        <f t="shared" si="1"/>
        <v>-3.5499619778223135E-6</v>
      </c>
      <c r="T68" s="64">
        <f>IF(AMS_2030!T68=0,0,(AMS_2050!T68/AMS_2030!T68)^(1/20)-1)</f>
        <v>-3.5499619778223135E-6</v>
      </c>
      <c r="U68">
        <f>IF(AMS_2030!U68=0,0,(AMS_2050!U68/AMS_2030!U68)^(1/20)-1)</f>
        <v>0</v>
      </c>
      <c r="V68">
        <f>IF(AMS_2030!V68=0,0,(AMS_2050!V68/AMS_2030!V68)^(1/20)-1)</f>
        <v>0</v>
      </c>
      <c r="W68">
        <f>IF(AMS_2030!W68=0,0,(AMS_2050!W68/AMS_2030!W68)^(1/20)-1)</f>
        <v>6.9455936446893851E-4</v>
      </c>
      <c r="X68">
        <f>IF(AMS_2030!X68=0,0,(AMS_2050!X68/AMS_2030!X68)^(1/20)-1)</f>
        <v>-5.0419509690646791E-6</v>
      </c>
      <c r="Y68">
        <f>IF(AMS_2030!Y68=0,0,(AMS_2050!Y68/AMS_2030!Y68)^(1/20)-1)</f>
        <v>0</v>
      </c>
      <c r="Z68">
        <f>IF(AMS_2030!Z68=0,0,(AMS_2050!Z68/AMS_2030!Z68)^(1/20)-1)</f>
        <v>1.9739108526439786E-4</v>
      </c>
      <c r="AA68">
        <f>IF(AMS_2030!AA68=0,0,(AMS_2050!AA68/AMS_2030!AA68)^(1/20)-1)</f>
        <v>1.7302308729616467E-3</v>
      </c>
      <c r="AB68">
        <f>IF(AMS_2030!AB68=0,0,(AMS_2050!AB68/AMS_2030!AB68)^(1/20)-1)</f>
        <v>1.6973222879723693E-4</v>
      </c>
      <c r="AC68">
        <f>IF(AMS_2030!AC68=0,0,(AMS_2050!AC68/AMS_2030!AC68)^(1/20)-1)</f>
        <v>0</v>
      </c>
      <c r="AD68">
        <f>IF(AMS_2030!AD68=0,0,(AMS_2050!AD68/AMS_2030!AD68)^(1/20)-1)</f>
        <v>0</v>
      </c>
      <c r="AE68">
        <f>IF(AMS_2030!AE68=0,0,(AMS_2050!AE68/AMS_2030!AE68)^(1/20)-1)</f>
        <v>0</v>
      </c>
      <c r="AF68">
        <f>IF(AMS_2030!AF68=0,0,(AMS_2050!AF68/AMS_2030!AF68)^(1/20)-1)</f>
        <v>0</v>
      </c>
      <c r="AG68">
        <f>IF(AMS_2030!AG68=0,0,(AMS_2050!AG68/AMS_2030!AG68)^(1/20)-1)</f>
        <v>0</v>
      </c>
      <c r="AH68">
        <f>IF(AMS_2030!AH68=0,0,(AMS_2050!AH68/AMS_2030!AH68)^(1/20)-1)</f>
        <v>3.4258981072454731E-5</v>
      </c>
      <c r="AI68">
        <f>IF(AMS_2030!AI68=0,0,(AMS_2050!AI68/AMS_2030!AI68)^(1/20)-1)</f>
        <v>0</v>
      </c>
      <c r="AJ68">
        <f>IF(AMS_2030!AJ68=0,0,(AMS_2050!AJ68/AMS_2030!AJ68)^(1/20)-1)</f>
        <v>-2.2727025847135707E-4</v>
      </c>
      <c r="AK68">
        <f>IF(AMS_2030!AK68=0,0,(AMS_2050!AK68/AMS_2030!AK68)^(1/20)-1)</f>
        <v>0</v>
      </c>
      <c r="AL68">
        <f>IF(AMS_2030!AL68=0,0,(AMS_2050!AL68/AMS_2030!AL68)^(1/20)-1)</f>
        <v>0</v>
      </c>
      <c r="AM68">
        <f>IF(AMS_2030!AM68=0,0,(AMS_2050!AM68/AMS_2030!AM68)^(1/20)-1)</f>
        <v>-4.6099322292825207E-7</v>
      </c>
      <c r="AN68">
        <f>IF(AMS_2030!AN68=0,0,(AMS_2050!AN68/AMS_2030!AN68)^(1/20)-1)</f>
        <v>0</v>
      </c>
      <c r="AO68">
        <f>IF(AMS_2030!AO68=0,0,(AMS_2050!AO68/AMS_2030!AO68)^(1/20)-1)</f>
        <v>0</v>
      </c>
      <c r="AP68">
        <f>IF(AMS_2030!AP68=0,0,(AMS_2050!AP68/AMS_2030!AP68)^(1/20)-1)</f>
        <v>0</v>
      </c>
      <c r="AQ68">
        <f>IF(AMS_2030!AQ68=0,0,(AMS_2050!AQ68/AMS_2030!AQ68)^(1/20)-1)</f>
        <v>0</v>
      </c>
      <c r="AR68">
        <f>IF(AMS_2030!AR68=0,0,(AMS_2050!AR68/AMS_2030!AR68)^(1/20)-1)</f>
        <v>0</v>
      </c>
      <c r="AS68">
        <f>IF(AMS_2030!AS68=0,0,(AMS_2050!AS68/AMS_2030!AS68)^(1/20)-1)</f>
        <v>0</v>
      </c>
      <c r="AT68">
        <f>IF(AMS_2030!AT68=0,0,(AMS_2050!AT68/AMS_2030!AT68)^(1/20)-1)</f>
        <v>0</v>
      </c>
      <c r="AU68">
        <f>IF(AMS_2030!AU68=0,0,(AMS_2050!AU68/AMS_2030!AU68)^(1/20)-1)</f>
        <v>-9.6083950866471257E-3</v>
      </c>
    </row>
    <row r="69" spans="1:47" x14ac:dyDescent="0.25">
      <c r="A69" s="146"/>
      <c r="B69" s="1" t="s">
        <v>30</v>
      </c>
      <c r="C69" s="1">
        <v>28</v>
      </c>
      <c r="D69" s="4" t="s">
        <v>67</v>
      </c>
      <c r="E69">
        <f>IF(AMS_2030!E69=0,0,(AMS_2050!E69/AMS_2030!E69)^(1/20)-1)</f>
        <v>9.8805330997575602E-4</v>
      </c>
      <c r="F69">
        <f>IF(AMS_2030!F69=0,0,(AMS_2050!F69/AMS_2030!F69)^(1/20)-1)</f>
        <v>7.8532625834482062E-4</v>
      </c>
      <c r="G69">
        <f>IF(AMS_2030!G69=0,0,(AMS_2050!G69/AMS_2030!G69)^(1/20)-1)</f>
        <v>2.4577644364143225E-9</v>
      </c>
      <c r="H69">
        <f>IF(AMS_2030!H69=0,0,(AMS_2050!H69/AMS_2030!H69)^(1/20)-1)</f>
        <v>1.2460289425779703E-3</v>
      </c>
      <c r="I69">
        <f>IF(AMS_2030!I69=0,0,(AMS_2050!I69/AMS_2030!I69)^(1/20)-1)</f>
        <v>-1.4321031904440673E-4</v>
      </c>
      <c r="J69">
        <f>IF(AMS_2030!J69=0,0,(AMS_2050!J69/AMS_2030!J69)^(1/20)-1)</f>
        <v>-3.0282782359305482E-3</v>
      </c>
      <c r="K69" s="64">
        <f>IF('AMS_2030 (Z)'!AW69=0,0,('AMS_2050 (Z)'!AW69/'AMS_2030 (Z)'!AW69)^(1/20)-1)</f>
        <v>8.6291841324626084E-4</v>
      </c>
      <c r="L69" s="64">
        <f t="shared" si="6"/>
        <v>8.6291841324626084E-4</v>
      </c>
      <c r="M69">
        <f>IF(AMS_2030!M69=0,0,(AMS_2050!M69/AMS_2030!M69)^(1/20)-1)</f>
        <v>4.0967670542135792E-4</v>
      </c>
      <c r="N69">
        <f>IF(AMS_2030!N69=0,0,(AMS_2050!N69/AMS_2030!N69)^(1/20)-1)</f>
        <v>3.1929955724470105E-3</v>
      </c>
      <c r="O69">
        <f>IF(AMS_2030!O69=0,0,(AMS_2050!O69/AMS_2030!O69)^(1/20)-1)</f>
        <v>-8.5035052003912259E-3</v>
      </c>
      <c r="P69">
        <f>IF(AMS_2030!P69=0,0,(AMS_2050!P69/AMS_2030!P69)^(1/20)-1)</f>
        <v>-5.921676927355124E-4</v>
      </c>
      <c r="Q69">
        <f>IF(AMS_2030!Q69=0,0,(AMS_2050!Q69/AMS_2030!Q69)^(1/20)-1)</f>
        <v>-2.9386208089121624E-7</v>
      </c>
      <c r="R69">
        <f>IF(AMS_2030!R69=0,0,(AMS_2050!R69/AMS_2030!R69)^(1/20)-1)</f>
        <v>3.4685743610651798E-8</v>
      </c>
      <c r="S69" s="64">
        <f t="shared" si="1"/>
        <v>-3.6595189101262804E-6</v>
      </c>
      <c r="T69" s="64">
        <f>IF(AMS_2030!T69=0,0,(AMS_2050!T69/AMS_2030!T69)^(1/20)-1)</f>
        <v>-3.6595189101262804E-6</v>
      </c>
      <c r="U69">
        <f>IF(AMS_2030!U69=0,0,(AMS_2050!U69/AMS_2030!U69)^(1/20)-1)</f>
        <v>0</v>
      </c>
      <c r="V69">
        <f>IF(AMS_2030!V69=0,0,(AMS_2050!V69/AMS_2030!V69)^(1/20)-1)</f>
        <v>0</v>
      </c>
      <c r="W69">
        <f>IF(AMS_2030!W69=0,0,(AMS_2050!W69/AMS_2030!W69)^(1/20)-1)</f>
        <v>7.0534038056679904E-4</v>
      </c>
      <c r="X69">
        <f>IF(AMS_2030!X69=0,0,(AMS_2050!X69/AMS_2030!X69)^(1/20)-1)</f>
        <v>-5.061204314871226E-6</v>
      </c>
      <c r="Y69">
        <f>IF(AMS_2030!Y69=0,0,(AMS_2050!Y69/AMS_2030!Y69)^(1/20)-1)</f>
        <v>0</v>
      </c>
      <c r="Z69">
        <f>IF(AMS_2030!Z69=0,0,(AMS_2050!Z69/AMS_2030!Z69)^(1/20)-1)</f>
        <v>1.9744368857832484E-4</v>
      </c>
      <c r="AA69">
        <f>IF(AMS_2030!AA69=0,0,(AMS_2050!AA69/AMS_2030!AA69)^(1/20)-1)</f>
        <v>1.7302308722517701E-3</v>
      </c>
      <c r="AB69">
        <f>IF(AMS_2030!AB69=0,0,(AMS_2050!AB69/AMS_2030!AB69)^(1/20)-1)</f>
        <v>1.6940044893298811E-4</v>
      </c>
      <c r="AC69">
        <f>IF(AMS_2030!AC69=0,0,(AMS_2050!AC69/AMS_2030!AC69)^(1/20)-1)</f>
        <v>0</v>
      </c>
      <c r="AD69">
        <f>IF(AMS_2030!AD69=0,0,(AMS_2050!AD69/AMS_2030!AD69)^(1/20)-1)</f>
        <v>0</v>
      </c>
      <c r="AE69">
        <f>IF(AMS_2030!AE69=0,0,(AMS_2050!AE69/AMS_2030!AE69)^(1/20)-1)</f>
        <v>0</v>
      </c>
      <c r="AF69">
        <f>IF(AMS_2030!AF69=0,0,(AMS_2050!AF69/AMS_2030!AF69)^(1/20)-1)</f>
        <v>0</v>
      </c>
      <c r="AG69">
        <f>IF(AMS_2030!AG69=0,0,(AMS_2050!AG69/AMS_2030!AG69)^(1/20)-1)</f>
        <v>0</v>
      </c>
      <c r="AH69">
        <f>IF(AMS_2030!AH69=0,0,(AMS_2050!AH69/AMS_2030!AH69)^(1/20)-1)</f>
        <v>0</v>
      </c>
      <c r="AI69">
        <f>IF(AMS_2030!AI69=0,0,(AMS_2050!AI69/AMS_2030!AI69)^(1/20)-1)</f>
        <v>0</v>
      </c>
      <c r="AJ69">
        <f>IF(AMS_2030!AJ69=0,0,(AMS_2050!AJ69/AMS_2030!AJ69)^(1/20)-1)</f>
        <v>-2.1848151560444062E-4</v>
      </c>
      <c r="AK69">
        <f>IF(AMS_2030!AK69=0,0,(AMS_2050!AK69/AMS_2030!AK69)^(1/20)-1)</f>
        <v>0</v>
      </c>
      <c r="AL69">
        <f>IF(AMS_2030!AL69=0,0,(AMS_2050!AL69/AMS_2030!AL69)^(1/20)-1)</f>
        <v>0</v>
      </c>
      <c r="AM69">
        <f>IF(AMS_2030!AM69=0,0,(AMS_2050!AM69/AMS_2030!AM69)^(1/20)-1)</f>
        <v>-2.0411614487514385E-7</v>
      </c>
      <c r="AN69">
        <f>IF(AMS_2030!AN69=0,0,(AMS_2050!AN69/AMS_2030!AN69)^(1/20)-1)</f>
        <v>0</v>
      </c>
      <c r="AO69">
        <f>IF(AMS_2030!AO69=0,0,(AMS_2050!AO69/AMS_2030!AO69)^(1/20)-1)</f>
        <v>0</v>
      </c>
      <c r="AP69">
        <f>IF(AMS_2030!AP69=0,0,(AMS_2050!AP69/AMS_2030!AP69)^(1/20)-1)</f>
        <v>0</v>
      </c>
      <c r="AQ69">
        <f>IF(AMS_2030!AQ69=0,0,(AMS_2050!AQ69/AMS_2030!AQ69)^(1/20)-1)</f>
        <v>0</v>
      </c>
      <c r="AR69">
        <f>IF(AMS_2030!AR69=0,0,(AMS_2050!AR69/AMS_2030!AR69)^(1/20)-1)</f>
        <v>0</v>
      </c>
      <c r="AS69">
        <f>IF(AMS_2030!AS69=0,0,(AMS_2050!AS69/AMS_2030!AS69)^(1/20)-1)</f>
        <v>0</v>
      </c>
      <c r="AT69">
        <f>IF(AMS_2030!AT69=0,0,(AMS_2050!AT69/AMS_2030!AT69)^(1/20)-1)</f>
        <v>0</v>
      </c>
      <c r="AU69">
        <f>IF(AMS_2030!AU69=0,0,(AMS_2050!AU69/AMS_2030!AU69)^(1/20)-1)</f>
        <v>-7.6958160472373471E-4</v>
      </c>
    </row>
    <row r="70" spans="1:47" x14ac:dyDescent="0.25">
      <c r="A70" s="146"/>
      <c r="B70" s="1" t="s">
        <v>31</v>
      </c>
      <c r="C70" s="1">
        <v>29</v>
      </c>
      <c r="D70" s="4" t="s">
        <v>68</v>
      </c>
      <c r="E70">
        <f>IF(AMS_2030!E70=0,0,(AMS_2050!E70/AMS_2030!E70)^(1/20)-1)</f>
        <v>1.01891806176857E-3</v>
      </c>
      <c r="F70">
        <f>IF(AMS_2030!F70=0,0,(AMS_2050!F70/AMS_2030!F70)^(1/20)-1)</f>
        <v>7.7445774405848766E-4</v>
      </c>
      <c r="G70">
        <f>IF(AMS_2030!G70=0,0,(AMS_2050!G70/AMS_2030!G70)^(1/20)-1)</f>
        <v>2.4577644364143225E-9</v>
      </c>
      <c r="H70">
        <f>IF(AMS_2030!H70=0,0,(AMS_2050!H70/AMS_2030!H70)^(1/20)-1)</f>
        <v>1.2547072026163342E-3</v>
      </c>
      <c r="I70">
        <f>IF(AMS_2030!I70=0,0,(AMS_2050!I70/AMS_2030!I70)^(1/20)-1)</f>
        <v>3.2376377646858856E-5</v>
      </c>
      <c r="J70">
        <f>IF(AMS_2030!J70=0,0,(AMS_2050!J70/AMS_2030!J70)^(1/20)-1)</f>
        <v>-3.0334985008590998E-3</v>
      </c>
      <c r="K70" s="64">
        <f>IF('AMS_2030 (Z)'!AW70=0,0,('AMS_2050 (Z)'!AW70/'AMS_2030 (Z)'!AW70)^(1/20)-1)</f>
        <v>8.9349892099455097E-4</v>
      </c>
      <c r="L70" s="64">
        <f t="shared" si="6"/>
        <v>8.9349892099455097E-4</v>
      </c>
      <c r="M70">
        <f>IF(AMS_2030!M70=0,0,(AMS_2050!M70/AMS_2030!M70)^(1/20)-1)</f>
        <v>4.1102884868782219E-4</v>
      </c>
      <c r="N70">
        <f>IF(AMS_2030!N70=0,0,(AMS_2050!N70/AMS_2030!N70)^(1/20)-1)</f>
        <v>3.1971907065706517E-3</v>
      </c>
      <c r="O70">
        <f>IF(AMS_2030!O70=0,0,(AMS_2050!O70/AMS_2030!O70)^(1/20)-1)</f>
        <v>-9.5869926346261458E-3</v>
      </c>
      <c r="P70">
        <f>IF(AMS_2030!P70=0,0,(AMS_2050!P70/AMS_2030!P70)^(1/20)-1)</f>
        <v>-5.8405523381743762E-4</v>
      </c>
      <c r="Q70">
        <f>IF(AMS_2030!Q70=0,0,(AMS_2050!Q70/AMS_2030!Q70)^(1/20)-1)</f>
        <v>-2.9386208089121624E-7</v>
      </c>
      <c r="R70">
        <f>IF(AMS_2030!R70=0,0,(AMS_2050!R70/AMS_2030!R70)^(1/20)-1)</f>
        <v>3.4685743610651798E-8</v>
      </c>
      <c r="S70" s="64">
        <f t="shared" ref="S70:S115" si="8">T70</f>
        <v>-3.7039006127725926E-6</v>
      </c>
      <c r="T70" s="64">
        <f>IF(AMS_2030!T70=0,0,(AMS_2050!T70/AMS_2030!T70)^(1/20)-1)</f>
        <v>-3.7039006127725926E-6</v>
      </c>
      <c r="U70">
        <f>IF(AMS_2030!U70=0,0,(AMS_2050!U70/AMS_2030!U70)^(1/20)-1)</f>
        <v>0</v>
      </c>
      <c r="V70">
        <f>IF(AMS_2030!V70=0,0,(AMS_2050!V70/AMS_2030!V70)^(1/20)-1)</f>
        <v>0</v>
      </c>
      <c r="W70">
        <f>IF(AMS_2030!W70=0,0,(AMS_2050!W70/AMS_2030!W70)^(1/20)-1)</f>
        <v>6.1305730735150554E-4</v>
      </c>
      <c r="X70">
        <f>IF(AMS_2030!X70=0,0,(AMS_2050!X70/AMS_2030!X70)^(1/20)-1)</f>
        <v>-5.0689829760308669E-6</v>
      </c>
      <c r="Y70">
        <f>IF(AMS_2030!Y70=0,0,(AMS_2050!Y70/AMS_2030!Y70)^(1/20)-1)</f>
        <v>0</v>
      </c>
      <c r="Z70">
        <f>IF(AMS_2030!Z70=0,0,(AMS_2050!Z70/AMS_2030!Z70)^(1/20)-1)</f>
        <v>2.004133280915088E-4</v>
      </c>
      <c r="AA70">
        <f>IF(AMS_2030!AA70=0,0,(AMS_2050!AA70/AMS_2030!AA70)^(1/20)-1)</f>
        <v>1.5679013340557102E-3</v>
      </c>
      <c r="AB70">
        <f>IF(AMS_2030!AB70=0,0,(AMS_2050!AB70/AMS_2030!AB70)^(1/20)-1)</f>
        <v>1.6926924508986474E-4</v>
      </c>
      <c r="AC70">
        <f>IF(AMS_2030!AC70=0,0,(AMS_2050!AC70/AMS_2030!AC70)^(1/20)-1)</f>
        <v>0</v>
      </c>
      <c r="AD70">
        <f>IF(AMS_2030!AD70=0,0,(AMS_2050!AD70/AMS_2030!AD70)^(1/20)-1)</f>
        <v>0</v>
      </c>
      <c r="AE70">
        <f>IF(AMS_2030!AE70=0,0,(AMS_2050!AE70/AMS_2030!AE70)^(1/20)-1)</f>
        <v>0</v>
      </c>
      <c r="AF70">
        <f>IF(AMS_2030!AF70=0,0,(AMS_2050!AF70/AMS_2030!AF70)^(1/20)-1)</f>
        <v>0</v>
      </c>
      <c r="AG70">
        <f>IF(AMS_2030!AG70=0,0,(AMS_2050!AG70/AMS_2030!AG70)^(1/20)-1)</f>
        <v>0</v>
      </c>
      <c r="AH70">
        <f>IF(AMS_2030!AH70=0,0,(AMS_2050!AH70/AMS_2030!AH70)^(1/20)-1)</f>
        <v>0</v>
      </c>
      <c r="AI70">
        <f>IF(AMS_2030!AI70=0,0,(AMS_2050!AI70/AMS_2030!AI70)^(1/20)-1)</f>
        <v>0</v>
      </c>
      <c r="AJ70">
        <f>IF(AMS_2030!AJ70=0,0,(AMS_2050!AJ70/AMS_2030!AJ70)^(1/20)-1)</f>
        <v>0</v>
      </c>
      <c r="AK70">
        <f>IF(AMS_2030!AK70=0,0,(AMS_2050!AK70/AMS_2030!AK70)^(1/20)-1)</f>
        <v>0</v>
      </c>
      <c r="AL70">
        <f>IF(AMS_2030!AL70=0,0,(AMS_2050!AL70/AMS_2030!AL70)^(1/20)-1)</f>
        <v>0</v>
      </c>
      <c r="AM70">
        <f>IF(AMS_2030!AM70=0,0,(AMS_2050!AM70/AMS_2030!AM70)^(1/20)-1)</f>
        <v>-1.3200829567572292E-5</v>
      </c>
      <c r="AN70">
        <f>IF(AMS_2030!AN70=0,0,(AMS_2050!AN70/AMS_2030!AN70)^(1/20)-1)</f>
        <v>0</v>
      </c>
      <c r="AO70">
        <f>IF(AMS_2030!AO70=0,0,(AMS_2050!AO70/AMS_2030!AO70)^(1/20)-1)</f>
        <v>0</v>
      </c>
      <c r="AP70">
        <f>IF(AMS_2030!AP70=0,0,(AMS_2050!AP70/AMS_2030!AP70)^(1/20)-1)</f>
        <v>0</v>
      </c>
      <c r="AQ70">
        <f>IF(AMS_2030!AQ70=0,0,(AMS_2050!AQ70/AMS_2030!AQ70)^(1/20)-1)</f>
        <v>0</v>
      </c>
      <c r="AR70">
        <f>IF(AMS_2030!AR70=0,0,(AMS_2050!AR70/AMS_2030!AR70)^(1/20)-1)</f>
        <v>0</v>
      </c>
      <c r="AS70">
        <f>IF(AMS_2030!AS70=0,0,(AMS_2050!AS70/AMS_2030!AS70)^(1/20)-1)</f>
        <v>0</v>
      </c>
      <c r="AT70">
        <f>IF(AMS_2030!AT70=0,0,(AMS_2050!AT70/AMS_2030!AT70)^(1/20)-1)</f>
        <v>0</v>
      </c>
      <c r="AU70">
        <f>IF(AMS_2030!AU70=0,0,(AMS_2050!AU70/AMS_2030!AU70)^(1/20)-1)</f>
        <v>-7.752549572684897E-4</v>
      </c>
    </row>
    <row r="71" spans="1:47" x14ac:dyDescent="0.25">
      <c r="A71" s="146"/>
      <c r="B71" s="1" t="s">
        <v>32</v>
      </c>
      <c r="C71" s="1">
        <v>30</v>
      </c>
      <c r="D71" s="4" t="s">
        <v>69</v>
      </c>
      <c r="E71">
        <f>IF(AMS_2030!E71=0,0,(AMS_2050!E71/AMS_2030!E71)^(1/20)-1)</f>
        <v>-8.3755261859130847E-4</v>
      </c>
      <c r="F71">
        <f>IF(AMS_2030!F71=0,0,(AMS_2050!F71/AMS_2030!F71)^(1/20)-1)</f>
        <v>8.7713180559290116E-4</v>
      </c>
      <c r="G71">
        <f>IF(AMS_2030!G71=0,0,(AMS_2050!G71/AMS_2030!G71)^(1/20)-1)</f>
        <v>2.4577644364143225E-9</v>
      </c>
      <c r="H71">
        <f>IF(AMS_2030!H71=0,0,(AMS_2050!H71/AMS_2030!H71)^(1/20)-1)</f>
        <v>-7.1899557134053049E-3</v>
      </c>
      <c r="I71">
        <f>IF(AMS_2030!I71=0,0,(AMS_2050!I71/AMS_2030!I71)^(1/20)-1)</f>
        <v>2.9490246842878154E-3</v>
      </c>
      <c r="J71">
        <f>IF(AMS_2030!J71=0,0,(AMS_2050!J71/AMS_2030!J71)^(1/20)-1)</f>
        <v>-3.2753882738102424E-3</v>
      </c>
      <c r="K71" s="64">
        <f>IF('AMS_2030 (Z)'!AW71=0,0,('AMS_2050 (Z)'!AW71/'AMS_2030 (Z)'!AW71)^(1/20)-1)</f>
        <v>6.1657736453057943E-4</v>
      </c>
      <c r="L71" s="64">
        <f t="shared" si="6"/>
        <v>6.1657736453057943E-4</v>
      </c>
      <c r="M71">
        <f>IF(AMS_2030!M71=0,0,(AMS_2050!M71/AMS_2030!M71)^(1/20)-1)</f>
        <v>-2.0027183506505786E-3</v>
      </c>
      <c r="N71">
        <f>IF(AMS_2030!N71=0,0,(AMS_2050!N71/AMS_2030!N71)^(1/20)-1)</f>
        <v>2.4473579774821896E-3</v>
      </c>
      <c r="O71">
        <f>IF(AMS_2030!O71=0,0,(AMS_2050!O71/AMS_2030!O71)^(1/20)-1)</f>
        <v>-9.3780832404702918E-3</v>
      </c>
      <c r="P71">
        <f>IF(AMS_2030!P71=0,0,(AMS_2050!P71/AMS_2030!P71)^(1/20)-1)</f>
        <v>-4.660434176259054E-4</v>
      </c>
      <c r="Q71">
        <f>IF(AMS_2030!Q71=0,0,(AMS_2050!Q71/AMS_2030!Q71)^(1/20)-1)</f>
        <v>-2.9386208089121624E-7</v>
      </c>
      <c r="R71">
        <f>IF(AMS_2030!R71=0,0,(AMS_2050!R71/AMS_2030!R71)^(1/20)-1)</f>
        <v>3.4685743610651798E-8</v>
      </c>
      <c r="S71" s="64">
        <f t="shared" si="8"/>
        <v>-2.4744717148528217E-5</v>
      </c>
      <c r="T71" s="64">
        <f>IF(AMS_2030!T71=0,0,(AMS_2050!T71/AMS_2030!T71)^(1/20)-1)</f>
        <v>-2.4744717148528217E-5</v>
      </c>
      <c r="U71">
        <f>IF(AMS_2030!U71=0,0,(AMS_2050!U71/AMS_2030!U71)^(1/20)-1)</f>
        <v>0</v>
      </c>
      <c r="V71">
        <f>IF(AMS_2030!V71=0,0,(AMS_2050!V71/AMS_2030!V71)^(1/20)-1)</f>
        <v>0</v>
      </c>
      <c r="W71">
        <f>IF(AMS_2030!W71=0,0,(AMS_2050!W71/AMS_2030!W71)^(1/20)-1)</f>
        <v>6.7913746937398045E-4</v>
      </c>
      <c r="X71">
        <f>IF(AMS_2030!X71=0,0,(AMS_2050!X71/AMS_2030!X71)^(1/20)-1)</f>
        <v>-1.8024914514302992E-6</v>
      </c>
      <c r="Y71">
        <f>IF(AMS_2030!Y71=0,0,(AMS_2050!Y71/AMS_2030!Y71)^(1/20)-1)</f>
        <v>-5.6476170276176241E-3</v>
      </c>
      <c r="Z71">
        <f>IF(AMS_2030!Z71=0,0,(AMS_2050!Z71/AMS_2030!Z71)^(1/20)-1)</f>
        <v>2.1344625750185919E-4</v>
      </c>
      <c r="AA71">
        <f>IF(AMS_2030!AA71=0,0,(AMS_2050!AA71/AMS_2030!AA71)^(1/20)-1)</f>
        <v>1.7302306490205588E-3</v>
      </c>
      <c r="AB71">
        <f>IF(AMS_2030!AB71=0,0,(AMS_2050!AB71/AMS_2030!AB71)^(1/20)-1)</f>
        <v>1.6890576844263983E-4</v>
      </c>
      <c r="AC71">
        <f>IF(AMS_2030!AC71=0,0,(AMS_2050!AC71/AMS_2030!AC71)^(1/20)-1)</f>
        <v>-3.2473454331793938E-4</v>
      </c>
      <c r="AD71">
        <f>IF(AMS_2030!AD71=0,0,(AMS_2050!AD71/AMS_2030!AD71)^(1/20)-1)</f>
        <v>1.0870320321654248E-5</v>
      </c>
      <c r="AE71">
        <f>IF(AMS_2030!AE71=0,0,(AMS_2050!AE71/AMS_2030!AE71)^(1/20)-1)</f>
        <v>-3.206653614140631E-5</v>
      </c>
      <c r="AF71">
        <f>IF(AMS_2030!AF71=0,0,(AMS_2050!AF71/AMS_2030!AF71)^(1/20)-1)</f>
        <v>3.2950273427378995E-4</v>
      </c>
      <c r="AG71">
        <f>IF(AMS_2030!AG71=0,0,(AMS_2050!AG71/AMS_2030!AG71)^(1/20)-1)</f>
        <v>0</v>
      </c>
      <c r="AH71">
        <f>IF(AMS_2030!AH71=0,0,(AMS_2050!AH71/AMS_2030!AH71)^(1/20)-1)</f>
        <v>3.4258981072454731E-5</v>
      </c>
      <c r="AI71">
        <f>IF(AMS_2030!AI71=0,0,(AMS_2050!AI71/AMS_2030!AI71)^(1/20)-1)</f>
        <v>-1.272334996822444E-4</v>
      </c>
      <c r="AJ71">
        <f>IF(AMS_2030!AJ71=0,0,(AMS_2050!AJ71/AMS_2030!AJ71)^(1/20)-1)</f>
        <v>-8.9054702477775471E-5</v>
      </c>
      <c r="AK71">
        <f>IF(AMS_2030!AK71=0,0,(AMS_2050!AK71/AMS_2030!AK71)^(1/20)-1)</f>
        <v>0</v>
      </c>
      <c r="AL71">
        <f>IF(AMS_2030!AL71=0,0,(AMS_2050!AL71/AMS_2030!AL71)^(1/20)-1)</f>
        <v>-2.9072636596882973E-4</v>
      </c>
      <c r="AM71">
        <f>IF(AMS_2030!AM71=0,0,(AMS_2050!AM71/AMS_2030!AM71)^(1/20)-1)</f>
        <v>2.0096407644665248E-6</v>
      </c>
      <c r="AN71">
        <f>IF(AMS_2030!AN71=0,0,(AMS_2050!AN71/AMS_2030!AN71)^(1/20)-1)</f>
        <v>0</v>
      </c>
      <c r="AO71">
        <f>IF(AMS_2030!AO71=0,0,(AMS_2050!AO71/AMS_2030!AO71)^(1/20)-1)</f>
        <v>6.0834255105612911E-5</v>
      </c>
      <c r="AP71">
        <f>IF(AMS_2030!AP71=0,0,(AMS_2050!AP71/AMS_2030!AP71)^(1/20)-1)</f>
        <v>0</v>
      </c>
      <c r="AQ71">
        <f>IF(AMS_2030!AQ71=0,0,(AMS_2050!AQ71/AMS_2030!AQ71)^(1/20)-1)</f>
        <v>0</v>
      </c>
      <c r="AR71">
        <f>IF(AMS_2030!AR71=0,0,(AMS_2050!AR71/AMS_2030!AR71)^(1/20)-1)</f>
        <v>0</v>
      </c>
      <c r="AS71">
        <f>IF(AMS_2030!AS71=0,0,(AMS_2050!AS71/AMS_2030!AS71)^(1/20)-1)</f>
        <v>0</v>
      </c>
      <c r="AT71">
        <f>IF(AMS_2030!AT71=0,0,(AMS_2050!AT71/AMS_2030!AT71)^(1/20)-1)</f>
        <v>0</v>
      </c>
      <c r="AU71">
        <f>IF(AMS_2030!AU71=0,0,(AMS_2050!AU71/AMS_2030!AU71)^(1/20)-1)</f>
        <v>-1.696538170043449E-3</v>
      </c>
    </row>
    <row r="72" spans="1:47" x14ac:dyDescent="0.25">
      <c r="A72" s="146"/>
      <c r="B72" s="1" t="s">
        <v>33</v>
      </c>
      <c r="C72" s="1">
        <v>31</v>
      </c>
      <c r="D72" s="4" t="s">
        <v>70</v>
      </c>
      <c r="E72">
        <f>IF(AMS_2030!E72=0,0,(AMS_2050!E72/AMS_2030!E72)^(1/20)-1)</f>
        <v>9.9090854121541838E-4</v>
      </c>
      <c r="F72">
        <f>IF(AMS_2030!F72=0,0,(AMS_2050!F72/AMS_2030!F72)^(1/20)-1)</f>
        <v>7.8570701449121039E-4</v>
      </c>
      <c r="G72">
        <f>IF(AMS_2030!G72=0,0,(AMS_2050!G72/AMS_2030!G72)^(1/20)-1)</f>
        <v>2.4577644364143225E-9</v>
      </c>
      <c r="H72">
        <f>IF(AMS_2030!H72=0,0,(AMS_2050!H72/AMS_2030!H72)^(1/20)-1)</f>
        <v>1.2288167419460816E-3</v>
      </c>
      <c r="I72">
        <f>IF(AMS_2030!I72=0,0,(AMS_2050!I72/AMS_2030!I72)^(1/20)-1)</f>
        <v>-1.5261840293612217E-4</v>
      </c>
      <c r="J72">
        <f>IF(AMS_2030!J72=0,0,(AMS_2050!J72/AMS_2030!J72)^(1/20)-1)</f>
        <v>-3.0180289904806479E-3</v>
      </c>
      <c r="K72" s="64">
        <f>IF('AMS_2030 (Z)'!AW72=0,0,('AMS_2050 (Z)'!AW72/'AMS_2030 (Z)'!AW72)^(1/20)-1)</f>
        <v>8.6688363011466762E-4</v>
      </c>
      <c r="L72" s="64">
        <f t="shared" si="6"/>
        <v>8.6688363011466762E-4</v>
      </c>
      <c r="M72">
        <f>IF(AMS_2030!M72=0,0,(AMS_2050!M72/AMS_2030!M72)^(1/20)-1)</f>
        <v>4.0703219735127583E-4</v>
      </c>
      <c r="N72">
        <f>IF(AMS_2030!N72=0,0,(AMS_2050!N72/AMS_2030!N72)^(1/20)-1)</f>
        <v>3.1866506858762023E-3</v>
      </c>
      <c r="O72">
        <f>IF(AMS_2030!O72=0,0,(AMS_2050!O72/AMS_2030!O72)^(1/20)-1)</f>
        <v>-1.4617832455838697E-2</v>
      </c>
      <c r="P72">
        <f>IF(AMS_2030!P72=0,0,(AMS_2050!P72/AMS_2030!P72)^(1/20)-1)</f>
        <v>-5.9182754781561542E-4</v>
      </c>
      <c r="Q72">
        <f>IF(AMS_2030!Q72=0,0,(AMS_2050!Q72/AMS_2030!Q72)^(1/20)-1)</f>
        <v>-2.9386208089121624E-7</v>
      </c>
      <c r="R72">
        <f>IF(AMS_2030!R72=0,0,(AMS_2050!R72/AMS_2030!R72)^(1/20)-1)</f>
        <v>3.4685743610651798E-8</v>
      </c>
      <c r="S72" s="64">
        <f t="shared" si="8"/>
        <v>-3.5727309701805154E-6</v>
      </c>
      <c r="T72" s="64">
        <f>IF(AMS_2030!T72=0,0,(AMS_2050!T72/AMS_2030!T72)^(1/20)-1)</f>
        <v>-3.5727309701805154E-6</v>
      </c>
      <c r="U72">
        <f>IF(AMS_2030!U72=0,0,(AMS_2050!U72/AMS_2030!U72)^(1/20)-1)</f>
        <v>0</v>
      </c>
      <c r="V72">
        <f>IF(AMS_2030!V72=0,0,(AMS_2050!V72/AMS_2030!V72)^(1/20)-1)</f>
        <v>0</v>
      </c>
      <c r="W72">
        <f>IF(AMS_2030!W72=0,0,(AMS_2050!W72/AMS_2030!W72)^(1/20)-1)</f>
        <v>6.9701018189438635E-4</v>
      </c>
      <c r="X72">
        <f>IF(AMS_2030!X72=0,0,(AMS_2050!X72/AMS_2030!X72)^(1/20)-1)</f>
        <v>-5.0459580192008247E-6</v>
      </c>
      <c r="Y72">
        <f>IF(AMS_2030!Y72=0,0,(AMS_2050!Y72/AMS_2030!Y72)^(1/20)-1)</f>
        <v>0</v>
      </c>
      <c r="Z72">
        <f>IF(AMS_2030!Z72=0,0,(AMS_2050!Z72/AMS_2030!Z72)^(1/20)-1)</f>
        <v>1.9740353364894325E-4</v>
      </c>
      <c r="AA72">
        <f>IF(AMS_2030!AA72=0,0,(AMS_2050!AA72/AMS_2030!AA72)^(1/20)-1)</f>
        <v>1.730230872813765E-3</v>
      </c>
      <c r="AB72">
        <f>IF(AMS_2030!AB72=0,0,(AMS_2050!AB72/AMS_2030!AB72)^(1/20)-1)</f>
        <v>1.6966306716703627E-4</v>
      </c>
      <c r="AC72">
        <f>IF(AMS_2030!AC72=0,0,(AMS_2050!AC72/AMS_2030!AC72)^(1/20)-1)</f>
        <v>0</v>
      </c>
      <c r="AD72">
        <f>IF(AMS_2030!AD72=0,0,(AMS_2050!AD72/AMS_2030!AD72)^(1/20)-1)</f>
        <v>0</v>
      </c>
      <c r="AE72">
        <f>IF(AMS_2030!AE72=0,0,(AMS_2050!AE72/AMS_2030!AE72)^(1/20)-1)</f>
        <v>0</v>
      </c>
      <c r="AF72">
        <f>IF(AMS_2030!AF72=0,0,(AMS_2050!AF72/AMS_2030!AF72)^(1/20)-1)</f>
        <v>0</v>
      </c>
      <c r="AG72">
        <f>IF(AMS_2030!AG72=0,0,(AMS_2050!AG72/AMS_2030!AG72)^(1/20)-1)</f>
        <v>0</v>
      </c>
      <c r="AH72">
        <f>IF(AMS_2030!AH72=0,0,(AMS_2050!AH72/AMS_2030!AH72)^(1/20)-1)</f>
        <v>0</v>
      </c>
      <c r="AI72">
        <f>IF(AMS_2030!AI72=0,0,(AMS_2050!AI72/AMS_2030!AI72)^(1/20)-1)</f>
        <v>0</v>
      </c>
      <c r="AJ72">
        <f>IF(AMS_2030!AJ72=0,0,(AMS_2050!AJ72/AMS_2030!AJ72)^(1/20)-1)</f>
        <v>-1.0848391009810054E-4</v>
      </c>
      <c r="AK72">
        <f>IF(AMS_2030!AK72=0,0,(AMS_2050!AK72/AMS_2030!AK72)^(1/20)-1)</f>
        <v>0</v>
      </c>
      <c r="AL72">
        <f>IF(AMS_2030!AL72=0,0,(AMS_2050!AL72/AMS_2030!AL72)^(1/20)-1)</f>
        <v>0</v>
      </c>
      <c r="AM72">
        <f>IF(AMS_2030!AM72=0,0,(AMS_2050!AM72/AMS_2030!AM72)^(1/20)-1)</f>
        <v>-4.0731130701576745E-7</v>
      </c>
      <c r="AN72">
        <f>IF(AMS_2030!AN72=0,0,(AMS_2050!AN72/AMS_2030!AN72)^(1/20)-1)</f>
        <v>0</v>
      </c>
      <c r="AO72">
        <f>IF(AMS_2030!AO72=0,0,(AMS_2050!AO72/AMS_2030!AO72)^(1/20)-1)</f>
        <v>0</v>
      </c>
      <c r="AP72">
        <f>IF(AMS_2030!AP72=0,0,(AMS_2050!AP72/AMS_2030!AP72)^(1/20)-1)</f>
        <v>0</v>
      </c>
      <c r="AQ72">
        <f>IF(AMS_2030!AQ72=0,0,(AMS_2050!AQ72/AMS_2030!AQ72)^(1/20)-1)</f>
        <v>0</v>
      </c>
      <c r="AR72">
        <f>IF(AMS_2030!AR72=0,0,(AMS_2050!AR72/AMS_2030!AR72)^(1/20)-1)</f>
        <v>0</v>
      </c>
      <c r="AS72">
        <f>IF(AMS_2030!AS72=0,0,(AMS_2050!AS72/AMS_2030!AS72)^(1/20)-1)</f>
        <v>0</v>
      </c>
      <c r="AT72">
        <f>IF(AMS_2030!AT72=0,0,(AMS_2050!AT72/AMS_2030!AT72)^(1/20)-1)</f>
        <v>0</v>
      </c>
      <c r="AU72">
        <f>IF(AMS_2030!AU72=0,0,(AMS_2050!AU72/AMS_2030!AU72)^(1/20)-1)</f>
        <v>-4.6893919124860739E-3</v>
      </c>
    </row>
    <row r="73" spans="1:47" x14ac:dyDescent="0.25">
      <c r="A73" s="146"/>
      <c r="B73" s="1" t="s">
        <v>34</v>
      </c>
      <c r="C73" s="1">
        <v>32</v>
      </c>
      <c r="D73" s="4" t="s">
        <v>71</v>
      </c>
      <c r="E73">
        <f>IF(AMS_2030!E73=0,0,(AMS_2050!E73/AMS_2030!E73)^(1/20)-1)</f>
        <v>-3.6021432250913366E-3</v>
      </c>
      <c r="F73">
        <f>IF(AMS_2030!F73=0,0,(AMS_2050!F73/AMS_2030!F73)^(1/20)-1)</f>
        <v>1.0958680870387649E-3</v>
      </c>
      <c r="G73">
        <f>IF(AMS_2030!G73=0,0,(AMS_2050!G73/AMS_2030!G73)^(1/20)-1)</f>
        <v>2.4577644364143225E-9</v>
      </c>
      <c r="H73">
        <f>IF(AMS_2030!H73=0,0,(AMS_2050!H73/AMS_2030!H73)^(1/20)-1)</f>
        <v>-8.6721817169872484E-3</v>
      </c>
      <c r="I73">
        <f>IF(AMS_2030!I73=0,0,(AMS_2050!I73/AMS_2030!I73)^(1/20)-1)</f>
        <v>2.8486998027876798E-3</v>
      </c>
      <c r="J73">
        <f>IF(AMS_2030!J73=0,0,(AMS_2050!J73/AMS_2030!J73)^(1/20)-1)</f>
        <v>-4.0846788319491845E-3</v>
      </c>
      <c r="K73" s="64">
        <f>IF('AMS_2030 (Z)'!AW73=0,0,('AMS_2050 (Z)'!AW73/'AMS_2030 (Z)'!AW73)^(1/20)-1)</f>
        <v>4.5701427544120321E-5</v>
      </c>
      <c r="L73" s="64">
        <f t="shared" si="6"/>
        <v>4.5701427544120321E-5</v>
      </c>
      <c r="M73">
        <f>IF(AMS_2030!M73=0,0,(AMS_2050!M73/AMS_2030!M73)^(1/20)-1)</f>
        <v>2.1923548379028102E-3</v>
      </c>
      <c r="N73">
        <f>IF(AMS_2030!N73=0,0,(AMS_2050!N73/AMS_2030!N73)^(1/20)-1)</f>
        <v>-5.0227926299778458E-3</v>
      </c>
      <c r="O73">
        <f>IF(AMS_2030!O73=0,0,(AMS_2050!O73/AMS_2030!O73)^(1/20)-1)</f>
        <v>-5.3606121123221939E-3</v>
      </c>
      <c r="P73">
        <f>IF(AMS_2030!P73=0,0,(AMS_2050!P73/AMS_2030!P73)^(1/20)-1)</f>
        <v>-7.7125701015767767E-4</v>
      </c>
      <c r="Q73">
        <f>IF(AMS_2030!Q73=0,0,(AMS_2050!Q73/AMS_2030!Q73)^(1/20)-1)</f>
        <v>-2.9386208089121624E-7</v>
      </c>
      <c r="R73">
        <f>IF(AMS_2030!R73=0,0,(AMS_2050!R73/AMS_2030!R73)^(1/20)-1)</f>
        <v>0</v>
      </c>
      <c r="S73" s="64">
        <f t="shared" si="8"/>
        <v>-5.8251058765446118E-5</v>
      </c>
      <c r="T73" s="64">
        <f>IF(AMS_2030!T73=0,0,(AMS_2050!T73/AMS_2030!T73)^(1/20)-1)</f>
        <v>-5.8251058765446118E-5</v>
      </c>
      <c r="U73">
        <f>IF(AMS_2030!U73=0,0,(AMS_2050!U73/AMS_2030!U73)^(1/20)-1)</f>
        <v>-1.9741219089430828E-6</v>
      </c>
      <c r="V73">
        <f>IF(AMS_2030!V73=0,0,(AMS_2050!V73/AMS_2030!V73)^(1/20)-1)</f>
        <v>3.1810796663478413E-8</v>
      </c>
      <c r="W73">
        <f>IF(AMS_2030!W73=0,0,(AMS_2050!W73/AMS_2030!W73)^(1/20)-1)</f>
        <v>1.7190937021638319E-4</v>
      </c>
      <c r="X73">
        <f>IF(AMS_2030!X73=0,0,(AMS_2050!X73/AMS_2030!X73)^(1/20)-1)</f>
        <v>9.711645165833005E-6</v>
      </c>
      <c r="Y73">
        <f>IF(AMS_2030!Y73=0,0,(AMS_2050!Y73/AMS_2030!Y73)^(1/20)-1)</f>
        <v>-5.6476170276184012E-3</v>
      </c>
      <c r="Z73">
        <f>IF(AMS_2030!Z73=0,0,(AMS_2050!Z73/AMS_2030!Z73)^(1/20)-1)</f>
        <v>1.9383795529903658E-4</v>
      </c>
      <c r="AA73">
        <f>IF(AMS_2030!AA73=0,0,(AMS_2050!AA73/AMS_2030!AA73)^(1/20)-1)</f>
        <v>1.7302302419852644E-3</v>
      </c>
      <c r="AB73">
        <f>IF(AMS_2030!AB73=0,0,(AMS_2050!AB73/AMS_2030!AB73)^(1/20)-1)</f>
        <v>1.5386923438520661E-4</v>
      </c>
      <c r="AC73">
        <f>IF(AMS_2030!AC73=0,0,(AMS_2050!AC73/AMS_2030!AC73)^(1/20)-1)</f>
        <v>-3.2473454331793938E-4</v>
      </c>
      <c r="AD73">
        <f>IF(AMS_2030!AD73=0,0,(AMS_2050!AD73/AMS_2030!AD73)^(1/20)-1)</f>
        <v>1.0870320321654248E-5</v>
      </c>
      <c r="AE73">
        <f>IF(AMS_2030!AE73=0,0,(AMS_2050!AE73/AMS_2030!AE73)^(1/20)-1)</f>
        <v>-3.206653614140631E-5</v>
      </c>
      <c r="AF73">
        <f>IF(AMS_2030!AF73=0,0,(AMS_2050!AF73/AMS_2030!AF73)^(1/20)-1)</f>
        <v>3.2950273427378995E-4</v>
      </c>
      <c r="AG73">
        <f>IF(AMS_2030!AG73=0,0,(AMS_2050!AG73/AMS_2030!AG73)^(1/20)-1)</f>
        <v>7.4072230924193683E-4</v>
      </c>
      <c r="AH73">
        <f>IF(AMS_2030!AH73=0,0,(AMS_2050!AH73/AMS_2030!AH73)^(1/20)-1)</f>
        <v>3.4258981072454731E-5</v>
      </c>
      <c r="AI73">
        <f>IF(AMS_2030!AI73=0,0,(AMS_2050!AI73/AMS_2030!AI73)^(1/20)-1)</f>
        <v>-1.2968720278538903E-4</v>
      </c>
      <c r="AJ73">
        <f>IF(AMS_2030!AJ73=0,0,(AMS_2050!AJ73/AMS_2030!AJ73)^(1/20)-1)</f>
        <v>-1.0378050337322975E-5</v>
      </c>
      <c r="AK73">
        <f>IF(AMS_2030!AK73=0,0,(AMS_2050!AK73/AMS_2030!AK73)^(1/20)-1)</f>
        <v>0</v>
      </c>
      <c r="AL73">
        <f>IF(AMS_2030!AL73=0,0,(AMS_2050!AL73/AMS_2030!AL73)^(1/20)-1)</f>
        <v>-2.907263659687187E-4</v>
      </c>
      <c r="AM73">
        <f>IF(AMS_2030!AM73=0,0,(AMS_2050!AM73/AMS_2030!AM73)^(1/20)-1)</f>
        <v>2.6594039015392923E-7</v>
      </c>
      <c r="AN73">
        <f>IF(AMS_2030!AN73=0,0,(AMS_2050!AN73/AMS_2030!AN73)^(1/20)-1)</f>
        <v>0</v>
      </c>
      <c r="AO73">
        <f>IF(AMS_2030!AO73=0,0,(AMS_2050!AO73/AMS_2030!AO73)^(1/20)-1)</f>
        <v>6.0834255105612911E-5</v>
      </c>
      <c r="AP73">
        <f>IF(AMS_2030!AP73=0,0,(AMS_2050!AP73/AMS_2030!AP73)^(1/20)-1)</f>
        <v>0</v>
      </c>
      <c r="AQ73">
        <f>IF(AMS_2030!AQ73=0,0,(AMS_2050!AQ73/AMS_2030!AQ73)^(1/20)-1)</f>
        <v>0</v>
      </c>
      <c r="AR73">
        <f>IF(AMS_2030!AR73=0,0,(AMS_2050!AR73/AMS_2030!AR73)^(1/20)-1)</f>
        <v>0</v>
      </c>
      <c r="AS73">
        <f>IF(AMS_2030!AS73=0,0,(AMS_2050!AS73/AMS_2030!AS73)^(1/20)-1)</f>
        <v>0</v>
      </c>
      <c r="AT73">
        <f>IF(AMS_2030!AT73=0,0,(AMS_2050!AT73/AMS_2030!AT73)^(1/20)-1)</f>
        <v>0</v>
      </c>
      <c r="AU73">
        <f>IF(AMS_2030!AU73=0,0,(AMS_2050!AU73/AMS_2030!AU73)^(1/20)-1)</f>
        <v>-9.6356146345144555E-4</v>
      </c>
    </row>
    <row r="74" spans="1:47" x14ac:dyDescent="0.25">
      <c r="A74" s="146"/>
      <c r="B74" s="1" t="s">
        <v>35</v>
      </c>
      <c r="C74" s="1">
        <v>33</v>
      </c>
      <c r="D74" s="4" t="s">
        <v>72</v>
      </c>
      <c r="E74">
        <f>IF(AMS_2030!E74=0,0,(AMS_2050!E74/AMS_2030!E74)^(1/20)-1)</f>
        <v>0</v>
      </c>
      <c r="F74">
        <f>IF(AMS_2030!F74=0,0,(AMS_2050!F74/AMS_2030!F74)^(1/20)-1)</f>
        <v>0</v>
      </c>
      <c r="G74">
        <f>IF(AMS_2030!G74=0,0,(AMS_2050!G74/AMS_2030!G74)^(1/20)-1)</f>
        <v>0</v>
      </c>
      <c r="H74">
        <f>IF(AMS_2030!H74=0,0,(AMS_2050!H74/AMS_2030!H74)^(1/20)-1)</f>
        <v>0</v>
      </c>
      <c r="I74">
        <f>IF(AMS_2030!I74=0,0,(AMS_2050!I74/AMS_2030!I74)^(1/20)-1)</f>
        <v>0</v>
      </c>
      <c r="J74">
        <f>IF(AMS_2030!J74=0,0,(AMS_2050!J74/AMS_2030!J74)^(1/20)-1)</f>
        <v>0</v>
      </c>
      <c r="K74" s="64">
        <f>IF('AMS_2030 (Z)'!AW74=0,0,('AMS_2050 (Z)'!AW74/'AMS_2030 (Z)'!AW74)^(1/20)-1)</f>
        <v>0</v>
      </c>
      <c r="L74" s="64">
        <f t="shared" si="6"/>
        <v>0</v>
      </c>
      <c r="M74">
        <f>IF(AMS_2030!M74=0,0,(AMS_2050!M74/AMS_2030!M74)^(1/20)-1)</f>
        <v>0</v>
      </c>
      <c r="N74">
        <f>IF(AMS_2030!N74=0,0,(AMS_2050!N74/AMS_2030!N74)^(1/20)-1)</f>
        <v>0</v>
      </c>
      <c r="O74">
        <f>IF(AMS_2030!O74=0,0,(AMS_2050!O74/AMS_2030!O74)^(1/20)-1)</f>
        <v>0</v>
      </c>
      <c r="P74">
        <f>IF(AMS_2030!P74=0,0,(AMS_2050!P74/AMS_2030!P74)^(1/20)-1)</f>
        <v>0</v>
      </c>
      <c r="Q74">
        <f>IF(AMS_2030!Q74=0,0,(AMS_2050!Q74/AMS_2030!Q74)^(1/20)-1)</f>
        <v>0</v>
      </c>
      <c r="R74">
        <f>IF(AMS_2030!R74=0,0,(AMS_2050!R74/AMS_2030!R74)^(1/20)-1)</f>
        <v>0</v>
      </c>
      <c r="S74" s="64">
        <f t="shared" si="8"/>
        <v>0</v>
      </c>
      <c r="T74" s="64">
        <f>IF(AMS_2030!T74=0,0,(AMS_2050!T74/AMS_2030!T74)^(1/20)-1)</f>
        <v>0</v>
      </c>
      <c r="U74">
        <f>IF(AMS_2030!U74=0,0,(AMS_2050!U74/AMS_2030!U74)^(1/20)-1)</f>
        <v>0</v>
      </c>
      <c r="V74">
        <f>IF(AMS_2030!V74=0,0,(AMS_2050!V74/AMS_2030!V74)^(1/20)-1)</f>
        <v>0</v>
      </c>
      <c r="W74">
        <f>IF(AMS_2030!W74=0,0,(AMS_2050!W74/AMS_2030!W74)^(1/20)-1)</f>
        <v>0</v>
      </c>
      <c r="X74">
        <f>IF(AMS_2030!X74=0,0,(AMS_2050!X74/AMS_2030!X74)^(1/20)-1)</f>
        <v>0</v>
      </c>
      <c r="Y74">
        <f>IF(AMS_2030!Y74=0,0,(AMS_2050!Y74/AMS_2030!Y74)^(1/20)-1)</f>
        <v>0</v>
      </c>
      <c r="Z74">
        <f>IF(AMS_2030!Z74=0,0,(AMS_2050!Z74/AMS_2030!Z74)^(1/20)-1)</f>
        <v>0</v>
      </c>
      <c r="AA74">
        <f>IF(AMS_2030!AA74=0,0,(AMS_2050!AA74/AMS_2030!AA74)^(1/20)-1)</f>
        <v>0</v>
      </c>
      <c r="AB74">
        <f>IF(AMS_2030!AB74=0,0,(AMS_2050!AB74/AMS_2030!AB74)^(1/20)-1)</f>
        <v>0</v>
      </c>
      <c r="AC74">
        <f>IF(AMS_2030!AC74=0,0,(AMS_2050!AC74/AMS_2030!AC74)^(1/20)-1)</f>
        <v>0</v>
      </c>
      <c r="AD74">
        <f>IF(AMS_2030!AD74=0,0,(AMS_2050!AD74/AMS_2030!AD74)^(1/20)-1)</f>
        <v>0</v>
      </c>
      <c r="AE74">
        <f>IF(AMS_2030!AE74=0,0,(AMS_2050!AE74/AMS_2030!AE74)^(1/20)-1)</f>
        <v>0</v>
      </c>
      <c r="AF74">
        <f>IF(AMS_2030!AF74=0,0,(AMS_2050!AF74/AMS_2030!AF74)^(1/20)-1)</f>
        <v>0</v>
      </c>
      <c r="AG74">
        <f>IF(AMS_2030!AG74=0,0,(AMS_2050!AG74/AMS_2030!AG74)^(1/20)-1)</f>
        <v>0</v>
      </c>
      <c r="AH74">
        <f>IF(AMS_2030!AH74=0,0,(AMS_2050!AH74/AMS_2030!AH74)^(1/20)-1)</f>
        <v>0</v>
      </c>
      <c r="AI74">
        <f>IF(AMS_2030!AI74=0,0,(AMS_2050!AI74/AMS_2030!AI74)^(1/20)-1)</f>
        <v>0</v>
      </c>
      <c r="AJ74">
        <f>IF(AMS_2030!AJ74=0,0,(AMS_2050!AJ74/AMS_2030!AJ74)^(1/20)-1)</f>
        <v>0</v>
      </c>
      <c r="AK74">
        <f>IF(AMS_2030!AK74=0,0,(AMS_2050!AK74/AMS_2030!AK74)^(1/20)-1)</f>
        <v>0</v>
      </c>
      <c r="AL74">
        <f>IF(AMS_2030!AL74=0,0,(AMS_2050!AL74/AMS_2030!AL74)^(1/20)-1)</f>
        <v>0</v>
      </c>
      <c r="AM74">
        <f>IF(AMS_2030!AM74=0,0,(AMS_2050!AM74/AMS_2030!AM74)^(1/20)-1)</f>
        <v>0</v>
      </c>
      <c r="AN74">
        <f>IF(AMS_2030!AN74=0,0,(AMS_2050!AN74/AMS_2030!AN74)^(1/20)-1)</f>
        <v>0</v>
      </c>
      <c r="AO74">
        <f>IF(AMS_2030!AO74=0,0,(AMS_2050!AO74/AMS_2030!AO74)^(1/20)-1)</f>
        <v>0</v>
      </c>
      <c r="AP74">
        <f>IF(AMS_2030!AP74=0,0,(AMS_2050!AP74/AMS_2030!AP74)^(1/20)-1)</f>
        <v>0</v>
      </c>
      <c r="AQ74">
        <f>IF(AMS_2030!AQ74=0,0,(AMS_2050!AQ74/AMS_2030!AQ74)^(1/20)-1)</f>
        <v>0</v>
      </c>
      <c r="AR74">
        <f>IF(AMS_2030!AR74=0,0,(AMS_2050!AR74/AMS_2030!AR74)^(1/20)-1)</f>
        <v>0</v>
      </c>
      <c r="AS74">
        <f>IF(AMS_2030!AS74=0,0,(AMS_2050!AS74/AMS_2030!AS74)^(1/20)-1)</f>
        <v>0</v>
      </c>
      <c r="AT74">
        <f>IF(AMS_2030!AT74=0,0,(AMS_2050!AT74/AMS_2030!AT74)^(1/20)-1)</f>
        <v>0</v>
      </c>
      <c r="AU74">
        <f>IF(AMS_2030!AU74=0,0,(AMS_2050!AU74/AMS_2030!AU74)^(1/20)-1)</f>
        <v>0</v>
      </c>
    </row>
    <row r="75" spans="1:47" x14ac:dyDescent="0.25">
      <c r="A75" s="146"/>
      <c r="B75" s="1" t="s">
        <v>36</v>
      </c>
      <c r="C75" s="1">
        <v>34</v>
      </c>
      <c r="D75" s="4" t="s">
        <v>73</v>
      </c>
      <c r="E75">
        <f>IF(AMS_2030!E75=0,0,(AMS_2050!E75/AMS_2030!E75)^(1/20)-1)</f>
        <v>0</v>
      </c>
      <c r="F75">
        <f>IF(AMS_2030!F75=0,0,(AMS_2050!F75/AMS_2030!F75)^(1/20)-1)</f>
        <v>0</v>
      </c>
      <c r="G75">
        <f>IF(AMS_2030!G75=0,0,(AMS_2050!G75/AMS_2030!G75)^(1/20)-1)</f>
        <v>0</v>
      </c>
      <c r="H75">
        <f>IF(AMS_2030!H75=0,0,(AMS_2050!H75/AMS_2030!H75)^(1/20)-1)</f>
        <v>0</v>
      </c>
      <c r="I75">
        <f>IF(AMS_2030!I75=0,0,(AMS_2050!I75/AMS_2030!I75)^(1/20)-1)</f>
        <v>0</v>
      </c>
      <c r="J75">
        <f>IF(AMS_2030!J75=0,0,(AMS_2050!J75/AMS_2030!J75)^(1/20)-1)</f>
        <v>0</v>
      </c>
      <c r="K75" s="64">
        <f>IF('AMS_2030 (Z)'!AW75=0,0,('AMS_2050 (Z)'!AW75/'AMS_2030 (Z)'!AW75)^(1/20)-1)</f>
        <v>0</v>
      </c>
      <c r="L75" s="64">
        <f t="shared" si="6"/>
        <v>0</v>
      </c>
      <c r="M75">
        <f>IF(AMS_2030!M75=0,0,(AMS_2050!M75/AMS_2030!M75)^(1/20)-1)</f>
        <v>0</v>
      </c>
      <c r="N75">
        <f>IF(AMS_2030!N75=0,0,(AMS_2050!N75/AMS_2030!N75)^(1/20)-1)</f>
        <v>0</v>
      </c>
      <c r="O75">
        <f>IF(AMS_2030!O75=0,0,(AMS_2050!O75/AMS_2030!O75)^(1/20)-1)</f>
        <v>0</v>
      </c>
      <c r="P75">
        <f>IF(AMS_2030!P75=0,0,(AMS_2050!P75/AMS_2030!P75)^(1/20)-1)</f>
        <v>0</v>
      </c>
      <c r="Q75">
        <f>IF(AMS_2030!Q75=0,0,(AMS_2050!Q75/AMS_2030!Q75)^(1/20)-1)</f>
        <v>0</v>
      </c>
      <c r="R75">
        <f>IF(AMS_2030!R75=0,0,(AMS_2050!R75/AMS_2030!R75)^(1/20)-1)</f>
        <v>0</v>
      </c>
      <c r="S75" s="64">
        <f t="shared" si="8"/>
        <v>0</v>
      </c>
      <c r="T75" s="64">
        <f>IF(AMS_2030!T75=0,0,(AMS_2050!T75/AMS_2030!T75)^(1/20)-1)</f>
        <v>0</v>
      </c>
      <c r="U75">
        <f>IF(AMS_2030!U75=0,0,(AMS_2050!U75/AMS_2030!U75)^(1/20)-1)</f>
        <v>0</v>
      </c>
      <c r="V75">
        <f>IF(AMS_2030!V75=0,0,(AMS_2050!V75/AMS_2030!V75)^(1/20)-1)</f>
        <v>0</v>
      </c>
      <c r="W75">
        <f>IF(AMS_2030!W75=0,0,(AMS_2050!W75/AMS_2030!W75)^(1/20)-1)</f>
        <v>0</v>
      </c>
      <c r="X75">
        <f>IF(AMS_2030!X75=0,0,(AMS_2050!X75/AMS_2030!X75)^(1/20)-1)</f>
        <v>0</v>
      </c>
      <c r="Y75">
        <f>IF(AMS_2030!Y75=0,0,(AMS_2050!Y75/AMS_2030!Y75)^(1/20)-1)</f>
        <v>0</v>
      </c>
      <c r="Z75">
        <f>IF(AMS_2030!Z75=0,0,(AMS_2050!Z75/AMS_2030!Z75)^(1/20)-1)</f>
        <v>0</v>
      </c>
      <c r="AA75">
        <f>IF(AMS_2030!AA75=0,0,(AMS_2050!AA75/AMS_2030!AA75)^(1/20)-1)</f>
        <v>0</v>
      </c>
      <c r="AB75">
        <f>IF(AMS_2030!AB75=0,0,(AMS_2050!AB75/AMS_2030!AB75)^(1/20)-1)</f>
        <v>0</v>
      </c>
      <c r="AC75">
        <f>IF(AMS_2030!AC75=0,0,(AMS_2050!AC75/AMS_2030!AC75)^(1/20)-1)</f>
        <v>0</v>
      </c>
      <c r="AD75">
        <f>IF(AMS_2030!AD75=0,0,(AMS_2050!AD75/AMS_2030!AD75)^(1/20)-1)</f>
        <v>0</v>
      </c>
      <c r="AE75">
        <f>IF(AMS_2030!AE75=0,0,(AMS_2050!AE75/AMS_2030!AE75)^(1/20)-1)</f>
        <v>0</v>
      </c>
      <c r="AF75">
        <f>IF(AMS_2030!AF75=0,0,(AMS_2050!AF75/AMS_2030!AF75)^(1/20)-1)</f>
        <v>0</v>
      </c>
      <c r="AG75">
        <f>IF(AMS_2030!AG75=0,0,(AMS_2050!AG75/AMS_2030!AG75)^(1/20)-1)</f>
        <v>0</v>
      </c>
      <c r="AH75">
        <f>IF(AMS_2030!AH75=0,0,(AMS_2050!AH75/AMS_2030!AH75)^(1/20)-1)</f>
        <v>0</v>
      </c>
      <c r="AI75">
        <f>IF(AMS_2030!AI75=0,0,(AMS_2050!AI75/AMS_2030!AI75)^(1/20)-1)</f>
        <v>0</v>
      </c>
      <c r="AJ75">
        <f>IF(AMS_2030!AJ75=0,0,(AMS_2050!AJ75/AMS_2030!AJ75)^(1/20)-1)</f>
        <v>0</v>
      </c>
      <c r="AK75">
        <f>IF(AMS_2030!AK75=0,0,(AMS_2050!AK75/AMS_2030!AK75)^(1/20)-1)</f>
        <v>0</v>
      </c>
      <c r="AL75">
        <f>IF(AMS_2030!AL75=0,0,(AMS_2050!AL75/AMS_2030!AL75)^(1/20)-1)</f>
        <v>0</v>
      </c>
      <c r="AM75">
        <f>IF(AMS_2030!AM75=0,0,(AMS_2050!AM75/AMS_2030!AM75)^(1/20)-1)</f>
        <v>0</v>
      </c>
      <c r="AN75">
        <f>IF(AMS_2030!AN75=0,0,(AMS_2050!AN75/AMS_2030!AN75)^(1/20)-1)</f>
        <v>0</v>
      </c>
      <c r="AO75">
        <f>IF(AMS_2030!AO75=0,0,(AMS_2050!AO75/AMS_2030!AO75)^(1/20)-1)</f>
        <v>0</v>
      </c>
      <c r="AP75">
        <f>IF(AMS_2030!AP75=0,0,(AMS_2050!AP75/AMS_2030!AP75)^(1/20)-1)</f>
        <v>0</v>
      </c>
      <c r="AQ75">
        <f>IF(AMS_2030!AQ75=0,0,(AMS_2050!AQ75/AMS_2030!AQ75)^(1/20)-1)</f>
        <v>0</v>
      </c>
      <c r="AR75">
        <f>IF(AMS_2030!AR75=0,0,(AMS_2050!AR75/AMS_2030!AR75)^(1/20)-1)</f>
        <v>0</v>
      </c>
      <c r="AS75">
        <f>IF(AMS_2030!AS75=0,0,(AMS_2050!AS75/AMS_2030!AS75)^(1/20)-1)</f>
        <v>0</v>
      </c>
      <c r="AT75">
        <f>IF(AMS_2030!AT75=0,0,(AMS_2050!AT75/AMS_2030!AT75)^(1/20)-1)</f>
        <v>0</v>
      </c>
      <c r="AU75">
        <f>IF(AMS_2030!AU75=0,0,(AMS_2050!AU75/AMS_2030!AU75)^(1/20)-1)</f>
        <v>0</v>
      </c>
    </row>
    <row r="76" spans="1:47" x14ac:dyDescent="0.25">
      <c r="A76" s="146"/>
      <c r="B76" s="1" t="s">
        <v>37</v>
      </c>
      <c r="C76" s="1">
        <v>35</v>
      </c>
      <c r="D76" s="4" t="s">
        <v>74</v>
      </c>
      <c r="E76">
        <f>IF(AMS_2030!E76=0,0,(AMS_2050!E76/AMS_2030!E76)^(1/20)-1)</f>
        <v>-6.7000125184593085E-3</v>
      </c>
      <c r="F76">
        <f>IF(AMS_2030!F76=0,0,(AMS_2050!F76/AMS_2030!F76)^(1/20)-1)</f>
        <v>-5.4862449626420506E-3</v>
      </c>
      <c r="G76">
        <f>IF(AMS_2030!G76=0,0,(AMS_2050!G76/AMS_2030!G76)^(1/20)-1)</f>
        <v>-6.2405615132402614E-3</v>
      </c>
      <c r="H76">
        <f>IF(AMS_2030!H76=0,0,(AMS_2050!H76/AMS_2030!H76)^(1/20)-1)</f>
        <v>-5.4710055666503665E-3</v>
      </c>
      <c r="I76">
        <f>IF(AMS_2030!I76=0,0,(AMS_2050!I76/AMS_2030!I76)^(1/20)-1)</f>
        <v>-6.1777201589310327E-3</v>
      </c>
      <c r="J76">
        <f>IF(AMS_2030!J76=0,0,(AMS_2050!J76/AMS_2030!J76)^(1/20)-1)</f>
        <v>-5.7938317639725234E-3</v>
      </c>
      <c r="K76" s="64">
        <f>IF('AMS_2030 (Z)'!AW76=0,0,('AMS_2050 (Z)'!AW76/'AMS_2030 (Z)'!AW76)^(1/20)-1)</f>
        <v>-5.5947605604299566E-3</v>
      </c>
      <c r="L76" s="64">
        <f t="shared" si="6"/>
        <v>-5.5947605604299566E-3</v>
      </c>
      <c r="M76">
        <f>IF(AMS_2030!M76=0,0,(AMS_2050!M76/AMS_2030!M76)^(1/20)-1)</f>
        <v>-4.6560800001882452E-3</v>
      </c>
      <c r="N76">
        <f>IF(AMS_2030!N76=0,0,(AMS_2050!N76/AMS_2030!N76)^(1/20)-1)</f>
        <v>-6.0013279721160551E-3</v>
      </c>
      <c r="O76">
        <f>IF(AMS_2030!O76=0,0,(AMS_2050!O76/AMS_2030!O76)^(1/20)-1)</f>
        <v>-7.1183112432713358E-3</v>
      </c>
      <c r="P76">
        <f>IF(AMS_2030!P76=0,0,(AMS_2050!P76/AMS_2030!P76)^(1/20)-1)</f>
        <v>-7.8558397759235232E-3</v>
      </c>
      <c r="Q76">
        <f>IF(AMS_2030!Q76=0,0,(AMS_2050!Q76/AMS_2030!Q76)^(1/20)-1)</f>
        <v>-6.2408559838829092E-3</v>
      </c>
      <c r="R76">
        <f>IF(AMS_2030!R76=0,0,(AMS_2050!R76/AMS_2030!R76)^(1/20)-1)</f>
        <v>-6.2405294863820959E-3</v>
      </c>
      <c r="S76" s="64">
        <f t="shared" si="8"/>
        <v>-6.228892093995464E-3</v>
      </c>
      <c r="T76" s="64">
        <f>IF(AMS_2030!T76=0,0,(AMS_2050!T76/AMS_2030!T76)^(1/20)-1)</f>
        <v>-6.228892093995464E-3</v>
      </c>
      <c r="U76">
        <f>IF(AMS_2030!U76=0,0,(AMS_2050!U76/AMS_2030!U76)^(1/20)-1)</f>
        <v>-6.2377683301580999E-3</v>
      </c>
      <c r="V76">
        <f>IF(AMS_2030!V76=0,0,(AMS_2050!V76/AMS_2030!V76)^(1/20)-1)</f>
        <v>-6.240532343387728E-3</v>
      </c>
      <c r="W76">
        <f>IF(AMS_2030!W76=0,0,(AMS_2050!W76/AMS_2030!W76)^(1/20)-1)</f>
        <v>-5.2006325667526276E-3</v>
      </c>
      <c r="X76">
        <f>IF(AMS_2030!X76=0,0,(AMS_2050!X76/AMS_2030!X76)^(1/20)-1)</f>
        <v>-6.2216289656140678E-3</v>
      </c>
      <c r="Y76">
        <f>IF(AMS_2030!Y76=0,0,(AMS_2050!Y76/AMS_2030!Y76)^(1/20)-1)</f>
        <v>-1.1852936668027447E-2</v>
      </c>
      <c r="Z76">
        <f>IF(AMS_2030!Z76=0,0,(AMS_2050!Z76/AMS_2030!Z76)^(1/20)-1)</f>
        <v>-6.0456930991983349E-3</v>
      </c>
      <c r="AA76">
        <f>IF(AMS_2030!AA76=0,0,(AMS_2050!AA76/AMS_2030!AA76)^(1/20)-1)</f>
        <v>-4.5211304412182685E-3</v>
      </c>
      <c r="AB76">
        <f>IF(AMS_2030!AB76=0,0,(AMS_2050!AB76/AMS_2030!AB76)^(1/20)-1)</f>
        <v>-6.2707190373049171E-3</v>
      </c>
      <c r="AC76">
        <f>IF(AMS_2030!AC76=0,0,(AMS_2050!AC76/AMS_2030!AC76)^(1/20)-1)</f>
        <v>-6.5632719722990007E-3</v>
      </c>
      <c r="AD76">
        <f>IF(AMS_2030!AD76=0,0,(AMS_2050!AD76/AMS_2030!AD76)^(1/20)-1)</f>
        <v>-6.2297614722746086E-3</v>
      </c>
      <c r="AE76">
        <f>IF(AMS_2030!AE76=0,0,(AMS_2050!AE76/AMS_2030!AE76)^(1/20)-1)</f>
        <v>-6.2724303785388624E-3</v>
      </c>
      <c r="AF76">
        <f>IF(AMS_2030!AF76=0,0,(AMS_2050!AF76/AMS_2030!AF76)^(1/20)-1)</f>
        <v>-5.9131175042799189E-3</v>
      </c>
      <c r="AG76">
        <f>IF(AMS_2030!AG76=0,0,(AMS_2050!AG76/AMS_2030!AG76)^(1/20)-1)</f>
        <v>-5.5044641713695164E-3</v>
      </c>
      <c r="AH76">
        <f>IF(AMS_2030!AH76=0,0,(AMS_2050!AH76/AMS_2030!AH76)^(1/20)-1)</f>
        <v>-6.2065187699571478E-3</v>
      </c>
      <c r="AI76">
        <f>IF(AMS_2030!AI76=0,0,(AMS_2050!AI76/AMS_2030!AI76)^(1/20)-1)</f>
        <v>-6.3673225360614261E-3</v>
      </c>
      <c r="AJ76">
        <f>IF(AMS_2030!AJ76=0,0,(AMS_2050!AJ76/AMS_2030!AJ76)^(1/20)-1)</f>
        <v>-6.2590959227837306E-3</v>
      </c>
      <c r="AK76">
        <f>IF(AMS_2030!AK76=0,0,(AMS_2050!AK76/AMS_2030!AK76)^(1/20)-1)</f>
        <v>0</v>
      </c>
      <c r="AL76">
        <f>IF(AMS_2030!AL76=0,0,(AMS_2050!AL76/AMS_2030!AL76)^(1/20)-1)</f>
        <v>-6.5294760251555228E-3</v>
      </c>
      <c r="AM76">
        <f>IF(AMS_2030!AM76=0,0,(AMS_2050!AM76/AMS_2030!AM76)^(1/20)-1)</f>
        <v>-6.2407298123490218E-3</v>
      </c>
      <c r="AN76">
        <f>IF(AMS_2030!AN76=0,0,(AMS_2050!AN76/AMS_2030!AN76)^(1/20)-1)</f>
        <v>0</v>
      </c>
      <c r="AO76">
        <f>IF(AMS_2030!AO76=0,0,(AMS_2050!AO76/AMS_2030!AO76)^(1/20)-1)</f>
        <v>-6.1801093406211871E-3</v>
      </c>
      <c r="AP76">
        <f>IF(AMS_2030!AP76=0,0,(AMS_2050!AP76/AMS_2030!AP76)^(1/20)-1)</f>
        <v>-6.2405639556672998E-3</v>
      </c>
      <c r="AQ76">
        <f>IF(AMS_2030!AQ76=0,0,(AMS_2050!AQ76/AMS_2030!AQ76)^(1/20)-1)</f>
        <v>0</v>
      </c>
      <c r="AR76">
        <f>IF(AMS_2030!AR76=0,0,(AMS_2050!AR76/AMS_2030!AR76)^(1/20)-1)</f>
        <v>-6.2405639556670778E-3</v>
      </c>
      <c r="AS76">
        <f>IF(AMS_2030!AS76=0,0,(AMS_2050!AS76/AMS_2030!AS76)^(1/20)-1)</f>
        <v>0</v>
      </c>
      <c r="AT76">
        <f>IF(AMS_2030!AT76=0,0,(AMS_2050!AT76/AMS_2030!AT76)^(1/20)-1)</f>
        <v>0</v>
      </c>
      <c r="AU76">
        <f>IF(AMS_2030!AU76=0,0,(AMS_2050!AU76/AMS_2030!AU76)^(1/20)-1)</f>
        <v>-7.655472862090007E-3</v>
      </c>
    </row>
    <row r="77" spans="1:47" x14ac:dyDescent="0.25">
      <c r="A77" s="146"/>
      <c r="B77" s="1" t="s">
        <v>38</v>
      </c>
      <c r="C77" s="1">
        <v>36</v>
      </c>
      <c r="D77" s="4" t="s">
        <v>75</v>
      </c>
      <c r="E77">
        <f>IF(AMS_2030!E77=0,0,(AMS_2050!E77/AMS_2030!E77)^(1/20)-1)</f>
        <v>0</v>
      </c>
      <c r="F77">
        <f>IF(AMS_2030!F77=0,0,(AMS_2050!F77/AMS_2030!F77)^(1/20)-1)</f>
        <v>0</v>
      </c>
      <c r="G77">
        <f>IF(AMS_2030!G77=0,0,(AMS_2050!G77/AMS_2030!G77)^(1/20)-1)</f>
        <v>0</v>
      </c>
      <c r="H77">
        <f>IF(AMS_2030!H77=0,0,(AMS_2050!H77/AMS_2030!H77)^(1/20)-1)</f>
        <v>0</v>
      </c>
      <c r="I77">
        <f>IF(AMS_2030!I77=0,0,(AMS_2050!I77/AMS_2030!I77)^(1/20)-1)</f>
        <v>0</v>
      </c>
      <c r="J77">
        <f>IF(AMS_2030!J77=0,0,(AMS_2050!J77/AMS_2030!J77)^(1/20)-1)</f>
        <v>0</v>
      </c>
      <c r="K77" s="64">
        <f>IF('AMS_2030 (Z)'!AW77=0,0,('AMS_2050 (Z)'!AW77/'AMS_2030 (Z)'!AW77)^(1/20)-1)</f>
        <v>0</v>
      </c>
      <c r="L77" s="64">
        <f t="shared" si="6"/>
        <v>0</v>
      </c>
      <c r="M77">
        <f>IF(AMS_2030!M77=0,0,(AMS_2050!M77/AMS_2030!M77)^(1/20)-1)</f>
        <v>0</v>
      </c>
      <c r="N77">
        <f>IF(AMS_2030!N77=0,0,(AMS_2050!N77/AMS_2030!N77)^(1/20)-1)</f>
        <v>0</v>
      </c>
      <c r="O77">
        <f>IF(AMS_2030!O77=0,0,(AMS_2050!O77/AMS_2030!O77)^(1/20)-1)</f>
        <v>0</v>
      </c>
      <c r="P77">
        <f>IF(AMS_2030!P77=0,0,(AMS_2050!P77/AMS_2030!P77)^(1/20)-1)</f>
        <v>0</v>
      </c>
      <c r="Q77">
        <f>IF(AMS_2030!Q77=0,0,(AMS_2050!Q77/AMS_2030!Q77)^(1/20)-1)</f>
        <v>0</v>
      </c>
      <c r="R77">
        <f>IF(AMS_2030!R77=0,0,(AMS_2050!R77/AMS_2030!R77)^(1/20)-1)</f>
        <v>0</v>
      </c>
      <c r="S77" s="64">
        <f t="shared" si="8"/>
        <v>0</v>
      </c>
      <c r="T77" s="64">
        <f>IF(AMS_2030!T77=0,0,(AMS_2050!T77/AMS_2030!T77)^(1/20)-1)</f>
        <v>0</v>
      </c>
      <c r="U77">
        <f>IF(AMS_2030!U77=0,0,(AMS_2050!U77/AMS_2030!U77)^(1/20)-1)</f>
        <v>0</v>
      </c>
      <c r="V77">
        <f>IF(AMS_2030!V77=0,0,(AMS_2050!V77/AMS_2030!V77)^(1/20)-1)</f>
        <v>0</v>
      </c>
      <c r="W77">
        <f>IF(AMS_2030!W77=0,0,(AMS_2050!W77/AMS_2030!W77)^(1/20)-1)</f>
        <v>0</v>
      </c>
      <c r="X77">
        <f>IF(AMS_2030!X77=0,0,(AMS_2050!X77/AMS_2030!X77)^(1/20)-1)</f>
        <v>0</v>
      </c>
      <c r="Y77">
        <f>IF(AMS_2030!Y77=0,0,(AMS_2050!Y77/AMS_2030!Y77)^(1/20)-1)</f>
        <v>0</v>
      </c>
      <c r="Z77">
        <f>IF(AMS_2030!Z77=0,0,(AMS_2050!Z77/AMS_2030!Z77)^(1/20)-1)</f>
        <v>0</v>
      </c>
      <c r="AA77">
        <f>IF(AMS_2030!AA77=0,0,(AMS_2050!AA77/AMS_2030!AA77)^(1/20)-1)</f>
        <v>0</v>
      </c>
      <c r="AB77">
        <f>IF(AMS_2030!AB77=0,0,(AMS_2050!AB77/AMS_2030!AB77)^(1/20)-1)</f>
        <v>0</v>
      </c>
      <c r="AC77">
        <f>IF(AMS_2030!AC77=0,0,(AMS_2050!AC77/AMS_2030!AC77)^(1/20)-1)</f>
        <v>0</v>
      </c>
      <c r="AD77">
        <f>IF(AMS_2030!AD77=0,0,(AMS_2050!AD77/AMS_2030!AD77)^(1/20)-1)</f>
        <v>0</v>
      </c>
      <c r="AE77">
        <f>IF(AMS_2030!AE77=0,0,(AMS_2050!AE77/AMS_2030!AE77)^(1/20)-1)</f>
        <v>0</v>
      </c>
      <c r="AF77">
        <f>IF(AMS_2030!AF77=0,0,(AMS_2050!AF77/AMS_2030!AF77)^(1/20)-1)</f>
        <v>0</v>
      </c>
      <c r="AG77">
        <f>IF(AMS_2030!AG77=0,0,(AMS_2050!AG77/AMS_2030!AG77)^(1/20)-1)</f>
        <v>0</v>
      </c>
      <c r="AH77">
        <f>IF(AMS_2030!AH77=0,0,(AMS_2050!AH77/AMS_2030!AH77)^(1/20)-1)</f>
        <v>0</v>
      </c>
      <c r="AI77">
        <f>IF(AMS_2030!AI77=0,0,(AMS_2050!AI77/AMS_2030!AI77)^(1/20)-1)</f>
        <v>0</v>
      </c>
      <c r="AJ77">
        <f>IF(AMS_2030!AJ77=0,0,(AMS_2050!AJ77/AMS_2030!AJ77)^(1/20)-1)</f>
        <v>0</v>
      </c>
      <c r="AK77">
        <f>IF(AMS_2030!AK77=0,0,(AMS_2050!AK77/AMS_2030!AK77)^(1/20)-1)</f>
        <v>0</v>
      </c>
      <c r="AL77">
        <f>IF(AMS_2030!AL77=0,0,(AMS_2050!AL77/AMS_2030!AL77)^(1/20)-1)</f>
        <v>0</v>
      </c>
      <c r="AM77">
        <f>IF(AMS_2030!AM77=0,0,(AMS_2050!AM77/AMS_2030!AM77)^(1/20)-1)</f>
        <v>0</v>
      </c>
      <c r="AN77">
        <f>IF(AMS_2030!AN77=0,0,(AMS_2050!AN77/AMS_2030!AN77)^(1/20)-1)</f>
        <v>0</v>
      </c>
      <c r="AO77">
        <f>IF(AMS_2030!AO77=0,0,(AMS_2050!AO77/AMS_2030!AO77)^(1/20)-1)</f>
        <v>0</v>
      </c>
      <c r="AP77">
        <f>IF(AMS_2030!AP77=0,0,(AMS_2050!AP77/AMS_2030!AP77)^(1/20)-1)</f>
        <v>0</v>
      </c>
      <c r="AQ77">
        <f>IF(AMS_2030!AQ77=0,0,(AMS_2050!AQ77/AMS_2030!AQ77)^(1/20)-1)</f>
        <v>0</v>
      </c>
      <c r="AR77">
        <f>IF(AMS_2030!AR77=0,0,(AMS_2050!AR77/AMS_2030!AR77)^(1/20)-1)</f>
        <v>0</v>
      </c>
      <c r="AS77">
        <f>IF(AMS_2030!AS77=0,0,(AMS_2050!AS77/AMS_2030!AS77)^(1/20)-1)</f>
        <v>0</v>
      </c>
      <c r="AT77">
        <f>IF(AMS_2030!AT77=0,0,(AMS_2050!AT77/AMS_2030!AT77)^(1/20)-1)</f>
        <v>0</v>
      </c>
      <c r="AU77">
        <f>IF(AMS_2030!AU77=0,0,(AMS_2050!AU77/AMS_2030!AU77)^(1/20)-1)</f>
        <v>0</v>
      </c>
    </row>
    <row r="78" spans="1:47" x14ac:dyDescent="0.25">
      <c r="A78" s="146"/>
      <c r="B78" s="1" t="s">
        <v>39</v>
      </c>
      <c r="C78" s="1">
        <v>37</v>
      </c>
      <c r="D78" s="4" t="s">
        <v>76</v>
      </c>
      <c r="E78">
        <f>IF(AMS_2030!E78=0,0,(AMS_2050!E78/AMS_2030!E78)^(1/20)-1)</f>
        <v>0</v>
      </c>
      <c r="F78">
        <f>IF(AMS_2030!F78=0,0,(AMS_2050!F78/AMS_2030!F78)^(1/20)-1)</f>
        <v>0</v>
      </c>
      <c r="G78">
        <f>IF(AMS_2030!G78=0,0,(AMS_2050!G78/AMS_2030!G78)^(1/20)-1)</f>
        <v>0</v>
      </c>
      <c r="H78">
        <f>IF(AMS_2030!H78=0,0,(AMS_2050!H78/AMS_2030!H78)^(1/20)-1)</f>
        <v>0</v>
      </c>
      <c r="I78">
        <f>IF(AMS_2030!I78=0,0,(AMS_2050!I78/AMS_2030!I78)^(1/20)-1)</f>
        <v>0</v>
      </c>
      <c r="J78">
        <f>IF(AMS_2030!J78=0,0,(AMS_2050!J78/AMS_2030!J78)^(1/20)-1)</f>
        <v>0</v>
      </c>
      <c r="K78" s="64">
        <f>IF('AMS_2030 (Z)'!AW78=0,0,('AMS_2050 (Z)'!AW78/'AMS_2030 (Z)'!AW78)^(1/20)-1)</f>
        <v>0</v>
      </c>
      <c r="L78" s="64">
        <f t="shared" si="6"/>
        <v>0</v>
      </c>
      <c r="M78">
        <f>IF(AMS_2030!M78=0,0,(AMS_2050!M78/AMS_2030!M78)^(1/20)-1)</f>
        <v>0</v>
      </c>
      <c r="N78">
        <f>IF(AMS_2030!N78=0,0,(AMS_2050!N78/AMS_2030!N78)^(1/20)-1)</f>
        <v>0</v>
      </c>
      <c r="O78">
        <f>IF(AMS_2030!O78=0,0,(AMS_2050!O78/AMS_2030!O78)^(1/20)-1)</f>
        <v>0</v>
      </c>
      <c r="P78">
        <f>IF(AMS_2030!P78=0,0,(AMS_2050!P78/AMS_2030!P78)^(1/20)-1)</f>
        <v>0</v>
      </c>
      <c r="Q78">
        <f>IF(AMS_2030!Q78=0,0,(AMS_2050!Q78/AMS_2030!Q78)^(1/20)-1)</f>
        <v>0</v>
      </c>
      <c r="R78">
        <f>IF(AMS_2030!R78=0,0,(AMS_2050!R78/AMS_2030!R78)^(1/20)-1)</f>
        <v>0</v>
      </c>
      <c r="S78" s="64">
        <f t="shared" si="8"/>
        <v>0</v>
      </c>
      <c r="T78" s="64">
        <f>IF(AMS_2030!T78=0,0,(AMS_2050!T78/AMS_2030!T78)^(1/20)-1)</f>
        <v>0</v>
      </c>
      <c r="U78">
        <f>IF(AMS_2030!U78=0,0,(AMS_2050!U78/AMS_2030!U78)^(1/20)-1)</f>
        <v>0</v>
      </c>
      <c r="V78">
        <f>IF(AMS_2030!V78=0,0,(AMS_2050!V78/AMS_2030!V78)^(1/20)-1)</f>
        <v>0</v>
      </c>
      <c r="W78">
        <f>IF(AMS_2030!W78=0,0,(AMS_2050!W78/AMS_2030!W78)^(1/20)-1)</f>
        <v>0</v>
      </c>
      <c r="X78">
        <f>IF(AMS_2030!X78=0,0,(AMS_2050!X78/AMS_2030!X78)^(1/20)-1)</f>
        <v>0</v>
      </c>
      <c r="Y78">
        <f>IF(AMS_2030!Y78=0,0,(AMS_2050!Y78/AMS_2030!Y78)^(1/20)-1)</f>
        <v>0</v>
      </c>
      <c r="Z78">
        <f>IF(AMS_2030!Z78=0,0,(AMS_2050!Z78/AMS_2030!Z78)^(1/20)-1)</f>
        <v>0</v>
      </c>
      <c r="AA78">
        <f>IF(AMS_2030!AA78=0,0,(AMS_2050!AA78/AMS_2030!AA78)^(1/20)-1)</f>
        <v>0</v>
      </c>
      <c r="AB78">
        <f>IF(AMS_2030!AB78=0,0,(AMS_2050!AB78/AMS_2030!AB78)^(1/20)-1)</f>
        <v>0</v>
      </c>
      <c r="AC78">
        <f>IF(AMS_2030!AC78=0,0,(AMS_2050!AC78/AMS_2030!AC78)^(1/20)-1)</f>
        <v>0</v>
      </c>
      <c r="AD78">
        <f>IF(AMS_2030!AD78=0,0,(AMS_2050!AD78/AMS_2030!AD78)^(1/20)-1)</f>
        <v>0</v>
      </c>
      <c r="AE78">
        <f>IF(AMS_2030!AE78=0,0,(AMS_2050!AE78/AMS_2030!AE78)^(1/20)-1)</f>
        <v>0</v>
      </c>
      <c r="AF78">
        <f>IF(AMS_2030!AF78=0,0,(AMS_2050!AF78/AMS_2030!AF78)^(1/20)-1)</f>
        <v>0</v>
      </c>
      <c r="AG78">
        <f>IF(AMS_2030!AG78=0,0,(AMS_2050!AG78/AMS_2030!AG78)^(1/20)-1)</f>
        <v>0</v>
      </c>
      <c r="AH78">
        <f>IF(AMS_2030!AH78=0,0,(AMS_2050!AH78/AMS_2030!AH78)^(1/20)-1)</f>
        <v>0</v>
      </c>
      <c r="AI78">
        <f>IF(AMS_2030!AI78=0,0,(AMS_2050!AI78/AMS_2030!AI78)^(1/20)-1)</f>
        <v>0</v>
      </c>
      <c r="AJ78">
        <f>IF(AMS_2030!AJ78=0,0,(AMS_2050!AJ78/AMS_2030!AJ78)^(1/20)-1)</f>
        <v>0</v>
      </c>
      <c r="AK78">
        <f>IF(AMS_2030!AK78=0,0,(AMS_2050!AK78/AMS_2030!AK78)^(1/20)-1)</f>
        <v>0</v>
      </c>
      <c r="AL78">
        <f>IF(AMS_2030!AL78=0,0,(AMS_2050!AL78/AMS_2030!AL78)^(1/20)-1)</f>
        <v>0</v>
      </c>
      <c r="AM78">
        <f>IF(AMS_2030!AM78=0,0,(AMS_2050!AM78/AMS_2030!AM78)^(1/20)-1)</f>
        <v>0</v>
      </c>
      <c r="AN78">
        <f>IF(AMS_2030!AN78=0,0,(AMS_2050!AN78/AMS_2030!AN78)^(1/20)-1)</f>
        <v>0</v>
      </c>
      <c r="AO78">
        <f>IF(AMS_2030!AO78=0,0,(AMS_2050!AO78/AMS_2030!AO78)^(1/20)-1)</f>
        <v>0</v>
      </c>
      <c r="AP78">
        <f>IF(AMS_2030!AP78=0,0,(AMS_2050!AP78/AMS_2030!AP78)^(1/20)-1)</f>
        <v>0</v>
      </c>
      <c r="AQ78">
        <f>IF(AMS_2030!AQ78=0,0,(AMS_2050!AQ78/AMS_2030!AQ78)^(1/20)-1)</f>
        <v>0</v>
      </c>
      <c r="AR78">
        <f>IF(AMS_2030!AR78=0,0,(AMS_2050!AR78/AMS_2030!AR78)^(1/20)-1)</f>
        <v>0</v>
      </c>
      <c r="AS78">
        <f>IF(AMS_2030!AS78=0,0,(AMS_2050!AS78/AMS_2030!AS78)^(1/20)-1)</f>
        <v>0</v>
      </c>
      <c r="AT78">
        <f>IF(AMS_2030!AT78=0,0,(AMS_2050!AT78/AMS_2030!AT78)^(1/20)-1)</f>
        <v>0</v>
      </c>
      <c r="AU78">
        <f>IF(AMS_2030!AU78=0,0,(AMS_2050!AU78/AMS_2030!AU78)^(1/20)-1)</f>
        <v>0</v>
      </c>
    </row>
    <row r="79" spans="1:47" x14ac:dyDescent="0.25">
      <c r="A79" s="146" t="s">
        <v>93</v>
      </c>
      <c r="B79" s="1" t="s">
        <v>3</v>
      </c>
      <c r="C79" s="1" t="s">
        <v>3</v>
      </c>
      <c r="D79" s="4" t="s">
        <v>40</v>
      </c>
      <c r="E79">
        <f>IF(AMS_2030!E79=0,0,(AMS_2050!E79/AMS_2030!E79)^(1/20)-1)</f>
        <v>-3.7888807696249138E-3</v>
      </c>
      <c r="F79">
        <f>IF(AMS_2030!F79=0,0,(AMS_2050!F79/AMS_2030!F79)^(1/20)-1)</f>
        <v>-4.0234024426322179E-5</v>
      </c>
      <c r="G79">
        <f>IF(AMS_2030!G79=0,0,(AMS_2050!G79/AMS_2030!G79)^(1/20)-1)</f>
        <v>2.4577644364143225E-9</v>
      </c>
      <c r="H79">
        <f>IF(AMS_2030!H79=0,0,(AMS_2050!H79/AMS_2030!H79)^(1/20)-1)</f>
        <v>-1.9736191741969833E-2</v>
      </c>
      <c r="I79">
        <f>IF(AMS_2030!I79=0,0,(AMS_2050!I79/AMS_2030!I79)^(1/20)-1)</f>
        <v>5.2786509130262615E-3</v>
      </c>
      <c r="J79">
        <f>IF(AMS_2030!J79=0,0,(AMS_2050!J79/AMS_2030!J79)^(1/20)-1)</f>
        <v>-2.6581066199115044E-3</v>
      </c>
      <c r="K79" s="64">
        <f>IF('AMS_2030 (Z)'!AW79=0,0,('AMS_2050 (Z)'!AW79/'AMS_2030 (Z)'!AW79)^(1/20)-1)</f>
        <v>8.8945835201115209E-4</v>
      </c>
      <c r="L79" s="64">
        <f t="shared" si="6"/>
        <v>8.8945835201115209E-4</v>
      </c>
      <c r="M79">
        <f>IF(AMS_2030!M79=0,0,(AMS_2050!M79/AMS_2030!M79)^(1/20)-1)</f>
        <v>9.6103722848384088E-4</v>
      </c>
      <c r="N79">
        <f>IF(AMS_2030!N79=0,0,(AMS_2050!N79/AMS_2030!N79)^(1/20)-1)</f>
        <v>-1.6519182706086211E-3</v>
      </c>
      <c r="O79">
        <f>IF(AMS_2030!O79=0,0,(AMS_2050!O79/AMS_2030!O79)^(1/20)-1)</f>
        <v>-1.335452108455204E-3</v>
      </c>
      <c r="P79">
        <f>IF(AMS_2030!P79=0,0,(AMS_2050!P79/AMS_2030!P79)^(1/20)-1)</f>
        <v>-1.8212762415599215E-3</v>
      </c>
      <c r="Q79">
        <f>IF(AMS_2030!Q79=0,0,(AMS_2050!Q79/AMS_2030!Q79)^(1/20)-1)</f>
        <v>2.9411581820786292E-3</v>
      </c>
      <c r="R79">
        <f>IF(AMS_2030!R79=0,0,(AMS_2050!R79/AMS_2030!R79)^(1/20)-1)</f>
        <v>3.4685743610651798E-8</v>
      </c>
      <c r="S79" s="64">
        <f t="shared" si="8"/>
        <v>8.2280264561696015E-6</v>
      </c>
      <c r="T79" s="64">
        <f>IF(AMS_2030!T79=0,0,(AMS_2050!T79/AMS_2030!T79)^(1/20)-1)</f>
        <v>8.2280264561696015E-6</v>
      </c>
      <c r="U79">
        <f>IF(AMS_2030!U79=0,0,(AMS_2050!U79/AMS_2030!U79)^(1/20)-1)</f>
        <v>-2.7071842084724906E-6</v>
      </c>
      <c r="V79">
        <f>IF(AMS_2030!V79=0,0,(AMS_2050!V79/AMS_2030!V79)^(1/20)-1)</f>
        <v>3.1810796663478413E-8</v>
      </c>
      <c r="W79">
        <f>IF(AMS_2030!W79=0,0,(AMS_2050!W79/AMS_2030!W79)^(1/20)-1)</f>
        <v>1.361363462063947E-3</v>
      </c>
      <c r="X79">
        <f>IF(AMS_2030!X79=0,0,(AMS_2050!X79/AMS_2030!X79)^(1/20)-1)</f>
        <v>3.3333202841068221E-4</v>
      </c>
      <c r="Y79">
        <f>IF(AMS_2030!Y79=0,0,(AMS_2050!Y79/AMS_2030!Y79)^(1/20)-1)</f>
        <v>0</v>
      </c>
      <c r="Z79">
        <f>IF(AMS_2030!Z79=0,0,(AMS_2050!Z79/AMS_2030!Z79)^(1/20)-1)</f>
        <v>-6.8051659431045408E-4</v>
      </c>
      <c r="AA79">
        <f>IF(AMS_2030!AA79=0,0,(AMS_2050!AA79/AMS_2030!AA79)^(1/20)-1)</f>
        <v>1.7302264939142997E-3</v>
      </c>
      <c r="AB79">
        <f>IF(AMS_2030!AB79=0,0,(AMS_2050!AB79/AMS_2030!AB79)^(1/20)-1)</f>
        <v>8.3199860534399761E-6</v>
      </c>
      <c r="AC79">
        <f>IF(AMS_2030!AC79=0,0,(AMS_2050!AC79/AMS_2030!AC79)^(1/20)-1)</f>
        <v>-3.2473454331805041E-4</v>
      </c>
      <c r="AD79">
        <f>IF(AMS_2030!AD79=0,0,(AMS_2050!AD79/AMS_2030!AD79)^(1/20)-1)</f>
        <v>1.0870320321654248E-5</v>
      </c>
      <c r="AE79">
        <f>IF(AMS_2030!AE79=0,0,(AMS_2050!AE79/AMS_2030!AE79)^(1/20)-1)</f>
        <v>-3.206653614140631E-5</v>
      </c>
      <c r="AF79">
        <f>IF(AMS_2030!AF79=0,0,(AMS_2050!AF79/AMS_2030!AF79)^(1/20)-1)</f>
        <v>3.2950273427378995E-4</v>
      </c>
      <c r="AG79">
        <f>IF(AMS_2030!AG79=0,0,(AMS_2050!AG79/AMS_2030!AG79)^(1/20)-1)</f>
        <v>0</v>
      </c>
      <c r="AH79">
        <f>IF(AMS_2030!AH79=0,0,(AMS_2050!AH79/AMS_2030!AH79)^(1/20)-1)</f>
        <v>3.4258981072232686E-5</v>
      </c>
      <c r="AI79">
        <f>IF(AMS_2030!AI79=0,0,(AMS_2050!AI79/AMS_2030!AI79)^(1/20)-1)</f>
        <v>-1.2723350977650316E-4</v>
      </c>
      <c r="AJ79">
        <f>IF(AMS_2030!AJ79=0,0,(AMS_2050!AJ79/AMS_2030!AJ79)^(1/20)-1)</f>
        <v>1.2492026877364282E-6</v>
      </c>
      <c r="AK79">
        <f>IF(AMS_2030!AK79=0,0,(AMS_2050!AK79/AMS_2030!AK79)^(1/20)-1)</f>
        <v>0</v>
      </c>
      <c r="AL79">
        <f>IF(AMS_2030!AL79=0,0,(AMS_2050!AL79/AMS_2030!AL79)^(1/20)-1)</f>
        <v>-2.907263659687187E-4</v>
      </c>
      <c r="AM79">
        <f>IF(AMS_2030!AM79=0,0,(AMS_2050!AM79/AMS_2030!AM79)^(1/20)-1)</f>
        <v>-2.8045571461854379E-6</v>
      </c>
      <c r="AN79">
        <f>IF(AMS_2030!AN79=0,0,(AMS_2050!AN79/AMS_2030!AN79)^(1/20)-1)</f>
        <v>0</v>
      </c>
      <c r="AO79">
        <f>IF(AMS_2030!AO79=0,0,(AMS_2050!AO79/AMS_2030!AO79)^(1/20)-1)</f>
        <v>6.0834255105612911E-5</v>
      </c>
      <c r="AP79">
        <f>IF(AMS_2030!AP79=0,0,(AMS_2050!AP79/AMS_2030!AP79)^(1/20)-1)</f>
        <v>3.4736783190396636E-3</v>
      </c>
      <c r="AQ79">
        <f>IF(AMS_2030!AQ79=0,0,(AMS_2050!AQ79/AMS_2030!AQ79)^(1/20)-1)</f>
        <v>0</v>
      </c>
      <c r="AR79">
        <f>IF(AMS_2030!AR79=0,0,(AMS_2050!AR79/AMS_2030!AR79)^(1/20)-1)</f>
        <v>-3.9098966710082728E-4</v>
      </c>
      <c r="AS79">
        <f>IF(AMS_2030!AS79=0,0,(AMS_2050!AS79/AMS_2030!AS79)^(1/20)-1)</f>
        <v>1.0594990864256637E-3</v>
      </c>
      <c r="AT79">
        <f>IF(AMS_2030!AT79=0,0,(AMS_2050!AT79/AMS_2030!AT79)^(1/20)-1)</f>
        <v>-2.8017506895983146E-4</v>
      </c>
      <c r="AU79">
        <f>IF(AMS_2030!AU79=0,0,(AMS_2050!AU79/AMS_2030!AU79)^(1/20)-1)</f>
        <v>2.7328196905977986E-3</v>
      </c>
    </row>
    <row r="80" spans="1:47" x14ac:dyDescent="0.25">
      <c r="A80" s="146"/>
      <c r="B80" s="1" t="s">
        <v>4</v>
      </c>
      <c r="C80" s="1" t="s">
        <v>4</v>
      </c>
      <c r="D80" s="4" t="s">
        <v>41</v>
      </c>
      <c r="E80">
        <f>IF(AMS_2030!E80=0,0,(AMS_2050!E80/AMS_2030!E80)^(1/20)-1)</f>
        <v>-6.0107047154361881E-3</v>
      </c>
      <c r="F80">
        <f>IF(AMS_2030!F80=0,0,(AMS_2050!F80/AMS_2030!F80)^(1/20)-1)</f>
        <v>-8.4232207426482297E-5</v>
      </c>
      <c r="G80">
        <f>IF(AMS_2030!G80=0,0,(AMS_2050!G80/AMS_2030!G80)^(1/20)-1)</f>
        <v>2.4577644364143225E-9</v>
      </c>
      <c r="H80">
        <f>IF(AMS_2030!H80=0,0,(AMS_2050!H80/AMS_2030!H80)^(1/20)-1)</f>
        <v>2.4632633067112053E-4</v>
      </c>
      <c r="I80">
        <f>IF(AMS_2030!I80=0,0,(AMS_2050!I80/AMS_2030!I80)^(1/20)-1)</f>
        <v>4.4141841905307455E-3</v>
      </c>
      <c r="J80">
        <f>IF(AMS_2030!J80=0,0,(AMS_2050!J80/AMS_2030!J80)^(1/20)-1)</f>
        <v>-9.6890008404626471E-5</v>
      </c>
      <c r="K80" s="64">
        <f>IF('AMS_2030 (Z)'!AW80=0,0,('AMS_2050 (Z)'!AW80/'AMS_2030 (Z)'!AW80)^(1/20)-1)</f>
        <v>8.9324172338756114E-4</v>
      </c>
      <c r="L80" s="64">
        <f t="shared" si="6"/>
        <v>8.9324172338756114E-4</v>
      </c>
      <c r="M80">
        <f>IF(AMS_2030!M80=0,0,(AMS_2050!M80/AMS_2030!M80)^(1/20)-1)</f>
        <v>1.8805103319508021E-3</v>
      </c>
      <c r="N80">
        <f>IF(AMS_2030!N80=0,0,(AMS_2050!N80/AMS_2030!N80)^(1/20)-1)</f>
        <v>3.7299275620883421E-4</v>
      </c>
      <c r="O80">
        <f>IF(AMS_2030!O80=0,0,(AMS_2050!O80/AMS_2030!O80)^(1/20)-1)</f>
        <v>-1.6528341858501605E-6</v>
      </c>
      <c r="P80">
        <f>IF(AMS_2030!P80=0,0,(AMS_2050!P80/AMS_2030!P80)^(1/20)-1)</f>
        <v>-8.7118248055917391E-4</v>
      </c>
      <c r="Q80">
        <f>IF(AMS_2030!Q80=0,0,(AMS_2050!Q80/AMS_2030!Q80)^(1/20)-1)</f>
        <v>-2.9386208089121624E-7</v>
      </c>
      <c r="R80">
        <f>IF(AMS_2030!R80=0,0,(AMS_2050!R80/AMS_2030!R80)^(1/20)-1)</f>
        <v>3.4685743610651798E-8</v>
      </c>
      <c r="S80" s="64">
        <f t="shared" si="8"/>
        <v>9.223523038670578E-7</v>
      </c>
      <c r="T80" s="64">
        <f>IF(AMS_2030!T80=0,0,(AMS_2050!T80/AMS_2030!T80)^(1/20)-1)</f>
        <v>9.223523038670578E-7</v>
      </c>
      <c r="U80">
        <f>IF(AMS_2030!U80=0,0,(AMS_2050!U80/AMS_2030!U80)^(1/20)-1)</f>
        <v>3.2552712214695134E-7</v>
      </c>
      <c r="V80">
        <f>IF(AMS_2030!V80=0,0,(AMS_2050!V80/AMS_2030!V80)^(1/20)-1)</f>
        <v>3.1810796663478413E-8</v>
      </c>
      <c r="W80">
        <f>IF(AMS_2030!W80=0,0,(AMS_2050!W80/AMS_2030!W80)^(1/20)-1)</f>
        <v>-1.7916957066543837E-5</v>
      </c>
      <c r="X80">
        <f>IF(AMS_2030!X80=0,0,(AMS_2050!X80/AMS_2030!X80)^(1/20)-1)</f>
        <v>-7.5389793662195004E-4</v>
      </c>
      <c r="Y80">
        <f>IF(AMS_2030!Y80=0,0,(AMS_2050!Y80/AMS_2030!Y80)^(1/20)-1)</f>
        <v>-5.6476170276151816E-3</v>
      </c>
      <c r="Z80">
        <f>IF(AMS_2030!Z80=0,0,(AMS_2050!Z80/AMS_2030!Z80)^(1/20)-1)</f>
        <v>1.9636611339635124E-4</v>
      </c>
      <c r="AA80">
        <f>IF(AMS_2030!AA80=0,0,(AMS_2050!AA80/AMS_2030!AA80)^(1/20)-1)</f>
        <v>1.7302328566548564E-3</v>
      </c>
      <c r="AB80">
        <f>IF(AMS_2030!AB80=0,0,(AMS_2050!AB80/AMS_2030!AB80)^(1/20)-1)</f>
        <v>-6.0577185118315668E-5</v>
      </c>
      <c r="AC80">
        <f>IF(AMS_2030!AC80=0,0,(AMS_2050!AC80/AMS_2030!AC80)^(1/20)-1)</f>
        <v>-3.2473454331805041E-4</v>
      </c>
      <c r="AD80">
        <f>IF(AMS_2030!AD80=0,0,(AMS_2050!AD80/AMS_2030!AD80)^(1/20)-1)</f>
        <v>1.0870320321654248E-5</v>
      </c>
      <c r="AE80">
        <f>IF(AMS_2030!AE80=0,0,(AMS_2050!AE80/AMS_2030!AE80)^(1/20)-1)</f>
        <v>-3.206653614140631E-5</v>
      </c>
      <c r="AF80">
        <f>IF(AMS_2030!AF80=0,0,(AMS_2050!AF80/AMS_2030!AF80)^(1/20)-1)</f>
        <v>3.2950273427378995E-4</v>
      </c>
      <c r="AG80">
        <f>IF(AMS_2030!AG80=0,0,(AMS_2050!AG80/AMS_2030!AG80)^(1/20)-1)</f>
        <v>0</v>
      </c>
      <c r="AH80">
        <f>IF(AMS_2030!AH80=0,0,(AMS_2050!AH80/AMS_2030!AH80)^(1/20)-1)</f>
        <v>3.4258981072454731E-5</v>
      </c>
      <c r="AI80">
        <f>IF(AMS_2030!AI80=0,0,(AMS_2050!AI80/AMS_2030!AI80)^(1/20)-1)</f>
        <v>-1.273682143156929E-4</v>
      </c>
      <c r="AJ80">
        <f>IF(AMS_2030!AJ80=0,0,(AMS_2050!AJ80/AMS_2030!AJ80)^(1/20)-1)</f>
        <v>1.2492026877364282E-6</v>
      </c>
      <c r="AK80">
        <f>IF(AMS_2030!AK80=0,0,(AMS_2050!AK80/AMS_2030!AK80)^(1/20)-1)</f>
        <v>0</v>
      </c>
      <c r="AL80">
        <f>IF(AMS_2030!AL80=0,0,(AMS_2050!AL80/AMS_2030!AL80)^(1/20)-1)</f>
        <v>-2.9072636596882973E-4</v>
      </c>
      <c r="AM80">
        <f>IF(AMS_2030!AM80=0,0,(AMS_2050!AM80/AMS_2030!AM80)^(1/20)-1)</f>
        <v>-8.5846559971791692E-7</v>
      </c>
      <c r="AN80">
        <f>IF(AMS_2030!AN80=0,0,(AMS_2050!AN80/AMS_2030!AN80)^(1/20)-1)</f>
        <v>0</v>
      </c>
      <c r="AO80">
        <f>IF(AMS_2030!AO80=0,0,(AMS_2050!AO80/AMS_2030!AO80)^(1/20)-1)</f>
        <v>6.0834255105612911E-5</v>
      </c>
      <c r="AP80">
        <f>IF(AMS_2030!AP80=0,0,(AMS_2050!AP80/AMS_2030!AP80)^(1/20)-1)</f>
        <v>-1.7133307472564363E-3</v>
      </c>
      <c r="AQ80">
        <f>IF(AMS_2030!AQ80=0,0,(AMS_2050!AQ80/AMS_2030!AQ80)^(1/20)-1)</f>
        <v>8.3280340517744023E-5</v>
      </c>
      <c r="AR80">
        <f>IF(AMS_2030!AR80=0,0,(AMS_2050!AR80/AMS_2030!AR80)^(1/20)-1)</f>
        <v>0</v>
      </c>
      <c r="AS80">
        <f>IF(AMS_2030!AS80=0,0,(AMS_2050!AS80/AMS_2030!AS80)^(1/20)-1)</f>
        <v>-3.189950691383503E-4</v>
      </c>
      <c r="AT80">
        <f>IF(AMS_2030!AT80=0,0,(AMS_2050!AT80/AMS_2030!AT80)^(1/20)-1)</f>
        <v>-1.4393863625935532E-3</v>
      </c>
      <c r="AU80">
        <f>IF(AMS_2030!AU80=0,0,(AMS_2050!AU80/AMS_2030!AU80)^(1/20)-1)</f>
        <v>-1.023599054227331E-3</v>
      </c>
    </row>
    <row r="81" spans="1:47" x14ac:dyDescent="0.25">
      <c r="A81" s="146"/>
      <c r="B81" s="1" t="s">
        <v>5</v>
      </c>
      <c r="C81" s="1" t="s">
        <v>5</v>
      </c>
      <c r="D81" s="4" t="s">
        <v>42</v>
      </c>
      <c r="E81">
        <f>IF(AMS_2030!E81=0,0,(AMS_2050!E81/AMS_2030!E81)^(1/20)-1)</f>
        <v>-3.7535072983929663E-4</v>
      </c>
      <c r="F81">
        <f>IF(AMS_2030!F81=0,0,(AMS_2050!F81/AMS_2030!F81)^(1/20)-1)</f>
        <v>6.2744653611979118E-4</v>
      </c>
      <c r="G81">
        <f>IF(AMS_2030!G81=0,0,(AMS_2050!G81/AMS_2030!G81)^(1/20)-1)</f>
        <v>2.4577644364143225E-9</v>
      </c>
      <c r="H81">
        <f>IF(AMS_2030!H81=0,0,(AMS_2050!H81/AMS_2030!H81)^(1/20)-1)</f>
        <v>2.1719369742645434E-4</v>
      </c>
      <c r="I81">
        <f>IF(AMS_2030!I81=0,0,(AMS_2050!I81/AMS_2030!I81)^(1/20)-1)</f>
        <v>-2.1096172506106514E-3</v>
      </c>
      <c r="J81">
        <f>IF(AMS_2030!J81=0,0,(AMS_2050!J81/AMS_2030!J81)^(1/20)-1)</f>
        <v>3.2467898278998319E-4</v>
      </c>
      <c r="K81" s="64">
        <f>IF('AMS_2030 (Z)'!AW81=0,0,('AMS_2050 (Z)'!AW81/'AMS_2030 (Z)'!AW81)^(1/20)-1)</f>
        <v>8.9039686120773176E-4</v>
      </c>
      <c r="L81" s="64">
        <f t="shared" si="6"/>
        <v>8.9039686120773176E-4</v>
      </c>
      <c r="M81">
        <f>IF(AMS_2030!M81=0,0,(AMS_2050!M81/AMS_2030!M81)^(1/20)-1)</f>
        <v>2.0111261497748334E-3</v>
      </c>
      <c r="N81">
        <f>IF(AMS_2030!N81=0,0,(AMS_2050!N81/AMS_2030!N81)^(1/20)-1)</f>
        <v>-4.1708507814386397E-4</v>
      </c>
      <c r="O81">
        <f>IF(AMS_2030!O81=0,0,(AMS_2050!O81/AMS_2030!O81)^(1/20)-1)</f>
        <v>9.7066771346465686E-5</v>
      </c>
      <c r="P81">
        <f>IF(AMS_2030!P81=0,0,(AMS_2050!P81/AMS_2030!P81)^(1/20)-1)</f>
        <v>7.6346283766803857E-4</v>
      </c>
      <c r="Q81">
        <f>IF(AMS_2030!Q81=0,0,(AMS_2050!Q81/AMS_2030!Q81)^(1/20)-1)</f>
        <v>-2.9386208089121624E-7</v>
      </c>
      <c r="R81">
        <f>IF(AMS_2030!R81=0,0,(AMS_2050!R81/AMS_2030!R81)^(1/20)-1)</f>
        <v>3.4685743610651798E-8</v>
      </c>
      <c r="S81" s="64">
        <f t="shared" si="8"/>
        <v>1.3727116566553121E-5</v>
      </c>
      <c r="T81" s="64">
        <f>IF(AMS_2030!T81=0,0,(AMS_2050!T81/AMS_2030!T81)^(1/20)-1)</f>
        <v>1.3727116566553121E-5</v>
      </c>
      <c r="U81">
        <f>IF(AMS_2030!U81=0,0,(AMS_2050!U81/AMS_2030!U81)^(1/20)-1)</f>
        <v>3.6509793142069924E-6</v>
      </c>
      <c r="V81">
        <f>IF(AMS_2030!V81=0,0,(AMS_2050!V81/AMS_2030!V81)^(1/20)-1)</f>
        <v>3.1810796663478413E-8</v>
      </c>
      <c r="W81">
        <f>IF(AMS_2030!W81=0,0,(AMS_2050!W81/AMS_2030!W81)^(1/20)-1)</f>
        <v>3.518047175390393E-4</v>
      </c>
      <c r="X81">
        <f>IF(AMS_2030!X81=0,0,(AMS_2050!X81/AMS_2030!X81)^(1/20)-1)</f>
        <v>1.597024243027434E-5</v>
      </c>
      <c r="Y81">
        <f>IF(AMS_2030!Y81=0,0,(AMS_2050!Y81/AMS_2030!Y81)^(1/20)-1)</f>
        <v>-5.6476170276176241E-3</v>
      </c>
      <c r="Z81">
        <f>IF(AMS_2030!Z81=0,0,(AMS_2050!Z81/AMS_2030!Z81)^(1/20)-1)</f>
        <v>1.5392255094948126E-4</v>
      </c>
      <c r="AA81">
        <f>IF(AMS_2030!AA81=0,0,(AMS_2050!AA81/AMS_2030!AA81)^(1/20)-1)</f>
        <v>1.7302492859101459E-3</v>
      </c>
      <c r="AB81">
        <f>IF(AMS_2030!AB81=0,0,(AMS_2050!AB81/AMS_2030!AB81)^(1/20)-1)</f>
        <v>-2.8014660490405241E-5</v>
      </c>
      <c r="AC81">
        <f>IF(AMS_2030!AC81=0,0,(AMS_2050!AC81/AMS_2030!AC81)^(1/20)-1)</f>
        <v>-3.2473454331805041E-4</v>
      </c>
      <c r="AD81">
        <f>IF(AMS_2030!AD81=0,0,(AMS_2050!AD81/AMS_2030!AD81)^(1/20)-1)</f>
        <v>1.0870320321654248E-5</v>
      </c>
      <c r="AE81">
        <f>IF(AMS_2030!AE81=0,0,(AMS_2050!AE81/AMS_2030!AE81)^(1/20)-1)</f>
        <v>-3.206653614140631E-5</v>
      </c>
      <c r="AF81">
        <f>IF(AMS_2030!AF81=0,0,(AMS_2050!AF81/AMS_2030!AF81)^(1/20)-1)</f>
        <v>3.2950273427378995E-4</v>
      </c>
      <c r="AG81">
        <f>IF(AMS_2030!AG81=0,0,(AMS_2050!AG81/AMS_2030!AG81)^(1/20)-1)</f>
        <v>7.4072230924193683E-4</v>
      </c>
      <c r="AH81">
        <f>IF(AMS_2030!AH81=0,0,(AMS_2050!AH81/AMS_2030!AH81)^(1/20)-1)</f>
        <v>3.4258981072454731E-5</v>
      </c>
      <c r="AI81">
        <f>IF(AMS_2030!AI81=0,0,(AMS_2050!AI81/AMS_2030!AI81)^(1/20)-1)</f>
        <v>-1.274244066929997E-4</v>
      </c>
      <c r="AJ81">
        <f>IF(AMS_2030!AJ81=0,0,(AMS_2050!AJ81/AMS_2030!AJ81)^(1/20)-1)</f>
        <v>1.2492026877364282E-6</v>
      </c>
      <c r="AK81">
        <f>IF(AMS_2030!AK81=0,0,(AMS_2050!AK81/AMS_2030!AK81)^(1/20)-1)</f>
        <v>0</v>
      </c>
      <c r="AL81">
        <f>IF(AMS_2030!AL81=0,0,(AMS_2050!AL81/AMS_2030!AL81)^(1/20)-1)</f>
        <v>-2.907263659687187E-4</v>
      </c>
      <c r="AM81">
        <f>IF(AMS_2030!AM81=0,0,(AMS_2050!AM81/AMS_2030!AM81)^(1/20)-1)</f>
        <v>-2.7270366709242211E-6</v>
      </c>
      <c r="AN81">
        <f>IF(AMS_2030!AN81=0,0,(AMS_2050!AN81/AMS_2030!AN81)^(1/20)-1)</f>
        <v>0</v>
      </c>
      <c r="AO81">
        <f>IF(AMS_2030!AO81=0,0,(AMS_2050!AO81/AMS_2030!AO81)^(1/20)-1)</f>
        <v>6.0834255105612911E-5</v>
      </c>
      <c r="AP81">
        <f>IF(AMS_2030!AP81=0,0,(AMS_2050!AP81/AMS_2030!AP81)^(1/20)-1)</f>
        <v>0</v>
      </c>
      <c r="AQ81">
        <f>IF(AMS_2030!AQ81=0,0,(AMS_2050!AQ81/AMS_2030!AQ81)^(1/20)-1)</f>
        <v>0</v>
      </c>
      <c r="AR81">
        <f>IF(AMS_2030!AR81=0,0,(AMS_2050!AR81/AMS_2030!AR81)^(1/20)-1)</f>
        <v>0</v>
      </c>
      <c r="AS81">
        <f>IF(AMS_2030!AS81=0,0,(AMS_2050!AS81/AMS_2030!AS81)^(1/20)-1)</f>
        <v>0</v>
      </c>
      <c r="AT81">
        <f>IF(AMS_2030!AT81=0,0,(AMS_2050!AT81/AMS_2030!AT81)^(1/20)-1)</f>
        <v>-1.8690555951050847E-5</v>
      </c>
      <c r="AU81">
        <f>IF(AMS_2030!AU81=0,0,(AMS_2050!AU81/AMS_2030!AU81)^(1/20)-1)</f>
        <v>-4.1902649162262051E-5</v>
      </c>
    </row>
    <row r="82" spans="1:47" x14ac:dyDescent="0.25">
      <c r="A82" s="146"/>
      <c r="B82" s="1" t="s">
        <v>6</v>
      </c>
      <c r="C82" s="1" t="s">
        <v>6</v>
      </c>
      <c r="D82" s="4" t="s">
        <v>43</v>
      </c>
      <c r="E82">
        <f>IF(AMS_2030!E82=0,0,(AMS_2050!E82/AMS_2030!E82)^(1/20)-1)</f>
        <v>-1.842959515388598E-3</v>
      </c>
      <c r="F82">
        <f>IF(AMS_2030!F82=0,0,(AMS_2050!F82/AMS_2030!F82)^(1/20)-1)</f>
        <v>-1.6562157172662628E-2</v>
      </c>
      <c r="G82">
        <f>IF(AMS_2030!G82=0,0,(AMS_2050!G82/AMS_2030!G82)^(1/20)-1)</f>
        <v>-9.7231081238836614E-3</v>
      </c>
      <c r="H82">
        <f>IF(AMS_2030!H82=0,0,(AMS_2050!H82/AMS_2030!H82)^(1/20)-1)</f>
        <v>-2.0046424526550255E-2</v>
      </c>
      <c r="I82">
        <f>IF(AMS_2030!I82=0,0,(AMS_2050!I82/AMS_2030!I82)^(1/20)-1)</f>
        <v>5.1636017305500825E-3</v>
      </c>
      <c r="J82">
        <f>IF(AMS_2030!J82=0,0,(AMS_2050!J82/AMS_2030!J82)^(1/20)-1)</f>
        <v>-3.2666742959756023E-3</v>
      </c>
      <c r="K82" s="64">
        <f>IF('AMS_2030 (Z)'!AW82=0,0,('AMS_2050 (Z)'!AW82/'AMS_2030 (Z)'!AW82)^(1/20)-1)</f>
        <v>-1.654992092854124E-2</v>
      </c>
      <c r="L82" s="64">
        <f t="shared" si="6"/>
        <v>-1.654992092854124E-2</v>
      </c>
      <c r="M82">
        <f>IF(AMS_2030!M82=0,0,(AMS_2050!M82/AMS_2030!M82)^(1/20)-1)</f>
        <v>-1.4095414304554632E-3</v>
      </c>
      <c r="N82">
        <f>IF(AMS_2030!N82=0,0,(AMS_2050!N82/AMS_2030!N82)^(1/20)-1)</f>
        <v>-7.9809744160597162E-4</v>
      </c>
      <c r="O82">
        <f>IF(AMS_2030!O82=0,0,(AMS_2050!O82/AMS_2030!O82)^(1/20)-1)</f>
        <v>5.8800787379698072E-4</v>
      </c>
      <c r="P82">
        <f>IF(AMS_2030!P82=0,0,(AMS_2050!P82/AMS_2030!P82)^(1/20)-1)</f>
        <v>-7.8936314637523264E-4</v>
      </c>
      <c r="Q82">
        <f>IF(AMS_2030!Q82=0,0,(AMS_2050!Q82/AMS_2030!Q82)^(1/20)-1)</f>
        <v>-1.1362862857422495E-4</v>
      </c>
      <c r="R82">
        <f>IF(AMS_2030!R82=0,0,(AMS_2050!R82/AMS_2030!R82)^(1/20)-1)</f>
        <v>-3.6928266783152752E-3</v>
      </c>
      <c r="S82" s="64">
        <f t="shared" si="8"/>
        <v>-1.5132641782413803E-3</v>
      </c>
      <c r="T82" s="64">
        <f>IF(AMS_2030!T82=0,0,(AMS_2050!T82/AMS_2030!T82)^(1/20)-1)</f>
        <v>-1.5132641782413803E-3</v>
      </c>
      <c r="U82">
        <f>IF(AMS_2030!U82=0,0,(AMS_2050!U82/AMS_2030!U82)^(1/20)-1)</f>
        <v>-3.2877519651043352E-3</v>
      </c>
      <c r="V82">
        <f>IF(AMS_2030!V82=0,0,(AMS_2050!V82/AMS_2030!V82)^(1/20)-1)</f>
        <v>-3.0825012409085861E-3</v>
      </c>
      <c r="W82">
        <f>IF(AMS_2030!W82=0,0,(AMS_2050!W82/AMS_2030!W82)^(1/20)-1)</f>
        <v>-1.1494596505834398E-3</v>
      </c>
      <c r="X82">
        <f>IF(AMS_2030!X82=0,0,(AMS_2050!X82/AMS_2030!X82)^(1/20)-1)</f>
        <v>-6.0050941273315228E-4</v>
      </c>
      <c r="Y82">
        <f>IF(AMS_2030!Y82=0,0,(AMS_2050!Y82/AMS_2030!Y82)^(1/20)-1)</f>
        <v>-5.4553161191850386E-3</v>
      </c>
      <c r="Z82">
        <f>IF(AMS_2030!Z82=0,0,(AMS_2050!Z82/AMS_2030!Z82)^(1/20)-1)</f>
        <v>7.1381045910356988E-4</v>
      </c>
      <c r="AA82">
        <f>IF(AMS_2030!AA82=0,0,(AMS_2050!AA82/AMS_2030!AA82)^(1/20)-1)</f>
        <v>1.0777967480923856E-4</v>
      </c>
      <c r="AB82">
        <f>IF(AMS_2030!AB82=0,0,(AMS_2050!AB82/AMS_2030!AB82)^(1/20)-1)</f>
        <v>-2.4849096453102293E-3</v>
      </c>
      <c r="AC82">
        <f>IF(AMS_2030!AC82=0,0,(AMS_2050!AC82/AMS_2030!AC82)^(1/20)-1)</f>
        <v>-1.0252922894038452E-4</v>
      </c>
      <c r="AD82">
        <f>IF(AMS_2030!AD82=0,0,(AMS_2050!AD82/AMS_2030!AD82)^(1/20)-1)</f>
        <v>2.3525002401392214E-4</v>
      </c>
      <c r="AE82">
        <f>IF(AMS_2030!AE82=0,0,(AMS_2050!AE82/AMS_2030!AE82)^(1/20)-1)</f>
        <v>1.9069149789263662E-4</v>
      </c>
      <c r="AF82">
        <f>IF(AMS_2030!AF82=0,0,(AMS_2050!AF82/AMS_2030!AF82)^(1/20)-1)</f>
        <v>5.5078721726964375E-4</v>
      </c>
      <c r="AG82">
        <f>IF(AMS_2030!AG82=0,0,(AMS_2050!AG82/AMS_2030!AG82)^(1/20)-1)</f>
        <v>0</v>
      </c>
      <c r="AH82">
        <f>IF(AMS_2030!AH82=0,0,(AMS_2050!AH82/AMS_2030!AH82)^(1/20)-1)</f>
        <v>-2.7474272712935122E-3</v>
      </c>
      <c r="AI82">
        <f>IF(AMS_2030!AI82=0,0,(AMS_2050!AI82/AMS_2030!AI82)^(1/20)-1)</f>
        <v>8.796498127594532E-5</v>
      </c>
      <c r="AJ82">
        <f>IF(AMS_2030!AJ82=0,0,(AMS_2050!AJ82/AMS_2030!AJ82)^(1/20)-1)</f>
        <v>-3.8034520317022924E-3</v>
      </c>
      <c r="AK82">
        <f>IF(AMS_2030!AK82=0,0,(AMS_2050!AK82/AMS_2030!AK82)^(1/20)-1)</f>
        <v>0</v>
      </c>
      <c r="AL82">
        <f>IF(AMS_2030!AL82=0,0,(AMS_2050!AL82/AMS_2030!AL82)^(1/20)-1)</f>
        <v>-4.0206455094905502E-3</v>
      </c>
      <c r="AM82">
        <f>IF(AMS_2030!AM82=0,0,(AMS_2050!AM82/AMS_2030!AM82)^(1/20)-1)</f>
        <v>1.0837634500249216E-4</v>
      </c>
      <c r="AN82">
        <f>IF(AMS_2030!AN82=0,0,(AMS_2050!AN82/AMS_2030!AN82)^(1/20)-1)</f>
        <v>0</v>
      </c>
      <c r="AO82">
        <f>IF(AMS_2030!AO82=0,0,(AMS_2050!AO82/AMS_2030!AO82)^(1/20)-1)</f>
        <v>-4.9363251830802923E-4</v>
      </c>
      <c r="AP82">
        <f>IF(AMS_2030!AP82=0,0,(AMS_2050!AP82/AMS_2030!AP82)^(1/20)-1)</f>
        <v>0</v>
      </c>
      <c r="AQ82">
        <f>IF(AMS_2030!AQ82=0,0,(AMS_2050!AQ82/AMS_2030!AQ82)^(1/20)-1)</f>
        <v>0</v>
      </c>
      <c r="AR82">
        <f>IF(AMS_2030!AR82=0,0,(AMS_2050!AR82/AMS_2030!AR82)^(1/20)-1)</f>
        <v>1.6418352493727584E-2</v>
      </c>
      <c r="AS82">
        <f>IF(AMS_2030!AS82=0,0,(AMS_2050!AS82/AMS_2030!AS82)^(1/20)-1)</f>
        <v>0</v>
      </c>
      <c r="AT82">
        <f>IF(AMS_2030!AT82=0,0,(AMS_2050!AT82/AMS_2030!AT82)^(1/20)-1)</f>
        <v>-2.4979821305637362E-3</v>
      </c>
      <c r="AU82">
        <f>IF(AMS_2030!AU82=0,0,(AMS_2050!AU82/AMS_2030!AU82)^(1/20)-1)</f>
        <v>-6.4887042794921079E-3</v>
      </c>
    </row>
    <row r="83" spans="1:47" x14ac:dyDescent="0.25">
      <c r="A83" s="146"/>
      <c r="B83" s="1" t="s">
        <v>7</v>
      </c>
      <c r="C83" s="1" t="s">
        <v>7</v>
      </c>
      <c r="D83" s="4" t="s">
        <v>44</v>
      </c>
      <c r="E83">
        <f>IF(AMS_2030!E83=0,0,(AMS_2050!E83/AMS_2030!E83)^(1/20)-1)</f>
        <v>-2.9638375214879886E-4</v>
      </c>
      <c r="F83">
        <f>IF(AMS_2030!F83=0,0,(AMS_2050!F83/AMS_2030!F83)^(1/20)-1)</f>
        <v>9.1029405686415821E-4</v>
      </c>
      <c r="G83">
        <f>IF(AMS_2030!G83=0,0,(AMS_2050!G83/AMS_2030!G83)^(1/20)-1)</f>
        <v>2.4577646584589274E-9</v>
      </c>
      <c r="H83">
        <f>IF(AMS_2030!H83=0,0,(AMS_2050!H83/AMS_2030!H83)^(1/20)-1)</f>
        <v>4.9684159641660841E-4</v>
      </c>
      <c r="I83">
        <f>IF(AMS_2030!I83=0,0,(AMS_2050!I83/AMS_2030!I83)^(1/20)-1)</f>
        <v>-5.7373438109175057E-3</v>
      </c>
      <c r="J83">
        <f>IF(AMS_2030!J83=0,0,(AMS_2050!J83/AMS_2030!J83)^(1/20)-1)</f>
        <v>4.4070088207370794E-4</v>
      </c>
      <c r="K83" s="64">
        <f>IF('AMS_2030 (Z)'!AW83=0,0,('AMS_2050 (Z)'!AW83/'AMS_2030 (Z)'!AW83)^(1/20)-1)</f>
        <v>8.79118307206328E-4</v>
      </c>
      <c r="L83" s="64">
        <f t="shared" si="6"/>
        <v>8.79118307206328E-4</v>
      </c>
      <c r="M83">
        <f>IF(AMS_2030!M83=0,0,(AMS_2050!M83/AMS_2030!M83)^(1/20)-1)</f>
        <v>1.6317871912099324E-3</v>
      </c>
      <c r="N83">
        <f>IF(AMS_2030!N83=0,0,(AMS_2050!N83/AMS_2030!N83)^(1/20)-1)</f>
        <v>-1.2807964122019122E-4</v>
      </c>
      <c r="O83">
        <f>IF(AMS_2030!O83=0,0,(AMS_2050!O83/AMS_2030!O83)^(1/20)-1)</f>
        <v>1.6837742160527025E-3</v>
      </c>
      <c r="P83">
        <f>IF(AMS_2030!P83=0,0,(AMS_2050!P83/AMS_2030!P83)^(1/20)-1)</f>
        <v>5.4195442669380256E-5</v>
      </c>
      <c r="Q83">
        <f>IF(AMS_2030!Q83=0,0,(AMS_2050!Q83/AMS_2030!Q83)^(1/20)-1)</f>
        <v>-5.4186792446953014E-5</v>
      </c>
      <c r="R83">
        <f>IF(AMS_2030!R83=0,0,(AMS_2050!R83/AMS_2030!R83)^(1/20)-1)</f>
        <v>3.4685743610651798E-8</v>
      </c>
      <c r="S83" s="64">
        <f t="shared" si="8"/>
        <v>-1.1093778193271842E-4</v>
      </c>
      <c r="T83" s="64">
        <f>IF(AMS_2030!T83=0,0,(AMS_2050!T83/AMS_2030!T83)^(1/20)-1)</f>
        <v>-1.1093778193271842E-4</v>
      </c>
      <c r="U83">
        <f>IF(AMS_2030!U83=0,0,(AMS_2050!U83/AMS_2030!U83)^(1/20)-1)</f>
        <v>-8.5810183181322941E-8</v>
      </c>
      <c r="V83">
        <f>IF(AMS_2030!V83=0,0,(AMS_2050!V83/AMS_2030!V83)^(1/20)-1)</f>
        <v>3.1810796663478413E-8</v>
      </c>
      <c r="W83">
        <f>IF(AMS_2030!W83=0,0,(AMS_2050!W83/AMS_2030!W83)^(1/20)-1)</f>
        <v>1.9180959855740198E-3</v>
      </c>
      <c r="X83">
        <f>IF(AMS_2030!X83=0,0,(AMS_2050!X83/AMS_2030!X83)^(1/20)-1)</f>
        <v>2.7907012918326757E-6</v>
      </c>
      <c r="Y83">
        <f>IF(AMS_2030!Y83=0,0,(AMS_2050!Y83/AMS_2030!Y83)^(1/20)-1)</f>
        <v>-5.6478454985428028E-3</v>
      </c>
      <c r="Z83">
        <f>IF(AMS_2030!Z83=0,0,(AMS_2050!Z83/AMS_2030!Z83)^(1/20)-1)</f>
        <v>-5.4085056052866065E-5</v>
      </c>
      <c r="AA83">
        <f>IF(AMS_2030!AA83=0,0,(AMS_2050!AA83/AMS_2030!AA83)^(1/20)-1)</f>
        <v>1.7302453928511596E-3</v>
      </c>
      <c r="AB83">
        <f>IF(AMS_2030!AB83=0,0,(AMS_2050!AB83/AMS_2030!AB83)^(1/20)-1)</f>
        <v>1.2127178778809089E-4</v>
      </c>
      <c r="AC83">
        <f>IF(AMS_2030!AC83=0,0,(AMS_2050!AC83/AMS_2030!AC83)^(1/20)-1)</f>
        <v>-3.2473454331805041E-4</v>
      </c>
      <c r="AD83">
        <f>IF(AMS_2030!AD83=0,0,(AMS_2050!AD83/AMS_2030!AD83)^(1/20)-1)</f>
        <v>1.0870320321654248E-5</v>
      </c>
      <c r="AE83">
        <f>IF(AMS_2030!AE83=0,0,(AMS_2050!AE83/AMS_2030!AE83)^(1/20)-1)</f>
        <v>-3.206653614140631E-5</v>
      </c>
      <c r="AF83">
        <f>IF(AMS_2030!AF83=0,0,(AMS_2050!AF83/AMS_2030!AF83)^(1/20)-1)</f>
        <v>3.2950273427378995E-4</v>
      </c>
      <c r="AG83">
        <f>IF(AMS_2030!AG83=0,0,(AMS_2050!AG83/AMS_2030!AG83)^(1/20)-1)</f>
        <v>7.4072230924193683E-4</v>
      </c>
      <c r="AH83">
        <f>IF(AMS_2030!AH83=0,0,(AMS_2050!AH83/AMS_2030!AH83)^(1/20)-1)</f>
        <v>3.4258981072454731E-5</v>
      </c>
      <c r="AI83">
        <f>IF(AMS_2030!AI83=0,0,(AMS_2050!AI83/AMS_2030!AI83)^(1/20)-1)</f>
        <v>-1.2743578112284215E-4</v>
      </c>
      <c r="AJ83">
        <f>IF(AMS_2030!AJ83=0,0,(AMS_2050!AJ83/AMS_2030!AJ83)^(1/20)-1)</f>
        <v>1.2492026877364282E-6</v>
      </c>
      <c r="AK83">
        <f>IF(AMS_2030!AK83=0,0,(AMS_2050!AK83/AMS_2030!AK83)^(1/20)-1)</f>
        <v>0</v>
      </c>
      <c r="AL83">
        <f>IF(AMS_2030!AL83=0,0,(AMS_2050!AL83/AMS_2030!AL83)^(1/20)-1)</f>
        <v>-2.907263659687187E-4</v>
      </c>
      <c r="AM83">
        <f>IF(AMS_2030!AM83=0,0,(AMS_2050!AM83/AMS_2030!AM83)^(1/20)-1)</f>
        <v>-4.9850406761420274E-6</v>
      </c>
      <c r="AN83">
        <f>IF(AMS_2030!AN83=0,0,(AMS_2050!AN83/AMS_2030!AN83)^(1/20)-1)</f>
        <v>0</v>
      </c>
      <c r="AO83">
        <f>IF(AMS_2030!AO83=0,0,(AMS_2050!AO83/AMS_2030!AO83)^(1/20)-1)</f>
        <v>6.0834255105612911E-5</v>
      </c>
      <c r="AP83">
        <f>IF(AMS_2030!AP83=0,0,(AMS_2050!AP83/AMS_2030!AP83)^(1/20)-1)</f>
        <v>0</v>
      </c>
      <c r="AQ83">
        <f>IF(AMS_2030!AQ83=0,0,(AMS_2050!AQ83/AMS_2030!AQ83)^(1/20)-1)</f>
        <v>0</v>
      </c>
      <c r="AR83">
        <f>IF(AMS_2030!AR83=0,0,(AMS_2050!AR83/AMS_2030!AR83)^(1/20)-1)</f>
        <v>0</v>
      </c>
      <c r="AS83">
        <f>IF(AMS_2030!AS83=0,0,(AMS_2050!AS83/AMS_2030!AS83)^(1/20)-1)</f>
        <v>0</v>
      </c>
      <c r="AT83">
        <f>IF(AMS_2030!AT83=0,0,(AMS_2050!AT83/AMS_2030!AT83)^(1/20)-1)</f>
        <v>-8.1409886037224766E-3</v>
      </c>
      <c r="AU83">
        <f>IF(AMS_2030!AU83=0,0,(AMS_2050!AU83/AMS_2030!AU83)^(1/20)-1)</f>
        <v>-4.6456767184021031E-3</v>
      </c>
    </row>
    <row r="84" spans="1:47" x14ac:dyDescent="0.25">
      <c r="A84" s="146"/>
      <c r="B84" s="1" t="s">
        <v>8</v>
      </c>
      <c r="C84" s="1" t="s">
        <v>8</v>
      </c>
      <c r="D84" s="4" t="s">
        <v>45</v>
      </c>
      <c r="E84">
        <f>IF(AMS_2030!E84=0,0,(AMS_2050!E84/AMS_2030!E84)^(1/20)-1)</f>
        <v>1.9575740503974259E-4</v>
      </c>
      <c r="F84">
        <f>IF(AMS_2030!F84=0,0,(AMS_2050!F84/AMS_2030!F84)^(1/20)-1)</f>
        <v>3.1303693645856612E-4</v>
      </c>
      <c r="G84">
        <f>IF(AMS_2030!G84=0,0,(AMS_2050!G84/AMS_2030!G84)^(1/20)-1)</f>
        <v>2.4577644364143225E-9</v>
      </c>
      <c r="H84">
        <f>IF(AMS_2030!H84=0,0,(AMS_2050!H84/AMS_2030!H84)^(1/20)-1)</f>
        <v>5.5819839408766114E-4</v>
      </c>
      <c r="I84">
        <f>IF(AMS_2030!I84=0,0,(AMS_2050!I84/AMS_2030!I84)^(1/20)-1)</f>
        <v>2.1453447815633631E-3</v>
      </c>
      <c r="J84">
        <f>IF(AMS_2030!J84=0,0,(AMS_2050!J84/AMS_2030!J84)^(1/20)-1)</f>
        <v>-2.3128430488017493E-4</v>
      </c>
      <c r="K84" s="64">
        <f>IF('AMS_2030 (Z)'!AW84=0,0,('AMS_2050 (Z)'!AW84/'AMS_2030 (Z)'!AW84)^(1/20)-1)</f>
        <v>1.4092084065222554E-3</v>
      </c>
      <c r="L84" s="64">
        <f t="shared" si="6"/>
        <v>1.4092084065222554E-3</v>
      </c>
      <c r="M84">
        <f>IF(AMS_2030!M84=0,0,(AMS_2050!M84/AMS_2030!M84)^(1/20)-1)</f>
        <v>1.6118213175444485E-3</v>
      </c>
      <c r="N84">
        <f>IF(AMS_2030!N84=0,0,(AMS_2050!N84/AMS_2030!N84)^(1/20)-1)</f>
        <v>2.0817193183275684E-4</v>
      </c>
      <c r="O84">
        <f>IF(AMS_2030!O84=0,0,(AMS_2050!O84/AMS_2030!O84)^(1/20)-1)</f>
        <v>-8.0460105613167077E-4</v>
      </c>
      <c r="P84">
        <f>IF(AMS_2030!P84=0,0,(AMS_2050!P84/AMS_2030!P84)^(1/20)-1)</f>
        <v>4.0395071710186414E-4</v>
      </c>
      <c r="Q84">
        <f>IF(AMS_2030!Q84=0,0,(AMS_2050!Q84/AMS_2030!Q84)^(1/20)-1)</f>
        <v>-3.0110362092550247E-7</v>
      </c>
      <c r="R84">
        <f>IF(AMS_2030!R84=0,0,(AMS_2050!R84/AMS_2030!R84)^(1/20)-1)</f>
        <v>-2.3114363822962503E-7</v>
      </c>
      <c r="S84" s="64">
        <f t="shared" si="8"/>
        <v>4.6039303125411379E-6</v>
      </c>
      <c r="T84" s="64">
        <f>IF(AMS_2030!T84=0,0,(AMS_2050!T84/AMS_2030!T84)^(1/20)-1)</f>
        <v>4.6039303125411379E-6</v>
      </c>
      <c r="U84">
        <f>IF(AMS_2030!U84=0,0,(AMS_2050!U84/AMS_2030!U84)^(1/20)-1)</f>
        <v>3.4428995863144962E-5</v>
      </c>
      <c r="V84">
        <f>IF(AMS_2030!V84=0,0,(AMS_2050!V84/AMS_2030!V84)^(1/20)-1)</f>
        <v>3.1810796663478413E-8</v>
      </c>
      <c r="W84">
        <f>IF(AMS_2030!W84=0,0,(AMS_2050!W84/AMS_2030!W84)^(1/20)-1)</f>
        <v>8.6957838885015626E-4</v>
      </c>
      <c r="X84">
        <f>IF(AMS_2030!X84=0,0,(AMS_2050!X84/AMS_2030!X84)^(1/20)-1)</f>
        <v>6.339128462398147E-4</v>
      </c>
      <c r="Y84">
        <f>IF(AMS_2030!Y84=0,0,(AMS_2050!Y84/AMS_2030!Y84)^(1/20)-1)</f>
        <v>-5.5974839973763624E-3</v>
      </c>
      <c r="Z84">
        <f>IF(AMS_2030!Z84=0,0,(AMS_2050!Z84/AMS_2030!Z84)^(1/20)-1)</f>
        <v>-7.9672074482117772E-5</v>
      </c>
      <c r="AA84">
        <f>IF(AMS_2030!AA84=0,0,(AMS_2050!AA84/AMS_2030!AA84)^(1/20)-1)</f>
        <v>1.6684669707618394E-3</v>
      </c>
      <c r="AB84">
        <f>IF(AMS_2030!AB84=0,0,(AMS_2050!AB84/AMS_2030!AB84)^(1/20)-1)</f>
        <v>3.2942000098179491E-5</v>
      </c>
      <c r="AC84">
        <f>IF(AMS_2030!AC84=0,0,(AMS_2050!AC84/AMS_2030!AC84)^(1/20)-1)</f>
        <v>-3.2473454331805041E-4</v>
      </c>
      <c r="AD84">
        <f>IF(AMS_2030!AD84=0,0,(AMS_2050!AD84/AMS_2030!AD84)^(1/20)-1)</f>
        <v>1.0910755948279061E-5</v>
      </c>
      <c r="AE84">
        <f>IF(AMS_2030!AE84=0,0,(AMS_2050!AE84/AMS_2030!AE84)^(1/20)-1)</f>
        <v>-3.2064505658291331E-5</v>
      </c>
      <c r="AF84">
        <f>IF(AMS_2030!AF84=0,0,(AMS_2050!AF84/AMS_2030!AF84)^(1/20)-1)</f>
        <v>3.2950273427378995E-4</v>
      </c>
      <c r="AG84">
        <f>IF(AMS_2030!AG84=0,0,(AMS_2050!AG84/AMS_2030!AG84)^(1/20)-1)</f>
        <v>7.4072230924193683E-4</v>
      </c>
      <c r="AH84">
        <f>IF(AMS_2030!AH84=0,0,(AMS_2050!AH84/AMS_2030!AH84)^(1/20)-1)</f>
        <v>3.4252392539402265E-5</v>
      </c>
      <c r="AI84">
        <f>IF(AMS_2030!AI84=0,0,(AMS_2050!AI84/AMS_2030!AI84)^(1/20)-1)</f>
        <v>-1.2731274402077997E-4</v>
      </c>
      <c r="AJ84">
        <f>IF(AMS_2030!AJ84=0,0,(AMS_2050!AJ84/AMS_2030!AJ84)^(1/20)-1)</f>
        <v>1.2343555539917617E-6</v>
      </c>
      <c r="AK84">
        <f>IF(AMS_2030!AK84=0,0,(AMS_2050!AK84/AMS_2030!AK84)^(1/20)-1)</f>
        <v>0</v>
      </c>
      <c r="AL84">
        <f>IF(AMS_2030!AL84=0,0,(AMS_2050!AL84/AMS_2030!AL84)^(1/20)-1)</f>
        <v>-2.907263659687187E-4</v>
      </c>
      <c r="AM84">
        <f>IF(AMS_2030!AM84=0,0,(AMS_2050!AM84/AMS_2030!AM84)^(1/20)-1)</f>
        <v>6.3465498516079855E-4</v>
      </c>
      <c r="AN84">
        <f>IF(AMS_2030!AN84=0,0,(AMS_2050!AN84/AMS_2030!AN84)^(1/20)-1)</f>
        <v>0</v>
      </c>
      <c r="AO84">
        <f>IF(AMS_2030!AO84=0,0,(AMS_2050!AO84/AMS_2030!AO84)^(1/20)-1)</f>
        <v>6.0834866195902393E-5</v>
      </c>
      <c r="AP84">
        <f>IF(AMS_2030!AP84=0,0,(AMS_2050!AP84/AMS_2030!AP84)^(1/20)-1)</f>
        <v>6.3685346027564371E-4</v>
      </c>
      <c r="AQ84">
        <f>IF(AMS_2030!AQ84=0,0,(AMS_2050!AQ84/AMS_2030!AQ84)^(1/20)-1)</f>
        <v>0</v>
      </c>
      <c r="AR84">
        <f>IF(AMS_2030!AR84=0,0,(AMS_2050!AR84/AMS_2030!AR84)^(1/20)-1)</f>
        <v>0</v>
      </c>
      <c r="AS84">
        <f>IF(AMS_2030!AS84=0,0,(AMS_2050!AS84/AMS_2030!AS84)^(1/20)-1)</f>
        <v>0</v>
      </c>
      <c r="AT84">
        <f>IF(AMS_2030!AT84=0,0,(AMS_2050!AT84/AMS_2030!AT84)^(1/20)-1)</f>
        <v>-7.4146450188883328E-5</v>
      </c>
      <c r="AU84">
        <f>IF(AMS_2030!AU84=0,0,(AMS_2050!AU84/AMS_2030!AU84)^(1/20)-1)</f>
        <v>-4.6522608261789777E-4</v>
      </c>
    </row>
    <row r="85" spans="1:47" x14ac:dyDescent="0.25">
      <c r="A85" s="146"/>
      <c r="B85" s="77" t="s">
        <v>9</v>
      </c>
      <c r="C85" s="77" t="s">
        <v>9</v>
      </c>
      <c r="D85" s="78" t="s">
        <v>46</v>
      </c>
      <c r="E85" s="79">
        <f>IF('AMS_2030 (Z)'!E129=0,0,('AMS_2050 (Z)'!E129/'AMS_2030 (Z)'!E129)^(1/20)-1)</f>
        <v>-7.7763173840417199E-3</v>
      </c>
      <c r="F85" s="79">
        <f>IF('AMS_2030 (Z)'!F129=0,0,('AMS_2050 (Z)'!F129/'AMS_2030 (Z)'!F129)^(1/20)-1)</f>
        <v>-6.6576276292704684E-3</v>
      </c>
      <c r="G85" s="79">
        <f>IF('AMS_2030 (Z)'!G129=0,0,('AMS_2050 (Z)'!G129/'AMS_2030 (Z)'!G129)^(1/20)-1)</f>
        <v>-5.8718422764330036E-3</v>
      </c>
      <c r="H85" s="79">
        <f>IF('AMS_2030 (Z)'!H129=0,0,('AMS_2050 (Z)'!H129/'AMS_2030 (Z)'!H129)^(1/20)-1)</f>
        <v>-3.6466967432833286E-3</v>
      </c>
      <c r="I85" s="79">
        <f>IF('AMS_2030 (Z)'!I129=0,0,('AMS_2050 (Z)'!I129/'AMS_2030 (Z)'!I129)^(1/20)-1)</f>
        <v>-2.3620491502251983E-3</v>
      </c>
      <c r="J85" s="79">
        <f>IF('AMS_2030 (Z)'!J129=0,0,('AMS_2050 (Z)'!J129/'AMS_2030 (Z)'!J129)^(1/20)-1)</f>
        <v>-5.5432778632009683E-3</v>
      </c>
      <c r="K85" s="79">
        <f>IF('AMS_2030 (Z)'!K129=0,0,('AMS_2050 (Z)'!K129/'AMS_2030 (Z)'!K129)^(1/20)-1)</f>
        <v>-5.0364507802851399E-3</v>
      </c>
      <c r="L85" s="79">
        <f>IF('AMS_2030 (Z)'!L129=0,0,('AMS_2050 (Z)'!L129/'AMS_2030 (Z)'!L129)^(1/20)-1)</f>
        <v>-5.0364507802851399E-3</v>
      </c>
      <c r="M85" s="79">
        <f>IF('AMS_2030 (Z)'!M129=0,0,('AMS_2050 (Z)'!M129/'AMS_2030 (Z)'!M129)^(1/20)-1)</f>
        <v>-4.1582194662816985E-3</v>
      </c>
      <c r="N85" s="79">
        <f>IF('AMS_2030 (Z)'!N129=0,0,('AMS_2050 (Z)'!N129/'AMS_2030 (Z)'!N129)^(1/20)-1)</f>
        <v>-6.0040043190486836E-3</v>
      </c>
      <c r="O85" s="79">
        <f>IF('AMS_2030 (Z)'!O129=0,0,('AMS_2050 (Z)'!O129/'AMS_2030 (Z)'!O129)^(1/20)-1)</f>
        <v>1.3220426736970659E-4</v>
      </c>
      <c r="P85" s="79">
        <f>IF('AMS_2030 (Z)'!P129=0,0,('AMS_2050 (Z)'!P129/'AMS_2030 (Z)'!P129)^(1/20)-1)</f>
        <v>-6.2850466420777407E-3</v>
      </c>
      <c r="Q85" s="79">
        <f>IF('AMS_2030 (Z)'!Q129=0,0,('AMS_2050 (Z)'!Q129/'AMS_2030 (Z)'!Q129)^(1/20)-1)</f>
        <v>-5.9329736376760867E-3</v>
      </c>
      <c r="R85" s="79">
        <f>IF('AMS_2030 (Z)'!R129=0,0,('AMS_2050 (Z)'!R129/'AMS_2030 (Z)'!R129)^(1/20)-1)</f>
        <v>-5.8719693776005943E-3</v>
      </c>
      <c r="S85" s="79">
        <f t="shared" si="8"/>
        <v>-6.2409613931234675E-3</v>
      </c>
      <c r="T85" s="79">
        <f>IF('AMS_2030 (Z)'!T129=0,0,('AMS_2050 (Z)'!T129/'AMS_2030 (Z)'!T129)^(1/20)-1)</f>
        <v>-6.2409613931234675E-3</v>
      </c>
      <c r="U85" s="79">
        <f>IF('AMS_2030 (Z)'!U129=0,0,('AMS_2050 (Z)'!U129/'AMS_2030 (Z)'!U129)^(1/20)-1)</f>
        <v>-5.8509359465909183E-3</v>
      </c>
      <c r="V85" s="79">
        <f>IF('AMS_2030 (Z)'!V129=0,0,('AMS_2050 (Z)'!V129/'AMS_2030 (Z)'!V129)^(1/20)-1)</f>
        <v>-5.87181309575735E-3</v>
      </c>
      <c r="W85" s="79">
        <f>IF('AMS_2030 (Z)'!W129=0,0,('AMS_2050 (Z)'!W129/'AMS_2030 (Z)'!W129)^(1/20)-1)</f>
        <v>-5.6549806817327575E-3</v>
      </c>
      <c r="X85" s="79">
        <f>IF('AMS_2030 (Z)'!X129=0,0,('AMS_2050 (Z)'!X129/'AMS_2030 (Z)'!X129)^(1/20)-1)</f>
        <v>-5.8748746180133926E-3</v>
      </c>
      <c r="Y85" s="79">
        <f>IF('AMS_2030 (Z)'!Y129=0,0,('AMS_2050 (Z)'!Y129/'AMS_2030 (Z)'!Y129)^(1/20)-1)</f>
        <v>-1.1503001404136071E-2</v>
      </c>
      <c r="Z85" s="79">
        <f>IF('AMS_2030 (Z)'!Z129=0,0,('AMS_2050 (Z)'!Z129/'AMS_2030 (Z)'!Z129)^(1/20)-1)</f>
        <v>-6.0549515385052155E-3</v>
      </c>
      <c r="AA85" s="79">
        <f>IF('AMS_2030 (Z)'!AA129=0,0,('AMS_2050 (Z)'!AA129/'AMS_2030 (Z)'!AA129)^(1/20)-1)</f>
        <v>-4.1739790750563444E-3</v>
      </c>
      <c r="AB85" s="79">
        <f>IF('AMS_2030 (Z)'!AB129=0,0,('AMS_2050 (Z)'!AB129/'AMS_2030 (Z)'!AB129)^(1/20)-1)</f>
        <v>-6.1271897137333831E-3</v>
      </c>
      <c r="AC85" s="79">
        <f>IF('AMS_2030 (Z)'!AC129=0,0,('AMS_2050 (Z)'!AC129/'AMS_2030 (Z)'!AC129)^(1/20)-1)</f>
        <v>-6.2500754974916806E-3</v>
      </c>
      <c r="AD85" s="79">
        <f>IF('AMS_2030 (Z)'!AD129=0,0,('AMS_2050 (Z)'!AD129/'AMS_2030 (Z)'!AD129)^(1/20)-1)</f>
        <v>-6.0191639004653075E-3</v>
      </c>
      <c r="AE85" s="79">
        <f>IF('AMS_2030 (Z)'!AE129=0,0,('AMS_2050 (Z)'!AE129/'AMS_2030 (Z)'!AE129)^(1/20)-1)</f>
        <v>-7.3648506590646701E-3</v>
      </c>
      <c r="AF85" s="79">
        <f>IF('AMS_2030 (Z)'!AF129=0,0,('AMS_2050 (Z)'!AF129/'AMS_2030 (Z)'!AF129)^(1/20)-1)</f>
        <v>-6.5486872727676948E-3</v>
      </c>
      <c r="AG85" s="79">
        <f>IF('AMS_2030 (Z)'!AG129=0,0,('AMS_2050 (Z)'!AG129/'AMS_2030 (Z)'!AG129)^(1/20)-1)</f>
        <v>-5.1354718169044355E-3</v>
      </c>
      <c r="AH85" s="79">
        <f>IF('AMS_2030 (Z)'!AH129=0,0,('AMS_2050 (Z)'!AH129/'AMS_2030 (Z)'!AH129)^(1/20)-1)</f>
        <v>-6.4188291578026746E-3</v>
      </c>
      <c r="AI85" s="79">
        <f>IF('AMS_2030 (Z)'!AI129=0,0,('AMS_2050 (Z)'!AI129/'AMS_2030 (Z)'!AI129)^(1/20)-1)</f>
        <v>-6.1136531554433216E-3</v>
      </c>
      <c r="AJ85" s="79">
        <f>IF('AMS_2030 (Z)'!AJ129=0,0,('AMS_2050 (Z)'!AJ129/'AMS_2030 (Z)'!AJ129)^(1/20)-1)</f>
        <v>-5.8706029436489393E-3</v>
      </c>
      <c r="AK85" s="79">
        <f>IF('AMS_2030 (Z)'!AK129=0,0,('AMS_2050 (Z)'!AK129/'AMS_2030 (Z)'!AK129)^(1/20)-1)</f>
        <v>0</v>
      </c>
      <c r="AL85" s="79">
        <f>IF('AMS_2030 (Z)'!AL129=0,0,('AMS_2050 (Z)'!AL129/'AMS_2030 (Z)'!AL129)^(1/20)-1)</f>
        <v>-6.1608639856578495E-3</v>
      </c>
      <c r="AM85" s="79">
        <f>IF('AMS_2030 (Z)'!AM129=0,0,('AMS_2050 (Z)'!AM129/'AMS_2030 (Z)'!AM129)^(1/20)-1)</f>
        <v>-5.8742670828840771E-3</v>
      </c>
      <c r="AN85" s="79">
        <f>IF('AMS_2030 (Z)'!AN129=0,0,('AMS_2050 (Z)'!AN129/'AMS_2030 (Z)'!AN129)^(1/20)-1)</f>
        <v>0</v>
      </c>
      <c r="AO85" s="79">
        <f>IF('AMS_2030 (Z)'!AO129=0,0,('AMS_2050 (Z)'!AO129/'AMS_2030 (Z)'!AO129)^(1/20)-1)</f>
        <v>-5.9042270754204873E-3</v>
      </c>
      <c r="AP85" s="79">
        <f>IF('AMS_2030 (Z)'!AP129=0,0,('AMS_2050 (Z)'!AP129/'AMS_2030 (Z)'!AP129)^(1/20)-1)</f>
        <v>-5.8970809702895144E-3</v>
      </c>
      <c r="AQ85" s="79">
        <f>IF('AMS_2030 (Z)'!AQ129=0,0,('AMS_2050 (Z)'!AQ129/'AMS_2030 (Z)'!AQ129)^(1/20)-1)</f>
        <v>-6.0352916486401398E-3</v>
      </c>
      <c r="AR85" s="79">
        <f>IF('AMS_2030 (Z)'!AR129=0,0,('AMS_2050 (Z)'!AR129/'AMS_2030 (Z)'!AR129)^(1/20)-1)</f>
        <v>0</v>
      </c>
      <c r="AS85" s="79">
        <f>IF('AMS_2030 (Z)'!AS129=0,0,('AMS_2050 (Z)'!AS129/'AMS_2030 (Z)'!AS129)^(1/20)-1)</f>
        <v>0</v>
      </c>
      <c r="AT85" s="79">
        <f>IF('AMS_2030 (Z)'!AT129=0,0,('AMS_2050 (Z)'!AT129/'AMS_2030 (Z)'!AT129)^(1/20)-1)</f>
        <v>-1.5021806812783867E-3</v>
      </c>
      <c r="AU85" s="79">
        <f>IF('AMS_2030 (Z)'!AU129=0,0,('AMS_2050 (Z)'!AU129/'AMS_2030 (Z)'!AU129)^(1/20)-1)</f>
        <v>-2.6662812249103052E-3</v>
      </c>
    </row>
    <row r="86" spans="1:47" x14ac:dyDescent="0.25">
      <c r="A86" s="146"/>
      <c r="B86" s="77" t="s">
        <v>10</v>
      </c>
      <c r="C86" s="77" t="s">
        <v>10</v>
      </c>
      <c r="D86" s="78" t="s">
        <v>47</v>
      </c>
      <c r="E86" s="79">
        <f>E85</f>
        <v>-7.7763173840417199E-3</v>
      </c>
      <c r="F86" s="79">
        <f>F85</f>
        <v>-6.6576276292704684E-3</v>
      </c>
      <c r="G86" s="79">
        <f t="shared" ref="G86:R86" si="9">G85</f>
        <v>-5.8718422764330036E-3</v>
      </c>
      <c r="H86" s="79">
        <f t="shared" si="9"/>
        <v>-3.6466967432833286E-3</v>
      </c>
      <c r="I86" s="79">
        <f t="shared" si="9"/>
        <v>-2.3620491502251983E-3</v>
      </c>
      <c r="J86" s="79">
        <f t="shared" si="9"/>
        <v>-5.5432778632009683E-3</v>
      </c>
      <c r="K86" s="79">
        <f t="shared" si="9"/>
        <v>-5.0364507802851399E-3</v>
      </c>
      <c r="L86" s="79">
        <f t="shared" si="9"/>
        <v>-5.0364507802851399E-3</v>
      </c>
      <c r="M86" s="79">
        <f t="shared" si="9"/>
        <v>-4.1582194662816985E-3</v>
      </c>
      <c r="N86" s="79">
        <f t="shared" si="9"/>
        <v>-6.0040043190486836E-3</v>
      </c>
      <c r="O86" s="79">
        <f t="shared" si="9"/>
        <v>1.3220426736970659E-4</v>
      </c>
      <c r="P86" s="79">
        <f t="shared" si="9"/>
        <v>-6.2850466420777407E-3</v>
      </c>
      <c r="Q86" s="79">
        <f t="shared" si="9"/>
        <v>-5.9329736376760867E-3</v>
      </c>
      <c r="R86" s="79">
        <f t="shared" si="9"/>
        <v>-5.8719693776005943E-3</v>
      </c>
      <c r="S86" s="79">
        <f t="shared" si="8"/>
        <v>-6.2409613931234675E-3</v>
      </c>
      <c r="T86" s="79">
        <f t="shared" ref="T86:AU86" si="10">T85</f>
        <v>-6.2409613931234675E-3</v>
      </c>
      <c r="U86" s="79">
        <f t="shared" si="10"/>
        <v>-5.8509359465909183E-3</v>
      </c>
      <c r="V86" s="79">
        <f t="shared" si="10"/>
        <v>-5.87181309575735E-3</v>
      </c>
      <c r="W86" s="79">
        <f t="shared" si="10"/>
        <v>-5.6549806817327575E-3</v>
      </c>
      <c r="X86" s="79">
        <f t="shared" si="10"/>
        <v>-5.8748746180133926E-3</v>
      </c>
      <c r="Y86" s="79">
        <f t="shared" si="10"/>
        <v>-1.1503001404136071E-2</v>
      </c>
      <c r="Z86" s="79">
        <f t="shared" si="10"/>
        <v>-6.0549515385052155E-3</v>
      </c>
      <c r="AA86" s="79">
        <f t="shared" si="10"/>
        <v>-4.1739790750563444E-3</v>
      </c>
      <c r="AB86" s="79">
        <f t="shared" si="10"/>
        <v>-6.1271897137333831E-3</v>
      </c>
      <c r="AC86" s="79">
        <f t="shared" si="10"/>
        <v>-6.2500754974916806E-3</v>
      </c>
      <c r="AD86" s="79">
        <f t="shared" si="10"/>
        <v>-6.0191639004653075E-3</v>
      </c>
      <c r="AE86" s="79">
        <f t="shared" si="10"/>
        <v>-7.3648506590646701E-3</v>
      </c>
      <c r="AF86" s="79">
        <f t="shared" si="10"/>
        <v>-6.5486872727676948E-3</v>
      </c>
      <c r="AG86" s="79">
        <f t="shared" si="10"/>
        <v>-5.1354718169044355E-3</v>
      </c>
      <c r="AH86" s="79">
        <f t="shared" si="10"/>
        <v>-6.4188291578026746E-3</v>
      </c>
      <c r="AI86" s="79">
        <f t="shared" si="10"/>
        <v>-6.1136531554433216E-3</v>
      </c>
      <c r="AJ86" s="79">
        <f t="shared" si="10"/>
        <v>-5.8706029436489393E-3</v>
      </c>
      <c r="AK86" s="79">
        <f t="shared" si="10"/>
        <v>0</v>
      </c>
      <c r="AL86" s="79">
        <f t="shared" si="10"/>
        <v>-6.1608639856578495E-3</v>
      </c>
      <c r="AM86" s="79">
        <f t="shared" si="10"/>
        <v>-5.8742670828840771E-3</v>
      </c>
      <c r="AN86" s="79">
        <f t="shared" si="10"/>
        <v>0</v>
      </c>
      <c r="AO86" s="79">
        <f t="shared" si="10"/>
        <v>-5.9042270754204873E-3</v>
      </c>
      <c r="AP86" s="79">
        <f t="shared" si="10"/>
        <v>-5.8970809702895144E-3</v>
      </c>
      <c r="AQ86" s="79">
        <f t="shared" si="10"/>
        <v>-6.0352916486401398E-3</v>
      </c>
      <c r="AR86" s="79">
        <f t="shared" si="10"/>
        <v>0</v>
      </c>
      <c r="AS86" s="79">
        <f t="shared" si="10"/>
        <v>0</v>
      </c>
      <c r="AT86" s="79">
        <f t="shared" si="10"/>
        <v>-1.5021806812783867E-3</v>
      </c>
      <c r="AU86" s="79">
        <f t="shared" si="10"/>
        <v>-2.6662812249103052E-3</v>
      </c>
    </row>
    <row r="87" spans="1:47" x14ac:dyDescent="0.25">
      <c r="A87" s="146"/>
      <c r="B87" s="1" t="s">
        <v>11</v>
      </c>
      <c r="C87" s="1" t="s">
        <v>11</v>
      </c>
      <c r="D87" s="4" t="s">
        <v>48</v>
      </c>
      <c r="E87">
        <f>IF(AMS_2030!E87=0,0,(AMS_2050!E87/AMS_2030!E87)^(1/20)-1)</f>
        <v>-1.9771186033365362E-2</v>
      </c>
      <c r="F87">
        <f>IF(AMS_2030!F87=0,0,(AMS_2050!F87/AMS_2030!F87)^(1/20)-1)</f>
        <v>-2.0245136840883138E-2</v>
      </c>
      <c r="G87">
        <f>IF(AMS_2030!G87=0,0,(AMS_2050!G87/AMS_2030!G87)^(1/20)-1)</f>
        <v>-2.9437895880515264E-3</v>
      </c>
      <c r="H87">
        <f>IF(AMS_2030!H87=0,0,(AMS_2050!H87/AMS_2030!H87)^(1/20)-1)</f>
        <v>3.3408768559861635E-4</v>
      </c>
      <c r="I87">
        <f>IF(AMS_2030!I87=0,0,(AMS_2050!I87/AMS_2030!I87)^(1/20)-1)</f>
        <v>1.1142726635984257E-3</v>
      </c>
      <c r="J87">
        <f>IF(AMS_2030!J87=0,0,(AMS_2050!J87/AMS_2030!J87)^(1/20)-1)</f>
        <v>7.2151357001226657E-5</v>
      </c>
      <c r="K87" s="64">
        <f>IF('AMS_2030 (Z)'!AW87=0,0,('AMS_2050 (Z)'!AW87/'AMS_2030 (Z)'!AW87)^(1/20)-1)</f>
        <v>-1.7738048203031154E-2</v>
      </c>
      <c r="L87" s="64">
        <f t="shared" ref="L87:L115" si="11">K87</f>
        <v>-1.7738048203031154E-2</v>
      </c>
      <c r="M87">
        <f>IF(AMS_2030!M87=0,0,(AMS_2050!M87/AMS_2030!M87)^(1/20)-1)</f>
        <v>-2.7338081778510714E-3</v>
      </c>
      <c r="N87">
        <f>IF(AMS_2030!N87=0,0,(AMS_2050!N87/AMS_2030!N87)^(1/20)-1)</f>
        <v>3.0651313819096693E-4</v>
      </c>
      <c r="O87">
        <f>IF(AMS_2030!O87=0,0,(AMS_2050!O87/AMS_2030!O87)^(1/20)-1)</f>
        <v>3.1885328508818311E-4</v>
      </c>
      <c r="P87">
        <f>IF(AMS_2030!P87=0,0,(AMS_2050!P87/AMS_2030!P87)^(1/20)-1)</f>
        <v>-1.366554671421194E-2</v>
      </c>
      <c r="Q87">
        <f>IF(AMS_2030!Q87=0,0,(AMS_2050!Q87/AMS_2030!Q87)^(1/20)-1)</f>
        <v>-2.9386208089121624E-7</v>
      </c>
      <c r="R87">
        <f>IF(AMS_2030!R87=0,0,(AMS_2050!R87/AMS_2030!R87)^(1/20)-1)</f>
        <v>3.4685743610651798E-8</v>
      </c>
      <c r="S87" s="64">
        <f t="shared" si="8"/>
        <v>-1.5016979357351801E-5</v>
      </c>
      <c r="T87" s="64">
        <f>IF(AMS_2030!T87=0,0,(AMS_2050!T87/AMS_2030!T87)^(1/20)-1)</f>
        <v>-1.5016979357351801E-5</v>
      </c>
      <c r="U87">
        <f>IF(AMS_2030!U87=0,0,(AMS_2050!U87/AMS_2030!U87)^(1/20)-1)</f>
        <v>2.3306307335824172E-5</v>
      </c>
      <c r="V87">
        <f>IF(AMS_2030!V87=0,0,(AMS_2050!V87/AMS_2030!V87)^(1/20)-1)</f>
        <v>3.1810796663478413E-8</v>
      </c>
      <c r="W87">
        <f>IF(AMS_2030!W87=0,0,(AMS_2050!W87/AMS_2030!W87)^(1/20)-1)</f>
        <v>-1.9889723224795097E-2</v>
      </c>
      <c r="X87">
        <f>IF(AMS_2030!X87=0,0,(AMS_2050!X87/AMS_2030!X87)^(1/20)-1)</f>
        <v>-1.6484761464273578E-2</v>
      </c>
      <c r="Y87">
        <f>IF(AMS_2030!Y87=0,0,(AMS_2050!Y87/AMS_2030!Y87)^(1/20)-1)</f>
        <v>-5.6476170276187343E-3</v>
      </c>
      <c r="Z87">
        <f>IF(AMS_2030!Z87=0,0,(AMS_2050!Z87/AMS_2030!Z87)^(1/20)-1)</f>
        <v>1.6078418050069487E-4</v>
      </c>
      <c r="AA87">
        <f>IF(AMS_2030!AA87=0,0,(AMS_2050!AA87/AMS_2030!AA87)^(1/20)-1)</f>
        <v>1.7302305862234579E-3</v>
      </c>
      <c r="AB87">
        <f>IF(AMS_2030!AB87=0,0,(AMS_2050!AB87/AMS_2030!AB87)^(1/20)-1)</f>
        <v>-5.0973065736759082E-5</v>
      </c>
      <c r="AC87">
        <f>IF(AMS_2030!AC87=0,0,(AMS_2050!AC87/AMS_2030!AC87)^(1/20)-1)</f>
        <v>-3.2473454331805041E-4</v>
      </c>
      <c r="AD87">
        <f>IF(AMS_2030!AD87=0,0,(AMS_2050!AD87/AMS_2030!AD87)^(1/20)-1)</f>
        <v>1.0870320321654248E-5</v>
      </c>
      <c r="AE87">
        <f>IF(AMS_2030!AE87=0,0,(AMS_2050!AE87/AMS_2030!AE87)^(1/20)-1)</f>
        <v>-3.206653614140631E-5</v>
      </c>
      <c r="AF87">
        <f>IF(AMS_2030!AF87=0,0,(AMS_2050!AF87/AMS_2030!AF87)^(1/20)-1)</f>
        <v>3.2950273427378995E-4</v>
      </c>
      <c r="AG87">
        <f>IF(AMS_2030!AG87=0,0,(AMS_2050!AG87/AMS_2030!AG87)^(1/20)-1)</f>
        <v>0</v>
      </c>
      <c r="AH87">
        <f>IF(AMS_2030!AH87=0,0,(AMS_2050!AH87/AMS_2030!AH87)^(1/20)-1)</f>
        <v>3.4258981072454731E-5</v>
      </c>
      <c r="AI87">
        <f>IF(AMS_2030!AI87=0,0,(AMS_2050!AI87/AMS_2030!AI87)^(1/20)-1)</f>
        <v>-1.273965551620293E-4</v>
      </c>
      <c r="AJ87">
        <f>IF(AMS_2030!AJ87=0,0,(AMS_2050!AJ87/AMS_2030!AJ87)^(1/20)-1)</f>
        <v>1.2492026877364282E-6</v>
      </c>
      <c r="AK87">
        <f>IF(AMS_2030!AK87=0,0,(AMS_2050!AK87/AMS_2030!AK87)^(1/20)-1)</f>
        <v>0</v>
      </c>
      <c r="AL87">
        <f>IF(AMS_2030!AL87=0,0,(AMS_2050!AL87/AMS_2030!AL87)^(1/20)-1)</f>
        <v>-2.907263659687187E-4</v>
      </c>
      <c r="AM87">
        <f>IF(AMS_2030!AM87=0,0,(AMS_2050!AM87/AMS_2030!AM87)^(1/20)-1)</f>
        <v>-2.0048315376590242E-2</v>
      </c>
      <c r="AN87">
        <f>IF(AMS_2030!AN87=0,0,(AMS_2050!AN87/AMS_2030!AN87)^(1/20)-1)</f>
        <v>0</v>
      </c>
      <c r="AO87">
        <f>IF(AMS_2030!AO87=0,0,(AMS_2050!AO87/AMS_2030!AO87)^(1/20)-1)</f>
        <v>6.0834255105612911E-5</v>
      </c>
      <c r="AP87">
        <f>IF(AMS_2030!AP87=0,0,(AMS_2050!AP87/AMS_2030!AP87)^(1/20)-1)</f>
        <v>-2.0045909146586105E-2</v>
      </c>
      <c r="AQ87">
        <f>IF(AMS_2030!AQ87=0,0,(AMS_2050!AQ87/AMS_2030!AQ87)^(1/20)-1)</f>
        <v>0</v>
      </c>
      <c r="AR87">
        <f>IF(AMS_2030!AR87=0,0,(AMS_2050!AR87/AMS_2030!AR87)^(1/20)-1)</f>
        <v>0</v>
      </c>
      <c r="AS87">
        <f>IF(AMS_2030!AS87=0,0,(AMS_2050!AS87/AMS_2030!AS87)^(1/20)-1)</f>
        <v>0</v>
      </c>
      <c r="AT87">
        <f>IF(AMS_2030!AT87=0,0,(AMS_2050!AT87/AMS_2030!AT87)^(1/20)-1)</f>
        <v>-3.2501296473161911E-3</v>
      </c>
      <c r="AU87">
        <f>IF(AMS_2030!AU87=0,0,(AMS_2050!AU87/AMS_2030!AU87)^(1/20)-1)</f>
        <v>-9.9304183938933033E-3</v>
      </c>
    </row>
    <row r="88" spans="1:47" x14ac:dyDescent="0.25">
      <c r="A88" s="146"/>
      <c r="B88" s="1" t="s">
        <v>12</v>
      </c>
      <c r="C88" s="1">
        <v>10</v>
      </c>
      <c r="D88" s="4" t="s">
        <v>49</v>
      </c>
      <c r="E88">
        <f>IF(AMS_2030!E88=0,0,(AMS_2050!E88/AMS_2030!E88)^(1/20)-1)</f>
        <v>-2.1825521781668744E-3</v>
      </c>
      <c r="F88">
        <f>IF(AMS_2030!F88=0,0,(AMS_2050!F88/AMS_2030!F88)^(1/20)-1)</f>
        <v>-1.2863499738891004E-4</v>
      </c>
      <c r="G88">
        <f>IF(AMS_2030!G88=0,0,(AMS_2050!G88/AMS_2030!G88)^(1/20)-1)</f>
        <v>-1.4514232760621915E-2</v>
      </c>
      <c r="H88">
        <f>IF(AMS_2030!H88=0,0,(AMS_2050!H88/AMS_2030!H88)^(1/20)-1)</f>
        <v>0</v>
      </c>
      <c r="I88">
        <f>IF(AMS_2030!I88=0,0,(AMS_2050!I88/AMS_2030!I88)^(1/20)-1)</f>
        <v>-2.6058490194454942E-3</v>
      </c>
      <c r="J88">
        <f>IF(AMS_2030!J88=0,0,(AMS_2050!J88/AMS_2030!J88)^(1/20)-1)</f>
        <v>-8.4059474271125367E-4</v>
      </c>
      <c r="K88" s="64">
        <f>IF('AMS_2030 (Z)'!AW88=0,0,('AMS_2050 (Z)'!AW88/'AMS_2030 (Z)'!AW88)^(1/20)-1)</f>
        <v>1.6509583772883474E-4</v>
      </c>
      <c r="L88" s="64">
        <f t="shared" si="11"/>
        <v>1.6509583772883474E-4</v>
      </c>
      <c r="M88">
        <f>IF(AMS_2030!M88=0,0,(AMS_2050!M88/AMS_2030!M88)^(1/20)-1)</f>
        <v>-3.4253314656496059E-3</v>
      </c>
      <c r="N88">
        <f>IF(AMS_2030!N88=0,0,(AMS_2050!N88/AMS_2030!N88)^(1/20)-1)</f>
        <v>-9.7328309140032321E-4</v>
      </c>
      <c r="O88">
        <f>IF(AMS_2030!O88=0,0,(AMS_2050!O88/AMS_2030!O88)^(1/20)-1)</f>
        <v>-1.1380565363678929E-3</v>
      </c>
      <c r="P88">
        <f>IF(AMS_2030!P88=0,0,(AMS_2050!P88/AMS_2030!P88)^(1/20)-1)</f>
        <v>-1.5120325790501932E-3</v>
      </c>
      <c r="Q88">
        <f>IF(AMS_2030!Q88=0,0,(AMS_2050!Q88/AMS_2030!Q88)^(1/20)-1)</f>
        <v>-8.6009816433041397E-4</v>
      </c>
      <c r="R88">
        <f>IF(AMS_2030!R88=0,0,(AMS_2050!R88/AMS_2030!R88)^(1/20)-1)</f>
        <v>-7.2764871427943856E-4</v>
      </c>
      <c r="S88" s="64">
        <f t="shared" si="8"/>
        <v>-7.0868356788600373E-4</v>
      </c>
      <c r="T88" s="64">
        <f>IF(AMS_2030!T88=0,0,(AMS_2050!T88/AMS_2030!T88)^(1/20)-1)</f>
        <v>-7.0868356788600373E-4</v>
      </c>
      <c r="U88">
        <f>IF(AMS_2030!U88=0,0,(AMS_2050!U88/AMS_2030!U88)^(1/20)-1)</f>
        <v>-4.8699941889085441E-4</v>
      </c>
      <c r="V88">
        <f>IF(AMS_2030!V88=0,0,(AMS_2050!V88/AMS_2030!V88)^(1/20)-1)</f>
        <v>-5.7064971175058155E-4</v>
      </c>
      <c r="W88">
        <f>IF(AMS_2030!W88=0,0,(AMS_2050!W88/AMS_2030!W88)^(1/20)-1)</f>
        <v>-7.7363318327705599E-4</v>
      </c>
      <c r="X88">
        <f>IF(AMS_2030!X88=0,0,(AMS_2050!X88/AMS_2030!X88)^(1/20)-1)</f>
        <v>2.7288759689980679E-4</v>
      </c>
      <c r="Y88">
        <f>IF(AMS_2030!Y88=0,0,(AMS_2050!Y88/AMS_2030!Y88)^(1/20)-1)</f>
        <v>-6.3712499621586538E-3</v>
      </c>
      <c r="Z88">
        <f>IF(AMS_2030!Z88=0,0,(AMS_2050!Z88/AMS_2030!Z88)^(1/20)-1)</f>
        <v>-5.5671715219884899E-4</v>
      </c>
      <c r="AA88">
        <f>IF(AMS_2030!AA88=0,0,(AMS_2050!AA88/AMS_2030!AA88)^(1/20)-1)</f>
        <v>1.0012280770106408E-3</v>
      </c>
      <c r="AB88">
        <f>IF(AMS_2030!AB88=0,0,(AMS_2050!AB88/AMS_2030!AB88)^(1/20)-1)</f>
        <v>-9.7534450260594596E-4</v>
      </c>
      <c r="AC88">
        <f>IF(AMS_2030!AC88=0,0,(AMS_2050!AC88/AMS_2030!AC88)^(1/20)-1)</f>
        <v>-1.0522394150874748E-3</v>
      </c>
      <c r="AD88">
        <f>IF(AMS_2030!AD88=0,0,(AMS_2050!AD88/AMS_2030!AD88)^(1/20)-1)</f>
        <v>-7.1687980757673131E-4</v>
      </c>
      <c r="AE88">
        <f>IF(AMS_2030!AE88=0,0,(AMS_2050!AE88/AMS_2030!AE88)^(1/20)-1)</f>
        <v>-7.597844853668434E-4</v>
      </c>
      <c r="AF88">
        <f>IF(AMS_2030!AF88=0,0,(AMS_2050!AF88/AMS_2030!AF88)^(1/20)-1)</f>
        <v>-3.9706593412103253E-4</v>
      </c>
      <c r="AG88">
        <f>IF(AMS_2030!AG88=0,0,(AMS_2050!AG88/AMS_2030!AG88)^(1/20)-1)</f>
        <v>0</v>
      </c>
      <c r="AH88">
        <f>IF(AMS_2030!AH88=0,0,(AMS_2050!AH88/AMS_2030!AH88)^(1/20)-1)</f>
        <v>-6.9289521140980526E-4</v>
      </c>
      <c r="AI88">
        <f>IF(AMS_2030!AI88=0,0,(AMS_2050!AI88/AMS_2030!AI88)^(1/20)-1)</f>
        <v>-8.54990452035298E-4</v>
      </c>
      <c r="AJ88">
        <f>IF(AMS_2030!AJ88=0,0,(AMS_2050!AJ88/AMS_2030!AJ88)^(1/20)-1)</f>
        <v>-7.2649359155119164E-4</v>
      </c>
      <c r="AK88">
        <f>IF(AMS_2030!AK88=0,0,(AMS_2050!AK88/AMS_2030!AK88)^(1/20)-1)</f>
        <v>0</v>
      </c>
      <c r="AL88">
        <f>IF(AMS_2030!AL88=0,0,(AMS_2050!AL88/AMS_2030!AL88)^(1/20)-1)</f>
        <v>-1.0182559861962037E-3</v>
      </c>
      <c r="AM88">
        <f>IF(AMS_2030!AM88=0,0,(AMS_2050!AM88/AMS_2030!AM88)^(1/20)-1)</f>
        <v>-6.3775571979263201E-4</v>
      </c>
      <c r="AN88">
        <f>IF(AMS_2030!AN88=0,0,(AMS_2050!AN88/AMS_2030!AN88)^(1/20)-1)</f>
        <v>0</v>
      </c>
      <c r="AO88">
        <f>IF(AMS_2030!AO88=0,0,(AMS_2050!AO88/AMS_2030!AO88)^(1/20)-1)</f>
        <v>-6.6695264360761009E-4</v>
      </c>
      <c r="AP88">
        <f>IF(AMS_2030!AP88=0,0,(AMS_2050!AP88/AMS_2030!AP88)^(1/20)-1)</f>
        <v>8.5690460848830696E-4</v>
      </c>
      <c r="AQ88">
        <f>IF(AMS_2030!AQ88=0,0,(AMS_2050!AQ88/AMS_2030!AQ88)^(1/20)-1)</f>
        <v>0</v>
      </c>
      <c r="AR88">
        <f>IF(AMS_2030!AR88=0,0,(AMS_2050!AR88/AMS_2030!AR88)^(1/20)-1)</f>
        <v>8.5690460848830696E-4</v>
      </c>
      <c r="AS88">
        <f>IF(AMS_2030!AS88=0,0,(AMS_2050!AS88/AMS_2030!AS88)^(1/20)-1)</f>
        <v>0</v>
      </c>
      <c r="AT88">
        <f>IF(AMS_2030!AT88=0,0,(AMS_2050!AT88/AMS_2030!AT88)^(1/20)-1)</f>
        <v>-1.9728921609865058E-3</v>
      </c>
      <c r="AU88">
        <f>IF(AMS_2030!AU88=0,0,(AMS_2050!AU88/AMS_2030!AU88)^(1/20)-1)</f>
        <v>-6.3404827780986217E-3</v>
      </c>
    </row>
    <row r="89" spans="1:47" x14ac:dyDescent="0.25">
      <c r="A89" s="146"/>
      <c r="B89" s="1" t="s">
        <v>13</v>
      </c>
      <c r="C89" s="1">
        <v>11</v>
      </c>
      <c r="D89" s="4" t="s">
        <v>50</v>
      </c>
      <c r="E89">
        <f>IF(AMS_2030!E89=0,0,(AMS_2050!E89/AMS_2030!E89)^(1/20)-1)</f>
        <v>-1.5552690294345917E-3</v>
      </c>
      <c r="F89">
        <f>IF(AMS_2030!F89=0,0,(AMS_2050!F89/AMS_2030!F89)^(1/20)-1)</f>
        <v>-7.638661588597051E-4</v>
      </c>
      <c r="G89">
        <f>IF(AMS_2030!G89=0,0,(AMS_2050!G89/AMS_2030!G89)^(1/20)-1)</f>
        <v>-2.2060473023185478E-3</v>
      </c>
      <c r="H89">
        <f>IF(AMS_2030!H89=0,0,(AMS_2050!H89/AMS_2030!H89)^(1/20)-1)</f>
        <v>-2.0956278448780452E-4</v>
      </c>
      <c r="I89">
        <f>IF(AMS_2030!I89=0,0,(AMS_2050!I89/AMS_2030!I89)^(1/20)-1)</f>
        <v>3.878512813142887E-3</v>
      </c>
      <c r="J89">
        <f>IF(AMS_2030!J89=0,0,(AMS_2050!J89/AMS_2030!J89)^(1/20)-1)</f>
        <v>-1.1528099973159289E-3</v>
      </c>
      <c r="K89" s="64">
        <f>IF('AMS_2030 (Z)'!AW89=0,0,('AMS_2050 (Z)'!AW89/'AMS_2030 (Z)'!AW89)^(1/20)-1)</f>
        <v>-1.0791053815883966E-4</v>
      </c>
      <c r="L89" s="64">
        <f t="shared" si="11"/>
        <v>-1.0791053815883966E-4</v>
      </c>
      <c r="M89">
        <f>IF(AMS_2030!M89=0,0,(AMS_2050!M89/AMS_2030!M89)^(1/20)-1)</f>
        <v>1.7727667620670573E-4</v>
      </c>
      <c r="N89">
        <f>IF(AMS_2030!N89=0,0,(AMS_2050!N89/AMS_2030!N89)^(1/20)-1)</f>
        <v>4.1674678368019968E-5</v>
      </c>
      <c r="O89">
        <f>IF(AMS_2030!O89=0,0,(AMS_2050!O89/AMS_2030!O89)^(1/20)-1)</f>
        <v>-6.1499920214969084E-4</v>
      </c>
      <c r="P89">
        <f>IF(AMS_2030!P89=0,0,(AMS_2050!P89/AMS_2030!P89)^(1/20)-1)</f>
        <v>-1.2470616894990627E-3</v>
      </c>
      <c r="Q89">
        <f>IF(AMS_2030!Q89=0,0,(AMS_2050!Q89/AMS_2030!Q89)^(1/20)-1)</f>
        <v>-1.730441122232973E-4</v>
      </c>
      <c r="R89">
        <f>IF(AMS_2030!R89=0,0,(AMS_2050!R89/AMS_2030!R89)^(1/20)-1)</f>
        <v>2.1262803774857453E-4</v>
      </c>
      <c r="S89" s="64">
        <f t="shared" si="8"/>
        <v>-2.4756879505749563E-4</v>
      </c>
      <c r="T89" s="64">
        <f>IF(AMS_2030!T89=0,0,(AMS_2050!T89/AMS_2030!T89)^(1/20)-1)</f>
        <v>-2.4756879505749563E-4</v>
      </c>
      <c r="U89">
        <f>IF(AMS_2030!U89=0,0,(AMS_2050!U89/AMS_2030!U89)^(1/20)-1)</f>
        <v>6.1517859415438636E-6</v>
      </c>
      <c r="V89">
        <f>IF(AMS_2030!V89=0,0,(AMS_2050!V89/AMS_2030!V89)^(1/20)-1)</f>
        <v>-9.5923903003614086E-5</v>
      </c>
      <c r="W89">
        <f>IF(AMS_2030!W89=0,0,(AMS_2050!W89/AMS_2030!W89)^(1/20)-1)</f>
        <v>-2.9662804695729239E-4</v>
      </c>
      <c r="X89">
        <f>IF(AMS_2030!X89=0,0,(AMS_2050!X89/AMS_2030!X89)^(1/20)-1)</f>
        <v>1.1148186503051605E-4</v>
      </c>
      <c r="Y89">
        <f>IF(AMS_2030!Y89=0,0,(AMS_2050!Y89/AMS_2030!Y89)^(1/20)-1)</f>
        <v>-6.0655758355256939E-3</v>
      </c>
      <c r="Z89">
        <f>IF(AMS_2030!Z89=0,0,(AMS_2050!Z89/AMS_2030!Z89)^(1/20)-1)</f>
        <v>-1.2715408243901827E-3</v>
      </c>
      <c r="AA89">
        <f>IF(AMS_2030!AA89=0,0,(AMS_2050!AA89/AMS_2030!AA89)^(1/20)-1)</f>
        <v>7.2798334564905254E-4</v>
      </c>
      <c r="AB89">
        <f>IF(AMS_2030!AB89=0,0,(AMS_2050!AB89/AMS_2030!AB89)^(1/20)-1)</f>
        <v>-6.5275023034883084E-5</v>
      </c>
      <c r="AC89">
        <f>IF(AMS_2030!AC89=0,0,(AMS_2050!AC89/AMS_2030!AC89)^(1/20)-1)</f>
        <v>-3.2473454331805041E-4</v>
      </c>
      <c r="AD89">
        <f>IF(AMS_2030!AD89=0,0,(AMS_2050!AD89/AMS_2030!AD89)^(1/20)-1)</f>
        <v>1.0870320321654248E-5</v>
      </c>
      <c r="AE89">
        <f>IF(AMS_2030!AE89=0,0,(AMS_2050!AE89/AMS_2030!AE89)^(1/20)-1)</f>
        <v>-3.206653614140631E-5</v>
      </c>
      <c r="AF89">
        <f>IF(AMS_2030!AF89=0,0,(AMS_2050!AF89/AMS_2030!AF89)^(1/20)-1)</f>
        <v>3.2950273427378995E-4</v>
      </c>
      <c r="AG89">
        <f>IF(AMS_2030!AG89=0,0,(AMS_2050!AG89/AMS_2030!AG89)^(1/20)-1)</f>
        <v>7.4072230924193683E-4</v>
      </c>
      <c r="AH89">
        <f>IF(AMS_2030!AH89=0,0,(AMS_2050!AH89/AMS_2030!AH89)^(1/20)-1)</f>
        <v>3.4258981072454731E-5</v>
      </c>
      <c r="AI89">
        <f>IF(AMS_2030!AI89=0,0,(AMS_2050!AI89/AMS_2030!AI89)^(1/20)-1)</f>
        <v>-1.2736403751922865E-4</v>
      </c>
      <c r="AJ89">
        <f>IF(AMS_2030!AJ89=0,0,(AMS_2050!AJ89/AMS_2030!AJ89)^(1/20)-1)</f>
        <v>-8.2769896004530885E-5</v>
      </c>
      <c r="AK89">
        <f>IF(AMS_2030!AK89=0,0,(AMS_2050!AK89/AMS_2030!AK89)^(1/20)-1)</f>
        <v>0</v>
      </c>
      <c r="AL89">
        <f>IF(AMS_2030!AL89=0,0,(AMS_2050!AL89/AMS_2030!AL89)^(1/20)-1)</f>
        <v>-4.3803980709899992E-4</v>
      </c>
      <c r="AM89">
        <f>IF(AMS_2030!AM89=0,0,(AMS_2050!AM89/AMS_2030!AM89)^(1/20)-1)</f>
        <v>-3.3361281988431024E-4</v>
      </c>
      <c r="AN89">
        <f>IF(AMS_2030!AN89=0,0,(AMS_2050!AN89/AMS_2030!AN89)^(1/20)-1)</f>
        <v>0</v>
      </c>
      <c r="AO89">
        <f>IF(AMS_2030!AO89=0,0,(AMS_2050!AO89/AMS_2030!AO89)^(1/20)-1)</f>
        <v>5.1687523138665981E-5</v>
      </c>
      <c r="AP89">
        <f>IF(AMS_2030!AP89=0,0,(AMS_2050!AP89/AMS_2030!AP89)^(1/20)-1)</f>
        <v>-1.354744535955188E-4</v>
      </c>
      <c r="AQ89">
        <f>IF(AMS_2030!AQ89=0,0,(AMS_2050!AQ89/AMS_2030!AQ89)^(1/20)-1)</f>
        <v>0</v>
      </c>
      <c r="AR89">
        <f>IF(AMS_2030!AR89=0,0,(AMS_2050!AR89/AMS_2030!AR89)^(1/20)-1)</f>
        <v>2.0375722092458304E-4</v>
      </c>
      <c r="AS89">
        <f>IF(AMS_2030!AS89=0,0,(AMS_2050!AS89/AMS_2030!AS89)^(1/20)-1)</f>
        <v>0</v>
      </c>
      <c r="AT89">
        <f>IF(AMS_2030!AT89=0,0,(AMS_2050!AT89/AMS_2030!AT89)^(1/20)-1)</f>
        <v>-9.4682178561089625E-4</v>
      </c>
      <c r="AU89">
        <f>IF(AMS_2030!AU89=0,0,(AMS_2050!AU89/AMS_2030!AU89)^(1/20)-1)</f>
        <v>-4.2350493821251556E-3</v>
      </c>
    </row>
    <row r="90" spans="1:47" x14ac:dyDescent="0.25">
      <c r="A90" s="146"/>
      <c r="B90" s="1" t="s">
        <v>14</v>
      </c>
      <c r="C90" s="1">
        <v>12</v>
      </c>
      <c r="D90" s="4" t="s">
        <v>51</v>
      </c>
      <c r="E90">
        <f>IF(AMS_2030!E90=0,0,(AMS_2050!E90/AMS_2030!E90)^(1/20)-1)</f>
        <v>9.7979404120551727E-4</v>
      </c>
      <c r="F90">
        <f>IF(AMS_2030!F90=0,0,(AMS_2050!F90/AMS_2030!F90)^(1/20)-1)</f>
        <v>7.5386681551536938E-4</v>
      </c>
      <c r="G90">
        <f>IF(AMS_2030!G90=0,0,(AMS_2050!G90/AMS_2030!G90)^(1/20)-1)</f>
        <v>5.3275546567643772E-6</v>
      </c>
      <c r="H90">
        <f>IF(AMS_2030!H90=0,0,(AMS_2050!H90/AMS_2030!H90)^(1/20)-1)</f>
        <v>-1.3182275265352095E-3</v>
      </c>
      <c r="I90">
        <f>IF(AMS_2030!I90=0,0,(AMS_2050!I90/AMS_2030!I90)^(1/20)-1)</f>
        <v>4.7534102660451438E-4</v>
      </c>
      <c r="J90">
        <f>IF(AMS_2030!J90=0,0,(AMS_2050!J90/AMS_2030!J90)^(1/20)-1)</f>
        <v>-2.1671462218908477E-4</v>
      </c>
      <c r="K90" s="64">
        <f>IF('AMS_2030 (Z)'!AW90=0,0,('AMS_2050 (Z)'!AW90/'AMS_2030 (Z)'!AW90)^(1/20)-1)</f>
        <v>8.7814228167304442E-4</v>
      </c>
      <c r="L90" s="64">
        <f t="shared" si="11"/>
        <v>8.7814228167304442E-4</v>
      </c>
      <c r="M90">
        <f>IF(AMS_2030!M90=0,0,(AMS_2050!M90/AMS_2030!M90)^(1/20)-1)</f>
        <v>-2.9985125947573632E-4</v>
      </c>
      <c r="N90">
        <f>IF(AMS_2030!N90=0,0,(AMS_2050!N90/AMS_2030!N90)^(1/20)-1)</f>
        <v>-8.8516476244815401E-4</v>
      </c>
      <c r="O90">
        <f>IF(AMS_2030!O90=0,0,(AMS_2050!O90/AMS_2030!O90)^(1/20)-1)</f>
        <v>7.4631393145008218E-5</v>
      </c>
      <c r="P90">
        <f>IF(AMS_2030!P90=0,0,(AMS_2050!P90/AMS_2030!P90)^(1/20)-1)</f>
        <v>2.0900748543573044E-4</v>
      </c>
      <c r="Q90">
        <f>IF(AMS_2030!Q90=0,0,(AMS_2050!Q90/AMS_2030!Q90)^(1/20)-1)</f>
        <v>5.016010545981775E-4</v>
      </c>
      <c r="R90">
        <f>IF(AMS_2030!R90=0,0,(AMS_2050!R90/AMS_2030!R90)^(1/20)-1)</f>
        <v>3.4685743610651798E-8</v>
      </c>
      <c r="S90" s="64">
        <f t="shared" si="8"/>
        <v>-1.5575702317027762E-4</v>
      </c>
      <c r="T90" s="64">
        <f>IF(AMS_2030!T90=0,0,(AMS_2050!T90/AMS_2030!T90)^(1/20)-1)</f>
        <v>-1.5575702317027762E-4</v>
      </c>
      <c r="U90">
        <f>IF(AMS_2030!U90=0,0,(AMS_2050!U90/AMS_2030!U90)^(1/20)-1)</f>
        <v>2.1692100443226892E-5</v>
      </c>
      <c r="V90">
        <f>IF(AMS_2030!V90=0,0,(AMS_2050!V90/AMS_2030!V90)^(1/20)-1)</f>
        <v>3.1810796663478413E-8</v>
      </c>
      <c r="W90">
        <f>IF(AMS_2030!W90=0,0,(AMS_2050!W90/AMS_2030!W90)^(1/20)-1)</f>
        <v>2.2052281212991964E-4</v>
      </c>
      <c r="X90">
        <f>IF(AMS_2030!X90=0,0,(AMS_2050!X90/AMS_2030!X90)^(1/20)-1)</f>
        <v>1.6230638006708986E-5</v>
      </c>
      <c r="Y90">
        <f>IF(AMS_2030!Y90=0,0,(AMS_2050!Y90/AMS_2030!Y90)^(1/20)-1)</f>
        <v>-5.6476170276169579E-3</v>
      </c>
      <c r="Z90">
        <f>IF(AMS_2030!Z90=0,0,(AMS_2050!Z90/AMS_2030!Z90)^(1/20)-1)</f>
        <v>1.8583663113802551E-4</v>
      </c>
      <c r="AA90">
        <f>IF(AMS_2030!AA90=0,0,(AMS_2050!AA90/AMS_2030!AA90)^(1/20)-1)</f>
        <v>1.730231965381579E-3</v>
      </c>
      <c r="AB90">
        <f>IF(AMS_2030!AB90=0,0,(AMS_2050!AB90/AMS_2030!AB90)^(1/20)-1)</f>
        <v>-1.298800315630011E-6</v>
      </c>
      <c r="AC90">
        <f>IF(AMS_2030!AC90=0,0,(AMS_2050!AC90/AMS_2030!AC90)^(1/20)-1)</f>
        <v>-3.2473454331805041E-4</v>
      </c>
      <c r="AD90">
        <f>IF(AMS_2030!AD90=0,0,(AMS_2050!AD90/AMS_2030!AD90)^(1/20)-1)</f>
        <v>1.0870320321654248E-5</v>
      </c>
      <c r="AE90">
        <f>IF(AMS_2030!AE90=0,0,(AMS_2050!AE90/AMS_2030!AE90)^(1/20)-1)</f>
        <v>-3.206653614140631E-5</v>
      </c>
      <c r="AF90">
        <f>IF(AMS_2030!AF90=0,0,(AMS_2050!AF90/AMS_2030!AF90)^(1/20)-1)</f>
        <v>3.2950273427378995E-4</v>
      </c>
      <c r="AG90">
        <f>IF(AMS_2030!AG90=0,0,(AMS_2050!AG90/AMS_2030!AG90)^(1/20)-1)</f>
        <v>7.4072230924193683E-4</v>
      </c>
      <c r="AH90">
        <f>IF(AMS_2030!AH90=0,0,(AMS_2050!AH90/AMS_2030!AH90)^(1/20)-1)</f>
        <v>3.4258981072454731E-5</v>
      </c>
      <c r="AI90">
        <f>IF(AMS_2030!AI90=0,0,(AMS_2050!AI90/AMS_2030!AI90)^(1/20)-1)</f>
        <v>-1.2738348814156364E-4</v>
      </c>
      <c r="AJ90">
        <f>IF(AMS_2030!AJ90=0,0,(AMS_2050!AJ90/AMS_2030!AJ90)^(1/20)-1)</f>
        <v>1.2492026877364282E-6</v>
      </c>
      <c r="AK90">
        <f>IF(AMS_2030!AK90=0,0,(AMS_2050!AK90/AMS_2030!AK90)^(1/20)-1)</f>
        <v>0</v>
      </c>
      <c r="AL90">
        <f>IF(AMS_2030!AL90=0,0,(AMS_2050!AL90/AMS_2030!AL90)^(1/20)-1)</f>
        <v>-2.9072636596882973E-4</v>
      </c>
      <c r="AM90">
        <f>IF(AMS_2030!AM90=0,0,(AMS_2050!AM90/AMS_2030!AM90)^(1/20)-1)</f>
        <v>-2.548419443249017E-6</v>
      </c>
      <c r="AN90">
        <f>IF(AMS_2030!AN90=0,0,(AMS_2050!AN90/AMS_2030!AN90)^(1/20)-1)</f>
        <v>0</v>
      </c>
      <c r="AO90">
        <f>IF(AMS_2030!AO90=0,0,(AMS_2050!AO90/AMS_2030!AO90)^(1/20)-1)</f>
        <v>6.0834255105612911E-5</v>
      </c>
      <c r="AP90">
        <f>IF(AMS_2030!AP90=0,0,(AMS_2050!AP90/AMS_2030!AP90)^(1/20)-1)</f>
        <v>-3.3410125344675023E-3</v>
      </c>
      <c r="AQ90">
        <f>IF(AMS_2030!AQ90=0,0,(AMS_2050!AQ90/AMS_2030!AQ90)^(1/20)-1)</f>
        <v>0</v>
      </c>
      <c r="AR90">
        <f>IF(AMS_2030!AR90=0,0,(AMS_2050!AR90/AMS_2030!AR90)^(1/20)-1)</f>
        <v>-4.3764680253577382E-5</v>
      </c>
      <c r="AS90">
        <f>IF(AMS_2030!AS90=0,0,(AMS_2050!AS90/AMS_2030!AS90)^(1/20)-1)</f>
        <v>0</v>
      </c>
      <c r="AT90">
        <f>IF(AMS_2030!AT90=0,0,(AMS_2050!AT90/AMS_2030!AT90)^(1/20)-1)</f>
        <v>-1.162405084305651E-3</v>
      </c>
      <c r="AU90">
        <f>IF(AMS_2030!AU90=0,0,(AMS_2050!AU90/AMS_2030!AU90)^(1/20)-1)</f>
        <v>-2.2047463878889229E-3</v>
      </c>
    </row>
    <row r="91" spans="1:47" x14ac:dyDescent="0.25">
      <c r="A91" s="146"/>
      <c r="B91" s="1" t="s">
        <v>15</v>
      </c>
      <c r="C91" s="1">
        <v>13</v>
      </c>
      <c r="D91" s="4" t="s">
        <v>52</v>
      </c>
      <c r="E91">
        <f>IF(AMS_2030!E91=0,0,(AMS_2050!E91/AMS_2030!E91)^(1/20)-1)</f>
        <v>1.0314714565684557E-3</v>
      </c>
      <c r="F91">
        <f>IF(AMS_2030!F91=0,0,(AMS_2050!F91/AMS_2030!F91)^(1/20)-1)</f>
        <v>5.625243389963952E-4</v>
      </c>
      <c r="G91">
        <f>IF(AMS_2030!G91=0,0,(AMS_2050!G91/AMS_2030!G91)^(1/20)-1)</f>
        <v>2.4577644364143225E-9</v>
      </c>
      <c r="H91">
        <f>IF(AMS_2030!H91=0,0,(AMS_2050!H91/AMS_2030!H91)^(1/20)-1)</f>
        <v>-1.414318154361327E-4</v>
      </c>
      <c r="I91">
        <f>IF(AMS_2030!I91=0,0,(AMS_2050!I91/AMS_2030!I91)^(1/20)-1)</f>
        <v>4.101510918235185E-4</v>
      </c>
      <c r="J91">
        <f>IF(AMS_2030!J91=0,0,(AMS_2050!J91/AMS_2030!J91)^(1/20)-1)</f>
        <v>6.3155139447879094E-5</v>
      </c>
      <c r="K91" s="64">
        <f>IF('AMS_2030 (Z)'!AW91=0,0,('AMS_2050 (Z)'!AW91/'AMS_2030 (Z)'!AW91)^(1/20)-1)</f>
        <v>8.2127850387303525E-4</v>
      </c>
      <c r="L91" s="64">
        <f t="shared" si="11"/>
        <v>8.2127850387303525E-4</v>
      </c>
      <c r="M91">
        <f>IF(AMS_2030!M91=0,0,(AMS_2050!M91/AMS_2030!M91)^(1/20)-1)</f>
        <v>-5.8921476001405626E-4</v>
      </c>
      <c r="N91">
        <f>IF(AMS_2030!N91=0,0,(AMS_2050!N91/AMS_2030!N91)^(1/20)-1)</f>
        <v>-2.7444391677089452E-4</v>
      </c>
      <c r="O91">
        <f>IF(AMS_2030!O91=0,0,(AMS_2050!O91/AMS_2030!O91)^(1/20)-1)</f>
        <v>5.4779446501829199E-4</v>
      </c>
      <c r="P91">
        <f>IF(AMS_2030!P91=0,0,(AMS_2050!P91/AMS_2030!P91)^(1/20)-1)</f>
        <v>2.2951352416789028E-4</v>
      </c>
      <c r="Q91">
        <f>IF(AMS_2030!Q91=0,0,(AMS_2050!Q91/AMS_2030!Q91)^(1/20)-1)</f>
        <v>-2.9386208089121624E-7</v>
      </c>
      <c r="R91">
        <f>IF(AMS_2030!R91=0,0,(AMS_2050!R91/AMS_2030!R91)^(1/20)-1)</f>
        <v>3.4685743610651798E-8</v>
      </c>
      <c r="S91" s="64">
        <f t="shared" si="8"/>
        <v>-9.6942358069118661E-5</v>
      </c>
      <c r="T91" s="64">
        <f>IF(AMS_2030!T91=0,0,(AMS_2050!T91/AMS_2030!T91)^(1/20)-1)</f>
        <v>-9.6942358069118661E-5</v>
      </c>
      <c r="U91">
        <f>IF(AMS_2030!U91=0,0,(AMS_2050!U91/AMS_2030!U91)^(1/20)-1)</f>
        <v>1.2090866744918216E-5</v>
      </c>
      <c r="V91">
        <f>IF(AMS_2030!V91=0,0,(AMS_2050!V91/AMS_2030!V91)^(1/20)-1)</f>
        <v>3.1810796663478413E-8</v>
      </c>
      <c r="W91">
        <f>IF(AMS_2030!W91=0,0,(AMS_2050!W91/AMS_2030!W91)^(1/20)-1)</f>
        <v>1.4194922921451081E-4</v>
      </c>
      <c r="X91">
        <f>IF(AMS_2030!X91=0,0,(AMS_2050!X91/AMS_2030!X91)^(1/20)-1)</f>
        <v>-1.9614569628512157E-6</v>
      </c>
      <c r="Y91">
        <f>IF(AMS_2030!Y91=0,0,(AMS_2050!Y91/AMS_2030!Y91)^(1/20)-1)</f>
        <v>-5.647617027617402E-3</v>
      </c>
      <c r="Z91">
        <f>IF(AMS_2030!Z91=0,0,(AMS_2050!Z91/AMS_2030!Z91)^(1/20)-1)</f>
        <v>2.093267762037776E-4</v>
      </c>
      <c r="AA91">
        <f>IF(AMS_2030!AA91=0,0,(AMS_2050!AA91/AMS_2030!AA91)^(1/20)-1)</f>
        <v>1.7302338696352226E-3</v>
      </c>
      <c r="AB91">
        <f>IF(AMS_2030!AB91=0,0,(AMS_2050!AB91/AMS_2030!AB91)^(1/20)-1)</f>
        <v>3.7494636932144942E-5</v>
      </c>
      <c r="AC91">
        <f>IF(AMS_2030!AC91=0,0,(AMS_2050!AC91/AMS_2030!AC91)^(1/20)-1)</f>
        <v>-3.2473454331805041E-4</v>
      </c>
      <c r="AD91">
        <f>IF(AMS_2030!AD91=0,0,(AMS_2050!AD91/AMS_2030!AD91)^(1/20)-1)</f>
        <v>1.0870320321654248E-5</v>
      </c>
      <c r="AE91">
        <f>IF(AMS_2030!AE91=0,0,(AMS_2050!AE91/AMS_2030!AE91)^(1/20)-1)</f>
        <v>-3.206653614140631E-5</v>
      </c>
      <c r="AF91">
        <f>IF(AMS_2030!AF91=0,0,(AMS_2050!AF91/AMS_2030!AF91)^(1/20)-1)</f>
        <v>3.2950273427378995E-4</v>
      </c>
      <c r="AG91">
        <f>IF(AMS_2030!AG91=0,0,(AMS_2050!AG91/AMS_2030!AG91)^(1/20)-1)</f>
        <v>7.4072230924193683E-4</v>
      </c>
      <c r="AH91">
        <f>IF(AMS_2030!AH91=0,0,(AMS_2050!AH91/AMS_2030!AH91)^(1/20)-1)</f>
        <v>3.4258981072454731E-5</v>
      </c>
      <c r="AI91">
        <f>IF(AMS_2030!AI91=0,0,(AMS_2050!AI91/AMS_2030!AI91)^(1/20)-1)</f>
        <v>-1.2748864416156636E-4</v>
      </c>
      <c r="AJ91">
        <f>IF(AMS_2030!AJ91=0,0,(AMS_2050!AJ91/AMS_2030!AJ91)^(1/20)-1)</f>
        <v>-1.0596275109064912E-4</v>
      </c>
      <c r="AK91">
        <f>IF(AMS_2030!AK91=0,0,(AMS_2050!AK91/AMS_2030!AK91)^(1/20)-1)</f>
        <v>0</v>
      </c>
      <c r="AL91">
        <f>IF(AMS_2030!AL91=0,0,(AMS_2050!AL91/AMS_2030!AL91)^(1/20)-1)</f>
        <v>-2.907263659687187E-4</v>
      </c>
      <c r="AM91">
        <f>IF(AMS_2030!AM91=0,0,(AMS_2050!AM91/AMS_2030!AM91)^(1/20)-1)</f>
        <v>3.0203870404754696E-6</v>
      </c>
      <c r="AN91">
        <f>IF(AMS_2030!AN91=0,0,(AMS_2050!AN91/AMS_2030!AN91)^(1/20)-1)</f>
        <v>0</v>
      </c>
      <c r="AO91">
        <f>IF(AMS_2030!AO91=0,0,(AMS_2050!AO91/AMS_2030!AO91)^(1/20)-1)</f>
        <v>6.0834255105612911E-5</v>
      </c>
      <c r="AP91">
        <f>IF(AMS_2030!AP91=0,0,(AMS_2050!AP91/AMS_2030!AP91)^(1/20)-1)</f>
        <v>0</v>
      </c>
      <c r="AQ91">
        <f>IF(AMS_2030!AQ91=0,0,(AMS_2050!AQ91/AMS_2030!AQ91)^(1/20)-1)</f>
        <v>0</v>
      </c>
      <c r="AR91">
        <f>IF(AMS_2030!AR91=0,0,(AMS_2050!AR91/AMS_2030!AR91)^(1/20)-1)</f>
        <v>-1.268851058103615E-2</v>
      </c>
      <c r="AS91">
        <f>IF(AMS_2030!AS91=0,0,(AMS_2050!AS91/AMS_2030!AS91)^(1/20)-1)</f>
        <v>0</v>
      </c>
      <c r="AT91">
        <f>IF(AMS_2030!AT91=0,0,(AMS_2050!AT91/AMS_2030!AT91)^(1/20)-1)</f>
        <v>-1.1090752568809537E-2</v>
      </c>
      <c r="AU91">
        <f>IF(AMS_2030!AU91=0,0,(AMS_2050!AU91/AMS_2030!AU91)^(1/20)-1)</f>
        <v>-5.4922797607722673E-3</v>
      </c>
    </row>
    <row r="92" spans="1:47" x14ac:dyDescent="0.25">
      <c r="A92" s="146"/>
      <c r="B92" s="1" t="s">
        <v>16</v>
      </c>
      <c r="C92" s="1">
        <v>14</v>
      </c>
      <c r="D92" s="4" t="s">
        <v>53</v>
      </c>
      <c r="E92">
        <f>IF(AMS_2030!E92=0,0,(AMS_2050!E92/AMS_2030!E92)^(1/20)-1)</f>
        <v>-9.6070727807595624E-4</v>
      </c>
      <c r="F92">
        <f>IF(AMS_2030!F92=0,0,(AMS_2050!F92/AMS_2030!F92)^(1/20)-1)</f>
        <v>-6.6538109410263502E-4</v>
      </c>
      <c r="G92">
        <f>IF(AMS_2030!G92=0,0,(AMS_2050!G92/AMS_2030!G92)^(1/20)-1)</f>
        <v>2.4577644364143225E-9</v>
      </c>
      <c r="H92">
        <f>IF(AMS_2030!H92=0,0,(AMS_2050!H92/AMS_2030!H92)^(1/20)-1)</f>
        <v>7.3446568276502866E-4</v>
      </c>
      <c r="I92">
        <f>IF(AMS_2030!I92=0,0,(AMS_2050!I92/AMS_2030!I92)^(1/20)-1)</f>
        <v>7.6349777955453391E-6</v>
      </c>
      <c r="J92">
        <f>IF(AMS_2030!J92=0,0,(AMS_2050!J92/AMS_2030!J92)^(1/20)-1)</f>
        <v>-3.4925981001265871E-4</v>
      </c>
      <c r="K92" s="64">
        <f>IF('AMS_2030 (Z)'!AW92=0,0,('AMS_2050 (Z)'!AW92/'AMS_2030 (Z)'!AW92)^(1/20)-1)</f>
        <v>7.8124702315096606E-4</v>
      </c>
      <c r="L92" s="64">
        <f t="shared" si="11"/>
        <v>7.8124702315096606E-4</v>
      </c>
      <c r="M92">
        <f>IF(AMS_2030!M92=0,0,(AMS_2050!M92/AMS_2030!M92)^(1/20)-1)</f>
        <v>2.8196541002944997E-4</v>
      </c>
      <c r="N92">
        <f>IF(AMS_2030!N92=0,0,(AMS_2050!N92/AMS_2030!N92)^(1/20)-1)</f>
        <v>-1.6743938901849775E-3</v>
      </c>
      <c r="O92">
        <f>IF(AMS_2030!O92=0,0,(AMS_2050!O92/AMS_2030!O92)^(1/20)-1)</f>
        <v>7.3657465826415525E-4</v>
      </c>
      <c r="P92">
        <f>IF(AMS_2030!P92=0,0,(AMS_2050!P92/AMS_2030!P92)^(1/20)-1)</f>
        <v>-6.7956731549689842E-5</v>
      </c>
      <c r="Q92">
        <f>IF(AMS_2030!Q92=0,0,(AMS_2050!Q92/AMS_2030!Q92)^(1/20)-1)</f>
        <v>-2.9386208089121624E-7</v>
      </c>
      <c r="R92">
        <f>IF(AMS_2030!R92=0,0,(AMS_2050!R92/AMS_2030!R92)^(1/20)-1)</f>
        <v>3.4685743610651798E-8</v>
      </c>
      <c r="S92" s="64">
        <f t="shared" si="8"/>
        <v>3.4081406106167833E-6</v>
      </c>
      <c r="T92" s="64">
        <f>IF(AMS_2030!T92=0,0,(AMS_2050!T92/AMS_2030!T92)^(1/20)-1)</f>
        <v>3.4081406106167833E-6</v>
      </c>
      <c r="U92">
        <f>IF(AMS_2030!U92=0,0,(AMS_2050!U92/AMS_2030!U92)^(1/20)-1)</f>
        <v>2.5654594234314487E-5</v>
      </c>
      <c r="V92">
        <f>IF(AMS_2030!V92=0,0,(AMS_2050!V92/AMS_2030!V92)^(1/20)-1)</f>
        <v>3.1810796663478413E-8</v>
      </c>
      <c r="W92">
        <f>IF(AMS_2030!W92=0,0,(AMS_2050!W92/AMS_2030!W92)^(1/20)-1)</f>
        <v>2.1282637566666374E-4</v>
      </c>
      <c r="X92">
        <f>IF(AMS_2030!X92=0,0,(AMS_2050!X92/AMS_2030!X92)^(1/20)-1)</f>
        <v>-1.5235474816410743E-5</v>
      </c>
      <c r="Y92">
        <f>IF(AMS_2030!Y92=0,0,(AMS_2050!Y92/AMS_2030!Y92)^(1/20)-1)</f>
        <v>-5.6476170276199555E-3</v>
      </c>
      <c r="Z92">
        <f>IF(AMS_2030!Z92=0,0,(AMS_2050!Z92/AMS_2030!Z92)^(1/20)-1)</f>
        <v>1.9038531031090322E-4</v>
      </c>
      <c r="AA92">
        <f>IF(AMS_2030!AA92=0,0,(AMS_2050!AA92/AMS_2030!AA92)^(1/20)-1)</f>
        <v>1.7302327225958702E-3</v>
      </c>
      <c r="AB92">
        <f>IF(AMS_2030!AB92=0,0,(AMS_2050!AB92/AMS_2030!AB92)^(1/20)-1)</f>
        <v>4.2444086545634363E-5</v>
      </c>
      <c r="AC92">
        <f>IF(AMS_2030!AC92=0,0,(AMS_2050!AC92/AMS_2030!AC92)^(1/20)-1)</f>
        <v>-3.2473454331805041E-4</v>
      </c>
      <c r="AD92">
        <f>IF(AMS_2030!AD92=0,0,(AMS_2050!AD92/AMS_2030!AD92)^(1/20)-1)</f>
        <v>1.0870320321654248E-5</v>
      </c>
      <c r="AE92">
        <f>IF(AMS_2030!AE92=0,0,(AMS_2050!AE92/AMS_2030!AE92)^(1/20)-1)</f>
        <v>-3.206653614140631E-5</v>
      </c>
      <c r="AF92">
        <f>IF(AMS_2030!AF92=0,0,(AMS_2050!AF92/AMS_2030!AF92)^(1/20)-1)</f>
        <v>3.2950273427378995E-4</v>
      </c>
      <c r="AG92">
        <f>IF(AMS_2030!AG92=0,0,(AMS_2050!AG92/AMS_2030!AG92)^(1/20)-1)</f>
        <v>7.4072230924193683E-4</v>
      </c>
      <c r="AH92">
        <f>IF(AMS_2030!AH92=0,0,(AMS_2050!AH92/AMS_2030!AH92)^(1/20)-1)</f>
        <v>3.4258981072232686E-5</v>
      </c>
      <c r="AI92">
        <f>IF(AMS_2030!AI92=0,0,(AMS_2050!AI92/AMS_2030!AI92)^(1/20)-1)</f>
        <v>-1.2870563442857197E-4</v>
      </c>
      <c r="AJ92">
        <f>IF(AMS_2030!AJ92=0,0,(AMS_2050!AJ92/AMS_2030!AJ92)^(1/20)-1)</f>
        <v>8.9963546590077215E-7</v>
      </c>
      <c r="AK92">
        <f>IF(AMS_2030!AK92=0,0,(AMS_2050!AK92/AMS_2030!AK92)^(1/20)-1)</f>
        <v>0</v>
      </c>
      <c r="AL92">
        <f>IF(AMS_2030!AL92=0,0,(AMS_2050!AL92/AMS_2030!AL92)^(1/20)-1)</f>
        <v>-2.9072636596882973E-4</v>
      </c>
      <c r="AM92">
        <f>IF(AMS_2030!AM92=0,0,(AMS_2050!AM92/AMS_2030!AM92)^(1/20)-1)</f>
        <v>4.8680734416883809E-6</v>
      </c>
      <c r="AN92">
        <f>IF(AMS_2030!AN92=0,0,(AMS_2050!AN92/AMS_2030!AN92)^(1/20)-1)</f>
        <v>0</v>
      </c>
      <c r="AO92">
        <f>IF(AMS_2030!AO92=0,0,(AMS_2050!AO92/AMS_2030!AO92)^(1/20)-1)</f>
        <v>6.0834255105612911E-5</v>
      </c>
      <c r="AP92">
        <f>IF(AMS_2030!AP92=0,0,(AMS_2050!AP92/AMS_2030!AP92)^(1/20)-1)</f>
        <v>0</v>
      </c>
      <c r="AQ92">
        <f>IF(AMS_2030!AQ92=0,0,(AMS_2050!AQ92/AMS_2030!AQ92)^(1/20)-1)</f>
        <v>0</v>
      </c>
      <c r="AR92">
        <f>IF(AMS_2030!AR92=0,0,(AMS_2050!AR92/AMS_2030!AR92)^(1/20)-1)</f>
        <v>0</v>
      </c>
      <c r="AS92">
        <f>IF(AMS_2030!AS92=0,0,(AMS_2050!AS92/AMS_2030!AS92)^(1/20)-1)</f>
        <v>0</v>
      </c>
      <c r="AT92">
        <f>IF(AMS_2030!AT92=0,0,(AMS_2050!AT92/AMS_2030!AT92)^(1/20)-1)</f>
        <v>-4.3596374942034277E-4</v>
      </c>
      <c r="AU92">
        <f>IF(AMS_2030!AU92=0,0,(AMS_2050!AU92/AMS_2030!AU92)^(1/20)-1)</f>
        <v>-5.3787141170147379E-4</v>
      </c>
    </row>
    <row r="93" spans="1:47" x14ac:dyDescent="0.25">
      <c r="A93" s="146"/>
      <c r="B93" s="77" t="s">
        <v>17</v>
      </c>
      <c r="C93" s="77">
        <v>15</v>
      </c>
      <c r="D93" s="78" t="s">
        <v>54</v>
      </c>
      <c r="E93" s="79">
        <f>E94</f>
        <v>-7.03703153597246E-4</v>
      </c>
      <c r="F93" s="79">
        <f t="shared" ref="F93:AU93" si="12">F94</f>
        <v>-2.3726550381064637E-4</v>
      </c>
      <c r="G93" s="79">
        <f t="shared" si="12"/>
        <v>2.4577644364143225E-9</v>
      </c>
      <c r="H93" s="79">
        <f t="shared" si="12"/>
        <v>7.3664302224574207E-4</v>
      </c>
      <c r="I93" s="79">
        <f t="shared" si="12"/>
        <v>-1.0365290246291403E-3</v>
      </c>
      <c r="J93" s="79">
        <f t="shared" si="12"/>
        <v>-1.2274571158110703E-4</v>
      </c>
      <c r="K93" s="79">
        <f t="shared" si="12"/>
        <v>7.8883949910846241E-4</v>
      </c>
      <c r="L93" s="79">
        <f t="shared" si="12"/>
        <v>7.8883949910846241E-4</v>
      </c>
      <c r="M93" s="79">
        <f t="shared" si="12"/>
        <v>3.2961322618429989E-4</v>
      </c>
      <c r="N93" s="79">
        <f t="shared" si="12"/>
        <v>1.4143436783276009E-4</v>
      </c>
      <c r="O93" s="79">
        <f t="shared" si="12"/>
        <v>4.6530234138497661E-4</v>
      </c>
      <c r="P93" s="79">
        <f t="shared" si="12"/>
        <v>-3.8516853863024281E-5</v>
      </c>
      <c r="Q93" s="79">
        <f t="shared" si="12"/>
        <v>-2.9386208089121624E-7</v>
      </c>
      <c r="R93" s="79">
        <f t="shared" si="12"/>
        <v>3.4685743610651798E-8</v>
      </c>
      <c r="S93" s="79">
        <f t="shared" si="8"/>
        <v>-1.1233522655851313E-4</v>
      </c>
      <c r="T93" s="79">
        <f t="shared" si="12"/>
        <v>-1.1233522655851313E-4</v>
      </c>
      <c r="U93" s="79">
        <f t="shared" si="12"/>
        <v>2.4281290087468932E-5</v>
      </c>
      <c r="V93" s="79">
        <f t="shared" si="12"/>
        <v>3.1810796663478413E-8</v>
      </c>
      <c r="W93" s="79">
        <f t="shared" si="12"/>
        <v>3.8920222853455755E-5</v>
      </c>
      <c r="X93" s="79">
        <f t="shared" si="12"/>
        <v>-2.1337136872912055E-6</v>
      </c>
      <c r="Y93" s="79">
        <f t="shared" si="12"/>
        <v>-5.6476170276169579E-3</v>
      </c>
      <c r="Z93" s="79">
        <f t="shared" si="12"/>
        <v>1.9443855035983226E-4</v>
      </c>
      <c r="AA93" s="79">
        <f t="shared" si="12"/>
        <v>1.7302396288125799E-3</v>
      </c>
      <c r="AB93" s="79">
        <f t="shared" si="12"/>
        <v>1.0220054562792846E-4</v>
      </c>
      <c r="AC93" s="79">
        <f t="shared" si="12"/>
        <v>-3.2473454331805041E-4</v>
      </c>
      <c r="AD93" s="79">
        <f t="shared" si="12"/>
        <v>1.0870320321654248E-5</v>
      </c>
      <c r="AE93" s="79">
        <f t="shared" si="12"/>
        <v>-3.206653614140631E-5</v>
      </c>
      <c r="AF93" s="79">
        <f t="shared" si="12"/>
        <v>3.2950273427378995E-4</v>
      </c>
      <c r="AG93" s="79">
        <f t="shared" si="12"/>
        <v>7.4072230924193683E-4</v>
      </c>
      <c r="AH93" s="79">
        <f t="shared" si="12"/>
        <v>3.4258981072454731E-5</v>
      </c>
      <c r="AI93" s="79">
        <f t="shared" si="12"/>
        <v>-1.2870510439455529E-4</v>
      </c>
      <c r="AJ93" s="79">
        <f t="shared" si="12"/>
        <v>1.0368199574450898E-6</v>
      </c>
      <c r="AK93" s="79">
        <f t="shared" si="12"/>
        <v>0</v>
      </c>
      <c r="AL93" s="79">
        <f t="shared" si="12"/>
        <v>-2.9072636596882973E-4</v>
      </c>
      <c r="AM93" s="79">
        <f t="shared" si="12"/>
        <v>3.1837978409221535E-6</v>
      </c>
      <c r="AN93" s="79">
        <f t="shared" si="12"/>
        <v>0</v>
      </c>
      <c r="AO93" s="79">
        <f t="shared" si="12"/>
        <v>6.0834255105612911E-5</v>
      </c>
      <c r="AP93" s="79">
        <f t="shared" si="12"/>
        <v>0</v>
      </c>
      <c r="AQ93" s="79">
        <f t="shared" si="12"/>
        <v>0</v>
      </c>
      <c r="AR93" s="79">
        <f t="shared" si="12"/>
        <v>0</v>
      </c>
      <c r="AS93" s="79">
        <f t="shared" si="12"/>
        <v>0</v>
      </c>
      <c r="AT93" s="79">
        <f t="shared" si="12"/>
        <v>-5.2034287314706162E-4</v>
      </c>
      <c r="AU93" s="79">
        <f t="shared" si="12"/>
        <v>-8.0236227163898999E-4</v>
      </c>
    </row>
    <row r="94" spans="1:47" x14ac:dyDescent="0.25">
      <c r="A94" s="146"/>
      <c r="B94" s="63" t="s">
        <v>18</v>
      </c>
      <c r="C94" s="63">
        <v>16</v>
      </c>
      <c r="D94" s="71" t="s">
        <v>55</v>
      </c>
      <c r="E94" s="64">
        <f>IF(AMS_2030!E94=0,0,(AMS_2050!E94/AMS_2030!E94)^(1/20)-1)</f>
        <v>-7.03703153597246E-4</v>
      </c>
      <c r="F94" s="64">
        <f>IF(AMS_2030!F94=0,0,(AMS_2050!F94/AMS_2030!F94)^(1/20)-1)</f>
        <v>-2.3726550381064637E-4</v>
      </c>
      <c r="G94" s="64">
        <f>IF(AMS_2030!G94=0,0,(AMS_2050!G94/AMS_2030!G94)^(1/20)-1)</f>
        <v>2.4577644364143225E-9</v>
      </c>
      <c r="H94" s="64">
        <f>IF(AMS_2030!H94=0,0,(AMS_2050!H94/AMS_2030!H94)^(1/20)-1)</f>
        <v>7.3664302224574207E-4</v>
      </c>
      <c r="I94" s="64">
        <f>IF(AMS_2030!I94=0,0,(AMS_2050!I94/AMS_2030!I94)^(1/20)-1)</f>
        <v>-1.0365290246291403E-3</v>
      </c>
      <c r="J94" s="64">
        <f>IF(AMS_2030!J94=0,0,(AMS_2050!J94/AMS_2030!J94)^(1/20)-1)</f>
        <v>-1.2274571158110703E-4</v>
      </c>
      <c r="K94" s="64">
        <f>IF('AMS_2030 (Z)'!AW94=0,0,('AMS_2050 (Z)'!AW94/'AMS_2030 (Z)'!AW94)^(1/20)-1)</f>
        <v>7.8883949910846241E-4</v>
      </c>
      <c r="L94" s="64">
        <f t="shared" si="11"/>
        <v>7.8883949910846241E-4</v>
      </c>
      <c r="M94" s="64">
        <f>IF(AMS_2030!M94=0,0,(AMS_2050!M94/AMS_2030!M94)^(1/20)-1)</f>
        <v>3.2961322618429989E-4</v>
      </c>
      <c r="N94" s="64">
        <f>IF(AMS_2030!N94=0,0,(AMS_2050!N94/AMS_2030!N94)^(1/20)-1)</f>
        <v>1.4143436783276009E-4</v>
      </c>
      <c r="O94" s="64">
        <f>IF(AMS_2030!O94=0,0,(AMS_2050!O94/AMS_2030!O94)^(1/20)-1)</f>
        <v>4.6530234138497661E-4</v>
      </c>
      <c r="P94" s="64">
        <f>IF(AMS_2030!P94=0,0,(AMS_2050!P94/AMS_2030!P94)^(1/20)-1)</f>
        <v>-3.8516853863024281E-5</v>
      </c>
      <c r="Q94" s="64">
        <f>IF(AMS_2030!Q94=0,0,(AMS_2050!Q94/AMS_2030!Q94)^(1/20)-1)</f>
        <v>-2.9386208089121624E-7</v>
      </c>
      <c r="R94" s="64">
        <f>IF(AMS_2030!R94=0,0,(AMS_2050!R94/AMS_2030!R94)^(1/20)-1)</f>
        <v>3.4685743610651798E-8</v>
      </c>
      <c r="S94" s="64">
        <f t="shared" si="8"/>
        <v>-1.1233522655851313E-4</v>
      </c>
      <c r="T94" s="64">
        <f>IF(AMS_2030!T94=0,0,(AMS_2050!T94/AMS_2030!T94)^(1/20)-1)</f>
        <v>-1.1233522655851313E-4</v>
      </c>
      <c r="U94" s="64">
        <f>IF(AMS_2030!U94=0,0,(AMS_2050!U94/AMS_2030!U94)^(1/20)-1)</f>
        <v>2.4281290087468932E-5</v>
      </c>
      <c r="V94" s="64">
        <f>IF(AMS_2030!V94=0,0,(AMS_2050!V94/AMS_2030!V94)^(1/20)-1)</f>
        <v>3.1810796663478413E-8</v>
      </c>
      <c r="W94" s="64">
        <f>IF(AMS_2030!W94=0,0,(AMS_2050!W94/AMS_2030!W94)^(1/20)-1)</f>
        <v>3.8920222853455755E-5</v>
      </c>
      <c r="X94" s="64">
        <f>IF(AMS_2030!X94=0,0,(AMS_2050!X94/AMS_2030!X94)^(1/20)-1)</f>
        <v>-2.1337136872912055E-6</v>
      </c>
      <c r="Y94" s="64">
        <f>IF(AMS_2030!Y94=0,0,(AMS_2050!Y94/AMS_2030!Y94)^(1/20)-1)</f>
        <v>-5.6476170276169579E-3</v>
      </c>
      <c r="Z94" s="64">
        <f>IF(AMS_2030!Z94=0,0,(AMS_2050!Z94/AMS_2030!Z94)^(1/20)-1)</f>
        <v>1.9443855035983226E-4</v>
      </c>
      <c r="AA94" s="64">
        <f>IF(AMS_2030!AA94=0,0,(AMS_2050!AA94/AMS_2030!AA94)^(1/20)-1)</f>
        <v>1.7302396288125799E-3</v>
      </c>
      <c r="AB94" s="64">
        <f>IF(AMS_2030!AB94=0,0,(AMS_2050!AB94/AMS_2030!AB94)^(1/20)-1)</f>
        <v>1.0220054562792846E-4</v>
      </c>
      <c r="AC94" s="64">
        <f>IF(AMS_2030!AC94=0,0,(AMS_2050!AC94/AMS_2030!AC94)^(1/20)-1)</f>
        <v>-3.2473454331805041E-4</v>
      </c>
      <c r="AD94" s="64">
        <f>IF(AMS_2030!AD94=0,0,(AMS_2050!AD94/AMS_2030!AD94)^(1/20)-1)</f>
        <v>1.0870320321654248E-5</v>
      </c>
      <c r="AE94" s="64">
        <f>IF(AMS_2030!AE94=0,0,(AMS_2050!AE94/AMS_2030!AE94)^(1/20)-1)</f>
        <v>-3.206653614140631E-5</v>
      </c>
      <c r="AF94" s="64">
        <f>IF(AMS_2030!AF94=0,0,(AMS_2050!AF94/AMS_2030!AF94)^(1/20)-1)</f>
        <v>3.2950273427378995E-4</v>
      </c>
      <c r="AG94" s="64">
        <f>IF(AMS_2030!AG94=0,0,(AMS_2050!AG94/AMS_2030!AG94)^(1/20)-1)</f>
        <v>7.4072230924193683E-4</v>
      </c>
      <c r="AH94" s="64">
        <f>IF(AMS_2030!AH94=0,0,(AMS_2050!AH94/AMS_2030!AH94)^(1/20)-1)</f>
        <v>3.4258981072454731E-5</v>
      </c>
      <c r="AI94" s="64">
        <f>IF(AMS_2030!AI94=0,0,(AMS_2050!AI94/AMS_2030!AI94)^(1/20)-1)</f>
        <v>-1.2870510439455529E-4</v>
      </c>
      <c r="AJ94" s="64">
        <f>IF(AMS_2030!AJ94=0,0,(AMS_2050!AJ94/AMS_2030!AJ94)^(1/20)-1)</f>
        <v>1.0368199574450898E-6</v>
      </c>
      <c r="AK94" s="64">
        <f>IF(AMS_2030!AK94=0,0,(AMS_2050!AK94/AMS_2030!AK94)^(1/20)-1)</f>
        <v>0</v>
      </c>
      <c r="AL94" s="64">
        <f>IF(AMS_2030!AL94=0,0,(AMS_2050!AL94/AMS_2030!AL94)^(1/20)-1)</f>
        <v>-2.9072636596882973E-4</v>
      </c>
      <c r="AM94" s="64">
        <f>IF(AMS_2030!AM94=0,0,(AMS_2050!AM94/AMS_2030!AM94)^(1/20)-1)</f>
        <v>3.1837978409221535E-6</v>
      </c>
      <c r="AN94" s="64">
        <f>IF(AMS_2030!AN94=0,0,(AMS_2050!AN94/AMS_2030!AN94)^(1/20)-1)</f>
        <v>0</v>
      </c>
      <c r="AO94" s="64">
        <f>IF(AMS_2030!AO94=0,0,(AMS_2050!AO94/AMS_2030!AO94)^(1/20)-1)</f>
        <v>6.0834255105612911E-5</v>
      </c>
      <c r="AP94" s="64">
        <f>IF(AMS_2030!AP94=0,0,(AMS_2050!AP94/AMS_2030!AP94)^(1/20)-1)</f>
        <v>0</v>
      </c>
      <c r="AQ94" s="64">
        <f>IF(AMS_2030!AQ94=0,0,(AMS_2050!AQ94/AMS_2030!AQ94)^(1/20)-1)</f>
        <v>0</v>
      </c>
      <c r="AR94" s="64">
        <f>IF(AMS_2030!AR94=0,0,(AMS_2050!AR94/AMS_2030!AR94)^(1/20)-1)</f>
        <v>0</v>
      </c>
      <c r="AS94" s="64">
        <f>IF(AMS_2030!AS94=0,0,(AMS_2050!AS94/AMS_2030!AS94)^(1/20)-1)</f>
        <v>0</v>
      </c>
      <c r="AT94" s="64">
        <f>IF(AMS_2030!AT94=0,0,(AMS_2050!AT94/AMS_2030!AT94)^(1/20)-1)</f>
        <v>-5.2034287314706162E-4</v>
      </c>
      <c r="AU94" s="64">
        <f>IF(AMS_2030!AU94=0,0,(AMS_2050!AU94/AMS_2030!AU94)^(1/20)-1)</f>
        <v>-8.0236227163898999E-4</v>
      </c>
    </row>
    <row r="95" spans="1:47" x14ac:dyDescent="0.25">
      <c r="A95" s="146"/>
      <c r="B95" s="1" t="s">
        <v>19</v>
      </c>
      <c r="C95" s="1">
        <v>17</v>
      </c>
      <c r="D95" s="4" t="s">
        <v>56</v>
      </c>
      <c r="E95">
        <f>IF(AMS_2030!E95=0,0,(AMS_2050!E95/AMS_2030!E95)^(1/20)-1)</f>
        <v>-1.581259839708582E-3</v>
      </c>
      <c r="F95">
        <f>IF(AMS_2030!F95=0,0,(AMS_2050!F95/AMS_2030!F95)^(1/20)-1)</f>
        <v>-6.6604454147112246E-4</v>
      </c>
      <c r="G95">
        <f>IF(AMS_2030!G95=0,0,(AMS_2050!G95/AMS_2030!G95)^(1/20)-1)</f>
        <v>2.4577644364143225E-9</v>
      </c>
      <c r="H95">
        <f>IF(AMS_2030!H95=0,0,(AMS_2050!H95/AMS_2030!H95)^(1/20)-1)</f>
        <v>7.3446568276436253E-4</v>
      </c>
      <c r="I95">
        <f>IF(AMS_2030!I95=0,0,(AMS_2050!I95/AMS_2030!I95)^(1/20)-1)</f>
        <v>7.4861702004036523E-4</v>
      </c>
      <c r="J95">
        <f>IF(AMS_2030!J95=0,0,(AMS_2050!J95/AMS_2030!J95)^(1/20)-1)</f>
        <v>-4.8588074924327262E-4</v>
      </c>
      <c r="K95" s="64">
        <f>IF('AMS_2030 (Z)'!AW95=0,0,('AMS_2050 (Z)'!AW95/'AMS_2030 (Z)'!AW95)^(1/20)-1)</f>
        <v>-1.5654312489427058E-3</v>
      </c>
      <c r="L95" s="64">
        <f t="shared" si="11"/>
        <v>-1.5654312489427058E-3</v>
      </c>
      <c r="M95">
        <f>IF(AMS_2030!M95=0,0,(AMS_2050!M95/AMS_2030!M95)^(1/20)-1)</f>
        <v>5.4968693540113911E-4</v>
      </c>
      <c r="N95">
        <f>IF(AMS_2030!N95=0,0,(AMS_2050!N95/AMS_2030!N95)^(1/20)-1)</f>
        <v>1.7086344199701564E-4</v>
      </c>
      <c r="O95">
        <f>IF(AMS_2030!O95=0,0,(AMS_2050!O95/AMS_2030!O95)^(1/20)-1)</f>
        <v>7.3769410793111945E-4</v>
      </c>
      <c r="P95">
        <f>IF(AMS_2030!P95=0,0,(AMS_2050!P95/AMS_2030!P95)^(1/20)-1)</f>
        <v>-3.8078714127032232E-4</v>
      </c>
      <c r="Q95">
        <f>IF(AMS_2030!Q95=0,0,(AMS_2050!Q95/AMS_2030!Q95)^(1/20)-1)</f>
        <v>-2.9386208089121624E-7</v>
      </c>
      <c r="R95">
        <f>IF(AMS_2030!R95=0,0,(AMS_2050!R95/AMS_2030!R95)^(1/20)-1)</f>
        <v>3.4685743610651798E-8</v>
      </c>
      <c r="S95" s="64">
        <f t="shared" si="8"/>
        <v>-5.7211251299094101E-5</v>
      </c>
      <c r="T95" s="64">
        <f>IF(AMS_2030!T95=0,0,(AMS_2050!T95/AMS_2030!T95)^(1/20)-1)</f>
        <v>-5.7211251299094101E-5</v>
      </c>
      <c r="U95">
        <f>IF(AMS_2030!U95=0,0,(AMS_2050!U95/AMS_2030!U95)^(1/20)-1)</f>
        <v>-7.0595879346768697E-6</v>
      </c>
      <c r="V95">
        <f>IF(AMS_2030!V95=0,0,(AMS_2050!V95/AMS_2030!V95)^(1/20)-1)</f>
        <v>3.1810796663478413E-8</v>
      </c>
      <c r="W95">
        <f>IF(AMS_2030!W95=0,0,(AMS_2050!W95/AMS_2030!W95)^(1/20)-1)</f>
        <v>7.5810362930983644E-4</v>
      </c>
      <c r="X95">
        <f>IF(AMS_2030!X95=0,0,(AMS_2050!X95/AMS_2030!X95)^(1/20)-1)</f>
        <v>9.5004945510623884E-7</v>
      </c>
      <c r="Y95">
        <f>IF(AMS_2030!Y95=0,0,(AMS_2050!Y95/AMS_2030!Y95)^(1/20)-1)</f>
        <v>-5.6476170276148485E-3</v>
      </c>
      <c r="Z95">
        <f>IF(AMS_2030!Z95=0,0,(AMS_2050!Z95/AMS_2030!Z95)^(1/20)-1)</f>
        <v>1.7523837208144322E-4</v>
      </c>
      <c r="AA95">
        <f>IF(AMS_2030!AA95=0,0,(AMS_2050!AA95/AMS_2030!AA95)^(1/20)-1)</f>
        <v>1.7302320970378204E-3</v>
      </c>
      <c r="AB95">
        <f>IF(AMS_2030!AB95=0,0,(AMS_2050!AB95/AMS_2030!AB95)^(1/20)-1)</f>
        <v>4.9699008069170603E-5</v>
      </c>
      <c r="AC95">
        <f>IF(AMS_2030!AC95=0,0,(AMS_2050!AC95/AMS_2030!AC95)^(1/20)-1)</f>
        <v>-3.2473454331805041E-4</v>
      </c>
      <c r="AD95">
        <f>IF(AMS_2030!AD95=0,0,(AMS_2050!AD95/AMS_2030!AD95)^(1/20)-1)</f>
        <v>1.0870320321654248E-5</v>
      </c>
      <c r="AE95">
        <f>IF(AMS_2030!AE95=0,0,(AMS_2050!AE95/AMS_2030!AE95)^(1/20)-1)</f>
        <v>-3.206653614140631E-5</v>
      </c>
      <c r="AF95">
        <f>IF(AMS_2030!AF95=0,0,(AMS_2050!AF95/AMS_2030!AF95)^(1/20)-1)</f>
        <v>3.2950273427378995E-4</v>
      </c>
      <c r="AG95">
        <f>IF(AMS_2030!AG95=0,0,(AMS_2050!AG95/AMS_2030!AG95)^(1/20)-1)</f>
        <v>7.4072230924193683E-4</v>
      </c>
      <c r="AH95">
        <f>IF(AMS_2030!AH95=0,0,(AMS_2050!AH95/AMS_2030!AH95)^(1/20)-1)</f>
        <v>3.4258981072454731E-5</v>
      </c>
      <c r="AI95">
        <f>IF(AMS_2030!AI95=0,0,(AMS_2050!AI95/AMS_2030!AI95)^(1/20)-1)</f>
        <v>-1.2870845590384761E-4</v>
      </c>
      <c r="AJ95">
        <f>IF(AMS_2030!AJ95=0,0,(AMS_2050!AJ95/AMS_2030!AJ95)^(1/20)-1)</f>
        <v>4.7563098992675634E-7</v>
      </c>
      <c r="AK95">
        <f>IF(AMS_2030!AK95=0,0,(AMS_2050!AK95/AMS_2030!AK95)^(1/20)-1)</f>
        <v>0</v>
      </c>
      <c r="AL95">
        <f>IF(AMS_2030!AL95=0,0,(AMS_2050!AL95/AMS_2030!AL95)^(1/20)-1)</f>
        <v>-2.907263659687187E-4</v>
      </c>
      <c r="AM95">
        <f>IF(AMS_2030!AM95=0,0,(AMS_2050!AM95/AMS_2030!AM95)^(1/20)-1)</f>
        <v>7.6508335078440126E-6</v>
      </c>
      <c r="AN95">
        <f>IF(AMS_2030!AN95=0,0,(AMS_2050!AN95/AMS_2030!AN95)^(1/20)-1)</f>
        <v>0</v>
      </c>
      <c r="AO95">
        <f>IF(AMS_2030!AO95=0,0,(AMS_2050!AO95/AMS_2030!AO95)^(1/20)-1)</f>
        <v>6.0834255105612911E-5</v>
      </c>
      <c r="AP95">
        <f>IF(AMS_2030!AP95=0,0,(AMS_2050!AP95/AMS_2030!AP95)^(1/20)-1)</f>
        <v>0</v>
      </c>
      <c r="AQ95">
        <f>IF(AMS_2030!AQ95=0,0,(AMS_2050!AQ95/AMS_2030!AQ95)^(1/20)-1)</f>
        <v>0</v>
      </c>
      <c r="AR95">
        <f>IF(AMS_2030!AR95=0,0,(AMS_2050!AR95/AMS_2030!AR95)^(1/20)-1)</f>
        <v>0</v>
      </c>
      <c r="AS95">
        <f>IF(AMS_2030!AS95=0,0,(AMS_2050!AS95/AMS_2030!AS95)^(1/20)-1)</f>
        <v>0</v>
      </c>
      <c r="AT95">
        <f>IF(AMS_2030!AT95=0,0,(AMS_2050!AT95/AMS_2030!AT95)^(1/20)-1)</f>
        <v>-1.2541235624619063E-4</v>
      </c>
      <c r="AU95">
        <f>IF(AMS_2030!AU95=0,0,(AMS_2050!AU95/AMS_2030!AU95)^(1/20)-1)</f>
        <v>-8.4828767362488122E-5</v>
      </c>
    </row>
    <row r="96" spans="1:47" x14ac:dyDescent="0.25">
      <c r="A96" s="146"/>
      <c r="B96" s="1" t="s">
        <v>20</v>
      </c>
      <c r="C96" s="1">
        <v>18</v>
      </c>
      <c r="D96" s="4" t="s">
        <v>57</v>
      </c>
      <c r="E96">
        <f>IF(AMS_2030!E96=0,0,(AMS_2050!E96/AMS_2030!E96)^(1/20)-1)</f>
        <v>-1.2514233186484702E-3</v>
      </c>
      <c r="F96">
        <f>IF(AMS_2030!F96=0,0,(AMS_2050!F96/AMS_2030!F96)^(1/20)-1)</f>
        <v>2.2205454082713239E-4</v>
      </c>
      <c r="G96">
        <f>IF(AMS_2030!G96=0,0,(AMS_2050!G96/AMS_2030!G96)^(1/20)-1)</f>
        <v>2.4577644364143225E-9</v>
      </c>
      <c r="H96">
        <f>IF(AMS_2030!H96=0,0,(AMS_2050!H96/AMS_2030!H96)^(1/20)-1)</f>
        <v>7.6727873468329655E-4</v>
      </c>
      <c r="I96">
        <f>IF(AMS_2030!I96=0,0,(AMS_2050!I96/AMS_2030!I96)^(1/20)-1)</f>
        <v>1.2093520855984696E-3</v>
      </c>
      <c r="J96">
        <f>IF(AMS_2030!J96=0,0,(AMS_2050!J96/AMS_2030!J96)^(1/20)-1)</f>
        <v>4.8756219523271582E-5</v>
      </c>
      <c r="K96" s="64">
        <f>IF('AMS_2030 (Z)'!AW96=0,0,('AMS_2050 (Z)'!AW96/'AMS_2030 (Z)'!AW96)^(1/20)-1)</f>
        <v>8.7455340308495444E-4</v>
      </c>
      <c r="L96" s="64">
        <f t="shared" si="11"/>
        <v>8.7455340308495444E-4</v>
      </c>
      <c r="M96">
        <f>IF(AMS_2030!M96=0,0,(AMS_2050!M96/AMS_2030!M96)^(1/20)-1)</f>
        <v>1.3437755869956103E-3</v>
      </c>
      <c r="N96">
        <f>IF(AMS_2030!N96=0,0,(AMS_2050!N96/AMS_2030!N96)^(1/20)-1)</f>
        <v>-1.4541873558393537E-3</v>
      </c>
      <c r="O96">
        <f>IF(AMS_2030!O96=0,0,(AMS_2050!O96/AMS_2030!O96)^(1/20)-1)</f>
        <v>6.2334337129676953E-4</v>
      </c>
      <c r="P96">
        <f>IF(AMS_2030!P96=0,0,(AMS_2050!P96/AMS_2030!P96)^(1/20)-1)</f>
        <v>-2.4056990411902568E-4</v>
      </c>
      <c r="Q96">
        <f>IF(AMS_2030!Q96=0,0,(AMS_2050!Q96/AMS_2030!Q96)^(1/20)-1)</f>
        <v>-2.9386208089121624E-7</v>
      </c>
      <c r="R96">
        <f>IF(AMS_2030!R96=0,0,(AMS_2050!R96/AMS_2030!R96)^(1/20)-1)</f>
        <v>3.4685743610651798E-8</v>
      </c>
      <c r="S96" s="64">
        <f t="shared" si="8"/>
        <v>-2.1367539211447628E-5</v>
      </c>
      <c r="T96" s="64">
        <f>IF(AMS_2030!T96=0,0,(AMS_2050!T96/AMS_2030!T96)^(1/20)-1)</f>
        <v>-2.1367539211447628E-5</v>
      </c>
      <c r="U96">
        <f>IF(AMS_2030!U96=0,0,(AMS_2050!U96/AMS_2030!U96)^(1/20)-1)</f>
        <v>1.0364277141627909E-5</v>
      </c>
      <c r="V96">
        <f>IF(AMS_2030!V96=0,0,(AMS_2050!V96/AMS_2030!V96)^(1/20)-1)</f>
        <v>3.1810796663478413E-8</v>
      </c>
      <c r="W96">
        <f>IF(AMS_2030!W96=0,0,(AMS_2050!W96/AMS_2030!W96)^(1/20)-1)</f>
        <v>-5.1301164794348431E-5</v>
      </c>
      <c r="X96">
        <f>IF(AMS_2030!X96=0,0,(AMS_2050!X96/AMS_2030!X96)^(1/20)-1)</f>
        <v>1.0292102791131796E-5</v>
      </c>
      <c r="Y96">
        <f>IF(AMS_2030!Y96=0,0,(AMS_2050!Y96/AMS_2030!Y96)^(1/20)-1)</f>
        <v>-5.6476170276190674E-3</v>
      </c>
      <c r="Z96">
        <f>IF(AMS_2030!Z96=0,0,(AMS_2050!Z96/AMS_2030!Z96)^(1/20)-1)</f>
        <v>1.9661327621500746E-4</v>
      </c>
      <c r="AA96">
        <f>IF(AMS_2030!AA96=0,0,(AMS_2050!AA96/AMS_2030!AA96)^(1/20)-1)</f>
        <v>1.7302341447440472E-3</v>
      </c>
      <c r="AB96">
        <f>IF(AMS_2030!AB96=0,0,(AMS_2050!AB96/AMS_2030!AB96)^(1/20)-1)</f>
        <v>-3.5684482674658291E-5</v>
      </c>
      <c r="AC96">
        <f>IF(AMS_2030!AC96=0,0,(AMS_2050!AC96/AMS_2030!AC96)^(1/20)-1)</f>
        <v>-3.2473454331793938E-4</v>
      </c>
      <c r="AD96">
        <f>IF(AMS_2030!AD96=0,0,(AMS_2050!AD96/AMS_2030!AD96)^(1/20)-1)</f>
        <v>1.0870320321654248E-5</v>
      </c>
      <c r="AE96">
        <f>IF(AMS_2030!AE96=0,0,(AMS_2050!AE96/AMS_2030!AE96)^(1/20)-1)</f>
        <v>-3.206653614140631E-5</v>
      </c>
      <c r="AF96">
        <f>IF(AMS_2030!AF96=0,0,(AMS_2050!AF96/AMS_2030!AF96)^(1/20)-1)</f>
        <v>3.2950273427378995E-4</v>
      </c>
      <c r="AG96">
        <f>IF(AMS_2030!AG96=0,0,(AMS_2050!AG96/AMS_2030!AG96)^(1/20)-1)</f>
        <v>7.4072230924193683E-4</v>
      </c>
      <c r="AH96">
        <f>IF(AMS_2030!AH96=0,0,(AMS_2050!AH96/AMS_2030!AH96)^(1/20)-1)</f>
        <v>3.4258981072232686E-5</v>
      </c>
      <c r="AI96">
        <f>IF(AMS_2030!AI96=0,0,(AMS_2050!AI96/AMS_2030!AI96)^(1/20)-1)</f>
        <v>-1.2870800281783445E-4</v>
      </c>
      <c r="AJ96">
        <f>IF(AMS_2030!AJ96=0,0,(AMS_2050!AJ96/AMS_2030!AJ96)^(1/20)-1)</f>
        <v>7.6341704846605296E-7</v>
      </c>
      <c r="AK96">
        <f>IF(AMS_2030!AK96=0,0,(AMS_2050!AK96/AMS_2030!AK96)^(1/20)-1)</f>
        <v>0</v>
      </c>
      <c r="AL96">
        <f>IF(AMS_2030!AL96=0,0,(AMS_2050!AL96/AMS_2030!AL96)^(1/20)-1)</f>
        <v>-2.907263659687187E-4</v>
      </c>
      <c r="AM96">
        <f>IF(AMS_2030!AM96=0,0,(AMS_2050!AM96/AMS_2030!AM96)^(1/20)-1)</f>
        <v>4.1124670659975493E-6</v>
      </c>
      <c r="AN96">
        <f>IF(AMS_2030!AN96=0,0,(AMS_2050!AN96/AMS_2030!AN96)^(1/20)-1)</f>
        <v>0</v>
      </c>
      <c r="AO96">
        <f>IF(AMS_2030!AO96=0,0,(AMS_2050!AO96/AMS_2030!AO96)^(1/20)-1)</f>
        <v>6.0834255105612911E-5</v>
      </c>
      <c r="AP96">
        <f>IF(AMS_2030!AP96=0,0,(AMS_2050!AP96/AMS_2030!AP96)^(1/20)-1)</f>
        <v>0</v>
      </c>
      <c r="AQ96">
        <f>IF(AMS_2030!AQ96=0,0,(AMS_2050!AQ96/AMS_2030!AQ96)^(1/20)-1)</f>
        <v>0</v>
      </c>
      <c r="AR96">
        <f>IF(AMS_2030!AR96=0,0,(AMS_2050!AR96/AMS_2030!AR96)^(1/20)-1)</f>
        <v>0</v>
      </c>
      <c r="AS96">
        <f>IF(AMS_2030!AS96=0,0,(AMS_2050!AS96/AMS_2030!AS96)^(1/20)-1)</f>
        <v>0</v>
      </c>
      <c r="AT96">
        <f>IF(AMS_2030!AT96=0,0,(AMS_2050!AT96/AMS_2030!AT96)^(1/20)-1)</f>
        <v>-1.8098878127337237E-4</v>
      </c>
      <c r="AU96">
        <f>IF(AMS_2030!AU96=0,0,(AMS_2050!AU96/AMS_2030!AU96)^(1/20)-1)</f>
        <v>-2.8372675448340434E-4</v>
      </c>
    </row>
    <row r="97" spans="1:47" x14ac:dyDescent="0.25">
      <c r="A97" s="146"/>
      <c r="B97" s="1" t="s">
        <v>21</v>
      </c>
      <c r="C97" s="1">
        <v>19</v>
      </c>
      <c r="D97" s="4" t="s">
        <v>58</v>
      </c>
      <c r="E97">
        <f>IF(AMS_2030!E97=0,0,(AMS_2050!E97/AMS_2030!E97)^(1/20)-1)</f>
        <v>-4.2491418469559061E-4</v>
      </c>
      <c r="F97">
        <f>IF(AMS_2030!F97=0,0,(AMS_2050!F97/AMS_2030!F97)^(1/20)-1)</f>
        <v>-1.7233328102583823E-4</v>
      </c>
      <c r="G97">
        <f>IF(AMS_2030!G97=0,0,(AMS_2050!G97/AMS_2030!G97)^(1/20)-1)</f>
        <v>8.4153958297195075E-5</v>
      </c>
      <c r="H97">
        <f>IF(AMS_2030!H97=0,0,(AMS_2050!H97/AMS_2030!H97)^(1/20)-1)</f>
        <v>1.2346167688748189E-4</v>
      </c>
      <c r="I97">
        <f>IF(AMS_2030!I97=0,0,(AMS_2050!I97/AMS_2030!I97)^(1/20)-1)</f>
        <v>4.8913345339118841E-4</v>
      </c>
      <c r="J97">
        <f>IF(AMS_2030!J97=0,0,(AMS_2050!J97/AMS_2030!J97)^(1/20)-1)</f>
        <v>2.1087927758478564E-4</v>
      </c>
      <c r="K97" s="64">
        <f>IF('AMS_2030 (Z)'!AW97=0,0,('AMS_2050 (Z)'!AW97/'AMS_2030 (Z)'!AW97)^(1/20)-1)</f>
        <v>8.4873638579252564E-4</v>
      </c>
      <c r="L97" s="64">
        <f t="shared" si="11"/>
        <v>8.4873638579252564E-4</v>
      </c>
      <c r="M97">
        <f>IF(AMS_2030!M97=0,0,(AMS_2050!M97/AMS_2030!M97)^(1/20)-1)</f>
        <v>3.6683827757588716E-4</v>
      </c>
      <c r="N97">
        <f>IF(AMS_2030!N97=0,0,(AMS_2050!N97/AMS_2030!N97)^(1/20)-1)</f>
        <v>1.7458693939114145E-3</v>
      </c>
      <c r="O97">
        <f>IF(AMS_2030!O97=0,0,(AMS_2050!O97/AMS_2030!O97)^(1/20)-1)</f>
        <v>1.2503056781194566E-3</v>
      </c>
      <c r="P97">
        <f>IF(AMS_2030!P97=0,0,(AMS_2050!P97/AMS_2030!P97)^(1/20)-1)</f>
        <v>1.4646868988155148E-4</v>
      </c>
      <c r="Q97">
        <f>IF(AMS_2030!Q97=0,0,(AMS_2050!Q97/AMS_2030!Q97)^(1/20)-1)</f>
        <v>5.8899903273568199E-5</v>
      </c>
      <c r="R97">
        <f>IF(AMS_2030!R97=0,0,(AMS_2050!R97/AMS_2030!R97)^(1/20)-1)</f>
        <v>3.0528777900995507E-5</v>
      </c>
      <c r="S97" s="64">
        <f t="shared" si="8"/>
        <v>8.6101545830885584E-6</v>
      </c>
      <c r="T97" s="64">
        <f>IF(AMS_2030!T97=0,0,(AMS_2050!T97/AMS_2030!T97)^(1/20)-1)</f>
        <v>8.6101545830885584E-6</v>
      </c>
      <c r="U97">
        <f>IF(AMS_2030!U97=0,0,(AMS_2050!U97/AMS_2030!U97)^(1/20)-1)</f>
        <v>6.0938129688548059E-5</v>
      </c>
      <c r="V97">
        <f>IF(AMS_2030!V97=0,0,(AMS_2050!V97/AMS_2030!V97)^(1/20)-1)</f>
        <v>3.7417813705697966E-5</v>
      </c>
      <c r="W97">
        <f>IF(AMS_2030!W97=0,0,(AMS_2050!W97/AMS_2030!W97)^(1/20)-1)</f>
        <v>-5.6673826343722755E-4</v>
      </c>
      <c r="X97">
        <f>IF(AMS_2030!X97=0,0,(AMS_2050!X97/AMS_2030!X97)^(1/20)-1)</f>
        <v>2.2424399826137531E-5</v>
      </c>
      <c r="Y97">
        <f>IF(AMS_2030!Y97=0,0,(AMS_2050!Y97/AMS_2030!Y97)^(1/20)-1)</f>
        <v>-5.5941611888609133E-3</v>
      </c>
      <c r="Z97">
        <f>IF(AMS_2030!Z97=0,0,(AMS_2050!Z97/AMS_2030!Z97)^(1/20)-1)</f>
        <v>4.449529499828131E-4</v>
      </c>
      <c r="AA97">
        <f>IF(AMS_2030!AA97=0,0,(AMS_2050!AA97/AMS_2030!AA97)^(1/20)-1)</f>
        <v>1.7385262521283362E-3</v>
      </c>
      <c r="AB97">
        <f>IF(AMS_2030!AB97=0,0,(AMS_2050!AB97/AMS_2030!AB97)^(1/20)-1)</f>
        <v>1.7938078593959794E-4</v>
      </c>
      <c r="AC97">
        <f>IF(AMS_2030!AC97=0,0,(AMS_2050!AC97/AMS_2030!AC97)^(1/20)-1)</f>
        <v>-3.1629294799884189E-4</v>
      </c>
      <c r="AD97">
        <f>IF(AMS_2030!AD97=0,0,(AMS_2050!AD97/AMS_2030!AD97)^(1/20)-1)</f>
        <v>2.3932228215173268E-5</v>
      </c>
      <c r="AE97">
        <f>IF(AMS_2030!AE97=0,0,(AMS_2050!AE97/AMS_2030!AE97)^(1/20)-1)</f>
        <v>-1.1980153343471578E-5</v>
      </c>
      <c r="AF97">
        <f>IF(AMS_2030!AF97=0,0,(AMS_2050!AF97/AMS_2030!AF97)^(1/20)-1)</f>
        <v>4.0436221628792346E-4</v>
      </c>
      <c r="AG97">
        <f>IF(AMS_2030!AG97=0,0,(AMS_2050!AG97/AMS_2030!AG97)^(1/20)-1)</f>
        <v>7.408884766850754E-4</v>
      </c>
      <c r="AH97">
        <f>IF(AMS_2030!AH97=0,0,(AMS_2050!AH97/AMS_2030!AH97)^(1/20)-1)</f>
        <v>1.1334617952551973E-4</v>
      </c>
      <c r="AI97">
        <f>IF(AMS_2030!AI97=0,0,(AMS_2050!AI97/AMS_2030!AI97)^(1/20)-1)</f>
        <v>-1.1791965815399763E-4</v>
      </c>
      <c r="AJ97">
        <f>IF(AMS_2030!AJ97=0,0,(AMS_2050!AJ97/AMS_2030!AJ97)^(1/20)-1)</f>
        <v>5.5088124787605608E-5</v>
      </c>
      <c r="AK97">
        <f>IF(AMS_2030!AK97=0,0,(AMS_2050!AK97/AMS_2030!AK97)^(1/20)-1)</f>
        <v>0</v>
      </c>
      <c r="AL97">
        <f>IF(AMS_2030!AL97=0,0,(AMS_2050!AL97/AMS_2030!AL97)^(1/20)-1)</f>
        <v>-2.2977671262536248E-4</v>
      </c>
      <c r="AM97">
        <f>IF(AMS_2030!AM97=0,0,(AMS_2050!AM97/AMS_2030!AM97)^(1/20)-1)</f>
        <v>8.8877724425229232E-4</v>
      </c>
      <c r="AN97">
        <f>IF(AMS_2030!AN97=0,0,(AMS_2050!AN97/AMS_2030!AN97)^(1/20)-1)</f>
        <v>0</v>
      </c>
      <c r="AO97">
        <f>IF(AMS_2030!AO97=0,0,(AMS_2050!AO97/AMS_2030!AO97)^(1/20)-1)</f>
        <v>7.0025971002030118E-5</v>
      </c>
      <c r="AP97">
        <f>IF(AMS_2030!AP97=0,0,(AMS_2050!AP97/AMS_2030!AP97)^(1/20)-1)</f>
        <v>5.5099512179079824E-5</v>
      </c>
      <c r="AQ97">
        <f>IF(AMS_2030!AQ97=0,0,(AMS_2050!AQ97/AMS_2030!AQ97)^(1/20)-1)</f>
        <v>-9.9007933794836855E-4</v>
      </c>
      <c r="AR97">
        <f>IF(AMS_2030!AR97=0,0,(AMS_2050!AR97/AMS_2030!AR97)^(1/20)-1)</f>
        <v>2.4826247869480511E-5</v>
      </c>
      <c r="AS97">
        <f>IF(AMS_2030!AS97=0,0,(AMS_2050!AS97/AMS_2030!AS97)^(1/20)-1)</f>
        <v>1.4209027040523736E-5</v>
      </c>
      <c r="AT97">
        <f>IF(AMS_2030!AT97=0,0,(AMS_2050!AT97/AMS_2030!AT97)^(1/20)-1)</f>
        <v>-1.0025313285155768E-3</v>
      </c>
      <c r="AU97">
        <f>IF(AMS_2030!AU97=0,0,(AMS_2050!AU97/AMS_2030!AU97)^(1/20)-1)</f>
        <v>-1.3662082441472378E-3</v>
      </c>
    </row>
    <row r="98" spans="1:47" x14ac:dyDescent="0.25">
      <c r="A98" s="146"/>
      <c r="B98" s="1" t="s">
        <v>22</v>
      </c>
      <c r="C98" s="1">
        <v>20</v>
      </c>
      <c r="D98" s="4" t="s">
        <v>59</v>
      </c>
      <c r="E98">
        <f>IF(AMS_2030!E98=0,0,(AMS_2050!E98/AMS_2030!E98)^(1/20)-1)</f>
        <v>-5.0062638825920658E-4</v>
      </c>
      <c r="F98">
        <f>IF(AMS_2030!F98=0,0,(AMS_2050!F98/AMS_2030!F98)^(1/20)-1)</f>
        <v>7.0800221139211139E-4</v>
      </c>
      <c r="G98">
        <f>IF(AMS_2030!G98=0,0,(AMS_2050!G98/AMS_2030!G98)^(1/20)-1)</f>
        <v>2.4577644364143225E-9</v>
      </c>
      <c r="H98">
        <f>IF(AMS_2030!H98=0,0,(AMS_2050!H98/AMS_2030!H98)^(1/20)-1)</f>
        <v>1.6251515648344483E-3</v>
      </c>
      <c r="I98">
        <f>IF(AMS_2030!I98=0,0,(AMS_2050!I98/AMS_2030!I98)^(1/20)-1)</f>
        <v>7.526182843460294E-4</v>
      </c>
      <c r="J98">
        <f>IF(AMS_2030!J98=0,0,(AMS_2050!J98/AMS_2030!J98)^(1/20)-1)</f>
        <v>-1.2707823551108E-3</v>
      </c>
      <c r="K98" s="64">
        <f>IF('AMS_2030 (Z)'!AW98=0,0,('AMS_2050 (Z)'!AW98/'AMS_2030 (Z)'!AW98)^(1/20)-1)</f>
        <v>8.8739936613047021E-4</v>
      </c>
      <c r="L98" s="64">
        <f t="shared" si="11"/>
        <v>8.8739936613047021E-4</v>
      </c>
      <c r="M98">
        <f>IF(AMS_2030!M98=0,0,(AMS_2050!M98/AMS_2030!M98)^(1/20)-1)</f>
        <v>-2.1131045849098751E-4</v>
      </c>
      <c r="N98">
        <f>IF(AMS_2030!N98=0,0,(AMS_2050!N98/AMS_2030!N98)^(1/20)-1)</f>
        <v>1.6191803686402828E-3</v>
      </c>
      <c r="O98">
        <f>IF(AMS_2030!O98=0,0,(AMS_2050!O98/AMS_2030!O98)^(1/20)-1)</f>
        <v>6.0715551228973652E-4</v>
      </c>
      <c r="P98">
        <f>IF(AMS_2030!P98=0,0,(AMS_2050!P98/AMS_2030!P98)^(1/20)-1)</f>
        <v>1.5822427288525454E-4</v>
      </c>
      <c r="Q98">
        <f>IF(AMS_2030!Q98=0,0,(AMS_2050!Q98/AMS_2030!Q98)^(1/20)-1)</f>
        <v>-2.9386208089121624E-7</v>
      </c>
      <c r="R98">
        <f>IF(AMS_2030!R98=0,0,(AMS_2050!R98/AMS_2030!R98)^(1/20)-1)</f>
        <v>3.4685743610651798E-8</v>
      </c>
      <c r="S98" s="64">
        <f t="shared" si="8"/>
        <v>-1.2855124191912815E-5</v>
      </c>
      <c r="T98" s="64">
        <f>IF(AMS_2030!T98=0,0,(AMS_2050!T98/AMS_2030!T98)^(1/20)-1)</f>
        <v>-1.2855124191912815E-5</v>
      </c>
      <c r="U98">
        <f>IF(AMS_2030!U98=0,0,(AMS_2050!U98/AMS_2030!U98)^(1/20)-1)</f>
        <v>3.5285452683719853E-5</v>
      </c>
      <c r="V98">
        <f>IF(AMS_2030!V98=0,0,(AMS_2050!V98/AMS_2030!V98)^(1/20)-1)</f>
        <v>3.1810796663478413E-8</v>
      </c>
      <c r="W98">
        <f>IF(AMS_2030!W98=0,0,(AMS_2050!W98/AMS_2030!W98)^(1/20)-1)</f>
        <v>2.3244250065834748E-4</v>
      </c>
      <c r="X98">
        <f>IF(AMS_2030!X98=0,0,(AMS_2050!X98/AMS_2030!X98)^(1/20)-1)</f>
        <v>5.4469145931435037E-6</v>
      </c>
      <c r="Y98">
        <f>IF(AMS_2030!Y98=0,0,(AMS_2050!Y98/AMS_2030!Y98)^(1/20)-1)</f>
        <v>-5.6476170276192894E-3</v>
      </c>
      <c r="Z98">
        <f>IF(AMS_2030!Z98=0,0,(AMS_2050!Z98/AMS_2030!Z98)^(1/20)-1)</f>
        <v>1.8904274255060471E-4</v>
      </c>
      <c r="AA98">
        <f>IF(AMS_2030!AA98=0,0,(AMS_2050!AA98/AMS_2030!AA98)^(1/20)-1)</f>
        <v>1.7302577484228365E-3</v>
      </c>
      <c r="AB98">
        <f>IF(AMS_2030!AB98=0,0,(AMS_2050!AB98/AMS_2030!AB98)^(1/20)-1)</f>
        <v>7.8681291710847034E-6</v>
      </c>
      <c r="AC98">
        <f>IF(AMS_2030!AC98=0,0,(AMS_2050!AC98/AMS_2030!AC98)^(1/20)-1)</f>
        <v>-3.2473454331805041E-4</v>
      </c>
      <c r="AD98">
        <f>IF(AMS_2030!AD98=0,0,(AMS_2050!AD98/AMS_2030!AD98)^(1/20)-1)</f>
        <v>1.0870320321654248E-5</v>
      </c>
      <c r="AE98">
        <f>IF(AMS_2030!AE98=0,0,(AMS_2050!AE98/AMS_2030!AE98)^(1/20)-1)</f>
        <v>-3.206653614140631E-5</v>
      </c>
      <c r="AF98">
        <f>IF(AMS_2030!AF98=0,0,(AMS_2050!AF98/AMS_2030!AF98)^(1/20)-1)</f>
        <v>3.2950273427378995E-4</v>
      </c>
      <c r="AG98">
        <f>IF(AMS_2030!AG98=0,0,(AMS_2050!AG98/AMS_2030!AG98)^(1/20)-1)</f>
        <v>7.4072230924193683E-4</v>
      </c>
      <c r="AH98">
        <f>IF(AMS_2030!AH98=0,0,(AMS_2050!AH98/AMS_2030!AH98)^(1/20)-1)</f>
        <v>3.4258981072232686E-5</v>
      </c>
      <c r="AI98">
        <f>IF(AMS_2030!AI98=0,0,(AMS_2050!AI98/AMS_2030!AI98)^(1/20)-1)</f>
        <v>-1.2761679628492395E-4</v>
      </c>
      <c r="AJ98">
        <f>IF(AMS_2030!AJ98=0,0,(AMS_2050!AJ98/AMS_2030!AJ98)^(1/20)-1)</f>
        <v>-1.5672948037170897E-6</v>
      </c>
      <c r="AK98">
        <f>IF(AMS_2030!AK98=0,0,(AMS_2050!AK98/AMS_2030!AK98)^(1/20)-1)</f>
        <v>0</v>
      </c>
      <c r="AL98">
        <f>IF(AMS_2030!AL98=0,0,(AMS_2050!AL98/AMS_2030!AL98)^(1/20)-1)</f>
        <v>-2.9072636596882973E-4</v>
      </c>
      <c r="AM98">
        <f>IF(AMS_2030!AM98=0,0,(AMS_2050!AM98/AMS_2030!AM98)^(1/20)-1)</f>
        <v>1.4881652377063403E-6</v>
      </c>
      <c r="AN98">
        <f>IF(AMS_2030!AN98=0,0,(AMS_2050!AN98/AMS_2030!AN98)^(1/20)-1)</f>
        <v>0</v>
      </c>
      <c r="AO98">
        <f>IF(AMS_2030!AO98=0,0,(AMS_2050!AO98/AMS_2030!AO98)^(1/20)-1)</f>
        <v>6.0834255105612911E-5</v>
      </c>
      <c r="AP98">
        <f>IF(AMS_2030!AP98=0,0,(AMS_2050!AP98/AMS_2030!AP98)^(1/20)-1)</f>
        <v>0</v>
      </c>
      <c r="AQ98">
        <f>IF(AMS_2030!AQ98=0,0,(AMS_2050!AQ98/AMS_2030!AQ98)^(1/20)-1)</f>
        <v>0</v>
      </c>
      <c r="AR98">
        <f>IF(AMS_2030!AR98=0,0,(AMS_2050!AR98/AMS_2030!AR98)^(1/20)-1)</f>
        <v>0</v>
      </c>
      <c r="AS98">
        <f>IF(AMS_2030!AS98=0,0,(AMS_2050!AS98/AMS_2030!AS98)^(1/20)-1)</f>
        <v>0</v>
      </c>
      <c r="AT98">
        <f>IF(AMS_2030!AT98=0,0,(AMS_2050!AT98/AMS_2030!AT98)^(1/20)-1)</f>
        <v>-2.0544696333280044E-5</v>
      </c>
      <c r="AU98">
        <f>IF(AMS_2030!AU98=0,0,(AMS_2050!AU98/AMS_2030!AU98)^(1/20)-1)</f>
        <v>-3.2651506232883598E-5</v>
      </c>
    </row>
    <row r="99" spans="1:47" x14ac:dyDescent="0.25">
      <c r="A99" s="146"/>
      <c r="B99" s="1" t="s">
        <v>23</v>
      </c>
      <c r="C99" s="1">
        <v>21</v>
      </c>
      <c r="D99" s="4" t="s">
        <v>60</v>
      </c>
      <c r="E99">
        <f>IF(AMS_2030!E99=0,0,(AMS_2050!E99/AMS_2030!E99)^(1/20)-1)</f>
        <v>-2.1335271211253559E-3</v>
      </c>
      <c r="F99">
        <f>IF(AMS_2030!F99=0,0,(AMS_2050!F99/AMS_2030!F99)^(1/20)-1)</f>
        <v>8.8438303514037919E-4</v>
      </c>
      <c r="G99">
        <f>IF(AMS_2030!G99=0,0,(AMS_2050!G99/AMS_2030!G99)^(1/20)-1)</f>
        <v>2.4577644364143225E-9</v>
      </c>
      <c r="H99">
        <f>IF(AMS_2030!H99=0,0,(AMS_2050!H99/AMS_2030!H99)^(1/20)-1)</f>
        <v>-1.0725072566564409E-2</v>
      </c>
      <c r="I99">
        <f>IF(AMS_2030!I99=0,0,(AMS_2050!I99/AMS_2030!I99)^(1/20)-1)</f>
        <v>9.6181016372032246E-4</v>
      </c>
      <c r="J99">
        <f>IF(AMS_2030!J99=0,0,(AMS_2050!J99/AMS_2030!J99)^(1/20)-1)</f>
        <v>-2.1507277668506575E-3</v>
      </c>
      <c r="K99" s="64">
        <f>IF('AMS_2030 (Z)'!AW99=0,0,('AMS_2050 (Z)'!AW99/'AMS_2030 (Z)'!AW99)^(1/20)-1)</f>
        <v>5.8606176911979446E-4</v>
      </c>
      <c r="L99" s="64">
        <f t="shared" si="11"/>
        <v>5.8606176911979446E-4</v>
      </c>
      <c r="M99">
        <f>IF(AMS_2030!M99=0,0,(AMS_2050!M99/AMS_2030!M99)^(1/20)-1)</f>
        <v>2.1923878142942055E-3</v>
      </c>
      <c r="N99">
        <f>IF(AMS_2030!N99=0,0,(AMS_2050!N99/AMS_2030!N99)^(1/20)-1)</f>
        <v>-5.8397668932274049E-3</v>
      </c>
      <c r="O99">
        <f>IF(AMS_2030!O99=0,0,(AMS_2050!O99/AMS_2030!O99)^(1/20)-1)</f>
        <v>-9.6942728267723766E-4</v>
      </c>
      <c r="P99">
        <f>IF(AMS_2030!P99=0,0,(AMS_2050!P99/AMS_2030!P99)^(1/20)-1)</f>
        <v>-9.8003714340111348E-4</v>
      </c>
      <c r="Q99">
        <f>IF(AMS_2030!Q99=0,0,(AMS_2050!Q99/AMS_2030!Q99)^(1/20)-1)</f>
        <v>-2.9386208089121624E-7</v>
      </c>
      <c r="R99">
        <f>IF(AMS_2030!R99=0,0,(AMS_2050!R99/AMS_2030!R99)^(1/20)-1)</f>
        <v>0</v>
      </c>
      <c r="S99" s="64">
        <f t="shared" si="8"/>
        <v>1.3835563768438419E-5</v>
      </c>
      <c r="T99" s="64">
        <f>IF(AMS_2030!T99=0,0,(AMS_2050!T99/AMS_2030!T99)^(1/20)-1)</f>
        <v>1.3835563768438419E-5</v>
      </c>
      <c r="U99">
        <f>IF(AMS_2030!U99=0,0,(AMS_2050!U99/AMS_2030!U99)^(1/20)-1)</f>
        <v>0</v>
      </c>
      <c r="V99">
        <f>IF(AMS_2030!V99=0,0,(AMS_2050!V99/AMS_2030!V99)^(1/20)-1)</f>
        <v>0</v>
      </c>
      <c r="W99">
        <f>IF(AMS_2030!W99=0,0,(AMS_2050!W99/AMS_2030!W99)^(1/20)-1)</f>
        <v>1.1501842276133711E-3</v>
      </c>
      <c r="X99">
        <f>IF(AMS_2030!X99=0,0,(AMS_2050!X99/AMS_2030!X99)^(1/20)-1)</f>
        <v>1.4829313155884094E-5</v>
      </c>
      <c r="Y99">
        <f>IF(AMS_2030!Y99=0,0,(AMS_2050!Y99/AMS_2030!Y99)^(1/20)-1)</f>
        <v>-5.6476170276176241E-3</v>
      </c>
      <c r="Z99">
        <f>IF(AMS_2030!Z99=0,0,(AMS_2050!Z99/AMS_2030!Z99)^(1/20)-1)</f>
        <v>-8.0170872754115052E-4</v>
      </c>
      <c r="AA99">
        <f>IF(AMS_2030!AA99=0,0,(AMS_2050!AA99/AMS_2030!AA99)^(1/20)-1)</f>
        <v>1.7302302836212924E-3</v>
      </c>
      <c r="AB99">
        <f>IF(AMS_2030!AB99=0,0,(AMS_2050!AB99/AMS_2030!AB99)^(1/20)-1)</f>
        <v>-6.972193531773474E-5</v>
      </c>
      <c r="AC99">
        <f>IF(AMS_2030!AC99=0,0,(AMS_2050!AC99/AMS_2030!AC99)^(1/20)-1)</f>
        <v>-3.2473454331805041E-4</v>
      </c>
      <c r="AD99">
        <f>IF(AMS_2030!AD99=0,0,(AMS_2050!AD99/AMS_2030!AD99)^(1/20)-1)</f>
        <v>1.0870320321654248E-5</v>
      </c>
      <c r="AE99">
        <f>IF(AMS_2030!AE99=0,0,(AMS_2050!AE99/AMS_2030!AE99)^(1/20)-1)</f>
        <v>-3.206653614140631E-5</v>
      </c>
      <c r="AF99">
        <f>IF(AMS_2030!AF99=0,0,(AMS_2050!AF99/AMS_2030!AF99)^(1/20)-1)</f>
        <v>3.2950273427378995E-4</v>
      </c>
      <c r="AG99">
        <f>IF(AMS_2030!AG99=0,0,(AMS_2050!AG99/AMS_2030!AG99)^(1/20)-1)</f>
        <v>0</v>
      </c>
      <c r="AH99">
        <f>IF(AMS_2030!AH99=0,0,(AMS_2050!AH99/AMS_2030!AH99)^(1/20)-1)</f>
        <v>3.4258981072454731E-5</v>
      </c>
      <c r="AI99">
        <f>IF(AMS_2030!AI99=0,0,(AMS_2050!AI99/AMS_2030!AI99)^(1/20)-1)</f>
        <v>-1.272334996822444E-4</v>
      </c>
      <c r="AJ99">
        <f>IF(AMS_2030!AJ99=0,0,(AMS_2050!AJ99/AMS_2030!AJ99)^(1/20)-1)</f>
        <v>1.2492026877364282E-6</v>
      </c>
      <c r="AK99">
        <f>IF(AMS_2030!AK99=0,0,(AMS_2050!AK99/AMS_2030!AK99)^(1/20)-1)</f>
        <v>0</v>
      </c>
      <c r="AL99">
        <f>IF(AMS_2030!AL99=0,0,(AMS_2050!AL99/AMS_2030!AL99)^(1/20)-1)</f>
        <v>-2.907263659687187E-4</v>
      </c>
      <c r="AM99">
        <f>IF(AMS_2030!AM99=0,0,(AMS_2050!AM99/AMS_2030!AM99)^(1/20)-1)</f>
        <v>1.587653781776055E-7</v>
      </c>
      <c r="AN99">
        <f>IF(AMS_2030!AN99=0,0,(AMS_2050!AN99/AMS_2030!AN99)^(1/20)-1)</f>
        <v>0</v>
      </c>
      <c r="AO99">
        <f>IF(AMS_2030!AO99=0,0,(AMS_2050!AO99/AMS_2030!AO99)^(1/20)-1)</f>
        <v>6.0834255105612911E-5</v>
      </c>
      <c r="AP99">
        <f>IF(AMS_2030!AP99=0,0,(AMS_2050!AP99/AMS_2030!AP99)^(1/20)-1)</f>
        <v>0</v>
      </c>
      <c r="AQ99">
        <f>IF(AMS_2030!AQ99=0,0,(AMS_2050!AQ99/AMS_2030!AQ99)^(1/20)-1)</f>
        <v>0</v>
      </c>
      <c r="AR99">
        <f>IF(AMS_2030!AR99=0,0,(AMS_2050!AR99/AMS_2030!AR99)^(1/20)-1)</f>
        <v>0</v>
      </c>
      <c r="AS99">
        <f>IF(AMS_2030!AS99=0,0,(AMS_2050!AS99/AMS_2030!AS99)^(1/20)-1)</f>
        <v>0</v>
      </c>
      <c r="AT99">
        <f>IF(AMS_2030!AT99=0,0,(AMS_2050!AT99/AMS_2030!AT99)^(1/20)-1)</f>
        <v>-3.7101083585222572E-3</v>
      </c>
      <c r="AU99">
        <f>IF(AMS_2030!AU99=0,0,(AMS_2050!AU99/AMS_2030!AU99)^(1/20)-1)</f>
        <v>-2.8588254424870563E-3</v>
      </c>
    </row>
    <row r="100" spans="1:47" x14ac:dyDescent="0.25">
      <c r="A100" s="146"/>
      <c r="B100" s="1" t="s">
        <v>24</v>
      </c>
      <c r="C100" s="1">
        <v>22</v>
      </c>
      <c r="D100" s="4" t="s">
        <v>61</v>
      </c>
      <c r="E100">
        <f>IF(AMS_2030!E100=0,0,(AMS_2050!E100/AMS_2030!E100)^(1/20)-1)</f>
        <v>-6.2133869631275651E-4</v>
      </c>
      <c r="F100">
        <f>IF(AMS_2030!F100=0,0,(AMS_2050!F100/AMS_2030!F100)^(1/20)-1)</f>
        <v>1.0555865223795813E-3</v>
      </c>
      <c r="G100">
        <f>IF(AMS_2030!G100=0,0,(AMS_2050!G100/AMS_2030!G100)^(1/20)-1)</f>
        <v>2.4577646584589274E-9</v>
      </c>
      <c r="H100">
        <f>IF(AMS_2030!H100=0,0,(AMS_2050!H100/AMS_2030!H100)^(1/20)-1)</f>
        <v>-6.0438400200507614E-3</v>
      </c>
      <c r="I100">
        <f>IF(AMS_2030!I100=0,0,(AMS_2050!I100/AMS_2030!I100)^(1/20)-1)</f>
        <v>1.1930648625229079E-3</v>
      </c>
      <c r="J100">
        <f>IF(AMS_2030!J100=0,0,(AMS_2050!J100/AMS_2030!J100)^(1/20)-1)</f>
        <v>-1.8769116125205709E-4</v>
      </c>
      <c r="K100" s="64">
        <f>IF('AMS_2030 (Z)'!AW100=0,0,('AMS_2050 (Z)'!AW100/'AMS_2030 (Z)'!AW100)^(1/20)-1)</f>
        <v>6.4133793489551394E-4</v>
      </c>
      <c r="L100" s="64">
        <f t="shared" si="11"/>
        <v>6.4133793489551394E-4</v>
      </c>
      <c r="M100">
        <f>IF(AMS_2030!M100=0,0,(AMS_2050!M100/AMS_2030!M100)^(1/20)-1)</f>
        <v>2.1142673456284733E-3</v>
      </c>
      <c r="N100">
        <f>IF(AMS_2030!N100=0,0,(AMS_2050!N100/AMS_2030!N100)^(1/20)-1)</f>
        <v>-6.0348364772975227E-3</v>
      </c>
      <c r="O100">
        <f>IF(AMS_2030!O100=0,0,(AMS_2050!O100/AMS_2030!O100)^(1/20)-1)</f>
        <v>-1.9390676042415622E-3</v>
      </c>
      <c r="P100">
        <f>IF(AMS_2030!P100=0,0,(AMS_2050!P100/AMS_2030!P100)^(1/20)-1)</f>
        <v>-7.6960060510411488E-4</v>
      </c>
      <c r="Q100">
        <f>IF(AMS_2030!Q100=0,0,(AMS_2050!Q100/AMS_2030!Q100)^(1/20)-1)</f>
        <v>-2.9386208089121624E-7</v>
      </c>
      <c r="R100">
        <f>IF(AMS_2030!R100=0,0,(AMS_2050!R100/AMS_2030!R100)^(1/20)-1)</f>
        <v>3.4685743610651798E-8</v>
      </c>
      <c r="S100" s="64">
        <f t="shared" si="8"/>
        <v>1.3835563768438419E-5</v>
      </c>
      <c r="T100" s="64">
        <f>IF(AMS_2030!T100=0,0,(AMS_2050!T100/AMS_2030!T100)^(1/20)-1)</f>
        <v>1.3835563768438419E-5</v>
      </c>
      <c r="U100">
        <f>IF(AMS_2030!U100=0,0,(AMS_2050!U100/AMS_2030!U100)^(1/20)-1)</f>
        <v>2.7996827671294966E-5</v>
      </c>
      <c r="V100">
        <f>IF(AMS_2030!V100=0,0,(AMS_2050!V100/AMS_2030!V100)^(1/20)-1)</f>
        <v>3.1810796663478413E-8</v>
      </c>
      <c r="W100">
        <f>IF(AMS_2030!W100=0,0,(AMS_2050!W100/AMS_2030!W100)^(1/20)-1)</f>
        <v>1.8493326417123868E-5</v>
      </c>
      <c r="X100">
        <f>IF(AMS_2030!X100=0,0,(AMS_2050!X100/AMS_2030!X100)^(1/20)-1)</f>
        <v>8.7046993135775352E-6</v>
      </c>
      <c r="Y100">
        <f>IF(AMS_2030!Y100=0,0,(AMS_2050!Y100/AMS_2030!Y100)^(1/20)-1)</f>
        <v>-5.6476170276169579E-3</v>
      </c>
      <c r="Z100">
        <f>IF(AMS_2030!Z100=0,0,(AMS_2050!Z100/AMS_2030!Z100)^(1/20)-1)</f>
        <v>1.9684048471280136E-4</v>
      </c>
      <c r="AA100">
        <f>IF(AMS_2030!AA100=0,0,(AMS_2050!AA100/AMS_2030!AA100)^(1/20)-1)</f>
        <v>1.7302669048679942E-3</v>
      </c>
      <c r="AB100">
        <f>IF(AMS_2030!AB100=0,0,(AMS_2050!AB100/AMS_2030!AB100)^(1/20)-1)</f>
        <v>1.1706232802199956E-4</v>
      </c>
      <c r="AC100">
        <f>IF(AMS_2030!AC100=0,0,(AMS_2050!AC100/AMS_2030!AC100)^(1/20)-1)</f>
        <v>-3.2473454331805041E-4</v>
      </c>
      <c r="AD100">
        <f>IF(AMS_2030!AD100=0,0,(AMS_2050!AD100/AMS_2030!AD100)^(1/20)-1)</f>
        <v>1.0870320321654248E-5</v>
      </c>
      <c r="AE100">
        <f>IF(AMS_2030!AE100=0,0,(AMS_2050!AE100/AMS_2030!AE100)^(1/20)-1)</f>
        <v>-3.206653614140631E-5</v>
      </c>
      <c r="AF100">
        <f>IF(AMS_2030!AF100=0,0,(AMS_2050!AF100/AMS_2030!AF100)^(1/20)-1)</f>
        <v>3.2950273427378995E-4</v>
      </c>
      <c r="AG100">
        <f>IF(AMS_2030!AG100=0,0,(AMS_2050!AG100/AMS_2030!AG100)^(1/20)-1)</f>
        <v>7.4072230924193683E-4</v>
      </c>
      <c r="AH100">
        <f>IF(AMS_2030!AH100=0,0,(AMS_2050!AH100/AMS_2030!AH100)^(1/20)-1)</f>
        <v>3.4258981072454731E-5</v>
      </c>
      <c r="AI100">
        <f>IF(AMS_2030!AI100=0,0,(AMS_2050!AI100/AMS_2030!AI100)^(1/20)-1)</f>
        <v>-1.2744756187310635E-4</v>
      </c>
      <c r="AJ100">
        <f>IF(AMS_2030!AJ100=0,0,(AMS_2050!AJ100/AMS_2030!AJ100)^(1/20)-1)</f>
        <v>1.2188405504875988E-6</v>
      </c>
      <c r="AK100">
        <f>IF(AMS_2030!AK100=0,0,(AMS_2050!AK100/AMS_2030!AK100)^(1/20)-1)</f>
        <v>0</v>
      </c>
      <c r="AL100">
        <f>IF(AMS_2030!AL100=0,0,(AMS_2050!AL100/AMS_2030!AL100)^(1/20)-1)</f>
        <v>-2.9072636596882973E-4</v>
      </c>
      <c r="AM100">
        <f>IF(AMS_2030!AM100=0,0,(AMS_2050!AM100/AMS_2030!AM100)^(1/20)-1)</f>
        <v>-3.2885953007433244E-6</v>
      </c>
      <c r="AN100">
        <f>IF(AMS_2030!AN100=0,0,(AMS_2050!AN100/AMS_2030!AN100)^(1/20)-1)</f>
        <v>0</v>
      </c>
      <c r="AO100">
        <f>IF(AMS_2030!AO100=0,0,(AMS_2050!AO100/AMS_2030!AO100)^(1/20)-1)</f>
        <v>6.0834255105612911E-5</v>
      </c>
      <c r="AP100">
        <f>IF(AMS_2030!AP100=0,0,(AMS_2050!AP100/AMS_2030!AP100)^(1/20)-1)</f>
        <v>0</v>
      </c>
      <c r="AQ100">
        <f>IF(AMS_2030!AQ100=0,0,(AMS_2050!AQ100/AMS_2030!AQ100)^(1/20)-1)</f>
        <v>0</v>
      </c>
      <c r="AR100">
        <f>IF(AMS_2030!AR100=0,0,(AMS_2050!AR100/AMS_2030!AR100)^(1/20)-1)</f>
        <v>0</v>
      </c>
      <c r="AS100">
        <f>IF(AMS_2030!AS100=0,0,(AMS_2050!AS100/AMS_2030!AS100)^(1/20)-1)</f>
        <v>0</v>
      </c>
      <c r="AT100">
        <f>IF(AMS_2030!AT100=0,0,(AMS_2050!AT100/AMS_2030!AT100)^(1/20)-1)</f>
        <v>-5.9992622539339902E-4</v>
      </c>
      <c r="AU100">
        <f>IF(AMS_2030!AU100=0,0,(AMS_2050!AU100/AMS_2030!AU100)^(1/20)-1)</f>
        <v>-6.1845246833824863E-4</v>
      </c>
    </row>
    <row r="101" spans="1:47" x14ac:dyDescent="0.25">
      <c r="A101" s="146"/>
      <c r="B101" s="1" t="s">
        <v>25</v>
      </c>
      <c r="C101" s="1">
        <v>23</v>
      </c>
      <c r="D101" s="4" t="s">
        <v>62</v>
      </c>
      <c r="E101">
        <f>IF(AMS_2030!E101=0,0,(AMS_2050!E101/AMS_2030!E101)^(1/20)-1)</f>
        <v>1.4457969115340141E-3</v>
      </c>
      <c r="F101">
        <f>IF(AMS_2030!F101=0,0,(AMS_2050!F101/AMS_2030!F101)^(1/20)-1)</f>
        <v>7.3947303803478803E-4</v>
      </c>
      <c r="G101">
        <f>IF(AMS_2030!G101=0,0,(AMS_2050!G101/AMS_2030!G101)^(1/20)-1)</f>
        <v>2.4577644364143225E-9</v>
      </c>
      <c r="H101">
        <f>IF(AMS_2030!H101=0,0,(AMS_2050!H101/AMS_2030!H101)^(1/20)-1)</f>
        <v>3.7918175463458326E-3</v>
      </c>
      <c r="I101">
        <f>IF(AMS_2030!I101=0,0,(AMS_2050!I101/AMS_2030!I101)^(1/20)-1)</f>
        <v>6.7676279819162133E-4</v>
      </c>
      <c r="J101">
        <f>IF(AMS_2030!J101=0,0,(AMS_2050!J101/AMS_2030!J101)^(1/20)-1)</f>
        <v>0</v>
      </c>
      <c r="K101" s="64">
        <f>IF('AMS_2030 (Z)'!AW101=0,0,('AMS_2050 (Z)'!AW101/'AMS_2030 (Z)'!AW101)^(1/20)-1)</f>
        <v>8.9349892099455097E-4</v>
      </c>
      <c r="L101" s="64">
        <f t="shared" si="11"/>
        <v>8.9349892099455097E-4</v>
      </c>
      <c r="M101">
        <f>IF(AMS_2030!M101=0,0,(AMS_2050!M101/AMS_2030!M101)^(1/20)-1)</f>
        <v>-2.7527556018021038E-3</v>
      </c>
      <c r="N101">
        <f>IF(AMS_2030!N101=0,0,(AMS_2050!N101/AMS_2030!N101)^(1/20)-1)</f>
        <v>-1.5602086936827853E-4</v>
      </c>
      <c r="O101">
        <f>IF(AMS_2030!O101=0,0,(AMS_2050!O101/AMS_2030!O101)^(1/20)-1)</f>
        <v>-4.6985816387328239E-3</v>
      </c>
      <c r="P101">
        <f>IF(AMS_2030!P101=0,0,(AMS_2050!P101/AMS_2030!P101)^(1/20)-1)</f>
        <v>-9.0696815532986808E-4</v>
      </c>
      <c r="Q101">
        <f>IF(AMS_2030!Q101=0,0,(AMS_2050!Q101/AMS_2030!Q101)^(1/20)-1)</f>
        <v>-2.9386208089121624E-7</v>
      </c>
      <c r="R101">
        <f>IF(AMS_2030!R101=0,0,(AMS_2050!R101/AMS_2030!R101)^(1/20)-1)</f>
        <v>0</v>
      </c>
      <c r="S101" s="64">
        <f t="shared" si="8"/>
        <v>0</v>
      </c>
      <c r="T101" s="64">
        <f>IF(AMS_2030!T101=0,0,(AMS_2050!T101/AMS_2030!T101)^(1/20)-1)</f>
        <v>0</v>
      </c>
      <c r="U101">
        <f>IF(AMS_2030!U101=0,0,(AMS_2050!U101/AMS_2030!U101)^(1/20)-1)</f>
        <v>-7.0734411364847816E-6</v>
      </c>
      <c r="V101">
        <f>IF(AMS_2030!V101=0,0,(AMS_2050!V101/AMS_2030!V101)^(1/20)-1)</f>
        <v>0</v>
      </c>
      <c r="W101">
        <f>IF(AMS_2030!W101=0,0,(AMS_2050!W101/AMS_2030!W101)^(1/20)-1)</f>
        <v>0</v>
      </c>
      <c r="X101">
        <f>IF(AMS_2030!X101=0,0,(AMS_2050!X101/AMS_2030!X101)^(1/20)-1)</f>
        <v>0</v>
      </c>
      <c r="Y101">
        <f>IF(AMS_2030!Y101=0,0,(AMS_2050!Y101/AMS_2030!Y101)^(1/20)-1)</f>
        <v>-5.6476170276185123E-3</v>
      </c>
      <c r="Z101">
        <f>IF(AMS_2030!Z101=0,0,(AMS_2050!Z101/AMS_2030!Z101)^(1/20)-1)</f>
        <v>-8.0476550202623898E-4</v>
      </c>
      <c r="AA101">
        <f>IF(AMS_2030!AA101=0,0,(AMS_2050!AA101/AMS_2030!AA101)^(1/20)-1)</f>
        <v>1.7302738107052296E-3</v>
      </c>
      <c r="AB101">
        <f>IF(AMS_2030!AB101=0,0,(AMS_2050!AB101/AMS_2030!AB101)^(1/20)-1)</f>
        <v>1.6825518951701923E-4</v>
      </c>
      <c r="AC101">
        <f>IF(AMS_2030!AC101=0,0,(AMS_2050!AC101/AMS_2030!AC101)^(1/20)-1)</f>
        <v>-3.2473454331805041E-4</v>
      </c>
      <c r="AD101">
        <f>IF(AMS_2030!AD101=0,0,(AMS_2050!AD101/AMS_2030!AD101)^(1/20)-1)</f>
        <v>0</v>
      </c>
      <c r="AE101">
        <f>IF(AMS_2030!AE101=0,0,(AMS_2050!AE101/AMS_2030!AE101)^(1/20)-1)</f>
        <v>-3.206653614140631E-5</v>
      </c>
      <c r="AF101">
        <f>IF(AMS_2030!AF101=0,0,(AMS_2050!AF101/AMS_2030!AF101)^(1/20)-1)</f>
        <v>3.2950273427378995E-4</v>
      </c>
      <c r="AG101">
        <f>IF(AMS_2030!AG101=0,0,(AMS_2050!AG101/AMS_2030!AG101)^(1/20)-1)</f>
        <v>0</v>
      </c>
      <c r="AH101">
        <f>IF(AMS_2030!AH101=0,0,(AMS_2050!AH101/AMS_2030!AH101)^(1/20)-1)</f>
        <v>3.4258981072454731E-5</v>
      </c>
      <c r="AI101">
        <f>IF(AMS_2030!AI101=0,0,(AMS_2050!AI101/AMS_2030!AI101)^(1/20)-1)</f>
        <v>-1.272334996822444E-4</v>
      </c>
      <c r="AJ101">
        <f>IF(AMS_2030!AJ101=0,0,(AMS_2050!AJ101/AMS_2030!AJ101)^(1/20)-1)</f>
        <v>1.2492026877364282E-6</v>
      </c>
      <c r="AK101">
        <f>IF(AMS_2030!AK101=0,0,(AMS_2050!AK101/AMS_2030!AK101)^(1/20)-1)</f>
        <v>0</v>
      </c>
      <c r="AL101">
        <f>IF(AMS_2030!AL101=0,0,(AMS_2050!AL101/AMS_2030!AL101)^(1/20)-1)</f>
        <v>-2.907263659687187E-4</v>
      </c>
      <c r="AM101">
        <f>IF(AMS_2030!AM101=0,0,(AMS_2050!AM101/AMS_2030!AM101)^(1/20)-1)</f>
        <v>0</v>
      </c>
      <c r="AN101">
        <f>IF(AMS_2030!AN101=0,0,(AMS_2050!AN101/AMS_2030!AN101)^(1/20)-1)</f>
        <v>0</v>
      </c>
      <c r="AO101">
        <f>IF(AMS_2030!AO101=0,0,(AMS_2050!AO101/AMS_2030!AO101)^(1/20)-1)</f>
        <v>6.0834255105612911E-5</v>
      </c>
      <c r="AP101">
        <f>IF(AMS_2030!AP101=0,0,(AMS_2050!AP101/AMS_2030!AP101)^(1/20)-1)</f>
        <v>0</v>
      </c>
      <c r="AQ101">
        <f>IF(AMS_2030!AQ101=0,0,(AMS_2050!AQ101/AMS_2030!AQ101)^(1/20)-1)</f>
        <v>0</v>
      </c>
      <c r="AR101">
        <f>IF(AMS_2030!AR101=0,0,(AMS_2050!AR101/AMS_2030!AR101)^(1/20)-1)</f>
        <v>0</v>
      </c>
      <c r="AS101">
        <f>IF(AMS_2030!AS101=0,0,(AMS_2050!AS101/AMS_2030!AS101)^(1/20)-1)</f>
        <v>0</v>
      </c>
      <c r="AT101">
        <f>IF(AMS_2030!AT101=0,0,(AMS_2050!AT101/AMS_2030!AT101)^(1/20)-1)</f>
        <v>-2.4394763313189127E-3</v>
      </c>
      <c r="AU101">
        <f>IF(AMS_2030!AU101=0,0,(AMS_2050!AU101/AMS_2030!AU101)^(1/20)-1)</f>
        <v>0</v>
      </c>
    </row>
    <row r="102" spans="1:47" x14ac:dyDescent="0.25">
      <c r="A102" s="146"/>
      <c r="B102" s="1" t="s">
        <v>26</v>
      </c>
      <c r="C102" s="1">
        <v>24</v>
      </c>
      <c r="D102" s="4" t="s">
        <v>63</v>
      </c>
      <c r="E102">
        <f>IF(AMS_2030!E102=0,0,(AMS_2050!E102/AMS_2030!E102)^(1/20)-1)</f>
        <v>1.7773483506049459E-3</v>
      </c>
      <c r="F102">
        <f>IF(AMS_2030!F102=0,0,(AMS_2050!F102/AMS_2030!F102)^(1/20)-1)</f>
        <v>8.5747919668111017E-4</v>
      </c>
      <c r="G102">
        <f>IF(AMS_2030!G102=0,0,(AMS_2050!G102/AMS_2030!G102)^(1/20)-1)</f>
        <v>2.4577644364143225E-9</v>
      </c>
      <c r="H102">
        <f>IF(AMS_2030!H102=0,0,(AMS_2050!H102/AMS_2030!H102)^(1/20)-1)</f>
        <v>1.229861560746448E-3</v>
      </c>
      <c r="I102">
        <f>IF(AMS_2030!I102=0,0,(AMS_2050!I102/AMS_2030!I102)^(1/20)-1)</f>
        <v>-3.257393478852677E-4</v>
      </c>
      <c r="J102">
        <f>IF(AMS_2030!J102=0,0,(AMS_2050!J102/AMS_2030!J102)^(1/20)-1)</f>
        <v>-1.9859490976293914E-3</v>
      </c>
      <c r="K102" s="64">
        <f>IF('AMS_2030 (Z)'!AW102=0,0,('AMS_2050 (Z)'!AW102/'AMS_2030 (Z)'!AW102)^(1/20)-1)</f>
        <v>8.7795119980782488E-4</v>
      </c>
      <c r="L102" s="64">
        <f t="shared" si="11"/>
        <v>8.7795119980782488E-4</v>
      </c>
      <c r="M102">
        <f>IF(AMS_2030!M102=0,0,(AMS_2050!M102/AMS_2030!M102)^(1/20)-1)</f>
        <v>9.2824148583492416E-4</v>
      </c>
      <c r="N102">
        <f>IF(AMS_2030!N102=0,0,(AMS_2050!N102/AMS_2030!N102)^(1/20)-1)</f>
        <v>3.1456074647979726E-3</v>
      </c>
      <c r="O102">
        <f>IF(AMS_2030!O102=0,0,(AMS_2050!O102/AMS_2030!O102)^(1/20)-1)</f>
        <v>-9.9600023998756004E-3</v>
      </c>
      <c r="P102">
        <f>IF(AMS_2030!P102=0,0,(AMS_2050!P102/AMS_2030!P102)^(1/20)-1)</f>
        <v>-5.1328517670223839E-4</v>
      </c>
      <c r="Q102">
        <f>IF(AMS_2030!Q102=0,0,(AMS_2050!Q102/AMS_2030!Q102)^(1/20)-1)</f>
        <v>-2.9386208089121624E-7</v>
      </c>
      <c r="R102">
        <f>IF(AMS_2030!R102=0,0,(AMS_2050!R102/AMS_2030!R102)^(1/20)-1)</f>
        <v>3.4685743610651798E-8</v>
      </c>
      <c r="S102" s="64">
        <f t="shared" si="8"/>
        <v>-3.7056621124964551E-6</v>
      </c>
      <c r="T102" s="64">
        <f>IF(AMS_2030!T102=0,0,(AMS_2050!T102/AMS_2030!T102)^(1/20)-1)</f>
        <v>-3.7056621124964551E-6</v>
      </c>
      <c r="U102">
        <f>IF(AMS_2030!U102=0,0,(AMS_2050!U102/AMS_2030!U102)^(1/20)-1)</f>
        <v>0</v>
      </c>
      <c r="V102">
        <f>IF(AMS_2030!V102=0,0,(AMS_2050!V102/AMS_2030!V102)^(1/20)-1)</f>
        <v>3.1810796663478413E-8</v>
      </c>
      <c r="W102">
        <f>IF(AMS_2030!W102=0,0,(AMS_2050!W102/AMS_2030!W102)^(1/20)-1)</f>
        <v>7.5937432308514907E-4</v>
      </c>
      <c r="X102">
        <f>IF(AMS_2030!X102=0,0,(AMS_2050!X102/AMS_2030!X102)^(1/20)-1)</f>
        <v>-6.7726810016877081E-6</v>
      </c>
      <c r="Y102">
        <f>IF(AMS_2030!Y102=0,0,(AMS_2050!Y102/AMS_2030!Y102)^(1/20)-1)</f>
        <v>-5.647617027617291E-3</v>
      </c>
      <c r="Z102">
        <f>IF(AMS_2030!Z102=0,0,(AMS_2050!Z102/AMS_2030!Z102)^(1/20)-1)</f>
        <v>1.974339644557066E-4</v>
      </c>
      <c r="AA102">
        <f>IF(AMS_2030!AA102=0,0,(AMS_2050!AA102/AMS_2030!AA102)^(1/20)-1)</f>
        <v>1.7302311023734696E-3</v>
      </c>
      <c r="AB102">
        <f>IF(AMS_2030!AB102=0,0,(AMS_2050!AB102/AMS_2030!AB102)^(1/20)-1)</f>
        <v>1.7858174094675938E-4</v>
      </c>
      <c r="AC102">
        <f>IF(AMS_2030!AC102=0,0,(AMS_2050!AC102/AMS_2030!AC102)^(1/20)-1)</f>
        <v>-3.2473454331805041E-4</v>
      </c>
      <c r="AD102">
        <f>IF(AMS_2030!AD102=0,0,(AMS_2050!AD102/AMS_2030!AD102)^(1/20)-1)</f>
        <v>1.0870320321654248E-5</v>
      </c>
      <c r="AE102">
        <f>IF(AMS_2030!AE102=0,0,(AMS_2050!AE102/AMS_2030!AE102)^(1/20)-1)</f>
        <v>-3.206653614140631E-5</v>
      </c>
      <c r="AF102">
        <f>IF(AMS_2030!AF102=0,0,(AMS_2050!AF102/AMS_2030!AF102)^(1/20)-1)</f>
        <v>3.2950273427378995E-4</v>
      </c>
      <c r="AG102">
        <f>IF(AMS_2030!AG102=0,0,(AMS_2050!AG102/AMS_2030!AG102)^(1/20)-1)</f>
        <v>7.4072230924193683E-4</v>
      </c>
      <c r="AH102">
        <f>IF(AMS_2030!AH102=0,0,(AMS_2050!AH102/AMS_2030!AH102)^(1/20)-1)</f>
        <v>3.4258981072232686E-5</v>
      </c>
      <c r="AI102">
        <f>IF(AMS_2030!AI102=0,0,(AMS_2050!AI102/AMS_2030!AI102)^(1/20)-1)</f>
        <v>-1.2738007877177715E-4</v>
      </c>
      <c r="AJ102">
        <f>IF(AMS_2030!AJ102=0,0,(AMS_2050!AJ102/AMS_2030!AJ102)^(1/20)-1)</f>
        <v>-6.2702877455245165E-5</v>
      </c>
      <c r="AK102">
        <f>IF(AMS_2030!AK102=0,0,(AMS_2050!AK102/AMS_2030!AK102)^(1/20)-1)</f>
        <v>0</v>
      </c>
      <c r="AL102">
        <f>IF(AMS_2030!AL102=0,0,(AMS_2050!AL102/AMS_2030!AL102)^(1/20)-1)</f>
        <v>-2.907263659687187E-4</v>
      </c>
      <c r="AM102">
        <f>IF(AMS_2030!AM102=0,0,(AMS_2050!AM102/AMS_2030!AM102)^(1/20)-1)</f>
        <v>-3.6922668000816117E-7</v>
      </c>
      <c r="AN102">
        <f>IF(AMS_2030!AN102=0,0,(AMS_2050!AN102/AMS_2030!AN102)^(1/20)-1)</f>
        <v>0</v>
      </c>
      <c r="AO102">
        <f>IF(AMS_2030!AO102=0,0,(AMS_2050!AO102/AMS_2030!AO102)^(1/20)-1)</f>
        <v>6.0834255105612911E-5</v>
      </c>
      <c r="AP102">
        <f>IF(AMS_2030!AP102=0,0,(AMS_2050!AP102/AMS_2030!AP102)^(1/20)-1)</f>
        <v>0</v>
      </c>
      <c r="AQ102">
        <f>IF(AMS_2030!AQ102=0,0,(AMS_2050!AQ102/AMS_2030!AQ102)^(1/20)-1)</f>
        <v>0</v>
      </c>
      <c r="AR102">
        <f>IF(AMS_2030!AR102=0,0,(AMS_2050!AR102/AMS_2030!AR102)^(1/20)-1)</f>
        <v>0</v>
      </c>
      <c r="AS102">
        <f>IF(AMS_2030!AS102=0,0,(AMS_2050!AS102/AMS_2030!AS102)^(1/20)-1)</f>
        <v>0</v>
      </c>
      <c r="AT102">
        <f>IF(AMS_2030!AT102=0,0,(AMS_2050!AT102/AMS_2030!AT102)^(1/20)-1)</f>
        <v>-6.0510109738243223E-4</v>
      </c>
      <c r="AU102">
        <f>IF(AMS_2030!AU102=0,0,(AMS_2050!AU102/AMS_2030!AU102)^(1/20)-1)</f>
        <v>-7.7406529981738359E-4</v>
      </c>
    </row>
    <row r="103" spans="1:47" x14ac:dyDescent="0.25">
      <c r="A103" s="146"/>
      <c r="B103" s="1" t="s">
        <v>27</v>
      </c>
      <c r="C103" s="1">
        <v>25</v>
      </c>
      <c r="D103" s="4" t="s">
        <v>64</v>
      </c>
      <c r="E103">
        <f>IF(AMS_2030!E103=0,0,(AMS_2050!E103/AMS_2030!E103)^(1/20)-1)</f>
        <v>3.0283198016622936E-3</v>
      </c>
      <c r="F103">
        <f>IF(AMS_2030!F103=0,0,(AMS_2050!F103/AMS_2030!F103)^(1/20)-1)</f>
        <v>7.78902176599372E-4</v>
      </c>
      <c r="G103">
        <f>IF(AMS_2030!G103=0,0,(AMS_2050!G103/AMS_2030!G103)^(1/20)-1)</f>
        <v>2.4577644364143225E-9</v>
      </c>
      <c r="H103">
        <f>IF(AMS_2030!H103=0,0,(AMS_2050!H103/AMS_2030!H103)^(1/20)-1)</f>
        <v>1.2250768422601421E-3</v>
      </c>
      <c r="I103">
        <f>IF(AMS_2030!I103=0,0,(AMS_2050!I103/AMS_2030!I103)^(1/20)-1)</f>
        <v>-1.5464664329456479E-4</v>
      </c>
      <c r="J103">
        <f>IF(AMS_2030!J103=0,0,(AMS_2050!J103/AMS_2030!J103)^(1/20)-1)</f>
        <v>-3.1792476112754153E-3</v>
      </c>
      <c r="K103" s="64">
        <f>IF('AMS_2030 (Z)'!AW103=0,0,('AMS_2050 (Z)'!AW103/'AMS_2030 (Z)'!AW103)^(1/20)-1)</f>
        <v>8.6713777720648366E-4</v>
      </c>
      <c r="L103" s="64">
        <f t="shared" si="11"/>
        <v>8.6713777720648366E-4</v>
      </c>
      <c r="M103">
        <f>IF(AMS_2030!M103=0,0,(AMS_2050!M103/AMS_2030!M103)^(1/20)-1)</f>
        <v>1.0037125195681007E-3</v>
      </c>
      <c r="N103">
        <f>IF(AMS_2030!N103=0,0,(AMS_2050!N103/AMS_2030!N103)^(1/20)-1)</f>
        <v>3.1852718145799486E-3</v>
      </c>
      <c r="O103">
        <f>IF(AMS_2030!O103=0,0,(AMS_2050!O103/AMS_2030!O103)^(1/20)-1)</f>
        <v>-1.2177838752605696E-2</v>
      </c>
      <c r="P103">
        <f>IF(AMS_2030!P103=0,0,(AMS_2050!P103/AMS_2030!P103)^(1/20)-1)</f>
        <v>-6.8424638967690132E-4</v>
      </c>
      <c r="Q103">
        <f>IF(AMS_2030!Q103=0,0,(AMS_2050!Q103/AMS_2030!Q103)^(1/20)-1)</f>
        <v>-2.9386208089121624E-7</v>
      </c>
      <c r="R103">
        <f>IF(AMS_2030!R103=0,0,(AMS_2050!R103/AMS_2030!R103)^(1/20)-1)</f>
        <v>3.4685743610651798E-8</v>
      </c>
      <c r="S103" s="64">
        <f t="shared" si="8"/>
        <v>-3.5550834003306164E-6</v>
      </c>
      <c r="T103" s="64">
        <f>IF(AMS_2030!T103=0,0,(AMS_2050!T103/AMS_2030!T103)^(1/20)-1)</f>
        <v>-3.5550834003306164E-6</v>
      </c>
      <c r="U103">
        <f>IF(AMS_2030!U103=0,0,(AMS_2050!U103/AMS_2030!U103)^(1/20)-1)</f>
        <v>0</v>
      </c>
      <c r="V103">
        <f>IF(AMS_2030!V103=0,0,(AMS_2050!V103/AMS_2030!V103)^(1/20)-1)</f>
        <v>0</v>
      </c>
      <c r="W103">
        <f>IF(AMS_2030!W103=0,0,(AMS_2050!W103/AMS_2030!W103)^(1/20)-1)</f>
        <v>7.0234128421242659E-4</v>
      </c>
      <c r="X103">
        <f>IF(AMS_2030!X103=0,0,(AMS_2050!X103/AMS_2030!X103)^(1/20)-1)</f>
        <v>-4.8973230772908494E-6</v>
      </c>
      <c r="Y103">
        <f>IF(AMS_2030!Y103=0,0,(AMS_2050!Y103/AMS_2030!Y103)^(1/20)-1)</f>
        <v>0</v>
      </c>
      <c r="Z103">
        <f>IF(AMS_2030!Z103=0,0,(AMS_2050!Z103/AMS_2030!Z103)^(1/20)-1)</f>
        <v>1.9714346087229551E-4</v>
      </c>
      <c r="AA103">
        <f>IF(AMS_2030!AA103=0,0,(AMS_2050!AA103/AMS_2030!AA103)^(1/20)-1)</f>
        <v>1.7302308820870138E-3</v>
      </c>
      <c r="AB103">
        <f>IF(AMS_2030!AB103=0,0,(AMS_2050!AB103/AMS_2030!AB103)^(1/20)-1)</f>
        <v>2.1149596133684945E-4</v>
      </c>
      <c r="AC103">
        <f>IF(AMS_2030!AC103=0,0,(AMS_2050!AC103/AMS_2030!AC103)^(1/20)-1)</f>
        <v>-3.2473454331805041E-4</v>
      </c>
      <c r="AD103">
        <f>IF(AMS_2030!AD103=0,0,(AMS_2050!AD103/AMS_2030!AD103)^(1/20)-1)</f>
        <v>1.0870320321654248E-5</v>
      </c>
      <c r="AE103">
        <f>IF(AMS_2030!AE103=0,0,(AMS_2050!AE103/AMS_2030!AE103)^(1/20)-1)</f>
        <v>-3.206653614140631E-5</v>
      </c>
      <c r="AF103">
        <f>IF(AMS_2030!AF103=0,0,(AMS_2050!AF103/AMS_2030!AF103)^(1/20)-1)</f>
        <v>3.2950273427378995E-4</v>
      </c>
      <c r="AG103">
        <f>IF(AMS_2030!AG103=0,0,(AMS_2050!AG103/AMS_2030!AG103)^(1/20)-1)</f>
        <v>0</v>
      </c>
      <c r="AH103">
        <f>IF(AMS_2030!AH103=0,0,(AMS_2050!AH103/AMS_2030!AH103)^(1/20)-1)</f>
        <v>3.4258981072454731E-5</v>
      </c>
      <c r="AI103">
        <f>IF(AMS_2030!AI103=0,0,(AMS_2050!AI103/AMS_2030!AI103)^(1/20)-1)</f>
        <v>-1.272334996822444E-4</v>
      </c>
      <c r="AJ103">
        <f>IF(AMS_2030!AJ103=0,0,(AMS_2050!AJ103/AMS_2030!AJ103)^(1/20)-1)</f>
        <v>-1.6874905554686848E-5</v>
      </c>
      <c r="AK103">
        <f>IF(AMS_2030!AK103=0,0,(AMS_2050!AK103/AMS_2030!AK103)^(1/20)-1)</f>
        <v>0</v>
      </c>
      <c r="AL103">
        <f>IF(AMS_2030!AL103=0,0,(AMS_2050!AL103/AMS_2030!AL103)^(1/20)-1)</f>
        <v>-2.907263659687187E-4</v>
      </c>
      <c r="AM103">
        <f>IF(AMS_2030!AM103=0,0,(AMS_2050!AM103/AMS_2030!AM103)^(1/20)-1)</f>
        <v>-4.5480435284517284E-7</v>
      </c>
      <c r="AN103">
        <f>IF(AMS_2030!AN103=0,0,(AMS_2050!AN103/AMS_2030!AN103)^(1/20)-1)</f>
        <v>0</v>
      </c>
      <c r="AO103">
        <f>IF(AMS_2030!AO103=0,0,(AMS_2050!AO103/AMS_2030!AO103)^(1/20)-1)</f>
        <v>6.0834255105612911E-5</v>
      </c>
      <c r="AP103">
        <f>IF(AMS_2030!AP103=0,0,(AMS_2050!AP103/AMS_2030!AP103)^(1/20)-1)</f>
        <v>0</v>
      </c>
      <c r="AQ103">
        <f>IF(AMS_2030!AQ103=0,0,(AMS_2050!AQ103/AMS_2030!AQ103)^(1/20)-1)</f>
        <v>0</v>
      </c>
      <c r="AR103">
        <f>IF(AMS_2030!AR103=0,0,(AMS_2050!AR103/AMS_2030!AR103)^(1/20)-1)</f>
        <v>0</v>
      </c>
      <c r="AS103">
        <f>IF(AMS_2030!AS103=0,0,(AMS_2050!AS103/AMS_2030!AS103)^(1/20)-1)</f>
        <v>0</v>
      </c>
      <c r="AT103">
        <f>IF(AMS_2030!AT103=0,0,(AMS_2050!AT103/AMS_2030!AT103)^(1/20)-1)</f>
        <v>-3.6200096186467245E-4</v>
      </c>
      <c r="AU103">
        <f>IF(AMS_2030!AU103=0,0,(AMS_2050!AU103/AMS_2030!AU103)^(1/20)-1)</f>
        <v>-4.4092873465833016E-3</v>
      </c>
    </row>
    <row r="104" spans="1:47" x14ac:dyDescent="0.25">
      <c r="A104" s="146"/>
      <c r="B104" s="1" t="s">
        <v>28</v>
      </c>
      <c r="C104" s="1">
        <v>26</v>
      </c>
      <c r="D104" s="4" t="s">
        <v>65</v>
      </c>
      <c r="E104">
        <f>IF(AMS_2030!E104=0,0,(AMS_2050!E104/AMS_2030!E104)^(1/20)-1)</f>
        <v>1.0030244125214249E-3</v>
      </c>
      <c r="F104">
        <f>IF(AMS_2030!F104=0,0,(AMS_2050!F104/AMS_2030!F104)^(1/20)-1)</f>
        <v>7.8745770615995525E-4</v>
      </c>
      <c r="G104">
        <f>IF(AMS_2030!G104=0,0,(AMS_2050!G104/AMS_2030!G104)^(1/20)-1)</f>
        <v>2.4577646584589274E-9</v>
      </c>
      <c r="H104">
        <f>IF(AMS_2030!H104=0,0,(AMS_2050!H104/AMS_2030!H104)^(1/20)-1)</f>
        <v>1.2285760827028813E-3</v>
      </c>
      <c r="I104">
        <f>IF(AMS_2030!I104=0,0,(AMS_2050!I104/AMS_2030!I104)^(1/20)-1)</f>
        <v>-1.527492204088654E-4</v>
      </c>
      <c r="J104">
        <f>IF(AMS_2030!J104=0,0,(AMS_2050!J104/AMS_2030!J104)^(1/20)-1)</f>
        <v>-3.1476151173205347E-3</v>
      </c>
      <c r="K104" s="64">
        <f>IF('AMS_2030 (Z)'!AW104=0,0,('AMS_2050 (Z)'!AW104/'AMS_2030 (Z)'!AW104)^(1/20)-1)</f>
        <v>8.8234036618262124E-4</v>
      </c>
      <c r="L104" s="64">
        <f t="shared" si="11"/>
        <v>8.8234036618262124E-4</v>
      </c>
      <c r="M104">
        <f>IF(AMS_2030!M104=0,0,(AMS_2050!M104/AMS_2030!M104)^(1/20)-1)</f>
        <v>1.277860654356866E-3</v>
      </c>
      <c r="N104">
        <f>IF(AMS_2030!N104=0,0,(AMS_2050!N104/AMS_2030!N104)^(1/20)-1)</f>
        <v>3.186553894151567E-3</v>
      </c>
      <c r="O104">
        <f>IF(AMS_2030!O104=0,0,(AMS_2050!O104/AMS_2030!O104)^(1/20)-1)</f>
        <v>-8.4786444240043668E-3</v>
      </c>
      <c r="P104">
        <f>IF(AMS_2030!P104=0,0,(AMS_2050!P104/AMS_2030!P104)^(1/20)-1)</f>
        <v>-6.8378261173274169E-4</v>
      </c>
      <c r="Q104">
        <f>IF(AMS_2030!Q104=0,0,(AMS_2050!Q104/AMS_2030!Q104)^(1/20)-1)</f>
        <v>-2.9386208089121624E-7</v>
      </c>
      <c r="R104">
        <f>IF(AMS_2030!R104=0,0,(AMS_2050!R104/AMS_2030!R104)^(1/20)-1)</f>
        <v>3.4685743610651798E-8</v>
      </c>
      <c r="S104" s="64">
        <f t="shared" si="8"/>
        <v>-3.5586787135999387E-6</v>
      </c>
      <c r="T104" s="64">
        <f>IF(AMS_2030!T104=0,0,(AMS_2050!T104/AMS_2030!T104)^(1/20)-1)</f>
        <v>-3.5586787135999387E-6</v>
      </c>
      <c r="U104">
        <f>IF(AMS_2030!U104=0,0,(AMS_2050!U104/AMS_2030!U104)^(1/20)-1)</f>
        <v>0</v>
      </c>
      <c r="V104">
        <f>IF(AMS_2030!V104=0,0,(AMS_2050!V104/AMS_2030!V104)^(1/20)-1)</f>
        <v>0</v>
      </c>
      <c r="W104">
        <f>IF(AMS_2030!W104=0,0,(AMS_2050!W104/AMS_2030!W104)^(1/20)-1)</f>
        <v>7.7648279570086132E-4</v>
      </c>
      <c r="X104">
        <f>IF(AMS_2030!X104=0,0,(AMS_2050!X104/AMS_2030!X104)^(1/20)-1)</f>
        <v>-1.0957658099886025E-5</v>
      </c>
      <c r="Y104">
        <f>IF(AMS_2030!Y104=0,0,(AMS_2050!Y104/AMS_2030!Y104)^(1/20)-1)</f>
        <v>0</v>
      </c>
      <c r="Z104">
        <f>IF(AMS_2030!Z104=0,0,(AMS_2050!Z104/AMS_2030!Z104)^(1/20)-1)</f>
        <v>1.9892129200549391E-4</v>
      </c>
      <c r="AA104">
        <f>IF(AMS_2030!AA104=0,0,(AMS_2050!AA104/AMS_2030!AA104)^(1/20)-1)</f>
        <v>1.7302304551929382E-3</v>
      </c>
      <c r="AB104">
        <f>IF(AMS_2030!AB104=0,0,(AMS_2050!AB104/AMS_2030!AB104)^(1/20)-1)</f>
        <v>1.779332276139467E-4</v>
      </c>
      <c r="AC104">
        <f>IF(AMS_2030!AC104=0,0,(AMS_2050!AC104/AMS_2030!AC104)^(1/20)-1)</f>
        <v>-3.2473454331805041E-4</v>
      </c>
      <c r="AD104">
        <f>IF(AMS_2030!AD104=0,0,(AMS_2050!AD104/AMS_2030!AD104)^(1/20)-1)</f>
        <v>1.0870320321654248E-5</v>
      </c>
      <c r="AE104">
        <f>IF(AMS_2030!AE104=0,0,(AMS_2050!AE104/AMS_2030!AE104)^(1/20)-1)</f>
        <v>-3.206653614140631E-5</v>
      </c>
      <c r="AF104">
        <f>IF(AMS_2030!AF104=0,0,(AMS_2050!AF104/AMS_2030!AF104)^(1/20)-1)</f>
        <v>3.2950273427378995E-4</v>
      </c>
      <c r="AG104">
        <f>IF(AMS_2030!AG104=0,0,(AMS_2050!AG104/AMS_2030!AG104)^(1/20)-1)</f>
        <v>0</v>
      </c>
      <c r="AH104">
        <f>IF(AMS_2030!AH104=0,0,(AMS_2050!AH104/AMS_2030!AH104)^(1/20)-1)</f>
        <v>3.4258981072454731E-5</v>
      </c>
      <c r="AI104">
        <f>IF(AMS_2030!AI104=0,0,(AMS_2050!AI104/AMS_2030!AI104)^(1/20)-1)</f>
        <v>-1.2737994651590423E-4</v>
      </c>
      <c r="AJ104">
        <f>IF(AMS_2030!AJ104=0,0,(AMS_2050!AJ104/AMS_2030!AJ104)^(1/20)-1)</f>
        <v>-5.0123676450519739E-5</v>
      </c>
      <c r="AK104">
        <f>IF(AMS_2030!AK104=0,0,(AMS_2050!AK104/AMS_2030!AK104)^(1/20)-1)</f>
        <v>0</v>
      </c>
      <c r="AL104">
        <f>IF(AMS_2030!AL104=0,0,(AMS_2050!AL104/AMS_2030!AL104)^(1/20)-1)</f>
        <v>-2.907263659687187E-4</v>
      </c>
      <c r="AM104">
        <f>IF(AMS_2030!AM104=0,0,(AMS_2050!AM104/AMS_2030!AM104)^(1/20)-1)</f>
        <v>-3.7156271404104046E-7</v>
      </c>
      <c r="AN104">
        <f>IF(AMS_2030!AN104=0,0,(AMS_2050!AN104/AMS_2030!AN104)^(1/20)-1)</f>
        <v>0</v>
      </c>
      <c r="AO104">
        <f>IF(AMS_2030!AO104=0,0,(AMS_2050!AO104/AMS_2030!AO104)^(1/20)-1)</f>
        <v>6.0834255105612911E-5</v>
      </c>
      <c r="AP104">
        <f>IF(AMS_2030!AP104=0,0,(AMS_2050!AP104/AMS_2030!AP104)^(1/20)-1)</f>
        <v>0</v>
      </c>
      <c r="AQ104">
        <f>IF(AMS_2030!AQ104=0,0,(AMS_2050!AQ104/AMS_2030!AQ104)^(1/20)-1)</f>
        <v>0</v>
      </c>
      <c r="AR104">
        <f>IF(AMS_2030!AR104=0,0,(AMS_2050!AR104/AMS_2030!AR104)^(1/20)-1)</f>
        <v>0</v>
      </c>
      <c r="AS104">
        <f>IF(AMS_2030!AS104=0,0,(AMS_2050!AS104/AMS_2030!AS104)^(1/20)-1)</f>
        <v>0</v>
      </c>
      <c r="AT104">
        <f>IF(AMS_2030!AT104=0,0,(AMS_2050!AT104/AMS_2030!AT104)^(1/20)-1)</f>
        <v>-6.7939810021933056E-4</v>
      </c>
      <c r="AU104">
        <f>IF(AMS_2030!AU104=0,0,(AMS_2050!AU104/AMS_2030!AU104)^(1/20)-1)</f>
        <v>-8.6627891415780311E-5</v>
      </c>
    </row>
    <row r="105" spans="1:47" x14ac:dyDescent="0.25">
      <c r="A105" s="146"/>
      <c r="B105" s="1" t="s">
        <v>29</v>
      </c>
      <c r="C105" s="1">
        <v>27</v>
      </c>
      <c r="D105" s="4" t="s">
        <v>66</v>
      </c>
      <c r="E105">
        <f>IF(AMS_2030!E105=0,0,(AMS_2050!E105/AMS_2030!E105)^(1/20)-1)</f>
        <v>1.0047030117121825E-3</v>
      </c>
      <c r="F105">
        <f>IF(AMS_2030!F105=0,0,(AMS_2050!F105/AMS_2030!F105)^(1/20)-1)</f>
        <v>7.8756455587858376E-4</v>
      </c>
      <c r="G105">
        <f>IF(AMS_2030!G105=0,0,(AMS_2050!G105/AMS_2030!G105)^(1/20)-1)</f>
        <v>2.4577644364143225E-9</v>
      </c>
      <c r="H105">
        <f>IF(AMS_2030!H105=0,0,(AMS_2050!H105/AMS_2030!H105)^(1/20)-1)</f>
        <v>1.2242486385709572E-3</v>
      </c>
      <c r="I105">
        <f>IF(AMS_2030!I105=0,0,(AMS_2050!I105/AMS_2030!I105)^(1/20)-1)</f>
        <v>-1.5509407621649984E-4</v>
      </c>
      <c r="J105">
        <f>IF(AMS_2030!J105=0,0,(AMS_2050!J105/AMS_2030!J105)^(1/20)-1)</f>
        <v>-3.1700641268012086E-3</v>
      </c>
      <c r="K105" s="64">
        <f>IF('AMS_2030 (Z)'!AW105=0,0,('AMS_2050 (Z)'!AW105/'AMS_2030 (Z)'!AW105)^(1/20)-1)</f>
        <v>8.6719679851920972E-4</v>
      </c>
      <c r="L105" s="64">
        <f t="shared" si="11"/>
        <v>8.6719679851920972E-4</v>
      </c>
      <c r="M105">
        <f>IF(AMS_2030!M105=0,0,(AMS_2050!M105/AMS_2030!M105)^(1/20)-1)</f>
        <v>1.0036153243617729E-3</v>
      </c>
      <c r="N105">
        <f>IF(AMS_2030!N105=0,0,(AMS_2050!N105/AMS_2030!N105)^(1/20)-1)</f>
        <v>3.1849687378713298E-3</v>
      </c>
      <c r="O105">
        <f>IF(AMS_2030!O105=0,0,(AMS_2050!O105/AMS_2030!O105)^(1/20)-1)</f>
        <v>-1.2033990886704427E-2</v>
      </c>
      <c r="P105">
        <f>IF(AMS_2030!P105=0,0,(AMS_2050!P105/AMS_2030!P105)^(1/20)-1)</f>
        <v>-6.8450431133071366E-4</v>
      </c>
      <c r="Q105">
        <f>IF(AMS_2030!Q105=0,0,(AMS_2050!Q105/AMS_2030!Q105)^(1/20)-1)</f>
        <v>-2.9386208089121624E-7</v>
      </c>
      <c r="R105">
        <f>IF(AMS_2030!R105=0,0,(AMS_2050!R105/AMS_2030!R105)^(1/20)-1)</f>
        <v>3.4685743610651798E-8</v>
      </c>
      <c r="S105" s="64">
        <f t="shared" si="8"/>
        <v>-3.5509713042225499E-6</v>
      </c>
      <c r="T105" s="64">
        <f>IF(AMS_2030!T105=0,0,(AMS_2050!T105/AMS_2030!T105)^(1/20)-1)</f>
        <v>-3.5509713042225499E-6</v>
      </c>
      <c r="U105">
        <f>IF(AMS_2030!U105=0,0,(AMS_2050!U105/AMS_2030!U105)^(1/20)-1)</f>
        <v>0</v>
      </c>
      <c r="V105">
        <f>IF(AMS_2030!V105=0,0,(AMS_2050!V105/AMS_2030!V105)^(1/20)-1)</f>
        <v>0</v>
      </c>
      <c r="W105">
        <f>IF(AMS_2030!W105=0,0,(AMS_2050!W105/AMS_2030!W105)^(1/20)-1)</f>
        <v>7.5590240334233449E-4</v>
      </c>
      <c r="X105">
        <f>IF(AMS_2030!X105=0,0,(AMS_2050!X105/AMS_2030!X105)^(1/20)-1)</f>
        <v>-7.3304225698400671E-6</v>
      </c>
      <c r="Y105">
        <f>IF(AMS_2030!Y105=0,0,(AMS_2050!Y105/AMS_2030!Y105)^(1/20)-1)</f>
        <v>0</v>
      </c>
      <c r="Z105">
        <f>IF(AMS_2030!Z105=0,0,(AMS_2050!Z105/AMS_2030!Z105)^(1/20)-1)</f>
        <v>1.9776995072984249E-4</v>
      </c>
      <c r="AA105">
        <f>IF(AMS_2030!AA105=0,0,(AMS_2050!AA105/AMS_2030!AA105)^(1/20)-1)</f>
        <v>1.7302308821141033E-3</v>
      </c>
      <c r="AB105">
        <f>IF(AMS_2030!AB105=0,0,(AMS_2050!AB105/AMS_2030!AB105)^(1/20)-1)</f>
        <v>1.7784813424537305E-4</v>
      </c>
      <c r="AC105">
        <f>IF(AMS_2030!AC105=0,0,(AMS_2050!AC105/AMS_2030!AC105)^(1/20)-1)</f>
        <v>-3.2473454331805041E-4</v>
      </c>
      <c r="AD105">
        <f>IF(AMS_2030!AD105=0,0,(AMS_2050!AD105/AMS_2030!AD105)^(1/20)-1)</f>
        <v>1.0870320321654248E-5</v>
      </c>
      <c r="AE105">
        <f>IF(AMS_2030!AE105=0,0,(AMS_2050!AE105/AMS_2030!AE105)^(1/20)-1)</f>
        <v>-3.206653614140631E-5</v>
      </c>
      <c r="AF105">
        <f>IF(AMS_2030!AF105=0,0,(AMS_2050!AF105/AMS_2030!AF105)^(1/20)-1)</f>
        <v>3.2950273427378995E-4</v>
      </c>
      <c r="AG105">
        <f>IF(AMS_2030!AG105=0,0,(AMS_2050!AG105/AMS_2030!AG105)^(1/20)-1)</f>
        <v>0</v>
      </c>
      <c r="AH105">
        <f>IF(AMS_2030!AH105=0,0,(AMS_2050!AH105/AMS_2030!AH105)^(1/20)-1)</f>
        <v>3.4258981072454731E-5</v>
      </c>
      <c r="AI105">
        <f>IF(AMS_2030!AI105=0,0,(AMS_2050!AI105/AMS_2030!AI105)^(1/20)-1)</f>
        <v>-1.272334996822444E-4</v>
      </c>
      <c r="AJ105">
        <f>IF(AMS_2030!AJ105=0,0,(AMS_2050!AJ105/AMS_2030!AJ105)^(1/20)-1)</f>
        <v>-2.2165835789167421E-4</v>
      </c>
      <c r="AK105">
        <f>IF(AMS_2030!AK105=0,0,(AMS_2050!AK105/AMS_2030!AK105)^(1/20)-1)</f>
        <v>0</v>
      </c>
      <c r="AL105">
        <f>IF(AMS_2030!AL105=0,0,(AMS_2050!AL105/AMS_2030!AL105)^(1/20)-1)</f>
        <v>-2.907263659687187E-4</v>
      </c>
      <c r="AM105">
        <f>IF(AMS_2030!AM105=0,0,(AMS_2050!AM105/AMS_2030!AM105)^(1/20)-1)</f>
        <v>-4.5563301787066024E-7</v>
      </c>
      <c r="AN105">
        <f>IF(AMS_2030!AN105=0,0,(AMS_2050!AN105/AMS_2030!AN105)^(1/20)-1)</f>
        <v>0</v>
      </c>
      <c r="AO105">
        <f>IF(AMS_2030!AO105=0,0,(AMS_2050!AO105/AMS_2030!AO105)^(1/20)-1)</f>
        <v>6.0834255105612911E-5</v>
      </c>
      <c r="AP105">
        <f>IF(AMS_2030!AP105=0,0,(AMS_2050!AP105/AMS_2030!AP105)^(1/20)-1)</f>
        <v>0</v>
      </c>
      <c r="AQ105">
        <f>IF(AMS_2030!AQ105=0,0,(AMS_2050!AQ105/AMS_2030!AQ105)^(1/20)-1)</f>
        <v>0</v>
      </c>
      <c r="AR105">
        <f>IF(AMS_2030!AR105=0,0,(AMS_2050!AR105/AMS_2030!AR105)^(1/20)-1)</f>
        <v>0</v>
      </c>
      <c r="AS105">
        <f>IF(AMS_2030!AS105=0,0,(AMS_2050!AS105/AMS_2030!AS105)^(1/20)-1)</f>
        <v>0</v>
      </c>
      <c r="AT105">
        <f>IF(AMS_2030!AT105=0,0,(AMS_2050!AT105/AMS_2030!AT105)^(1/20)-1)</f>
        <v>-6.206236866855841E-4</v>
      </c>
      <c r="AU105">
        <f>IF(AMS_2030!AU105=0,0,(AMS_2050!AU105/AMS_2030!AU105)^(1/20)-1)</f>
        <v>-9.6083950866471257E-3</v>
      </c>
    </row>
    <row r="106" spans="1:47" x14ac:dyDescent="0.25">
      <c r="A106" s="146"/>
      <c r="B106" s="1" t="s">
        <v>30</v>
      </c>
      <c r="C106" s="1">
        <v>28</v>
      </c>
      <c r="D106" s="4" t="s">
        <v>67</v>
      </c>
      <c r="E106">
        <f>IF(AMS_2030!E106=0,0,(AMS_2050!E106/AMS_2030!E106)^(1/20)-1)</f>
        <v>1.0029331030363409E-3</v>
      </c>
      <c r="F106">
        <f>IF(AMS_2030!F106=0,0,(AMS_2050!F106/AMS_2030!F106)^(1/20)-1)</f>
        <v>7.8702302449551453E-4</v>
      </c>
      <c r="G106">
        <f>IF(AMS_2030!G106=0,0,(AMS_2050!G106/AMS_2030!G106)^(1/20)-1)</f>
        <v>2.4577644364143225E-9</v>
      </c>
      <c r="H106">
        <f>IF(AMS_2030!H106=0,0,(AMS_2050!H106/AMS_2030!H106)^(1/20)-1)</f>
        <v>1.2460289425779703E-3</v>
      </c>
      <c r="I106">
        <f>IF(AMS_2030!I106=0,0,(AMS_2050!I106/AMS_2030!I106)^(1/20)-1)</f>
        <v>-1.4321031904540593E-4</v>
      </c>
      <c r="J106">
        <f>IF(AMS_2030!J106=0,0,(AMS_2050!J106/AMS_2030!J106)^(1/20)-1)</f>
        <v>-3.1919394074718666E-3</v>
      </c>
      <c r="K106" s="64">
        <f>IF('AMS_2030 (Z)'!AW106=0,0,('AMS_2050 (Z)'!AW106/'AMS_2030 (Z)'!AW106)^(1/20)-1)</f>
        <v>8.6290317562331964E-4</v>
      </c>
      <c r="L106" s="64">
        <f t="shared" si="11"/>
        <v>8.6290317562331964E-4</v>
      </c>
      <c r="M106">
        <f>IF(AMS_2030!M106=0,0,(AMS_2050!M106/AMS_2030!M106)^(1/20)-1)</f>
        <v>3.8402387029767837E-4</v>
      </c>
      <c r="N106">
        <f>IF(AMS_2030!N106=0,0,(AMS_2050!N106/AMS_2030!N106)^(1/20)-1)</f>
        <v>3.1929864806108377E-3</v>
      </c>
      <c r="O106">
        <f>IF(AMS_2030!O106=0,0,(AMS_2050!O106/AMS_2030!O106)^(1/20)-1)</f>
        <v>-8.5034911665944346E-3</v>
      </c>
      <c r="P106">
        <f>IF(AMS_2030!P106=0,0,(AMS_2050!P106/AMS_2030!P106)^(1/20)-1)</f>
        <v>-6.851237250683484E-4</v>
      </c>
      <c r="Q106">
        <f>IF(AMS_2030!Q106=0,0,(AMS_2050!Q106/AMS_2030!Q106)^(1/20)-1)</f>
        <v>-2.9386208089121624E-7</v>
      </c>
      <c r="R106">
        <f>IF(AMS_2030!R106=0,0,(AMS_2050!R106/AMS_2030!R106)^(1/20)-1)</f>
        <v>3.4685743610651798E-8</v>
      </c>
      <c r="S106" s="64">
        <f t="shared" si="8"/>
        <v>-3.6605343747275754E-6</v>
      </c>
      <c r="T106" s="64">
        <f>IF(AMS_2030!T106=0,0,(AMS_2050!T106/AMS_2030!T106)^(1/20)-1)</f>
        <v>-3.6605343747275754E-6</v>
      </c>
      <c r="U106">
        <f>IF(AMS_2030!U106=0,0,(AMS_2050!U106/AMS_2030!U106)^(1/20)-1)</f>
        <v>0</v>
      </c>
      <c r="V106">
        <f>IF(AMS_2030!V106=0,0,(AMS_2050!V106/AMS_2030!V106)^(1/20)-1)</f>
        <v>0</v>
      </c>
      <c r="W106">
        <f>IF(AMS_2030!W106=0,0,(AMS_2050!W106/AMS_2030!W106)^(1/20)-1)</f>
        <v>8.5812820025177317E-4</v>
      </c>
      <c r="X106">
        <f>IF(AMS_2030!X106=0,0,(AMS_2050!X106/AMS_2030!X106)^(1/20)-1)</f>
        <v>-7.3417154600186052E-6</v>
      </c>
      <c r="Y106">
        <f>IF(AMS_2030!Y106=0,0,(AMS_2050!Y106/AMS_2030!Y106)^(1/20)-1)</f>
        <v>0</v>
      </c>
      <c r="Z106">
        <f>IF(AMS_2030!Z106=0,0,(AMS_2050!Z106/AMS_2030!Z106)^(1/20)-1)</f>
        <v>1.9780617132703071E-4</v>
      </c>
      <c r="AA106">
        <f>IF(AMS_2030!AA106=0,0,(AMS_2050!AA106/AMS_2030!AA106)^(1/20)-1)</f>
        <v>1.7302308813953449E-3</v>
      </c>
      <c r="AB106">
        <f>IF(AMS_2030!AB106=0,0,(AMS_2050!AB106/AMS_2030!AB106)^(1/20)-1)</f>
        <v>1.6988882185242637E-4</v>
      </c>
      <c r="AC106">
        <f>IF(AMS_2030!AC106=0,0,(AMS_2050!AC106/AMS_2030!AC106)^(1/20)-1)</f>
        <v>-3.2473454331805041E-4</v>
      </c>
      <c r="AD106">
        <f>IF(AMS_2030!AD106=0,0,(AMS_2050!AD106/AMS_2030!AD106)^(1/20)-1)</f>
        <v>1.0870320321654248E-5</v>
      </c>
      <c r="AE106">
        <f>IF(AMS_2030!AE106=0,0,(AMS_2050!AE106/AMS_2030!AE106)^(1/20)-1)</f>
        <v>-3.206653614140631E-5</v>
      </c>
      <c r="AF106">
        <f>IF(AMS_2030!AF106=0,0,(AMS_2050!AF106/AMS_2030!AF106)^(1/20)-1)</f>
        <v>3.2950273427378995E-4</v>
      </c>
      <c r="AG106">
        <f>IF(AMS_2030!AG106=0,0,(AMS_2050!AG106/AMS_2030!AG106)^(1/20)-1)</f>
        <v>0</v>
      </c>
      <c r="AH106">
        <f>IF(AMS_2030!AH106=0,0,(AMS_2050!AH106/AMS_2030!AH106)^(1/20)-1)</f>
        <v>3.4258981072454731E-5</v>
      </c>
      <c r="AI106">
        <f>IF(AMS_2030!AI106=0,0,(AMS_2050!AI106/AMS_2030!AI106)^(1/20)-1)</f>
        <v>-1.272334996822444E-4</v>
      </c>
      <c r="AJ106">
        <f>IF(AMS_2030!AJ106=0,0,(AMS_2050!AJ106/AMS_2030!AJ106)^(1/20)-1)</f>
        <v>-1.9512921840414421E-4</v>
      </c>
      <c r="AK106">
        <f>IF(AMS_2030!AK106=0,0,(AMS_2050!AK106/AMS_2030!AK106)^(1/20)-1)</f>
        <v>0</v>
      </c>
      <c r="AL106">
        <f>IF(AMS_2030!AL106=0,0,(AMS_2050!AL106/AMS_2030!AL106)^(1/20)-1)</f>
        <v>-2.907263659687187E-4</v>
      </c>
      <c r="AM106">
        <f>IF(AMS_2030!AM106=0,0,(AMS_2050!AM106/AMS_2030!AM106)^(1/20)-1)</f>
        <v>-2.0621742169435464E-7</v>
      </c>
      <c r="AN106">
        <f>IF(AMS_2030!AN106=0,0,(AMS_2050!AN106/AMS_2030!AN106)^(1/20)-1)</f>
        <v>0</v>
      </c>
      <c r="AO106">
        <f>IF(AMS_2030!AO106=0,0,(AMS_2050!AO106/AMS_2030!AO106)^(1/20)-1)</f>
        <v>6.0834255105612911E-5</v>
      </c>
      <c r="AP106">
        <f>IF(AMS_2030!AP106=0,0,(AMS_2050!AP106/AMS_2030!AP106)^(1/20)-1)</f>
        <v>0</v>
      </c>
      <c r="AQ106">
        <f>IF(AMS_2030!AQ106=0,0,(AMS_2050!AQ106/AMS_2030!AQ106)^(1/20)-1)</f>
        <v>0</v>
      </c>
      <c r="AR106">
        <f>IF(AMS_2030!AR106=0,0,(AMS_2050!AR106/AMS_2030!AR106)^(1/20)-1)</f>
        <v>0</v>
      </c>
      <c r="AS106">
        <f>IF(AMS_2030!AS106=0,0,(AMS_2050!AS106/AMS_2030!AS106)^(1/20)-1)</f>
        <v>0</v>
      </c>
      <c r="AT106">
        <f>IF(AMS_2030!AT106=0,0,(AMS_2050!AT106/AMS_2030!AT106)^(1/20)-1)</f>
        <v>-1.0647175312490376E-3</v>
      </c>
      <c r="AU106">
        <f>IF(AMS_2030!AU106=0,0,(AMS_2050!AU106/AMS_2030!AU106)^(1/20)-1)</f>
        <v>-7.6958160472373471E-4</v>
      </c>
    </row>
    <row r="107" spans="1:47" x14ac:dyDescent="0.25">
      <c r="A107" s="146"/>
      <c r="B107" s="1" t="s">
        <v>31</v>
      </c>
      <c r="C107" s="1">
        <v>29</v>
      </c>
      <c r="D107" s="4" t="s">
        <v>68</v>
      </c>
      <c r="E107">
        <f>IF(AMS_2030!E107=0,0,(AMS_2050!E107/AMS_2030!E107)^(1/20)-1)</f>
        <v>1.0056152506445759E-3</v>
      </c>
      <c r="F107">
        <f>IF(AMS_2030!F107=0,0,(AMS_2050!F107/AMS_2030!F107)^(1/20)-1)</f>
        <v>8.7408501984653775E-4</v>
      </c>
      <c r="G107">
        <f>IF(AMS_2030!G107=0,0,(AMS_2050!G107/AMS_2030!G107)^(1/20)-1)</f>
        <v>2.4577644364143225E-9</v>
      </c>
      <c r="H107">
        <f>IF(AMS_2030!H107=0,0,(AMS_2050!H107/AMS_2030!H107)^(1/20)-1)</f>
        <v>1.2547070534183469E-3</v>
      </c>
      <c r="I107">
        <f>IF(AMS_2030!I107=0,0,(AMS_2050!I107/AMS_2030!I107)^(1/20)-1)</f>
        <v>-1.3851260346320338E-4</v>
      </c>
      <c r="J107">
        <f>IF(AMS_2030!J107=0,0,(AMS_2050!J107/AMS_2030!J107)^(1/20)-1)</f>
        <v>-3.2297419289176732E-3</v>
      </c>
      <c r="K107" s="64">
        <f>IF('AMS_2030 (Z)'!AW107=0,0,('AMS_2050 (Z)'!AW107/'AMS_2030 (Z)'!AW107)^(1/20)-1)</f>
        <v>-4.4056473798330664E-3</v>
      </c>
      <c r="L107" s="64">
        <f t="shared" si="11"/>
        <v>-4.4056473798330664E-3</v>
      </c>
      <c r="M107">
        <f>IF(AMS_2030!M107=0,0,(AMS_2050!M107/AMS_2030!M107)^(1/20)-1)</f>
        <v>-4.4760287761436146E-4</v>
      </c>
      <c r="N107">
        <f>IF(AMS_2030!N107=0,0,(AMS_2050!N107/AMS_2030!N107)^(1/20)-1)</f>
        <v>3.1962087966217467E-3</v>
      </c>
      <c r="O107">
        <f>IF(AMS_2030!O107=0,0,(AMS_2050!O107/AMS_2030!O107)^(1/20)-1)</f>
        <v>-8.4990969382675585E-3</v>
      </c>
      <c r="P107">
        <f>IF(AMS_2030!P107=0,0,(AMS_2050!P107/AMS_2030!P107)^(1/20)-1)</f>
        <v>-6.8606458261688541E-4</v>
      </c>
      <c r="Q107">
        <f>IF(AMS_2030!Q107=0,0,(AMS_2050!Q107/AMS_2030!Q107)^(1/20)-1)</f>
        <v>-2.9386208089121624E-7</v>
      </c>
      <c r="R107">
        <f>IF(AMS_2030!R107=0,0,(AMS_2050!R107/AMS_2030!R107)^(1/20)-1)</f>
        <v>3.4685743610651798E-8</v>
      </c>
      <c r="S107" s="64">
        <f t="shared" si="8"/>
        <v>-3.7182760291853967E-6</v>
      </c>
      <c r="T107" s="64">
        <f>IF(AMS_2030!T107=0,0,(AMS_2050!T107/AMS_2030!T107)^(1/20)-1)</f>
        <v>-3.7182760291853967E-6</v>
      </c>
      <c r="U107">
        <f>IF(AMS_2030!U107=0,0,(AMS_2050!U107/AMS_2030!U107)^(1/20)-1)</f>
        <v>0</v>
      </c>
      <c r="V107">
        <f>IF(AMS_2030!V107=0,0,(AMS_2050!V107/AMS_2030!V107)^(1/20)-1)</f>
        <v>0</v>
      </c>
      <c r="W107">
        <f>IF(AMS_2030!W107=0,0,(AMS_2050!W107/AMS_2030!W107)^(1/20)-1)</f>
        <v>7.5076674898388873E-4</v>
      </c>
      <c r="X107">
        <f>IF(AMS_2030!X107=0,0,(AMS_2050!X107/AMS_2030!X107)^(1/20)-1)</f>
        <v>1.5429971930602804E-5</v>
      </c>
      <c r="Y107">
        <f>IF(AMS_2030!Y107=0,0,(AMS_2050!Y107/AMS_2030!Y107)^(1/20)-1)</f>
        <v>0</v>
      </c>
      <c r="Z107">
        <f>IF(AMS_2030!Z107=0,0,(AMS_2050!Z107/AMS_2030!Z107)^(1/20)-1)</f>
        <v>1.9711431283142566E-4</v>
      </c>
      <c r="AA107">
        <f>IF(AMS_2030!AA107=0,0,(AMS_2050!AA107/AMS_2030!AA107)^(1/20)-1)</f>
        <v>1.5679013340557102E-3</v>
      </c>
      <c r="AB107">
        <f>IF(AMS_2030!AB107=0,0,(AMS_2050!AB107/AMS_2030!AB107)^(1/20)-1)</f>
        <v>1.6926924508986474E-4</v>
      </c>
      <c r="AC107">
        <f>IF(AMS_2030!AC107=0,0,(AMS_2050!AC107/AMS_2030!AC107)^(1/20)-1)</f>
        <v>0</v>
      </c>
      <c r="AD107">
        <f>IF(AMS_2030!AD107=0,0,(AMS_2050!AD107/AMS_2030!AD107)^(1/20)-1)</f>
        <v>0</v>
      </c>
      <c r="AE107">
        <f>IF(AMS_2030!AE107=0,0,(AMS_2050!AE107/AMS_2030!AE107)^(1/20)-1)</f>
        <v>0</v>
      </c>
      <c r="AF107">
        <f>IF(AMS_2030!AF107=0,0,(AMS_2050!AF107/AMS_2030!AF107)^(1/20)-1)</f>
        <v>0</v>
      </c>
      <c r="AG107">
        <f>IF(AMS_2030!AG107=0,0,(AMS_2050!AG107/AMS_2030!AG107)^(1/20)-1)</f>
        <v>0</v>
      </c>
      <c r="AH107">
        <f>IF(AMS_2030!AH107=0,0,(AMS_2050!AH107/AMS_2030!AH107)^(1/20)-1)</f>
        <v>0</v>
      </c>
      <c r="AI107">
        <f>IF(AMS_2030!AI107=0,0,(AMS_2050!AI107/AMS_2030!AI107)^(1/20)-1)</f>
        <v>0</v>
      </c>
      <c r="AJ107">
        <f>IF(AMS_2030!AJ107=0,0,(AMS_2050!AJ107/AMS_2030!AJ107)^(1/20)-1)</f>
        <v>-2.5474640193445808E-4</v>
      </c>
      <c r="AK107">
        <f>IF(AMS_2030!AK107=0,0,(AMS_2050!AK107/AMS_2030!AK107)^(1/20)-1)</f>
        <v>0</v>
      </c>
      <c r="AL107">
        <f>IF(AMS_2030!AL107=0,0,(AMS_2050!AL107/AMS_2030!AL107)^(1/20)-1)</f>
        <v>0</v>
      </c>
      <c r="AM107">
        <f>IF(AMS_2030!AM107=0,0,(AMS_2050!AM107/AMS_2030!AM107)^(1/20)-1)</f>
        <v>-1.1399591492988748E-7</v>
      </c>
      <c r="AN107">
        <f>IF(AMS_2030!AN107=0,0,(AMS_2050!AN107/AMS_2030!AN107)^(1/20)-1)</f>
        <v>0</v>
      </c>
      <c r="AO107">
        <f>IF(AMS_2030!AO107=0,0,(AMS_2050!AO107/AMS_2030!AO107)^(1/20)-1)</f>
        <v>0</v>
      </c>
      <c r="AP107">
        <f>IF(AMS_2030!AP107=0,0,(AMS_2050!AP107/AMS_2030!AP107)^(1/20)-1)</f>
        <v>0</v>
      </c>
      <c r="AQ107">
        <f>IF(AMS_2030!AQ107=0,0,(AMS_2050!AQ107/AMS_2030!AQ107)^(1/20)-1)</f>
        <v>0</v>
      </c>
      <c r="AR107">
        <f>IF(AMS_2030!AR107=0,0,(AMS_2050!AR107/AMS_2030!AR107)^(1/20)-1)</f>
        <v>0</v>
      </c>
      <c r="AS107">
        <f>IF(AMS_2030!AS107=0,0,(AMS_2050!AS107/AMS_2030!AS107)^(1/20)-1)</f>
        <v>0</v>
      </c>
      <c r="AT107">
        <f>IF(AMS_2030!AT107=0,0,(AMS_2050!AT107/AMS_2030!AT107)^(1/20)-1)</f>
        <v>-1.3929045166107823E-3</v>
      </c>
      <c r="AU107">
        <f>IF(AMS_2030!AU107=0,0,(AMS_2050!AU107/AMS_2030!AU107)^(1/20)-1)</f>
        <v>-7.752549572684897E-4</v>
      </c>
    </row>
    <row r="108" spans="1:47" x14ac:dyDescent="0.25">
      <c r="A108" s="146"/>
      <c r="B108" s="1" t="s">
        <v>32</v>
      </c>
      <c r="C108" s="1">
        <v>30</v>
      </c>
      <c r="D108" s="4" t="s">
        <v>69</v>
      </c>
      <c r="E108">
        <f>IF(AMS_2030!E108=0,0,(AMS_2050!E108/AMS_2030!E108)^(1/20)-1)</f>
        <v>9.9803438249201903E-4</v>
      </c>
      <c r="F108">
        <f>IF(AMS_2030!F108=0,0,(AMS_2050!F108/AMS_2030!F108)^(1/20)-1)</f>
        <v>7.5810208766680098E-4</v>
      </c>
      <c r="G108">
        <f>IF(AMS_2030!G108=0,0,(AMS_2050!G108/AMS_2030!G108)^(1/20)-1)</f>
        <v>2.4577644364143225E-9</v>
      </c>
      <c r="H108">
        <f>IF(AMS_2030!H108=0,0,(AMS_2050!H108/AMS_2030!H108)^(1/20)-1)</f>
        <v>1.1973342639792772E-3</v>
      </c>
      <c r="I108">
        <f>IF(AMS_2030!I108=0,0,(AMS_2050!I108/AMS_2030!I108)^(1/20)-1)</f>
        <v>-1.3448808119220779E-4</v>
      </c>
      <c r="J108">
        <f>IF(AMS_2030!J108=0,0,(AMS_2050!J108/AMS_2030!J108)^(1/20)-1)</f>
        <v>-3.1551697426600578E-3</v>
      </c>
      <c r="K108" s="64">
        <f>IF('AMS_2030 (Z)'!AW108=0,0,('AMS_2050 (Z)'!AW108/'AMS_2030 (Z)'!AW108)^(1/20)-1)</f>
        <v>8.8019948874040743E-4</v>
      </c>
      <c r="L108" s="64">
        <f t="shared" si="11"/>
        <v>8.8019948874040743E-4</v>
      </c>
      <c r="M108">
        <f>IF(AMS_2030!M108=0,0,(AMS_2050!M108/AMS_2030!M108)^(1/20)-1)</f>
        <v>1.186516005407201E-3</v>
      </c>
      <c r="N108">
        <f>IF(AMS_2030!N108=0,0,(AMS_2050!N108/AMS_2030!N108)^(1/20)-1)</f>
        <v>3.1833873483702035E-3</v>
      </c>
      <c r="O108">
        <f>IF(AMS_2030!O108=0,0,(AMS_2050!O108/AMS_2030!O108)^(1/20)-1)</f>
        <v>-8.5083605014574237E-3</v>
      </c>
      <c r="P108">
        <f>IF(AMS_2030!P108=0,0,(AMS_2050!P108/AMS_2030!P108)^(1/20)-1)</f>
        <v>-6.8221677252622293E-4</v>
      </c>
      <c r="Q108">
        <f>IF(AMS_2030!Q108=0,0,(AMS_2050!Q108/AMS_2030!Q108)^(1/20)-1)</f>
        <v>-2.9386208089121624E-7</v>
      </c>
      <c r="R108">
        <f>IF(AMS_2030!R108=0,0,(AMS_2050!R108/AMS_2030!R108)^(1/20)-1)</f>
        <v>3.4685743610651798E-8</v>
      </c>
      <c r="S108" s="64">
        <f t="shared" si="8"/>
        <v>-3.5878171413816773E-6</v>
      </c>
      <c r="T108" s="64">
        <f>IF(AMS_2030!T108=0,0,(AMS_2050!T108/AMS_2030!T108)^(1/20)-1)</f>
        <v>-3.5878171413816773E-6</v>
      </c>
      <c r="U108">
        <f>IF(AMS_2030!U108=0,0,(AMS_2050!U108/AMS_2030!U108)^(1/20)-1)</f>
        <v>0</v>
      </c>
      <c r="V108">
        <f>IF(AMS_2030!V108=0,0,(AMS_2050!V108/AMS_2030!V108)^(1/20)-1)</f>
        <v>0</v>
      </c>
      <c r="W108">
        <f>IF(AMS_2030!W108=0,0,(AMS_2050!W108/AMS_2030!W108)^(1/20)-1)</f>
        <v>7.1419460969557313E-4</v>
      </c>
      <c r="X108">
        <f>IF(AMS_2030!X108=0,0,(AMS_2050!X108/AMS_2030!X108)^(1/20)-1)</f>
        <v>-7.3135857957540296E-6</v>
      </c>
      <c r="Y108">
        <f>IF(AMS_2030!Y108=0,0,(AMS_2050!Y108/AMS_2030!Y108)^(1/20)-1)</f>
        <v>-5.6476170276180682E-3</v>
      </c>
      <c r="Z108">
        <f>IF(AMS_2030!Z108=0,0,(AMS_2050!Z108/AMS_2030!Z108)^(1/20)-1)</f>
        <v>1.9750637759208267E-4</v>
      </c>
      <c r="AA108">
        <f>IF(AMS_2030!AA108=0,0,(AMS_2050!AA108/AMS_2030!AA108)^(1/20)-1)</f>
        <v>1.7302307933186878E-3</v>
      </c>
      <c r="AB108">
        <f>IF(AMS_2030!AB108=0,0,(AMS_2050!AB108/AMS_2030!AB108)^(1/20)-1)</f>
        <v>1.7789645812449351E-4</v>
      </c>
      <c r="AC108">
        <f>IF(AMS_2030!AC108=0,0,(AMS_2050!AC108/AMS_2030!AC108)^(1/20)-1)</f>
        <v>-3.2473454331793938E-4</v>
      </c>
      <c r="AD108">
        <f>IF(AMS_2030!AD108=0,0,(AMS_2050!AD108/AMS_2030!AD108)^(1/20)-1)</f>
        <v>1.0870320321654248E-5</v>
      </c>
      <c r="AE108">
        <f>IF(AMS_2030!AE108=0,0,(AMS_2050!AE108/AMS_2030!AE108)^(1/20)-1)</f>
        <v>-3.206653614140631E-5</v>
      </c>
      <c r="AF108">
        <f>IF(AMS_2030!AF108=0,0,(AMS_2050!AF108/AMS_2030!AF108)^(1/20)-1)</f>
        <v>3.2950273427378995E-4</v>
      </c>
      <c r="AG108">
        <f>IF(AMS_2030!AG108=0,0,(AMS_2050!AG108/AMS_2030!AG108)^(1/20)-1)</f>
        <v>0</v>
      </c>
      <c r="AH108">
        <f>IF(AMS_2030!AH108=0,0,(AMS_2050!AH108/AMS_2030!AH108)^(1/20)-1)</f>
        <v>3.4258981072454731E-5</v>
      </c>
      <c r="AI108">
        <f>IF(AMS_2030!AI108=0,0,(AMS_2050!AI108/AMS_2030!AI108)^(1/20)-1)</f>
        <v>-1.2733746282411751E-4</v>
      </c>
      <c r="AJ108">
        <f>IF(AMS_2030!AJ108=0,0,(AMS_2050!AJ108/AMS_2030!AJ108)^(1/20)-1)</f>
        <v>-8.7093221619705119E-5</v>
      </c>
      <c r="AK108">
        <f>IF(AMS_2030!AK108=0,0,(AMS_2050!AK108/AMS_2030!AK108)^(1/20)-1)</f>
        <v>0</v>
      </c>
      <c r="AL108">
        <f>IF(AMS_2030!AL108=0,0,(AMS_2050!AL108/AMS_2030!AL108)^(1/20)-1)</f>
        <v>-2.907263659687187E-4</v>
      </c>
      <c r="AM108">
        <f>IF(AMS_2030!AM108=0,0,(AMS_2050!AM108/AMS_2030!AM108)^(1/20)-1)</f>
        <v>-3.8303247362758697E-7</v>
      </c>
      <c r="AN108">
        <f>IF(AMS_2030!AN108=0,0,(AMS_2050!AN108/AMS_2030!AN108)^(1/20)-1)</f>
        <v>0</v>
      </c>
      <c r="AO108">
        <f>IF(AMS_2030!AO108=0,0,(AMS_2050!AO108/AMS_2030!AO108)^(1/20)-1)</f>
        <v>6.0834255105612911E-5</v>
      </c>
      <c r="AP108">
        <f>IF(AMS_2030!AP108=0,0,(AMS_2050!AP108/AMS_2030!AP108)^(1/20)-1)</f>
        <v>0</v>
      </c>
      <c r="AQ108">
        <f>IF(AMS_2030!AQ108=0,0,(AMS_2050!AQ108/AMS_2030!AQ108)^(1/20)-1)</f>
        <v>0</v>
      </c>
      <c r="AR108">
        <f>IF(AMS_2030!AR108=0,0,(AMS_2050!AR108/AMS_2030!AR108)^(1/20)-1)</f>
        <v>0</v>
      </c>
      <c r="AS108">
        <f>IF(AMS_2030!AS108=0,0,(AMS_2050!AS108/AMS_2030!AS108)^(1/20)-1)</f>
        <v>0</v>
      </c>
      <c r="AT108">
        <f>IF(AMS_2030!AT108=0,0,(AMS_2050!AT108/AMS_2030!AT108)^(1/20)-1)</f>
        <v>-7.2296362081347709E-4</v>
      </c>
      <c r="AU108">
        <f>IF(AMS_2030!AU108=0,0,(AMS_2050!AU108/AMS_2030!AU108)^(1/20)-1)</f>
        <v>-1.696538170043449E-3</v>
      </c>
    </row>
    <row r="109" spans="1:47" x14ac:dyDescent="0.25">
      <c r="A109" s="146"/>
      <c r="B109" s="1" t="s">
        <v>33</v>
      </c>
      <c r="C109" s="1">
        <v>31</v>
      </c>
      <c r="D109" s="4" t="s">
        <v>70</v>
      </c>
      <c r="E109">
        <f>IF(AMS_2030!E109=0,0,(AMS_2050!E109/AMS_2030!E109)^(1/20)-1)</f>
        <v>1.0113354332890179E-3</v>
      </c>
      <c r="F109">
        <f>IF(AMS_2030!F109=0,0,(AMS_2050!F109/AMS_2030!F109)^(1/20)-1)</f>
        <v>7.8734033093841305E-4</v>
      </c>
      <c r="G109">
        <f>IF(AMS_2030!G109=0,0,(AMS_2050!G109/AMS_2030!G109)^(1/20)-1)</f>
        <v>2.4577644364143225E-9</v>
      </c>
      <c r="H109">
        <f>IF(AMS_2030!H109=0,0,(AMS_2050!H109/AMS_2030!H109)^(1/20)-1)</f>
        <v>1.2287694542518768E-3</v>
      </c>
      <c r="I109">
        <f>IF(AMS_2030!I109=0,0,(AMS_2050!I109/AMS_2030!I109)^(1/20)-1)</f>
        <v>-1.5264409581905447E-4</v>
      </c>
      <c r="J109">
        <f>IF(AMS_2030!J109=0,0,(AMS_2050!J109/AMS_2030!J109)^(1/20)-1)</f>
        <v>-3.1791652708260676E-3</v>
      </c>
      <c r="K109" s="64">
        <f>IF('AMS_2030 (Z)'!AW109=0,0,('AMS_2050 (Z)'!AW109/'AMS_2030 (Z)'!AW109)^(1/20)-1)</f>
        <v>8.686227771486088E-4</v>
      </c>
      <c r="L109" s="64">
        <f t="shared" si="11"/>
        <v>8.686227771486088E-4</v>
      </c>
      <c r="M109">
        <f>IF(AMS_2030!M109=0,0,(AMS_2050!M109/AMS_2030!M109)^(1/20)-1)</f>
        <v>1.0041478994011754E-3</v>
      </c>
      <c r="N109">
        <f>IF(AMS_2030!N109=0,0,(AMS_2050!N109/AMS_2030!N109)^(1/20)-1)</f>
        <v>3.1866249335938956E-3</v>
      </c>
      <c r="O109">
        <f>IF(AMS_2030!O109=0,0,(AMS_2050!O109/AMS_2030!O109)^(1/20)-1)</f>
        <v>-8.7084176991578666E-3</v>
      </c>
      <c r="P109">
        <f>IF(AMS_2030!P109=0,0,(AMS_2050!P109/AMS_2030!P109)^(1/20)-1)</f>
        <v>-6.8322028830525294E-4</v>
      </c>
      <c r="Q109">
        <f>IF(AMS_2030!Q109=0,0,(AMS_2050!Q109/AMS_2030!Q109)^(1/20)-1)</f>
        <v>-2.9386208089121624E-7</v>
      </c>
      <c r="R109">
        <f>IF(AMS_2030!R109=0,0,(AMS_2050!R109/AMS_2030!R109)^(1/20)-1)</f>
        <v>3.4685743610651798E-8</v>
      </c>
      <c r="S109" s="64">
        <f t="shared" si="8"/>
        <v>-3.5735050747387476E-6</v>
      </c>
      <c r="T109" s="64">
        <f>IF(AMS_2030!T109=0,0,(AMS_2050!T109/AMS_2030!T109)^(1/20)-1)</f>
        <v>-3.5735050747387476E-6</v>
      </c>
      <c r="U109">
        <f>IF(AMS_2030!U109=0,0,(AMS_2050!U109/AMS_2030!U109)^(1/20)-1)</f>
        <v>0</v>
      </c>
      <c r="V109">
        <f>IF(AMS_2030!V109=0,0,(AMS_2050!V109/AMS_2030!V109)^(1/20)-1)</f>
        <v>0</v>
      </c>
      <c r="W109">
        <f>IF(AMS_2030!W109=0,0,(AMS_2050!W109/AMS_2030!W109)^(1/20)-1)</f>
        <v>7.2562807866982659E-4</v>
      </c>
      <c r="X109">
        <f>IF(AMS_2030!X109=0,0,(AMS_2050!X109/AMS_2030!X109)^(1/20)-1)</f>
        <v>-7.3276753842499431E-6</v>
      </c>
      <c r="Y109">
        <f>IF(AMS_2030!Y109=0,0,(AMS_2050!Y109/AMS_2030!Y109)^(1/20)-1)</f>
        <v>0</v>
      </c>
      <c r="Z109">
        <f>IF(AMS_2030!Z109=0,0,(AMS_2050!Z109/AMS_2030!Z109)^(1/20)-1)</f>
        <v>1.9777481104599204E-4</v>
      </c>
      <c r="AA109">
        <f>IF(AMS_2030!AA109=0,0,(AMS_2050!AA109/AMS_2030!AA109)^(1/20)-1)</f>
        <v>1.7302308819659995E-3</v>
      </c>
      <c r="AB109">
        <f>IF(AMS_2030!AB109=0,0,(AMS_2050!AB109/AMS_2030!AB109)^(1/20)-1)</f>
        <v>1.8544743813198039E-4</v>
      </c>
      <c r="AC109">
        <f>IF(AMS_2030!AC109=0,0,(AMS_2050!AC109/AMS_2030!AC109)^(1/20)-1)</f>
        <v>-3.2473454331805041E-4</v>
      </c>
      <c r="AD109">
        <f>IF(AMS_2030!AD109=0,0,(AMS_2050!AD109/AMS_2030!AD109)^(1/20)-1)</f>
        <v>1.0870320321654248E-5</v>
      </c>
      <c r="AE109">
        <f>IF(AMS_2030!AE109=0,0,(AMS_2050!AE109/AMS_2030!AE109)^(1/20)-1)</f>
        <v>-3.206653614140631E-5</v>
      </c>
      <c r="AF109">
        <f>IF(AMS_2030!AF109=0,0,(AMS_2050!AF109/AMS_2030!AF109)^(1/20)-1)</f>
        <v>3.2950273427378995E-4</v>
      </c>
      <c r="AG109">
        <f>IF(AMS_2030!AG109=0,0,(AMS_2050!AG109/AMS_2030!AG109)^(1/20)-1)</f>
        <v>0</v>
      </c>
      <c r="AH109">
        <f>IF(AMS_2030!AH109=0,0,(AMS_2050!AH109/AMS_2030!AH109)^(1/20)-1)</f>
        <v>3.4258981072454731E-5</v>
      </c>
      <c r="AI109">
        <f>IF(AMS_2030!AI109=0,0,(AMS_2050!AI109/AMS_2030!AI109)^(1/20)-1)</f>
        <v>-1.272334996822444E-4</v>
      </c>
      <c r="AJ109">
        <f>IF(AMS_2030!AJ109=0,0,(AMS_2050!AJ109/AMS_2030!AJ109)^(1/20)-1)</f>
        <v>-8.6155592322278984E-5</v>
      </c>
      <c r="AK109">
        <f>IF(AMS_2030!AK109=0,0,(AMS_2050!AK109/AMS_2030!AK109)^(1/20)-1)</f>
        <v>0</v>
      </c>
      <c r="AL109">
        <f>IF(AMS_2030!AL109=0,0,(AMS_2050!AL109/AMS_2030!AL109)^(1/20)-1)</f>
        <v>-2.907263659687187E-4</v>
      </c>
      <c r="AM109">
        <f>IF(AMS_2030!AM109=0,0,(AMS_2050!AM109/AMS_2030!AM109)^(1/20)-1)</f>
        <v>-4.0954650071256538E-7</v>
      </c>
      <c r="AN109">
        <f>IF(AMS_2030!AN109=0,0,(AMS_2050!AN109/AMS_2030!AN109)^(1/20)-1)</f>
        <v>0</v>
      </c>
      <c r="AO109">
        <f>IF(AMS_2030!AO109=0,0,(AMS_2050!AO109/AMS_2030!AO109)^(1/20)-1)</f>
        <v>6.0834255105612911E-5</v>
      </c>
      <c r="AP109">
        <f>IF(AMS_2030!AP109=0,0,(AMS_2050!AP109/AMS_2030!AP109)^(1/20)-1)</f>
        <v>0</v>
      </c>
      <c r="AQ109">
        <f>IF(AMS_2030!AQ109=0,0,(AMS_2050!AQ109/AMS_2030!AQ109)^(1/20)-1)</f>
        <v>0</v>
      </c>
      <c r="AR109">
        <f>IF(AMS_2030!AR109=0,0,(AMS_2050!AR109/AMS_2030!AR109)^(1/20)-1)</f>
        <v>0</v>
      </c>
      <c r="AS109">
        <f>IF(AMS_2030!AS109=0,0,(AMS_2050!AS109/AMS_2030!AS109)^(1/20)-1)</f>
        <v>0</v>
      </c>
      <c r="AT109">
        <f>IF(AMS_2030!AT109=0,0,(AMS_2050!AT109/AMS_2030!AT109)^(1/20)-1)</f>
        <v>-5.56215947694505E-4</v>
      </c>
      <c r="AU109">
        <f>IF(AMS_2030!AU109=0,0,(AMS_2050!AU109/AMS_2030!AU109)^(1/20)-1)</f>
        <v>-4.6893919124860739E-3</v>
      </c>
    </row>
    <row r="110" spans="1:47" x14ac:dyDescent="0.25">
      <c r="A110" s="146"/>
      <c r="B110" s="1" t="s">
        <v>34</v>
      </c>
      <c r="C110" s="1">
        <v>32</v>
      </c>
      <c r="D110" s="4" t="s">
        <v>71</v>
      </c>
      <c r="E110">
        <f>IF(AMS_2030!E110=0,0,(AMS_2050!E110/AMS_2030!E110)^(1/20)-1)</f>
        <v>9.0040369602983894E-4</v>
      </c>
      <c r="F110">
        <f>IF(AMS_2030!F110=0,0,(AMS_2050!F110/AMS_2030!F110)^(1/20)-1)</f>
        <v>7.0851664871440789E-4</v>
      </c>
      <c r="G110">
        <f>IF(AMS_2030!G110=0,0,(AMS_2050!G110/AMS_2030!G110)^(1/20)-1)</f>
        <v>2.4577644364143225E-9</v>
      </c>
      <c r="H110">
        <f>IF(AMS_2030!H110=0,0,(AMS_2050!H110/AMS_2030!H110)^(1/20)-1)</f>
        <v>-1.2095019483713276E-3</v>
      </c>
      <c r="I110">
        <f>IF(AMS_2030!I110=0,0,(AMS_2050!I110/AMS_2030!I110)^(1/20)-1)</f>
        <v>6.2705068697055388E-4</v>
      </c>
      <c r="J110">
        <f>IF(AMS_2030!J110=0,0,(AMS_2050!J110/AMS_2030!J110)^(1/20)-1)</f>
        <v>-2.2944625745979774E-3</v>
      </c>
      <c r="K110" s="64">
        <f>IF('AMS_2030 (Z)'!AW110=0,0,('AMS_2050 (Z)'!AW110/'AMS_2030 (Z)'!AW110)^(1/20)-1)</f>
        <v>3.0931089711683235E-4</v>
      </c>
      <c r="L110" s="64">
        <f t="shared" si="11"/>
        <v>3.0931089711683235E-4</v>
      </c>
      <c r="M110">
        <f>IF(AMS_2030!M110=0,0,(AMS_2050!M110/AMS_2030!M110)^(1/20)-1)</f>
        <v>5.9215802652712313E-4</v>
      </c>
      <c r="N110">
        <f>IF(AMS_2030!N110=0,0,(AMS_2050!N110/AMS_2030!N110)^(1/20)-1)</f>
        <v>1.3319085048439927E-3</v>
      </c>
      <c r="O110">
        <f>IF(AMS_2030!O110=0,0,(AMS_2050!O110/AMS_2030!O110)^(1/20)-1)</f>
        <v>-7.0333139750198281E-3</v>
      </c>
      <c r="P110">
        <f>IF(AMS_2030!P110=0,0,(AMS_2050!P110/AMS_2030!P110)^(1/20)-1)</f>
        <v>-7.9963718925657457E-4</v>
      </c>
      <c r="Q110">
        <f>IF(AMS_2030!Q110=0,0,(AMS_2050!Q110/AMS_2030!Q110)^(1/20)-1)</f>
        <v>-2.9386208089121624E-7</v>
      </c>
      <c r="R110">
        <f>IF(AMS_2030!R110=0,0,(AMS_2050!R110/AMS_2030!R110)^(1/20)-1)</f>
        <v>3.4685743610651798E-8</v>
      </c>
      <c r="S110" s="64">
        <f t="shared" si="8"/>
        <v>-3.6947154924860115E-5</v>
      </c>
      <c r="T110" s="64">
        <f>IF(AMS_2030!T110=0,0,(AMS_2050!T110/AMS_2030!T110)^(1/20)-1)</f>
        <v>-3.6947154924860115E-5</v>
      </c>
      <c r="U110">
        <f>IF(AMS_2030!U110=0,0,(AMS_2050!U110/AMS_2030!U110)^(1/20)-1)</f>
        <v>-1.9741219089430828E-6</v>
      </c>
      <c r="V110">
        <f>IF(AMS_2030!V110=0,0,(AMS_2050!V110/AMS_2030!V110)^(1/20)-1)</f>
        <v>3.1810796663478413E-8</v>
      </c>
      <c r="W110">
        <f>IF(AMS_2030!W110=0,0,(AMS_2050!W110/AMS_2030!W110)^(1/20)-1)</f>
        <v>9.0327813567103732E-4</v>
      </c>
      <c r="X110">
        <f>IF(AMS_2030!X110=0,0,(AMS_2050!X110/AMS_2030!X110)^(1/20)-1)</f>
        <v>-3.7105182943975024E-6</v>
      </c>
      <c r="Y110">
        <f>IF(AMS_2030!Y110=0,0,(AMS_2050!Y110/AMS_2030!Y110)^(1/20)-1)</f>
        <v>-5.6476170276185123E-3</v>
      </c>
      <c r="Z110">
        <f>IF(AMS_2030!Z110=0,0,(AMS_2050!Z110/AMS_2030!Z110)^(1/20)-1)</f>
        <v>1.9429513560131895E-4</v>
      </c>
      <c r="AA110">
        <f>IF(AMS_2030!AA110=0,0,(AMS_2050!AA110/AMS_2030!AA110)^(1/20)-1)</f>
        <v>1.7302304792747858E-3</v>
      </c>
      <c r="AB110">
        <f>IF(AMS_2030!AB110=0,0,(AMS_2050!AB110/AMS_2030!AB110)^(1/20)-1)</f>
        <v>-2.7853739272942768E-5</v>
      </c>
      <c r="AC110">
        <f>IF(AMS_2030!AC110=0,0,(AMS_2050!AC110/AMS_2030!AC110)^(1/20)-1)</f>
        <v>-3.2473454331805041E-4</v>
      </c>
      <c r="AD110">
        <f>IF(AMS_2030!AD110=0,0,(AMS_2050!AD110/AMS_2030!AD110)^(1/20)-1)</f>
        <v>1.0870320321654248E-5</v>
      </c>
      <c r="AE110">
        <f>IF(AMS_2030!AE110=0,0,(AMS_2050!AE110/AMS_2030!AE110)^(1/20)-1)</f>
        <v>-3.206653614140631E-5</v>
      </c>
      <c r="AF110">
        <f>IF(AMS_2030!AF110=0,0,(AMS_2050!AF110/AMS_2030!AF110)^(1/20)-1)</f>
        <v>3.2950273427378995E-4</v>
      </c>
      <c r="AG110">
        <f>IF(AMS_2030!AG110=0,0,(AMS_2050!AG110/AMS_2030!AG110)^(1/20)-1)</f>
        <v>7.4072230924193683E-4</v>
      </c>
      <c r="AH110">
        <f>IF(AMS_2030!AH110=0,0,(AMS_2050!AH110/AMS_2030!AH110)^(1/20)-1)</f>
        <v>3.4258981072454731E-5</v>
      </c>
      <c r="AI110">
        <f>IF(AMS_2030!AI110=0,0,(AMS_2050!AI110/AMS_2030!AI110)^(1/20)-1)</f>
        <v>-1.275264452930136E-4</v>
      </c>
      <c r="AJ110">
        <f>IF(AMS_2030!AJ110=0,0,(AMS_2050!AJ110/AMS_2030!AJ110)^(1/20)-1)</f>
        <v>-1.0397853122401379E-5</v>
      </c>
      <c r="AK110">
        <f>IF(AMS_2030!AK110=0,0,(AMS_2050!AK110/AMS_2030!AK110)^(1/20)-1)</f>
        <v>0</v>
      </c>
      <c r="AL110">
        <f>IF(AMS_2030!AL110=0,0,(AMS_2050!AL110/AMS_2030!AL110)^(1/20)-1)</f>
        <v>-2.907263659687187E-4</v>
      </c>
      <c r="AM110">
        <f>IF(AMS_2030!AM110=0,0,(AMS_2050!AM110/AMS_2030!AM110)^(1/20)-1)</f>
        <v>-1.7779543604046211E-7</v>
      </c>
      <c r="AN110">
        <f>IF(AMS_2030!AN110=0,0,(AMS_2050!AN110/AMS_2030!AN110)^(1/20)-1)</f>
        <v>0</v>
      </c>
      <c r="AO110">
        <f>IF(AMS_2030!AO110=0,0,(AMS_2050!AO110/AMS_2030!AO110)^(1/20)-1)</f>
        <v>6.0834255105612911E-5</v>
      </c>
      <c r="AP110">
        <f>IF(AMS_2030!AP110=0,0,(AMS_2050!AP110/AMS_2030!AP110)^(1/20)-1)</f>
        <v>0</v>
      </c>
      <c r="AQ110">
        <f>IF(AMS_2030!AQ110=0,0,(AMS_2050!AQ110/AMS_2030!AQ110)^(1/20)-1)</f>
        <v>0</v>
      </c>
      <c r="AR110">
        <f>IF(AMS_2030!AR110=0,0,(AMS_2050!AR110/AMS_2030!AR110)^(1/20)-1)</f>
        <v>0</v>
      </c>
      <c r="AS110">
        <f>IF(AMS_2030!AS110=0,0,(AMS_2050!AS110/AMS_2030!AS110)^(1/20)-1)</f>
        <v>0</v>
      </c>
      <c r="AT110">
        <f>IF(AMS_2030!AT110=0,0,(AMS_2050!AT110/AMS_2030!AT110)^(1/20)-1)</f>
        <v>-6.7347262333472546E-4</v>
      </c>
      <c r="AU110">
        <f>IF(AMS_2030!AU110=0,0,(AMS_2050!AU110/AMS_2030!AU110)^(1/20)-1)</f>
        <v>-9.6356146345144555E-4</v>
      </c>
    </row>
    <row r="111" spans="1:47" x14ac:dyDescent="0.25">
      <c r="A111" s="146"/>
      <c r="B111" s="1" t="s">
        <v>35</v>
      </c>
      <c r="C111" s="1">
        <v>33</v>
      </c>
      <c r="D111" s="4" t="s">
        <v>72</v>
      </c>
      <c r="E111">
        <f>IF(AMS_2030!E111=0,0,(AMS_2050!E111/AMS_2030!E111)^(1/20)-1)</f>
        <v>0</v>
      </c>
      <c r="F111">
        <f>IF(AMS_2030!F111=0,0,(AMS_2050!F111/AMS_2030!F111)^(1/20)-1)</f>
        <v>0</v>
      </c>
      <c r="G111">
        <f>IF(AMS_2030!G111=0,0,(AMS_2050!G111/AMS_2030!G111)^(1/20)-1)</f>
        <v>0</v>
      </c>
      <c r="H111">
        <f>IF(AMS_2030!H111=0,0,(AMS_2050!H111/AMS_2030!H111)^(1/20)-1)</f>
        <v>0</v>
      </c>
      <c r="I111">
        <f>IF(AMS_2030!I111=0,0,(AMS_2050!I111/AMS_2030!I111)^(1/20)-1)</f>
        <v>0</v>
      </c>
      <c r="J111">
        <f>IF(AMS_2030!J111=0,0,(AMS_2050!J111/AMS_2030!J111)^(1/20)-1)</f>
        <v>0</v>
      </c>
      <c r="K111" s="64">
        <f>IF('AMS_2030 (Z)'!AW111=0,0,('AMS_2050 (Z)'!AW111/'AMS_2030 (Z)'!AW111)^(1/20)-1)</f>
        <v>0</v>
      </c>
      <c r="L111" s="64">
        <f t="shared" si="11"/>
        <v>0</v>
      </c>
      <c r="M111">
        <f>IF(AMS_2030!M111=0,0,(AMS_2050!M111/AMS_2030!M111)^(1/20)-1)</f>
        <v>0</v>
      </c>
      <c r="N111">
        <f>IF(AMS_2030!N111=0,0,(AMS_2050!N111/AMS_2030!N111)^(1/20)-1)</f>
        <v>0</v>
      </c>
      <c r="O111">
        <f>IF(AMS_2030!O111=0,0,(AMS_2050!O111/AMS_2030!O111)^(1/20)-1)</f>
        <v>0</v>
      </c>
      <c r="P111">
        <f>IF(AMS_2030!P111=0,0,(AMS_2050!P111/AMS_2030!P111)^(1/20)-1)</f>
        <v>0</v>
      </c>
      <c r="Q111">
        <f>IF(AMS_2030!Q111=0,0,(AMS_2050!Q111/AMS_2030!Q111)^(1/20)-1)</f>
        <v>0</v>
      </c>
      <c r="R111">
        <f>IF(AMS_2030!R111=0,0,(AMS_2050!R111/AMS_2030!R111)^(1/20)-1)</f>
        <v>0</v>
      </c>
      <c r="S111" s="64">
        <f t="shared" si="8"/>
        <v>0</v>
      </c>
      <c r="T111" s="64">
        <f>IF(AMS_2030!T111=0,0,(AMS_2050!T111/AMS_2030!T111)^(1/20)-1)</f>
        <v>0</v>
      </c>
      <c r="U111">
        <f>IF(AMS_2030!U111=0,0,(AMS_2050!U111/AMS_2030!U111)^(1/20)-1)</f>
        <v>0</v>
      </c>
      <c r="V111">
        <f>IF(AMS_2030!V111=0,0,(AMS_2050!V111/AMS_2030!V111)^(1/20)-1)</f>
        <v>0</v>
      </c>
      <c r="W111">
        <f>IF(AMS_2030!W111=0,0,(AMS_2050!W111/AMS_2030!W111)^(1/20)-1)</f>
        <v>0</v>
      </c>
      <c r="X111">
        <f>IF(AMS_2030!X111=0,0,(AMS_2050!X111/AMS_2030!X111)^(1/20)-1)</f>
        <v>0</v>
      </c>
      <c r="Y111">
        <f>IF(AMS_2030!Y111=0,0,(AMS_2050!Y111/AMS_2030!Y111)^(1/20)-1)</f>
        <v>0</v>
      </c>
      <c r="Z111">
        <f>IF(AMS_2030!Z111=0,0,(AMS_2050!Z111/AMS_2030!Z111)^(1/20)-1)</f>
        <v>0</v>
      </c>
      <c r="AA111">
        <f>IF(AMS_2030!AA111=0,0,(AMS_2050!AA111/AMS_2030!AA111)^(1/20)-1)</f>
        <v>0</v>
      </c>
      <c r="AB111">
        <f>IF(AMS_2030!AB111=0,0,(AMS_2050!AB111/AMS_2030!AB111)^(1/20)-1)</f>
        <v>0</v>
      </c>
      <c r="AC111">
        <f>IF(AMS_2030!AC111=0,0,(AMS_2050!AC111/AMS_2030!AC111)^(1/20)-1)</f>
        <v>0</v>
      </c>
      <c r="AD111">
        <f>IF(AMS_2030!AD111=0,0,(AMS_2050!AD111/AMS_2030!AD111)^(1/20)-1)</f>
        <v>0</v>
      </c>
      <c r="AE111">
        <f>IF(AMS_2030!AE111=0,0,(AMS_2050!AE111/AMS_2030!AE111)^(1/20)-1)</f>
        <v>0</v>
      </c>
      <c r="AF111">
        <f>IF(AMS_2030!AF111=0,0,(AMS_2050!AF111/AMS_2030!AF111)^(1/20)-1)</f>
        <v>0</v>
      </c>
      <c r="AG111">
        <f>IF(AMS_2030!AG111=0,0,(AMS_2050!AG111/AMS_2030!AG111)^(1/20)-1)</f>
        <v>0</v>
      </c>
      <c r="AH111">
        <f>IF(AMS_2030!AH111=0,0,(AMS_2050!AH111/AMS_2030!AH111)^(1/20)-1)</f>
        <v>0</v>
      </c>
      <c r="AI111">
        <f>IF(AMS_2030!AI111=0,0,(AMS_2050!AI111/AMS_2030!AI111)^(1/20)-1)</f>
        <v>0</v>
      </c>
      <c r="AJ111">
        <f>IF(AMS_2030!AJ111=0,0,(AMS_2050!AJ111/AMS_2030!AJ111)^(1/20)-1)</f>
        <v>0</v>
      </c>
      <c r="AK111">
        <f>IF(AMS_2030!AK111=0,0,(AMS_2050!AK111/AMS_2030!AK111)^(1/20)-1)</f>
        <v>0</v>
      </c>
      <c r="AL111">
        <f>IF(AMS_2030!AL111=0,0,(AMS_2050!AL111/AMS_2030!AL111)^(1/20)-1)</f>
        <v>0</v>
      </c>
      <c r="AM111">
        <f>IF(AMS_2030!AM111=0,0,(AMS_2050!AM111/AMS_2030!AM111)^(1/20)-1)</f>
        <v>0</v>
      </c>
      <c r="AN111">
        <f>IF(AMS_2030!AN111=0,0,(AMS_2050!AN111/AMS_2030!AN111)^(1/20)-1)</f>
        <v>0</v>
      </c>
      <c r="AO111">
        <f>IF(AMS_2030!AO111=0,0,(AMS_2050!AO111/AMS_2030!AO111)^(1/20)-1)</f>
        <v>0</v>
      </c>
      <c r="AP111">
        <f>IF(AMS_2030!AP111=0,0,(AMS_2050!AP111/AMS_2030!AP111)^(1/20)-1)</f>
        <v>0</v>
      </c>
      <c r="AQ111">
        <f>IF(AMS_2030!AQ111=0,0,(AMS_2050!AQ111/AMS_2030!AQ111)^(1/20)-1)</f>
        <v>0</v>
      </c>
      <c r="AR111">
        <f>IF(AMS_2030!AR111=0,0,(AMS_2050!AR111/AMS_2030!AR111)^(1/20)-1)</f>
        <v>0</v>
      </c>
      <c r="AS111">
        <f>IF(AMS_2030!AS111=0,0,(AMS_2050!AS111/AMS_2030!AS111)^(1/20)-1)</f>
        <v>0</v>
      </c>
      <c r="AT111">
        <f>IF(AMS_2030!AT111=0,0,(AMS_2050!AT111/AMS_2030!AT111)^(1/20)-1)</f>
        <v>0</v>
      </c>
      <c r="AU111">
        <f>IF(AMS_2030!AU111=0,0,(AMS_2050!AU111/AMS_2030!AU111)^(1/20)-1)</f>
        <v>0</v>
      </c>
    </row>
    <row r="112" spans="1:47" x14ac:dyDescent="0.25">
      <c r="A112" s="146"/>
      <c r="B112" s="1" t="s">
        <v>36</v>
      </c>
      <c r="C112" s="1">
        <v>34</v>
      </c>
      <c r="D112" s="4" t="s">
        <v>73</v>
      </c>
      <c r="E112">
        <f>IF(AMS_2030!E112=0,0,(AMS_2050!E112/AMS_2030!E112)^(1/20)-1)</f>
        <v>2.392013624717082E-3</v>
      </c>
      <c r="F112">
        <f>IF(AMS_2030!F112=0,0,(AMS_2050!F112/AMS_2030!F112)^(1/20)-1)</f>
        <v>7.8153686663728905E-4</v>
      </c>
      <c r="G112">
        <f>IF(AMS_2030!G112=0,0,(AMS_2050!G112/AMS_2030!G112)^(1/20)-1)</f>
        <v>0</v>
      </c>
      <c r="H112">
        <f>IF(AMS_2030!H112=0,0,(AMS_2050!H112/AMS_2030!H112)^(1/20)-1)</f>
        <v>0</v>
      </c>
      <c r="I112">
        <f>IF(AMS_2030!I112=0,0,(AMS_2050!I112/AMS_2030!I112)^(1/20)-1)</f>
        <v>0</v>
      </c>
      <c r="J112">
        <f>IF(AMS_2030!J112=0,0,(AMS_2050!J112/AMS_2030!J112)^(1/20)-1)</f>
        <v>9.7737768022465588E-5</v>
      </c>
      <c r="K112" s="64">
        <f>IF('AMS_2030 (Z)'!AW112=0,0,('AMS_2050 (Z)'!AW112/'AMS_2030 (Z)'!AW112)^(1/20)-1)</f>
        <v>8.9349892099455097E-4</v>
      </c>
      <c r="L112" s="64">
        <f t="shared" si="11"/>
        <v>8.9349892099455097E-4</v>
      </c>
      <c r="M112">
        <f>IF(AMS_2030!M112=0,0,(AMS_2050!M112/AMS_2030!M112)^(1/20)-1)</f>
        <v>2.1924209289976293E-3</v>
      </c>
      <c r="N112">
        <f>IF(AMS_2030!N112=0,0,(AMS_2050!N112/AMS_2030!N112)^(1/20)-1)</f>
        <v>0</v>
      </c>
      <c r="O112">
        <f>IF(AMS_2030!O112=0,0,(AMS_2050!O112/AMS_2030!O112)^(1/20)-1)</f>
        <v>0</v>
      </c>
      <c r="P112">
        <f>IF(AMS_2030!P112=0,0,(AMS_2050!P112/AMS_2030!P112)^(1/20)-1)</f>
        <v>5.1283457729245363E-4</v>
      </c>
      <c r="Q112">
        <f>IF(AMS_2030!Q112=0,0,(AMS_2050!Q112/AMS_2030!Q112)^(1/20)-1)</f>
        <v>-2.9386208089121624E-7</v>
      </c>
      <c r="R112">
        <f>IF(AMS_2030!R112=0,0,(AMS_2050!R112/AMS_2030!R112)^(1/20)-1)</f>
        <v>0</v>
      </c>
      <c r="S112" s="64">
        <f t="shared" si="8"/>
        <v>1.3835563768438419E-5</v>
      </c>
      <c r="T112" s="64">
        <f>IF(AMS_2030!T112=0,0,(AMS_2050!T112/AMS_2030!T112)^(1/20)-1)</f>
        <v>1.3835563768438419E-5</v>
      </c>
      <c r="U112">
        <f>IF(AMS_2030!U112=0,0,(AMS_2050!U112/AMS_2030!U112)^(1/20)-1)</f>
        <v>0</v>
      </c>
      <c r="V112">
        <f>IF(AMS_2030!V112=0,0,(AMS_2050!V112/AMS_2030!V112)^(1/20)-1)</f>
        <v>0</v>
      </c>
      <c r="W112">
        <f>IF(AMS_2030!W112=0,0,(AMS_2050!W112/AMS_2030!W112)^(1/20)-1)</f>
        <v>8.1770479202059043E-4</v>
      </c>
      <c r="X112">
        <f>IF(AMS_2030!X112=0,0,(AMS_2050!X112/AMS_2030!X112)^(1/20)-1)</f>
        <v>-7.3229297696819629E-6</v>
      </c>
      <c r="Y112">
        <f>IF(AMS_2030!Y112=0,0,(AMS_2050!Y112/AMS_2030!Y112)^(1/20)-1)</f>
        <v>0</v>
      </c>
      <c r="Z112">
        <f>IF(AMS_2030!Z112=0,0,(AMS_2050!Z112/AMS_2030!Z112)^(1/20)-1)</f>
        <v>-8.1058923202914634E-4</v>
      </c>
      <c r="AA112">
        <f>IF(AMS_2030!AA112=0,0,(AMS_2050!AA112/AMS_2030!AA112)^(1/20)-1)</f>
        <v>0</v>
      </c>
      <c r="AB112">
        <f>IF(AMS_2030!AB112=0,0,(AMS_2050!AB112/AMS_2030!AB112)^(1/20)-1)</f>
        <v>1.6969937626987175E-4</v>
      </c>
      <c r="AC112">
        <f>IF(AMS_2030!AC112=0,0,(AMS_2050!AC112/AMS_2030!AC112)^(1/20)-1)</f>
        <v>0</v>
      </c>
      <c r="AD112">
        <f>IF(AMS_2030!AD112=0,0,(AMS_2050!AD112/AMS_2030!AD112)^(1/20)-1)</f>
        <v>1.0870320321654248E-5</v>
      </c>
      <c r="AE112">
        <f>IF(AMS_2030!AE112=0,0,(AMS_2050!AE112/AMS_2030!AE112)^(1/20)-1)</f>
        <v>-3.206653614140631E-5</v>
      </c>
      <c r="AF112">
        <f>IF(AMS_2030!AF112=0,0,(AMS_2050!AF112/AMS_2030!AF112)^(1/20)-1)</f>
        <v>3.2950273427378995E-4</v>
      </c>
      <c r="AG112">
        <f>IF(AMS_2030!AG112=0,0,(AMS_2050!AG112/AMS_2030!AG112)^(1/20)-1)</f>
        <v>0</v>
      </c>
      <c r="AH112">
        <f>IF(AMS_2030!AH112=0,0,(AMS_2050!AH112/AMS_2030!AH112)^(1/20)-1)</f>
        <v>3.4258981072454731E-5</v>
      </c>
      <c r="AI112">
        <f>IF(AMS_2030!AI112=0,0,(AMS_2050!AI112/AMS_2030!AI112)^(1/20)-1)</f>
        <v>-1.272334996822444E-4</v>
      </c>
      <c r="AJ112">
        <f>IF(AMS_2030!AJ112=0,0,(AMS_2050!AJ112/AMS_2030!AJ112)^(1/20)-1)</f>
        <v>1.2492026877364282E-6</v>
      </c>
      <c r="AK112">
        <f>IF(AMS_2030!AK112=0,0,(AMS_2050!AK112/AMS_2030!AK112)^(1/20)-1)</f>
        <v>0</v>
      </c>
      <c r="AL112">
        <f>IF(AMS_2030!AL112=0,0,(AMS_2050!AL112/AMS_2030!AL112)^(1/20)-1)</f>
        <v>-2.9072636596882973E-4</v>
      </c>
      <c r="AM112">
        <f>IF(AMS_2030!AM112=0,0,(AMS_2050!AM112/AMS_2030!AM112)^(1/20)-1)</f>
        <v>-4.3913561398323253E-7</v>
      </c>
      <c r="AN112">
        <f>IF(AMS_2030!AN112=0,0,(AMS_2050!AN112/AMS_2030!AN112)^(1/20)-1)</f>
        <v>0</v>
      </c>
      <c r="AO112">
        <f>IF(AMS_2030!AO112=0,0,(AMS_2050!AO112/AMS_2030!AO112)^(1/20)-1)</f>
        <v>6.0834255105612911E-5</v>
      </c>
      <c r="AP112">
        <f>IF(AMS_2030!AP112=0,0,(AMS_2050!AP112/AMS_2030!AP112)^(1/20)-1)</f>
        <v>0</v>
      </c>
      <c r="AQ112">
        <f>IF(AMS_2030!AQ112=0,0,(AMS_2050!AQ112/AMS_2030!AQ112)^(1/20)-1)</f>
        <v>0</v>
      </c>
      <c r="AR112">
        <f>IF(AMS_2030!AR112=0,0,(AMS_2050!AR112/AMS_2030!AR112)^(1/20)-1)</f>
        <v>0</v>
      </c>
      <c r="AS112">
        <f>IF(AMS_2030!AS112=0,0,(AMS_2050!AS112/AMS_2030!AS112)^(1/20)-1)</f>
        <v>0</v>
      </c>
      <c r="AT112">
        <f>IF(AMS_2030!AT112=0,0,(AMS_2050!AT112/AMS_2030!AT112)^(1/20)-1)</f>
        <v>-3.2285523324582233E-4</v>
      </c>
      <c r="AU112">
        <f>IF(AMS_2030!AU112=0,0,(AMS_2050!AU112/AMS_2030!AU112)^(1/20)-1)</f>
        <v>0</v>
      </c>
    </row>
    <row r="113" spans="1:47" x14ac:dyDescent="0.25">
      <c r="A113" s="146"/>
      <c r="B113" s="1" t="s">
        <v>37</v>
      </c>
      <c r="C113" s="1">
        <v>35</v>
      </c>
      <c r="D113" s="4" t="s">
        <v>74</v>
      </c>
      <c r="E113">
        <f>IF(AMS_2030!E113=0,0,(AMS_2050!E113/AMS_2030!E113)^(1/20)-1)</f>
        <v>-6.7006437067809177E-3</v>
      </c>
      <c r="F113">
        <f>IF(AMS_2030!F113=0,0,(AMS_2050!F113/AMS_2030!F113)^(1/20)-1)</f>
        <v>-5.486244964331477E-3</v>
      </c>
      <c r="G113">
        <f>IF(AMS_2030!G113=0,0,(AMS_2050!G113/AMS_2030!G113)^(1/20)-1)</f>
        <v>-6.2405615132404835E-3</v>
      </c>
      <c r="H113">
        <f>IF(AMS_2030!H113=0,0,(AMS_2050!H113/AMS_2030!H113)^(1/20)-1)</f>
        <v>-5.4710055666503665E-3</v>
      </c>
      <c r="I113">
        <f>IF(AMS_2030!I113=0,0,(AMS_2050!I113/AMS_2030!I113)^(1/20)-1)</f>
        <v>-6.1777201589301445E-3</v>
      </c>
      <c r="J113">
        <f>IF(AMS_2030!J113=0,0,(AMS_2050!J113/AMS_2030!J113)^(1/20)-1)</f>
        <v>-6.0370298760257235E-3</v>
      </c>
      <c r="K113" s="64">
        <f>IF('AMS_2030 (Z)'!AW113=0,0,('AMS_2050 (Z)'!AW113/'AMS_2030 (Z)'!AW113)^(1/20)-1)</f>
        <v>-5.5943849613157015E-3</v>
      </c>
      <c r="L113" s="64">
        <f t="shared" si="11"/>
        <v>-5.5943849613157015E-3</v>
      </c>
      <c r="M113">
        <f>IF(AMS_2030!M113=0,0,(AMS_2050!M113/AMS_2030!M113)^(1/20)-1)</f>
        <v>-4.7251392243992107E-3</v>
      </c>
      <c r="N113">
        <f>IF(AMS_2030!N113=0,0,(AMS_2050!N113/AMS_2030!N113)^(1/20)-1)</f>
        <v>-6.2906411766313619E-3</v>
      </c>
      <c r="O113">
        <f>IF(AMS_2030!O113=0,0,(AMS_2050!O113/AMS_2030!O113)^(1/20)-1)</f>
        <v>-7.000312727259983E-3</v>
      </c>
      <c r="P113">
        <f>IF(AMS_2030!P113=0,0,(AMS_2050!P113/AMS_2030!P113)^(1/20)-1)</f>
        <v>-7.7760807251698871E-3</v>
      </c>
      <c r="Q113">
        <f>IF(AMS_2030!Q113=0,0,(AMS_2050!Q113/AMS_2030!Q113)^(1/20)-1)</f>
        <v>-6.2408559838829092E-3</v>
      </c>
      <c r="R113">
        <f>IF(AMS_2030!R113=0,0,(AMS_2050!R113/AMS_2030!R113)^(1/20)-1)</f>
        <v>-6.2405294863820959E-3</v>
      </c>
      <c r="S113" s="64">
        <f t="shared" si="8"/>
        <v>-6.2289114406087753E-3</v>
      </c>
      <c r="T113" s="64">
        <f>IF(AMS_2030!T113=0,0,(AMS_2050!T113/AMS_2030!T113)^(1/20)-1)</f>
        <v>-6.2289114406087753E-3</v>
      </c>
      <c r="U113">
        <f>IF(AMS_2030!U113=0,0,(AMS_2050!U113/AMS_2030!U113)^(1/20)-1)</f>
        <v>-6.2377683301580999E-3</v>
      </c>
      <c r="V113">
        <f>IF(AMS_2030!V113=0,0,(AMS_2050!V113/AMS_2030!V113)^(1/20)-1)</f>
        <v>-6.240532343387839E-3</v>
      </c>
      <c r="W113">
        <f>IF(AMS_2030!W113=0,0,(AMS_2050!W113/AMS_2030!W113)^(1/20)-1)</f>
        <v>-4.94297765638263E-3</v>
      </c>
      <c r="X113">
        <f>IF(AMS_2030!X113=0,0,(AMS_2050!X113/AMS_2030!X113)^(1/20)-1)</f>
        <v>-6.2215420674111011E-3</v>
      </c>
      <c r="Y113">
        <f>IF(AMS_2030!Y113=0,0,(AMS_2050!Y113/AMS_2030!Y113)^(1/20)-1)</f>
        <v>-1.1852936668028224E-2</v>
      </c>
      <c r="Z113">
        <f>IF(AMS_2030!Z113=0,0,(AMS_2050!Z113/AMS_2030!Z113)^(1/20)-1)</f>
        <v>-6.0451416996992746E-3</v>
      </c>
      <c r="AA113">
        <f>IF(AMS_2030!AA113=0,0,(AMS_2050!AA113/AMS_2030!AA113)^(1/20)-1)</f>
        <v>-4.5211304412231534E-3</v>
      </c>
      <c r="AB113">
        <f>IF(AMS_2030!AB113=0,0,(AMS_2050!AB113/AMS_2030!AB113)^(1/20)-1)</f>
        <v>-6.2707087805428108E-3</v>
      </c>
      <c r="AC113">
        <f>IF(AMS_2030!AC113=0,0,(AMS_2050!AC113/AMS_2030!AC113)^(1/20)-1)</f>
        <v>-6.5632719722990007E-3</v>
      </c>
      <c r="AD113">
        <f>IF(AMS_2030!AD113=0,0,(AMS_2050!AD113/AMS_2030!AD113)^(1/20)-1)</f>
        <v>-6.2297614722746086E-3</v>
      </c>
      <c r="AE113">
        <f>IF(AMS_2030!AE113=0,0,(AMS_2050!AE113/AMS_2030!AE113)^(1/20)-1)</f>
        <v>-6.2724303785388624E-3</v>
      </c>
      <c r="AF113">
        <f>IF(AMS_2030!AF113=0,0,(AMS_2050!AF113/AMS_2030!AF113)^(1/20)-1)</f>
        <v>-5.9131175042800299E-3</v>
      </c>
      <c r="AG113">
        <f>IF(AMS_2030!AG113=0,0,(AMS_2050!AG113/AMS_2030!AG113)^(1/20)-1)</f>
        <v>-5.5044641713694054E-3</v>
      </c>
      <c r="AH113">
        <f>IF(AMS_2030!AH113=0,0,(AMS_2050!AH113/AMS_2030!AH113)^(1/20)-1)</f>
        <v>-6.2065187699571478E-3</v>
      </c>
      <c r="AI113">
        <f>IF(AMS_2030!AI113=0,0,(AMS_2050!AI113/AMS_2030!AI113)^(1/20)-1)</f>
        <v>-6.3673227248992603E-3</v>
      </c>
      <c r="AJ113">
        <f>IF(AMS_2030!AJ113=0,0,(AMS_2050!AJ113/AMS_2030!AJ113)^(1/20)-1)</f>
        <v>-6.2590938508167993E-3</v>
      </c>
      <c r="AK113">
        <f>IF(AMS_2030!AK113=0,0,(AMS_2050!AK113/AMS_2030!AK113)^(1/20)-1)</f>
        <v>0</v>
      </c>
      <c r="AL113">
        <f>IF(AMS_2030!AL113=0,0,(AMS_2050!AL113/AMS_2030!AL113)^(1/20)-1)</f>
        <v>-6.5294760251555228E-3</v>
      </c>
      <c r="AM113">
        <f>IF(AMS_2030!AM113=0,0,(AMS_2050!AM113/AMS_2030!AM113)^(1/20)-1)</f>
        <v>-6.2407289844204072E-3</v>
      </c>
      <c r="AN113">
        <f>IF(AMS_2030!AN113=0,0,(AMS_2050!AN113/AMS_2030!AN113)^(1/20)-1)</f>
        <v>0</v>
      </c>
      <c r="AO113">
        <f>IF(AMS_2030!AO113=0,0,(AMS_2050!AO113/AMS_2030!AO113)^(1/20)-1)</f>
        <v>-6.1801093406211871E-3</v>
      </c>
      <c r="AP113">
        <f>IF(AMS_2030!AP113=0,0,(AMS_2050!AP113/AMS_2030!AP113)^(1/20)-1)</f>
        <v>-6.2405639556671888E-3</v>
      </c>
      <c r="AQ113">
        <f>IF(AMS_2030!AQ113=0,0,(AMS_2050!AQ113/AMS_2030!AQ113)^(1/20)-1)</f>
        <v>0</v>
      </c>
      <c r="AR113">
        <f>IF(AMS_2030!AR113=0,0,(AMS_2050!AR113/AMS_2030!AR113)^(1/20)-1)</f>
        <v>-6.2405639556670778E-3</v>
      </c>
      <c r="AS113">
        <f>IF(AMS_2030!AS113=0,0,(AMS_2050!AS113/AMS_2030!AS113)^(1/20)-1)</f>
        <v>-6.2405639556671888E-3</v>
      </c>
      <c r="AT113">
        <f>IF(AMS_2030!AT113=0,0,(AMS_2050!AT113/AMS_2030!AT113)^(1/20)-1)</f>
        <v>-7.5988709395388154E-3</v>
      </c>
      <c r="AU113">
        <f>IF(AMS_2030!AU113=0,0,(AMS_2050!AU113/AMS_2030!AU113)^(1/20)-1)</f>
        <v>-7.655472862090007E-3</v>
      </c>
    </row>
    <row r="114" spans="1:47" x14ac:dyDescent="0.25">
      <c r="A114" s="146"/>
      <c r="B114" s="1" t="s">
        <v>38</v>
      </c>
      <c r="C114" s="1">
        <v>36</v>
      </c>
      <c r="D114" s="4" t="s">
        <v>75</v>
      </c>
      <c r="E114">
        <f>IF(AMS_2030!E114=0,0,(AMS_2050!E114/AMS_2030!E114)^(1/20)-1)</f>
        <v>0</v>
      </c>
      <c r="F114">
        <f>IF(AMS_2030!F114=0,0,(AMS_2050!F114/AMS_2030!F114)^(1/20)-1)</f>
        <v>0</v>
      </c>
      <c r="G114">
        <f>IF(AMS_2030!G114=0,0,(AMS_2050!G114/AMS_2030!G114)^(1/20)-1)</f>
        <v>0</v>
      </c>
      <c r="H114">
        <f>IF(AMS_2030!H114=0,0,(AMS_2050!H114/AMS_2030!H114)^(1/20)-1)</f>
        <v>0</v>
      </c>
      <c r="I114">
        <f>IF(AMS_2030!I114=0,0,(AMS_2050!I114/AMS_2030!I114)^(1/20)-1)</f>
        <v>0</v>
      </c>
      <c r="J114">
        <f>IF(AMS_2030!J114=0,0,(AMS_2050!J114/AMS_2030!J114)^(1/20)-1)</f>
        <v>0</v>
      </c>
      <c r="K114" s="64">
        <f>IF('AMS_2030 (Z)'!AW114=0,0,('AMS_2050 (Z)'!AW114/'AMS_2030 (Z)'!AW114)^(1/20)-1)</f>
        <v>0</v>
      </c>
      <c r="L114" s="64">
        <f t="shared" si="11"/>
        <v>0</v>
      </c>
      <c r="M114">
        <f>IF(AMS_2030!M114=0,0,(AMS_2050!M114/AMS_2030!M114)^(1/20)-1)</f>
        <v>0</v>
      </c>
      <c r="N114">
        <f>IF(AMS_2030!N114=0,0,(AMS_2050!N114/AMS_2030!N114)^(1/20)-1)</f>
        <v>0</v>
      </c>
      <c r="O114">
        <f>IF(AMS_2030!O114=0,0,(AMS_2050!O114/AMS_2030!O114)^(1/20)-1)</f>
        <v>0</v>
      </c>
      <c r="P114">
        <f>IF(AMS_2030!P114=0,0,(AMS_2050!P114/AMS_2030!P114)^(1/20)-1)</f>
        <v>0</v>
      </c>
      <c r="Q114">
        <f>IF(AMS_2030!Q114=0,0,(AMS_2050!Q114/AMS_2030!Q114)^(1/20)-1)</f>
        <v>0</v>
      </c>
      <c r="R114">
        <f>IF(AMS_2030!R114=0,0,(AMS_2050!R114/AMS_2030!R114)^(1/20)-1)</f>
        <v>0</v>
      </c>
      <c r="S114" s="64">
        <f t="shared" si="8"/>
        <v>0</v>
      </c>
      <c r="T114" s="64">
        <f>IF(AMS_2030!T114=0,0,(AMS_2050!T114/AMS_2030!T114)^(1/20)-1)</f>
        <v>0</v>
      </c>
      <c r="U114">
        <f>IF(AMS_2030!U114=0,0,(AMS_2050!U114/AMS_2030!U114)^(1/20)-1)</f>
        <v>0</v>
      </c>
      <c r="V114">
        <f>IF(AMS_2030!V114=0,0,(AMS_2050!V114/AMS_2030!V114)^(1/20)-1)</f>
        <v>0</v>
      </c>
      <c r="W114">
        <f>IF(AMS_2030!W114=0,0,(AMS_2050!W114/AMS_2030!W114)^(1/20)-1)</f>
        <v>0</v>
      </c>
      <c r="X114">
        <f>IF(AMS_2030!X114=0,0,(AMS_2050!X114/AMS_2030!X114)^(1/20)-1)</f>
        <v>0</v>
      </c>
      <c r="Y114">
        <f>IF(AMS_2030!Y114=0,0,(AMS_2050!Y114/AMS_2030!Y114)^(1/20)-1)</f>
        <v>0</v>
      </c>
      <c r="Z114">
        <f>IF(AMS_2030!Z114=0,0,(AMS_2050!Z114/AMS_2030!Z114)^(1/20)-1)</f>
        <v>0</v>
      </c>
      <c r="AA114">
        <f>IF(AMS_2030!AA114=0,0,(AMS_2050!AA114/AMS_2030!AA114)^(1/20)-1)</f>
        <v>0</v>
      </c>
      <c r="AB114">
        <f>IF(AMS_2030!AB114=0,0,(AMS_2050!AB114/AMS_2030!AB114)^(1/20)-1)</f>
        <v>0</v>
      </c>
      <c r="AC114">
        <f>IF(AMS_2030!AC114=0,0,(AMS_2050!AC114/AMS_2030!AC114)^(1/20)-1)</f>
        <v>0</v>
      </c>
      <c r="AD114">
        <f>IF(AMS_2030!AD114=0,0,(AMS_2050!AD114/AMS_2030!AD114)^(1/20)-1)</f>
        <v>0</v>
      </c>
      <c r="AE114">
        <f>IF(AMS_2030!AE114=0,0,(AMS_2050!AE114/AMS_2030!AE114)^(1/20)-1)</f>
        <v>0</v>
      </c>
      <c r="AF114">
        <f>IF(AMS_2030!AF114=0,0,(AMS_2050!AF114/AMS_2030!AF114)^(1/20)-1)</f>
        <v>0</v>
      </c>
      <c r="AG114">
        <f>IF(AMS_2030!AG114=0,0,(AMS_2050!AG114/AMS_2030!AG114)^(1/20)-1)</f>
        <v>0</v>
      </c>
      <c r="AH114">
        <f>IF(AMS_2030!AH114=0,0,(AMS_2050!AH114/AMS_2030!AH114)^(1/20)-1)</f>
        <v>0</v>
      </c>
      <c r="AI114">
        <f>IF(AMS_2030!AI114=0,0,(AMS_2050!AI114/AMS_2030!AI114)^(1/20)-1)</f>
        <v>0</v>
      </c>
      <c r="AJ114">
        <f>IF(AMS_2030!AJ114=0,0,(AMS_2050!AJ114/AMS_2030!AJ114)^(1/20)-1)</f>
        <v>0</v>
      </c>
      <c r="AK114">
        <f>IF(AMS_2030!AK114=0,0,(AMS_2050!AK114/AMS_2030!AK114)^(1/20)-1)</f>
        <v>0</v>
      </c>
      <c r="AL114">
        <f>IF(AMS_2030!AL114=0,0,(AMS_2050!AL114/AMS_2030!AL114)^(1/20)-1)</f>
        <v>0</v>
      </c>
      <c r="AM114">
        <f>IF(AMS_2030!AM114=0,0,(AMS_2050!AM114/AMS_2030!AM114)^(1/20)-1)</f>
        <v>0</v>
      </c>
      <c r="AN114">
        <f>IF(AMS_2030!AN114=0,0,(AMS_2050!AN114/AMS_2030!AN114)^(1/20)-1)</f>
        <v>0</v>
      </c>
      <c r="AO114">
        <f>IF(AMS_2030!AO114=0,0,(AMS_2050!AO114/AMS_2030!AO114)^(1/20)-1)</f>
        <v>0</v>
      </c>
      <c r="AP114">
        <f>IF(AMS_2030!AP114=0,0,(AMS_2050!AP114/AMS_2030!AP114)^(1/20)-1)</f>
        <v>0</v>
      </c>
      <c r="AQ114">
        <f>IF(AMS_2030!AQ114=0,0,(AMS_2050!AQ114/AMS_2030!AQ114)^(1/20)-1)</f>
        <v>0</v>
      </c>
      <c r="AR114">
        <f>IF(AMS_2030!AR114=0,0,(AMS_2050!AR114/AMS_2030!AR114)^(1/20)-1)</f>
        <v>0</v>
      </c>
      <c r="AS114">
        <f>IF(AMS_2030!AS114=0,0,(AMS_2050!AS114/AMS_2030!AS114)^(1/20)-1)</f>
        <v>0</v>
      </c>
      <c r="AT114">
        <f>IF(AMS_2030!AT114=0,0,(AMS_2050!AT114/AMS_2030!AT114)^(1/20)-1)</f>
        <v>0</v>
      </c>
      <c r="AU114">
        <f>IF(AMS_2030!AU114=0,0,(AMS_2050!AU114/AMS_2030!AU114)^(1/20)-1)</f>
        <v>0</v>
      </c>
    </row>
    <row r="115" spans="1:47" x14ac:dyDescent="0.25">
      <c r="A115" s="146"/>
      <c r="B115" s="1" t="s">
        <v>39</v>
      </c>
      <c r="C115" s="1">
        <v>37</v>
      </c>
      <c r="D115" s="4" t="s">
        <v>76</v>
      </c>
      <c r="E115">
        <f>IF(AMS_2030!E115=0,0,(AMS_2050!E115/AMS_2030!E115)^(1/20)-1)</f>
        <v>-2.3826362876147034E-3</v>
      </c>
      <c r="F115">
        <f>IF(AMS_2030!F115=0,0,(AMS_2050!F115/AMS_2030!F115)^(1/20)-1)</f>
        <v>0</v>
      </c>
      <c r="G115">
        <f>IF(AMS_2030!G115=0,0,(AMS_2050!G115/AMS_2030!G115)^(1/20)-1)</f>
        <v>0</v>
      </c>
      <c r="H115">
        <f>IF(AMS_2030!H115=0,0,(AMS_2050!H115/AMS_2030!H115)^(1/20)-1)</f>
        <v>0</v>
      </c>
      <c r="I115">
        <f>IF(AMS_2030!I115=0,0,(AMS_2050!I115/AMS_2030!I115)^(1/20)-1)</f>
        <v>0</v>
      </c>
      <c r="J115">
        <f>IF(AMS_2030!J115=0,0,(AMS_2050!J115/AMS_2030!J115)^(1/20)-1)</f>
        <v>9.7737768022465588E-5</v>
      </c>
      <c r="K115" s="64">
        <f>IF('AMS_2030 (Z)'!AW115=0,0,('AMS_2050 (Z)'!AW115/'AMS_2030 (Z)'!AW115)^(1/20)-1)</f>
        <v>8.9102702449950222E-4</v>
      </c>
      <c r="L115" s="64">
        <f t="shared" si="11"/>
        <v>8.9102702449950222E-4</v>
      </c>
      <c r="M115">
        <f>IF(AMS_2030!M115=0,0,(AMS_2050!M115/AMS_2030!M115)^(1/20)-1)</f>
        <v>2.1924209289976293E-3</v>
      </c>
      <c r="N115">
        <f>IF(AMS_2030!N115=0,0,(AMS_2050!N115/AMS_2030!N115)^(1/20)-1)</f>
        <v>0</v>
      </c>
      <c r="O115">
        <f>IF(AMS_2030!O115=0,0,(AMS_2050!O115/AMS_2030!O115)^(1/20)-1)</f>
        <v>0</v>
      </c>
      <c r="P115">
        <f>IF(AMS_2030!P115=0,0,(AMS_2050!P115/AMS_2030!P115)^(1/20)-1)</f>
        <v>5.0284737791317369E-4</v>
      </c>
      <c r="Q115">
        <f>IF(AMS_2030!Q115=0,0,(AMS_2050!Q115/AMS_2030!Q115)^(1/20)-1)</f>
        <v>-2.9386208089121624E-7</v>
      </c>
      <c r="R115">
        <f>IF(AMS_2030!R115=0,0,(AMS_2050!R115/AMS_2030!R115)^(1/20)-1)</f>
        <v>0</v>
      </c>
      <c r="S115" s="64">
        <f t="shared" si="8"/>
        <v>1.3835563768438419E-5</v>
      </c>
      <c r="T115" s="64">
        <f>IF(AMS_2030!T115=0,0,(AMS_2050!T115/AMS_2030!T115)^(1/20)-1)</f>
        <v>1.3835563768438419E-5</v>
      </c>
      <c r="U115">
        <f>IF(AMS_2030!U115=0,0,(AMS_2050!U115/AMS_2030!U115)^(1/20)-1)</f>
        <v>0</v>
      </c>
      <c r="V115">
        <f>IF(AMS_2030!V115=0,0,(AMS_2050!V115/AMS_2030!V115)^(1/20)-1)</f>
        <v>0</v>
      </c>
      <c r="W115">
        <f>IF(AMS_2030!W115=0,0,(AMS_2050!W115/AMS_2030!W115)^(1/20)-1)</f>
        <v>7.9408285121851385E-4</v>
      </c>
      <c r="X115">
        <f>IF(AMS_2030!X115=0,0,(AMS_2050!X115/AMS_2030!X115)^(1/20)-1)</f>
        <v>-6.7175204632174967E-6</v>
      </c>
      <c r="Y115">
        <f>IF(AMS_2030!Y115=0,0,(AMS_2050!Y115/AMS_2030!Y115)^(1/20)-1)</f>
        <v>0</v>
      </c>
      <c r="Z115">
        <f>IF(AMS_2030!Z115=0,0,(AMS_2050!Z115/AMS_2030!Z115)^(1/20)-1)</f>
        <v>-7.3913513422141364E-4</v>
      </c>
      <c r="AA115">
        <f>IF(AMS_2030!AA115=0,0,(AMS_2050!AA115/AMS_2030!AA115)^(1/20)-1)</f>
        <v>1.7420758891639743E-3</v>
      </c>
      <c r="AB115">
        <f>IF(AMS_2030!AB115=0,0,(AMS_2050!AB115/AMS_2030!AB115)^(1/20)-1)</f>
        <v>1.7801216772705963E-4</v>
      </c>
      <c r="AC115">
        <f>IF(AMS_2030!AC115=0,0,(AMS_2050!AC115/AMS_2030!AC115)^(1/20)-1)</f>
        <v>-3.2473454331805041E-4</v>
      </c>
      <c r="AD115">
        <f>IF(AMS_2030!AD115=0,0,(AMS_2050!AD115/AMS_2030!AD115)^(1/20)-1)</f>
        <v>1.0870320321654248E-5</v>
      </c>
      <c r="AE115">
        <f>IF(AMS_2030!AE115=0,0,(AMS_2050!AE115/AMS_2030!AE115)^(1/20)-1)</f>
        <v>-3.206653614140631E-5</v>
      </c>
      <c r="AF115">
        <f>IF(AMS_2030!AF115=0,0,(AMS_2050!AF115/AMS_2030!AF115)^(1/20)-1)</f>
        <v>3.29502734274012E-4</v>
      </c>
      <c r="AG115">
        <f>IF(AMS_2030!AG115=0,0,(AMS_2050!AG115/AMS_2030!AG115)^(1/20)-1)</f>
        <v>7.4072230924193683E-4</v>
      </c>
      <c r="AH115">
        <f>IF(AMS_2030!AH115=0,0,(AMS_2050!AH115/AMS_2030!AH115)^(1/20)-1)</f>
        <v>3.4258981072454731E-5</v>
      </c>
      <c r="AI115">
        <f>IF(AMS_2030!AI115=0,0,(AMS_2050!AI115/AMS_2030!AI115)^(1/20)-1)</f>
        <v>-1.2738004709011985E-4</v>
      </c>
      <c r="AJ115">
        <f>IF(AMS_2030!AJ115=0,0,(AMS_2050!AJ115/AMS_2030!AJ115)^(1/20)-1)</f>
        <v>1.2492026877364282E-6</v>
      </c>
      <c r="AK115">
        <f>IF(AMS_2030!AK115=0,0,(AMS_2050!AK115/AMS_2030!AK115)^(1/20)-1)</f>
        <v>0</v>
      </c>
      <c r="AL115">
        <f>IF(AMS_2030!AL115=0,0,(AMS_2050!AL115/AMS_2030!AL115)^(1/20)-1)</f>
        <v>-2.907263659687187E-4</v>
      </c>
      <c r="AM115">
        <f>IF(AMS_2030!AM115=0,0,(AMS_2050!AM115/AMS_2030!AM115)^(1/20)-1)</f>
        <v>-3.8225481990838972E-7</v>
      </c>
      <c r="AN115">
        <f>IF(AMS_2030!AN115=0,0,(AMS_2050!AN115/AMS_2030!AN115)^(1/20)-1)</f>
        <v>0</v>
      </c>
      <c r="AO115">
        <f>IF(AMS_2030!AO115=0,0,(AMS_2050!AO115/AMS_2030!AO115)^(1/20)-1)</f>
        <v>6.0834255105612911E-5</v>
      </c>
      <c r="AP115">
        <f>IF(AMS_2030!AP115=0,0,(AMS_2050!AP115/AMS_2030!AP115)^(1/20)-1)</f>
        <v>0</v>
      </c>
      <c r="AQ115">
        <f>IF(AMS_2030!AQ115=0,0,(AMS_2050!AQ115/AMS_2030!AQ115)^(1/20)-1)</f>
        <v>0</v>
      </c>
      <c r="AR115">
        <f>IF(AMS_2030!AR115=0,0,(AMS_2050!AR115/AMS_2030!AR115)^(1/20)-1)</f>
        <v>0</v>
      </c>
      <c r="AS115">
        <f>IF(AMS_2030!AS115=0,0,(AMS_2050!AS115/AMS_2030!AS115)^(1/20)-1)</f>
        <v>0</v>
      </c>
      <c r="AT115">
        <f>IF(AMS_2030!AT115=0,0,(AMS_2050!AT115/AMS_2030!AT115)^(1/20)-1)</f>
        <v>-3.8864118819814664E-4</v>
      </c>
      <c r="AU115">
        <f>IF(AMS_2030!AU115=0,0,(AMS_2050!AU115/AMS_2030!AU115)^(1/20)-1)</f>
        <v>0</v>
      </c>
    </row>
  </sheetData>
  <sheetProtection sheet="1" objects="1" scenarios="1"/>
  <mergeCells count="4">
    <mergeCell ref="A1:C3"/>
    <mergeCell ref="A5:A41"/>
    <mergeCell ref="A42:A78"/>
    <mergeCell ref="A79:A1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897FA-20C9-435A-B42D-389304378DB8}">
  <sheetPr>
    <tabColor theme="0"/>
  </sheetPr>
  <dimension ref="A1:CS42"/>
  <sheetViews>
    <sheetView topLeftCell="CM1" workbookViewId="0">
      <selection activeCell="CS17" sqref="CS17"/>
    </sheetView>
  </sheetViews>
  <sheetFormatPr baseColWidth="10" defaultRowHeight="12.75" x14ac:dyDescent="0.2"/>
  <cols>
    <col min="1" max="16384" width="11.42578125" style="81"/>
  </cols>
  <sheetData>
    <row r="1" spans="1:97" x14ac:dyDescent="0.2">
      <c r="A1" s="88"/>
      <c r="B1" s="88"/>
      <c r="C1" s="88"/>
      <c r="D1" s="89" t="s">
        <v>0</v>
      </c>
      <c r="E1" s="152" t="s">
        <v>162</v>
      </c>
      <c r="F1" s="152"/>
      <c r="G1" s="152"/>
      <c r="H1" s="152"/>
      <c r="I1" s="152"/>
      <c r="J1" s="152"/>
      <c r="K1" s="152"/>
      <c r="L1" s="152"/>
      <c r="M1" s="152"/>
      <c r="N1" s="152"/>
      <c r="O1" s="152"/>
      <c r="P1" s="152"/>
      <c r="Q1" s="152"/>
      <c r="R1" s="152"/>
      <c r="S1" s="152"/>
      <c r="T1" s="152"/>
      <c r="U1" s="152" t="s">
        <v>163</v>
      </c>
      <c r="V1" s="152"/>
      <c r="W1" s="152"/>
      <c r="X1" s="152"/>
      <c r="Y1" s="152"/>
      <c r="Z1" s="152"/>
      <c r="AA1" s="152"/>
      <c r="AB1" s="152"/>
      <c r="AC1" s="152"/>
      <c r="AD1" s="152"/>
      <c r="AE1" s="152" t="s">
        <v>164</v>
      </c>
      <c r="AF1" s="152"/>
      <c r="AG1" s="152"/>
      <c r="AH1" s="152"/>
      <c r="AI1" s="152"/>
      <c r="AJ1" s="152"/>
      <c r="AK1" s="152"/>
      <c r="AL1" s="152"/>
      <c r="AM1" s="152"/>
      <c r="AN1" s="152"/>
      <c r="AO1" s="152"/>
      <c r="AP1" s="152"/>
      <c r="AQ1" s="152"/>
      <c r="AR1" s="152"/>
      <c r="AS1" s="152"/>
      <c r="AT1" s="152"/>
      <c r="AU1" s="152"/>
      <c r="AV1" s="152"/>
      <c r="AW1" s="152"/>
      <c r="AX1" s="152"/>
      <c r="AY1" s="152"/>
      <c r="AZ1" s="152"/>
      <c r="BA1" s="152"/>
      <c r="BB1" s="152"/>
      <c r="BC1" s="152"/>
      <c r="BD1" s="152"/>
      <c r="BE1" s="152"/>
      <c r="BF1" s="152"/>
      <c r="BG1" s="152"/>
      <c r="BH1" s="152"/>
      <c r="BI1" s="152"/>
      <c r="BJ1" s="152"/>
      <c r="BK1" s="152"/>
      <c r="BL1" s="152"/>
      <c r="BM1" s="152"/>
      <c r="BN1" s="152"/>
      <c r="BO1" s="152" t="s">
        <v>165</v>
      </c>
      <c r="BP1" s="152"/>
      <c r="BQ1" s="152"/>
      <c r="BR1" s="152"/>
      <c r="BS1" s="152"/>
      <c r="BT1" s="152"/>
      <c r="BU1" s="152"/>
      <c r="BV1" s="152"/>
      <c r="BW1" s="152"/>
      <c r="BX1" s="152"/>
      <c r="BY1" s="152"/>
      <c r="BZ1" s="152"/>
      <c r="CA1" s="152"/>
      <c r="CB1" s="152"/>
      <c r="CC1" s="152"/>
      <c r="CD1" s="152"/>
      <c r="CE1" s="152"/>
      <c r="CF1" s="109" t="s">
        <v>166</v>
      </c>
      <c r="CG1" s="152" t="s">
        <v>167</v>
      </c>
      <c r="CH1" s="152"/>
      <c r="CI1" s="152"/>
      <c r="CJ1" s="152"/>
      <c r="CK1" s="88" t="s">
        <v>168</v>
      </c>
      <c r="CL1" s="88" t="s">
        <v>168</v>
      </c>
      <c r="CM1" s="88" t="s">
        <v>168</v>
      </c>
      <c r="CN1" s="88" t="s">
        <v>168</v>
      </c>
      <c r="CO1" s="88" t="s">
        <v>168</v>
      </c>
      <c r="CP1" s="88" t="s">
        <v>168</v>
      </c>
      <c r="CQ1" s="88" t="s">
        <v>168</v>
      </c>
      <c r="CR1" s="88" t="s">
        <v>168</v>
      </c>
      <c r="CS1" s="89" t="s">
        <v>160</v>
      </c>
    </row>
    <row r="2" spans="1:97" x14ac:dyDescent="0.2">
      <c r="A2" s="88"/>
      <c r="B2" s="88"/>
      <c r="C2" s="88"/>
      <c r="D2" s="90" t="s">
        <v>1</v>
      </c>
      <c r="E2" s="154" t="s">
        <v>169</v>
      </c>
      <c r="F2" s="154"/>
      <c r="G2" s="154"/>
      <c r="H2" s="154"/>
      <c r="I2" s="154"/>
      <c r="J2" s="154"/>
      <c r="K2" s="154"/>
      <c r="L2" s="154"/>
      <c r="M2" s="156" t="s">
        <v>170</v>
      </c>
      <c r="N2" s="156"/>
      <c r="O2" s="156"/>
      <c r="P2" s="156"/>
      <c r="Q2" s="156"/>
      <c r="R2" s="156"/>
      <c r="S2" s="88" t="s">
        <v>171</v>
      </c>
      <c r="T2" s="110" t="s">
        <v>127</v>
      </c>
      <c r="U2" s="154" t="s">
        <v>172</v>
      </c>
      <c r="V2" s="154"/>
      <c r="W2" s="154"/>
      <c r="X2" s="156" t="s">
        <v>173</v>
      </c>
      <c r="Y2" s="156"/>
      <c r="Z2" s="156"/>
      <c r="AA2" s="156"/>
      <c r="AB2" s="153" t="s">
        <v>174</v>
      </c>
      <c r="AC2" s="153"/>
      <c r="AD2" s="153"/>
      <c r="AE2" s="154" t="s">
        <v>175</v>
      </c>
      <c r="AF2" s="154"/>
      <c r="AG2" s="155" t="s">
        <v>176</v>
      </c>
      <c r="AH2" s="155"/>
      <c r="AI2" s="155"/>
      <c r="AJ2" s="155" t="s">
        <v>134</v>
      </c>
      <c r="AK2" s="155"/>
      <c r="AL2" s="155"/>
      <c r="AM2" s="155"/>
      <c r="AN2" s="155"/>
      <c r="AO2" s="156" t="s">
        <v>177</v>
      </c>
      <c r="AP2" s="156"/>
      <c r="AQ2" s="156"/>
      <c r="AR2" s="156"/>
      <c r="AS2" s="156"/>
      <c r="AT2" s="156"/>
      <c r="AU2" s="156" t="s">
        <v>178</v>
      </c>
      <c r="AV2" s="156"/>
      <c r="AW2" s="156"/>
      <c r="AX2" s="156"/>
      <c r="AY2" s="156" t="s">
        <v>179</v>
      </c>
      <c r="AZ2" s="156"/>
      <c r="BA2" s="156"/>
      <c r="BB2" s="156"/>
      <c r="BC2" s="156"/>
      <c r="BD2" s="156"/>
      <c r="BE2" s="156"/>
      <c r="BF2" s="156"/>
      <c r="BG2" s="156"/>
      <c r="BH2" s="156"/>
      <c r="BI2" s="156" t="s">
        <v>180</v>
      </c>
      <c r="BJ2" s="156"/>
      <c r="BK2" s="153" t="s">
        <v>181</v>
      </c>
      <c r="BL2" s="153"/>
      <c r="BM2" s="153"/>
      <c r="BN2" s="153"/>
      <c r="BO2" s="154" t="s">
        <v>172</v>
      </c>
      <c r="BP2" s="154"/>
      <c r="BQ2" s="88" t="s">
        <v>60</v>
      </c>
      <c r="BR2" s="156" t="s">
        <v>182</v>
      </c>
      <c r="BS2" s="156"/>
      <c r="BT2" s="88" t="s">
        <v>183</v>
      </c>
      <c r="BU2" s="81" t="s">
        <v>184</v>
      </c>
      <c r="BV2" s="81" t="s">
        <v>184</v>
      </c>
      <c r="BW2" s="81" t="s">
        <v>184</v>
      </c>
      <c r="BX2" s="81" t="s">
        <v>184</v>
      </c>
      <c r="BY2" s="81" t="s">
        <v>184</v>
      </c>
      <c r="BZ2" s="81" t="s">
        <v>184</v>
      </c>
      <c r="CA2" s="81" t="s">
        <v>184</v>
      </c>
      <c r="CB2" s="81" t="s">
        <v>184</v>
      </c>
      <c r="CC2" s="88" t="s">
        <v>185</v>
      </c>
      <c r="CD2" s="88" t="s">
        <v>186</v>
      </c>
      <c r="CE2" s="110" t="s">
        <v>186</v>
      </c>
      <c r="CF2" s="111" t="s">
        <v>166</v>
      </c>
      <c r="CG2" s="154" t="s">
        <v>187</v>
      </c>
      <c r="CH2" s="154"/>
      <c r="CI2" s="153" t="s">
        <v>188</v>
      </c>
      <c r="CJ2" s="153"/>
      <c r="CK2" s="88" t="s">
        <v>133</v>
      </c>
      <c r="CL2" s="88" t="s">
        <v>133</v>
      </c>
      <c r="CM2" s="88" t="s">
        <v>133</v>
      </c>
      <c r="CN2" s="88" t="s">
        <v>189</v>
      </c>
      <c r="CO2" s="88" t="s">
        <v>190</v>
      </c>
      <c r="CP2" s="88" t="s">
        <v>191</v>
      </c>
      <c r="CQ2" s="88" t="s">
        <v>58</v>
      </c>
      <c r="CR2" s="88" t="s">
        <v>59</v>
      </c>
      <c r="CS2" s="90" t="s">
        <v>161</v>
      </c>
    </row>
    <row r="3" spans="1:97" x14ac:dyDescent="0.2">
      <c r="A3" s="88"/>
      <c r="B3" s="88"/>
      <c r="C3" s="88"/>
      <c r="D3" s="91" t="s">
        <v>2</v>
      </c>
      <c r="E3" s="112" t="s">
        <v>113</v>
      </c>
      <c r="F3" s="113" t="s">
        <v>114</v>
      </c>
      <c r="G3" s="113" t="s">
        <v>115</v>
      </c>
      <c r="H3" s="113" t="s">
        <v>116</v>
      </c>
      <c r="I3" s="113" t="s">
        <v>117</v>
      </c>
      <c r="J3" s="113" t="s">
        <v>118</v>
      </c>
      <c r="K3" s="113" t="s">
        <v>119</v>
      </c>
      <c r="L3" s="113" t="s">
        <v>120</v>
      </c>
      <c r="M3" s="113" t="s">
        <v>121</v>
      </c>
      <c r="N3" s="113" t="s">
        <v>122</v>
      </c>
      <c r="O3" s="113" t="s">
        <v>123</v>
      </c>
      <c r="P3" s="113" t="s">
        <v>124</v>
      </c>
      <c r="Q3" s="113" t="s">
        <v>125</v>
      </c>
      <c r="R3" s="113" t="s">
        <v>126</v>
      </c>
      <c r="S3" s="113" t="s">
        <v>171</v>
      </c>
      <c r="T3" s="114" t="s">
        <v>127</v>
      </c>
      <c r="U3" s="112" t="s">
        <v>192</v>
      </c>
      <c r="V3" s="113" t="s">
        <v>193</v>
      </c>
      <c r="W3" s="113" t="s">
        <v>71</v>
      </c>
      <c r="X3" s="113" t="s">
        <v>194</v>
      </c>
      <c r="Y3" s="113" t="s">
        <v>195</v>
      </c>
      <c r="Z3" s="113" t="s">
        <v>196</v>
      </c>
      <c r="AA3" s="113" t="s">
        <v>197</v>
      </c>
      <c r="AB3" s="113" t="s">
        <v>198</v>
      </c>
      <c r="AC3" s="113" t="s">
        <v>199</v>
      </c>
      <c r="AD3" s="114" t="s">
        <v>200</v>
      </c>
      <c r="AE3" s="112" t="s">
        <v>201</v>
      </c>
      <c r="AF3" s="113" t="s">
        <v>202</v>
      </c>
      <c r="AG3" s="113" t="s">
        <v>203</v>
      </c>
      <c r="AH3" s="113" t="s">
        <v>204</v>
      </c>
      <c r="AI3" s="113" t="s">
        <v>205</v>
      </c>
      <c r="AJ3" s="113" t="s">
        <v>206</v>
      </c>
      <c r="AK3" s="113" t="s">
        <v>207</v>
      </c>
      <c r="AL3" s="113" t="s">
        <v>208</v>
      </c>
      <c r="AM3" s="113" t="s">
        <v>129</v>
      </c>
      <c r="AN3" s="113" t="s">
        <v>209</v>
      </c>
      <c r="AO3" s="113" t="s">
        <v>210</v>
      </c>
      <c r="AP3" s="113" t="s">
        <v>211</v>
      </c>
      <c r="AQ3" s="113" t="s">
        <v>212</v>
      </c>
      <c r="AR3" s="113" t="s">
        <v>213</v>
      </c>
      <c r="AS3" s="113" t="s">
        <v>214</v>
      </c>
      <c r="AT3" s="113" t="s">
        <v>215</v>
      </c>
      <c r="AU3" s="113" t="s">
        <v>216</v>
      </c>
      <c r="AV3" s="113" t="s">
        <v>217</v>
      </c>
      <c r="AW3" s="113" t="s">
        <v>218</v>
      </c>
      <c r="AX3" s="113" t="s">
        <v>219</v>
      </c>
      <c r="AY3" s="113" t="s">
        <v>220</v>
      </c>
      <c r="AZ3" s="113" t="s">
        <v>221</v>
      </c>
      <c r="BA3" s="113" t="s">
        <v>222</v>
      </c>
      <c r="BB3" s="113" t="s">
        <v>223</v>
      </c>
      <c r="BC3" s="113" t="s">
        <v>224</v>
      </c>
      <c r="BD3" s="113" t="s">
        <v>225</v>
      </c>
      <c r="BE3" s="113" t="s">
        <v>226</v>
      </c>
      <c r="BF3" s="113" t="s">
        <v>227</v>
      </c>
      <c r="BG3" s="113" t="s">
        <v>228</v>
      </c>
      <c r="BH3" s="113" t="s">
        <v>229</v>
      </c>
      <c r="BI3" s="113" t="s">
        <v>230</v>
      </c>
      <c r="BJ3" s="113" t="s">
        <v>231</v>
      </c>
      <c r="BK3" s="113" t="s">
        <v>232</v>
      </c>
      <c r="BL3" s="113" t="s">
        <v>233</v>
      </c>
      <c r="BM3" s="113" t="s">
        <v>234</v>
      </c>
      <c r="BN3" s="114" t="s">
        <v>235</v>
      </c>
      <c r="BO3" s="112" t="s">
        <v>236</v>
      </c>
      <c r="BP3" s="113" t="s">
        <v>237</v>
      </c>
      <c r="BQ3" s="113" t="s">
        <v>60</v>
      </c>
      <c r="BR3" s="113" t="s">
        <v>238</v>
      </c>
      <c r="BS3" s="113" t="s">
        <v>73</v>
      </c>
      <c r="BT3" s="113" t="s">
        <v>183</v>
      </c>
      <c r="BU3" s="113" t="s">
        <v>246</v>
      </c>
      <c r="BV3" s="113" t="s">
        <v>65</v>
      </c>
      <c r="BW3" s="113" t="s">
        <v>63</v>
      </c>
      <c r="BX3" s="113" t="s">
        <v>69</v>
      </c>
      <c r="BY3" s="113" t="s">
        <v>67</v>
      </c>
      <c r="BZ3" s="113" t="s">
        <v>247</v>
      </c>
      <c r="CA3" s="113" t="s">
        <v>68</v>
      </c>
      <c r="CB3" s="113" t="s">
        <v>239</v>
      </c>
      <c r="CC3" s="113" t="s">
        <v>185</v>
      </c>
      <c r="CD3" s="113" t="s">
        <v>240</v>
      </c>
      <c r="CE3" s="114" t="s">
        <v>241</v>
      </c>
      <c r="CF3" s="115" t="s">
        <v>166</v>
      </c>
      <c r="CG3" s="112" t="s">
        <v>242</v>
      </c>
      <c r="CH3" s="113" t="s">
        <v>243</v>
      </c>
      <c r="CI3" s="113" t="s">
        <v>56</v>
      </c>
      <c r="CJ3" s="114" t="s">
        <v>57</v>
      </c>
      <c r="CK3" s="92" t="s">
        <v>74</v>
      </c>
      <c r="CL3" s="92" t="s">
        <v>244</v>
      </c>
      <c r="CM3" s="92" t="s">
        <v>245</v>
      </c>
      <c r="CN3" s="88" t="s">
        <v>189</v>
      </c>
      <c r="CO3" s="88" t="s">
        <v>190</v>
      </c>
      <c r="CP3" s="88" t="s">
        <v>191</v>
      </c>
      <c r="CQ3" s="88" t="s">
        <v>58</v>
      </c>
      <c r="CR3" s="88" t="s">
        <v>59</v>
      </c>
      <c r="CS3" s="91" t="s">
        <v>161</v>
      </c>
    </row>
    <row r="4" spans="1:97" x14ac:dyDescent="0.2">
      <c r="A4" s="116" t="s">
        <v>101</v>
      </c>
      <c r="B4" s="116" t="str">
        <f t="array" ref="B4:D4">TRANSPOSE(D1:D3)</f>
        <v>category</v>
      </c>
      <c r="C4" s="117" t="str">
        <v>sub_category</v>
      </c>
      <c r="D4" s="118" t="str">
        <v>sector</v>
      </c>
      <c r="E4" s="116"/>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88"/>
      <c r="AU4" s="117"/>
      <c r="AV4" s="117"/>
      <c r="AW4" s="88"/>
      <c r="AX4" s="88"/>
      <c r="AY4" s="88"/>
      <c r="AZ4" s="88"/>
      <c r="BA4" s="88"/>
      <c r="BB4" s="88"/>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c r="CG4" s="117"/>
      <c r="CH4" s="117"/>
      <c r="CI4" s="117"/>
      <c r="CJ4" s="117"/>
      <c r="CK4" s="117"/>
      <c r="CL4" s="117"/>
      <c r="CM4" s="117"/>
      <c r="CN4" s="117"/>
      <c r="CO4" s="117"/>
      <c r="CP4" s="117"/>
      <c r="CQ4" s="117"/>
      <c r="CR4" s="117"/>
      <c r="CS4" s="119"/>
    </row>
    <row r="5" spans="1:97" x14ac:dyDescent="0.2">
      <c r="A5" s="151" t="s">
        <v>159</v>
      </c>
      <c r="B5" s="93" t="s">
        <v>3</v>
      </c>
      <c r="C5" s="94" t="s">
        <v>3</v>
      </c>
      <c r="D5" s="95" t="s">
        <v>40</v>
      </c>
      <c r="E5" s="96">
        <v>1</v>
      </c>
      <c r="F5" s="97">
        <v>1</v>
      </c>
      <c r="G5" s="97">
        <v>1</v>
      </c>
      <c r="H5" s="97">
        <v>1</v>
      </c>
      <c r="I5" s="97">
        <v>1</v>
      </c>
      <c r="J5" s="97">
        <v>1</v>
      </c>
      <c r="K5" s="97">
        <v>1</v>
      </c>
      <c r="L5" s="97">
        <v>1</v>
      </c>
      <c r="M5" s="97">
        <v>1</v>
      </c>
      <c r="N5" s="97">
        <v>1</v>
      </c>
      <c r="O5" s="97">
        <v>1</v>
      </c>
      <c r="P5" s="97">
        <v>1</v>
      </c>
      <c r="Q5" s="97">
        <v>1</v>
      </c>
      <c r="R5" s="97">
        <v>1</v>
      </c>
      <c r="S5" s="97">
        <v>1</v>
      </c>
      <c r="T5" s="98">
        <v>1</v>
      </c>
      <c r="U5" s="96">
        <v>0</v>
      </c>
      <c r="V5" s="97">
        <v>0</v>
      </c>
      <c r="W5" s="97">
        <v>0</v>
      </c>
      <c r="X5" s="97">
        <v>0</v>
      </c>
      <c r="Y5" s="97">
        <v>0</v>
      </c>
      <c r="Z5" s="97">
        <v>0</v>
      </c>
      <c r="AA5" s="97">
        <v>0</v>
      </c>
      <c r="AB5" s="97">
        <v>0</v>
      </c>
      <c r="AC5" s="97">
        <v>0</v>
      </c>
      <c r="AD5" s="98">
        <v>0</v>
      </c>
      <c r="AE5" s="96">
        <v>0</v>
      </c>
      <c r="AF5" s="97">
        <v>0</v>
      </c>
      <c r="AG5" s="97">
        <v>0</v>
      </c>
      <c r="AH5" s="97">
        <v>0</v>
      </c>
      <c r="AI5" s="97">
        <v>0</v>
      </c>
      <c r="AJ5" s="97">
        <v>0</v>
      </c>
      <c r="AK5" s="97">
        <v>0</v>
      </c>
      <c r="AL5" s="97">
        <v>0</v>
      </c>
      <c r="AM5" s="97">
        <v>0</v>
      </c>
      <c r="AN5" s="97">
        <v>0</v>
      </c>
      <c r="AO5" s="97">
        <v>0</v>
      </c>
      <c r="AP5" s="97">
        <v>0</v>
      </c>
      <c r="AQ5" s="97">
        <v>0</v>
      </c>
      <c r="AR5" s="97">
        <v>0</v>
      </c>
      <c r="AS5" s="97">
        <v>0</v>
      </c>
      <c r="AT5" s="97">
        <v>0</v>
      </c>
      <c r="AU5" s="97">
        <v>0</v>
      </c>
      <c r="AV5" s="97">
        <v>0</v>
      </c>
      <c r="AW5" s="97">
        <v>0</v>
      </c>
      <c r="AX5" s="97">
        <v>0</v>
      </c>
      <c r="AY5" s="97">
        <v>0</v>
      </c>
      <c r="AZ5" s="97">
        <v>0</v>
      </c>
      <c r="BA5" s="97">
        <v>0</v>
      </c>
      <c r="BB5" s="97">
        <v>0</v>
      </c>
      <c r="BC5" s="97">
        <v>0</v>
      </c>
      <c r="BD5" s="97">
        <v>0</v>
      </c>
      <c r="BE5" s="97">
        <v>0</v>
      </c>
      <c r="BF5" s="97">
        <v>0</v>
      </c>
      <c r="BG5" s="97">
        <v>0</v>
      </c>
      <c r="BH5" s="97">
        <v>0</v>
      </c>
      <c r="BI5" s="97">
        <v>0</v>
      </c>
      <c r="BJ5" s="97">
        <v>0</v>
      </c>
      <c r="BK5" s="97">
        <v>0</v>
      </c>
      <c r="BL5" s="97">
        <v>0</v>
      </c>
      <c r="BM5" s="97">
        <v>0</v>
      </c>
      <c r="BN5" s="98">
        <v>0</v>
      </c>
      <c r="BO5" s="96">
        <v>0</v>
      </c>
      <c r="BP5" s="97">
        <v>0</v>
      </c>
      <c r="BQ5" s="97">
        <v>0</v>
      </c>
      <c r="BR5" s="97">
        <v>0</v>
      </c>
      <c r="BS5" s="97">
        <v>0</v>
      </c>
      <c r="BT5" s="97">
        <v>0</v>
      </c>
      <c r="BU5" s="97">
        <v>0</v>
      </c>
      <c r="BV5" s="97">
        <v>0</v>
      </c>
      <c r="BW5" s="97">
        <v>0</v>
      </c>
      <c r="BX5" s="97">
        <v>0</v>
      </c>
      <c r="BY5" s="97">
        <v>0</v>
      </c>
      <c r="BZ5" s="97">
        <v>0</v>
      </c>
      <c r="CA5" s="97">
        <v>0</v>
      </c>
      <c r="CB5" s="97">
        <v>0</v>
      </c>
      <c r="CC5" s="97">
        <v>0</v>
      </c>
      <c r="CD5" s="97">
        <v>0</v>
      </c>
      <c r="CE5" s="98">
        <v>0</v>
      </c>
      <c r="CF5" s="90">
        <v>0</v>
      </c>
      <c r="CG5" s="99">
        <v>0</v>
      </c>
      <c r="CH5" s="88">
        <v>0</v>
      </c>
      <c r="CI5" s="88">
        <v>0</v>
      </c>
      <c r="CJ5" s="95">
        <v>0</v>
      </c>
      <c r="CK5" s="88">
        <v>0</v>
      </c>
      <c r="CL5" s="88">
        <v>0</v>
      </c>
      <c r="CM5" s="88">
        <v>0</v>
      </c>
      <c r="CN5" s="88">
        <v>0</v>
      </c>
      <c r="CO5" s="88">
        <v>0</v>
      </c>
      <c r="CP5" s="88">
        <v>0</v>
      </c>
      <c r="CQ5" s="88">
        <v>0</v>
      </c>
      <c r="CR5" s="88">
        <v>0</v>
      </c>
      <c r="CS5" s="89">
        <f t="shared" ref="CS5:CS41" si="0">SUM(E5:CR5)</f>
        <v>16</v>
      </c>
    </row>
    <row r="6" spans="1:97" x14ac:dyDescent="0.2">
      <c r="A6" s="151"/>
      <c r="B6" s="100" t="s">
        <v>4</v>
      </c>
      <c r="C6" s="101" t="s">
        <v>4</v>
      </c>
      <c r="D6" s="95" t="s">
        <v>41</v>
      </c>
      <c r="E6" s="99">
        <v>0</v>
      </c>
      <c r="F6" s="88">
        <v>0</v>
      </c>
      <c r="G6" s="88">
        <v>0</v>
      </c>
      <c r="H6" s="88">
        <v>0</v>
      </c>
      <c r="I6" s="88">
        <v>0</v>
      </c>
      <c r="J6" s="88">
        <v>0</v>
      </c>
      <c r="K6" s="88">
        <v>0</v>
      </c>
      <c r="L6" s="88">
        <v>0</v>
      </c>
      <c r="M6" s="88">
        <v>0</v>
      </c>
      <c r="N6" s="88">
        <v>0</v>
      </c>
      <c r="O6" s="88">
        <v>0</v>
      </c>
      <c r="P6" s="88">
        <v>0</v>
      </c>
      <c r="Q6" s="88">
        <v>0</v>
      </c>
      <c r="R6" s="88">
        <v>0</v>
      </c>
      <c r="S6" s="88">
        <v>0</v>
      </c>
      <c r="T6" s="95">
        <v>0</v>
      </c>
      <c r="U6" s="99">
        <v>0</v>
      </c>
      <c r="V6" s="88">
        <v>0</v>
      </c>
      <c r="W6" s="88">
        <v>0</v>
      </c>
      <c r="X6" s="88">
        <v>0</v>
      </c>
      <c r="Y6" s="88">
        <v>0</v>
      </c>
      <c r="Z6" s="88">
        <v>0</v>
      </c>
      <c r="AA6" s="88">
        <v>0</v>
      </c>
      <c r="AB6" s="88">
        <v>0</v>
      </c>
      <c r="AC6" s="88">
        <v>0</v>
      </c>
      <c r="AD6" s="95">
        <v>0</v>
      </c>
      <c r="AE6" s="99">
        <v>0</v>
      </c>
      <c r="AF6" s="88">
        <v>0</v>
      </c>
      <c r="AG6" s="88">
        <v>0</v>
      </c>
      <c r="AH6" s="88">
        <v>0</v>
      </c>
      <c r="AI6" s="88">
        <v>0</v>
      </c>
      <c r="AJ6" s="88">
        <v>0</v>
      </c>
      <c r="AK6" s="88">
        <v>0</v>
      </c>
      <c r="AL6" s="88">
        <v>0</v>
      </c>
      <c r="AM6" s="88">
        <v>0</v>
      </c>
      <c r="AN6" s="88">
        <v>0</v>
      </c>
      <c r="AO6" s="88">
        <v>0</v>
      </c>
      <c r="AP6" s="88">
        <v>0</v>
      </c>
      <c r="AQ6" s="88">
        <v>0</v>
      </c>
      <c r="AR6" s="88">
        <v>0</v>
      </c>
      <c r="AS6" s="88">
        <v>0</v>
      </c>
      <c r="AT6" s="88">
        <v>0</v>
      </c>
      <c r="AU6" s="88">
        <v>0</v>
      </c>
      <c r="AV6" s="88">
        <v>0</v>
      </c>
      <c r="AW6" s="88">
        <v>0</v>
      </c>
      <c r="AX6" s="88">
        <v>0</v>
      </c>
      <c r="AY6" s="88">
        <v>1</v>
      </c>
      <c r="AZ6" s="88">
        <v>1</v>
      </c>
      <c r="BA6" s="88">
        <v>1</v>
      </c>
      <c r="BB6" s="88">
        <v>1</v>
      </c>
      <c r="BC6" s="88">
        <v>1</v>
      </c>
      <c r="BD6" s="88">
        <v>1</v>
      </c>
      <c r="BE6" s="88">
        <v>1</v>
      </c>
      <c r="BF6" s="88">
        <v>1</v>
      </c>
      <c r="BG6" s="88">
        <v>1</v>
      </c>
      <c r="BH6" s="88">
        <v>1</v>
      </c>
      <c r="BI6" s="88">
        <v>0</v>
      </c>
      <c r="BJ6" s="88">
        <v>0</v>
      </c>
      <c r="BK6" s="88">
        <v>0</v>
      </c>
      <c r="BL6" s="88">
        <v>0</v>
      </c>
      <c r="BM6" s="88">
        <v>0</v>
      </c>
      <c r="BN6" s="95">
        <v>0</v>
      </c>
      <c r="BO6" s="99">
        <v>0</v>
      </c>
      <c r="BP6" s="88">
        <v>0</v>
      </c>
      <c r="BQ6" s="88">
        <v>0</v>
      </c>
      <c r="BR6" s="88">
        <v>0</v>
      </c>
      <c r="BS6" s="88">
        <v>0</v>
      </c>
      <c r="BT6" s="88">
        <v>0</v>
      </c>
      <c r="BU6" s="88">
        <v>0</v>
      </c>
      <c r="BV6" s="88">
        <v>0</v>
      </c>
      <c r="BW6" s="88">
        <v>0</v>
      </c>
      <c r="BX6" s="88">
        <v>0</v>
      </c>
      <c r="BY6" s="88">
        <v>0</v>
      </c>
      <c r="BZ6" s="88">
        <v>0</v>
      </c>
      <c r="CA6" s="88">
        <v>0</v>
      </c>
      <c r="CB6" s="88">
        <v>0</v>
      </c>
      <c r="CC6" s="88">
        <v>0</v>
      </c>
      <c r="CD6" s="88">
        <v>0</v>
      </c>
      <c r="CE6" s="95">
        <v>0</v>
      </c>
      <c r="CF6" s="90">
        <v>0</v>
      </c>
      <c r="CG6" s="99">
        <v>0</v>
      </c>
      <c r="CH6" s="88">
        <v>0</v>
      </c>
      <c r="CI6" s="88">
        <v>0</v>
      </c>
      <c r="CJ6" s="95">
        <v>0</v>
      </c>
      <c r="CK6" s="88">
        <v>0</v>
      </c>
      <c r="CL6" s="88">
        <v>0</v>
      </c>
      <c r="CM6" s="88">
        <v>0</v>
      </c>
      <c r="CN6" s="88">
        <v>0</v>
      </c>
      <c r="CO6" s="88">
        <v>0</v>
      </c>
      <c r="CP6" s="88">
        <v>0</v>
      </c>
      <c r="CQ6" s="88">
        <v>0</v>
      </c>
      <c r="CR6" s="88">
        <v>0</v>
      </c>
      <c r="CS6" s="90">
        <f t="shared" si="0"/>
        <v>10</v>
      </c>
    </row>
    <row r="7" spans="1:97" x14ac:dyDescent="0.2">
      <c r="A7" s="151"/>
      <c r="B7" s="100" t="s">
        <v>5</v>
      </c>
      <c r="C7" s="101" t="s">
        <v>5</v>
      </c>
      <c r="D7" s="95" t="s">
        <v>42</v>
      </c>
      <c r="E7" s="99">
        <v>0</v>
      </c>
      <c r="F7" s="88">
        <v>0</v>
      </c>
      <c r="G7" s="88">
        <v>0</v>
      </c>
      <c r="H7" s="88">
        <v>0</v>
      </c>
      <c r="I7" s="88">
        <v>0</v>
      </c>
      <c r="J7" s="88">
        <v>0</v>
      </c>
      <c r="K7" s="88">
        <v>0</v>
      </c>
      <c r="L7" s="88">
        <v>0</v>
      </c>
      <c r="M7" s="88">
        <v>0</v>
      </c>
      <c r="N7" s="88">
        <v>0</v>
      </c>
      <c r="O7" s="88">
        <v>0</v>
      </c>
      <c r="P7" s="88">
        <v>0</v>
      </c>
      <c r="Q7" s="88">
        <v>0</v>
      </c>
      <c r="R7" s="88">
        <v>0</v>
      </c>
      <c r="S7" s="88">
        <v>0</v>
      </c>
      <c r="T7" s="95">
        <v>0</v>
      </c>
      <c r="U7" s="99">
        <v>0</v>
      </c>
      <c r="V7" s="88">
        <v>0</v>
      </c>
      <c r="W7" s="88">
        <v>0</v>
      </c>
      <c r="X7" s="88">
        <v>0</v>
      </c>
      <c r="Y7" s="88">
        <v>0</v>
      </c>
      <c r="Z7" s="88">
        <v>0</v>
      </c>
      <c r="AA7" s="88">
        <v>0</v>
      </c>
      <c r="AB7" s="88">
        <v>0</v>
      </c>
      <c r="AC7" s="88">
        <v>0</v>
      </c>
      <c r="AD7" s="95">
        <v>0</v>
      </c>
      <c r="AE7" s="99">
        <v>0</v>
      </c>
      <c r="AF7" s="88">
        <v>0</v>
      </c>
      <c r="AG7" s="88">
        <v>0</v>
      </c>
      <c r="AH7" s="88">
        <v>0</v>
      </c>
      <c r="AI7" s="88">
        <v>0</v>
      </c>
      <c r="AJ7" s="88">
        <v>0</v>
      </c>
      <c r="AK7" s="88">
        <v>0</v>
      </c>
      <c r="AL7" s="88">
        <v>0</v>
      </c>
      <c r="AM7" s="88">
        <v>0</v>
      </c>
      <c r="AN7" s="88">
        <v>0</v>
      </c>
      <c r="AO7" s="88">
        <v>0</v>
      </c>
      <c r="AP7" s="88">
        <v>0</v>
      </c>
      <c r="AQ7" s="88">
        <v>0</v>
      </c>
      <c r="AR7" s="88">
        <v>0</v>
      </c>
      <c r="AS7" s="88">
        <v>0</v>
      </c>
      <c r="AT7" s="88">
        <v>0</v>
      </c>
      <c r="AU7" s="88">
        <v>0</v>
      </c>
      <c r="AV7" s="88">
        <v>0</v>
      </c>
      <c r="AW7" s="88">
        <v>0</v>
      </c>
      <c r="AX7" s="88">
        <v>0</v>
      </c>
      <c r="AY7" s="88">
        <v>0</v>
      </c>
      <c r="AZ7" s="88">
        <v>0</v>
      </c>
      <c r="BA7" s="88">
        <v>0</v>
      </c>
      <c r="BB7" s="88">
        <v>0</v>
      </c>
      <c r="BC7" s="88">
        <v>0</v>
      </c>
      <c r="BD7" s="88">
        <v>0</v>
      </c>
      <c r="BE7" s="88">
        <v>0</v>
      </c>
      <c r="BF7" s="88">
        <v>0</v>
      </c>
      <c r="BG7" s="88">
        <v>0</v>
      </c>
      <c r="BH7" s="88">
        <v>0</v>
      </c>
      <c r="BI7" s="88">
        <v>1</v>
      </c>
      <c r="BJ7" s="88">
        <v>0</v>
      </c>
      <c r="BK7" s="88">
        <v>0</v>
      </c>
      <c r="BL7" s="88">
        <v>0</v>
      </c>
      <c r="BM7" s="88">
        <v>0</v>
      </c>
      <c r="BN7" s="95">
        <v>0</v>
      </c>
      <c r="BO7" s="99">
        <v>0</v>
      </c>
      <c r="BP7" s="88">
        <v>0</v>
      </c>
      <c r="BQ7" s="88">
        <v>0</v>
      </c>
      <c r="BR7" s="88">
        <v>0</v>
      </c>
      <c r="BS7" s="88">
        <v>0</v>
      </c>
      <c r="BT7" s="88">
        <v>0</v>
      </c>
      <c r="BU7" s="88">
        <v>0</v>
      </c>
      <c r="BV7" s="88">
        <v>0</v>
      </c>
      <c r="BW7" s="88">
        <v>0</v>
      </c>
      <c r="BX7" s="88">
        <v>0</v>
      </c>
      <c r="BY7" s="88">
        <v>0</v>
      </c>
      <c r="BZ7" s="88">
        <v>0</v>
      </c>
      <c r="CA7" s="88">
        <v>0</v>
      </c>
      <c r="CB7" s="88">
        <v>0</v>
      </c>
      <c r="CC7" s="88">
        <v>0</v>
      </c>
      <c r="CD7" s="88">
        <v>0</v>
      </c>
      <c r="CE7" s="95">
        <v>0</v>
      </c>
      <c r="CF7" s="90">
        <v>0</v>
      </c>
      <c r="CG7" s="99">
        <v>0</v>
      </c>
      <c r="CH7" s="88">
        <v>0</v>
      </c>
      <c r="CI7" s="88">
        <v>0</v>
      </c>
      <c r="CJ7" s="95">
        <v>0</v>
      </c>
      <c r="CK7" s="88">
        <v>0</v>
      </c>
      <c r="CL7" s="88">
        <v>0</v>
      </c>
      <c r="CM7" s="88">
        <v>0</v>
      </c>
      <c r="CN7" s="88">
        <v>0</v>
      </c>
      <c r="CO7" s="88">
        <v>0</v>
      </c>
      <c r="CP7" s="88">
        <v>0</v>
      </c>
      <c r="CQ7" s="88">
        <v>0</v>
      </c>
      <c r="CR7" s="88">
        <v>0</v>
      </c>
      <c r="CS7" s="90">
        <f t="shared" si="0"/>
        <v>1</v>
      </c>
    </row>
    <row r="8" spans="1:97" x14ac:dyDescent="0.2">
      <c r="A8" s="151"/>
      <c r="B8" s="100" t="s">
        <v>6</v>
      </c>
      <c r="C8" s="101" t="s">
        <v>6</v>
      </c>
      <c r="D8" s="95" t="s">
        <v>43</v>
      </c>
      <c r="E8" s="99">
        <v>0</v>
      </c>
      <c r="F8" s="88">
        <v>0</v>
      </c>
      <c r="G8" s="88">
        <v>0</v>
      </c>
      <c r="H8" s="88">
        <v>0</v>
      </c>
      <c r="I8" s="88">
        <v>0</v>
      </c>
      <c r="J8" s="88">
        <v>0</v>
      </c>
      <c r="K8" s="88">
        <v>0</v>
      </c>
      <c r="L8" s="88">
        <v>0</v>
      </c>
      <c r="M8" s="88">
        <v>0</v>
      </c>
      <c r="N8" s="88">
        <v>0</v>
      </c>
      <c r="O8" s="88">
        <v>0</v>
      </c>
      <c r="P8" s="88">
        <v>0</v>
      </c>
      <c r="Q8" s="88">
        <v>0</v>
      </c>
      <c r="R8" s="88">
        <v>0</v>
      </c>
      <c r="S8" s="88">
        <v>0</v>
      </c>
      <c r="T8" s="95">
        <v>0</v>
      </c>
      <c r="U8" s="99">
        <v>0</v>
      </c>
      <c r="V8" s="88">
        <v>0</v>
      </c>
      <c r="W8" s="88">
        <v>0</v>
      </c>
      <c r="X8" s="88">
        <v>0</v>
      </c>
      <c r="Y8" s="88">
        <v>0</v>
      </c>
      <c r="Z8" s="88">
        <v>0</v>
      </c>
      <c r="AA8" s="88">
        <v>0</v>
      </c>
      <c r="AB8" s="88">
        <v>0</v>
      </c>
      <c r="AC8" s="88">
        <v>0</v>
      </c>
      <c r="AD8" s="95">
        <v>0</v>
      </c>
      <c r="AE8" s="99">
        <v>0</v>
      </c>
      <c r="AF8" s="88">
        <v>0</v>
      </c>
      <c r="AG8" s="88">
        <v>0</v>
      </c>
      <c r="AH8" s="88">
        <v>0</v>
      </c>
      <c r="AI8" s="88">
        <v>0</v>
      </c>
      <c r="AJ8" s="88">
        <v>0</v>
      </c>
      <c r="AK8" s="88">
        <v>0</v>
      </c>
      <c r="AL8" s="88">
        <v>0</v>
      </c>
      <c r="AM8" s="88">
        <v>0</v>
      </c>
      <c r="AN8" s="88">
        <v>0</v>
      </c>
      <c r="AO8" s="88">
        <v>0</v>
      </c>
      <c r="AP8" s="88">
        <v>0</v>
      </c>
      <c r="AQ8" s="88">
        <v>0</v>
      </c>
      <c r="AR8" s="88">
        <v>0</v>
      </c>
      <c r="AS8" s="88">
        <v>0</v>
      </c>
      <c r="AT8" s="88">
        <v>0</v>
      </c>
      <c r="AU8" s="88">
        <v>1</v>
      </c>
      <c r="AV8" s="88">
        <v>1</v>
      </c>
      <c r="AW8" s="88">
        <v>0</v>
      </c>
      <c r="AX8" s="88">
        <v>0</v>
      </c>
      <c r="AY8" s="88">
        <v>0</v>
      </c>
      <c r="AZ8" s="88">
        <v>0</v>
      </c>
      <c r="BA8" s="88">
        <v>0</v>
      </c>
      <c r="BB8" s="88">
        <v>0</v>
      </c>
      <c r="BC8" s="88">
        <v>0</v>
      </c>
      <c r="BD8" s="88">
        <v>0</v>
      </c>
      <c r="BE8" s="88">
        <v>0</v>
      </c>
      <c r="BF8" s="88">
        <v>0</v>
      </c>
      <c r="BG8" s="88">
        <v>0</v>
      </c>
      <c r="BH8" s="88">
        <v>0</v>
      </c>
      <c r="BI8" s="88">
        <v>0</v>
      </c>
      <c r="BJ8" s="88">
        <v>0</v>
      </c>
      <c r="BK8" s="88">
        <v>0</v>
      </c>
      <c r="BL8" s="88">
        <v>0</v>
      </c>
      <c r="BM8" s="88">
        <v>0</v>
      </c>
      <c r="BN8" s="95">
        <v>0</v>
      </c>
      <c r="BO8" s="99">
        <v>0</v>
      </c>
      <c r="BP8" s="88">
        <v>0</v>
      </c>
      <c r="BQ8" s="88">
        <v>0</v>
      </c>
      <c r="BR8" s="88">
        <v>0</v>
      </c>
      <c r="BS8" s="88">
        <v>0</v>
      </c>
      <c r="BT8" s="88">
        <v>0</v>
      </c>
      <c r="BU8" s="88">
        <v>0</v>
      </c>
      <c r="BV8" s="88">
        <v>0</v>
      </c>
      <c r="BW8" s="88">
        <v>0</v>
      </c>
      <c r="BX8" s="88">
        <v>0</v>
      </c>
      <c r="BY8" s="88">
        <v>0</v>
      </c>
      <c r="BZ8" s="88">
        <v>0</v>
      </c>
      <c r="CA8" s="88">
        <v>0</v>
      </c>
      <c r="CB8" s="88">
        <v>0</v>
      </c>
      <c r="CC8" s="88">
        <v>0</v>
      </c>
      <c r="CD8" s="88">
        <v>0</v>
      </c>
      <c r="CE8" s="95">
        <v>0</v>
      </c>
      <c r="CF8" s="90">
        <v>0</v>
      </c>
      <c r="CG8" s="99">
        <v>0</v>
      </c>
      <c r="CH8" s="88">
        <v>0</v>
      </c>
      <c r="CI8" s="88">
        <v>0</v>
      </c>
      <c r="CJ8" s="95">
        <v>0</v>
      </c>
      <c r="CK8" s="88">
        <v>0</v>
      </c>
      <c r="CL8" s="88">
        <v>0</v>
      </c>
      <c r="CM8" s="88">
        <v>0</v>
      </c>
      <c r="CN8" s="88">
        <v>0</v>
      </c>
      <c r="CO8" s="88">
        <v>0</v>
      </c>
      <c r="CP8" s="88">
        <v>0</v>
      </c>
      <c r="CQ8" s="88">
        <v>0</v>
      </c>
      <c r="CR8" s="88">
        <v>0</v>
      </c>
      <c r="CS8" s="90">
        <f t="shared" si="0"/>
        <v>2</v>
      </c>
    </row>
    <row r="9" spans="1:97" x14ac:dyDescent="0.2">
      <c r="A9" s="151"/>
      <c r="B9" s="100" t="s">
        <v>7</v>
      </c>
      <c r="C9" s="101" t="s">
        <v>7</v>
      </c>
      <c r="D9" s="95" t="s">
        <v>44</v>
      </c>
      <c r="E9" s="99">
        <v>0</v>
      </c>
      <c r="F9" s="88">
        <v>0</v>
      </c>
      <c r="G9" s="88">
        <v>0</v>
      </c>
      <c r="H9" s="88">
        <v>0</v>
      </c>
      <c r="I9" s="88">
        <v>0</v>
      </c>
      <c r="J9" s="88">
        <v>0</v>
      </c>
      <c r="K9" s="88">
        <v>0</v>
      </c>
      <c r="L9" s="88">
        <v>0</v>
      </c>
      <c r="M9" s="88">
        <v>0</v>
      </c>
      <c r="N9" s="88">
        <v>0</v>
      </c>
      <c r="O9" s="88">
        <v>0</v>
      </c>
      <c r="P9" s="88">
        <v>0</v>
      </c>
      <c r="Q9" s="88">
        <v>0</v>
      </c>
      <c r="R9" s="88">
        <v>0</v>
      </c>
      <c r="S9" s="88">
        <v>0</v>
      </c>
      <c r="T9" s="95">
        <v>0</v>
      </c>
      <c r="U9" s="99">
        <v>0</v>
      </c>
      <c r="V9" s="88">
        <v>0</v>
      </c>
      <c r="W9" s="88">
        <v>0</v>
      </c>
      <c r="X9" s="88">
        <v>0</v>
      </c>
      <c r="Y9" s="88">
        <v>0</v>
      </c>
      <c r="Z9" s="88">
        <v>0</v>
      </c>
      <c r="AA9" s="88">
        <v>0</v>
      </c>
      <c r="AB9" s="88">
        <v>0</v>
      </c>
      <c r="AC9" s="88">
        <v>0</v>
      </c>
      <c r="AD9" s="95">
        <v>0</v>
      </c>
      <c r="AE9" s="99">
        <v>0</v>
      </c>
      <c r="AF9" s="88">
        <v>0</v>
      </c>
      <c r="AG9" s="88">
        <v>0</v>
      </c>
      <c r="AH9" s="88">
        <v>0</v>
      </c>
      <c r="AI9" s="88">
        <v>0</v>
      </c>
      <c r="AJ9" s="88">
        <v>0</v>
      </c>
      <c r="AK9" s="88">
        <v>0</v>
      </c>
      <c r="AL9" s="88">
        <v>0</v>
      </c>
      <c r="AM9" s="88">
        <v>0</v>
      </c>
      <c r="AN9" s="88">
        <v>0</v>
      </c>
      <c r="AO9" s="88">
        <v>0</v>
      </c>
      <c r="AP9" s="88">
        <v>0</v>
      </c>
      <c r="AQ9" s="88">
        <v>0</v>
      </c>
      <c r="AR9" s="88">
        <v>0</v>
      </c>
      <c r="AS9" s="88">
        <v>0</v>
      </c>
      <c r="AT9" s="88">
        <v>0</v>
      </c>
      <c r="AU9" s="88">
        <v>0</v>
      </c>
      <c r="AV9" s="88">
        <v>0</v>
      </c>
      <c r="AW9" s="88">
        <v>1</v>
      </c>
      <c r="AX9" s="88">
        <v>1</v>
      </c>
      <c r="AY9" s="88">
        <v>0</v>
      </c>
      <c r="AZ9" s="88">
        <v>0</v>
      </c>
      <c r="BA9" s="88">
        <v>0</v>
      </c>
      <c r="BB9" s="88">
        <v>0</v>
      </c>
      <c r="BC9" s="88">
        <v>0</v>
      </c>
      <c r="BD9" s="88">
        <v>0</v>
      </c>
      <c r="BE9" s="88">
        <v>0</v>
      </c>
      <c r="BF9" s="88">
        <v>0</v>
      </c>
      <c r="BG9" s="88">
        <v>0</v>
      </c>
      <c r="BH9" s="88">
        <v>0</v>
      </c>
      <c r="BI9" s="88">
        <v>0</v>
      </c>
      <c r="BJ9" s="88">
        <v>0</v>
      </c>
      <c r="BK9" s="88">
        <v>0</v>
      </c>
      <c r="BL9" s="88">
        <v>0</v>
      </c>
      <c r="BM9" s="88">
        <v>0</v>
      </c>
      <c r="BN9" s="95">
        <v>0</v>
      </c>
      <c r="BO9" s="99">
        <v>0</v>
      </c>
      <c r="BP9" s="88">
        <v>0</v>
      </c>
      <c r="BQ9" s="88">
        <v>0</v>
      </c>
      <c r="BR9" s="88">
        <v>0</v>
      </c>
      <c r="BS9" s="88">
        <v>0</v>
      </c>
      <c r="BT9" s="88">
        <v>0</v>
      </c>
      <c r="BU9" s="88">
        <v>0</v>
      </c>
      <c r="BV9" s="88">
        <v>0</v>
      </c>
      <c r="BW9" s="88">
        <v>0</v>
      </c>
      <c r="BX9" s="88">
        <v>0</v>
      </c>
      <c r="BY9" s="88">
        <v>0</v>
      </c>
      <c r="BZ9" s="88">
        <v>0</v>
      </c>
      <c r="CA9" s="88">
        <v>0</v>
      </c>
      <c r="CB9" s="88">
        <v>0</v>
      </c>
      <c r="CC9" s="88">
        <v>0</v>
      </c>
      <c r="CD9" s="88">
        <v>0</v>
      </c>
      <c r="CE9" s="95">
        <v>0</v>
      </c>
      <c r="CF9" s="90">
        <v>0</v>
      </c>
      <c r="CG9" s="99">
        <v>0</v>
      </c>
      <c r="CH9" s="88">
        <v>0</v>
      </c>
      <c r="CI9" s="88">
        <v>0</v>
      </c>
      <c r="CJ9" s="95">
        <v>0</v>
      </c>
      <c r="CK9" s="88">
        <v>0</v>
      </c>
      <c r="CL9" s="88">
        <v>0</v>
      </c>
      <c r="CM9" s="88">
        <v>0</v>
      </c>
      <c r="CN9" s="88">
        <v>0</v>
      </c>
      <c r="CO9" s="88">
        <v>0</v>
      </c>
      <c r="CP9" s="88">
        <v>0</v>
      </c>
      <c r="CQ9" s="88">
        <v>0</v>
      </c>
      <c r="CR9" s="88">
        <v>0</v>
      </c>
      <c r="CS9" s="90">
        <f t="shared" si="0"/>
        <v>2</v>
      </c>
    </row>
    <row r="10" spans="1:97" x14ac:dyDescent="0.2">
      <c r="A10" s="151"/>
      <c r="B10" s="100" t="s">
        <v>8</v>
      </c>
      <c r="C10" s="101" t="s">
        <v>8</v>
      </c>
      <c r="D10" s="95" t="s">
        <v>45</v>
      </c>
      <c r="E10" s="99">
        <v>0</v>
      </c>
      <c r="F10" s="88">
        <v>0</v>
      </c>
      <c r="G10" s="88">
        <v>0</v>
      </c>
      <c r="H10" s="88">
        <v>0</v>
      </c>
      <c r="I10" s="88">
        <v>0</v>
      </c>
      <c r="J10" s="88">
        <v>0</v>
      </c>
      <c r="K10" s="88">
        <v>0</v>
      </c>
      <c r="L10" s="88">
        <v>0</v>
      </c>
      <c r="M10" s="88">
        <v>0</v>
      </c>
      <c r="N10" s="88">
        <v>0</v>
      </c>
      <c r="O10" s="88">
        <v>0</v>
      </c>
      <c r="P10" s="88">
        <v>0</v>
      </c>
      <c r="Q10" s="88">
        <v>0</v>
      </c>
      <c r="R10" s="88">
        <v>0</v>
      </c>
      <c r="S10" s="88">
        <v>0</v>
      </c>
      <c r="T10" s="95">
        <v>0</v>
      </c>
      <c r="U10" s="99">
        <v>0</v>
      </c>
      <c r="V10" s="88">
        <v>0</v>
      </c>
      <c r="W10" s="88">
        <v>0</v>
      </c>
      <c r="X10" s="88">
        <v>0</v>
      </c>
      <c r="Y10" s="88">
        <v>0</v>
      </c>
      <c r="Z10" s="88">
        <v>0</v>
      </c>
      <c r="AA10" s="88">
        <v>0</v>
      </c>
      <c r="AB10" s="88">
        <v>0</v>
      </c>
      <c r="AC10" s="88">
        <v>0</v>
      </c>
      <c r="AD10" s="95">
        <v>0</v>
      </c>
      <c r="AE10" s="99">
        <v>0</v>
      </c>
      <c r="AF10" s="88">
        <v>0</v>
      </c>
      <c r="AG10" s="88">
        <v>1</v>
      </c>
      <c r="AH10" s="88">
        <v>1</v>
      </c>
      <c r="AI10" s="88">
        <v>1</v>
      </c>
      <c r="AJ10" s="88">
        <v>0</v>
      </c>
      <c r="AK10" s="88">
        <v>0</v>
      </c>
      <c r="AL10" s="88">
        <v>0</v>
      </c>
      <c r="AM10" s="88">
        <v>0</v>
      </c>
      <c r="AN10" s="88">
        <v>0</v>
      </c>
      <c r="AO10" s="88">
        <v>0</v>
      </c>
      <c r="AP10" s="88">
        <v>0</v>
      </c>
      <c r="AQ10" s="88">
        <v>0</v>
      </c>
      <c r="AR10" s="88">
        <v>0</v>
      </c>
      <c r="AS10" s="88">
        <v>0</v>
      </c>
      <c r="AT10" s="88">
        <v>0</v>
      </c>
      <c r="AU10" s="88">
        <v>0</v>
      </c>
      <c r="AV10" s="88">
        <v>0</v>
      </c>
      <c r="AW10" s="88">
        <v>0</v>
      </c>
      <c r="AX10" s="88">
        <v>0</v>
      </c>
      <c r="AY10" s="88">
        <v>0</v>
      </c>
      <c r="AZ10" s="88">
        <v>0</v>
      </c>
      <c r="BA10" s="88">
        <v>0</v>
      </c>
      <c r="BB10" s="88">
        <v>0</v>
      </c>
      <c r="BC10" s="88">
        <v>0</v>
      </c>
      <c r="BD10" s="88">
        <v>0</v>
      </c>
      <c r="BE10" s="88">
        <v>0</v>
      </c>
      <c r="BF10" s="88">
        <v>0</v>
      </c>
      <c r="BG10" s="88">
        <v>0</v>
      </c>
      <c r="BH10" s="88">
        <v>0</v>
      </c>
      <c r="BI10" s="88">
        <v>0</v>
      </c>
      <c r="BJ10" s="88">
        <v>0</v>
      </c>
      <c r="BK10" s="88">
        <v>0</v>
      </c>
      <c r="BL10" s="88">
        <v>0</v>
      </c>
      <c r="BM10" s="88">
        <v>0</v>
      </c>
      <c r="BN10" s="95">
        <v>0</v>
      </c>
      <c r="BO10" s="99">
        <v>0</v>
      </c>
      <c r="BP10" s="88">
        <v>0</v>
      </c>
      <c r="BQ10" s="88">
        <v>0</v>
      </c>
      <c r="BR10" s="88">
        <v>0</v>
      </c>
      <c r="BS10" s="88">
        <v>0</v>
      </c>
      <c r="BT10" s="88">
        <v>0</v>
      </c>
      <c r="BU10" s="88">
        <v>0</v>
      </c>
      <c r="BV10" s="88">
        <v>0</v>
      </c>
      <c r="BW10" s="88">
        <v>0</v>
      </c>
      <c r="BX10" s="88">
        <v>0</v>
      </c>
      <c r="BY10" s="88">
        <v>0</v>
      </c>
      <c r="BZ10" s="88">
        <v>0</v>
      </c>
      <c r="CA10" s="88">
        <v>0</v>
      </c>
      <c r="CB10" s="88">
        <v>0</v>
      </c>
      <c r="CC10" s="88">
        <v>0</v>
      </c>
      <c r="CD10" s="88">
        <v>0</v>
      </c>
      <c r="CE10" s="95">
        <v>0</v>
      </c>
      <c r="CF10" s="90">
        <v>0</v>
      </c>
      <c r="CG10" s="99">
        <v>0</v>
      </c>
      <c r="CH10" s="88">
        <v>0</v>
      </c>
      <c r="CI10" s="88">
        <v>0</v>
      </c>
      <c r="CJ10" s="95">
        <v>0</v>
      </c>
      <c r="CK10" s="88">
        <v>0</v>
      </c>
      <c r="CL10" s="88">
        <v>0</v>
      </c>
      <c r="CM10" s="88">
        <v>0</v>
      </c>
      <c r="CN10" s="88">
        <v>0</v>
      </c>
      <c r="CO10" s="88">
        <v>0</v>
      </c>
      <c r="CP10" s="88">
        <v>0</v>
      </c>
      <c r="CQ10" s="88">
        <v>0</v>
      </c>
      <c r="CR10" s="88">
        <v>0</v>
      </c>
      <c r="CS10" s="90">
        <f t="shared" si="0"/>
        <v>3</v>
      </c>
    </row>
    <row r="11" spans="1:97" x14ac:dyDescent="0.2">
      <c r="A11" s="151"/>
      <c r="B11" s="100" t="s">
        <v>9</v>
      </c>
      <c r="C11" s="101" t="s">
        <v>9</v>
      </c>
      <c r="D11" s="95" t="s">
        <v>46</v>
      </c>
      <c r="E11" s="99">
        <v>0</v>
      </c>
      <c r="F11" s="88">
        <v>0</v>
      </c>
      <c r="G11" s="88">
        <v>0</v>
      </c>
      <c r="H11" s="88">
        <v>0</v>
      </c>
      <c r="I11" s="88">
        <v>0</v>
      </c>
      <c r="J11" s="88">
        <v>0</v>
      </c>
      <c r="K11" s="88">
        <v>0</v>
      </c>
      <c r="L11" s="88">
        <v>0</v>
      </c>
      <c r="M11" s="88">
        <v>0</v>
      </c>
      <c r="N11" s="88">
        <v>0</v>
      </c>
      <c r="O11" s="88">
        <v>0</v>
      </c>
      <c r="P11" s="88">
        <v>0</v>
      </c>
      <c r="Q11" s="88">
        <v>0</v>
      </c>
      <c r="R11" s="88">
        <v>0</v>
      </c>
      <c r="S11" s="88">
        <v>0</v>
      </c>
      <c r="T11" s="95">
        <v>0</v>
      </c>
      <c r="U11" s="99">
        <v>0</v>
      </c>
      <c r="V11" s="88">
        <v>0</v>
      </c>
      <c r="W11" s="88">
        <v>0</v>
      </c>
      <c r="X11" s="88">
        <v>0</v>
      </c>
      <c r="Y11" s="88">
        <v>0</v>
      </c>
      <c r="Z11" s="88">
        <v>0</v>
      </c>
      <c r="AA11" s="88">
        <v>0</v>
      </c>
      <c r="AB11" s="88">
        <v>0</v>
      </c>
      <c r="AC11" s="88">
        <v>0</v>
      </c>
      <c r="AD11" s="95">
        <v>0</v>
      </c>
      <c r="AE11" s="99">
        <v>0</v>
      </c>
      <c r="AF11" s="88">
        <v>0</v>
      </c>
      <c r="AG11" s="88">
        <v>0</v>
      </c>
      <c r="AH11" s="88">
        <v>0</v>
      </c>
      <c r="AI11" s="88">
        <v>0</v>
      </c>
      <c r="AJ11" s="88">
        <v>0</v>
      </c>
      <c r="AK11" s="88">
        <v>0</v>
      </c>
      <c r="AL11" s="88">
        <v>0</v>
      </c>
      <c r="AM11" s="88">
        <v>1</v>
      </c>
      <c r="AN11" s="88">
        <v>0</v>
      </c>
      <c r="AO11" s="88">
        <v>0</v>
      </c>
      <c r="AP11" s="88">
        <v>0</v>
      </c>
      <c r="AQ11" s="88">
        <v>0</v>
      </c>
      <c r="AR11" s="88">
        <v>0</v>
      </c>
      <c r="AS11" s="88">
        <v>0</v>
      </c>
      <c r="AT11" s="88">
        <v>0</v>
      </c>
      <c r="AU11" s="88">
        <v>0</v>
      </c>
      <c r="AV11" s="88">
        <v>0</v>
      </c>
      <c r="AW11" s="88">
        <v>0</v>
      </c>
      <c r="AX11" s="88">
        <v>0</v>
      </c>
      <c r="AY11" s="88">
        <v>0</v>
      </c>
      <c r="AZ11" s="88">
        <v>0</v>
      </c>
      <c r="BA11" s="88">
        <v>0</v>
      </c>
      <c r="BB11" s="88">
        <v>0</v>
      </c>
      <c r="BC11" s="88">
        <v>0</v>
      </c>
      <c r="BD11" s="88">
        <v>0</v>
      </c>
      <c r="BE11" s="88">
        <v>0</v>
      </c>
      <c r="BF11" s="88">
        <v>0</v>
      </c>
      <c r="BG11" s="88">
        <v>0</v>
      </c>
      <c r="BH11" s="88">
        <v>0</v>
      </c>
      <c r="BI11" s="88">
        <v>0</v>
      </c>
      <c r="BJ11" s="88">
        <v>0</v>
      </c>
      <c r="BK11" s="88">
        <v>0</v>
      </c>
      <c r="BL11" s="88">
        <v>0</v>
      </c>
      <c r="BM11" s="88">
        <v>0</v>
      </c>
      <c r="BN11" s="95">
        <v>0</v>
      </c>
      <c r="BO11" s="99">
        <v>0</v>
      </c>
      <c r="BP11" s="88">
        <v>0</v>
      </c>
      <c r="BQ11" s="88">
        <v>0</v>
      </c>
      <c r="BR11" s="88">
        <v>0</v>
      </c>
      <c r="BS11" s="88">
        <v>0</v>
      </c>
      <c r="BT11" s="88">
        <v>0</v>
      </c>
      <c r="BU11" s="88">
        <v>0</v>
      </c>
      <c r="BV11" s="88">
        <v>0</v>
      </c>
      <c r="BW11" s="88">
        <v>0</v>
      </c>
      <c r="BX11" s="88">
        <v>0</v>
      </c>
      <c r="BY11" s="88">
        <v>0</v>
      </c>
      <c r="BZ11" s="88">
        <v>0</v>
      </c>
      <c r="CA11" s="88">
        <v>0</v>
      </c>
      <c r="CB11" s="88">
        <v>0</v>
      </c>
      <c r="CC11" s="88">
        <v>0</v>
      </c>
      <c r="CD11" s="88">
        <v>0</v>
      </c>
      <c r="CE11" s="95">
        <v>0</v>
      </c>
      <c r="CF11" s="90">
        <v>0</v>
      </c>
      <c r="CG11" s="99">
        <v>0</v>
      </c>
      <c r="CH11" s="88">
        <v>0</v>
      </c>
      <c r="CI11" s="88">
        <v>0</v>
      </c>
      <c r="CJ11" s="95">
        <v>0</v>
      </c>
      <c r="CK11" s="88">
        <v>0</v>
      </c>
      <c r="CL11" s="88">
        <v>0</v>
      </c>
      <c r="CM11" s="88">
        <v>0</v>
      </c>
      <c r="CN11" s="88">
        <v>0</v>
      </c>
      <c r="CO11" s="88">
        <v>0</v>
      </c>
      <c r="CP11" s="88">
        <v>0</v>
      </c>
      <c r="CQ11" s="88">
        <v>0</v>
      </c>
      <c r="CR11" s="88">
        <v>0</v>
      </c>
      <c r="CS11" s="90">
        <f t="shared" si="0"/>
        <v>1</v>
      </c>
    </row>
    <row r="12" spans="1:97" x14ac:dyDescent="0.2">
      <c r="A12" s="151"/>
      <c r="B12" s="100" t="s">
        <v>10</v>
      </c>
      <c r="C12" s="101" t="s">
        <v>10</v>
      </c>
      <c r="D12" s="95" t="s">
        <v>47</v>
      </c>
      <c r="E12" s="99">
        <v>0</v>
      </c>
      <c r="F12" s="88">
        <v>0</v>
      </c>
      <c r="G12" s="88">
        <v>0</v>
      </c>
      <c r="H12" s="88">
        <v>0</v>
      </c>
      <c r="I12" s="88">
        <v>0</v>
      </c>
      <c r="J12" s="88">
        <v>0</v>
      </c>
      <c r="K12" s="88">
        <v>0</v>
      </c>
      <c r="L12" s="88">
        <v>0</v>
      </c>
      <c r="M12" s="88">
        <v>0</v>
      </c>
      <c r="N12" s="88">
        <v>0</v>
      </c>
      <c r="O12" s="88">
        <v>0</v>
      </c>
      <c r="P12" s="88">
        <v>0</v>
      </c>
      <c r="Q12" s="88">
        <v>0</v>
      </c>
      <c r="R12" s="88">
        <v>0</v>
      </c>
      <c r="S12" s="88">
        <v>0</v>
      </c>
      <c r="T12" s="95">
        <v>0</v>
      </c>
      <c r="U12" s="99">
        <v>0</v>
      </c>
      <c r="V12" s="88">
        <v>0</v>
      </c>
      <c r="W12" s="88">
        <v>0</v>
      </c>
      <c r="X12" s="88">
        <v>0</v>
      </c>
      <c r="Y12" s="88">
        <v>0</v>
      </c>
      <c r="Z12" s="88">
        <v>0</v>
      </c>
      <c r="AA12" s="88">
        <v>0</v>
      </c>
      <c r="AB12" s="88">
        <v>0</v>
      </c>
      <c r="AC12" s="88">
        <v>0</v>
      </c>
      <c r="AD12" s="95">
        <v>0</v>
      </c>
      <c r="AE12" s="99">
        <v>0</v>
      </c>
      <c r="AF12" s="88">
        <v>0</v>
      </c>
      <c r="AG12" s="88">
        <v>0</v>
      </c>
      <c r="AH12" s="88">
        <v>0</v>
      </c>
      <c r="AI12" s="88">
        <v>0</v>
      </c>
      <c r="AJ12" s="88">
        <v>0</v>
      </c>
      <c r="AK12" s="88">
        <v>0</v>
      </c>
      <c r="AL12" s="88">
        <v>0</v>
      </c>
      <c r="AM12" s="88">
        <v>0</v>
      </c>
      <c r="AN12" s="88">
        <v>1</v>
      </c>
      <c r="AO12" s="88">
        <v>0</v>
      </c>
      <c r="AP12" s="88">
        <v>0</v>
      </c>
      <c r="AQ12" s="88">
        <v>0</v>
      </c>
      <c r="AR12" s="88">
        <v>0</v>
      </c>
      <c r="AS12" s="88">
        <v>0</v>
      </c>
      <c r="AT12" s="88">
        <v>0</v>
      </c>
      <c r="AU12" s="88">
        <v>0</v>
      </c>
      <c r="AV12" s="88">
        <v>0</v>
      </c>
      <c r="AW12" s="88">
        <v>0</v>
      </c>
      <c r="AX12" s="88">
        <v>0</v>
      </c>
      <c r="AY12" s="88">
        <v>0</v>
      </c>
      <c r="AZ12" s="88">
        <v>0</v>
      </c>
      <c r="BA12" s="88">
        <v>0</v>
      </c>
      <c r="BB12" s="88">
        <v>0</v>
      </c>
      <c r="BC12" s="88">
        <v>0</v>
      </c>
      <c r="BD12" s="88">
        <v>0</v>
      </c>
      <c r="BE12" s="88">
        <v>0</v>
      </c>
      <c r="BF12" s="88">
        <v>0</v>
      </c>
      <c r="BG12" s="88">
        <v>0</v>
      </c>
      <c r="BH12" s="88">
        <v>0</v>
      </c>
      <c r="BI12" s="88">
        <v>0</v>
      </c>
      <c r="BJ12" s="88">
        <v>0</v>
      </c>
      <c r="BK12" s="88">
        <v>0</v>
      </c>
      <c r="BL12" s="88">
        <v>0</v>
      </c>
      <c r="BM12" s="88">
        <v>0</v>
      </c>
      <c r="BN12" s="95">
        <v>0</v>
      </c>
      <c r="BO12" s="99">
        <v>0</v>
      </c>
      <c r="BP12" s="88">
        <v>0</v>
      </c>
      <c r="BQ12" s="88">
        <v>0</v>
      </c>
      <c r="BR12" s="88">
        <v>0</v>
      </c>
      <c r="BS12" s="88">
        <v>0</v>
      </c>
      <c r="BT12" s="88">
        <v>0</v>
      </c>
      <c r="BU12" s="88">
        <v>0</v>
      </c>
      <c r="BV12" s="88">
        <v>0</v>
      </c>
      <c r="BW12" s="88">
        <v>0</v>
      </c>
      <c r="BX12" s="88">
        <v>0</v>
      </c>
      <c r="BY12" s="88">
        <v>0</v>
      </c>
      <c r="BZ12" s="88">
        <v>0</v>
      </c>
      <c r="CA12" s="88">
        <v>0</v>
      </c>
      <c r="CB12" s="88">
        <v>0</v>
      </c>
      <c r="CC12" s="88">
        <v>0</v>
      </c>
      <c r="CD12" s="88">
        <v>0</v>
      </c>
      <c r="CE12" s="95">
        <v>0</v>
      </c>
      <c r="CF12" s="90">
        <v>0</v>
      </c>
      <c r="CG12" s="99">
        <v>0</v>
      </c>
      <c r="CH12" s="88">
        <v>0</v>
      </c>
      <c r="CI12" s="88">
        <v>0</v>
      </c>
      <c r="CJ12" s="95">
        <v>0</v>
      </c>
      <c r="CK12" s="88">
        <v>0</v>
      </c>
      <c r="CL12" s="88">
        <v>0</v>
      </c>
      <c r="CM12" s="88">
        <v>0</v>
      </c>
      <c r="CN12" s="88">
        <v>0</v>
      </c>
      <c r="CO12" s="88">
        <v>0</v>
      </c>
      <c r="CP12" s="88">
        <v>0</v>
      </c>
      <c r="CQ12" s="88">
        <v>0</v>
      </c>
      <c r="CR12" s="88">
        <v>0</v>
      </c>
      <c r="CS12" s="90">
        <f t="shared" si="0"/>
        <v>1</v>
      </c>
    </row>
    <row r="13" spans="1:97" x14ac:dyDescent="0.2">
      <c r="A13" s="151"/>
      <c r="B13" s="100" t="s">
        <v>11</v>
      </c>
      <c r="C13" s="101" t="s">
        <v>11</v>
      </c>
      <c r="D13" s="95" t="s">
        <v>48</v>
      </c>
      <c r="E13" s="99">
        <v>0</v>
      </c>
      <c r="F13" s="88">
        <v>0</v>
      </c>
      <c r="G13" s="88">
        <v>0</v>
      </c>
      <c r="H13" s="88">
        <v>0</v>
      </c>
      <c r="I13" s="88">
        <v>0</v>
      </c>
      <c r="J13" s="88">
        <v>0</v>
      </c>
      <c r="K13" s="88">
        <v>0</v>
      </c>
      <c r="L13" s="88">
        <v>0</v>
      </c>
      <c r="M13" s="88">
        <v>0</v>
      </c>
      <c r="N13" s="88">
        <v>0</v>
      </c>
      <c r="O13" s="88">
        <v>0</v>
      </c>
      <c r="P13" s="88">
        <v>0</v>
      </c>
      <c r="Q13" s="88">
        <v>0</v>
      </c>
      <c r="R13" s="88">
        <v>0</v>
      </c>
      <c r="S13" s="88">
        <v>0</v>
      </c>
      <c r="T13" s="95">
        <v>0</v>
      </c>
      <c r="U13" s="99">
        <v>0</v>
      </c>
      <c r="V13" s="88">
        <v>0</v>
      </c>
      <c r="W13" s="88">
        <v>0</v>
      </c>
      <c r="X13" s="88">
        <v>0</v>
      </c>
      <c r="Y13" s="88">
        <v>0</v>
      </c>
      <c r="Z13" s="88">
        <v>0</v>
      </c>
      <c r="AA13" s="88">
        <v>0</v>
      </c>
      <c r="AB13" s="88">
        <v>0</v>
      </c>
      <c r="AC13" s="88">
        <v>0</v>
      </c>
      <c r="AD13" s="95">
        <v>0</v>
      </c>
      <c r="AE13" s="99">
        <v>0</v>
      </c>
      <c r="AF13" s="88">
        <v>0</v>
      </c>
      <c r="AG13" s="88">
        <v>0</v>
      </c>
      <c r="AH13" s="88">
        <v>0</v>
      </c>
      <c r="AI13" s="88">
        <v>0</v>
      </c>
      <c r="AJ13" s="88">
        <v>1</v>
      </c>
      <c r="AK13" s="88">
        <v>1</v>
      </c>
      <c r="AL13" s="88">
        <v>1</v>
      </c>
      <c r="AM13" s="88">
        <v>0</v>
      </c>
      <c r="AN13" s="88">
        <v>0</v>
      </c>
      <c r="AO13" s="88">
        <v>0</v>
      </c>
      <c r="AP13" s="88">
        <v>0</v>
      </c>
      <c r="AQ13" s="88">
        <v>0</v>
      </c>
      <c r="AR13" s="88">
        <v>0</v>
      </c>
      <c r="AS13" s="88">
        <v>0</v>
      </c>
      <c r="AT13" s="88">
        <v>0</v>
      </c>
      <c r="AU13" s="88">
        <v>0</v>
      </c>
      <c r="AV13" s="88">
        <v>0</v>
      </c>
      <c r="AW13" s="88">
        <v>0</v>
      </c>
      <c r="AX13" s="88">
        <v>0</v>
      </c>
      <c r="AY13" s="88">
        <v>0</v>
      </c>
      <c r="AZ13" s="88">
        <v>0</v>
      </c>
      <c r="BA13" s="88">
        <v>0</v>
      </c>
      <c r="BB13" s="88">
        <v>0</v>
      </c>
      <c r="BC13" s="88">
        <v>0</v>
      </c>
      <c r="BD13" s="88">
        <v>0</v>
      </c>
      <c r="BE13" s="88">
        <v>0</v>
      </c>
      <c r="BF13" s="88">
        <v>0</v>
      </c>
      <c r="BG13" s="88">
        <v>0</v>
      </c>
      <c r="BH13" s="88">
        <v>0</v>
      </c>
      <c r="BI13" s="88">
        <v>0</v>
      </c>
      <c r="BJ13" s="88">
        <v>0</v>
      </c>
      <c r="BK13" s="88">
        <v>0</v>
      </c>
      <c r="BL13" s="88">
        <v>0</v>
      </c>
      <c r="BM13" s="88">
        <v>0</v>
      </c>
      <c r="BN13" s="95">
        <v>0</v>
      </c>
      <c r="BO13" s="99">
        <v>0</v>
      </c>
      <c r="BP13" s="88">
        <v>0</v>
      </c>
      <c r="BQ13" s="88">
        <v>0</v>
      </c>
      <c r="BR13" s="88">
        <v>0</v>
      </c>
      <c r="BS13" s="88">
        <v>0</v>
      </c>
      <c r="BT13" s="88">
        <v>0</v>
      </c>
      <c r="BU13" s="88">
        <v>0</v>
      </c>
      <c r="BV13" s="88">
        <v>0</v>
      </c>
      <c r="BW13" s="88">
        <v>0</v>
      </c>
      <c r="BX13" s="88">
        <v>0</v>
      </c>
      <c r="BY13" s="88">
        <v>0</v>
      </c>
      <c r="BZ13" s="88">
        <v>0</v>
      </c>
      <c r="CA13" s="88">
        <v>0</v>
      </c>
      <c r="CB13" s="88">
        <v>0</v>
      </c>
      <c r="CC13" s="88">
        <v>0</v>
      </c>
      <c r="CD13" s="88">
        <v>0</v>
      </c>
      <c r="CE13" s="95">
        <v>0</v>
      </c>
      <c r="CF13" s="90">
        <v>0</v>
      </c>
      <c r="CG13" s="99">
        <v>0</v>
      </c>
      <c r="CH13" s="88">
        <v>0</v>
      </c>
      <c r="CI13" s="88">
        <v>0</v>
      </c>
      <c r="CJ13" s="95">
        <v>0</v>
      </c>
      <c r="CK13" s="88">
        <v>0</v>
      </c>
      <c r="CL13" s="88">
        <v>0</v>
      </c>
      <c r="CM13" s="88">
        <v>0</v>
      </c>
      <c r="CN13" s="88">
        <v>0</v>
      </c>
      <c r="CO13" s="88">
        <v>0</v>
      </c>
      <c r="CP13" s="88">
        <v>0</v>
      </c>
      <c r="CQ13" s="88">
        <v>0</v>
      </c>
      <c r="CR13" s="88">
        <v>0</v>
      </c>
      <c r="CS13" s="90">
        <f t="shared" si="0"/>
        <v>3</v>
      </c>
    </row>
    <row r="14" spans="1:97" x14ac:dyDescent="0.2">
      <c r="A14" s="151"/>
      <c r="B14" s="100" t="s">
        <v>12</v>
      </c>
      <c r="C14" s="101">
        <f t="shared" ref="C14:C41" si="1">C13+1</f>
        <v>10</v>
      </c>
      <c r="D14" s="95" t="s">
        <v>49</v>
      </c>
      <c r="E14" s="99">
        <v>0</v>
      </c>
      <c r="F14" s="88">
        <v>0</v>
      </c>
      <c r="G14" s="88">
        <v>0</v>
      </c>
      <c r="H14" s="88">
        <v>0</v>
      </c>
      <c r="I14" s="88">
        <v>0</v>
      </c>
      <c r="J14" s="88">
        <v>0</v>
      </c>
      <c r="K14" s="88">
        <v>0</v>
      </c>
      <c r="L14" s="88">
        <v>0</v>
      </c>
      <c r="M14" s="88">
        <v>0</v>
      </c>
      <c r="N14" s="88">
        <v>0</v>
      </c>
      <c r="O14" s="88">
        <v>0</v>
      </c>
      <c r="P14" s="88">
        <v>0</v>
      </c>
      <c r="Q14" s="88">
        <v>0</v>
      </c>
      <c r="R14" s="88">
        <v>0</v>
      </c>
      <c r="S14" s="88">
        <v>0</v>
      </c>
      <c r="T14" s="95">
        <v>0</v>
      </c>
      <c r="U14" s="99">
        <v>0</v>
      </c>
      <c r="V14" s="88">
        <v>0</v>
      </c>
      <c r="W14" s="88">
        <v>0</v>
      </c>
      <c r="X14" s="88">
        <v>0</v>
      </c>
      <c r="Y14" s="88">
        <v>0</v>
      </c>
      <c r="Z14" s="88">
        <v>0</v>
      </c>
      <c r="AA14" s="88">
        <v>0</v>
      </c>
      <c r="AB14" s="88">
        <v>0</v>
      </c>
      <c r="AC14" s="88">
        <v>0</v>
      </c>
      <c r="AD14" s="95">
        <v>0</v>
      </c>
      <c r="AE14" s="99">
        <v>0</v>
      </c>
      <c r="AF14" s="88">
        <v>0</v>
      </c>
      <c r="AG14" s="88">
        <v>0</v>
      </c>
      <c r="AH14" s="88">
        <v>0</v>
      </c>
      <c r="AI14" s="88">
        <v>0</v>
      </c>
      <c r="AJ14" s="88">
        <v>0</v>
      </c>
      <c r="AK14" s="88">
        <v>0</v>
      </c>
      <c r="AL14" s="88">
        <v>0</v>
      </c>
      <c r="AM14" s="88">
        <v>0</v>
      </c>
      <c r="AN14" s="88">
        <v>0</v>
      </c>
      <c r="AO14" s="88">
        <v>1</v>
      </c>
      <c r="AP14" s="88">
        <v>1</v>
      </c>
      <c r="AQ14" s="88">
        <v>0</v>
      </c>
      <c r="AR14" s="88">
        <v>0</v>
      </c>
      <c r="AS14" s="88">
        <v>0</v>
      </c>
      <c r="AT14" s="88">
        <v>0</v>
      </c>
      <c r="AU14" s="88">
        <v>0</v>
      </c>
      <c r="AV14" s="88">
        <v>0</v>
      </c>
      <c r="AW14" s="88">
        <v>0</v>
      </c>
      <c r="AX14" s="88">
        <v>0</v>
      </c>
      <c r="AY14" s="88">
        <v>0</v>
      </c>
      <c r="AZ14" s="88">
        <v>0</v>
      </c>
      <c r="BA14" s="88">
        <v>0</v>
      </c>
      <c r="BB14" s="88">
        <v>0</v>
      </c>
      <c r="BC14" s="88">
        <v>0</v>
      </c>
      <c r="BD14" s="88">
        <v>0</v>
      </c>
      <c r="BE14" s="88">
        <v>0</v>
      </c>
      <c r="BF14" s="88">
        <v>0</v>
      </c>
      <c r="BG14" s="88">
        <v>0</v>
      </c>
      <c r="BH14" s="88">
        <v>0</v>
      </c>
      <c r="BI14" s="88">
        <v>0</v>
      </c>
      <c r="BJ14" s="88">
        <v>0</v>
      </c>
      <c r="BK14" s="88">
        <v>0</v>
      </c>
      <c r="BL14" s="88">
        <v>0</v>
      </c>
      <c r="BM14" s="88">
        <v>0</v>
      </c>
      <c r="BN14" s="95">
        <v>0</v>
      </c>
      <c r="BO14" s="99">
        <v>0</v>
      </c>
      <c r="BP14" s="88">
        <v>0</v>
      </c>
      <c r="BQ14" s="88">
        <v>0</v>
      </c>
      <c r="BR14" s="88">
        <v>0</v>
      </c>
      <c r="BS14" s="88">
        <v>0</v>
      </c>
      <c r="BT14" s="88">
        <v>0</v>
      </c>
      <c r="BU14" s="88">
        <v>0</v>
      </c>
      <c r="BV14" s="88">
        <v>0</v>
      </c>
      <c r="BW14" s="88">
        <v>0</v>
      </c>
      <c r="BX14" s="88">
        <v>0</v>
      </c>
      <c r="BY14" s="88">
        <v>0</v>
      </c>
      <c r="BZ14" s="88">
        <v>0</v>
      </c>
      <c r="CA14" s="88">
        <v>0</v>
      </c>
      <c r="CB14" s="88">
        <v>0</v>
      </c>
      <c r="CC14" s="88">
        <v>0</v>
      </c>
      <c r="CD14" s="88">
        <v>0</v>
      </c>
      <c r="CE14" s="95">
        <v>0</v>
      </c>
      <c r="CF14" s="90">
        <v>0</v>
      </c>
      <c r="CG14" s="99">
        <v>0</v>
      </c>
      <c r="CH14" s="88">
        <v>0</v>
      </c>
      <c r="CI14" s="88">
        <v>0</v>
      </c>
      <c r="CJ14" s="95">
        <v>0</v>
      </c>
      <c r="CK14" s="88">
        <v>0</v>
      </c>
      <c r="CL14" s="88">
        <v>0</v>
      </c>
      <c r="CM14" s="88">
        <v>0</v>
      </c>
      <c r="CN14" s="88">
        <v>0</v>
      </c>
      <c r="CO14" s="88">
        <v>0</v>
      </c>
      <c r="CP14" s="88">
        <v>0</v>
      </c>
      <c r="CQ14" s="88">
        <v>0</v>
      </c>
      <c r="CR14" s="88">
        <v>0</v>
      </c>
      <c r="CS14" s="90">
        <f t="shared" si="0"/>
        <v>2</v>
      </c>
    </row>
    <row r="15" spans="1:97" x14ac:dyDescent="0.2">
      <c r="A15" s="151"/>
      <c r="B15" s="100" t="s">
        <v>13</v>
      </c>
      <c r="C15" s="101">
        <f t="shared" si="1"/>
        <v>11</v>
      </c>
      <c r="D15" s="95" t="s">
        <v>50</v>
      </c>
      <c r="E15" s="99">
        <v>0</v>
      </c>
      <c r="F15" s="88">
        <v>0</v>
      </c>
      <c r="G15" s="88">
        <v>0</v>
      </c>
      <c r="H15" s="88">
        <v>0</v>
      </c>
      <c r="I15" s="88">
        <v>0</v>
      </c>
      <c r="J15" s="88">
        <v>0</v>
      </c>
      <c r="K15" s="88">
        <v>0</v>
      </c>
      <c r="L15" s="88">
        <v>0</v>
      </c>
      <c r="M15" s="88">
        <v>0</v>
      </c>
      <c r="N15" s="88">
        <v>0</v>
      </c>
      <c r="O15" s="88">
        <v>0</v>
      </c>
      <c r="P15" s="88">
        <v>0</v>
      </c>
      <c r="Q15" s="88">
        <v>0</v>
      </c>
      <c r="R15" s="88">
        <v>0</v>
      </c>
      <c r="S15" s="88">
        <v>0</v>
      </c>
      <c r="T15" s="95">
        <v>0</v>
      </c>
      <c r="U15" s="99">
        <v>0</v>
      </c>
      <c r="V15" s="88">
        <v>0</v>
      </c>
      <c r="W15" s="88">
        <v>0</v>
      </c>
      <c r="X15" s="88">
        <v>0</v>
      </c>
      <c r="Y15" s="88">
        <v>0</v>
      </c>
      <c r="Z15" s="88">
        <v>0</v>
      </c>
      <c r="AA15" s="88">
        <v>0</v>
      </c>
      <c r="AB15" s="88">
        <v>0</v>
      </c>
      <c r="AC15" s="88">
        <v>0</v>
      </c>
      <c r="AD15" s="95">
        <v>0</v>
      </c>
      <c r="AE15" s="99">
        <v>0</v>
      </c>
      <c r="AF15" s="88">
        <v>0</v>
      </c>
      <c r="AG15" s="88">
        <v>0</v>
      </c>
      <c r="AH15" s="88">
        <v>0</v>
      </c>
      <c r="AI15" s="88">
        <v>0</v>
      </c>
      <c r="AJ15" s="88">
        <v>0</v>
      </c>
      <c r="AK15" s="88">
        <v>0</v>
      </c>
      <c r="AL15" s="88">
        <v>0</v>
      </c>
      <c r="AM15" s="88">
        <v>0</v>
      </c>
      <c r="AN15" s="88">
        <v>0</v>
      </c>
      <c r="AO15" s="88">
        <v>0</v>
      </c>
      <c r="AP15" s="88">
        <v>0</v>
      </c>
      <c r="AQ15" s="88">
        <v>1</v>
      </c>
      <c r="AR15" s="88">
        <v>1</v>
      </c>
      <c r="AS15" s="88">
        <v>1</v>
      </c>
      <c r="AT15" s="88">
        <v>1</v>
      </c>
      <c r="AU15" s="88">
        <v>0</v>
      </c>
      <c r="AV15" s="88">
        <v>0</v>
      </c>
      <c r="AW15" s="88">
        <v>0</v>
      </c>
      <c r="AX15" s="88">
        <v>0</v>
      </c>
      <c r="AY15" s="88">
        <v>0</v>
      </c>
      <c r="AZ15" s="88">
        <v>0</v>
      </c>
      <c r="BA15" s="88">
        <v>0</v>
      </c>
      <c r="BB15" s="88">
        <v>0</v>
      </c>
      <c r="BC15" s="88">
        <v>0</v>
      </c>
      <c r="BD15" s="88">
        <v>0</v>
      </c>
      <c r="BE15" s="88">
        <v>0</v>
      </c>
      <c r="BF15" s="88">
        <v>0</v>
      </c>
      <c r="BG15" s="88">
        <v>0</v>
      </c>
      <c r="BH15" s="88">
        <v>0</v>
      </c>
      <c r="BI15" s="88">
        <v>0</v>
      </c>
      <c r="BJ15" s="88">
        <v>0</v>
      </c>
      <c r="BK15" s="88">
        <v>0</v>
      </c>
      <c r="BL15" s="88">
        <v>0</v>
      </c>
      <c r="BM15" s="88">
        <v>0</v>
      </c>
      <c r="BN15" s="95">
        <v>0</v>
      </c>
      <c r="BO15" s="99">
        <v>0</v>
      </c>
      <c r="BP15" s="88">
        <v>0</v>
      </c>
      <c r="BQ15" s="88">
        <v>0</v>
      </c>
      <c r="BR15" s="88">
        <v>0</v>
      </c>
      <c r="BS15" s="88">
        <v>0</v>
      </c>
      <c r="BT15" s="88">
        <v>0</v>
      </c>
      <c r="BU15" s="88">
        <v>0</v>
      </c>
      <c r="BV15" s="88">
        <v>0</v>
      </c>
      <c r="BW15" s="88">
        <v>0</v>
      </c>
      <c r="BX15" s="88">
        <v>0</v>
      </c>
      <c r="BY15" s="88">
        <v>0</v>
      </c>
      <c r="BZ15" s="88">
        <v>0</v>
      </c>
      <c r="CA15" s="88">
        <v>0</v>
      </c>
      <c r="CB15" s="88">
        <v>0</v>
      </c>
      <c r="CC15" s="88">
        <v>0</v>
      </c>
      <c r="CD15" s="88">
        <v>0</v>
      </c>
      <c r="CE15" s="95">
        <v>0</v>
      </c>
      <c r="CF15" s="90">
        <v>0</v>
      </c>
      <c r="CG15" s="99">
        <v>0</v>
      </c>
      <c r="CH15" s="88">
        <v>0</v>
      </c>
      <c r="CI15" s="88">
        <v>0</v>
      </c>
      <c r="CJ15" s="95">
        <v>0</v>
      </c>
      <c r="CK15" s="88">
        <v>0</v>
      </c>
      <c r="CL15" s="88">
        <v>0</v>
      </c>
      <c r="CM15" s="88">
        <v>0</v>
      </c>
      <c r="CN15" s="88">
        <v>0</v>
      </c>
      <c r="CO15" s="88">
        <v>0</v>
      </c>
      <c r="CP15" s="88">
        <v>0</v>
      </c>
      <c r="CQ15" s="88">
        <v>0</v>
      </c>
      <c r="CR15" s="88">
        <v>0</v>
      </c>
      <c r="CS15" s="90">
        <f t="shared" si="0"/>
        <v>4</v>
      </c>
    </row>
    <row r="16" spans="1:97" x14ac:dyDescent="0.2">
      <c r="A16" s="151"/>
      <c r="B16" s="100" t="s">
        <v>14</v>
      </c>
      <c r="C16" s="101">
        <f t="shared" si="1"/>
        <v>12</v>
      </c>
      <c r="D16" s="95" t="s">
        <v>51</v>
      </c>
      <c r="E16" s="99">
        <v>0</v>
      </c>
      <c r="F16" s="88">
        <v>0</v>
      </c>
      <c r="G16" s="88">
        <v>0</v>
      </c>
      <c r="H16" s="88">
        <v>0</v>
      </c>
      <c r="I16" s="88">
        <v>0</v>
      </c>
      <c r="J16" s="88">
        <v>0</v>
      </c>
      <c r="K16" s="88">
        <v>0</v>
      </c>
      <c r="L16" s="88">
        <v>0</v>
      </c>
      <c r="M16" s="88">
        <v>0</v>
      </c>
      <c r="N16" s="88">
        <v>0</v>
      </c>
      <c r="O16" s="88">
        <v>0</v>
      </c>
      <c r="P16" s="88">
        <v>0</v>
      </c>
      <c r="Q16" s="88">
        <v>0</v>
      </c>
      <c r="R16" s="88">
        <v>0</v>
      </c>
      <c r="S16" s="88">
        <v>0</v>
      </c>
      <c r="T16" s="95">
        <v>0</v>
      </c>
      <c r="U16" s="99">
        <v>0</v>
      </c>
      <c r="V16" s="88">
        <v>0</v>
      </c>
      <c r="W16" s="88">
        <v>0</v>
      </c>
      <c r="X16" s="88">
        <v>1</v>
      </c>
      <c r="Y16" s="88">
        <v>1</v>
      </c>
      <c r="Z16" s="88">
        <v>1</v>
      </c>
      <c r="AA16" s="88">
        <v>1</v>
      </c>
      <c r="AB16" s="88">
        <v>1</v>
      </c>
      <c r="AC16" s="88">
        <v>1</v>
      </c>
      <c r="AD16" s="88">
        <v>1</v>
      </c>
      <c r="AE16" s="99">
        <v>1</v>
      </c>
      <c r="AF16" s="88">
        <v>1</v>
      </c>
      <c r="AG16" s="88">
        <v>0</v>
      </c>
      <c r="AH16" s="88">
        <v>0</v>
      </c>
      <c r="AI16" s="88">
        <v>0</v>
      </c>
      <c r="AJ16" s="88">
        <v>0</v>
      </c>
      <c r="AK16" s="88">
        <v>0</v>
      </c>
      <c r="AL16" s="88">
        <v>0</v>
      </c>
      <c r="AM16" s="88">
        <v>0</v>
      </c>
      <c r="AN16" s="88">
        <v>0</v>
      </c>
      <c r="AO16" s="88">
        <v>0</v>
      </c>
      <c r="AP16" s="88">
        <v>0</v>
      </c>
      <c r="AQ16" s="88">
        <v>0</v>
      </c>
      <c r="AR16" s="88">
        <v>0</v>
      </c>
      <c r="AS16" s="88">
        <v>0</v>
      </c>
      <c r="AT16" s="88">
        <v>0</v>
      </c>
      <c r="AU16" s="88">
        <v>0</v>
      </c>
      <c r="AV16" s="88">
        <v>0</v>
      </c>
      <c r="AW16" s="88">
        <v>0</v>
      </c>
      <c r="AX16" s="88">
        <v>0</v>
      </c>
      <c r="AY16" s="88">
        <v>0</v>
      </c>
      <c r="AZ16" s="88">
        <v>0</v>
      </c>
      <c r="BA16" s="88">
        <v>0</v>
      </c>
      <c r="BB16" s="88">
        <v>0</v>
      </c>
      <c r="BC16" s="88">
        <v>0</v>
      </c>
      <c r="BD16" s="88">
        <v>0</v>
      </c>
      <c r="BE16" s="88">
        <v>0</v>
      </c>
      <c r="BF16" s="88">
        <v>0</v>
      </c>
      <c r="BG16" s="88">
        <v>0</v>
      </c>
      <c r="BH16" s="88">
        <v>0</v>
      </c>
      <c r="BI16" s="88">
        <v>0</v>
      </c>
      <c r="BJ16" s="88">
        <v>1</v>
      </c>
      <c r="BK16" s="88">
        <v>1</v>
      </c>
      <c r="BL16" s="88">
        <v>1</v>
      </c>
      <c r="BM16" s="88">
        <v>1</v>
      </c>
      <c r="BN16" s="95">
        <v>1</v>
      </c>
      <c r="BO16" s="99">
        <v>0</v>
      </c>
      <c r="BP16" s="88">
        <v>0</v>
      </c>
      <c r="BQ16" s="88">
        <v>0</v>
      </c>
      <c r="BR16" s="88">
        <v>0</v>
      </c>
      <c r="BS16" s="88">
        <v>0</v>
      </c>
      <c r="BT16" s="88">
        <v>0</v>
      </c>
      <c r="BU16" s="88">
        <v>0</v>
      </c>
      <c r="BV16" s="88">
        <v>0</v>
      </c>
      <c r="BW16" s="88">
        <v>0</v>
      </c>
      <c r="BX16" s="88">
        <v>0</v>
      </c>
      <c r="BY16" s="88">
        <v>0</v>
      </c>
      <c r="BZ16" s="88">
        <v>0</v>
      </c>
      <c r="CA16" s="88">
        <v>0</v>
      </c>
      <c r="CB16" s="88">
        <v>0</v>
      </c>
      <c r="CC16" s="88">
        <v>0</v>
      </c>
      <c r="CD16" s="88">
        <v>0</v>
      </c>
      <c r="CE16" s="95">
        <v>0</v>
      </c>
      <c r="CF16" s="90">
        <v>0</v>
      </c>
      <c r="CG16" s="99">
        <v>0</v>
      </c>
      <c r="CH16" s="88">
        <v>0</v>
      </c>
      <c r="CI16" s="88">
        <v>0</v>
      </c>
      <c r="CJ16" s="95">
        <v>0</v>
      </c>
      <c r="CK16" s="88">
        <v>0</v>
      </c>
      <c r="CL16" s="88">
        <v>0</v>
      </c>
      <c r="CM16" s="88">
        <v>0</v>
      </c>
      <c r="CN16" s="88">
        <v>0</v>
      </c>
      <c r="CO16" s="88">
        <v>0</v>
      </c>
      <c r="CP16" s="88">
        <v>0</v>
      </c>
      <c r="CQ16" s="88">
        <v>0</v>
      </c>
      <c r="CR16" s="88">
        <v>0</v>
      </c>
      <c r="CS16" s="90">
        <f t="shared" si="0"/>
        <v>14</v>
      </c>
    </row>
    <row r="17" spans="1:97" x14ac:dyDescent="0.2">
      <c r="A17" s="151"/>
      <c r="B17" s="100" t="s">
        <v>15</v>
      </c>
      <c r="C17" s="101">
        <f t="shared" si="1"/>
        <v>13</v>
      </c>
      <c r="D17" s="95" t="s">
        <v>52</v>
      </c>
      <c r="E17" s="99">
        <v>0</v>
      </c>
      <c r="F17" s="88">
        <v>0</v>
      </c>
      <c r="G17" s="88">
        <v>0</v>
      </c>
      <c r="H17" s="88">
        <v>0</v>
      </c>
      <c r="I17" s="88">
        <v>0</v>
      </c>
      <c r="J17" s="88">
        <v>0</v>
      </c>
      <c r="K17" s="88">
        <v>0</v>
      </c>
      <c r="L17" s="88">
        <v>0</v>
      </c>
      <c r="M17" s="88">
        <v>0</v>
      </c>
      <c r="N17" s="88">
        <v>0</v>
      </c>
      <c r="O17" s="88">
        <v>0</v>
      </c>
      <c r="P17" s="88">
        <v>0</v>
      </c>
      <c r="Q17" s="88">
        <v>0</v>
      </c>
      <c r="R17" s="88">
        <v>0</v>
      </c>
      <c r="S17" s="88">
        <v>0</v>
      </c>
      <c r="T17" s="95">
        <v>0</v>
      </c>
      <c r="U17" s="99">
        <v>0</v>
      </c>
      <c r="V17" s="88">
        <v>0</v>
      </c>
      <c r="W17" s="88">
        <v>0</v>
      </c>
      <c r="X17" s="88">
        <v>0</v>
      </c>
      <c r="Y17" s="88">
        <v>0</v>
      </c>
      <c r="Z17" s="88">
        <v>0</v>
      </c>
      <c r="AA17" s="88">
        <v>0</v>
      </c>
      <c r="AB17" s="88">
        <v>0</v>
      </c>
      <c r="AC17" s="88">
        <v>0</v>
      </c>
      <c r="AD17" s="95">
        <v>0</v>
      </c>
      <c r="AE17" s="99">
        <v>0</v>
      </c>
      <c r="AF17" s="88">
        <v>0</v>
      </c>
      <c r="AG17" s="88">
        <v>0</v>
      </c>
      <c r="AH17" s="88">
        <v>0</v>
      </c>
      <c r="AI17" s="88">
        <v>0</v>
      </c>
      <c r="AJ17" s="88">
        <v>0</v>
      </c>
      <c r="AK17" s="88">
        <v>0</v>
      </c>
      <c r="AL17" s="88">
        <v>0</v>
      </c>
      <c r="AM17" s="88">
        <v>0</v>
      </c>
      <c r="AN17" s="88">
        <v>0</v>
      </c>
      <c r="AO17" s="88">
        <v>0</v>
      </c>
      <c r="AP17" s="88">
        <v>0</v>
      </c>
      <c r="AQ17" s="88">
        <v>0</v>
      </c>
      <c r="AR17" s="88">
        <v>0</v>
      </c>
      <c r="AS17" s="88">
        <v>0</v>
      </c>
      <c r="AT17" s="88">
        <v>0</v>
      </c>
      <c r="AU17" s="88">
        <v>0</v>
      </c>
      <c r="AV17" s="88">
        <v>0</v>
      </c>
      <c r="AW17" s="88">
        <v>0</v>
      </c>
      <c r="AX17" s="88">
        <v>0</v>
      </c>
      <c r="AY17" s="88">
        <v>0</v>
      </c>
      <c r="AZ17" s="88">
        <v>0</v>
      </c>
      <c r="BA17" s="88">
        <v>0</v>
      </c>
      <c r="BB17" s="88">
        <v>0</v>
      </c>
      <c r="BC17" s="88">
        <v>0</v>
      </c>
      <c r="BD17" s="88">
        <v>0</v>
      </c>
      <c r="BE17" s="88">
        <v>0</v>
      </c>
      <c r="BF17" s="88">
        <v>0</v>
      </c>
      <c r="BG17" s="88">
        <v>0</v>
      </c>
      <c r="BH17" s="88">
        <v>0</v>
      </c>
      <c r="BI17" s="88">
        <v>0</v>
      </c>
      <c r="BJ17" s="88">
        <v>0</v>
      </c>
      <c r="BK17" s="88">
        <v>0</v>
      </c>
      <c r="BL17" s="88">
        <v>0</v>
      </c>
      <c r="BM17" s="88">
        <v>0</v>
      </c>
      <c r="BN17" s="95">
        <v>0</v>
      </c>
      <c r="BO17" s="99">
        <v>0</v>
      </c>
      <c r="BP17" s="88">
        <v>0</v>
      </c>
      <c r="BQ17" s="88">
        <v>0</v>
      </c>
      <c r="BR17" s="88">
        <v>0</v>
      </c>
      <c r="BS17" s="88">
        <v>0</v>
      </c>
      <c r="BT17" s="88">
        <v>0</v>
      </c>
      <c r="BU17" s="88">
        <v>0</v>
      </c>
      <c r="BV17" s="88">
        <v>0</v>
      </c>
      <c r="BW17" s="88">
        <v>0</v>
      </c>
      <c r="BX17" s="88">
        <v>0</v>
      </c>
      <c r="BY17" s="88">
        <v>0</v>
      </c>
      <c r="BZ17" s="88">
        <v>0</v>
      </c>
      <c r="CA17" s="88">
        <v>0</v>
      </c>
      <c r="CB17" s="88">
        <v>0</v>
      </c>
      <c r="CC17" s="88">
        <v>0</v>
      </c>
      <c r="CD17" s="88">
        <v>0</v>
      </c>
      <c r="CE17" s="95">
        <v>0</v>
      </c>
      <c r="CF17" s="90">
        <v>1</v>
      </c>
      <c r="CG17" s="99">
        <v>0</v>
      </c>
      <c r="CH17" s="88">
        <v>0</v>
      </c>
      <c r="CI17" s="88">
        <v>0</v>
      </c>
      <c r="CJ17" s="95">
        <v>0</v>
      </c>
      <c r="CK17" s="88">
        <v>0</v>
      </c>
      <c r="CL17" s="88">
        <v>0</v>
      </c>
      <c r="CM17" s="88">
        <v>0</v>
      </c>
      <c r="CN17" s="88">
        <v>0</v>
      </c>
      <c r="CO17" s="88">
        <v>0</v>
      </c>
      <c r="CP17" s="88">
        <v>0</v>
      </c>
      <c r="CQ17" s="88">
        <v>0</v>
      </c>
      <c r="CR17" s="88">
        <v>0</v>
      </c>
      <c r="CS17" s="90">
        <f t="shared" si="0"/>
        <v>1</v>
      </c>
    </row>
    <row r="18" spans="1:97" x14ac:dyDescent="0.2">
      <c r="A18" s="151"/>
      <c r="B18" s="100" t="s">
        <v>16</v>
      </c>
      <c r="C18" s="101">
        <f t="shared" si="1"/>
        <v>14</v>
      </c>
      <c r="D18" s="95" t="s">
        <v>53</v>
      </c>
      <c r="E18" s="99">
        <v>0</v>
      </c>
      <c r="F18" s="88">
        <v>0</v>
      </c>
      <c r="G18" s="88">
        <v>0</v>
      </c>
      <c r="H18" s="88">
        <v>0</v>
      </c>
      <c r="I18" s="88">
        <v>0</v>
      </c>
      <c r="J18" s="88">
        <v>0</v>
      </c>
      <c r="K18" s="88">
        <v>0</v>
      </c>
      <c r="L18" s="88">
        <v>0</v>
      </c>
      <c r="M18" s="88">
        <v>0</v>
      </c>
      <c r="N18" s="88">
        <v>0</v>
      </c>
      <c r="O18" s="88">
        <v>0</v>
      </c>
      <c r="P18" s="88">
        <v>0</v>
      </c>
      <c r="Q18" s="88">
        <v>0</v>
      </c>
      <c r="R18" s="88">
        <v>0</v>
      </c>
      <c r="S18" s="88">
        <v>0</v>
      </c>
      <c r="T18" s="95">
        <v>0</v>
      </c>
      <c r="U18" s="99">
        <v>0</v>
      </c>
      <c r="V18" s="88">
        <v>0</v>
      </c>
      <c r="W18" s="88">
        <v>0</v>
      </c>
      <c r="X18" s="88">
        <v>0</v>
      </c>
      <c r="Y18" s="88">
        <v>0</v>
      </c>
      <c r="Z18" s="88">
        <v>0</v>
      </c>
      <c r="AA18" s="88">
        <v>0</v>
      </c>
      <c r="AB18" s="88">
        <v>0</v>
      </c>
      <c r="AC18" s="88">
        <v>0</v>
      </c>
      <c r="AD18" s="95">
        <v>0</v>
      </c>
      <c r="AE18" s="99">
        <v>0</v>
      </c>
      <c r="AF18" s="88">
        <v>0</v>
      </c>
      <c r="AG18" s="88">
        <v>0</v>
      </c>
      <c r="AH18" s="88">
        <v>0</v>
      </c>
      <c r="AI18" s="88">
        <v>0</v>
      </c>
      <c r="AJ18" s="88">
        <v>0</v>
      </c>
      <c r="AK18" s="88">
        <v>0</v>
      </c>
      <c r="AL18" s="88">
        <v>0</v>
      </c>
      <c r="AM18" s="88">
        <v>0</v>
      </c>
      <c r="AN18" s="88">
        <v>0</v>
      </c>
      <c r="AO18" s="88">
        <v>0</v>
      </c>
      <c r="AP18" s="88">
        <v>0</v>
      </c>
      <c r="AQ18" s="88">
        <v>0</v>
      </c>
      <c r="AR18" s="88">
        <v>0</v>
      </c>
      <c r="AS18" s="88">
        <v>0</v>
      </c>
      <c r="AT18" s="88">
        <v>0</v>
      </c>
      <c r="AU18" s="88">
        <v>0</v>
      </c>
      <c r="AV18" s="88">
        <v>0</v>
      </c>
      <c r="AW18" s="88">
        <v>0</v>
      </c>
      <c r="AX18" s="88">
        <v>0</v>
      </c>
      <c r="AY18" s="88">
        <v>0</v>
      </c>
      <c r="AZ18" s="88">
        <v>0</v>
      </c>
      <c r="BA18" s="88">
        <v>0</v>
      </c>
      <c r="BB18" s="88">
        <v>0</v>
      </c>
      <c r="BC18" s="88">
        <v>0</v>
      </c>
      <c r="BD18" s="88">
        <v>0</v>
      </c>
      <c r="BE18" s="88">
        <v>0</v>
      </c>
      <c r="BF18" s="88">
        <v>0</v>
      </c>
      <c r="BG18" s="88">
        <v>0</v>
      </c>
      <c r="BH18" s="88">
        <v>0</v>
      </c>
      <c r="BI18" s="88">
        <v>0</v>
      </c>
      <c r="BJ18" s="88">
        <v>0</v>
      </c>
      <c r="BK18" s="88">
        <v>0</v>
      </c>
      <c r="BL18" s="88">
        <v>0</v>
      </c>
      <c r="BM18" s="88">
        <v>0</v>
      </c>
      <c r="BN18" s="95">
        <v>0</v>
      </c>
      <c r="BO18" s="99">
        <v>0</v>
      </c>
      <c r="BP18" s="88">
        <v>0</v>
      </c>
      <c r="BQ18" s="88">
        <v>0</v>
      </c>
      <c r="BR18" s="88">
        <v>0</v>
      </c>
      <c r="BS18" s="88">
        <v>0</v>
      </c>
      <c r="BT18" s="88">
        <v>0</v>
      </c>
      <c r="BU18" s="88">
        <v>0</v>
      </c>
      <c r="BV18" s="88">
        <v>0</v>
      </c>
      <c r="BW18" s="88">
        <v>0</v>
      </c>
      <c r="BX18" s="88">
        <v>0</v>
      </c>
      <c r="BY18" s="88">
        <v>0</v>
      </c>
      <c r="BZ18" s="88">
        <v>0</v>
      </c>
      <c r="CA18" s="88">
        <v>0</v>
      </c>
      <c r="CB18" s="88">
        <v>0</v>
      </c>
      <c r="CC18" s="88">
        <v>0</v>
      </c>
      <c r="CD18" s="88">
        <v>0</v>
      </c>
      <c r="CE18" s="95">
        <v>0</v>
      </c>
      <c r="CF18" s="90">
        <v>0</v>
      </c>
      <c r="CG18" s="99">
        <v>1</v>
      </c>
      <c r="CH18" s="88">
        <v>0</v>
      </c>
      <c r="CI18" s="88">
        <v>0</v>
      </c>
      <c r="CJ18" s="95">
        <v>0</v>
      </c>
      <c r="CK18" s="88">
        <v>0</v>
      </c>
      <c r="CL18" s="88">
        <v>0</v>
      </c>
      <c r="CM18" s="88">
        <v>0</v>
      </c>
      <c r="CN18" s="88">
        <v>0</v>
      </c>
      <c r="CO18" s="88">
        <v>0</v>
      </c>
      <c r="CP18" s="88">
        <v>0</v>
      </c>
      <c r="CQ18" s="88">
        <v>0</v>
      </c>
      <c r="CR18" s="88">
        <v>0</v>
      </c>
      <c r="CS18" s="90">
        <f t="shared" si="0"/>
        <v>1</v>
      </c>
    </row>
    <row r="19" spans="1:97" x14ac:dyDescent="0.2">
      <c r="A19" s="151"/>
      <c r="B19" s="100" t="s">
        <v>17</v>
      </c>
      <c r="C19" s="101">
        <f t="shared" si="1"/>
        <v>15</v>
      </c>
      <c r="D19" s="95" t="s">
        <v>54</v>
      </c>
      <c r="E19" s="99">
        <v>0</v>
      </c>
      <c r="F19" s="88">
        <v>0</v>
      </c>
      <c r="G19" s="88">
        <v>0</v>
      </c>
      <c r="H19" s="88">
        <v>0</v>
      </c>
      <c r="I19" s="88">
        <v>0</v>
      </c>
      <c r="J19" s="88">
        <v>0</v>
      </c>
      <c r="K19" s="88">
        <v>0</v>
      </c>
      <c r="L19" s="88">
        <v>0</v>
      </c>
      <c r="M19" s="88">
        <v>0</v>
      </c>
      <c r="N19" s="88">
        <v>0</v>
      </c>
      <c r="O19" s="88">
        <v>0</v>
      </c>
      <c r="P19" s="88">
        <v>0</v>
      </c>
      <c r="Q19" s="88">
        <v>0</v>
      </c>
      <c r="R19" s="88">
        <v>0</v>
      </c>
      <c r="S19" s="88">
        <v>0</v>
      </c>
      <c r="T19" s="95">
        <v>0</v>
      </c>
      <c r="U19" s="99">
        <v>0</v>
      </c>
      <c r="V19" s="88">
        <v>0</v>
      </c>
      <c r="W19" s="88">
        <v>0</v>
      </c>
      <c r="X19" s="88">
        <v>0</v>
      </c>
      <c r="Y19" s="88">
        <v>0</v>
      </c>
      <c r="Z19" s="88">
        <v>0</v>
      </c>
      <c r="AA19" s="88">
        <v>0</v>
      </c>
      <c r="AB19" s="88">
        <v>0</v>
      </c>
      <c r="AC19" s="88">
        <v>0</v>
      </c>
      <c r="AD19" s="95">
        <v>0</v>
      </c>
      <c r="AE19" s="99">
        <v>0</v>
      </c>
      <c r="AF19" s="88">
        <v>0</v>
      </c>
      <c r="AG19" s="88">
        <v>0</v>
      </c>
      <c r="AH19" s="88">
        <v>0</v>
      </c>
      <c r="AI19" s="88">
        <v>0</v>
      </c>
      <c r="AJ19" s="88">
        <v>0</v>
      </c>
      <c r="AK19" s="88">
        <v>0</v>
      </c>
      <c r="AL19" s="88">
        <v>0</v>
      </c>
      <c r="AM19" s="88">
        <v>0</v>
      </c>
      <c r="AN19" s="88">
        <v>0</v>
      </c>
      <c r="AO19" s="88">
        <v>0</v>
      </c>
      <c r="AP19" s="88">
        <v>0</v>
      </c>
      <c r="AQ19" s="88">
        <v>0</v>
      </c>
      <c r="AR19" s="88">
        <v>0</v>
      </c>
      <c r="AS19" s="88">
        <v>0</v>
      </c>
      <c r="AT19" s="88">
        <v>0</v>
      </c>
      <c r="AU19" s="88">
        <v>0</v>
      </c>
      <c r="AV19" s="88">
        <v>0</v>
      </c>
      <c r="AW19" s="88">
        <v>0</v>
      </c>
      <c r="AX19" s="88">
        <v>0</v>
      </c>
      <c r="AY19" s="88">
        <v>0</v>
      </c>
      <c r="AZ19" s="88">
        <v>0</v>
      </c>
      <c r="BA19" s="88">
        <v>0</v>
      </c>
      <c r="BB19" s="88">
        <v>0</v>
      </c>
      <c r="BC19" s="88">
        <v>0</v>
      </c>
      <c r="BD19" s="88">
        <v>0</v>
      </c>
      <c r="BE19" s="88">
        <v>0</v>
      </c>
      <c r="BF19" s="88">
        <v>0</v>
      </c>
      <c r="BG19" s="88">
        <v>0</v>
      </c>
      <c r="BH19" s="88">
        <v>0</v>
      </c>
      <c r="BI19" s="88">
        <v>0</v>
      </c>
      <c r="BJ19" s="88">
        <v>0</v>
      </c>
      <c r="BK19" s="88">
        <v>0</v>
      </c>
      <c r="BL19" s="88">
        <v>0</v>
      </c>
      <c r="BM19" s="88">
        <v>0</v>
      </c>
      <c r="BN19" s="95">
        <v>0</v>
      </c>
      <c r="BO19" s="99">
        <v>0</v>
      </c>
      <c r="BP19" s="88">
        <v>0</v>
      </c>
      <c r="BQ19" s="88">
        <v>0</v>
      </c>
      <c r="BR19" s="88">
        <v>0</v>
      </c>
      <c r="BS19" s="88">
        <v>0</v>
      </c>
      <c r="BT19" s="88">
        <v>0</v>
      </c>
      <c r="BU19" s="88">
        <v>0</v>
      </c>
      <c r="BV19" s="88">
        <v>0</v>
      </c>
      <c r="BW19" s="88">
        <v>0</v>
      </c>
      <c r="BX19" s="88">
        <v>0</v>
      </c>
      <c r="BY19" s="88">
        <v>0</v>
      </c>
      <c r="BZ19" s="88">
        <v>0</v>
      </c>
      <c r="CA19" s="88">
        <v>0</v>
      </c>
      <c r="CB19" s="88">
        <v>0</v>
      </c>
      <c r="CC19" s="88">
        <v>0</v>
      </c>
      <c r="CD19" s="88">
        <v>0</v>
      </c>
      <c r="CE19" s="95">
        <v>0</v>
      </c>
      <c r="CF19" s="90">
        <v>0</v>
      </c>
      <c r="CG19" s="99">
        <v>0</v>
      </c>
      <c r="CH19" s="88">
        <v>0</v>
      </c>
      <c r="CI19" s="88">
        <v>0</v>
      </c>
      <c r="CJ19" s="95">
        <v>0</v>
      </c>
      <c r="CK19" s="88">
        <v>0</v>
      </c>
      <c r="CL19" s="88">
        <v>0</v>
      </c>
      <c r="CM19" s="88">
        <v>0</v>
      </c>
      <c r="CN19" s="88">
        <v>0</v>
      </c>
      <c r="CO19" s="88">
        <v>0</v>
      </c>
      <c r="CP19" s="88">
        <v>0</v>
      </c>
      <c r="CQ19" s="88">
        <v>0</v>
      </c>
      <c r="CR19" s="88">
        <v>0</v>
      </c>
      <c r="CS19" s="90">
        <f t="shared" si="0"/>
        <v>0</v>
      </c>
    </row>
    <row r="20" spans="1:97" x14ac:dyDescent="0.2">
      <c r="A20" s="151"/>
      <c r="B20" s="100" t="s">
        <v>18</v>
      </c>
      <c r="C20" s="101">
        <f t="shared" si="1"/>
        <v>16</v>
      </c>
      <c r="D20" s="95" t="s">
        <v>55</v>
      </c>
      <c r="E20" s="99">
        <v>0</v>
      </c>
      <c r="F20" s="88">
        <v>0</v>
      </c>
      <c r="G20" s="88">
        <v>0</v>
      </c>
      <c r="H20" s="88">
        <v>0</v>
      </c>
      <c r="I20" s="88">
        <v>0</v>
      </c>
      <c r="J20" s="88">
        <v>0</v>
      </c>
      <c r="K20" s="88">
        <v>0</v>
      </c>
      <c r="L20" s="88">
        <v>0</v>
      </c>
      <c r="M20" s="88">
        <v>0</v>
      </c>
      <c r="N20" s="88">
        <v>0</v>
      </c>
      <c r="O20" s="88">
        <v>0</v>
      </c>
      <c r="P20" s="88">
        <v>0</v>
      </c>
      <c r="Q20" s="88">
        <v>0</v>
      </c>
      <c r="R20" s="88">
        <v>0</v>
      </c>
      <c r="S20" s="88">
        <v>0</v>
      </c>
      <c r="T20" s="95">
        <v>0</v>
      </c>
      <c r="U20" s="99">
        <v>0</v>
      </c>
      <c r="V20" s="88">
        <v>0</v>
      </c>
      <c r="W20" s="88">
        <v>0</v>
      </c>
      <c r="X20" s="88">
        <v>0</v>
      </c>
      <c r="Y20" s="88">
        <v>0</v>
      </c>
      <c r="Z20" s="88">
        <v>0</v>
      </c>
      <c r="AA20" s="88">
        <v>0</v>
      </c>
      <c r="AB20" s="88">
        <v>0</v>
      </c>
      <c r="AC20" s="88">
        <v>0</v>
      </c>
      <c r="AD20" s="95">
        <v>0</v>
      </c>
      <c r="AE20" s="99">
        <v>0</v>
      </c>
      <c r="AF20" s="88">
        <v>0</v>
      </c>
      <c r="AG20" s="88">
        <v>0</v>
      </c>
      <c r="AH20" s="88">
        <v>0</v>
      </c>
      <c r="AI20" s="88">
        <v>0</v>
      </c>
      <c r="AJ20" s="88">
        <v>0</v>
      </c>
      <c r="AK20" s="88">
        <v>0</v>
      </c>
      <c r="AL20" s="88">
        <v>0</v>
      </c>
      <c r="AM20" s="88">
        <v>0</v>
      </c>
      <c r="AN20" s="88">
        <v>0</v>
      </c>
      <c r="AO20" s="88">
        <v>0</v>
      </c>
      <c r="AP20" s="88">
        <v>0</v>
      </c>
      <c r="AQ20" s="88">
        <v>0</v>
      </c>
      <c r="AR20" s="88">
        <v>0</v>
      </c>
      <c r="AS20" s="88">
        <v>0</v>
      </c>
      <c r="AT20" s="88">
        <v>0</v>
      </c>
      <c r="AU20" s="88">
        <v>0</v>
      </c>
      <c r="AV20" s="88">
        <v>0</v>
      </c>
      <c r="AW20" s="88">
        <v>0</v>
      </c>
      <c r="AX20" s="88">
        <v>0</v>
      </c>
      <c r="AY20" s="88">
        <v>0</v>
      </c>
      <c r="AZ20" s="88">
        <v>0</v>
      </c>
      <c r="BA20" s="88">
        <v>0</v>
      </c>
      <c r="BB20" s="88">
        <v>0</v>
      </c>
      <c r="BC20" s="88">
        <v>0</v>
      </c>
      <c r="BD20" s="88">
        <v>0</v>
      </c>
      <c r="BE20" s="88">
        <v>0</v>
      </c>
      <c r="BF20" s="88">
        <v>0</v>
      </c>
      <c r="BG20" s="88">
        <v>0</v>
      </c>
      <c r="BH20" s="88">
        <v>0</v>
      </c>
      <c r="BI20" s="88">
        <v>0</v>
      </c>
      <c r="BJ20" s="88">
        <v>0</v>
      </c>
      <c r="BK20" s="88">
        <v>0</v>
      </c>
      <c r="BL20" s="88">
        <v>0</v>
      </c>
      <c r="BM20" s="88">
        <v>0</v>
      </c>
      <c r="BN20" s="95">
        <v>0</v>
      </c>
      <c r="BO20" s="99">
        <v>0</v>
      </c>
      <c r="BP20" s="88">
        <v>0</v>
      </c>
      <c r="BQ20" s="88">
        <v>0</v>
      </c>
      <c r="BR20" s="88">
        <v>0</v>
      </c>
      <c r="BS20" s="88">
        <v>0</v>
      </c>
      <c r="BT20" s="88">
        <v>0</v>
      </c>
      <c r="BU20" s="88">
        <v>0</v>
      </c>
      <c r="BV20" s="88">
        <v>0</v>
      </c>
      <c r="BW20" s="88">
        <v>0</v>
      </c>
      <c r="BX20" s="88">
        <v>0</v>
      </c>
      <c r="BY20" s="88">
        <v>0</v>
      </c>
      <c r="BZ20" s="88">
        <v>0</v>
      </c>
      <c r="CA20" s="88">
        <v>0</v>
      </c>
      <c r="CB20" s="88">
        <v>0</v>
      </c>
      <c r="CC20" s="88">
        <v>0</v>
      </c>
      <c r="CD20" s="88">
        <v>0</v>
      </c>
      <c r="CE20" s="95">
        <v>0</v>
      </c>
      <c r="CF20" s="90">
        <v>0</v>
      </c>
      <c r="CG20" s="99">
        <v>0</v>
      </c>
      <c r="CH20" s="88">
        <v>1</v>
      </c>
      <c r="CI20" s="88">
        <v>0</v>
      </c>
      <c r="CJ20" s="95">
        <v>0</v>
      </c>
      <c r="CK20" s="88">
        <v>0</v>
      </c>
      <c r="CL20" s="88">
        <v>0</v>
      </c>
      <c r="CM20" s="88">
        <v>0</v>
      </c>
      <c r="CN20" s="88">
        <v>0</v>
      </c>
      <c r="CO20" s="88">
        <v>0</v>
      </c>
      <c r="CP20" s="88">
        <v>0</v>
      </c>
      <c r="CQ20" s="88">
        <v>0</v>
      </c>
      <c r="CR20" s="88">
        <v>0</v>
      </c>
      <c r="CS20" s="90">
        <f t="shared" si="0"/>
        <v>1</v>
      </c>
    </row>
    <row r="21" spans="1:97" x14ac:dyDescent="0.2">
      <c r="A21" s="151"/>
      <c r="B21" s="100" t="s">
        <v>19</v>
      </c>
      <c r="C21" s="101">
        <f t="shared" si="1"/>
        <v>17</v>
      </c>
      <c r="D21" s="95" t="s">
        <v>56</v>
      </c>
      <c r="E21" s="99">
        <v>0</v>
      </c>
      <c r="F21" s="88">
        <v>0</v>
      </c>
      <c r="G21" s="88">
        <v>0</v>
      </c>
      <c r="H21" s="88">
        <v>0</v>
      </c>
      <c r="I21" s="88">
        <v>0</v>
      </c>
      <c r="J21" s="88">
        <v>0</v>
      </c>
      <c r="K21" s="88">
        <v>0</v>
      </c>
      <c r="L21" s="88">
        <v>0</v>
      </c>
      <c r="M21" s="88">
        <v>0</v>
      </c>
      <c r="N21" s="88">
        <v>0</v>
      </c>
      <c r="O21" s="88">
        <v>0</v>
      </c>
      <c r="P21" s="88">
        <v>0</v>
      </c>
      <c r="Q21" s="88">
        <v>0</v>
      </c>
      <c r="R21" s="88">
        <v>0</v>
      </c>
      <c r="S21" s="88">
        <v>0</v>
      </c>
      <c r="T21" s="95">
        <v>0</v>
      </c>
      <c r="U21" s="99">
        <v>0</v>
      </c>
      <c r="V21" s="88">
        <v>0</v>
      </c>
      <c r="W21" s="88">
        <v>0</v>
      </c>
      <c r="X21" s="88">
        <v>0</v>
      </c>
      <c r="Y21" s="88">
        <v>0</v>
      </c>
      <c r="Z21" s="88">
        <v>0</v>
      </c>
      <c r="AA21" s="88">
        <v>0</v>
      </c>
      <c r="AB21" s="88">
        <v>0</v>
      </c>
      <c r="AC21" s="88">
        <v>0</v>
      </c>
      <c r="AD21" s="95">
        <v>0</v>
      </c>
      <c r="AE21" s="99">
        <v>0</v>
      </c>
      <c r="AF21" s="88">
        <v>0</v>
      </c>
      <c r="AG21" s="88">
        <v>0</v>
      </c>
      <c r="AH21" s="88">
        <v>0</v>
      </c>
      <c r="AI21" s="88">
        <v>0</v>
      </c>
      <c r="AJ21" s="88">
        <v>0</v>
      </c>
      <c r="AK21" s="88">
        <v>0</v>
      </c>
      <c r="AL21" s="88">
        <v>0</v>
      </c>
      <c r="AM21" s="88">
        <v>0</v>
      </c>
      <c r="AN21" s="88">
        <v>0</v>
      </c>
      <c r="AO21" s="88">
        <v>0</v>
      </c>
      <c r="AP21" s="88">
        <v>0</v>
      </c>
      <c r="AQ21" s="88">
        <v>0</v>
      </c>
      <c r="AR21" s="88">
        <v>0</v>
      </c>
      <c r="AS21" s="88">
        <v>0</v>
      </c>
      <c r="AT21" s="88">
        <v>0</v>
      </c>
      <c r="AU21" s="88">
        <v>0</v>
      </c>
      <c r="AV21" s="88">
        <v>0</v>
      </c>
      <c r="AW21" s="88">
        <v>0</v>
      </c>
      <c r="AX21" s="88">
        <v>0</v>
      </c>
      <c r="AY21" s="88">
        <v>0</v>
      </c>
      <c r="AZ21" s="88">
        <v>0</v>
      </c>
      <c r="BA21" s="88">
        <v>0</v>
      </c>
      <c r="BB21" s="88">
        <v>0</v>
      </c>
      <c r="BC21" s="88">
        <v>0</v>
      </c>
      <c r="BD21" s="88">
        <v>0</v>
      </c>
      <c r="BE21" s="88">
        <v>0</v>
      </c>
      <c r="BF21" s="88">
        <v>0</v>
      </c>
      <c r="BG21" s="88">
        <v>0</v>
      </c>
      <c r="BH21" s="88">
        <v>0</v>
      </c>
      <c r="BI21" s="88">
        <v>0</v>
      </c>
      <c r="BJ21" s="88">
        <v>0</v>
      </c>
      <c r="BK21" s="88">
        <v>0</v>
      </c>
      <c r="BL21" s="88">
        <v>0</v>
      </c>
      <c r="BM21" s="88">
        <v>0</v>
      </c>
      <c r="BN21" s="95">
        <v>0</v>
      </c>
      <c r="BO21" s="99">
        <v>0</v>
      </c>
      <c r="BP21" s="88">
        <v>0</v>
      </c>
      <c r="BQ21" s="88">
        <v>0</v>
      </c>
      <c r="BR21" s="88">
        <v>0</v>
      </c>
      <c r="BS21" s="88">
        <v>0</v>
      </c>
      <c r="BT21" s="88">
        <v>0</v>
      </c>
      <c r="BU21" s="88">
        <v>0</v>
      </c>
      <c r="BV21" s="88">
        <v>0</v>
      </c>
      <c r="BW21" s="88">
        <v>0</v>
      </c>
      <c r="BX21" s="88">
        <v>0</v>
      </c>
      <c r="BY21" s="88">
        <v>0</v>
      </c>
      <c r="BZ21" s="88">
        <v>0</v>
      </c>
      <c r="CA21" s="88">
        <v>0</v>
      </c>
      <c r="CB21" s="88">
        <v>0</v>
      </c>
      <c r="CC21" s="88">
        <v>0</v>
      </c>
      <c r="CD21" s="88">
        <v>0</v>
      </c>
      <c r="CE21" s="95">
        <v>0</v>
      </c>
      <c r="CF21" s="90">
        <v>0</v>
      </c>
      <c r="CG21" s="99">
        <v>0</v>
      </c>
      <c r="CH21" s="88">
        <v>0</v>
      </c>
      <c r="CI21" s="88">
        <v>1</v>
      </c>
      <c r="CJ21" s="95">
        <v>0</v>
      </c>
      <c r="CK21" s="88">
        <v>0</v>
      </c>
      <c r="CL21" s="88">
        <v>0</v>
      </c>
      <c r="CM21" s="88">
        <v>0</v>
      </c>
      <c r="CN21" s="88">
        <v>0</v>
      </c>
      <c r="CO21" s="88">
        <v>0</v>
      </c>
      <c r="CP21" s="88">
        <v>0</v>
      </c>
      <c r="CQ21" s="88">
        <v>0</v>
      </c>
      <c r="CR21" s="88">
        <v>0</v>
      </c>
      <c r="CS21" s="90">
        <f t="shared" si="0"/>
        <v>1</v>
      </c>
    </row>
    <row r="22" spans="1:97" x14ac:dyDescent="0.2">
      <c r="A22" s="151"/>
      <c r="B22" s="100" t="s">
        <v>20</v>
      </c>
      <c r="C22" s="101">
        <f t="shared" si="1"/>
        <v>18</v>
      </c>
      <c r="D22" s="95" t="s">
        <v>57</v>
      </c>
      <c r="E22" s="99">
        <v>0</v>
      </c>
      <c r="F22" s="88">
        <v>0</v>
      </c>
      <c r="G22" s="88">
        <v>0</v>
      </c>
      <c r="H22" s="88">
        <v>0</v>
      </c>
      <c r="I22" s="88">
        <v>0</v>
      </c>
      <c r="J22" s="88">
        <v>0</v>
      </c>
      <c r="K22" s="88">
        <v>0</v>
      </c>
      <c r="L22" s="88">
        <v>0</v>
      </c>
      <c r="M22" s="88">
        <v>0</v>
      </c>
      <c r="N22" s="88">
        <v>0</v>
      </c>
      <c r="O22" s="88">
        <v>0</v>
      </c>
      <c r="P22" s="88">
        <v>0</v>
      </c>
      <c r="Q22" s="88">
        <v>0</v>
      </c>
      <c r="R22" s="88">
        <v>0</v>
      </c>
      <c r="S22" s="88">
        <v>0</v>
      </c>
      <c r="T22" s="95">
        <v>0</v>
      </c>
      <c r="U22" s="99">
        <v>0</v>
      </c>
      <c r="V22" s="88">
        <v>0</v>
      </c>
      <c r="W22" s="88">
        <v>0</v>
      </c>
      <c r="X22" s="88">
        <v>0</v>
      </c>
      <c r="Y22" s="88">
        <v>0</v>
      </c>
      <c r="Z22" s="88">
        <v>0</v>
      </c>
      <c r="AA22" s="88">
        <v>0</v>
      </c>
      <c r="AB22" s="88">
        <v>0</v>
      </c>
      <c r="AC22" s="88">
        <v>0</v>
      </c>
      <c r="AD22" s="95">
        <v>0</v>
      </c>
      <c r="AE22" s="99">
        <v>0</v>
      </c>
      <c r="AF22" s="88">
        <v>0</v>
      </c>
      <c r="AG22" s="88">
        <v>0</v>
      </c>
      <c r="AH22" s="88">
        <v>0</v>
      </c>
      <c r="AI22" s="88">
        <v>0</v>
      </c>
      <c r="AJ22" s="88">
        <v>0</v>
      </c>
      <c r="AK22" s="88">
        <v>0</v>
      </c>
      <c r="AL22" s="88">
        <v>0</v>
      </c>
      <c r="AM22" s="88">
        <v>0</v>
      </c>
      <c r="AN22" s="88">
        <v>0</v>
      </c>
      <c r="AO22" s="88">
        <v>0</v>
      </c>
      <c r="AP22" s="88">
        <v>0</v>
      </c>
      <c r="AQ22" s="88">
        <v>0</v>
      </c>
      <c r="AR22" s="88">
        <v>0</v>
      </c>
      <c r="AS22" s="88">
        <v>0</v>
      </c>
      <c r="AT22" s="88">
        <v>0</v>
      </c>
      <c r="AU22" s="88">
        <v>0</v>
      </c>
      <c r="AV22" s="88">
        <v>0</v>
      </c>
      <c r="AW22" s="88">
        <v>0</v>
      </c>
      <c r="AX22" s="88">
        <v>0</v>
      </c>
      <c r="AY22" s="88">
        <v>0</v>
      </c>
      <c r="AZ22" s="88">
        <v>0</v>
      </c>
      <c r="BA22" s="88">
        <v>0</v>
      </c>
      <c r="BB22" s="88">
        <v>0</v>
      </c>
      <c r="BC22" s="88">
        <v>0</v>
      </c>
      <c r="BD22" s="88">
        <v>0</v>
      </c>
      <c r="BE22" s="88">
        <v>0</v>
      </c>
      <c r="BF22" s="88">
        <v>0</v>
      </c>
      <c r="BG22" s="88">
        <v>0</v>
      </c>
      <c r="BH22" s="88">
        <v>0</v>
      </c>
      <c r="BI22" s="88">
        <v>0</v>
      </c>
      <c r="BJ22" s="88">
        <v>0</v>
      </c>
      <c r="BK22" s="88">
        <v>0</v>
      </c>
      <c r="BL22" s="88">
        <v>0</v>
      </c>
      <c r="BM22" s="88">
        <v>0</v>
      </c>
      <c r="BN22" s="95">
        <v>0</v>
      </c>
      <c r="BO22" s="99">
        <v>0</v>
      </c>
      <c r="BP22" s="88">
        <v>0</v>
      </c>
      <c r="BQ22" s="88">
        <v>0</v>
      </c>
      <c r="BR22" s="88">
        <v>0</v>
      </c>
      <c r="BS22" s="88">
        <v>0</v>
      </c>
      <c r="BT22" s="88">
        <v>0</v>
      </c>
      <c r="BU22" s="88">
        <v>0</v>
      </c>
      <c r="BV22" s="88">
        <v>0</v>
      </c>
      <c r="BW22" s="88">
        <v>0</v>
      </c>
      <c r="BX22" s="88">
        <v>0</v>
      </c>
      <c r="BY22" s="88">
        <v>0</v>
      </c>
      <c r="BZ22" s="88">
        <v>0</v>
      </c>
      <c r="CA22" s="88">
        <v>0</v>
      </c>
      <c r="CB22" s="88">
        <v>0</v>
      </c>
      <c r="CC22" s="88">
        <v>0</v>
      </c>
      <c r="CD22" s="88">
        <v>0</v>
      </c>
      <c r="CE22" s="95">
        <v>0</v>
      </c>
      <c r="CF22" s="90">
        <v>0</v>
      </c>
      <c r="CG22" s="99">
        <v>0</v>
      </c>
      <c r="CH22" s="88">
        <v>0</v>
      </c>
      <c r="CI22" s="88">
        <v>0</v>
      </c>
      <c r="CJ22" s="95">
        <v>1</v>
      </c>
      <c r="CK22" s="88">
        <v>0</v>
      </c>
      <c r="CL22" s="88">
        <v>0</v>
      </c>
      <c r="CM22" s="88">
        <v>0</v>
      </c>
      <c r="CN22" s="88">
        <v>0</v>
      </c>
      <c r="CO22" s="88">
        <v>0</v>
      </c>
      <c r="CP22" s="88">
        <v>0</v>
      </c>
      <c r="CQ22" s="88">
        <v>0</v>
      </c>
      <c r="CR22" s="88">
        <v>0</v>
      </c>
      <c r="CS22" s="90">
        <f t="shared" si="0"/>
        <v>1</v>
      </c>
    </row>
    <row r="23" spans="1:97" x14ac:dyDescent="0.2">
      <c r="A23" s="151"/>
      <c r="B23" s="100" t="s">
        <v>21</v>
      </c>
      <c r="C23" s="101">
        <f t="shared" si="1"/>
        <v>19</v>
      </c>
      <c r="D23" s="95" t="s">
        <v>58</v>
      </c>
      <c r="E23" s="99">
        <v>0</v>
      </c>
      <c r="F23" s="88">
        <v>0</v>
      </c>
      <c r="G23" s="88">
        <v>0</v>
      </c>
      <c r="H23" s="88">
        <v>0</v>
      </c>
      <c r="I23" s="88">
        <v>0</v>
      </c>
      <c r="J23" s="88">
        <v>0</v>
      </c>
      <c r="K23" s="88">
        <v>0</v>
      </c>
      <c r="L23" s="88">
        <v>0</v>
      </c>
      <c r="M23" s="88">
        <v>0</v>
      </c>
      <c r="N23" s="88">
        <v>0</v>
      </c>
      <c r="O23" s="88">
        <v>0</v>
      </c>
      <c r="P23" s="88">
        <v>0</v>
      </c>
      <c r="Q23" s="88">
        <v>0</v>
      </c>
      <c r="R23" s="88">
        <v>0</v>
      </c>
      <c r="S23" s="88">
        <v>0</v>
      </c>
      <c r="T23" s="95">
        <v>0</v>
      </c>
      <c r="U23" s="99">
        <v>0</v>
      </c>
      <c r="V23" s="88">
        <v>0</v>
      </c>
      <c r="W23" s="88">
        <v>0</v>
      </c>
      <c r="X23" s="88">
        <v>0</v>
      </c>
      <c r="Y23" s="88">
        <v>0</v>
      </c>
      <c r="Z23" s="88">
        <v>0</v>
      </c>
      <c r="AA23" s="88">
        <v>0</v>
      </c>
      <c r="AB23" s="88">
        <v>0</v>
      </c>
      <c r="AC23" s="88">
        <v>0</v>
      </c>
      <c r="AD23" s="95">
        <v>0</v>
      </c>
      <c r="AE23" s="99">
        <v>0</v>
      </c>
      <c r="AF23" s="88">
        <v>0</v>
      </c>
      <c r="AG23" s="88">
        <v>0</v>
      </c>
      <c r="AH23" s="88">
        <v>0</v>
      </c>
      <c r="AI23" s="88">
        <v>0</v>
      </c>
      <c r="AJ23" s="88">
        <v>0</v>
      </c>
      <c r="AK23" s="88">
        <v>0</v>
      </c>
      <c r="AL23" s="88">
        <v>0</v>
      </c>
      <c r="AM23" s="88">
        <v>0</v>
      </c>
      <c r="AN23" s="88">
        <v>0</v>
      </c>
      <c r="AO23" s="88">
        <v>0</v>
      </c>
      <c r="AP23" s="88">
        <v>0</v>
      </c>
      <c r="AQ23" s="88">
        <v>0</v>
      </c>
      <c r="AR23" s="88">
        <v>0</v>
      </c>
      <c r="AS23" s="88">
        <v>0</v>
      </c>
      <c r="AT23" s="88">
        <v>0</v>
      </c>
      <c r="AU23" s="88">
        <v>0</v>
      </c>
      <c r="AV23" s="88">
        <v>0</v>
      </c>
      <c r="AW23" s="88">
        <v>0</v>
      </c>
      <c r="AX23" s="88">
        <v>0</v>
      </c>
      <c r="AY23" s="88">
        <v>0</v>
      </c>
      <c r="AZ23" s="88">
        <v>0</v>
      </c>
      <c r="BA23" s="88">
        <v>0</v>
      </c>
      <c r="BB23" s="88">
        <v>0</v>
      </c>
      <c r="BC23" s="88">
        <v>0</v>
      </c>
      <c r="BD23" s="88">
        <v>0</v>
      </c>
      <c r="BE23" s="88">
        <v>0</v>
      </c>
      <c r="BF23" s="88">
        <v>0</v>
      </c>
      <c r="BG23" s="88">
        <v>0</v>
      </c>
      <c r="BH23" s="88">
        <v>0</v>
      </c>
      <c r="BI23" s="88">
        <v>0</v>
      </c>
      <c r="BJ23" s="88">
        <v>0</v>
      </c>
      <c r="BK23" s="88">
        <v>0</v>
      </c>
      <c r="BL23" s="88">
        <v>0</v>
      </c>
      <c r="BM23" s="88">
        <v>0</v>
      </c>
      <c r="BN23" s="95">
        <v>0</v>
      </c>
      <c r="BO23" s="99">
        <v>0</v>
      </c>
      <c r="BP23" s="88">
        <v>0</v>
      </c>
      <c r="BQ23" s="88">
        <v>0</v>
      </c>
      <c r="BR23" s="88">
        <v>0</v>
      </c>
      <c r="BS23" s="88">
        <v>0</v>
      </c>
      <c r="BT23" s="88">
        <v>0</v>
      </c>
      <c r="BU23" s="88">
        <v>0</v>
      </c>
      <c r="BV23" s="88">
        <v>0</v>
      </c>
      <c r="BW23" s="88">
        <v>0</v>
      </c>
      <c r="BX23" s="88">
        <v>0</v>
      </c>
      <c r="BY23" s="88">
        <v>0</v>
      </c>
      <c r="BZ23" s="88">
        <v>0</v>
      </c>
      <c r="CA23" s="88">
        <v>0</v>
      </c>
      <c r="CB23" s="88">
        <v>0</v>
      </c>
      <c r="CC23" s="88">
        <v>0</v>
      </c>
      <c r="CD23" s="88">
        <v>0</v>
      </c>
      <c r="CE23" s="95">
        <v>0</v>
      </c>
      <c r="CF23" s="90">
        <v>0</v>
      </c>
      <c r="CG23" s="99">
        <v>0</v>
      </c>
      <c r="CH23" s="88">
        <v>0</v>
      </c>
      <c r="CI23" s="88">
        <v>0</v>
      </c>
      <c r="CJ23" s="95">
        <v>0</v>
      </c>
      <c r="CK23" s="88">
        <v>0</v>
      </c>
      <c r="CL23" s="88">
        <v>1</v>
      </c>
      <c r="CM23" s="88">
        <v>1</v>
      </c>
      <c r="CN23" s="88">
        <v>1</v>
      </c>
      <c r="CO23" s="88">
        <v>1</v>
      </c>
      <c r="CP23" s="88">
        <v>1</v>
      </c>
      <c r="CQ23" s="88">
        <v>1</v>
      </c>
      <c r="CR23" s="88">
        <v>0</v>
      </c>
      <c r="CS23" s="90">
        <f t="shared" si="0"/>
        <v>6</v>
      </c>
    </row>
    <row r="24" spans="1:97" x14ac:dyDescent="0.2">
      <c r="A24" s="151"/>
      <c r="B24" s="100" t="s">
        <v>22</v>
      </c>
      <c r="C24" s="101">
        <f t="shared" si="1"/>
        <v>20</v>
      </c>
      <c r="D24" s="95" t="s">
        <v>59</v>
      </c>
      <c r="E24" s="99">
        <v>0</v>
      </c>
      <c r="F24" s="88">
        <v>0</v>
      </c>
      <c r="G24" s="88">
        <v>0</v>
      </c>
      <c r="H24" s="88">
        <v>0</v>
      </c>
      <c r="I24" s="88">
        <v>0</v>
      </c>
      <c r="J24" s="88">
        <v>0</v>
      </c>
      <c r="K24" s="88">
        <v>0</v>
      </c>
      <c r="L24" s="88">
        <v>0</v>
      </c>
      <c r="M24" s="88">
        <v>0</v>
      </c>
      <c r="N24" s="88">
        <v>0</v>
      </c>
      <c r="O24" s="88">
        <v>0</v>
      </c>
      <c r="P24" s="88">
        <v>0</v>
      </c>
      <c r="Q24" s="88">
        <v>0</v>
      </c>
      <c r="R24" s="88">
        <v>0</v>
      </c>
      <c r="S24" s="88">
        <v>0</v>
      </c>
      <c r="T24" s="95">
        <v>0</v>
      </c>
      <c r="U24" s="99">
        <v>0</v>
      </c>
      <c r="V24" s="88">
        <v>0</v>
      </c>
      <c r="W24" s="88">
        <v>0</v>
      </c>
      <c r="X24" s="88">
        <v>0</v>
      </c>
      <c r="Y24" s="88">
        <v>0</v>
      </c>
      <c r="Z24" s="88">
        <v>0</v>
      </c>
      <c r="AA24" s="88">
        <v>0</v>
      </c>
      <c r="AB24" s="88">
        <v>0</v>
      </c>
      <c r="AC24" s="88">
        <v>0</v>
      </c>
      <c r="AD24" s="95">
        <v>0</v>
      </c>
      <c r="AE24" s="99">
        <v>0</v>
      </c>
      <c r="AF24" s="88">
        <v>0</v>
      </c>
      <c r="AG24" s="88">
        <v>0</v>
      </c>
      <c r="AH24" s="88">
        <v>0</v>
      </c>
      <c r="AI24" s="88">
        <v>0</v>
      </c>
      <c r="AJ24" s="88">
        <v>0</v>
      </c>
      <c r="AK24" s="88">
        <v>0</v>
      </c>
      <c r="AL24" s="88">
        <v>0</v>
      </c>
      <c r="AM24" s="88">
        <v>0</v>
      </c>
      <c r="AN24" s="88">
        <v>0</v>
      </c>
      <c r="AO24" s="88">
        <v>0</v>
      </c>
      <c r="AP24" s="88">
        <v>0</v>
      </c>
      <c r="AQ24" s="88">
        <v>0</v>
      </c>
      <c r="AR24" s="88">
        <v>0</v>
      </c>
      <c r="AS24" s="88">
        <v>0</v>
      </c>
      <c r="AT24" s="88">
        <v>0</v>
      </c>
      <c r="AU24" s="88">
        <v>0</v>
      </c>
      <c r="AV24" s="88">
        <v>0</v>
      </c>
      <c r="AW24" s="88">
        <v>0</v>
      </c>
      <c r="AX24" s="88">
        <v>0</v>
      </c>
      <c r="AY24" s="88">
        <v>0</v>
      </c>
      <c r="AZ24" s="88">
        <v>0</v>
      </c>
      <c r="BA24" s="88">
        <v>0</v>
      </c>
      <c r="BB24" s="88">
        <v>0</v>
      </c>
      <c r="BC24" s="88">
        <v>0</v>
      </c>
      <c r="BD24" s="88">
        <v>0</v>
      </c>
      <c r="BE24" s="88">
        <v>0</v>
      </c>
      <c r="BF24" s="88">
        <v>0</v>
      </c>
      <c r="BG24" s="88">
        <v>0</v>
      </c>
      <c r="BH24" s="88">
        <v>0</v>
      </c>
      <c r="BI24" s="88">
        <v>0</v>
      </c>
      <c r="BJ24" s="88">
        <v>0</v>
      </c>
      <c r="BK24" s="88">
        <v>0</v>
      </c>
      <c r="BL24" s="88">
        <v>0</v>
      </c>
      <c r="BM24" s="88">
        <v>0</v>
      </c>
      <c r="BN24" s="95">
        <v>0</v>
      </c>
      <c r="BO24" s="99">
        <v>0</v>
      </c>
      <c r="BP24" s="88">
        <v>0</v>
      </c>
      <c r="BQ24" s="88">
        <v>0</v>
      </c>
      <c r="BR24" s="88">
        <v>0</v>
      </c>
      <c r="BS24" s="88">
        <v>0</v>
      </c>
      <c r="BT24" s="88">
        <v>0</v>
      </c>
      <c r="BU24" s="88">
        <v>0</v>
      </c>
      <c r="BV24" s="88">
        <v>0</v>
      </c>
      <c r="BW24" s="88">
        <v>0</v>
      </c>
      <c r="BX24" s="88">
        <v>0</v>
      </c>
      <c r="BY24" s="88">
        <v>0</v>
      </c>
      <c r="BZ24" s="88">
        <v>0</v>
      </c>
      <c r="CA24" s="88">
        <v>0</v>
      </c>
      <c r="CB24" s="88">
        <v>0</v>
      </c>
      <c r="CC24" s="88">
        <v>0</v>
      </c>
      <c r="CD24" s="88">
        <v>0</v>
      </c>
      <c r="CE24" s="95">
        <v>0</v>
      </c>
      <c r="CF24" s="90">
        <v>0</v>
      </c>
      <c r="CG24" s="99">
        <v>0</v>
      </c>
      <c r="CH24" s="88">
        <v>0</v>
      </c>
      <c r="CI24" s="88">
        <v>0</v>
      </c>
      <c r="CJ24" s="95">
        <v>0</v>
      </c>
      <c r="CK24" s="88">
        <v>0</v>
      </c>
      <c r="CL24" s="88">
        <v>0</v>
      </c>
      <c r="CM24" s="88">
        <v>0</v>
      </c>
      <c r="CN24" s="88">
        <v>0</v>
      </c>
      <c r="CO24" s="88">
        <v>0</v>
      </c>
      <c r="CP24" s="88">
        <v>0</v>
      </c>
      <c r="CQ24" s="88">
        <v>0</v>
      </c>
      <c r="CR24" s="88">
        <v>1</v>
      </c>
      <c r="CS24" s="90">
        <f t="shared" si="0"/>
        <v>1</v>
      </c>
    </row>
    <row r="25" spans="1:97" x14ac:dyDescent="0.2">
      <c r="A25" s="151"/>
      <c r="B25" s="100" t="s">
        <v>23</v>
      </c>
      <c r="C25" s="101">
        <f t="shared" si="1"/>
        <v>21</v>
      </c>
      <c r="D25" s="95" t="s">
        <v>60</v>
      </c>
      <c r="E25" s="99">
        <v>0</v>
      </c>
      <c r="F25" s="88">
        <v>0</v>
      </c>
      <c r="G25" s="88">
        <v>0</v>
      </c>
      <c r="H25" s="88">
        <v>0</v>
      </c>
      <c r="I25" s="88">
        <v>0</v>
      </c>
      <c r="J25" s="88">
        <v>0</v>
      </c>
      <c r="K25" s="88">
        <v>0</v>
      </c>
      <c r="L25" s="88">
        <v>0</v>
      </c>
      <c r="M25" s="88">
        <v>0</v>
      </c>
      <c r="N25" s="88">
        <v>0</v>
      </c>
      <c r="O25" s="88">
        <v>0</v>
      </c>
      <c r="P25" s="88">
        <v>0</v>
      </c>
      <c r="Q25" s="88">
        <v>0</v>
      </c>
      <c r="R25" s="88">
        <v>0</v>
      </c>
      <c r="S25" s="88">
        <v>0</v>
      </c>
      <c r="T25" s="95">
        <v>0</v>
      </c>
      <c r="U25" s="99">
        <v>1</v>
      </c>
      <c r="V25" s="88">
        <v>0</v>
      </c>
      <c r="W25" s="88">
        <v>0</v>
      </c>
      <c r="X25" s="88">
        <v>0</v>
      </c>
      <c r="Y25" s="88">
        <v>0</v>
      </c>
      <c r="Z25" s="88">
        <v>0</v>
      </c>
      <c r="AA25" s="88">
        <v>0</v>
      </c>
      <c r="AB25" s="88">
        <v>0</v>
      </c>
      <c r="AC25" s="88">
        <v>0</v>
      </c>
      <c r="AD25" s="95">
        <v>0</v>
      </c>
      <c r="AE25" s="99">
        <v>0</v>
      </c>
      <c r="AF25" s="88">
        <v>0</v>
      </c>
      <c r="AG25" s="88">
        <v>0</v>
      </c>
      <c r="AH25" s="88">
        <v>0</v>
      </c>
      <c r="AI25" s="88">
        <v>0</v>
      </c>
      <c r="AJ25" s="88">
        <v>0</v>
      </c>
      <c r="AK25" s="88">
        <v>0</v>
      </c>
      <c r="AL25" s="88">
        <v>0</v>
      </c>
      <c r="AM25" s="88">
        <v>0</v>
      </c>
      <c r="AN25" s="88">
        <v>0</v>
      </c>
      <c r="AO25" s="88">
        <v>0</v>
      </c>
      <c r="AP25" s="88">
        <v>0</v>
      </c>
      <c r="AQ25" s="88">
        <v>0</v>
      </c>
      <c r="AR25" s="88">
        <v>0</v>
      </c>
      <c r="AS25" s="88">
        <v>0</v>
      </c>
      <c r="AT25" s="88">
        <v>0</v>
      </c>
      <c r="AU25" s="88">
        <v>0</v>
      </c>
      <c r="AV25" s="88">
        <v>0</v>
      </c>
      <c r="AW25" s="88">
        <v>0</v>
      </c>
      <c r="AX25" s="88">
        <v>0</v>
      </c>
      <c r="AY25" s="88">
        <v>0</v>
      </c>
      <c r="AZ25" s="88">
        <v>0</v>
      </c>
      <c r="BA25" s="88">
        <v>0</v>
      </c>
      <c r="BB25" s="88">
        <v>0</v>
      </c>
      <c r="BC25" s="88">
        <v>0</v>
      </c>
      <c r="BD25" s="88">
        <v>0</v>
      </c>
      <c r="BE25" s="88">
        <v>0</v>
      </c>
      <c r="BF25" s="88">
        <v>0</v>
      </c>
      <c r="BG25" s="88">
        <v>0</v>
      </c>
      <c r="BH25" s="88">
        <v>0</v>
      </c>
      <c r="BI25" s="88">
        <v>0</v>
      </c>
      <c r="BJ25" s="88">
        <v>0</v>
      </c>
      <c r="BK25" s="88">
        <v>0</v>
      </c>
      <c r="BL25" s="88">
        <v>0</v>
      </c>
      <c r="BM25" s="88">
        <v>0</v>
      </c>
      <c r="BN25" s="95">
        <v>0</v>
      </c>
      <c r="BO25" s="99">
        <v>0</v>
      </c>
      <c r="BP25" s="88">
        <v>0</v>
      </c>
      <c r="BQ25" s="88">
        <v>1</v>
      </c>
      <c r="BR25" s="88">
        <v>0</v>
      </c>
      <c r="BS25" s="88">
        <v>0</v>
      </c>
      <c r="BT25" s="88">
        <v>0</v>
      </c>
      <c r="BU25" s="88">
        <v>0</v>
      </c>
      <c r="BV25" s="88">
        <v>0</v>
      </c>
      <c r="BW25" s="88">
        <v>0</v>
      </c>
      <c r="BX25" s="88">
        <v>0</v>
      </c>
      <c r="BY25" s="88">
        <v>0</v>
      </c>
      <c r="BZ25" s="88">
        <v>0</v>
      </c>
      <c r="CA25" s="88">
        <v>0</v>
      </c>
      <c r="CB25" s="88">
        <v>0</v>
      </c>
      <c r="CC25" s="88">
        <v>0</v>
      </c>
      <c r="CD25" s="88">
        <v>0</v>
      </c>
      <c r="CE25" s="95">
        <v>0</v>
      </c>
      <c r="CF25" s="90">
        <v>0</v>
      </c>
      <c r="CG25" s="99">
        <v>0</v>
      </c>
      <c r="CH25" s="88">
        <v>0</v>
      </c>
      <c r="CI25" s="88">
        <v>0</v>
      </c>
      <c r="CJ25" s="95">
        <v>0</v>
      </c>
      <c r="CK25" s="88">
        <v>0</v>
      </c>
      <c r="CL25" s="88">
        <v>0</v>
      </c>
      <c r="CM25" s="88">
        <v>0</v>
      </c>
      <c r="CN25" s="88">
        <v>0</v>
      </c>
      <c r="CO25" s="88">
        <v>0</v>
      </c>
      <c r="CP25" s="88">
        <v>0</v>
      </c>
      <c r="CQ25" s="88">
        <v>0</v>
      </c>
      <c r="CR25" s="88">
        <v>0</v>
      </c>
      <c r="CS25" s="90">
        <f t="shared" si="0"/>
        <v>2</v>
      </c>
    </row>
    <row r="26" spans="1:97" x14ac:dyDescent="0.2">
      <c r="A26" s="151"/>
      <c r="B26" s="100" t="s">
        <v>24</v>
      </c>
      <c r="C26" s="101">
        <f t="shared" si="1"/>
        <v>22</v>
      </c>
      <c r="D26" s="95" t="s">
        <v>61</v>
      </c>
      <c r="E26" s="99">
        <v>0</v>
      </c>
      <c r="F26" s="88">
        <v>0</v>
      </c>
      <c r="G26" s="88">
        <v>0</v>
      </c>
      <c r="H26" s="88">
        <v>0</v>
      </c>
      <c r="I26" s="88">
        <v>0</v>
      </c>
      <c r="J26" s="88">
        <v>0</v>
      </c>
      <c r="K26" s="88">
        <v>0</v>
      </c>
      <c r="L26" s="88">
        <v>0</v>
      </c>
      <c r="M26" s="88">
        <v>0</v>
      </c>
      <c r="N26" s="88">
        <v>0</v>
      </c>
      <c r="O26" s="88">
        <v>0</v>
      </c>
      <c r="P26" s="88">
        <v>0</v>
      </c>
      <c r="Q26" s="88">
        <v>0</v>
      </c>
      <c r="R26" s="88">
        <v>0</v>
      </c>
      <c r="S26" s="88">
        <v>0</v>
      </c>
      <c r="T26" s="95">
        <v>0</v>
      </c>
      <c r="U26" s="99">
        <v>0</v>
      </c>
      <c r="V26" s="88">
        <v>1</v>
      </c>
      <c r="W26" s="88">
        <v>0</v>
      </c>
      <c r="X26" s="88">
        <v>0</v>
      </c>
      <c r="Y26" s="88">
        <v>0</v>
      </c>
      <c r="Z26" s="88">
        <v>0</v>
      </c>
      <c r="AA26" s="88">
        <v>0</v>
      </c>
      <c r="AB26" s="88">
        <v>0</v>
      </c>
      <c r="AC26" s="88">
        <v>0</v>
      </c>
      <c r="AD26" s="95">
        <v>0</v>
      </c>
      <c r="AE26" s="99">
        <v>0</v>
      </c>
      <c r="AF26" s="88">
        <v>0</v>
      </c>
      <c r="AG26" s="88">
        <v>0</v>
      </c>
      <c r="AH26" s="88">
        <v>0</v>
      </c>
      <c r="AI26" s="88">
        <v>0</v>
      </c>
      <c r="AJ26" s="88">
        <v>0</v>
      </c>
      <c r="AK26" s="88">
        <v>0</v>
      </c>
      <c r="AL26" s="88">
        <v>0</v>
      </c>
      <c r="AM26" s="88">
        <v>0</v>
      </c>
      <c r="AN26" s="88">
        <v>0</v>
      </c>
      <c r="AO26" s="88">
        <v>0</v>
      </c>
      <c r="AP26" s="88">
        <v>0</v>
      </c>
      <c r="AQ26" s="88">
        <v>0</v>
      </c>
      <c r="AR26" s="88">
        <v>0</v>
      </c>
      <c r="AS26" s="88">
        <v>0</v>
      </c>
      <c r="AT26" s="88">
        <v>0</v>
      </c>
      <c r="AU26" s="88">
        <v>0</v>
      </c>
      <c r="AV26" s="88">
        <v>0</v>
      </c>
      <c r="AW26" s="88">
        <v>0</v>
      </c>
      <c r="AX26" s="88">
        <v>0</v>
      </c>
      <c r="AY26" s="88">
        <v>0</v>
      </c>
      <c r="AZ26" s="88">
        <v>0</v>
      </c>
      <c r="BA26" s="88">
        <v>0</v>
      </c>
      <c r="BB26" s="88">
        <v>0</v>
      </c>
      <c r="BC26" s="88">
        <v>0</v>
      </c>
      <c r="BD26" s="88">
        <v>0</v>
      </c>
      <c r="BE26" s="88">
        <v>0</v>
      </c>
      <c r="BF26" s="88">
        <v>0</v>
      </c>
      <c r="BG26" s="88">
        <v>0</v>
      </c>
      <c r="BH26" s="88">
        <v>0</v>
      </c>
      <c r="BI26" s="88">
        <v>0</v>
      </c>
      <c r="BJ26" s="88">
        <v>0</v>
      </c>
      <c r="BK26" s="88">
        <v>0</v>
      </c>
      <c r="BL26" s="88">
        <v>0</v>
      </c>
      <c r="BM26" s="88">
        <v>0</v>
      </c>
      <c r="BN26" s="95">
        <v>0</v>
      </c>
      <c r="BO26" s="99">
        <v>1</v>
      </c>
      <c r="BP26" s="88">
        <v>1</v>
      </c>
      <c r="BQ26" s="88">
        <v>0</v>
      </c>
      <c r="BR26" s="88">
        <v>0</v>
      </c>
      <c r="BS26" s="88">
        <v>0</v>
      </c>
      <c r="BT26" s="88">
        <v>0</v>
      </c>
      <c r="BU26" s="88">
        <v>0</v>
      </c>
      <c r="BV26" s="88">
        <v>0</v>
      </c>
      <c r="BW26" s="88">
        <v>0</v>
      </c>
      <c r="BX26" s="88">
        <v>0</v>
      </c>
      <c r="BY26" s="88">
        <v>0</v>
      </c>
      <c r="BZ26" s="88">
        <v>0</v>
      </c>
      <c r="CA26" s="88">
        <v>0</v>
      </c>
      <c r="CB26" s="88">
        <v>0</v>
      </c>
      <c r="CC26" s="88">
        <v>0</v>
      </c>
      <c r="CD26" s="88">
        <v>0</v>
      </c>
      <c r="CE26" s="95">
        <v>0</v>
      </c>
      <c r="CF26" s="90">
        <v>0</v>
      </c>
      <c r="CG26" s="99">
        <v>0</v>
      </c>
      <c r="CH26" s="88">
        <v>0</v>
      </c>
      <c r="CI26" s="88">
        <v>0</v>
      </c>
      <c r="CJ26" s="95">
        <v>0</v>
      </c>
      <c r="CK26" s="88">
        <v>0</v>
      </c>
      <c r="CL26" s="88">
        <v>0</v>
      </c>
      <c r="CM26" s="88">
        <v>0</v>
      </c>
      <c r="CN26" s="88">
        <v>0</v>
      </c>
      <c r="CO26" s="88">
        <v>0</v>
      </c>
      <c r="CP26" s="88">
        <v>0</v>
      </c>
      <c r="CQ26" s="88">
        <v>0</v>
      </c>
      <c r="CR26" s="88">
        <v>0</v>
      </c>
      <c r="CS26" s="90">
        <f t="shared" si="0"/>
        <v>3</v>
      </c>
    </row>
    <row r="27" spans="1:97" x14ac:dyDescent="0.2">
      <c r="A27" s="151"/>
      <c r="B27" s="100" t="s">
        <v>25</v>
      </c>
      <c r="C27" s="101">
        <f t="shared" si="1"/>
        <v>23</v>
      </c>
      <c r="D27" s="95" t="s">
        <v>62</v>
      </c>
      <c r="E27" s="99">
        <v>0</v>
      </c>
      <c r="F27" s="88">
        <v>0</v>
      </c>
      <c r="G27" s="88">
        <v>0</v>
      </c>
      <c r="H27" s="88">
        <v>0</v>
      </c>
      <c r="I27" s="88">
        <v>0</v>
      </c>
      <c r="J27" s="88">
        <v>0</v>
      </c>
      <c r="K27" s="88">
        <v>0</v>
      </c>
      <c r="L27" s="88">
        <v>0</v>
      </c>
      <c r="M27" s="88">
        <v>0</v>
      </c>
      <c r="N27" s="88">
        <v>0</v>
      </c>
      <c r="O27" s="88">
        <v>0</v>
      </c>
      <c r="P27" s="88">
        <v>0</v>
      </c>
      <c r="Q27" s="88">
        <v>0</v>
      </c>
      <c r="R27" s="88">
        <v>0</v>
      </c>
      <c r="S27" s="88">
        <v>0</v>
      </c>
      <c r="T27" s="95">
        <v>0</v>
      </c>
      <c r="U27" s="99">
        <v>0</v>
      </c>
      <c r="V27" s="88">
        <v>0</v>
      </c>
      <c r="W27" s="88">
        <v>0</v>
      </c>
      <c r="X27" s="88">
        <v>0</v>
      </c>
      <c r="Y27" s="88">
        <v>0</v>
      </c>
      <c r="Z27" s="88">
        <v>0</v>
      </c>
      <c r="AA27" s="88">
        <v>0</v>
      </c>
      <c r="AB27" s="88">
        <v>0</v>
      </c>
      <c r="AC27" s="88">
        <v>0</v>
      </c>
      <c r="AD27" s="95">
        <v>0</v>
      </c>
      <c r="AE27" s="99">
        <v>0</v>
      </c>
      <c r="AF27" s="88">
        <v>0</v>
      </c>
      <c r="AG27" s="88">
        <v>0</v>
      </c>
      <c r="AH27" s="88">
        <v>0</v>
      </c>
      <c r="AI27" s="88">
        <v>0</v>
      </c>
      <c r="AJ27" s="88">
        <v>0</v>
      </c>
      <c r="AK27" s="88">
        <v>0</v>
      </c>
      <c r="AL27" s="88">
        <v>0</v>
      </c>
      <c r="AM27" s="88">
        <v>0</v>
      </c>
      <c r="AN27" s="88">
        <v>0</v>
      </c>
      <c r="AO27" s="88">
        <v>0</v>
      </c>
      <c r="AP27" s="88">
        <v>0</v>
      </c>
      <c r="AQ27" s="88">
        <v>0</v>
      </c>
      <c r="AR27" s="88">
        <v>0</v>
      </c>
      <c r="AS27" s="88">
        <v>0</v>
      </c>
      <c r="AT27" s="88">
        <v>0</v>
      </c>
      <c r="AU27" s="88">
        <v>0</v>
      </c>
      <c r="AV27" s="88">
        <v>0</v>
      </c>
      <c r="AW27" s="88">
        <v>0</v>
      </c>
      <c r="AX27" s="88">
        <v>0</v>
      </c>
      <c r="AY27" s="88">
        <v>0</v>
      </c>
      <c r="AZ27" s="88">
        <v>0</v>
      </c>
      <c r="BA27" s="88">
        <v>0</v>
      </c>
      <c r="BB27" s="88">
        <v>0</v>
      </c>
      <c r="BC27" s="88">
        <v>0</v>
      </c>
      <c r="BD27" s="88">
        <v>0</v>
      </c>
      <c r="BE27" s="88">
        <v>0</v>
      </c>
      <c r="BF27" s="88">
        <v>0</v>
      </c>
      <c r="BG27" s="88">
        <v>0</v>
      </c>
      <c r="BH27" s="88">
        <v>0</v>
      </c>
      <c r="BI27" s="88">
        <v>0</v>
      </c>
      <c r="BJ27" s="88">
        <v>0</v>
      </c>
      <c r="BK27" s="88">
        <v>0</v>
      </c>
      <c r="BL27" s="88">
        <v>0</v>
      </c>
      <c r="BM27" s="88">
        <v>0</v>
      </c>
      <c r="BN27" s="95">
        <v>0</v>
      </c>
      <c r="BO27" s="99">
        <v>0</v>
      </c>
      <c r="BP27" s="88">
        <v>0</v>
      </c>
      <c r="BQ27" s="88">
        <v>0</v>
      </c>
      <c r="BR27" s="88">
        <v>1</v>
      </c>
      <c r="BS27" s="88">
        <v>0</v>
      </c>
      <c r="BT27" s="88">
        <v>0</v>
      </c>
      <c r="BU27" s="88">
        <v>0</v>
      </c>
      <c r="BV27" s="88">
        <v>0</v>
      </c>
      <c r="BW27" s="88">
        <v>0</v>
      </c>
      <c r="BX27" s="88">
        <v>0</v>
      </c>
      <c r="BY27" s="88">
        <v>0</v>
      </c>
      <c r="BZ27" s="88">
        <v>0</v>
      </c>
      <c r="CA27" s="88">
        <v>0</v>
      </c>
      <c r="CB27" s="88">
        <v>0</v>
      </c>
      <c r="CC27" s="88">
        <v>0</v>
      </c>
      <c r="CD27" s="88">
        <v>0</v>
      </c>
      <c r="CE27" s="95">
        <v>0</v>
      </c>
      <c r="CF27" s="90">
        <v>0</v>
      </c>
      <c r="CG27" s="99">
        <v>0</v>
      </c>
      <c r="CH27" s="88">
        <v>0</v>
      </c>
      <c r="CI27" s="88">
        <v>0</v>
      </c>
      <c r="CJ27" s="95">
        <v>0</v>
      </c>
      <c r="CK27" s="88">
        <v>0</v>
      </c>
      <c r="CL27" s="88">
        <v>0</v>
      </c>
      <c r="CM27" s="88">
        <v>0</v>
      </c>
      <c r="CN27" s="88">
        <v>0</v>
      </c>
      <c r="CO27" s="88">
        <v>0</v>
      </c>
      <c r="CP27" s="88">
        <v>0</v>
      </c>
      <c r="CQ27" s="88">
        <v>0</v>
      </c>
      <c r="CR27" s="88">
        <v>0</v>
      </c>
      <c r="CS27" s="90">
        <f t="shared" si="0"/>
        <v>1</v>
      </c>
    </row>
    <row r="28" spans="1:97" x14ac:dyDescent="0.2">
      <c r="A28" s="151"/>
      <c r="B28" s="100" t="s">
        <v>26</v>
      </c>
      <c r="C28" s="101">
        <f t="shared" si="1"/>
        <v>24</v>
      </c>
      <c r="D28" s="95" t="s">
        <v>63</v>
      </c>
      <c r="E28" s="99">
        <v>0</v>
      </c>
      <c r="F28" s="88">
        <v>0</v>
      </c>
      <c r="G28" s="88">
        <v>0</v>
      </c>
      <c r="H28" s="88">
        <v>0</v>
      </c>
      <c r="I28" s="88">
        <v>0</v>
      </c>
      <c r="J28" s="88">
        <v>0</v>
      </c>
      <c r="K28" s="88">
        <v>0</v>
      </c>
      <c r="L28" s="88">
        <v>0</v>
      </c>
      <c r="M28" s="88">
        <v>0</v>
      </c>
      <c r="N28" s="88">
        <v>0</v>
      </c>
      <c r="O28" s="88">
        <v>0</v>
      </c>
      <c r="P28" s="88">
        <v>0</v>
      </c>
      <c r="Q28" s="88">
        <v>0</v>
      </c>
      <c r="R28" s="88">
        <v>0</v>
      </c>
      <c r="S28" s="88">
        <v>0</v>
      </c>
      <c r="T28" s="95">
        <v>0</v>
      </c>
      <c r="U28" s="99">
        <v>0</v>
      </c>
      <c r="V28" s="88">
        <v>0</v>
      </c>
      <c r="W28" s="88">
        <v>0</v>
      </c>
      <c r="X28" s="88">
        <v>0</v>
      </c>
      <c r="Y28" s="88">
        <v>0</v>
      </c>
      <c r="Z28" s="88">
        <v>0</v>
      </c>
      <c r="AA28" s="88">
        <v>0</v>
      </c>
      <c r="AB28" s="88">
        <v>0</v>
      </c>
      <c r="AC28" s="88">
        <v>0</v>
      </c>
      <c r="AD28" s="95">
        <v>0</v>
      </c>
      <c r="AE28" s="99">
        <v>0</v>
      </c>
      <c r="AF28" s="88">
        <v>0</v>
      </c>
      <c r="AG28" s="88">
        <v>0</v>
      </c>
      <c r="AH28" s="88">
        <v>0</v>
      </c>
      <c r="AI28" s="88">
        <v>0</v>
      </c>
      <c r="AJ28" s="88">
        <v>0</v>
      </c>
      <c r="AK28" s="88">
        <v>0</v>
      </c>
      <c r="AL28" s="88">
        <v>0</v>
      </c>
      <c r="AM28" s="88">
        <v>0</v>
      </c>
      <c r="AN28" s="88">
        <v>0</v>
      </c>
      <c r="AO28" s="88">
        <v>0</v>
      </c>
      <c r="AP28" s="88">
        <v>0</v>
      </c>
      <c r="AQ28" s="88">
        <v>0</v>
      </c>
      <c r="AR28" s="88">
        <v>0</v>
      </c>
      <c r="AS28" s="88">
        <v>0</v>
      </c>
      <c r="AT28" s="88">
        <v>0</v>
      </c>
      <c r="AU28" s="88">
        <v>0</v>
      </c>
      <c r="AV28" s="88">
        <v>0</v>
      </c>
      <c r="AW28" s="88">
        <v>0</v>
      </c>
      <c r="AX28" s="88">
        <v>0</v>
      </c>
      <c r="AY28" s="88">
        <v>0</v>
      </c>
      <c r="AZ28" s="88">
        <v>0</v>
      </c>
      <c r="BA28" s="88">
        <v>0</v>
      </c>
      <c r="BB28" s="88">
        <v>0</v>
      </c>
      <c r="BC28" s="88">
        <v>0</v>
      </c>
      <c r="BD28" s="88">
        <v>0</v>
      </c>
      <c r="BE28" s="88">
        <v>0</v>
      </c>
      <c r="BF28" s="88">
        <v>0</v>
      </c>
      <c r="BG28" s="88">
        <v>0</v>
      </c>
      <c r="BH28" s="88">
        <v>0</v>
      </c>
      <c r="BI28" s="88">
        <v>0</v>
      </c>
      <c r="BJ28" s="88">
        <v>0</v>
      </c>
      <c r="BK28" s="88">
        <v>0</v>
      </c>
      <c r="BL28" s="88">
        <v>0</v>
      </c>
      <c r="BM28" s="88">
        <v>0</v>
      </c>
      <c r="BN28" s="95">
        <v>0</v>
      </c>
      <c r="BO28" s="99">
        <v>0</v>
      </c>
      <c r="BP28" s="88">
        <v>0</v>
      </c>
      <c r="BQ28" s="88">
        <v>0</v>
      </c>
      <c r="BR28" s="88">
        <v>0</v>
      </c>
      <c r="BS28" s="88">
        <v>0</v>
      </c>
      <c r="BT28" s="88">
        <v>1</v>
      </c>
      <c r="BU28" s="88">
        <v>0</v>
      </c>
      <c r="BV28" s="88">
        <v>0</v>
      </c>
      <c r="BW28" s="88">
        <v>1</v>
      </c>
      <c r="BX28" s="88">
        <v>0</v>
      </c>
      <c r="BY28" s="88">
        <v>0</v>
      </c>
      <c r="BZ28" s="88">
        <v>0</v>
      </c>
      <c r="CA28" s="88">
        <v>0</v>
      </c>
      <c r="CB28" s="88">
        <v>0</v>
      </c>
      <c r="CC28" s="88">
        <v>0</v>
      </c>
      <c r="CD28" s="88">
        <v>0</v>
      </c>
      <c r="CE28" s="95">
        <v>1</v>
      </c>
      <c r="CF28" s="90">
        <v>0</v>
      </c>
      <c r="CG28" s="99">
        <v>0</v>
      </c>
      <c r="CH28" s="88">
        <v>0</v>
      </c>
      <c r="CI28" s="88">
        <v>0</v>
      </c>
      <c r="CJ28" s="95">
        <v>0</v>
      </c>
      <c r="CK28" s="88">
        <v>0</v>
      </c>
      <c r="CL28" s="88">
        <v>0</v>
      </c>
      <c r="CM28" s="88">
        <v>0</v>
      </c>
      <c r="CN28" s="88">
        <v>0</v>
      </c>
      <c r="CO28" s="88">
        <v>0</v>
      </c>
      <c r="CP28" s="88">
        <v>0</v>
      </c>
      <c r="CQ28" s="88">
        <v>0</v>
      </c>
      <c r="CR28" s="88">
        <v>0</v>
      </c>
      <c r="CS28" s="90">
        <f t="shared" si="0"/>
        <v>3</v>
      </c>
    </row>
    <row r="29" spans="1:97" x14ac:dyDescent="0.2">
      <c r="A29" s="151"/>
      <c r="B29" s="100" t="s">
        <v>27</v>
      </c>
      <c r="C29" s="101">
        <f t="shared" si="1"/>
        <v>25</v>
      </c>
      <c r="D29" s="95" t="s">
        <v>64</v>
      </c>
      <c r="E29" s="99">
        <v>0</v>
      </c>
      <c r="F29" s="88">
        <v>0</v>
      </c>
      <c r="G29" s="88">
        <v>0</v>
      </c>
      <c r="H29" s="88">
        <v>0</v>
      </c>
      <c r="I29" s="88">
        <v>0</v>
      </c>
      <c r="J29" s="88">
        <v>0</v>
      </c>
      <c r="K29" s="88">
        <v>0</v>
      </c>
      <c r="L29" s="88">
        <v>0</v>
      </c>
      <c r="M29" s="88">
        <v>0</v>
      </c>
      <c r="N29" s="88">
        <v>0</v>
      </c>
      <c r="O29" s="88">
        <v>0</v>
      </c>
      <c r="P29" s="88">
        <v>0</v>
      </c>
      <c r="Q29" s="88">
        <v>0</v>
      </c>
      <c r="R29" s="88">
        <v>0</v>
      </c>
      <c r="S29" s="88">
        <v>0</v>
      </c>
      <c r="T29" s="95">
        <v>0</v>
      </c>
      <c r="U29" s="99">
        <v>0</v>
      </c>
      <c r="V29" s="88">
        <v>0</v>
      </c>
      <c r="W29" s="88">
        <v>0</v>
      </c>
      <c r="X29" s="88">
        <v>0</v>
      </c>
      <c r="Y29" s="88">
        <v>0</v>
      </c>
      <c r="Z29" s="88">
        <v>0</v>
      </c>
      <c r="AA29" s="88">
        <v>0</v>
      </c>
      <c r="AB29" s="88">
        <v>0</v>
      </c>
      <c r="AC29" s="88">
        <v>0</v>
      </c>
      <c r="AD29" s="95">
        <v>0</v>
      </c>
      <c r="AE29" s="99">
        <v>0</v>
      </c>
      <c r="AF29" s="88">
        <v>0</v>
      </c>
      <c r="AG29" s="88">
        <v>0</v>
      </c>
      <c r="AH29" s="88">
        <v>0</v>
      </c>
      <c r="AI29" s="88">
        <v>0</v>
      </c>
      <c r="AJ29" s="88">
        <v>0</v>
      </c>
      <c r="AK29" s="88">
        <v>0</v>
      </c>
      <c r="AL29" s="88">
        <v>0</v>
      </c>
      <c r="AM29" s="88">
        <v>0</v>
      </c>
      <c r="AN29" s="88">
        <v>0</v>
      </c>
      <c r="AO29" s="88">
        <v>0</v>
      </c>
      <c r="AP29" s="88">
        <v>0</v>
      </c>
      <c r="AQ29" s="88">
        <v>0</v>
      </c>
      <c r="AR29" s="88">
        <v>0</v>
      </c>
      <c r="AS29" s="88">
        <v>0</v>
      </c>
      <c r="AT29" s="88">
        <v>0</v>
      </c>
      <c r="AU29" s="88">
        <v>0</v>
      </c>
      <c r="AV29" s="88">
        <v>0</v>
      </c>
      <c r="AW29" s="88">
        <v>0</v>
      </c>
      <c r="AX29" s="88">
        <v>0</v>
      </c>
      <c r="AY29" s="88">
        <v>0</v>
      </c>
      <c r="AZ29" s="88">
        <v>0</v>
      </c>
      <c r="BA29" s="88">
        <v>0</v>
      </c>
      <c r="BB29" s="88">
        <v>0</v>
      </c>
      <c r="BC29" s="88">
        <v>0</v>
      </c>
      <c r="BD29" s="88">
        <v>0</v>
      </c>
      <c r="BE29" s="88">
        <v>0</v>
      </c>
      <c r="BF29" s="88">
        <v>0</v>
      </c>
      <c r="BG29" s="88">
        <v>0</v>
      </c>
      <c r="BH29" s="88">
        <v>0</v>
      </c>
      <c r="BI29" s="88">
        <v>0</v>
      </c>
      <c r="BJ29" s="88">
        <v>0</v>
      </c>
      <c r="BK29" s="88">
        <v>0</v>
      </c>
      <c r="BL29" s="88">
        <v>0</v>
      </c>
      <c r="BM29" s="88">
        <v>0</v>
      </c>
      <c r="BN29" s="95">
        <v>0</v>
      </c>
      <c r="BO29" s="99">
        <v>0</v>
      </c>
      <c r="BP29" s="88">
        <v>0</v>
      </c>
      <c r="BQ29" s="88">
        <v>0</v>
      </c>
      <c r="BR29" s="88">
        <v>0</v>
      </c>
      <c r="BS29" s="88">
        <v>0</v>
      </c>
      <c r="BT29" s="88">
        <v>0</v>
      </c>
      <c r="BU29" s="88">
        <v>0</v>
      </c>
      <c r="BV29" s="88">
        <v>0</v>
      </c>
      <c r="BW29" s="88">
        <v>0</v>
      </c>
      <c r="BX29" s="88">
        <v>0</v>
      </c>
      <c r="BY29" s="88">
        <v>0</v>
      </c>
      <c r="BZ29" s="88">
        <v>1</v>
      </c>
      <c r="CA29" s="88">
        <v>0</v>
      </c>
      <c r="CB29" s="88">
        <v>0</v>
      </c>
      <c r="CC29" s="88">
        <v>0</v>
      </c>
      <c r="CD29" s="88">
        <v>0</v>
      </c>
      <c r="CE29" s="95">
        <v>0</v>
      </c>
      <c r="CF29" s="90">
        <v>0</v>
      </c>
      <c r="CG29" s="99">
        <v>0</v>
      </c>
      <c r="CH29" s="88">
        <v>0</v>
      </c>
      <c r="CI29" s="88">
        <v>0</v>
      </c>
      <c r="CJ29" s="95">
        <v>0</v>
      </c>
      <c r="CK29" s="88">
        <v>0</v>
      </c>
      <c r="CL29" s="88">
        <v>0</v>
      </c>
      <c r="CM29" s="88">
        <v>0</v>
      </c>
      <c r="CN29" s="88">
        <v>0</v>
      </c>
      <c r="CO29" s="88">
        <v>0</v>
      </c>
      <c r="CP29" s="88">
        <v>0</v>
      </c>
      <c r="CQ29" s="88">
        <v>0</v>
      </c>
      <c r="CR29" s="88">
        <v>0</v>
      </c>
      <c r="CS29" s="90">
        <f t="shared" si="0"/>
        <v>1</v>
      </c>
    </row>
    <row r="30" spans="1:97" x14ac:dyDescent="0.2">
      <c r="A30" s="151"/>
      <c r="B30" s="100" t="s">
        <v>28</v>
      </c>
      <c r="C30" s="101">
        <f t="shared" si="1"/>
        <v>26</v>
      </c>
      <c r="D30" s="95" t="s">
        <v>65</v>
      </c>
      <c r="E30" s="99">
        <v>0</v>
      </c>
      <c r="F30" s="88">
        <v>0</v>
      </c>
      <c r="G30" s="88">
        <v>0</v>
      </c>
      <c r="H30" s="88">
        <v>0</v>
      </c>
      <c r="I30" s="88">
        <v>0</v>
      </c>
      <c r="J30" s="88">
        <v>0</v>
      </c>
      <c r="K30" s="88">
        <v>0</v>
      </c>
      <c r="L30" s="88">
        <v>0</v>
      </c>
      <c r="M30" s="88">
        <v>0</v>
      </c>
      <c r="N30" s="88">
        <v>0</v>
      </c>
      <c r="O30" s="88">
        <v>0</v>
      </c>
      <c r="P30" s="88">
        <v>0</v>
      </c>
      <c r="Q30" s="88">
        <v>0</v>
      </c>
      <c r="R30" s="88">
        <v>0</v>
      </c>
      <c r="S30" s="88">
        <v>0</v>
      </c>
      <c r="T30" s="95">
        <v>0</v>
      </c>
      <c r="U30" s="99">
        <v>0</v>
      </c>
      <c r="V30" s="88">
        <v>0</v>
      </c>
      <c r="W30" s="88">
        <v>0</v>
      </c>
      <c r="X30" s="88">
        <v>0</v>
      </c>
      <c r="Y30" s="88">
        <v>0</v>
      </c>
      <c r="Z30" s="88">
        <v>0</v>
      </c>
      <c r="AA30" s="88">
        <v>0</v>
      </c>
      <c r="AB30" s="88">
        <v>0</v>
      </c>
      <c r="AC30" s="88">
        <v>0</v>
      </c>
      <c r="AD30" s="95">
        <v>0</v>
      </c>
      <c r="AE30" s="99">
        <v>0</v>
      </c>
      <c r="AF30" s="88">
        <v>0</v>
      </c>
      <c r="AG30" s="88">
        <v>0</v>
      </c>
      <c r="AH30" s="88">
        <v>0</v>
      </c>
      <c r="AI30" s="88">
        <v>0</v>
      </c>
      <c r="AJ30" s="88">
        <v>0</v>
      </c>
      <c r="AK30" s="88">
        <v>0</v>
      </c>
      <c r="AL30" s="88">
        <v>0</v>
      </c>
      <c r="AM30" s="88">
        <v>0</v>
      </c>
      <c r="AN30" s="88">
        <v>0</v>
      </c>
      <c r="AO30" s="88">
        <v>0</v>
      </c>
      <c r="AP30" s="88">
        <v>0</v>
      </c>
      <c r="AQ30" s="88">
        <v>0</v>
      </c>
      <c r="AR30" s="88">
        <v>0</v>
      </c>
      <c r="AS30" s="88">
        <v>0</v>
      </c>
      <c r="AT30" s="88">
        <v>0</v>
      </c>
      <c r="AU30" s="88">
        <v>0</v>
      </c>
      <c r="AV30" s="88">
        <v>0</v>
      </c>
      <c r="AW30" s="88">
        <v>0</v>
      </c>
      <c r="AX30" s="88">
        <v>0</v>
      </c>
      <c r="AY30" s="88">
        <v>0</v>
      </c>
      <c r="AZ30" s="88">
        <v>0</v>
      </c>
      <c r="BA30" s="88">
        <v>0</v>
      </c>
      <c r="BB30" s="88">
        <v>0</v>
      </c>
      <c r="BC30" s="88">
        <v>0</v>
      </c>
      <c r="BD30" s="88">
        <v>0</v>
      </c>
      <c r="BE30" s="88">
        <v>0</v>
      </c>
      <c r="BF30" s="88">
        <v>0</v>
      </c>
      <c r="BG30" s="88">
        <v>0</v>
      </c>
      <c r="BH30" s="88">
        <v>0</v>
      </c>
      <c r="BI30" s="88">
        <v>0</v>
      </c>
      <c r="BJ30" s="88">
        <v>0</v>
      </c>
      <c r="BK30" s="88">
        <v>0</v>
      </c>
      <c r="BL30" s="88">
        <v>0</v>
      </c>
      <c r="BM30" s="88">
        <v>0</v>
      </c>
      <c r="BN30" s="95">
        <v>0</v>
      </c>
      <c r="BO30" s="99">
        <v>0</v>
      </c>
      <c r="BP30" s="88">
        <v>0</v>
      </c>
      <c r="BQ30" s="88">
        <v>0</v>
      </c>
      <c r="BR30" s="88">
        <v>0</v>
      </c>
      <c r="BS30" s="88">
        <v>0</v>
      </c>
      <c r="BT30" s="88">
        <v>0</v>
      </c>
      <c r="BU30" s="88">
        <v>0</v>
      </c>
      <c r="BV30" s="88">
        <v>1</v>
      </c>
      <c r="BW30" s="88">
        <v>0</v>
      </c>
      <c r="BX30" s="88">
        <v>0</v>
      </c>
      <c r="BY30" s="88">
        <v>0</v>
      </c>
      <c r="BZ30" s="88">
        <v>0</v>
      </c>
      <c r="CA30" s="88">
        <v>0</v>
      </c>
      <c r="CB30" s="88">
        <v>0</v>
      </c>
      <c r="CC30" s="88">
        <v>0</v>
      </c>
      <c r="CD30" s="88">
        <v>0</v>
      </c>
      <c r="CE30" s="95">
        <v>0</v>
      </c>
      <c r="CF30" s="90">
        <v>0</v>
      </c>
      <c r="CG30" s="99">
        <v>0</v>
      </c>
      <c r="CH30" s="88">
        <v>0</v>
      </c>
      <c r="CI30" s="88">
        <v>0</v>
      </c>
      <c r="CJ30" s="95">
        <v>0</v>
      </c>
      <c r="CK30" s="88">
        <v>0</v>
      </c>
      <c r="CL30" s="88">
        <v>0</v>
      </c>
      <c r="CM30" s="88">
        <v>0</v>
      </c>
      <c r="CN30" s="88">
        <v>0</v>
      </c>
      <c r="CO30" s="88">
        <v>0</v>
      </c>
      <c r="CP30" s="88">
        <v>0</v>
      </c>
      <c r="CQ30" s="88">
        <v>0</v>
      </c>
      <c r="CR30" s="88">
        <v>0</v>
      </c>
      <c r="CS30" s="90">
        <f t="shared" si="0"/>
        <v>1</v>
      </c>
    </row>
    <row r="31" spans="1:97" x14ac:dyDescent="0.2">
      <c r="A31" s="151"/>
      <c r="B31" s="100" t="s">
        <v>29</v>
      </c>
      <c r="C31" s="101">
        <f t="shared" si="1"/>
        <v>27</v>
      </c>
      <c r="D31" s="95" t="s">
        <v>66</v>
      </c>
      <c r="E31" s="99">
        <v>0</v>
      </c>
      <c r="F31" s="88">
        <v>0</v>
      </c>
      <c r="G31" s="88">
        <v>0</v>
      </c>
      <c r="H31" s="88">
        <v>0</v>
      </c>
      <c r="I31" s="88">
        <v>0</v>
      </c>
      <c r="J31" s="88">
        <v>0</v>
      </c>
      <c r="K31" s="88">
        <v>0</v>
      </c>
      <c r="L31" s="88">
        <v>0</v>
      </c>
      <c r="M31" s="88">
        <v>0</v>
      </c>
      <c r="N31" s="88">
        <v>0</v>
      </c>
      <c r="O31" s="88">
        <v>0</v>
      </c>
      <c r="P31" s="88">
        <v>0</v>
      </c>
      <c r="Q31" s="88">
        <v>0</v>
      </c>
      <c r="R31" s="88">
        <v>0</v>
      </c>
      <c r="S31" s="88">
        <v>0</v>
      </c>
      <c r="T31" s="95">
        <v>0</v>
      </c>
      <c r="U31" s="99">
        <v>0</v>
      </c>
      <c r="V31" s="88">
        <v>0</v>
      </c>
      <c r="W31" s="88">
        <v>0</v>
      </c>
      <c r="X31" s="88">
        <v>0</v>
      </c>
      <c r="Y31" s="88">
        <v>0</v>
      </c>
      <c r="Z31" s="88">
        <v>0</v>
      </c>
      <c r="AA31" s="88">
        <v>0</v>
      </c>
      <c r="AB31" s="88">
        <v>0</v>
      </c>
      <c r="AC31" s="88">
        <v>0</v>
      </c>
      <c r="AD31" s="95">
        <v>0</v>
      </c>
      <c r="AE31" s="99">
        <v>0</v>
      </c>
      <c r="AF31" s="88">
        <v>0</v>
      </c>
      <c r="AG31" s="88">
        <v>0</v>
      </c>
      <c r="AH31" s="88">
        <v>0</v>
      </c>
      <c r="AI31" s="88">
        <v>0</v>
      </c>
      <c r="AJ31" s="88">
        <v>0</v>
      </c>
      <c r="AK31" s="88">
        <v>0</v>
      </c>
      <c r="AL31" s="88">
        <v>0</v>
      </c>
      <c r="AM31" s="88">
        <v>0</v>
      </c>
      <c r="AN31" s="88">
        <v>0</v>
      </c>
      <c r="AO31" s="88">
        <v>0</v>
      </c>
      <c r="AP31" s="88">
        <v>0</v>
      </c>
      <c r="AQ31" s="88">
        <v>0</v>
      </c>
      <c r="AR31" s="88">
        <v>0</v>
      </c>
      <c r="AS31" s="88">
        <v>0</v>
      </c>
      <c r="AT31" s="88">
        <v>0</v>
      </c>
      <c r="AU31" s="88">
        <v>0</v>
      </c>
      <c r="AV31" s="88">
        <v>0</v>
      </c>
      <c r="AW31" s="88">
        <v>0</v>
      </c>
      <c r="AX31" s="88">
        <v>0</v>
      </c>
      <c r="AY31" s="88">
        <v>0</v>
      </c>
      <c r="AZ31" s="88">
        <v>0</v>
      </c>
      <c r="BA31" s="88">
        <v>0</v>
      </c>
      <c r="BB31" s="88">
        <v>0</v>
      </c>
      <c r="BC31" s="88">
        <v>0</v>
      </c>
      <c r="BD31" s="88">
        <v>0</v>
      </c>
      <c r="BE31" s="88">
        <v>0</v>
      </c>
      <c r="BF31" s="88">
        <v>0</v>
      </c>
      <c r="BG31" s="88">
        <v>0</v>
      </c>
      <c r="BH31" s="88">
        <v>0</v>
      </c>
      <c r="BI31" s="88">
        <v>0</v>
      </c>
      <c r="BJ31" s="88">
        <v>0</v>
      </c>
      <c r="BK31" s="88">
        <v>0</v>
      </c>
      <c r="BL31" s="88">
        <v>0</v>
      </c>
      <c r="BM31" s="88">
        <v>0</v>
      </c>
      <c r="BN31" s="95">
        <v>0</v>
      </c>
      <c r="BO31" s="99">
        <v>0</v>
      </c>
      <c r="BP31" s="88">
        <v>0</v>
      </c>
      <c r="BQ31" s="88">
        <v>0</v>
      </c>
      <c r="BR31" s="88">
        <v>0</v>
      </c>
      <c r="BS31" s="88">
        <v>0</v>
      </c>
      <c r="BT31" s="88">
        <v>0</v>
      </c>
      <c r="BU31" s="88">
        <v>1</v>
      </c>
      <c r="BV31" s="88">
        <v>0</v>
      </c>
      <c r="BW31" s="88">
        <v>0</v>
      </c>
      <c r="BX31" s="88">
        <v>0</v>
      </c>
      <c r="BY31" s="88">
        <v>0</v>
      </c>
      <c r="BZ31" s="88">
        <v>0</v>
      </c>
      <c r="CA31" s="88">
        <v>0</v>
      </c>
      <c r="CB31" s="88">
        <v>0</v>
      </c>
      <c r="CC31" s="88">
        <v>0</v>
      </c>
      <c r="CD31" s="88">
        <v>0</v>
      </c>
      <c r="CE31" s="95">
        <v>0</v>
      </c>
      <c r="CF31" s="90">
        <v>0</v>
      </c>
      <c r="CG31" s="99">
        <v>0</v>
      </c>
      <c r="CH31" s="88">
        <v>0</v>
      </c>
      <c r="CI31" s="88">
        <v>0</v>
      </c>
      <c r="CJ31" s="95">
        <v>0</v>
      </c>
      <c r="CK31" s="88">
        <v>0</v>
      </c>
      <c r="CL31" s="88">
        <v>0</v>
      </c>
      <c r="CM31" s="88">
        <v>0</v>
      </c>
      <c r="CN31" s="88">
        <v>0</v>
      </c>
      <c r="CO31" s="88">
        <v>0</v>
      </c>
      <c r="CP31" s="88">
        <v>0</v>
      </c>
      <c r="CQ31" s="88">
        <v>0</v>
      </c>
      <c r="CR31" s="88">
        <v>0</v>
      </c>
      <c r="CS31" s="90">
        <f t="shared" si="0"/>
        <v>1</v>
      </c>
    </row>
    <row r="32" spans="1:97" x14ac:dyDescent="0.2">
      <c r="A32" s="151"/>
      <c r="B32" s="100" t="s">
        <v>30</v>
      </c>
      <c r="C32" s="101">
        <f t="shared" si="1"/>
        <v>28</v>
      </c>
      <c r="D32" s="95" t="s">
        <v>67</v>
      </c>
      <c r="E32" s="99">
        <v>0</v>
      </c>
      <c r="F32" s="88">
        <v>0</v>
      </c>
      <c r="G32" s="88">
        <v>0</v>
      </c>
      <c r="H32" s="88">
        <v>0</v>
      </c>
      <c r="I32" s="88">
        <v>0</v>
      </c>
      <c r="J32" s="88">
        <v>0</v>
      </c>
      <c r="K32" s="88">
        <v>0</v>
      </c>
      <c r="L32" s="88">
        <v>0</v>
      </c>
      <c r="M32" s="88">
        <v>0</v>
      </c>
      <c r="N32" s="88">
        <v>0</v>
      </c>
      <c r="O32" s="88">
        <v>0</v>
      </c>
      <c r="P32" s="88">
        <v>0</v>
      </c>
      <c r="Q32" s="88">
        <v>0</v>
      </c>
      <c r="R32" s="88">
        <v>0</v>
      </c>
      <c r="S32" s="88">
        <v>0</v>
      </c>
      <c r="T32" s="95">
        <v>0</v>
      </c>
      <c r="U32" s="99">
        <v>0</v>
      </c>
      <c r="V32" s="88">
        <v>0</v>
      </c>
      <c r="W32" s="88">
        <v>0</v>
      </c>
      <c r="X32" s="88">
        <v>0</v>
      </c>
      <c r="Y32" s="88">
        <v>0</v>
      </c>
      <c r="Z32" s="88">
        <v>0</v>
      </c>
      <c r="AA32" s="88">
        <v>0</v>
      </c>
      <c r="AB32" s="88">
        <v>0</v>
      </c>
      <c r="AC32" s="88">
        <v>0</v>
      </c>
      <c r="AD32" s="95">
        <v>0</v>
      </c>
      <c r="AE32" s="99">
        <v>0</v>
      </c>
      <c r="AF32" s="88">
        <v>0</v>
      </c>
      <c r="AG32" s="88">
        <v>0</v>
      </c>
      <c r="AH32" s="88">
        <v>0</v>
      </c>
      <c r="AI32" s="88">
        <v>0</v>
      </c>
      <c r="AJ32" s="88">
        <v>0</v>
      </c>
      <c r="AK32" s="88">
        <v>0</v>
      </c>
      <c r="AL32" s="88">
        <v>0</v>
      </c>
      <c r="AM32" s="88">
        <v>0</v>
      </c>
      <c r="AN32" s="88">
        <v>0</v>
      </c>
      <c r="AO32" s="88">
        <v>0</v>
      </c>
      <c r="AP32" s="88">
        <v>0</v>
      </c>
      <c r="AQ32" s="88">
        <v>0</v>
      </c>
      <c r="AR32" s="88">
        <v>0</v>
      </c>
      <c r="AS32" s="88">
        <v>0</v>
      </c>
      <c r="AT32" s="88">
        <v>0</v>
      </c>
      <c r="AU32" s="88">
        <v>0</v>
      </c>
      <c r="AV32" s="88">
        <v>0</v>
      </c>
      <c r="AW32" s="88">
        <v>0</v>
      </c>
      <c r="AX32" s="88">
        <v>0</v>
      </c>
      <c r="AY32" s="88">
        <v>0</v>
      </c>
      <c r="AZ32" s="88">
        <v>0</v>
      </c>
      <c r="BA32" s="88">
        <v>0</v>
      </c>
      <c r="BB32" s="88">
        <v>0</v>
      </c>
      <c r="BC32" s="88">
        <v>0</v>
      </c>
      <c r="BD32" s="88">
        <v>0</v>
      </c>
      <c r="BE32" s="88">
        <v>0</v>
      </c>
      <c r="BF32" s="88">
        <v>0</v>
      </c>
      <c r="BG32" s="88">
        <v>0</v>
      </c>
      <c r="BH32" s="88">
        <v>0</v>
      </c>
      <c r="BI32" s="88">
        <v>0</v>
      </c>
      <c r="BJ32" s="88">
        <v>0</v>
      </c>
      <c r="BK32" s="88">
        <v>0</v>
      </c>
      <c r="BL32" s="88">
        <v>0</v>
      </c>
      <c r="BM32" s="88">
        <v>0</v>
      </c>
      <c r="BN32" s="95">
        <v>0</v>
      </c>
      <c r="BO32" s="99">
        <v>0</v>
      </c>
      <c r="BP32" s="88">
        <v>0</v>
      </c>
      <c r="BQ32" s="88">
        <v>0</v>
      </c>
      <c r="BR32" s="88">
        <v>0</v>
      </c>
      <c r="BS32" s="88">
        <v>0</v>
      </c>
      <c r="BT32" s="88">
        <v>0</v>
      </c>
      <c r="BU32" s="88">
        <v>0</v>
      </c>
      <c r="BV32" s="88">
        <v>0</v>
      </c>
      <c r="BW32" s="88">
        <v>0</v>
      </c>
      <c r="BX32" s="88">
        <v>0</v>
      </c>
      <c r="BY32" s="88">
        <v>1</v>
      </c>
      <c r="BZ32" s="88">
        <v>0</v>
      </c>
      <c r="CA32" s="88">
        <v>0</v>
      </c>
      <c r="CB32" s="88">
        <v>0</v>
      </c>
      <c r="CC32" s="88">
        <v>0</v>
      </c>
      <c r="CD32" s="88">
        <v>0</v>
      </c>
      <c r="CE32" s="95">
        <v>0</v>
      </c>
      <c r="CF32" s="90">
        <v>0</v>
      </c>
      <c r="CG32" s="99">
        <v>0</v>
      </c>
      <c r="CH32" s="88">
        <v>0</v>
      </c>
      <c r="CI32" s="88">
        <v>0</v>
      </c>
      <c r="CJ32" s="95">
        <v>0</v>
      </c>
      <c r="CK32" s="88">
        <v>0</v>
      </c>
      <c r="CL32" s="88">
        <v>0</v>
      </c>
      <c r="CM32" s="88">
        <v>0</v>
      </c>
      <c r="CN32" s="88">
        <v>0</v>
      </c>
      <c r="CO32" s="88">
        <v>0</v>
      </c>
      <c r="CP32" s="88">
        <v>0</v>
      </c>
      <c r="CQ32" s="88">
        <v>0</v>
      </c>
      <c r="CR32" s="88">
        <v>0</v>
      </c>
      <c r="CS32" s="90">
        <f t="shared" si="0"/>
        <v>1</v>
      </c>
    </row>
    <row r="33" spans="1:97" x14ac:dyDescent="0.2">
      <c r="A33" s="151"/>
      <c r="B33" s="100" t="s">
        <v>31</v>
      </c>
      <c r="C33" s="101">
        <f t="shared" si="1"/>
        <v>29</v>
      </c>
      <c r="D33" s="95" t="s">
        <v>68</v>
      </c>
      <c r="E33" s="99">
        <v>0</v>
      </c>
      <c r="F33" s="88">
        <v>0</v>
      </c>
      <c r="G33" s="88">
        <v>0</v>
      </c>
      <c r="H33" s="88">
        <v>0</v>
      </c>
      <c r="I33" s="88">
        <v>0</v>
      </c>
      <c r="J33" s="88">
        <v>0</v>
      </c>
      <c r="K33" s="88">
        <v>0</v>
      </c>
      <c r="L33" s="88">
        <v>0</v>
      </c>
      <c r="M33" s="88">
        <v>0</v>
      </c>
      <c r="N33" s="88">
        <v>0</v>
      </c>
      <c r="O33" s="88">
        <v>0</v>
      </c>
      <c r="P33" s="88">
        <v>0</v>
      </c>
      <c r="Q33" s="88">
        <v>0</v>
      </c>
      <c r="R33" s="88">
        <v>0</v>
      </c>
      <c r="S33" s="88">
        <v>0</v>
      </c>
      <c r="T33" s="95">
        <v>0</v>
      </c>
      <c r="U33" s="99">
        <v>0</v>
      </c>
      <c r="V33" s="88">
        <v>0</v>
      </c>
      <c r="W33" s="88">
        <v>0</v>
      </c>
      <c r="X33" s="88">
        <v>0</v>
      </c>
      <c r="Y33" s="88">
        <v>0</v>
      </c>
      <c r="Z33" s="88">
        <v>0</v>
      </c>
      <c r="AA33" s="88">
        <v>0</v>
      </c>
      <c r="AB33" s="88">
        <v>0</v>
      </c>
      <c r="AC33" s="88">
        <v>0</v>
      </c>
      <c r="AD33" s="95">
        <v>0</v>
      </c>
      <c r="AE33" s="99">
        <v>0</v>
      </c>
      <c r="AF33" s="88">
        <v>0</v>
      </c>
      <c r="AG33" s="88">
        <v>0</v>
      </c>
      <c r="AH33" s="88">
        <v>0</v>
      </c>
      <c r="AI33" s="88">
        <v>0</v>
      </c>
      <c r="AJ33" s="88">
        <v>0</v>
      </c>
      <c r="AK33" s="88">
        <v>0</v>
      </c>
      <c r="AL33" s="88">
        <v>0</v>
      </c>
      <c r="AM33" s="88">
        <v>0</v>
      </c>
      <c r="AN33" s="88">
        <v>0</v>
      </c>
      <c r="AO33" s="88">
        <v>0</v>
      </c>
      <c r="AP33" s="88">
        <v>0</v>
      </c>
      <c r="AQ33" s="88">
        <v>0</v>
      </c>
      <c r="AR33" s="88">
        <v>0</v>
      </c>
      <c r="AS33" s="88">
        <v>0</v>
      </c>
      <c r="AT33" s="88">
        <v>0</v>
      </c>
      <c r="AU33" s="88">
        <v>0</v>
      </c>
      <c r="AV33" s="88">
        <v>0</v>
      </c>
      <c r="AW33" s="88">
        <v>0</v>
      </c>
      <c r="AX33" s="88">
        <v>0</v>
      </c>
      <c r="AY33" s="88">
        <v>0</v>
      </c>
      <c r="AZ33" s="88">
        <v>0</v>
      </c>
      <c r="BA33" s="88">
        <v>0</v>
      </c>
      <c r="BB33" s="88">
        <v>0</v>
      </c>
      <c r="BC33" s="88">
        <v>0</v>
      </c>
      <c r="BD33" s="88">
        <v>0</v>
      </c>
      <c r="BE33" s="88">
        <v>0</v>
      </c>
      <c r="BF33" s="88">
        <v>0</v>
      </c>
      <c r="BG33" s="88">
        <v>0</v>
      </c>
      <c r="BH33" s="88">
        <v>0</v>
      </c>
      <c r="BI33" s="88">
        <v>0</v>
      </c>
      <c r="BJ33" s="88">
        <v>0</v>
      </c>
      <c r="BK33" s="88">
        <v>0</v>
      </c>
      <c r="BL33" s="88">
        <v>0</v>
      </c>
      <c r="BM33" s="88">
        <v>0</v>
      </c>
      <c r="BN33" s="95">
        <v>0</v>
      </c>
      <c r="BO33" s="99">
        <v>0</v>
      </c>
      <c r="BP33" s="88">
        <v>0</v>
      </c>
      <c r="BQ33" s="88">
        <v>0</v>
      </c>
      <c r="BR33" s="88">
        <v>0</v>
      </c>
      <c r="BS33" s="88">
        <v>0</v>
      </c>
      <c r="BT33" s="88">
        <v>0</v>
      </c>
      <c r="BU33" s="88">
        <v>0</v>
      </c>
      <c r="BV33" s="88">
        <v>0</v>
      </c>
      <c r="BW33" s="88">
        <v>0</v>
      </c>
      <c r="BX33" s="88">
        <v>0</v>
      </c>
      <c r="BY33" s="88">
        <v>0</v>
      </c>
      <c r="BZ33" s="88">
        <v>0</v>
      </c>
      <c r="CA33" s="88">
        <v>1</v>
      </c>
      <c r="CB33" s="88">
        <v>0</v>
      </c>
      <c r="CC33" s="88">
        <v>0</v>
      </c>
      <c r="CD33" s="88">
        <v>0</v>
      </c>
      <c r="CE33" s="95">
        <v>0</v>
      </c>
      <c r="CF33" s="90">
        <v>0</v>
      </c>
      <c r="CG33" s="99">
        <v>0</v>
      </c>
      <c r="CH33" s="88">
        <v>0</v>
      </c>
      <c r="CI33" s="88">
        <v>0</v>
      </c>
      <c r="CJ33" s="95">
        <v>0</v>
      </c>
      <c r="CK33" s="88">
        <v>0</v>
      </c>
      <c r="CL33" s="88">
        <v>0</v>
      </c>
      <c r="CM33" s="88">
        <v>0</v>
      </c>
      <c r="CN33" s="88">
        <v>0</v>
      </c>
      <c r="CO33" s="88">
        <v>0</v>
      </c>
      <c r="CP33" s="88">
        <v>0</v>
      </c>
      <c r="CQ33" s="88">
        <v>0</v>
      </c>
      <c r="CR33" s="88">
        <v>0</v>
      </c>
      <c r="CS33" s="90">
        <f t="shared" si="0"/>
        <v>1</v>
      </c>
    </row>
    <row r="34" spans="1:97" x14ac:dyDescent="0.2">
      <c r="A34" s="151"/>
      <c r="B34" s="100" t="s">
        <v>32</v>
      </c>
      <c r="C34" s="101">
        <f t="shared" si="1"/>
        <v>30</v>
      </c>
      <c r="D34" s="95" t="s">
        <v>69</v>
      </c>
      <c r="E34" s="99">
        <v>0</v>
      </c>
      <c r="F34" s="88">
        <v>0</v>
      </c>
      <c r="G34" s="88">
        <v>0</v>
      </c>
      <c r="H34" s="88">
        <v>0</v>
      </c>
      <c r="I34" s="88">
        <v>0</v>
      </c>
      <c r="J34" s="88">
        <v>0</v>
      </c>
      <c r="K34" s="88">
        <v>0</v>
      </c>
      <c r="L34" s="88">
        <v>0</v>
      </c>
      <c r="M34" s="88">
        <v>0</v>
      </c>
      <c r="N34" s="88">
        <v>0</v>
      </c>
      <c r="O34" s="88">
        <v>0</v>
      </c>
      <c r="P34" s="88">
        <v>0</v>
      </c>
      <c r="Q34" s="88">
        <v>0</v>
      </c>
      <c r="R34" s="88">
        <v>0</v>
      </c>
      <c r="S34" s="88">
        <v>0</v>
      </c>
      <c r="T34" s="95">
        <v>0</v>
      </c>
      <c r="U34" s="99">
        <v>0</v>
      </c>
      <c r="V34" s="88">
        <v>0</v>
      </c>
      <c r="W34" s="88">
        <v>0</v>
      </c>
      <c r="X34" s="88">
        <v>0</v>
      </c>
      <c r="Y34" s="88">
        <v>0</v>
      </c>
      <c r="Z34" s="88">
        <v>0</v>
      </c>
      <c r="AA34" s="88">
        <v>0</v>
      </c>
      <c r="AB34" s="88">
        <v>0</v>
      </c>
      <c r="AC34" s="88">
        <v>0</v>
      </c>
      <c r="AD34" s="95">
        <v>0</v>
      </c>
      <c r="AE34" s="99">
        <v>0</v>
      </c>
      <c r="AF34" s="88">
        <v>0</v>
      </c>
      <c r="AG34" s="88">
        <v>0</v>
      </c>
      <c r="AH34" s="88">
        <v>0</v>
      </c>
      <c r="AI34" s="88">
        <v>0</v>
      </c>
      <c r="AJ34" s="88">
        <v>0</v>
      </c>
      <c r="AK34" s="88">
        <v>0</v>
      </c>
      <c r="AL34" s="88">
        <v>0</v>
      </c>
      <c r="AM34" s="88">
        <v>0</v>
      </c>
      <c r="AN34" s="88">
        <v>0</v>
      </c>
      <c r="AO34" s="88">
        <v>0</v>
      </c>
      <c r="AP34" s="88">
        <v>0</v>
      </c>
      <c r="AQ34" s="88">
        <v>0</v>
      </c>
      <c r="AR34" s="88">
        <v>0</v>
      </c>
      <c r="AS34" s="88">
        <v>0</v>
      </c>
      <c r="AT34" s="88">
        <v>0</v>
      </c>
      <c r="AU34" s="88">
        <v>0</v>
      </c>
      <c r="AV34" s="88">
        <v>0</v>
      </c>
      <c r="AW34" s="88">
        <v>0</v>
      </c>
      <c r="AX34" s="88">
        <v>0</v>
      </c>
      <c r="AY34" s="88">
        <v>0</v>
      </c>
      <c r="AZ34" s="88">
        <v>0</v>
      </c>
      <c r="BA34" s="88">
        <v>0</v>
      </c>
      <c r="BB34" s="88">
        <v>0</v>
      </c>
      <c r="BC34" s="88">
        <v>0</v>
      </c>
      <c r="BD34" s="88">
        <v>0</v>
      </c>
      <c r="BE34" s="88">
        <v>0</v>
      </c>
      <c r="BF34" s="88">
        <v>0</v>
      </c>
      <c r="BG34" s="88">
        <v>0</v>
      </c>
      <c r="BH34" s="88">
        <v>0</v>
      </c>
      <c r="BI34" s="88">
        <v>0</v>
      </c>
      <c r="BJ34" s="88">
        <v>0</v>
      </c>
      <c r="BK34" s="88">
        <v>0</v>
      </c>
      <c r="BL34" s="88">
        <v>0</v>
      </c>
      <c r="BM34" s="88">
        <v>0</v>
      </c>
      <c r="BN34" s="95">
        <v>0</v>
      </c>
      <c r="BO34" s="99">
        <v>0</v>
      </c>
      <c r="BP34" s="88">
        <v>0</v>
      </c>
      <c r="BQ34" s="88">
        <v>0</v>
      </c>
      <c r="BR34" s="88">
        <v>0</v>
      </c>
      <c r="BS34" s="88">
        <v>0</v>
      </c>
      <c r="BT34" s="88">
        <v>0</v>
      </c>
      <c r="BU34" s="88">
        <v>0</v>
      </c>
      <c r="BV34" s="88">
        <v>0</v>
      </c>
      <c r="BW34" s="88">
        <v>0</v>
      </c>
      <c r="BX34" s="88">
        <v>1</v>
      </c>
      <c r="BY34" s="88">
        <v>0</v>
      </c>
      <c r="BZ34" s="88">
        <v>0</v>
      </c>
      <c r="CA34" s="88">
        <v>0</v>
      </c>
      <c r="CB34" s="88">
        <v>0</v>
      </c>
      <c r="CC34" s="88">
        <v>0</v>
      </c>
      <c r="CD34" s="88">
        <v>0</v>
      </c>
      <c r="CE34" s="95">
        <v>0</v>
      </c>
      <c r="CF34" s="90">
        <v>0</v>
      </c>
      <c r="CG34" s="99">
        <v>0</v>
      </c>
      <c r="CH34" s="88">
        <v>0</v>
      </c>
      <c r="CI34" s="88">
        <v>0</v>
      </c>
      <c r="CJ34" s="95">
        <v>0</v>
      </c>
      <c r="CK34" s="88">
        <v>0</v>
      </c>
      <c r="CL34" s="88">
        <v>0</v>
      </c>
      <c r="CM34" s="88">
        <v>0</v>
      </c>
      <c r="CN34" s="88">
        <v>0</v>
      </c>
      <c r="CO34" s="88">
        <v>0</v>
      </c>
      <c r="CP34" s="88">
        <v>0</v>
      </c>
      <c r="CQ34" s="88">
        <v>0</v>
      </c>
      <c r="CR34" s="88">
        <v>0</v>
      </c>
      <c r="CS34" s="90">
        <f t="shared" si="0"/>
        <v>1</v>
      </c>
    </row>
    <row r="35" spans="1:97" x14ac:dyDescent="0.2">
      <c r="A35" s="151"/>
      <c r="B35" s="100" t="s">
        <v>33</v>
      </c>
      <c r="C35" s="101">
        <f t="shared" si="1"/>
        <v>31</v>
      </c>
      <c r="D35" s="95" t="s">
        <v>70</v>
      </c>
      <c r="E35" s="99">
        <v>0</v>
      </c>
      <c r="F35" s="88">
        <v>0</v>
      </c>
      <c r="G35" s="88">
        <v>0</v>
      </c>
      <c r="H35" s="88">
        <v>0</v>
      </c>
      <c r="I35" s="88">
        <v>0</v>
      </c>
      <c r="J35" s="88">
        <v>0</v>
      </c>
      <c r="K35" s="88">
        <v>0</v>
      </c>
      <c r="L35" s="88">
        <v>0</v>
      </c>
      <c r="M35" s="88">
        <v>0</v>
      </c>
      <c r="N35" s="88">
        <v>0</v>
      </c>
      <c r="O35" s="88">
        <v>0</v>
      </c>
      <c r="P35" s="88">
        <v>0</v>
      </c>
      <c r="Q35" s="88">
        <v>0</v>
      </c>
      <c r="R35" s="88">
        <v>0</v>
      </c>
      <c r="S35" s="88">
        <v>0</v>
      </c>
      <c r="T35" s="95">
        <v>0</v>
      </c>
      <c r="U35" s="99">
        <v>0</v>
      </c>
      <c r="V35" s="88">
        <v>0</v>
      </c>
      <c r="W35" s="88">
        <v>0</v>
      </c>
      <c r="X35" s="88">
        <v>0</v>
      </c>
      <c r="Y35" s="88">
        <v>0</v>
      </c>
      <c r="Z35" s="88">
        <v>0</v>
      </c>
      <c r="AA35" s="88">
        <v>0</v>
      </c>
      <c r="AB35" s="88">
        <v>0</v>
      </c>
      <c r="AC35" s="88">
        <v>0</v>
      </c>
      <c r="AD35" s="95">
        <v>0</v>
      </c>
      <c r="AE35" s="99">
        <v>0</v>
      </c>
      <c r="AF35" s="88">
        <v>0</v>
      </c>
      <c r="AG35" s="88">
        <v>0</v>
      </c>
      <c r="AH35" s="88">
        <v>0</v>
      </c>
      <c r="AI35" s="88">
        <v>0</v>
      </c>
      <c r="AJ35" s="88">
        <v>0</v>
      </c>
      <c r="AK35" s="88">
        <v>0</v>
      </c>
      <c r="AL35" s="88">
        <v>0</v>
      </c>
      <c r="AM35" s="88">
        <v>0</v>
      </c>
      <c r="AN35" s="88">
        <v>0</v>
      </c>
      <c r="AO35" s="88">
        <v>0</v>
      </c>
      <c r="AP35" s="88">
        <v>0</v>
      </c>
      <c r="AQ35" s="88">
        <v>0</v>
      </c>
      <c r="AR35" s="88">
        <v>0</v>
      </c>
      <c r="AS35" s="88">
        <v>0</v>
      </c>
      <c r="AT35" s="88">
        <v>0</v>
      </c>
      <c r="AU35" s="88">
        <v>0</v>
      </c>
      <c r="AV35" s="88">
        <v>0</v>
      </c>
      <c r="AW35" s="88">
        <v>0</v>
      </c>
      <c r="AX35" s="88">
        <v>0</v>
      </c>
      <c r="AY35" s="88">
        <v>0</v>
      </c>
      <c r="AZ35" s="88">
        <v>0</v>
      </c>
      <c r="BA35" s="88">
        <v>0</v>
      </c>
      <c r="BB35" s="88">
        <v>0</v>
      </c>
      <c r="BC35" s="88">
        <v>0</v>
      </c>
      <c r="BD35" s="88">
        <v>0</v>
      </c>
      <c r="BE35" s="88">
        <v>0</v>
      </c>
      <c r="BF35" s="88">
        <v>0</v>
      </c>
      <c r="BG35" s="88">
        <v>0</v>
      </c>
      <c r="BH35" s="88">
        <v>0</v>
      </c>
      <c r="BI35" s="88">
        <v>0</v>
      </c>
      <c r="BJ35" s="88">
        <v>0</v>
      </c>
      <c r="BK35" s="88">
        <v>0</v>
      </c>
      <c r="BL35" s="88">
        <v>0</v>
      </c>
      <c r="BM35" s="88">
        <v>0</v>
      </c>
      <c r="BN35" s="95">
        <v>0</v>
      </c>
      <c r="BO35" s="99">
        <v>0</v>
      </c>
      <c r="BP35" s="88">
        <v>0</v>
      </c>
      <c r="BQ35" s="88">
        <v>0</v>
      </c>
      <c r="BR35" s="88">
        <v>0</v>
      </c>
      <c r="BS35" s="88">
        <v>0</v>
      </c>
      <c r="BT35" s="88">
        <v>0</v>
      </c>
      <c r="BU35" s="88">
        <v>0</v>
      </c>
      <c r="BV35" s="88">
        <v>0</v>
      </c>
      <c r="BW35" s="88">
        <v>0</v>
      </c>
      <c r="BX35" s="88">
        <v>0</v>
      </c>
      <c r="BY35" s="88">
        <v>0</v>
      </c>
      <c r="BZ35" s="88">
        <v>0</v>
      </c>
      <c r="CA35" s="88">
        <v>0</v>
      </c>
      <c r="CB35" s="88">
        <v>1</v>
      </c>
      <c r="CC35" s="88">
        <v>0</v>
      </c>
      <c r="CD35" s="88">
        <v>0</v>
      </c>
      <c r="CE35" s="95">
        <v>0</v>
      </c>
      <c r="CF35" s="90">
        <v>0</v>
      </c>
      <c r="CG35" s="99">
        <v>0</v>
      </c>
      <c r="CH35" s="88">
        <v>0</v>
      </c>
      <c r="CI35" s="88">
        <v>0</v>
      </c>
      <c r="CJ35" s="95">
        <v>0</v>
      </c>
      <c r="CK35" s="88">
        <v>0</v>
      </c>
      <c r="CL35" s="88">
        <v>0</v>
      </c>
      <c r="CM35" s="88">
        <v>0</v>
      </c>
      <c r="CN35" s="88">
        <v>0</v>
      </c>
      <c r="CO35" s="88">
        <v>0</v>
      </c>
      <c r="CP35" s="88">
        <v>0</v>
      </c>
      <c r="CQ35" s="88">
        <v>0</v>
      </c>
      <c r="CR35" s="88">
        <v>0</v>
      </c>
      <c r="CS35" s="90">
        <f t="shared" si="0"/>
        <v>1</v>
      </c>
    </row>
    <row r="36" spans="1:97" x14ac:dyDescent="0.2">
      <c r="A36" s="151"/>
      <c r="B36" s="100" t="s">
        <v>34</v>
      </c>
      <c r="C36" s="101">
        <f t="shared" si="1"/>
        <v>32</v>
      </c>
      <c r="D36" s="95" t="s">
        <v>71</v>
      </c>
      <c r="E36" s="99">
        <v>0</v>
      </c>
      <c r="F36" s="88">
        <v>0</v>
      </c>
      <c r="G36" s="88">
        <v>0</v>
      </c>
      <c r="H36" s="88">
        <v>0</v>
      </c>
      <c r="I36" s="88">
        <v>0</v>
      </c>
      <c r="J36" s="88">
        <v>0</v>
      </c>
      <c r="K36" s="88">
        <v>0</v>
      </c>
      <c r="L36" s="88">
        <v>0</v>
      </c>
      <c r="M36" s="88">
        <v>0</v>
      </c>
      <c r="N36" s="88">
        <v>0</v>
      </c>
      <c r="O36" s="88">
        <v>0</v>
      </c>
      <c r="P36" s="88">
        <v>0</v>
      </c>
      <c r="Q36" s="88">
        <v>0</v>
      </c>
      <c r="R36" s="88">
        <v>0</v>
      </c>
      <c r="S36" s="88">
        <v>0</v>
      </c>
      <c r="T36" s="95">
        <v>0</v>
      </c>
      <c r="U36" s="99">
        <v>0</v>
      </c>
      <c r="V36" s="88">
        <v>0</v>
      </c>
      <c r="W36" s="88">
        <v>1</v>
      </c>
      <c r="X36" s="88">
        <v>0</v>
      </c>
      <c r="Y36" s="88">
        <v>0</v>
      </c>
      <c r="Z36" s="88">
        <v>0</v>
      </c>
      <c r="AA36" s="88">
        <v>0</v>
      </c>
      <c r="AB36" s="88">
        <v>0</v>
      </c>
      <c r="AC36" s="88">
        <v>0</v>
      </c>
      <c r="AD36" s="95">
        <v>0</v>
      </c>
      <c r="AE36" s="99">
        <v>0</v>
      </c>
      <c r="AF36" s="88">
        <v>0</v>
      </c>
      <c r="AG36" s="88">
        <v>0</v>
      </c>
      <c r="AH36" s="88">
        <v>0</v>
      </c>
      <c r="AI36" s="88">
        <v>0</v>
      </c>
      <c r="AJ36" s="88">
        <v>0</v>
      </c>
      <c r="AK36" s="88">
        <v>0</v>
      </c>
      <c r="AL36" s="88">
        <v>0</v>
      </c>
      <c r="AM36" s="88">
        <v>0</v>
      </c>
      <c r="AN36" s="88">
        <v>0</v>
      </c>
      <c r="AO36" s="88">
        <v>0</v>
      </c>
      <c r="AP36" s="88">
        <v>0</v>
      </c>
      <c r="AQ36" s="88">
        <v>0</v>
      </c>
      <c r="AR36" s="88">
        <v>0</v>
      </c>
      <c r="AS36" s="88">
        <v>0</v>
      </c>
      <c r="AT36" s="88">
        <v>0</v>
      </c>
      <c r="AU36" s="88">
        <v>0</v>
      </c>
      <c r="AV36" s="88">
        <v>0</v>
      </c>
      <c r="AW36" s="88">
        <v>0</v>
      </c>
      <c r="AX36" s="88">
        <v>0</v>
      </c>
      <c r="AY36" s="88">
        <v>0</v>
      </c>
      <c r="AZ36" s="88">
        <v>0</v>
      </c>
      <c r="BA36" s="88">
        <v>0</v>
      </c>
      <c r="BB36" s="88">
        <v>0</v>
      </c>
      <c r="BC36" s="88">
        <v>0</v>
      </c>
      <c r="BD36" s="88">
        <v>0</v>
      </c>
      <c r="BE36" s="88">
        <v>0</v>
      </c>
      <c r="BF36" s="88">
        <v>0</v>
      </c>
      <c r="BG36" s="88">
        <v>0</v>
      </c>
      <c r="BH36" s="88">
        <v>0</v>
      </c>
      <c r="BI36" s="88">
        <v>0</v>
      </c>
      <c r="BJ36" s="88">
        <v>0</v>
      </c>
      <c r="BK36" s="88">
        <v>0</v>
      </c>
      <c r="BL36" s="88">
        <v>0</v>
      </c>
      <c r="BM36" s="88">
        <v>0</v>
      </c>
      <c r="BN36" s="95">
        <v>0</v>
      </c>
      <c r="BO36" s="99">
        <v>0</v>
      </c>
      <c r="BP36" s="88">
        <v>0</v>
      </c>
      <c r="BQ36" s="88">
        <v>0</v>
      </c>
      <c r="BR36" s="88">
        <v>0</v>
      </c>
      <c r="BS36" s="88">
        <v>0</v>
      </c>
      <c r="BT36" s="88">
        <v>0</v>
      </c>
      <c r="BU36" s="88">
        <v>0</v>
      </c>
      <c r="BV36" s="88">
        <v>0</v>
      </c>
      <c r="BW36" s="88">
        <v>0</v>
      </c>
      <c r="BX36" s="88">
        <v>0</v>
      </c>
      <c r="BY36" s="88">
        <v>0</v>
      </c>
      <c r="BZ36" s="88">
        <v>0</v>
      </c>
      <c r="CA36" s="88">
        <v>0</v>
      </c>
      <c r="CB36" s="88">
        <v>0</v>
      </c>
      <c r="CC36" s="88">
        <v>0</v>
      </c>
      <c r="CD36" s="88">
        <v>1</v>
      </c>
      <c r="CE36" s="95">
        <v>0</v>
      </c>
      <c r="CF36" s="90">
        <v>0</v>
      </c>
      <c r="CG36" s="99">
        <v>0</v>
      </c>
      <c r="CH36" s="88">
        <v>0</v>
      </c>
      <c r="CI36" s="88">
        <v>0</v>
      </c>
      <c r="CJ36" s="95">
        <v>0</v>
      </c>
      <c r="CK36" s="88">
        <v>0</v>
      </c>
      <c r="CL36" s="88">
        <v>0</v>
      </c>
      <c r="CM36" s="88">
        <v>0</v>
      </c>
      <c r="CN36" s="88">
        <v>0</v>
      </c>
      <c r="CO36" s="88">
        <v>0</v>
      </c>
      <c r="CP36" s="88">
        <v>0</v>
      </c>
      <c r="CQ36" s="88">
        <v>0</v>
      </c>
      <c r="CR36" s="88">
        <v>0</v>
      </c>
      <c r="CS36" s="90">
        <f t="shared" si="0"/>
        <v>2</v>
      </c>
    </row>
    <row r="37" spans="1:97" x14ac:dyDescent="0.2">
      <c r="A37" s="151"/>
      <c r="B37" s="100" t="s">
        <v>35</v>
      </c>
      <c r="C37" s="101">
        <f t="shared" si="1"/>
        <v>33</v>
      </c>
      <c r="D37" s="95" t="s">
        <v>72</v>
      </c>
      <c r="E37" s="99">
        <v>0</v>
      </c>
      <c r="F37" s="88">
        <v>0</v>
      </c>
      <c r="G37" s="88">
        <v>0</v>
      </c>
      <c r="H37" s="88">
        <v>0</v>
      </c>
      <c r="I37" s="88">
        <v>0</v>
      </c>
      <c r="J37" s="88">
        <v>0</v>
      </c>
      <c r="K37" s="88">
        <v>0</v>
      </c>
      <c r="L37" s="88">
        <v>0</v>
      </c>
      <c r="M37" s="88">
        <v>0</v>
      </c>
      <c r="N37" s="88">
        <v>0</v>
      </c>
      <c r="O37" s="88">
        <v>0</v>
      </c>
      <c r="P37" s="88">
        <v>0</v>
      </c>
      <c r="Q37" s="88">
        <v>0</v>
      </c>
      <c r="R37" s="88">
        <v>0</v>
      </c>
      <c r="S37" s="88">
        <v>0</v>
      </c>
      <c r="T37" s="95">
        <v>0</v>
      </c>
      <c r="U37" s="99">
        <v>0</v>
      </c>
      <c r="V37" s="88">
        <v>0</v>
      </c>
      <c r="W37" s="88">
        <v>0</v>
      </c>
      <c r="X37" s="88">
        <v>0</v>
      </c>
      <c r="Y37" s="88">
        <v>0</v>
      </c>
      <c r="Z37" s="88">
        <v>0</v>
      </c>
      <c r="AA37" s="88">
        <v>0</v>
      </c>
      <c r="AB37" s="88">
        <v>0</v>
      </c>
      <c r="AC37" s="88">
        <v>0</v>
      </c>
      <c r="AD37" s="95">
        <v>0</v>
      </c>
      <c r="AE37" s="99">
        <v>0</v>
      </c>
      <c r="AF37" s="88">
        <v>0</v>
      </c>
      <c r="AG37" s="88">
        <v>0</v>
      </c>
      <c r="AH37" s="88">
        <v>0</v>
      </c>
      <c r="AI37" s="88">
        <v>0</v>
      </c>
      <c r="AJ37" s="88">
        <v>0</v>
      </c>
      <c r="AK37" s="88">
        <v>0</v>
      </c>
      <c r="AL37" s="88">
        <v>0</v>
      </c>
      <c r="AM37" s="88">
        <v>0</v>
      </c>
      <c r="AN37" s="88">
        <v>0</v>
      </c>
      <c r="AO37" s="88">
        <v>0</v>
      </c>
      <c r="AP37" s="88">
        <v>0</v>
      </c>
      <c r="AQ37" s="88">
        <v>0</v>
      </c>
      <c r="AR37" s="88">
        <v>0</v>
      </c>
      <c r="AS37" s="88">
        <v>0</v>
      </c>
      <c r="AT37" s="88">
        <v>0</v>
      </c>
      <c r="AU37" s="88">
        <v>0</v>
      </c>
      <c r="AV37" s="88">
        <v>0</v>
      </c>
      <c r="AW37" s="88">
        <v>0</v>
      </c>
      <c r="AX37" s="88">
        <v>0</v>
      </c>
      <c r="AY37" s="88">
        <v>0</v>
      </c>
      <c r="AZ37" s="88">
        <v>0</v>
      </c>
      <c r="BA37" s="88">
        <v>0</v>
      </c>
      <c r="BB37" s="88">
        <v>0</v>
      </c>
      <c r="BC37" s="88">
        <v>0</v>
      </c>
      <c r="BD37" s="88">
        <v>0</v>
      </c>
      <c r="BE37" s="88">
        <v>0</v>
      </c>
      <c r="BF37" s="88">
        <v>0</v>
      </c>
      <c r="BG37" s="88">
        <v>0</v>
      </c>
      <c r="BH37" s="88">
        <v>0</v>
      </c>
      <c r="BI37" s="88">
        <v>0</v>
      </c>
      <c r="BJ37" s="88">
        <v>0</v>
      </c>
      <c r="BK37" s="88">
        <v>0</v>
      </c>
      <c r="BL37" s="88">
        <v>0</v>
      </c>
      <c r="BM37" s="88">
        <v>0</v>
      </c>
      <c r="BN37" s="95">
        <v>0</v>
      </c>
      <c r="BO37" s="99">
        <v>0</v>
      </c>
      <c r="BP37" s="88">
        <v>0</v>
      </c>
      <c r="BQ37" s="88">
        <v>0</v>
      </c>
      <c r="BR37" s="88">
        <v>0</v>
      </c>
      <c r="BS37" s="88">
        <v>0</v>
      </c>
      <c r="BT37" s="88">
        <v>0</v>
      </c>
      <c r="BU37" s="88">
        <v>0</v>
      </c>
      <c r="BV37" s="88">
        <v>0</v>
      </c>
      <c r="BW37" s="88">
        <v>0</v>
      </c>
      <c r="BX37" s="88">
        <v>0</v>
      </c>
      <c r="BY37" s="88">
        <v>0</v>
      </c>
      <c r="BZ37" s="88">
        <v>0</v>
      </c>
      <c r="CA37" s="88">
        <v>0</v>
      </c>
      <c r="CB37" s="88">
        <v>0</v>
      </c>
      <c r="CC37" s="88">
        <v>0</v>
      </c>
      <c r="CD37" s="88">
        <v>0</v>
      </c>
      <c r="CE37" s="95">
        <v>0</v>
      </c>
      <c r="CF37" s="90">
        <v>0</v>
      </c>
      <c r="CG37" s="99">
        <v>0</v>
      </c>
      <c r="CH37" s="88">
        <v>0</v>
      </c>
      <c r="CI37" s="88">
        <v>0</v>
      </c>
      <c r="CJ37" s="95">
        <v>0</v>
      </c>
      <c r="CK37" s="88">
        <v>0</v>
      </c>
      <c r="CL37" s="88">
        <v>0</v>
      </c>
      <c r="CM37" s="88">
        <v>0</v>
      </c>
      <c r="CN37" s="88">
        <v>0</v>
      </c>
      <c r="CO37" s="88">
        <v>0</v>
      </c>
      <c r="CP37" s="88">
        <v>0</v>
      </c>
      <c r="CQ37" s="88">
        <v>0</v>
      </c>
      <c r="CR37" s="88">
        <v>0</v>
      </c>
      <c r="CS37" s="90">
        <f t="shared" si="0"/>
        <v>0</v>
      </c>
    </row>
    <row r="38" spans="1:97" x14ac:dyDescent="0.2">
      <c r="A38" s="151"/>
      <c r="B38" s="100" t="s">
        <v>36</v>
      </c>
      <c r="C38" s="101">
        <f t="shared" si="1"/>
        <v>34</v>
      </c>
      <c r="D38" s="95" t="s">
        <v>73</v>
      </c>
      <c r="E38" s="99">
        <v>0</v>
      </c>
      <c r="F38" s="88">
        <v>0</v>
      </c>
      <c r="G38" s="88">
        <v>0</v>
      </c>
      <c r="H38" s="88">
        <v>0</v>
      </c>
      <c r="I38" s="88">
        <v>0</v>
      </c>
      <c r="J38" s="88">
        <v>0</v>
      </c>
      <c r="K38" s="88">
        <v>0</v>
      </c>
      <c r="L38" s="88">
        <v>0</v>
      </c>
      <c r="M38" s="88">
        <v>0</v>
      </c>
      <c r="N38" s="88">
        <v>0</v>
      </c>
      <c r="O38" s="88">
        <v>0</v>
      </c>
      <c r="P38" s="88">
        <v>0</v>
      </c>
      <c r="Q38" s="88">
        <v>0</v>
      </c>
      <c r="R38" s="88">
        <v>0</v>
      </c>
      <c r="S38" s="88">
        <v>0</v>
      </c>
      <c r="T38" s="95">
        <v>0</v>
      </c>
      <c r="U38" s="99">
        <v>0</v>
      </c>
      <c r="V38" s="88">
        <v>0</v>
      </c>
      <c r="W38" s="88">
        <v>0</v>
      </c>
      <c r="X38" s="88">
        <v>0</v>
      </c>
      <c r="Y38" s="88">
        <v>0</v>
      </c>
      <c r="Z38" s="88">
        <v>0</v>
      </c>
      <c r="AA38" s="88">
        <v>0</v>
      </c>
      <c r="AB38" s="88">
        <v>0</v>
      </c>
      <c r="AC38" s="88">
        <v>0</v>
      </c>
      <c r="AD38" s="95">
        <v>0</v>
      </c>
      <c r="AE38" s="99">
        <v>0</v>
      </c>
      <c r="AF38" s="88">
        <v>0</v>
      </c>
      <c r="AG38" s="88">
        <v>0</v>
      </c>
      <c r="AH38" s="88">
        <v>0</v>
      </c>
      <c r="AI38" s="88">
        <v>0</v>
      </c>
      <c r="AJ38" s="88">
        <v>0</v>
      </c>
      <c r="AK38" s="88">
        <v>0</v>
      </c>
      <c r="AL38" s="88">
        <v>0</v>
      </c>
      <c r="AM38" s="88">
        <v>0</v>
      </c>
      <c r="AN38" s="88">
        <v>0</v>
      </c>
      <c r="AO38" s="88">
        <v>0</v>
      </c>
      <c r="AP38" s="88">
        <v>0</v>
      </c>
      <c r="AQ38" s="88">
        <v>0</v>
      </c>
      <c r="AR38" s="88">
        <v>0</v>
      </c>
      <c r="AS38" s="88">
        <v>0</v>
      </c>
      <c r="AT38" s="88">
        <v>0</v>
      </c>
      <c r="AU38" s="88">
        <v>0</v>
      </c>
      <c r="AV38" s="88">
        <v>0</v>
      </c>
      <c r="AW38" s="88">
        <v>0</v>
      </c>
      <c r="AX38" s="88">
        <v>0</v>
      </c>
      <c r="AY38" s="88">
        <v>0</v>
      </c>
      <c r="AZ38" s="88">
        <v>0</v>
      </c>
      <c r="BA38" s="88">
        <v>0</v>
      </c>
      <c r="BB38" s="88">
        <v>0</v>
      </c>
      <c r="BC38" s="88">
        <v>0</v>
      </c>
      <c r="BD38" s="88">
        <v>0</v>
      </c>
      <c r="BE38" s="88">
        <v>0</v>
      </c>
      <c r="BF38" s="88">
        <v>0</v>
      </c>
      <c r="BG38" s="88">
        <v>0</v>
      </c>
      <c r="BH38" s="88">
        <v>0</v>
      </c>
      <c r="BI38" s="88">
        <v>0</v>
      </c>
      <c r="BJ38" s="88">
        <v>0</v>
      </c>
      <c r="BK38" s="88">
        <v>0</v>
      </c>
      <c r="BL38" s="88">
        <v>0</v>
      </c>
      <c r="BM38" s="88">
        <v>0</v>
      </c>
      <c r="BN38" s="95">
        <v>0</v>
      </c>
      <c r="BO38" s="99">
        <v>0</v>
      </c>
      <c r="BP38" s="88">
        <v>0</v>
      </c>
      <c r="BQ38" s="88">
        <v>0</v>
      </c>
      <c r="BR38" s="88">
        <v>0</v>
      </c>
      <c r="BS38" s="88">
        <v>1</v>
      </c>
      <c r="BT38" s="88">
        <v>0</v>
      </c>
      <c r="BU38" s="88">
        <v>0</v>
      </c>
      <c r="BV38" s="88">
        <v>0</v>
      </c>
      <c r="BW38" s="88">
        <v>0</v>
      </c>
      <c r="BX38" s="88">
        <v>0</v>
      </c>
      <c r="BY38" s="88">
        <v>0</v>
      </c>
      <c r="BZ38" s="88">
        <v>0</v>
      </c>
      <c r="CA38" s="88">
        <v>0</v>
      </c>
      <c r="CB38" s="88">
        <v>0</v>
      </c>
      <c r="CC38" s="88">
        <v>0</v>
      </c>
      <c r="CD38" s="88">
        <v>0</v>
      </c>
      <c r="CE38" s="95">
        <v>0</v>
      </c>
      <c r="CF38" s="90">
        <v>0</v>
      </c>
      <c r="CG38" s="99">
        <v>0</v>
      </c>
      <c r="CH38" s="88">
        <v>0</v>
      </c>
      <c r="CI38" s="88">
        <v>0</v>
      </c>
      <c r="CJ38" s="95">
        <v>0</v>
      </c>
      <c r="CK38" s="88">
        <v>0</v>
      </c>
      <c r="CL38" s="88">
        <v>0</v>
      </c>
      <c r="CM38" s="88">
        <v>0</v>
      </c>
      <c r="CN38" s="88">
        <v>0</v>
      </c>
      <c r="CO38" s="88">
        <v>0</v>
      </c>
      <c r="CP38" s="88">
        <v>0</v>
      </c>
      <c r="CQ38" s="88">
        <v>0</v>
      </c>
      <c r="CR38" s="88">
        <v>0</v>
      </c>
      <c r="CS38" s="90">
        <f t="shared" si="0"/>
        <v>1</v>
      </c>
    </row>
    <row r="39" spans="1:97" x14ac:dyDescent="0.2">
      <c r="A39" s="151"/>
      <c r="B39" s="100" t="s">
        <v>37</v>
      </c>
      <c r="C39" s="101">
        <f t="shared" si="1"/>
        <v>35</v>
      </c>
      <c r="D39" s="95" t="s">
        <v>74</v>
      </c>
      <c r="E39" s="99">
        <v>0</v>
      </c>
      <c r="F39" s="88">
        <v>0</v>
      </c>
      <c r="G39" s="88">
        <v>0</v>
      </c>
      <c r="H39" s="88">
        <v>0</v>
      </c>
      <c r="I39" s="88">
        <v>0</v>
      </c>
      <c r="J39" s="88">
        <v>0</v>
      </c>
      <c r="K39" s="88">
        <v>0</v>
      </c>
      <c r="L39" s="88">
        <v>0</v>
      </c>
      <c r="M39" s="88">
        <v>0</v>
      </c>
      <c r="N39" s="88">
        <v>0</v>
      </c>
      <c r="O39" s="88">
        <v>0</v>
      </c>
      <c r="P39" s="88">
        <v>0</v>
      </c>
      <c r="Q39" s="88">
        <v>0</v>
      </c>
      <c r="R39" s="88">
        <v>0</v>
      </c>
      <c r="S39" s="88">
        <v>0</v>
      </c>
      <c r="T39" s="95">
        <v>0</v>
      </c>
      <c r="U39" s="99">
        <v>0</v>
      </c>
      <c r="V39" s="88">
        <v>0</v>
      </c>
      <c r="W39" s="88">
        <v>0</v>
      </c>
      <c r="X39" s="88">
        <v>0</v>
      </c>
      <c r="Y39" s="88">
        <v>0</v>
      </c>
      <c r="Z39" s="88">
        <v>0</v>
      </c>
      <c r="AA39" s="88">
        <v>0</v>
      </c>
      <c r="AB39" s="88">
        <v>0</v>
      </c>
      <c r="AC39" s="88">
        <v>0</v>
      </c>
      <c r="AD39" s="95">
        <v>0</v>
      </c>
      <c r="AE39" s="99">
        <v>0</v>
      </c>
      <c r="AF39" s="88">
        <v>0</v>
      </c>
      <c r="AG39" s="88">
        <v>0</v>
      </c>
      <c r="AH39" s="88">
        <v>0</v>
      </c>
      <c r="AI39" s="88">
        <v>0</v>
      </c>
      <c r="AJ39" s="88">
        <v>0</v>
      </c>
      <c r="AK39" s="88">
        <v>0</v>
      </c>
      <c r="AL39" s="88">
        <v>0</v>
      </c>
      <c r="AM39" s="88">
        <v>0</v>
      </c>
      <c r="AN39" s="88">
        <v>0</v>
      </c>
      <c r="AO39" s="88">
        <v>0</v>
      </c>
      <c r="AP39" s="88">
        <v>0</v>
      </c>
      <c r="AQ39" s="88">
        <v>0</v>
      </c>
      <c r="AR39" s="88">
        <v>0</v>
      </c>
      <c r="AS39" s="88">
        <v>0</v>
      </c>
      <c r="AT39" s="88">
        <v>0</v>
      </c>
      <c r="AU39" s="88">
        <v>0</v>
      </c>
      <c r="AV39" s="88">
        <v>0</v>
      </c>
      <c r="AW39" s="88">
        <v>0</v>
      </c>
      <c r="AX39" s="88">
        <v>0</v>
      </c>
      <c r="AY39" s="88">
        <v>0</v>
      </c>
      <c r="AZ39" s="88">
        <v>0</v>
      </c>
      <c r="BA39" s="88">
        <v>0</v>
      </c>
      <c r="BB39" s="88">
        <v>0</v>
      </c>
      <c r="BC39" s="88">
        <v>0</v>
      </c>
      <c r="BD39" s="88">
        <v>0</v>
      </c>
      <c r="BE39" s="88">
        <v>0</v>
      </c>
      <c r="BF39" s="88">
        <v>0</v>
      </c>
      <c r="BG39" s="88">
        <v>0</v>
      </c>
      <c r="BH39" s="88">
        <v>0</v>
      </c>
      <c r="BI39" s="88">
        <v>0</v>
      </c>
      <c r="BJ39" s="88">
        <v>0</v>
      </c>
      <c r="BK39" s="88">
        <v>0</v>
      </c>
      <c r="BL39" s="88">
        <v>0</v>
      </c>
      <c r="BM39" s="88">
        <v>0</v>
      </c>
      <c r="BN39" s="95">
        <v>0</v>
      </c>
      <c r="BO39" s="99">
        <v>0</v>
      </c>
      <c r="BP39" s="88">
        <v>0</v>
      </c>
      <c r="BQ39" s="88">
        <v>0</v>
      </c>
      <c r="BR39" s="88">
        <v>0</v>
      </c>
      <c r="BS39" s="88">
        <v>0</v>
      </c>
      <c r="BT39" s="88">
        <v>0</v>
      </c>
      <c r="BU39" s="88">
        <v>0</v>
      </c>
      <c r="BV39" s="88">
        <v>0</v>
      </c>
      <c r="BW39" s="88">
        <v>0</v>
      </c>
      <c r="BX39" s="88">
        <v>0</v>
      </c>
      <c r="BY39" s="88">
        <v>0</v>
      </c>
      <c r="BZ39" s="88">
        <v>0</v>
      </c>
      <c r="CA39" s="88">
        <v>0</v>
      </c>
      <c r="CB39" s="88">
        <v>0</v>
      </c>
      <c r="CC39" s="88">
        <v>0</v>
      </c>
      <c r="CD39" s="88">
        <v>0</v>
      </c>
      <c r="CE39" s="95">
        <v>0</v>
      </c>
      <c r="CF39" s="90">
        <v>0</v>
      </c>
      <c r="CG39" s="99">
        <v>0</v>
      </c>
      <c r="CH39" s="88">
        <v>0</v>
      </c>
      <c r="CI39" s="88">
        <v>0</v>
      </c>
      <c r="CJ39" s="95">
        <v>0</v>
      </c>
      <c r="CK39" s="88">
        <v>1</v>
      </c>
      <c r="CL39" s="88">
        <v>0</v>
      </c>
      <c r="CM39" s="88">
        <v>0</v>
      </c>
      <c r="CN39" s="88">
        <v>0</v>
      </c>
      <c r="CO39" s="88">
        <v>0</v>
      </c>
      <c r="CP39" s="88">
        <v>0</v>
      </c>
      <c r="CQ39" s="88">
        <v>0</v>
      </c>
      <c r="CR39" s="88">
        <v>0</v>
      </c>
      <c r="CS39" s="90">
        <f t="shared" si="0"/>
        <v>1</v>
      </c>
    </row>
    <row r="40" spans="1:97" x14ac:dyDescent="0.2">
      <c r="A40" s="151"/>
      <c r="B40" s="100" t="s">
        <v>38</v>
      </c>
      <c r="C40" s="101">
        <f t="shared" si="1"/>
        <v>36</v>
      </c>
      <c r="D40" s="95" t="s">
        <v>75</v>
      </c>
      <c r="E40" s="99">
        <v>0</v>
      </c>
      <c r="F40" s="88">
        <v>0</v>
      </c>
      <c r="G40" s="88">
        <v>0</v>
      </c>
      <c r="H40" s="88">
        <v>0</v>
      </c>
      <c r="I40" s="88">
        <v>0</v>
      </c>
      <c r="J40" s="88">
        <v>0</v>
      </c>
      <c r="K40" s="88">
        <v>0</v>
      </c>
      <c r="L40" s="88">
        <v>0</v>
      </c>
      <c r="M40" s="88">
        <v>0</v>
      </c>
      <c r="N40" s="88">
        <v>0</v>
      </c>
      <c r="O40" s="88">
        <v>0</v>
      </c>
      <c r="P40" s="88">
        <v>0</v>
      </c>
      <c r="Q40" s="88">
        <v>0</v>
      </c>
      <c r="R40" s="88">
        <v>0</v>
      </c>
      <c r="S40" s="88">
        <v>0</v>
      </c>
      <c r="T40" s="95">
        <v>0</v>
      </c>
      <c r="U40" s="99">
        <v>0</v>
      </c>
      <c r="V40" s="88">
        <v>0</v>
      </c>
      <c r="W40" s="88">
        <v>0</v>
      </c>
      <c r="X40" s="88">
        <v>0</v>
      </c>
      <c r="Y40" s="88">
        <v>0</v>
      </c>
      <c r="Z40" s="88">
        <v>0</v>
      </c>
      <c r="AA40" s="88">
        <v>0</v>
      </c>
      <c r="AB40" s="88">
        <v>0</v>
      </c>
      <c r="AC40" s="88">
        <v>0</v>
      </c>
      <c r="AD40" s="95">
        <v>0</v>
      </c>
      <c r="AE40" s="99">
        <v>0</v>
      </c>
      <c r="AF40" s="88">
        <v>0</v>
      </c>
      <c r="AG40" s="88">
        <v>0</v>
      </c>
      <c r="AH40" s="88">
        <v>0</v>
      </c>
      <c r="AI40" s="88">
        <v>0</v>
      </c>
      <c r="AJ40" s="88">
        <v>0</v>
      </c>
      <c r="AK40" s="88">
        <v>0</v>
      </c>
      <c r="AL40" s="88">
        <v>0</v>
      </c>
      <c r="AM40" s="88">
        <v>0</v>
      </c>
      <c r="AN40" s="88">
        <v>0</v>
      </c>
      <c r="AO40" s="88">
        <v>0</v>
      </c>
      <c r="AP40" s="88">
        <v>0</v>
      </c>
      <c r="AQ40" s="88">
        <v>0</v>
      </c>
      <c r="AR40" s="88">
        <v>0</v>
      </c>
      <c r="AS40" s="88">
        <v>0</v>
      </c>
      <c r="AT40" s="88">
        <v>0</v>
      </c>
      <c r="AU40" s="88">
        <v>0</v>
      </c>
      <c r="AV40" s="88">
        <v>0</v>
      </c>
      <c r="AW40" s="88">
        <v>0</v>
      </c>
      <c r="AX40" s="88">
        <v>0</v>
      </c>
      <c r="AY40" s="88">
        <v>0</v>
      </c>
      <c r="AZ40" s="88">
        <v>0</v>
      </c>
      <c r="BA40" s="88">
        <v>0</v>
      </c>
      <c r="BB40" s="88">
        <v>0</v>
      </c>
      <c r="BC40" s="88">
        <v>0</v>
      </c>
      <c r="BD40" s="88">
        <v>0</v>
      </c>
      <c r="BE40" s="88">
        <v>0</v>
      </c>
      <c r="BF40" s="88">
        <v>0</v>
      </c>
      <c r="BG40" s="88">
        <v>0</v>
      </c>
      <c r="BH40" s="88">
        <v>0</v>
      </c>
      <c r="BI40" s="88">
        <v>0</v>
      </c>
      <c r="BJ40" s="88">
        <v>0</v>
      </c>
      <c r="BK40" s="88">
        <v>0</v>
      </c>
      <c r="BL40" s="88">
        <v>0</v>
      </c>
      <c r="BM40" s="88">
        <v>0</v>
      </c>
      <c r="BN40" s="95">
        <v>0</v>
      </c>
      <c r="BO40" s="99">
        <v>0</v>
      </c>
      <c r="BP40" s="88">
        <v>0</v>
      </c>
      <c r="BQ40" s="88">
        <v>0</v>
      </c>
      <c r="BR40" s="88">
        <v>0</v>
      </c>
      <c r="BS40" s="88">
        <v>0</v>
      </c>
      <c r="BT40" s="88">
        <v>0</v>
      </c>
      <c r="BU40" s="88">
        <v>0</v>
      </c>
      <c r="BV40" s="88">
        <v>0</v>
      </c>
      <c r="BW40" s="88">
        <v>0</v>
      </c>
      <c r="BX40" s="88">
        <v>0</v>
      </c>
      <c r="BY40" s="88">
        <v>0</v>
      </c>
      <c r="BZ40" s="88">
        <v>0</v>
      </c>
      <c r="CA40" s="88">
        <v>0</v>
      </c>
      <c r="CB40" s="88">
        <v>0</v>
      </c>
      <c r="CC40" s="88">
        <v>0</v>
      </c>
      <c r="CD40" s="88">
        <v>0</v>
      </c>
      <c r="CE40" s="95">
        <v>0</v>
      </c>
      <c r="CF40" s="90">
        <v>0</v>
      </c>
      <c r="CG40" s="99">
        <v>0</v>
      </c>
      <c r="CH40" s="88">
        <v>0</v>
      </c>
      <c r="CI40" s="88">
        <v>0</v>
      </c>
      <c r="CJ40" s="95">
        <v>0</v>
      </c>
      <c r="CK40" s="88">
        <v>0</v>
      </c>
      <c r="CL40" s="88">
        <v>0</v>
      </c>
      <c r="CM40" s="88">
        <v>0</v>
      </c>
      <c r="CN40" s="88">
        <v>0</v>
      </c>
      <c r="CO40" s="88">
        <v>0</v>
      </c>
      <c r="CP40" s="88">
        <v>0</v>
      </c>
      <c r="CQ40" s="88">
        <v>0</v>
      </c>
      <c r="CR40" s="88">
        <v>0</v>
      </c>
      <c r="CS40" s="90">
        <f t="shared" si="0"/>
        <v>0</v>
      </c>
    </row>
    <row r="41" spans="1:97" x14ac:dyDescent="0.2">
      <c r="A41" s="151"/>
      <c r="B41" s="100" t="s">
        <v>39</v>
      </c>
      <c r="C41" s="101">
        <f t="shared" si="1"/>
        <v>37</v>
      </c>
      <c r="D41" s="81" t="s">
        <v>76</v>
      </c>
      <c r="E41" s="102">
        <v>0</v>
      </c>
      <c r="F41" s="103">
        <v>0</v>
      </c>
      <c r="G41" s="103">
        <v>0</v>
      </c>
      <c r="H41" s="103">
        <v>0</v>
      </c>
      <c r="I41" s="103">
        <v>0</v>
      </c>
      <c r="J41" s="103">
        <v>0</v>
      </c>
      <c r="K41" s="103">
        <v>0</v>
      </c>
      <c r="L41" s="103">
        <v>0</v>
      </c>
      <c r="M41" s="103">
        <v>0</v>
      </c>
      <c r="N41" s="103">
        <v>0</v>
      </c>
      <c r="O41" s="103">
        <v>0</v>
      </c>
      <c r="P41" s="103">
        <v>0</v>
      </c>
      <c r="Q41" s="103">
        <v>0</v>
      </c>
      <c r="R41" s="103">
        <v>0</v>
      </c>
      <c r="S41" s="103">
        <v>0</v>
      </c>
      <c r="T41" s="104">
        <v>0</v>
      </c>
      <c r="U41" s="102">
        <v>0</v>
      </c>
      <c r="V41" s="103">
        <v>0</v>
      </c>
      <c r="W41" s="103">
        <v>0</v>
      </c>
      <c r="X41" s="103">
        <v>0</v>
      </c>
      <c r="Y41" s="103">
        <v>0</v>
      </c>
      <c r="Z41" s="103">
        <v>0</v>
      </c>
      <c r="AA41" s="103">
        <v>0</v>
      </c>
      <c r="AB41" s="103">
        <v>0</v>
      </c>
      <c r="AC41" s="103">
        <v>0</v>
      </c>
      <c r="AD41" s="104">
        <v>0</v>
      </c>
      <c r="AE41" s="102">
        <v>0</v>
      </c>
      <c r="AF41" s="103">
        <v>0</v>
      </c>
      <c r="AG41" s="103">
        <v>0</v>
      </c>
      <c r="AH41" s="103">
        <v>0</v>
      </c>
      <c r="AI41" s="103">
        <v>0</v>
      </c>
      <c r="AJ41" s="103">
        <v>0</v>
      </c>
      <c r="AK41" s="103">
        <v>0</v>
      </c>
      <c r="AL41" s="103">
        <v>0</v>
      </c>
      <c r="AM41" s="103">
        <v>0</v>
      </c>
      <c r="AN41" s="103">
        <v>0</v>
      </c>
      <c r="AO41" s="103">
        <v>0</v>
      </c>
      <c r="AP41" s="103">
        <v>0</v>
      </c>
      <c r="AQ41" s="103">
        <v>0</v>
      </c>
      <c r="AR41" s="103">
        <v>0</v>
      </c>
      <c r="AS41" s="103">
        <v>0</v>
      </c>
      <c r="AT41" s="103">
        <v>0</v>
      </c>
      <c r="AU41" s="103">
        <v>0</v>
      </c>
      <c r="AV41" s="103">
        <v>0</v>
      </c>
      <c r="AW41" s="103">
        <v>0</v>
      </c>
      <c r="AX41" s="103">
        <v>0</v>
      </c>
      <c r="AY41" s="103">
        <v>0</v>
      </c>
      <c r="AZ41" s="103">
        <v>0</v>
      </c>
      <c r="BA41" s="103">
        <v>0</v>
      </c>
      <c r="BB41" s="103">
        <v>0</v>
      </c>
      <c r="BC41" s="103">
        <v>0</v>
      </c>
      <c r="BD41" s="103">
        <v>0</v>
      </c>
      <c r="BE41" s="103">
        <v>0</v>
      </c>
      <c r="BF41" s="103">
        <v>0</v>
      </c>
      <c r="BG41" s="103">
        <v>0</v>
      </c>
      <c r="BH41" s="103">
        <v>0</v>
      </c>
      <c r="BI41" s="103">
        <v>0</v>
      </c>
      <c r="BJ41" s="103">
        <v>0</v>
      </c>
      <c r="BK41" s="103">
        <v>0</v>
      </c>
      <c r="BL41" s="103">
        <v>0</v>
      </c>
      <c r="BM41" s="103">
        <v>0</v>
      </c>
      <c r="BN41" s="104">
        <v>0</v>
      </c>
      <c r="BO41" s="102">
        <v>0</v>
      </c>
      <c r="BP41" s="103">
        <v>0</v>
      </c>
      <c r="BQ41" s="103">
        <v>0</v>
      </c>
      <c r="BR41" s="103">
        <v>0</v>
      </c>
      <c r="BS41" s="103">
        <v>0</v>
      </c>
      <c r="BT41" s="103">
        <v>0</v>
      </c>
      <c r="BU41" s="103">
        <v>0</v>
      </c>
      <c r="BV41" s="103">
        <v>0</v>
      </c>
      <c r="BW41" s="103">
        <v>0</v>
      </c>
      <c r="BX41" s="103">
        <v>0</v>
      </c>
      <c r="BY41" s="103">
        <v>0</v>
      </c>
      <c r="BZ41" s="103">
        <v>0</v>
      </c>
      <c r="CA41" s="103">
        <v>0</v>
      </c>
      <c r="CB41" s="103">
        <v>0</v>
      </c>
      <c r="CC41" s="103">
        <v>1</v>
      </c>
      <c r="CD41" s="103">
        <v>0</v>
      </c>
      <c r="CE41" s="104">
        <v>0</v>
      </c>
      <c r="CF41" s="90">
        <v>0</v>
      </c>
      <c r="CG41" s="99">
        <v>0</v>
      </c>
      <c r="CH41" s="88">
        <v>0</v>
      </c>
      <c r="CI41" s="88">
        <v>0</v>
      </c>
      <c r="CJ41" s="95">
        <v>0</v>
      </c>
      <c r="CK41" s="88">
        <v>0</v>
      </c>
      <c r="CL41" s="88">
        <v>0</v>
      </c>
      <c r="CM41" s="88">
        <v>0</v>
      </c>
      <c r="CN41" s="88">
        <v>0</v>
      </c>
      <c r="CO41" s="88">
        <v>0</v>
      </c>
      <c r="CP41" s="88">
        <v>0</v>
      </c>
      <c r="CQ41" s="88">
        <v>0</v>
      </c>
      <c r="CR41" s="88">
        <v>0</v>
      </c>
      <c r="CS41" s="91">
        <f t="shared" si="0"/>
        <v>1</v>
      </c>
    </row>
    <row r="42" spans="1:97" x14ac:dyDescent="0.2">
      <c r="A42" s="151"/>
      <c r="B42" s="105" t="s">
        <v>160</v>
      </c>
      <c r="C42" s="106" t="s">
        <v>161</v>
      </c>
      <c r="D42" s="107" t="s">
        <v>161</v>
      </c>
      <c r="E42" s="105">
        <f t="shared" ref="E42:BP42" si="2">SUM(E5:E41)</f>
        <v>1</v>
      </c>
      <c r="F42" s="106">
        <f t="shared" si="2"/>
        <v>1</v>
      </c>
      <c r="G42" s="106">
        <f t="shared" si="2"/>
        <v>1</v>
      </c>
      <c r="H42" s="106">
        <f t="shared" si="2"/>
        <v>1</v>
      </c>
      <c r="I42" s="106">
        <f t="shared" si="2"/>
        <v>1</v>
      </c>
      <c r="J42" s="106">
        <f t="shared" si="2"/>
        <v>1</v>
      </c>
      <c r="K42" s="106">
        <f t="shared" si="2"/>
        <v>1</v>
      </c>
      <c r="L42" s="106">
        <f t="shared" si="2"/>
        <v>1</v>
      </c>
      <c r="M42" s="106">
        <f t="shared" si="2"/>
        <v>1</v>
      </c>
      <c r="N42" s="106">
        <f t="shared" si="2"/>
        <v>1</v>
      </c>
      <c r="O42" s="106">
        <f t="shared" si="2"/>
        <v>1</v>
      </c>
      <c r="P42" s="106">
        <f t="shared" si="2"/>
        <v>1</v>
      </c>
      <c r="Q42" s="106">
        <f t="shared" si="2"/>
        <v>1</v>
      </c>
      <c r="R42" s="106">
        <f t="shared" si="2"/>
        <v>1</v>
      </c>
      <c r="S42" s="106">
        <f t="shared" si="2"/>
        <v>1</v>
      </c>
      <c r="T42" s="107">
        <f t="shared" si="2"/>
        <v>1</v>
      </c>
      <c r="U42" s="105">
        <f t="shared" si="2"/>
        <v>1</v>
      </c>
      <c r="V42" s="106">
        <f t="shared" si="2"/>
        <v>1</v>
      </c>
      <c r="W42" s="106">
        <f t="shared" si="2"/>
        <v>1</v>
      </c>
      <c r="X42" s="106">
        <f t="shared" si="2"/>
        <v>1</v>
      </c>
      <c r="Y42" s="106">
        <f t="shared" si="2"/>
        <v>1</v>
      </c>
      <c r="Z42" s="106">
        <f t="shared" si="2"/>
        <v>1</v>
      </c>
      <c r="AA42" s="106">
        <f t="shared" si="2"/>
        <v>1</v>
      </c>
      <c r="AB42" s="106">
        <f t="shared" si="2"/>
        <v>1</v>
      </c>
      <c r="AC42" s="106">
        <f t="shared" si="2"/>
        <v>1</v>
      </c>
      <c r="AD42" s="107">
        <f t="shared" si="2"/>
        <v>1</v>
      </c>
      <c r="AE42" s="105">
        <f t="shared" si="2"/>
        <v>1</v>
      </c>
      <c r="AF42" s="106">
        <f t="shared" si="2"/>
        <v>1</v>
      </c>
      <c r="AG42" s="106">
        <f t="shared" si="2"/>
        <v>1</v>
      </c>
      <c r="AH42" s="106">
        <f t="shared" si="2"/>
        <v>1</v>
      </c>
      <c r="AI42" s="106">
        <f t="shared" si="2"/>
        <v>1</v>
      </c>
      <c r="AJ42" s="106">
        <f t="shared" si="2"/>
        <v>1</v>
      </c>
      <c r="AK42" s="106">
        <f t="shared" si="2"/>
        <v>1</v>
      </c>
      <c r="AL42" s="106">
        <f t="shared" si="2"/>
        <v>1</v>
      </c>
      <c r="AM42" s="106">
        <f t="shared" si="2"/>
        <v>1</v>
      </c>
      <c r="AN42" s="106">
        <f t="shared" si="2"/>
        <v>1</v>
      </c>
      <c r="AO42" s="106">
        <f t="shared" si="2"/>
        <v>1</v>
      </c>
      <c r="AP42" s="106">
        <f t="shared" si="2"/>
        <v>1</v>
      </c>
      <c r="AQ42" s="106">
        <f t="shared" si="2"/>
        <v>1</v>
      </c>
      <c r="AR42" s="106">
        <f t="shared" si="2"/>
        <v>1</v>
      </c>
      <c r="AS42" s="106">
        <f t="shared" si="2"/>
        <v>1</v>
      </c>
      <c r="AT42" s="106">
        <f t="shared" si="2"/>
        <v>1</v>
      </c>
      <c r="AU42" s="106">
        <f t="shared" si="2"/>
        <v>1</v>
      </c>
      <c r="AV42" s="106">
        <f t="shared" si="2"/>
        <v>1</v>
      </c>
      <c r="AW42" s="106">
        <f t="shared" si="2"/>
        <v>1</v>
      </c>
      <c r="AX42" s="106">
        <f t="shared" si="2"/>
        <v>1</v>
      </c>
      <c r="AY42" s="106">
        <f t="shared" si="2"/>
        <v>1</v>
      </c>
      <c r="AZ42" s="106">
        <f t="shared" si="2"/>
        <v>1</v>
      </c>
      <c r="BA42" s="106">
        <f t="shared" si="2"/>
        <v>1</v>
      </c>
      <c r="BB42" s="106">
        <f t="shared" si="2"/>
        <v>1</v>
      </c>
      <c r="BC42" s="106">
        <f t="shared" si="2"/>
        <v>1</v>
      </c>
      <c r="BD42" s="106">
        <f t="shared" si="2"/>
        <v>1</v>
      </c>
      <c r="BE42" s="106">
        <f t="shared" si="2"/>
        <v>1</v>
      </c>
      <c r="BF42" s="106">
        <f t="shared" si="2"/>
        <v>1</v>
      </c>
      <c r="BG42" s="106">
        <f t="shared" si="2"/>
        <v>1</v>
      </c>
      <c r="BH42" s="106">
        <f t="shared" si="2"/>
        <v>1</v>
      </c>
      <c r="BI42" s="106">
        <f t="shared" si="2"/>
        <v>1</v>
      </c>
      <c r="BJ42" s="106">
        <f t="shared" si="2"/>
        <v>1</v>
      </c>
      <c r="BK42" s="106">
        <f t="shared" si="2"/>
        <v>1</v>
      </c>
      <c r="BL42" s="106">
        <f t="shared" si="2"/>
        <v>1</v>
      </c>
      <c r="BM42" s="106">
        <f t="shared" si="2"/>
        <v>1</v>
      </c>
      <c r="BN42" s="107">
        <f t="shared" si="2"/>
        <v>1</v>
      </c>
      <c r="BO42" s="105">
        <f t="shared" si="2"/>
        <v>1</v>
      </c>
      <c r="BP42" s="106">
        <f t="shared" si="2"/>
        <v>1</v>
      </c>
      <c r="BQ42" s="106">
        <f t="shared" ref="BQ42:CR42" si="3">SUM(BQ5:BQ41)</f>
        <v>1</v>
      </c>
      <c r="BR42" s="106">
        <f t="shared" si="3"/>
        <v>1</v>
      </c>
      <c r="BS42" s="106">
        <f t="shared" si="3"/>
        <v>1</v>
      </c>
      <c r="BT42" s="106">
        <f t="shared" si="3"/>
        <v>1</v>
      </c>
      <c r="BU42" s="106">
        <f t="shared" si="3"/>
        <v>1</v>
      </c>
      <c r="BV42" s="106">
        <f t="shared" si="3"/>
        <v>1</v>
      </c>
      <c r="BW42" s="106">
        <f t="shared" si="3"/>
        <v>1</v>
      </c>
      <c r="BX42" s="106">
        <f t="shared" si="3"/>
        <v>1</v>
      </c>
      <c r="BY42" s="106">
        <f t="shared" si="3"/>
        <v>1</v>
      </c>
      <c r="BZ42" s="106">
        <f t="shared" si="3"/>
        <v>1</v>
      </c>
      <c r="CA42" s="106">
        <f t="shared" si="3"/>
        <v>1</v>
      </c>
      <c r="CB42" s="106">
        <f t="shared" si="3"/>
        <v>1</v>
      </c>
      <c r="CC42" s="106">
        <f t="shared" si="3"/>
        <v>1</v>
      </c>
      <c r="CD42" s="106">
        <f t="shared" si="3"/>
        <v>1</v>
      </c>
      <c r="CE42" s="107">
        <f t="shared" si="3"/>
        <v>1</v>
      </c>
      <c r="CF42" s="108">
        <f t="shared" si="3"/>
        <v>1</v>
      </c>
      <c r="CG42" s="105">
        <f t="shared" si="3"/>
        <v>1</v>
      </c>
      <c r="CH42" s="106">
        <f t="shared" si="3"/>
        <v>1</v>
      </c>
      <c r="CI42" s="106">
        <f t="shared" si="3"/>
        <v>1</v>
      </c>
      <c r="CJ42" s="107">
        <f t="shared" si="3"/>
        <v>1</v>
      </c>
      <c r="CK42" s="106">
        <f t="shared" si="3"/>
        <v>1</v>
      </c>
      <c r="CL42" s="106">
        <f t="shared" si="3"/>
        <v>1</v>
      </c>
      <c r="CM42" s="106">
        <f t="shared" si="3"/>
        <v>1</v>
      </c>
      <c r="CN42" s="106">
        <f t="shared" si="3"/>
        <v>1</v>
      </c>
      <c r="CO42" s="106">
        <f t="shared" si="3"/>
        <v>1</v>
      </c>
      <c r="CP42" s="106">
        <f t="shared" si="3"/>
        <v>1</v>
      </c>
      <c r="CQ42" s="106">
        <f t="shared" si="3"/>
        <v>1</v>
      </c>
      <c r="CR42" s="106">
        <f t="shared" si="3"/>
        <v>1</v>
      </c>
      <c r="CS42" s="108">
        <f>SUM(E42:CR42)-SUM(CS5:CS41)</f>
        <v>0</v>
      </c>
    </row>
  </sheetData>
  <sheetProtection sheet="1" objects="1" scenarios="1"/>
  <mergeCells count="23">
    <mergeCell ref="BO1:CE1"/>
    <mergeCell ref="CG1:CJ1"/>
    <mergeCell ref="E2:L2"/>
    <mergeCell ref="M2:R2"/>
    <mergeCell ref="U2:W2"/>
    <mergeCell ref="X2:AA2"/>
    <mergeCell ref="AU2:AX2"/>
    <mergeCell ref="CI2:CJ2"/>
    <mergeCell ref="BO2:BP2"/>
    <mergeCell ref="BR2:BS2"/>
    <mergeCell ref="CG2:CH2"/>
    <mergeCell ref="A5:A42"/>
    <mergeCell ref="E1:T1"/>
    <mergeCell ref="U1:AD1"/>
    <mergeCell ref="AE1:BN1"/>
    <mergeCell ref="AB2:AD2"/>
    <mergeCell ref="AE2:AF2"/>
    <mergeCell ref="AG2:AI2"/>
    <mergeCell ref="AJ2:AN2"/>
    <mergeCell ref="AO2:AT2"/>
    <mergeCell ref="AY2:BH2"/>
    <mergeCell ref="BI2:BJ2"/>
    <mergeCell ref="BK2:BN2"/>
  </mergeCells>
  <conditionalFormatting sqref="B5:C41">
    <cfRule type="expression" dxfId="16" priority="4">
      <formula>MOD(ROW(),2)=0</formula>
    </cfRule>
  </conditionalFormatting>
  <conditionalFormatting sqref="B42:D42">
    <cfRule type="expression" dxfId="15" priority="2">
      <formula>MOD(ROW(),2)=0</formula>
    </cfRule>
  </conditionalFormatting>
  <conditionalFormatting sqref="D5:D40">
    <cfRule type="expression" dxfId="14" priority="3">
      <formula>MOD(ROW(),2)=0</formula>
    </cfRule>
  </conditionalFormatting>
  <conditionalFormatting sqref="E5:CS42">
    <cfRule type="cellIs" dxfId="13" priority="1" operator="equal">
      <formul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7941-E85C-42F4-AD99-4B8C163B8594}">
  <sheetPr>
    <tabColor theme="0" tint="-4.9989318521683403E-2"/>
  </sheetPr>
  <dimension ref="A1:M438"/>
  <sheetViews>
    <sheetView zoomScale="86" zoomScaleNormal="86" workbookViewId="0">
      <pane xSplit="3" ySplit="3" topLeftCell="J94" activePane="bottomRight" state="frozen"/>
      <selection pane="topRight" activeCell="D1" sqref="D1"/>
      <selection pane="bottomLeft" activeCell="A4" sqref="A4"/>
      <selection pane="bottomRight" activeCell="D4" sqref="D4"/>
    </sheetView>
  </sheetViews>
  <sheetFormatPr baseColWidth="10" defaultColWidth="11.5703125" defaultRowHeight="12.75" x14ac:dyDescent="0.2"/>
  <cols>
    <col min="1" max="1" width="23.140625" style="9" customWidth="1"/>
    <col min="2" max="2" width="11.5703125" style="9"/>
    <col min="3" max="3" width="22.7109375" style="9" bestFit="1" customWidth="1"/>
    <col min="4" max="4" width="11.5703125" style="9"/>
    <col min="5" max="5" width="24.7109375" style="9" bestFit="1" customWidth="1"/>
    <col min="6" max="6" width="11.5703125" style="9"/>
    <col min="7" max="7" width="15.85546875" style="9" bestFit="1" customWidth="1"/>
    <col min="8" max="9" width="11.5703125" style="9"/>
    <col min="10" max="12" width="12.28515625" style="9" bestFit="1" customWidth="1"/>
    <col min="13" max="16384" width="11.5703125" style="9"/>
  </cols>
  <sheetData>
    <row r="1" spans="1:13" x14ac:dyDescent="0.2">
      <c r="A1" s="7"/>
      <c r="B1" s="7"/>
      <c r="C1" s="7"/>
      <c r="D1" s="7"/>
      <c r="E1" s="7"/>
      <c r="F1" s="8"/>
      <c r="G1" s="157" t="s">
        <v>99</v>
      </c>
      <c r="H1" s="158"/>
      <c r="I1" s="159"/>
      <c r="J1" s="157" t="s">
        <v>100</v>
      </c>
      <c r="K1" s="158"/>
      <c r="L1" s="159"/>
    </row>
    <row r="2" spans="1:13" x14ac:dyDescent="0.2">
      <c r="A2" s="7"/>
      <c r="B2" s="7"/>
      <c r="C2" s="7"/>
      <c r="D2" s="7"/>
      <c r="E2" s="7"/>
      <c r="F2" s="8"/>
      <c r="G2" s="10">
        <v>2030</v>
      </c>
      <c r="H2" s="11">
        <v>2040</v>
      </c>
      <c r="I2" s="12">
        <v>2050</v>
      </c>
      <c r="J2" s="11">
        <v>2030</v>
      </c>
      <c r="K2" s="11">
        <v>2040</v>
      </c>
      <c r="L2" s="12">
        <v>2050</v>
      </c>
    </row>
    <row r="3" spans="1:13" x14ac:dyDescent="0.2">
      <c r="A3" s="13" t="s">
        <v>101</v>
      </c>
      <c r="B3" s="13" t="s">
        <v>102</v>
      </c>
      <c r="C3" s="13" t="s">
        <v>103</v>
      </c>
      <c r="D3" s="13" t="s">
        <v>104</v>
      </c>
      <c r="E3" s="13" t="s">
        <v>105</v>
      </c>
      <c r="F3" s="13" t="s">
        <v>106</v>
      </c>
      <c r="G3" s="14"/>
      <c r="H3" s="15"/>
      <c r="I3" s="15"/>
      <c r="J3" s="15"/>
      <c r="K3" s="15"/>
      <c r="L3" s="16"/>
    </row>
    <row r="4" spans="1:13" x14ac:dyDescent="0.2">
      <c r="A4" s="17" t="s">
        <v>107</v>
      </c>
      <c r="B4" s="18" t="s">
        <v>108</v>
      </c>
      <c r="C4" s="18" t="str">
        <f>[3]sfec_run2!BK3</f>
        <v>Clothing industry</v>
      </c>
      <c r="D4" s="18" t="s">
        <v>2</v>
      </c>
      <c r="E4" s="18" t="s">
        <v>109</v>
      </c>
      <c r="F4" s="19" t="s">
        <v>0</v>
      </c>
      <c r="G4" s="20">
        <f>'[3]Biens de conso'!B9</f>
        <v>-5.3645420186556936E-2</v>
      </c>
      <c r="H4" s="20">
        <f>'[3]Biens de conso'!C9</f>
        <v>-9.9912572126755306E-2</v>
      </c>
      <c r="I4" s="20">
        <f>'[3]Biens de conso'!D9</f>
        <v>-0.1439177290448771</v>
      </c>
      <c r="J4" s="21">
        <f>'[3]Biens de conso'!E9</f>
        <v>-0.10466174574128373</v>
      </c>
      <c r="K4" s="20">
        <f>'[3]Biens de conso'!F9</f>
        <v>-0.19027213177874169</v>
      </c>
      <c r="L4" s="22">
        <f>'[3]Biens de conso'!G9</f>
        <v>-0.26769663034560276</v>
      </c>
      <c r="M4" s="57"/>
    </row>
    <row r="5" spans="1:13" x14ac:dyDescent="0.2">
      <c r="A5" s="23" t="s">
        <v>110</v>
      </c>
      <c r="B5" s="24" t="s">
        <v>92</v>
      </c>
      <c r="C5" s="23" t="str">
        <f t="array" ref="C5:C6">TRANSPOSE([3]sfec_run2!AG3:AH3)</f>
        <v>Primary pulp and paper</v>
      </c>
      <c r="D5" s="24" t="s">
        <v>2</v>
      </c>
      <c r="E5" s="23" t="str">
        <f>[3]sfec_run2!E$1</f>
        <v>Agriculture</v>
      </c>
      <c r="F5" s="25" t="s">
        <v>0</v>
      </c>
      <c r="G5" s="35">
        <f>'[3]Calculation Recycling'!$N$27</f>
        <v>-0.32766503071638087</v>
      </c>
      <c r="H5" s="34">
        <f>'[3]Calculation Recycling'!$N$77</f>
        <v>-0.34929587520202154</v>
      </c>
      <c r="I5" s="34">
        <f>'[3]Calculation Recycling'!$N$102</f>
        <v>-0.37092671968766233</v>
      </c>
      <c r="J5" s="35">
        <f>'[3]Calculation Recycling'!$N$39</f>
        <v>-0.37092671968766233</v>
      </c>
      <c r="K5" s="34">
        <f>'[3]Calculation Recycling'!$N$89</f>
        <v>-0.47908094211586594</v>
      </c>
      <c r="L5" s="36">
        <f>'[3]Calculation Recycling'!$N$114</f>
        <v>-0.56560432005842876</v>
      </c>
      <c r="M5" s="57"/>
    </row>
    <row r="6" spans="1:13" x14ac:dyDescent="0.2">
      <c r="A6" s="24" t="str">
        <f t="shared" ref="A6:A14" si="0">A5</f>
        <v>Recycling</v>
      </c>
      <c r="B6" s="24" t="s">
        <v>92</v>
      </c>
      <c r="C6" s="23" t="str">
        <v>Secondary pulp and paper</v>
      </c>
      <c r="D6" s="24" t="s">
        <v>2</v>
      </c>
      <c r="E6" s="24" t="str">
        <f>E5</f>
        <v>Agriculture</v>
      </c>
      <c r="F6" s="25" t="s">
        <v>0</v>
      </c>
      <c r="G6" s="14">
        <f>'[3]Calculation Recycling'!$O$27</f>
        <v>0.23518485336517947</v>
      </c>
      <c r="H6" s="15">
        <f>'[3]Calculation Recycling'!$O$77</f>
        <v>0.25071060836380732</v>
      </c>
      <c r="I6" s="15">
        <f>'[3]Calculation Recycling'!$O$102</f>
        <v>0.26623636336243517</v>
      </c>
      <c r="J6" s="14">
        <f>'[3]Calculation Recycling'!$O$39</f>
        <v>0.26623636336243517</v>
      </c>
      <c r="K6" s="15">
        <f>'[3]Calculation Recycling'!$O$89</f>
        <v>0.34386513835557464</v>
      </c>
      <c r="L6" s="16">
        <f>'[3]Calculation Recycling'!$O$114</f>
        <v>0.40596815835008626</v>
      </c>
      <c r="M6" s="57"/>
    </row>
    <row r="7" spans="1:13" x14ac:dyDescent="0.2">
      <c r="A7" s="24" t="str">
        <f t="shared" si="0"/>
        <v>Recycling</v>
      </c>
      <c r="B7" s="24" t="s">
        <v>92</v>
      </c>
      <c r="C7" s="23" t="str">
        <f t="array" ref="C7:C8">TRANSPOSE([3]sfec_run2!AJ3:AK3)</f>
        <v>Primary plastics</v>
      </c>
      <c r="D7" s="24" t="s">
        <v>2</v>
      </c>
      <c r="E7" s="24" t="str">
        <f t="shared" ref="E7:E13" si="1">E6</f>
        <v>Agriculture</v>
      </c>
      <c r="F7" s="25" t="s">
        <v>0</v>
      </c>
      <c r="G7" s="14">
        <f>'[3]Calculation Recycling'!$N$24</f>
        <v>-0.24860264716011093</v>
      </c>
      <c r="H7" s="15">
        <f>'[3]Calculation Recycling'!$N$74</f>
        <v>-0.26832981276805046</v>
      </c>
      <c r="I7" s="15">
        <f>'[3]Calculation Recycling'!$N$99</f>
        <v>-0.27819339557202039</v>
      </c>
      <c r="J7" s="14">
        <f>'[3]Calculation Recycling'!$N$36</f>
        <v>-0.2979205611799598</v>
      </c>
      <c r="K7" s="15">
        <f>'[3]Calculation Recycling'!$N$86</f>
        <v>-0.2979205611799598</v>
      </c>
      <c r="L7" s="16">
        <f>'[3]Calculation Recycling'!$N$111</f>
        <v>-0.2979205611799598</v>
      </c>
      <c r="M7" s="57"/>
    </row>
    <row r="8" spans="1:13" x14ac:dyDescent="0.2">
      <c r="A8" s="24" t="str">
        <f t="shared" si="0"/>
        <v>Recycling</v>
      </c>
      <c r="B8" s="24" t="s">
        <v>92</v>
      </c>
      <c r="C8" s="23" t="str">
        <v>Secondary plastics</v>
      </c>
      <c r="D8" s="24" t="s">
        <v>2</v>
      </c>
      <c r="E8" s="24" t="str">
        <f t="shared" si="1"/>
        <v>Agriculture</v>
      </c>
      <c r="F8" s="25" t="s">
        <v>0</v>
      </c>
      <c r="G8" s="14">
        <f>'[3]Calculation Recycling'!$O$24</f>
        <v>4.4842177649831907</v>
      </c>
      <c r="H8" s="15">
        <f>'[3]Calculation Recycling'!$O$74</f>
        <v>4.8400502852013476</v>
      </c>
      <c r="I8" s="15">
        <f>'[3]Calculation Recycling'!$O$99</f>
        <v>5.0179665453104265</v>
      </c>
      <c r="J8" s="14">
        <f>'[3]Calculation Recycling'!$O$36</f>
        <v>5.3737990655285826</v>
      </c>
      <c r="K8" s="15">
        <f>'[3]Calculation Recycling'!$O$86</f>
        <v>5.3737990655285826</v>
      </c>
      <c r="L8" s="16">
        <f>'[3]Calculation Recycling'!$O$111</f>
        <v>5.3737990655285826</v>
      </c>
      <c r="M8" s="57"/>
    </row>
    <row r="9" spans="1:13" x14ac:dyDescent="0.2">
      <c r="A9" s="24" t="str">
        <f t="shared" si="0"/>
        <v>Recycling</v>
      </c>
      <c r="B9" s="24" t="s">
        <v>92</v>
      </c>
      <c r="C9" s="23" t="str">
        <f t="array" ref="C9:C10">TRANSPOSE([3]sfec_run2!AU3:AV3)</f>
        <v>Primary glass</v>
      </c>
      <c r="D9" s="24" t="s">
        <v>2</v>
      </c>
      <c r="E9" s="24" t="str">
        <f t="shared" si="1"/>
        <v>Agriculture</v>
      </c>
      <c r="F9" s="25" t="s">
        <v>0</v>
      </c>
      <c r="G9" s="14">
        <f>'[3]Calculation Recycling'!$N$26</f>
        <v>-0.23025134744159848</v>
      </c>
      <c r="H9" s="15">
        <f>'[3]Calculation Recycling'!$N$76</f>
        <v>-0.23754688485570707</v>
      </c>
      <c r="I9" s="15">
        <f>'[3]Calculation Recycling'!$N$101</f>
        <v>-0.25213795968392461</v>
      </c>
      <c r="J9" s="14">
        <f>'[3]Calculation Recycling'!$N$38</f>
        <v>-0.33968440865322991</v>
      </c>
      <c r="K9" s="15">
        <f>'[3]Calculation Recycling'!$N$88</f>
        <v>-0.36886655830966508</v>
      </c>
      <c r="L9" s="16">
        <f>'[3]Calculation Recycling'!$N$113</f>
        <v>-0.39804870796609992</v>
      </c>
      <c r="M9" s="57"/>
    </row>
    <row r="10" spans="1:13" x14ac:dyDescent="0.2">
      <c r="A10" s="24" t="str">
        <f t="shared" si="0"/>
        <v>Recycling</v>
      </c>
      <c r="B10" s="24" t="s">
        <v>92</v>
      </c>
      <c r="C10" s="23" t="str">
        <v>Secondary glass</v>
      </c>
      <c r="D10" s="24" t="s">
        <v>2</v>
      </c>
      <c r="E10" s="24" t="str">
        <f t="shared" si="1"/>
        <v>Agriculture</v>
      </c>
      <c r="F10" s="25" t="s">
        <v>0</v>
      </c>
      <c r="G10" s="14">
        <f>'[3]Calculation Recycling'!$O$26</f>
        <v>0.98892742798163069</v>
      </c>
      <c r="H10" s="15">
        <f>'[3]Calculation Recycling'!$O$76</f>
        <v>1.0202616943424752</v>
      </c>
      <c r="I10" s="15">
        <f>'[3]Calculation Recycling'!$O$101</f>
        <v>1.0829302270641636</v>
      </c>
      <c r="J10" s="14">
        <f>'[3]Calculation Recycling'!$O$38</f>
        <v>1.4589414233942946</v>
      </c>
      <c r="K10" s="15">
        <f>'[3]Calculation Recycling'!$O$88</f>
        <v>1.584278488837672</v>
      </c>
      <c r="L10" s="16">
        <f>'[3]Calculation Recycling'!$O$113</f>
        <v>1.7096155542810481</v>
      </c>
      <c r="M10" s="57"/>
    </row>
    <row r="11" spans="1:13" x14ac:dyDescent="0.2">
      <c r="A11" s="24" t="str">
        <f t="shared" si="0"/>
        <v>Recycling</v>
      </c>
      <c r="B11" s="24" t="s">
        <v>92</v>
      </c>
      <c r="C11" s="23" t="str">
        <f t="array" ref="C11:C14">TRANSPOSE([3]sfec_run2!AO3:AR3)</f>
        <v>Primary steel and iron</v>
      </c>
      <c r="D11" s="24" t="s">
        <v>2</v>
      </c>
      <c r="E11" s="24" t="str">
        <f t="shared" si="1"/>
        <v>Agriculture</v>
      </c>
      <c r="F11" s="25" t="s">
        <v>0</v>
      </c>
      <c r="G11" s="14">
        <f>'[3]Calculation Recycling'!$N$20</f>
        <v>-0.14587518506064057</v>
      </c>
      <c r="H11" s="15">
        <f>'[3]Calculation Recycling'!$N$70</f>
        <v>-0.15492956922167722</v>
      </c>
      <c r="I11" s="15">
        <f>'[3]Calculation Recycling'!$N$95</f>
        <v>-0.16398395338271399</v>
      </c>
      <c r="J11" s="14">
        <f>'[3]Calculation Recycling'!$N$32</f>
        <v>-0.20925587418789804</v>
      </c>
      <c r="K11" s="15">
        <f>'[3]Calculation Recycling'!$N$82</f>
        <v>-0.23641902667100823</v>
      </c>
      <c r="L11" s="16">
        <f>'[3]Calculation Recycling'!$N$107</f>
        <v>-0.26358217915411863</v>
      </c>
      <c r="M11" s="57"/>
    </row>
    <row r="12" spans="1:13" x14ac:dyDescent="0.2">
      <c r="A12" s="24" t="str">
        <f t="shared" si="0"/>
        <v>Recycling</v>
      </c>
      <c r="B12" s="24" t="s">
        <v>92</v>
      </c>
      <c r="C12" s="23" t="str">
        <v>Secondary steel and iron</v>
      </c>
      <c r="D12" s="24" t="s">
        <v>2</v>
      </c>
      <c r="E12" s="24" t="str">
        <f t="shared" si="1"/>
        <v>Agriculture</v>
      </c>
      <c r="F12" s="25" t="s">
        <v>0</v>
      </c>
      <c r="G12" s="14">
        <f>'[3]Calculation Recycling'!$O$20</f>
        <v>0.48728961177481778</v>
      </c>
      <c r="H12" s="15">
        <f>'[3]Calculation Recycling'!$O$70</f>
        <v>0.51753538209454408</v>
      </c>
      <c r="I12" s="15">
        <f>'[3]Calculation Recycling'!$O$95</f>
        <v>0.54778115241426995</v>
      </c>
      <c r="J12" s="14">
        <f>'[3]Calculation Recycling'!$O$32</f>
        <v>0.69901000401290081</v>
      </c>
      <c r="K12" s="15">
        <f>'[3]Calculation Recycling'!$O$82</f>
        <v>0.78974731497207884</v>
      </c>
      <c r="L12" s="16">
        <f>'[3]Calculation Recycling'!$O$107</f>
        <v>0.88048462593125731</v>
      </c>
      <c r="M12" s="57"/>
    </row>
    <row r="13" spans="1:13" x14ac:dyDescent="0.2">
      <c r="A13" s="24" t="str">
        <f t="shared" si="0"/>
        <v>Recycling</v>
      </c>
      <c r="B13" s="24" t="s">
        <v>92</v>
      </c>
      <c r="C13" s="23" t="str">
        <v>Primary aluminum</v>
      </c>
      <c r="D13" s="24" t="s">
        <v>2</v>
      </c>
      <c r="E13" s="24" t="str">
        <f t="shared" si="1"/>
        <v>Agriculture</v>
      </c>
      <c r="F13" s="25" t="s">
        <v>0</v>
      </c>
      <c r="G13" s="14">
        <f>'[3]Calculation Recycling'!$N$21</f>
        <v>-0.12506423271982303</v>
      </c>
      <c r="H13" s="15">
        <f>'[3]Calculation Recycling'!$N$71</f>
        <v>-0.1393753793447664</v>
      </c>
      <c r="I13" s="15">
        <f>'[3]Calculation Recycling'!$N$96</f>
        <v>-0.14653095265723803</v>
      </c>
      <c r="J13" s="14">
        <f>'[3]Calculation Recycling'!$N$33</f>
        <v>-0.16799767259465315</v>
      </c>
      <c r="K13" s="15">
        <f>'[3]Calculation Recycling'!$N$83</f>
        <v>-0.20377553915701152</v>
      </c>
      <c r="L13" s="16">
        <f>'[3]Calculation Recycling'!$N$108</f>
        <v>-0.23955340571936989</v>
      </c>
      <c r="M13" s="57"/>
    </row>
    <row r="14" spans="1:13" x14ac:dyDescent="0.2">
      <c r="A14" s="27" t="str">
        <f t="shared" si="0"/>
        <v>Recycling</v>
      </c>
      <c r="B14" s="27" t="s">
        <v>92</v>
      </c>
      <c r="C14" s="26" t="str">
        <v>Secondary aluminum</v>
      </c>
      <c r="D14" s="27" t="s">
        <v>2</v>
      </c>
      <c r="E14" s="27" t="str">
        <f>E13</f>
        <v>Agriculture</v>
      </c>
      <c r="F14" s="28" t="s">
        <v>0</v>
      </c>
      <c r="G14" s="30">
        <f>'[3]Calculation Recycling'!$O$21</f>
        <v>0.41396668676422133</v>
      </c>
      <c r="H14" s="29">
        <f>'[3]Calculation Recycling'!$O$71</f>
        <v>0.46133704856380042</v>
      </c>
      <c r="I14" s="29">
        <f>'[3]Calculation Recycling'!$O$96</f>
        <v>0.48502222946358975</v>
      </c>
      <c r="J14" s="30">
        <f>'[3]Calculation Recycling'!$O$33</f>
        <v>0.55607777216295839</v>
      </c>
      <c r="K14" s="29">
        <f>'[3]Calculation Recycling'!$O$83</f>
        <v>0.67450367666190614</v>
      </c>
      <c r="L14" s="31">
        <f>'[3]Calculation Recycling'!$O$108</f>
        <v>0.79292958116085366</v>
      </c>
      <c r="M14" s="57"/>
    </row>
    <row r="15" spans="1:13" x14ac:dyDescent="0.2">
      <c r="A15" s="13" t="str">
        <f>A14</f>
        <v>Recycling</v>
      </c>
      <c r="B15" s="13" t="str">
        <f t="array" ref="B15:D24">B5:D14</f>
        <v>A</v>
      </c>
      <c r="C15" s="13" t="str">
        <v>Primary pulp and paper</v>
      </c>
      <c r="D15" s="13" t="str">
        <v>sector</v>
      </c>
      <c r="E15" s="32" t="str">
        <f>[3]sfec_run2!U$1</f>
        <v>Extractive industry</v>
      </c>
      <c r="F15" s="33" t="str">
        <f t="array" ref="F15:F24">F5:F14</f>
        <v>category</v>
      </c>
      <c r="G15" s="34">
        <f t="array" ref="G15:L24">G5:L14</f>
        <v>-0.32766503071638087</v>
      </c>
      <c r="H15" s="34">
        <v>-0.34929587520202154</v>
      </c>
      <c r="I15" s="34">
        <v>-0.37092671968766233</v>
      </c>
      <c r="J15" s="35">
        <v>-0.37092671968766233</v>
      </c>
      <c r="K15" s="34">
        <v>-0.47908094211586594</v>
      </c>
      <c r="L15" s="36">
        <v>-0.56560432005842876</v>
      </c>
      <c r="M15" s="57"/>
    </row>
    <row r="16" spans="1:13" x14ac:dyDescent="0.2">
      <c r="A16" s="24" t="str">
        <f t="shared" ref="A16:A24" si="2">A15</f>
        <v>Recycling</v>
      </c>
      <c r="B16" s="24" t="str">
        <v>A</v>
      </c>
      <c r="C16" s="24" t="str">
        <v>Secondary pulp and paper</v>
      </c>
      <c r="D16" s="24" t="str">
        <v>sector</v>
      </c>
      <c r="E16" s="24" t="str">
        <f>E15</f>
        <v>Extractive industry</v>
      </c>
      <c r="F16" s="25" t="str">
        <v>category</v>
      </c>
      <c r="G16" s="15">
        <v>0.23518485336517947</v>
      </c>
      <c r="H16" s="15">
        <v>0.25071060836380732</v>
      </c>
      <c r="I16" s="15">
        <v>0.26623636336243517</v>
      </c>
      <c r="J16" s="14">
        <v>0.26623636336243517</v>
      </c>
      <c r="K16" s="15">
        <v>0.34386513835557464</v>
      </c>
      <c r="L16" s="16">
        <v>0.40596815835008626</v>
      </c>
      <c r="M16" s="57"/>
    </row>
    <row r="17" spans="1:13" x14ac:dyDescent="0.2">
      <c r="A17" s="24" t="str">
        <f t="shared" si="2"/>
        <v>Recycling</v>
      </c>
      <c r="B17" s="24" t="str">
        <v>A</v>
      </c>
      <c r="C17" s="24" t="str">
        <v>Primary plastics</v>
      </c>
      <c r="D17" s="24" t="str">
        <v>sector</v>
      </c>
      <c r="E17" s="24" t="str">
        <f t="shared" ref="E17:E23" si="3">E16</f>
        <v>Extractive industry</v>
      </c>
      <c r="F17" s="25" t="str">
        <v>category</v>
      </c>
      <c r="G17" s="15">
        <v>-0.24860264716011093</v>
      </c>
      <c r="H17" s="15">
        <v>-0.26832981276805046</v>
      </c>
      <c r="I17" s="15">
        <v>-0.27819339557202039</v>
      </c>
      <c r="J17" s="14">
        <v>-0.2979205611799598</v>
      </c>
      <c r="K17" s="15">
        <v>-0.2979205611799598</v>
      </c>
      <c r="L17" s="16">
        <v>-0.2979205611799598</v>
      </c>
      <c r="M17" s="57"/>
    </row>
    <row r="18" spans="1:13" x14ac:dyDescent="0.2">
      <c r="A18" s="24" t="str">
        <f t="shared" si="2"/>
        <v>Recycling</v>
      </c>
      <c r="B18" s="24" t="str">
        <v>A</v>
      </c>
      <c r="C18" s="24" t="str">
        <v>Secondary plastics</v>
      </c>
      <c r="D18" s="24" t="str">
        <v>sector</v>
      </c>
      <c r="E18" s="24" t="str">
        <f t="shared" si="3"/>
        <v>Extractive industry</v>
      </c>
      <c r="F18" s="25" t="str">
        <v>category</v>
      </c>
      <c r="G18" s="15">
        <v>4.4842177649831907</v>
      </c>
      <c r="H18" s="15">
        <v>4.8400502852013476</v>
      </c>
      <c r="I18" s="15">
        <v>5.0179665453104265</v>
      </c>
      <c r="J18" s="14">
        <v>5.3737990655285826</v>
      </c>
      <c r="K18" s="15">
        <v>5.3737990655285826</v>
      </c>
      <c r="L18" s="16">
        <v>5.3737990655285826</v>
      </c>
      <c r="M18" s="57"/>
    </row>
    <row r="19" spans="1:13" x14ac:dyDescent="0.2">
      <c r="A19" s="24" t="str">
        <f t="shared" si="2"/>
        <v>Recycling</v>
      </c>
      <c r="B19" s="24" t="str">
        <v>A</v>
      </c>
      <c r="C19" s="24" t="str">
        <v>Primary glass</v>
      </c>
      <c r="D19" s="24" t="str">
        <v>sector</v>
      </c>
      <c r="E19" s="24" t="str">
        <f t="shared" si="3"/>
        <v>Extractive industry</v>
      </c>
      <c r="F19" s="25" t="str">
        <v>category</v>
      </c>
      <c r="G19" s="15">
        <v>-0.23025134744159848</v>
      </c>
      <c r="H19" s="15">
        <v>-0.23754688485570707</v>
      </c>
      <c r="I19" s="15">
        <v>-0.25213795968392461</v>
      </c>
      <c r="J19" s="14">
        <v>-0.33968440865322991</v>
      </c>
      <c r="K19" s="15">
        <v>-0.36886655830966508</v>
      </c>
      <c r="L19" s="16">
        <v>-0.39804870796609992</v>
      </c>
      <c r="M19" s="57"/>
    </row>
    <row r="20" spans="1:13" x14ac:dyDescent="0.2">
      <c r="A20" s="24" t="str">
        <f t="shared" si="2"/>
        <v>Recycling</v>
      </c>
      <c r="B20" s="24" t="str">
        <v>A</v>
      </c>
      <c r="C20" s="24" t="str">
        <v>Secondary glass</v>
      </c>
      <c r="D20" s="24" t="str">
        <v>sector</v>
      </c>
      <c r="E20" s="24" t="str">
        <f t="shared" si="3"/>
        <v>Extractive industry</v>
      </c>
      <c r="F20" s="25" t="str">
        <v>category</v>
      </c>
      <c r="G20" s="15">
        <v>0.98892742798163069</v>
      </c>
      <c r="H20" s="15">
        <v>1.0202616943424752</v>
      </c>
      <c r="I20" s="15">
        <v>1.0829302270641636</v>
      </c>
      <c r="J20" s="14">
        <v>1.4589414233942946</v>
      </c>
      <c r="K20" s="15">
        <v>1.584278488837672</v>
      </c>
      <c r="L20" s="16">
        <v>1.7096155542810481</v>
      </c>
      <c r="M20" s="57"/>
    </row>
    <row r="21" spans="1:13" x14ac:dyDescent="0.2">
      <c r="A21" s="24" t="str">
        <f t="shared" si="2"/>
        <v>Recycling</v>
      </c>
      <c r="B21" s="24" t="str">
        <v>A</v>
      </c>
      <c r="C21" s="24" t="str">
        <v>Primary steel and iron</v>
      </c>
      <c r="D21" s="24" t="str">
        <v>sector</v>
      </c>
      <c r="E21" s="24" t="str">
        <f t="shared" si="3"/>
        <v>Extractive industry</v>
      </c>
      <c r="F21" s="25" t="str">
        <v>category</v>
      </c>
      <c r="G21" s="15">
        <v>-0.14587518506064057</v>
      </c>
      <c r="H21" s="15">
        <v>-0.15492956922167722</v>
      </c>
      <c r="I21" s="15">
        <v>-0.16398395338271399</v>
      </c>
      <c r="J21" s="14">
        <v>-0.20925587418789804</v>
      </c>
      <c r="K21" s="15">
        <v>-0.23641902667100823</v>
      </c>
      <c r="L21" s="16">
        <v>-0.26358217915411863</v>
      </c>
      <c r="M21" s="57"/>
    </row>
    <row r="22" spans="1:13" x14ac:dyDescent="0.2">
      <c r="A22" s="24" t="str">
        <f t="shared" si="2"/>
        <v>Recycling</v>
      </c>
      <c r="B22" s="24" t="str">
        <v>A</v>
      </c>
      <c r="C22" s="24" t="str">
        <v>Secondary steel and iron</v>
      </c>
      <c r="D22" s="24" t="str">
        <v>sector</v>
      </c>
      <c r="E22" s="24" t="str">
        <f t="shared" si="3"/>
        <v>Extractive industry</v>
      </c>
      <c r="F22" s="25" t="str">
        <v>category</v>
      </c>
      <c r="G22" s="15">
        <v>0.48728961177481778</v>
      </c>
      <c r="H22" s="15">
        <v>0.51753538209454408</v>
      </c>
      <c r="I22" s="15">
        <v>0.54778115241426995</v>
      </c>
      <c r="J22" s="14">
        <v>0.69901000401290081</v>
      </c>
      <c r="K22" s="15">
        <v>0.78974731497207884</v>
      </c>
      <c r="L22" s="16">
        <v>0.88048462593125731</v>
      </c>
      <c r="M22" s="57"/>
    </row>
    <row r="23" spans="1:13" x14ac:dyDescent="0.2">
      <c r="A23" s="24" t="str">
        <f t="shared" si="2"/>
        <v>Recycling</v>
      </c>
      <c r="B23" s="24" t="str">
        <v>A</v>
      </c>
      <c r="C23" s="24" t="str">
        <v>Primary aluminum</v>
      </c>
      <c r="D23" s="24" t="str">
        <v>sector</v>
      </c>
      <c r="E23" s="24" t="str">
        <f t="shared" si="3"/>
        <v>Extractive industry</v>
      </c>
      <c r="F23" s="25" t="str">
        <v>category</v>
      </c>
      <c r="G23" s="15">
        <v>-0.12506423271982303</v>
      </c>
      <c r="H23" s="15">
        <v>-0.1393753793447664</v>
      </c>
      <c r="I23" s="15">
        <v>-0.14653095265723803</v>
      </c>
      <c r="J23" s="14">
        <v>-0.16799767259465315</v>
      </c>
      <c r="K23" s="15">
        <v>-0.20377553915701152</v>
      </c>
      <c r="L23" s="16">
        <v>-0.23955340571936989</v>
      </c>
      <c r="M23" s="57"/>
    </row>
    <row r="24" spans="1:13" x14ac:dyDescent="0.2">
      <c r="A24" s="27" t="str">
        <f t="shared" si="2"/>
        <v>Recycling</v>
      </c>
      <c r="B24" s="27" t="str">
        <v>A</v>
      </c>
      <c r="C24" s="27" t="str">
        <v>Secondary aluminum</v>
      </c>
      <c r="D24" s="27" t="str">
        <v>sector</v>
      </c>
      <c r="E24" s="27" t="str">
        <f>E23</f>
        <v>Extractive industry</v>
      </c>
      <c r="F24" s="28" t="str">
        <v>category</v>
      </c>
      <c r="G24" s="29">
        <v>0.41396668676422133</v>
      </c>
      <c r="H24" s="29">
        <v>0.46133704856380042</v>
      </c>
      <c r="I24" s="29">
        <v>0.48502222946358975</v>
      </c>
      <c r="J24" s="30">
        <v>0.55607777216295839</v>
      </c>
      <c r="K24" s="29">
        <v>0.67450367666190614</v>
      </c>
      <c r="L24" s="31">
        <v>0.79292958116085366</v>
      </c>
      <c r="M24" s="57"/>
    </row>
    <row r="25" spans="1:13" x14ac:dyDescent="0.2">
      <c r="A25" s="13" t="str">
        <f>A24</f>
        <v>Recycling</v>
      </c>
      <c r="B25" s="13" t="str">
        <f t="array" ref="B25:D34">B15:D24</f>
        <v>A</v>
      </c>
      <c r="C25" s="13" t="str">
        <v>Primary pulp and paper</v>
      </c>
      <c r="D25" s="13" t="str">
        <v>sector</v>
      </c>
      <c r="E25" s="32" t="str">
        <f>[3]sfec_run2!AE$1</f>
        <v>Manufacturing industry</v>
      </c>
      <c r="F25" s="33" t="str">
        <f t="array" ref="F25:F34">F15:F24</f>
        <v>category</v>
      </c>
      <c r="G25" s="34">
        <f t="array" ref="G25:L34">G15:L24</f>
        <v>-0.32766503071638087</v>
      </c>
      <c r="H25" s="34">
        <v>-0.34929587520202154</v>
      </c>
      <c r="I25" s="34">
        <v>-0.37092671968766233</v>
      </c>
      <c r="J25" s="35">
        <v>-0.37092671968766233</v>
      </c>
      <c r="K25" s="34">
        <v>-0.47908094211586594</v>
      </c>
      <c r="L25" s="36">
        <v>-0.56560432005842876</v>
      </c>
      <c r="M25" s="57"/>
    </row>
    <row r="26" spans="1:13" x14ac:dyDescent="0.2">
      <c r="A26" s="24" t="str">
        <f t="shared" ref="A26:A34" si="4">A25</f>
        <v>Recycling</v>
      </c>
      <c r="B26" s="24" t="str">
        <v>A</v>
      </c>
      <c r="C26" s="24" t="str">
        <v>Secondary pulp and paper</v>
      </c>
      <c r="D26" s="24" t="str">
        <v>sector</v>
      </c>
      <c r="E26" s="24" t="str">
        <f>E25</f>
        <v>Manufacturing industry</v>
      </c>
      <c r="F26" s="25" t="str">
        <v>category</v>
      </c>
      <c r="G26" s="15">
        <v>0.23518485336517947</v>
      </c>
      <c r="H26" s="15">
        <v>0.25071060836380732</v>
      </c>
      <c r="I26" s="15">
        <v>0.26623636336243517</v>
      </c>
      <c r="J26" s="14">
        <v>0.26623636336243517</v>
      </c>
      <c r="K26" s="15">
        <v>0.34386513835557464</v>
      </c>
      <c r="L26" s="16">
        <v>0.40596815835008626</v>
      </c>
      <c r="M26" s="57"/>
    </row>
    <row r="27" spans="1:13" x14ac:dyDescent="0.2">
      <c r="A27" s="24" t="str">
        <f t="shared" si="4"/>
        <v>Recycling</v>
      </c>
      <c r="B27" s="24" t="str">
        <v>A</v>
      </c>
      <c r="C27" s="24" t="str">
        <v>Primary plastics</v>
      </c>
      <c r="D27" s="24" t="str">
        <v>sector</v>
      </c>
      <c r="E27" s="24" t="str">
        <f t="shared" ref="E27:E33" si="5">E26</f>
        <v>Manufacturing industry</v>
      </c>
      <c r="F27" s="25" t="str">
        <v>category</v>
      </c>
      <c r="G27" s="15">
        <v>-0.24860264716011093</v>
      </c>
      <c r="H27" s="15">
        <v>-0.26832981276805046</v>
      </c>
      <c r="I27" s="15">
        <v>-0.27819339557202039</v>
      </c>
      <c r="J27" s="14">
        <v>-0.2979205611799598</v>
      </c>
      <c r="K27" s="15">
        <v>-0.2979205611799598</v>
      </c>
      <c r="L27" s="16">
        <v>-0.2979205611799598</v>
      </c>
      <c r="M27" s="57"/>
    </row>
    <row r="28" spans="1:13" x14ac:dyDescent="0.2">
      <c r="A28" s="24" t="str">
        <f t="shared" si="4"/>
        <v>Recycling</v>
      </c>
      <c r="B28" s="24" t="str">
        <v>A</v>
      </c>
      <c r="C28" s="24" t="str">
        <v>Secondary plastics</v>
      </c>
      <c r="D28" s="24" t="str">
        <v>sector</v>
      </c>
      <c r="E28" s="24" t="str">
        <f t="shared" si="5"/>
        <v>Manufacturing industry</v>
      </c>
      <c r="F28" s="25" t="str">
        <v>category</v>
      </c>
      <c r="G28" s="15">
        <v>4.4842177649831907</v>
      </c>
      <c r="H28" s="15">
        <v>4.8400502852013476</v>
      </c>
      <c r="I28" s="15">
        <v>5.0179665453104265</v>
      </c>
      <c r="J28" s="14">
        <v>5.3737990655285826</v>
      </c>
      <c r="K28" s="15">
        <v>5.3737990655285826</v>
      </c>
      <c r="L28" s="16">
        <v>5.3737990655285826</v>
      </c>
      <c r="M28" s="57"/>
    </row>
    <row r="29" spans="1:13" x14ac:dyDescent="0.2">
      <c r="A29" s="24" t="str">
        <f t="shared" si="4"/>
        <v>Recycling</v>
      </c>
      <c r="B29" s="24" t="str">
        <v>A</v>
      </c>
      <c r="C29" s="24" t="str">
        <v>Primary glass</v>
      </c>
      <c r="D29" s="24" t="str">
        <v>sector</v>
      </c>
      <c r="E29" s="24" t="str">
        <f t="shared" si="5"/>
        <v>Manufacturing industry</v>
      </c>
      <c r="F29" s="25" t="str">
        <v>category</v>
      </c>
      <c r="G29" s="15">
        <v>-0.23025134744159848</v>
      </c>
      <c r="H29" s="15">
        <v>-0.23754688485570707</v>
      </c>
      <c r="I29" s="15">
        <v>-0.25213795968392461</v>
      </c>
      <c r="J29" s="14">
        <v>-0.33968440865322991</v>
      </c>
      <c r="K29" s="15">
        <v>-0.36886655830966508</v>
      </c>
      <c r="L29" s="16">
        <v>-0.39804870796609992</v>
      </c>
      <c r="M29" s="57"/>
    </row>
    <row r="30" spans="1:13" x14ac:dyDescent="0.2">
      <c r="A30" s="24" t="str">
        <f t="shared" si="4"/>
        <v>Recycling</v>
      </c>
      <c r="B30" s="24" t="str">
        <v>A</v>
      </c>
      <c r="C30" s="24" t="str">
        <v>Secondary glass</v>
      </c>
      <c r="D30" s="24" t="str">
        <v>sector</v>
      </c>
      <c r="E30" s="24" t="str">
        <f t="shared" si="5"/>
        <v>Manufacturing industry</v>
      </c>
      <c r="F30" s="25" t="str">
        <v>category</v>
      </c>
      <c r="G30" s="15">
        <v>0.98892742798163069</v>
      </c>
      <c r="H30" s="15">
        <v>1.0202616943424752</v>
      </c>
      <c r="I30" s="15">
        <v>1.0829302270641636</v>
      </c>
      <c r="J30" s="14">
        <v>1.4589414233942946</v>
      </c>
      <c r="K30" s="15">
        <v>1.584278488837672</v>
      </c>
      <c r="L30" s="16">
        <v>1.7096155542810481</v>
      </c>
      <c r="M30" s="57"/>
    </row>
    <row r="31" spans="1:13" x14ac:dyDescent="0.2">
      <c r="A31" s="24" t="str">
        <f t="shared" si="4"/>
        <v>Recycling</v>
      </c>
      <c r="B31" s="24" t="str">
        <v>A</v>
      </c>
      <c r="C31" s="24" t="str">
        <v>Primary steel and iron</v>
      </c>
      <c r="D31" s="24" t="str">
        <v>sector</v>
      </c>
      <c r="E31" s="24" t="str">
        <f t="shared" si="5"/>
        <v>Manufacturing industry</v>
      </c>
      <c r="F31" s="25" t="str">
        <v>category</v>
      </c>
      <c r="G31" s="15">
        <v>-0.14587518506064057</v>
      </c>
      <c r="H31" s="15">
        <v>-0.15492956922167722</v>
      </c>
      <c r="I31" s="15">
        <v>-0.16398395338271399</v>
      </c>
      <c r="J31" s="14">
        <v>-0.20925587418789804</v>
      </c>
      <c r="K31" s="15">
        <v>-0.23641902667100823</v>
      </c>
      <c r="L31" s="16">
        <v>-0.26358217915411863</v>
      </c>
      <c r="M31" s="57"/>
    </row>
    <row r="32" spans="1:13" x14ac:dyDescent="0.2">
      <c r="A32" s="24" t="str">
        <f t="shared" si="4"/>
        <v>Recycling</v>
      </c>
      <c r="B32" s="24" t="str">
        <v>A</v>
      </c>
      <c r="C32" s="24" t="str">
        <v>Secondary steel and iron</v>
      </c>
      <c r="D32" s="24" t="str">
        <v>sector</v>
      </c>
      <c r="E32" s="24" t="str">
        <f t="shared" si="5"/>
        <v>Manufacturing industry</v>
      </c>
      <c r="F32" s="25" t="str">
        <v>category</v>
      </c>
      <c r="G32" s="15">
        <v>0.48728961177481778</v>
      </c>
      <c r="H32" s="15">
        <v>0.51753538209454408</v>
      </c>
      <c r="I32" s="15">
        <v>0.54778115241426995</v>
      </c>
      <c r="J32" s="14">
        <v>0.69901000401290081</v>
      </c>
      <c r="K32" s="15">
        <v>0.78974731497207884</v>
      </c>
      <c r="L32" s="16">
        <v>0.88048462593125731</v>
      </c>
      <c r="M32" s="57"/>
    </row>
    <row r="33" spans="1:13" x14ac:dyDescent="0.2">
      <c r="A33" s="24" t="str">
        <f t="shared" si="4"/>
        <v>Recycling</v>
      </c>
      <c r="B33" s="24" t="str">
        <v>A</v>
      </c>
      <c r="C33" s="24" t="str">
        <v>Primary aluminum</v>
      </c>
      <c r="D33" s="24" t="str">
        <v>sector</v>
      </c>
      <c r="E33" s="24" t="str">
        <f t="shared" si="5"/>
        <v>Manufacturing industry</v>
      </c>
      <c r="F33" s="25" t="str">
        <v>category</v>
      </c>
      <c r="G33" s="15">
        <v>-0.12506423271982303</v>
      </c>
      <c r="H33" s="15">
        <v>-0.1393753793447664</v>
      </c>
      <c r="I33" s="15">
        <v>-0.14653095265723803</v>
      </c>
      <c r="J33" s="14">
        <v>-0.16799767259465315</v>
      </c>
      <c r="K33" s="15">
        <v>-0.20377553915701152</v>
      </c>
      <c r="L33" s="16">
        <v>-0.23955340571936989</v>
      </c>
      <c r="M33" s="57"/>
    </row>
    <row r="34" spans="1:13" x14ac:dyDescent="0.2">
      <c r="A34" s="27" t="str">
        <f t="shared" si="4"/>
        <v>Recycling</v>
      </c>
      <c r="B34" s="27" t="str">
        <v>A</v>
      </c>
      <c r="C34" s="27" t="str">
        <v>Secondary aluminum</v>
      </c>
      <c r="D34" s="27" t="str">
        <v>sector</v>
      </c>
      <c r="E34" s="27" t="str">
        <f>E33</f>
        <v>Manufacturing industry</v>
      </c>
      <c r="F34" s="28" t="str">
        <v>category</v>
      </c>
      <c r="G34" s="29">
        <v>0.41396668676422133</v>
      </c>
      <c r="H34" s="29">
        <v>0.46133704856380042</v>
      </c>
      <c r="I34" s="29">
        <v>0.48502222946358975</v>
      </c>
      <c r="J34" s="30">
        <v>0.55607777216295839</v>
      </c>
      <c r="K34" s="29">
        <v>0.67450367666190614</v>
      </c>
      <c r="L34" s="31">
        <v>0.79292958116085366</v>
      </c>
      <c r="M34" s="57"/>
    </row>
    <row r="35" spans="1:13" x14ac:dyDescent="0.2">
      <c r="A35" s="13" t="str">
        <f>A34</f>
        <v>Recycling</v>
      </c>
      <c r="B35" s="13" t="str">
        <f t="array" ref="B35:D44">B25:D34</f>
        <v>A</v>
      </c>
      <c r="C35" s="13" t="str">
        <v>Primary pulp and paper</v>
      </c>
      <c r="D35" s="13" t="str">
        <v>sector</v>
      </c>
      <c r="E35" s="32" t="str">
        <f>[3]sfec_run2!BO$1</f>
        <v>Energy_industry</v>
      </c>
      <c r="F35" s="33" t="str">
        <f t="array" ref="F35:F44">F25:F34</f>
        <v>category</v>
      </c>
      <c r="G35" s="34">
        <f t="array" ref="G35:L44">G25:L34</f>
        <v>-0.32766503071638087</v>
      </c>
      <c r="H35" s="34">
        <v>-0.34929587520202154</v>
      </c>
      <c r="I35" s="34">
        <v>-0.37092671968766233</v>
      </c>
      <c r="J35" s="35">
        <v>-0.37092671968766233</v>
      </c>
      <c r="K35" s="34">
        <v>-0.47908094211586594</v>
      </c>
      <c r="L35" s="36">
        <v>-0.56560432005842876</v>
      </c>
      <c r="M35" s="57"/>
    </row>
    <row r="36" spans="1:13" x14ac:dyDescent="0.2">
      <c r="A36" s="24" t="str">
        <f t="shared" ref="A36:A44" si="6">A35</f>
        <v>Recycling</v>
      </c>
      <c r="B36" s="24" t="str">
        <v>A</v>
      </c>
      <c r="C36" s="24" t="str">
        <v>Secondary pulp and paper</v>
      </c>
      <c r="D36" s="24" t="str">
        <v>sector</v>
      </c>
      <c r="E36" s="24" t="str">
        <f>E35</f>
        <v>Energy_industry</v>
      </c>
      <c r="F36" s="25" t="str">
        <v>category</v>
      </c>
      <c r="G36" s="15">
        <v>0.23518485336517947</v>
      </c>
      <c r="H36" s="15">
        <v>0.25071060836380732</v>
      </c>
      <c r="I36" s="15">
        <v>0.26623636336243517</v>
      </c>
      <c r="J36" s="14">
        <v>0.26623636336243517</v>
      </c>
      <c r="K36" s="15">
        <v>0.34386513835557464</v>
      </c>
      <c r="L36" s="16">
        <v>0.40596815835008626</v>
      </c>
      <c r="M36" s="57"/>
    </row>
    <row r="37" spans="1:13" x14ac:dyDescent="0.2">
      <c r="A37" s="24" t="str">
        <f t="shared" si="6"/>
        <v>Recycling</v>
      </c>
      <c r="B37" s="24" t="str">
        <v>A</v>
      </c>
      <c r="C37" s="24" t="str">
        <v>Primary plastics</v>
      </c>
      <c r="D37" s="24" t="str">
        <v>sector</v>
      </c>
      <c r="E37" s="24" t="str">
        <f t="shared" ref="E37:E43" si="7">E36</f>
        <v>Energy_industry</v>
      </c>
      <c r="F37" s="25" t="str">
        <v>category</v>
      </c>
      <c r="G37" s="15">
        <v>-0.24860264716011093</v>
      </c>
      <c r="H37" s="15">
        <v>-0.26832981276805046</v>
      </c>
      <c r="I37" s="15">
        <v>-0.27819339557202039</v>
      </c>
      <c r="J37" s="14">
        <v>-0.2979205611799598</v>
      </c>
      <c r="K37" s="15">
        <v>-0.2979205611799598</v>
      </c>
      <c r="L37" s="16">
        <v>-0.2979205611799598</v>
      </c>
      <c r="M37" s="57"/>
    </row>
    <row r="38" spans="1:13" x14ac:dyDescent="0.2">
      <c r="A38" s="24" t="str">
        <f t="shared" si="6"/>
        <v>Recycling</v>
      </c>
      <c r="B38" s="24" t="str">
        <v>A</v>
      </c>
      <c r="C38" s="24" t="str">
        <v>Secondary plastics</v>
      </c>
      <c r="D38" s="24" t="str">
        <v>sector</v>
      </c>
      <c r="E38" s="24" t="str">
        <f t="shared" si="7"/>
        <v>Energy_industry</v>
      </c>
      <c r="F38" s="25" t="str">
        <v>category</v>
      </c>
      <c r="G38" s="15">
        <v>4.4842177649831907</v>
      </c>
      <c r="H38" s="15">
        <v>4.8400502852013476</v>
      </c>
      <c r="I38" s="15">
        <v>5.0179665453104265</v>
      </c>
      <c r="J38" s="14">
        <v>5.3737990655285826</v>
      </c>
      <c r="K38" s="15">
        <v>5.3737990655285826</v>
      </c>
      <c r="L38" s="16">
        <v>5.3737990655285826</v>
      </c>
      <c r="M38" s="57"/>
    </row>
    <row r="39" spans="1:13" x14ac:dyDescent="0.2">
      <c r="A39" s="24" t="str">
        <f t="shared" si="6"/>
        <v>Recycling</v>
      </c>
      <c r="B39" s="24" t="str">
        <v>A</v>
      </c>
      <c r="C39" s="24" t="str">
        <v>Primary glass</v>
      </c>
      <c r="D39" s="24" t="str">
        <v>sector</v>
      </c>
      <c r="E39" s="24" t="str">
        <f t="shared" si="7"/>
        <v>Energy_industry</v>
      </c>
      <c r="F39" s="25" t="str">
        <v>category</v>
      </c>
      <c r="G39" s="15">
        <v>-0.23025134744159848</v>
      </c>
      <c r="H39" s="15">
        <v>-0.23754688485570707</v>
      </c>
      <c r="I39" s="15">
        <v>-0.25213795968392461</v>
      </c>
      <c r="J39" s="14">
        <v>-0.33968440865322991</v>
      </c>
      <c r="K39" s="15">
        <v>-0.36886655830966508</v>
      </c>
      <c r="L39" s="16">
        <v>-0.39804870796609992</v>
      </c>
      <c r="M39" s="57"/>
    </row>
    <row r="40" spans="1:13" x14ac:dyDescent="0.2">
      <c r="A40" s="24" t="str">
        <f t="shared" si="6"/>
        <v>Recycling</v>
      </c>
      <c r="B40" s="24" t="str">
        <v>A</v>
      </c>
      <c r="C40" s="24" t="str">
        <v>Secondary glass</v>
      </c>
      <c r="D40" s="24" t="str">
        <v>sector</v>
      </c>
      <c r="E40" s="24" t="str">
        <f t="shared" si="7"/>
        <v>Energy_industry</v>
      </c>
      <c r="F40" s="25" t="str">
        <v>category</v>
      </c>
      <c r="G40" s="15">
        <v>0.98892742798163069</v>
      </c>
      <c r="H40" s="15">
        <v>1.0202616943424752</v>
      </c>
      <c r="I40" s="15">
        <v>1.0829302270641636</v>
      </c>
      <c r="J40" s="14">
        <v>1.4589414233942946</v>
      </c>
      <c r="K40" s="15">
        <v>1.584278488837672</v>
      </c>
      <c r="L40" s="16">
        <v>1.7096155542810481</v>
      </c>
      <c r="M40" s="57"/>
    </row>
    <row r="41" spans="1:13" x14ac:dyDescent="0.2">
      <c r="A41" s="24" t="str">
        <f t="shared" si="6"/>
        <v>Recycling</v>
      </c>
      <c r="B41" s="24" t="str">
        <v>A</v>
      </c>
      <c r="C41" s="24" t="str">
        <v>Primary steel and iron</v>
      </c>
      <c r="D41" s="24" t="str">
        <v>sector</v>
      </c>
      <c r="E41" s="24" t="str">
        <f t="shared" si="7"/>
        <v>Energy_industry</v>
      </c>
      <c r="F41" s="25" t="str">
        <v>category</v>
      </c>
      <c r="G41" s="15">
        <v>-0.14587518506064057</v>
      </c>
      <c r="H41" s="15">
        <v>-0.15492956922167722</v>
      </c>
      <c r="I41" s="15">
        <v>-0.16398395338271399</v>
      </c>
      <c r="J41" s="14">
        <v>-0.20925587418789804</v>
      </c>
      <c r="K41" s="15">
        <v>-0.23641902667100823</v>
      </c>
      <c r="L41" s="16">
        <v>-0.26358217915411863</v>
      </c>
      <c r="M41" s="57"/>
    </row>
    <row r="42" spans="1:13" x14ac:dyDescent="0.2">
      <c r="A42" s="24" t="str">
        <f t="shared" si="6"/>
        <v>Recycling</v>
      </c>
      <c r="B42" s="24" t="str">
        <v>A</v>
      </c>
      <c r="C42" s="24" t="str">
        <v>Secondary steel and iron</v>
      </c>
      <c r="D42" s="24" t="str">
        <v>sector</v>
      </c>
      <c r="E42" s="24" t="str">
        <f t="shared" si="7"/>
        <v>Energy_industry</v>
      </c>
      <c r="F42" s="25" t="str">
        <v>category</v>
      </c>
      <c r="G42" s="15">
        <v>0.48728961177481778</v>
      </c>
      <c r="H42" s="15">
        <v>0.51753538209454408</v>
      </c>
      <c r="I42" s="15">
        <v>0.54778115241426995</v>
      </c>
      <c r="J42" s="14">
        <v>0.69901000401290081</v>
      </c>
      <c r="K42" s="15">
        <v>0.78974731497207884</v>
      </c>
      <c r="L42" s="16">
        <v>0.88048462593125731</v>
      </c>
      <c r="M42" s="57"/>
    </row>
    <row r="43" spans="1:13" x14ac:dyDescent="0.2">
      <c r="A43" s="24" t="str">
        <f t="shared" si="6"/>
        <v>Recycling</v>
      </c>
      <c r="B43" s="24" t="str">
        <v>A</v>
      </c>
      <c r="C43" s="24" t="str">
        <v>Primary aluminum</v>
      </c>
      <c r="D43" s="24" t="str">
        <v>sector</v>
      </c>
      <c r="E43" s="24" t="str">
        <f t="shared" si="7"/>
        <v>Energy_industry</v>
      </c>
      <c r="F43" s="25" t="str">
        <v>category</v>
      </c>
      <c r="G43" s="15">
        <v>-0.12506423271982303</v>
      </c>
      <c r="H43" s="15">
        <v>-0.1393753793447664</v>
      </c>
      <c r="I43" s="15">
        <v>-0.14653095265723803</v>
      </c>
      <c r="J43" s="14">
        <v>-0.16799767259465315</v>
      </c>
      <c r="K43" s="15">
        <v>-0.20377553915701152</v>
      </c>
      <c r="L43" s="16">
        <v>-0.23955340571936989</v>
      </c>
      <c r="M43" s="57"/>
    </row>
    <row r="44" spans="1:13" x14ac:dyDescent="0.2">
      <c r="A44" s="27" t="str">
        <f t="shared" si="6"/>
        <v>Recycling</v>
      </c>
      <c r="B44" s="27" t="str">
        <v>A</v>
      </c>
      <c r="C44" s="27" t="str">
        <v>Secondary aluminum</v>
      </c>
      <c r="D44" s="27" t="str">
        <v>sector</v>
      </c>
      <c r="E44" s="27" t="str">
        <f>E43</f>
        <v>Energy_industry</v>
      </c>
      <c r="F44" s="28" t="str">
        <v>category</v>
      </c>
      <c r="G44" s="29">
        <v>0.41396668676422133</v>
      </c>
      <c r="H44" s="29">
        <v>0.46133704856380042</v>
      </c>
      <c r="I44" s="29">
        <v>0.48502222946358975</v>
      </c>
      <c r="J44" s="30">
        <v>0.55607777216295839</v>
      </c>
      <c r="K44" s="29">
        <v>0.67450367666190614</v>
      </c>
      <c r="L44" s="31">
        <v>0.79292958116085366</v>
      </c>
      <c r="M44" s="57"/>
    </row>
    <row r="45" spans="1:13" x14ac:dyDescent="0.2">
      <c r="A45" s="13" t="str">
        <f>A44</f>
        <v>Recycling</v>
      </c>
      <c r="B45" s="13" t="str">
        <f t="array" ref="B45:D54">B35:D44</f>
        <v>A</v>
      </c>
      <c r="C45" s="13" t="str">
        <v>Primary pulp and paper</v>
      </c>
      <c r="D45" s="13" t="str">
        <v>sector</v>
      </c>
      <c r="E45" s="32" t="str">
        <f>[3]sfec_run2!CF$1</f>
        <v>Construction</v>
      </c>
      <c r="F45" s="33" t="str">
        <f t="array" ref="F45:F54">F35:F44</f>
        <v>category</v>
      </c>
      <c r="G45" s="34">
        <f t="array" ref="G45:L54">G35:L44</f>
        <v>-0.32766503071638087</v>
      </c>
      <c r="H45" s="34">
        <v>-0.34929587520202154</v>
      </c>
      <c r="I45" s="34">
        <v>-0.37092671968766233</v>
      </c>
      <c r="J45" s="35">
        <v>-0.37092671968766233</v>
      </c>
      <c r="K45" s="34">
        <v>-0.47908094211586594</v>
      </c>
      <c r="L45" s="36">
        <v>-0.56560432005842876</v>
      </c>
      <c r="M45" s="57"/>
    </row>
    <row r="46" spans="1:13" x14ac:dyDescent="0.2">
      <c r="A46" s="24" t="str">
        <f t="shared" ref="A46:A54" si="8">A45</f>
        <v>Recycling</v>
      </c>
      <c r="B46" s="24" t="str">
        <v>A</v>
      </c>
      <c r="C46" s="24" t="str">
        <v>Secondary pulp and paper</v>
      </c>
      <c r="D46" s="24" t="str">
        <v>sector</v>
      </c>
      <c r="E46" s="24" t="str">
        <f>E45</f>
        <v>Construction</v>
      </c>
      <c r="F46" s="25" t="str">
        <v>category</v>
      </c>
      <c r="G46" s="15">
        <v>0.23518485336517947</v>
      </c>
      <c r="H46" s="15">
        <v>0.25071060836380732</v>
      </c>
      <c r="I46" s="15">
        <v>0.26623636336243517</v>
      </c>
      <c r="J46" s="14">
        <v>0.26623636336243517</v>
      </c>
      <c r="K46" s="15">
        <v>0.34386513835557464</v>
      </c>
      <c r="L46" s="16">
        <v>0.40596815835008626</v>
      </c>
      <c r="M46" s="57"/>
    </row>
    <row r="47" spans="1:13" x14ac:dyDescent="0.2">
      <c r="A47" s="24" t="str">
        <f t="shared" si="8"/>
        <v>Recycling</v>
      </c>
      <c r="B47" s="24" t="str">
        <v>A</v>
      </c>
      <c r="C47" s="24" t="str">
        <v>Primary plastics</v>
      </c>
      <c r="D47" s="24" t="str">
        <v>sector</v>
      </c>
      <c r="E47" s="24" t="str">
        <f t="shared" ref="E47:E53" si="9">E46</f>
        <v>Construction</v>
      </c>
      <c r="F47" s="25" t="str">
        <v>category</v>
      </c>
      <c r="G47" s="15">
        <v>-0.24860264716011093</v>
      </c>
      <c r="H47" s="15">
        <v>-0.26832981276805046</v>
      </c>
      <c r="I47" s="15">
        <v>-0.27819339557202039</v>
      </c>
      <c r="J47" s="14">
        <v>-0.2979205611799598</v>
      </c>
      <c r="K47" s="15">
        <v>-0.2979205611799598</v>
      </c>
      <c r="L47" s="16">
        <v>-0.2979205611799598</v>
      </c>
      <c r="M47" s="57"/>
    </row>
    <row r="48" spans="1:13" x14ac:dyDescent="0.2">
      <c r="A48" s="24" t="str">
        <f t="shared" si="8"/>
        <v>Recycling</v>
      </c>
      <c r="B48" s="24" t="str">
        <v>A</v>
      </c>
      <c r="C48" s="24" t="str">
        <v>Secondary plastics</v>
      </c>
      <c r="D48" s="24" t="str">
        <v>sector</v>
      </c>
      <c r="E48" s="24" t="str">
        <f t="shared" si="9"/>
        <v>Construction</v>
      </c>
      <c r="F48" s="25" t="str">
        <v>category</v>
      </c>
      <c r="G48" s="15">
        <v>4.4842177649831907</v>
      </c>
      <c r="H48" s="15">
        <v>4.8400502852013476</v>
      </c>
      <c r="I48" s="15">
        <v>5.0179665453104265</v>
      </c>
      <c r="J48" s="14">
        <v>5.3737990655285826</v>
      </c>
      <c r="K48" s="15">
        <v>5.3737990655285826</v>
      </c>
      <c r="L48" s="16">
        <v>5.3737990655285826</v>
      </c>
      <c r="M48" s="57"/>
    </row>
    <row r="49" spans="1:13" x14ac:dyDescent="0.2">
      <c r="A49" s="24" t="str">
        <f t="shared" si="8"/>
        <v>Recycling</v>
      </c>
      <c r="B49" s="24" t="str">
        <v>A</v>
      </c>
      <c r="C49" s="24" t="str">
        <v>Primary glass</v>
      </c>
      <c r="D49" s="24" t="str">
        <v>sector</v>
      </c>
      <c r="E49" s="24" t="str">
        <f t="shared" si="9"/>
        <v>Construction</v>
      </c>
      <c r="F49" s="25" t="str">
        <v>category</v>
      </c>
      <c r="G49" s="15">
        <v>-0.23025134744159848</v>
      </c>
      <c r="H49" s="15">
        <v>-0.23754688485570707</v>
      </c>
      <c r="I49" s="15">
        <v>-0.25213795968392461</v>
      </c>
      <c r="J49" s="14">
        <v>-0.33968440865322991</v>
      </c>
      <c r="K49" s="15">
        <v>-0.36886655830966508</v>
      </c>
      <c r="L49" s="16">
        <v>-0.39804870796609992</v>
      </c>
      <c r="M49" s="57"/>
    </row>
    <row r="50" spans="1:13" x14ac:dyDescent="0.2">
      <c r="A50" s="24" t="str">
        <f t="shared" si="8"/>
        <v>Recycling</v>
      </c>
      <c r="B50" s="24" t="str">
        <v>A</v>
      </c>
      <c r="C50" s="24" t="str">
        <v>Secondary glass</v>
      </c>
      <c r="D50" s="24" t="str">
        <v>sector</v>
      </c>
      <c r="E50" s="24" t="str">
        <f t="shared" si="9"/>
        <v>Construction</v>
      </c>
      <c r="F50" s="25" t="str">
        <v>category</v>
      </c>
      <c r="G50" s="15">
        <v>0.98892742798163069</v>
      </c>
      <c r="H50" s="15">
        <v>1.0202616943424752</v>
      </c>
      <c r="I50" s="15">
        <v>1.0829302270641636</v>
      </c>
      <c r="J50" s="14">
        <v>1.4589414233942946</v>
      </c>
      <c r="K50" s="15">
        <v>1.584278488837672</v>
      </c>
      <c r="L50" s="16">
        <v>1.7096155542810481</v>
      </c>
      <c r="M50" s="57"/>
    </row>
    <row r="51" spans="1:13" x14ac:dyDescent="0.2">
      <c r="A51" s="24" t="str">
        <f t="shared" si="8"/>
        <v>Recycling</v>
      </c>
      <c r="B51" s="24" t="str">
        <v>A</v>
      </c>
      <c r="C51" s="24" t="str">
        <v>Primary steel and iron</v>
      </c>
      <c r="D51" s="24" t="str">
        <v>sector</v>
      </c>
      <c r="E51" s="24" t="str">
        <f t="shared" si="9"/>
        <v>Construction</v>
      </c>
      <c r="F51" s="25" t="str">
        <v>category</v>
      </c>
      <c r="G51" s="15">
        <v>-0.14587518506064057</v>
      </c>
      <c r="H51" s="15">
        <v>-0.15492956922167722</v>
      </c>
      <c r="I51" s="15">
        <v>-0.16398395338271399</v>
      </c>
      <c r="J51" s="14">
        <v>-0.20925587418789804</v>
      </c>
      <c r="K51" s="15">
        <v>-0.23641902667100823</v>
      </c>
      <c r="L51" s="16">
        <v>-0.26358217915411863</v>
      </c>
      <c r="M51" s="57"/>
    </row>
    <row r="52" spans="1:13" x14ac:dyDescent="0.2">
      <c r="A52" s="24" t="str">
        <f t="shared" si="8"/>
        <v>Recycling</v>
      </c>
      <c r="B52" s="24" t="str">
        <v>A</v>
      </c>
      <c r="C52" s="24" t="str">
        <v>Secondary steel and iron</v>
      </c>
      <c r="D52" s="24" t="str">
        <v>sector</v>
      </c>
      <c r="E52" s="24" t="str">
        <f t="shared" si="9"/>
        <v>Construction</v>
      </c>
      <c r="F52" s="25" t="str">
        <v>category</v>
      </c>
      <c r="G52" s="15">
        <v>0.48728961177481778</v>
      </c>
      <c r="H52" s="15">
        <v>0.51753538209454408</v>
      </c>
      <c r="I52" s="15">
        <v>0.54778115241426995</v>
      </c>
      <c r="J52" s="14">
        <v>0.69901000401290081</v>
      </c>
      <c r="K52" s="15">
        <v>0.78974731497207884</v>
      </c>
      <c r="L52" s="16">
        <v>0.88048462593125731</v>
      </c>
      <c r="M52" s="57"/>
    </row>
    <row r="53" spans="1:13" x14ac:dyDescent="0.2">
      <c r="A53" s="24" t="str">
        <f t="shared" si="8"/>
        <v>Recycling</v>
      </c>
      <c r="B53" s="24" t="str">
        <v>A</v>
      </c>
      <c r="C53" s="24" t="str">
        <v>Primary aluminum</v>
      </c>
      <c r="D53" s="24" t="str">
        <v>sector</v>
      </c>
      <c r="E53" s="24" t="str">
        <f t="shared" si="9"/>
        <v>Construction</v>
      </c>
      <c r="F53" s="25" t="str">
        <v>category</v>
      </c>
      <c r="G53" s="15">
        <v>-0.12506423271982303</v>
      </c>
      <c r="H53" s="15">
        <v>-0.1393753793447664</v>
      </c>
      <c r="I53" s="15">
        <v>-0.14653095265723803</v>
      </c>
      <c r="J53" s="14">
        <v>-0.16799767259465315</v>
      </c>
      <c r="K53" s="15">
        <v>-0.20377553915701152</v>
      </c>
      <c r="L53" s="16">
        <v>-0.23955340571936989</v>
      </c>
      <c r="M53" s="57"/>
    </row>
    <row r="54" spans="1:13" x14ac:dyDescent="0.2">
      <c r="A54" s="27" t="str">
        <f t="shared" si="8"/>
        <v>Recycling</v>
      </c>
      <c r="B54" s="27" t="str">
        <v>A</v>
      </c>
      <c r="C54" s="27" t="str">
        <v>Secondary aluminum</v>
      </c>
      <c r="D54" s="27" t="str">
        <v>sector</v>
      </c>
      <c r="E54" s="27" t="str">
        <f>E53</f>
        <v>Construction</v>
      </c>
      <c r="F54" s="28" t="str">
        <v>category</v>
      </c>
      <c r="G54" s="29">
        <v>0.41396668676422133</v>
      </c>
      <c r="H54" s="29">
        <v>0.46133704856380042</v>
      </c>
      <c r="I54" s="29">
        <v>0.48502222946358975</v>
      </c>
      <c r="J54" s="30">
        <v>0.55607777216295839</v>
      </c>
      <c r="K54" s="29">
        <v>0.67450367666190614</v>
      </c>
      <c r="L54" s="31">
        <v>0.79292958116085366</v>
      </c>
      <c r="M54" s="57"/>
    </row>
    <row r="55" spans="1:13" x14ac:dyDescent="0.2">
      <c r="A55" s="13" t="str">
        <f>A54</f>
        <v>Recycling</v>
      </c>
      <c r="B55" s="13" t="str">
        <f t="array" ref="B55:D64">B45:D54</f>
        <v>A</v>
      </c>
      <c r="C55" s="13" t="str">
        <v>Primary pulp and paper</v>
      </c>
      <c r="D55" s="13" t="str">
        <v>sector</v>
      </c>
      <c r="E55" s="32" t="str">
        <f>[3]sfec_run2!CG1</f>
        <v>Transport</v>
      </c>
      <c r="F55" s="33" t="str">
        <f t="array" ref="F55:F64">F45:F54</f>
        <v>category</v>
      </c>
      <c r="G55" s="34">
        <f t="array" ref="G55:L64">G45:L54</f>
        <v>-0.32766503071638087</v>
      </c>
      <c r="H55" s="34">
        <v>-0.34929587520202154</v>
      </c>
      <c r="I55" s="34">
        <v>-0.37092671968766233</v>
      </c>
      <c r="J55" s="35">
        <v>-0.37092671968766233</v>
      </c>
      <c r="K55" s="34">
        <v>-0.47908094211586594</v>
      </c>
      <c r="L55" s="36">
        <v>-0.56560432005842876</v>
      </c>
      <c r="M55" s="57"/>
    </row>
    <row r="56" spans="1:13" x14ac:dyDescent="0.2">
      <c r="A56" s="24" t="str">
        <f t="shared" ref="A56:A64" si="10">A55</f>
        <v>Recycling</v>
      </c>
      <c r="B56" s="24" t="str">
        <v>A</v>
      </c>
      <c r="C56" s="24" t="str">
        <v>Secondary pulp and paper</v>
      </c>
      <c r="D56" s="24" t="str">
        <v>sector</v>
      </c>
      <c r="E56" s="24" t="str">
        <f>E55</f>
        <v>Transport</v>
      </c>
      <c r="F56" s="25" t="str">
        <v>category</v>
      </c>
      <c r="G56" s="15">
        <v>0.23518485336517947</v>
      </c>
      <c r="H56" s="15">
        <v>0.25071060836380732</v>
      </c>
      <c r="I56" s="15">
        <v>0.26623636336243517</v>
      </c>
      <c r="J56" s="14">
        <v>0.26623636336243517</v>
      </c>
      <c r="K56" s="15">
        <v>0.34386513835557464</v>
      </c>
      <c r="L56" s="16">
        <v>0.40596815835008626</v>
      </c>
      <c r="M56" s="57"/>
    </row>
    <row r="57" spans="1:13" x14ac:dyDescent="0.2">
      <c r="A57" s="24" t="str">
        <f t="shared" si="10"/>
        <v>Recycling</v>
      </c>
      <c r="B57" s="24" t="str">
        <v>A</v>
      </c>
      <c r="C57" s="24" t="str">
        <v>Primary plastics</v>
      </c>
      <c r="D57" s="24" t="str">
        <v>sector</v>
      </c>
      <c r="E57" s="24" t="str">
        <f t="shared" ref="E57:E63" si="11">E56</f>
        <v>Transport</v>
      </c>
      <c r="F57" s="25" t="str">
        <v>category</v>
      </c>
      <c r="G57" s="15">
        <v>-0.24860264716011093</v>
      </c>
      <c r="H57" s="15">
        <v>-0.26832981276805046</v>
      </c>
      <c r="I57" s="15">
        <v>-0.27819339557202039</v>
      </c>
      <c r="J57" s="14">
        <v>-0.2979205611799598</v>
      </c>
      <c r="K57" s="15">
        <v>-0.2979205611799598</v>
      </c>
      <c r="L57" s="16">
        <v>-0.2979205611799598</v>
      </c>
      <c r="M57" s="57"/>
    </row>
    <row r="58" spans="1:13" x14ac:dyDescent="0.2">
      <c r="A58" s="24" t="str">
        <f t="shared" si="10"/>
        <v>Recycling</v>
      </c>
      <c r="B58" s="24" t="str">
        <v>A</v>
      </c>
      <c r="C58" s="24" t="str">
        <v>Secondary plastics</v>
      </c>
      <c r="D58" s="24" t="str">
        <v>sector</v>
      </c>
      <c r="E58" s="24" t="str">
        <f t="shared" si="11"/>
        <v>Transport</v>
      </c>
      <c r="F58" s="25" t="str">
        <v>category</v>
      </c>
      <c r="G58" s="15">
        <v>4.4842177649831907</v>
      </c>
      <c r="H58" s="15">
        <v>4.8400502852013476</v>
      </c>
      <c r="I58" s="15">
        <v>5.0179665453104265</v>
      </c>
      <c r="J58" s="14">
        <v>5.3737990655285826</v>
      </c>
      <c r="K58" s="15">
        <v>5.3737990655285826</v>
      </c>
      <c r="L58" s="16">
        <v>5.3737990655285826</v>
      </c>
      <c r="M58" s="57"/>
    </row>
    <row r="59" spans="1:13" x14ac:dyDescent="0.2">
      <c r="A59" s="24" t="str">
        <f t="shared" si="10"/>
        <v>Recycling</v>
      </c>
      <c r="B59" s="24" t="str">
        <v>A</v>
      </c>
      <c r="C59" s="24" t="str">
        <v>Primary glass</v>
      </c>
      <c r="D59" s="24" t="str">
        <v>sector</v>
      </c>
      <c r="E59" s="24" t="str">
        <f t="shared" si="11"/>
        <v>Transport</v>
      </c>
      <c r="F59" s="25" t="str">
        <v>category</v>
      </c>
      <c r="G59" s="15">
        <v>-0.23025134744159848</v>
      </c>
      <c r="H59" s="15">
        <v>-0.23754688485570707</v>
      </c>
      <c r="I59" s="15">
        <v>-0.25213795968392461</v>
      </c>
      <c r="J59" s="14">
        <v>-0.33968440865322991</v>
      </c>
      <c r="K59" s="15">
        <v>-0.36886655830966508</v>
      </c>
      <c r="L59" s="16">
        <v>-0.39804870796609992</v>
      </c>
      <c r="M59" s="57"/>
    </row>
    <row r="60" spans="1:13" x14ac:dyDescent="0.2">
      <c r="A60" s="24" t="str">
        <f t="shared" si="10"/>
        <v>Recycling</v>
      </c>
      <c r="B60" s="24" t="str">
        <v>A</v>
      </c>
      <c r="C60" s="24" t="str">
        <v>Secondary glass</v>
      </c>
      <c r="D60" s="24" t="str">
        <v>sector</v>
      </c>
      <c r="E60" s="24" t="str">
        <f t="shared" si="11"/>
        <v>Transport</v>
      </c>
      <c r="F60" s="25" t="str">
        <v>category</v>
      </c>
      <c r="G60" s="15">
        <v>0.98892742798163069</v>
      </c>
      <c r="H60" s="15">
        <v>1.0202616943424752</v>
      </c>
      <c r="I60" s="15">
        <v>1.0829302270641636</v>
      </c>
      <c r="J60" s="14">
        <v>1.4589414233942946</v>
      </c>
      <c r="K60" s="15">
        <v>1.584278488837672</v>
      </c>
      <c r="L60" s="16">
        <v>1.7096155542810481</v>
      </c>
      <c r="M60" s="57"/>
    </row>
    <row r="61" spans="1:13" x14ac:dyDescent="0.2">
      <c r="A61" s="24" t="str">
        <f t="shared" si="10"/>
        <v>Recycling</v>
      </c>
      <c r="B61" s="24" t="str">
        <v>A</v>
      </c>
      <c r="C61" s="24" t="str">
        <v>Primary steel and iron</v>
      </c>
      <c r="D61" s="24" t="str">
        <v>sector</v>
      </c>
      <c r="E61" s="24" t="str">
        <f t="shared" si="11"/>
        <v>Transport</v>
      </c>
      <c r="F61" s="25" t="str">
        <v>category</v>
      </c>
      <c r="G61" s="15">
        <v>-0.14587518506064057</v>
      </c>
      <c r="H61" s="15">
        <v>-0.15492956922167722</v>
      </c>
      <c r="I61" s="15">
        <v>-0.16398395338271399</v>
      </c>
      <c r="J61" s="14">
        <v>-0.20925587418789804</v>
      </c>
      <c r="K61" s="15">
        <v>-0.23641902667100823</v>
      </c>
      <c r="L61" s="16">
        <v>-0.26358217915411863</v>
      </c>
      <c r="M61" s="57"/>
    </row>
    <row r="62" spans="1:13" x14ac:dyDescent="0.2">
      <c r="A62" s="24" t="str">
        <f t="shared" si="10"/>
        <v>Recycling</v>
      </c>
      <c r="B62" s="24" t="str">
        <v>A</v>
      </c>
      <c r="C62" s="24" t="str">
        <v>Secondary steel and iron</v>
      </c>
      <c r="D62" s="24" t="str">
        <v>sector</v>
      </c>
      <c r="E62" s="24" t="str">
        <f t="shared" si="11"/>
        <v>Transport</v>
      </c>
      <c r="F62" s="25" t="str">
        <v>category</v>
      </c>
      <c r="G62" s="15">
        <v>0.48728961177481778</v>
      </c>
      <c r="H62" s="15">
        <v>0.51753538209454408</v>
      </c>
      <c r="I62" s="15">
        <v>0.54778115241426995</v>
      </c>
      <c r="J62" s="14">
        <v>0.69901000401290081</v>
      </c>
      <c r="K62" s="15">
        <v>0.78974731497207884</v>
      </c>
      <c r="L62" s="16">
        <v>0.88048462593125731</v>
      </c>
      <c r="M62" s="57"/>
    </row>
    <row r="63" spans="1:13" x14ac:dyDescent="0.2">
      <c r="A63" s="24" t="str">
        <f t="shared" si="10"/>
        <v>Recycling</v>
      </c>
      <c r="B63" s="24" t="str">
        <v>A</v>
      </c>
      <c r="C63" s="24" t="str">
        <v>Primary aluminum</v>
      </c>
      <c r="D63" s="24" t="str">
        <v>sector</v>
      </c>
      <c r="E63" s="24" t="str">
        <f t="shared" si="11"/>
        <v>Transport</v>
      </c>
      <c r="F63" s="25" t="str">
        <v>category</v>
      </c>
      <c r="G63" s="15">
        <v>-0.12506423271982303</v>
      </c>
      <c r="H63" s="15">
        <v>-0.1393753793447664</v>
      </c>
      <c r="I63" s="15">
        <v>-0.14653095265723803</v>
      </c>
      <c r="J63" s="14">
        <v>-0.16799767259465315</v>
      </c>
      <c r="K63" s="15">
        <v>-0.20377553915701152</v>
      </c>
      <c r="L63" s="16">
        <v>-0.23955340571936989</v>
      </c>
      <c r="M63" s="57"/>
    </row>
    <row r="64" spans="1:13" x14ac:dyDescent="0.2">
      <c r="A64" s="27" t="str">
        <f t="shared" si="10"/>
        <v>Recycling</v>
      </c>
      <c r="B64" s="27" t="str">
        <v>A</v>
      </c>
      <c r="C64" s="27" t="str">
        <v>Secondary aluminum</v>
      </c>
      <c r="D64" s="27" t="str">
        <v>sector</v>
      </c>
      <c r="E64" s="27" t="str">
        <f>E63</f>
        <v>Transport</v>
      </c>
      <c r="F64" s="28" t="str">
        <v>category</v>
      </c>
      <c r="G64" s="29">
        <v>0.41396668676422133</v>
      </c>
      <c r="H64" s="29">
        <v>0.46133704856380042</v>
      </c>
      <c r="I64" s="29">
        <v>0.48502222946358975</v>
      </c>
      <c r="J64" s="30">
        <v>0.55607777216295839</v>
      </c>
      <c r="K64" s="29">
        <v>0.67450367666190614</v>
      </c>
      <c r="L64" s="31">
        <v>0.79292958116085366</v>
      </c>
      <c r="M64" s="57"/>
    </row>
    <row r="65" spans="1:13" x14ac:dyDescent="0.2">
      <c r="A65" s="13" t="str">
        <f>A64</f>
        <v>Recycling</v>
      </c>
      <c r="B65" s="13" t="str">
        <f t="array" ref="B65:D74">B55:D64</f>
        <v>A</v>
      </c>
      <c r="C65" s="13" t="str">
        <v>Primary pulp and paper</v>
      </c>
      <c r="D65" s="13" t="str">
        <v>sector</v>
      </c>
      <c r="E65" s="32" t="str">
        <f>[3]sfec_run2!CK1</f>
        <v>Services</v>
      </c>
      <c r="F65" s="33" t="str">
        <f t="array" ref="F65:F74">F55:F64</f>
        <v>category</v>
      </c>
      <c r="G65" s="34">
        <f t="array" ref="G65:L74">G55:L64</f>
        <v>-0.32766503071638087</v>
      </c>
      <c r="H65" s="34">
        <v>-0.34929587520202154</v>
      </c>
      <c r="I65" s="34">
        <v>-0.37092671968766233</v>
      </c>
      <c r="J65" s="35">
        <v>-0.37092671968766233</v>
      </c>
      <c r="K65" s="34">
        <v>-0.47908094211586594</v>
      </c>
      <c r="L65" s="36">
        <v>-0.56560432005842876</v>
      </c>
      <c r="M65" s="57"/>
    </row>
    <row r="66" spans="1:13" x14ac:dyDescent="0.2">
      <c r="A66" s="24" t="str">
        <f t="shared" ref="A66:A74" si="12">A65</f>
        <v>Recycling</v>
      </c>
      <c r="B66" s="24" t="str">
        <v>A</v>
      </c>
      <c r="C66" s="24" t="str">
        <v>Secondary pulp and paper</v>
      </c>
      <c r="D66" s="24" t="str">
        <v>sector</v>
      </c>
      <c r="E66" s="24" t="str">
        <f>E65</f>
        <v>Services</v>
      </c>
      <c r="F66" s="25" t="str">
        <v>category</v>
      </c>
      <c r="G66" s="15">
        <v>0.23518485336517947</v>
      </c>
      <c r="H66" s="15">
        <v>0.25071060836380732</v>
      </c>
      <c r="I66" s="15">
        <v>0.26623636336243517</v>
      </c>
      <c r="J66" s="14">
        <v>0.26623636336243517</v>
      </c>
      <c r="K66" s="15">
        <v>0.34386513835557464</v>
      </c>
      <c r="L66" s="16">
        <v>0.40596815835008626</v>
      </c>
      <c r="M66" s="57"/>
    </row>
    <row r="67" spans="1:13" x14ac:dyDescent="0.2">
      <c r="A67" s="24" t="str">
        <f t="shared" si="12"/>
        <v>Recycling</v>
      </c>
      <c r="B67" s="24" t="str">
        <v>A</v>
      </c>
      <c r="C67" s="24" t="str">
        <v>Primary plastics</v>
      </c>
      <c r="D67" s="24" t="str">
        <v>sector</v>
      </c>
      <c r="E67" s="24" t="str">
        <f t="shared" ref="E67:E73" si="13">E66</f>
        <v>Services</v>
      </c>
      <c r="F67" s="25" t="str">
        <v>category</v>
      </c>
      <c r="G67" s="15">
        <v>-0.24860264716011093</v>
      </c>
      <c r="H67" s="15">
        <v>-0.26832981276805046</v>
      </c>
      <c r="I67" s="15">
        <v>-0.27819339557202039</v>
      </c>
      <c r="J67" s="14">
        <v>-0.2979205611799598</v>
      </c>
      <c r="K67" s="15">
        <v>-0.2979205611799598</v>
      </c>
      <c r="L67" s="16">
        <v>-0.2979205611799598</v>
      </c>
      <c r="M67" s="57"/>
    </row>
    <row r="68" spans="1:13" x14ac:dyDescent="0.2">
      <c r="A68" s="24" t="str">
        <f t="shared" si="12"/>
        <v>Recycling</v>
      </c>
      <c r="B68" s="24" t="str">
        <v>A</v>
      </c>
      <c r="C68" s="24" t="str">
        <v>Secondary plastics</v>
      </c>
      <c r="D68" s="24" t="str">
        <v>sector</v>
      </c>
      <c r="E68" s="24" t="str">
        <f t="shared" si="13"/>
        <v>Services</v>
      </c>
      <c r="F68" s="25" t="str">
        <v>category</v>
      </c>
      <c r="G68" s="15">
        <v>4.4842177649831907</v>
      </c>
      <c r="H68" s="15">
        <v>4.8400502852013476</v>
      </c>
      <c r="I68" s="15">
        <v>5.0179665453104265</v>
      </c>
      <c r="J68" s="14">
        <v>5.3737990655285826</v>
      </c>
      <c r="K68" s="15">
        <v>5.3737990655285826</v>
      </c>
      <c r="L68" s="16">
        <v>5.3737990655285826</v>
      </c>
      <c r="M68" s="57"/>
    </row>
    <row r="69" spans="1:13" x14ac:dyDescent="0.2">
      <c r="A69" s="24" t="str">
        <f t="shared" si="12"/>
        <v>Recycling</v>
      </c>
      <c r="B69" s="24" t="str">
        <v>A</v>
      </c>
      <c r="C69" s="24" t="str">
        <v>Primary glass</v>
      </c>
      <c r="D69" s="24" t="str">
        <v>sector</v>
      </c>
      <c r="E69" s="24" t="str">
        <f t="shared" si="13"/>
        <v>Services</v>
      </c>
      <c r="F69" s="25" t="str">
        <v>category</v>
      </c>
      <c r="G69" s="15">
        <v>-0.23025134744159848</v>
      </c>
      <c r="H69" s="15">
        <v>-0.23754688485570707</v>
      </c>
      <c r="I69" s="15">
        <v>-0.25213795968392461</v>
      </c>
      <c r="J69" s="14">
        <v>-0.33968440865322991</v>
      </c>
      <c r="K69" s="15">
        <v>-0.36886655830966508</v>
      </c>
      <c r="L69" s="16">
        <v>-0.39804870796609992</v>
      </c>
      <c r="M69" s="57"/>
    </row>
    <row r="70" spans="1:13" x14ac:dyDescent="0.2">
      <c r="A70" s="24" t="str">
        <f t="shared" si="12"/>
        <v>Recycling</v>
      </c>
      <c r="B70" s="24" t="str">
        <v>A</v>
      </c>
      <c r="C70" s="24" t="str">
        <v>Secondary glass</v>
      </c>
      <c r="D70" s="24" t="str">
        <v>sector</v>
      </c>
      <c r="E70" s="24" t="str">
        <f t="shared" si="13"/>
        <v>Services</v>
      </c>
      <c r="F70" s="25" t="str">
        <v>category</v>
      </c>
      <c r="G70" s="15">
        <v>0.98892742798163069</v>
      </c>
      <c r="H70" s="15">
        <v>1.0202616943424752</v>
      </c>
      <c r="I70" s="15">
        <v>1.0829302270641636</v>
      </c>
      <c r="J70" s="14">
        <v>1.4589414233942946</v>
      </c>
      <c r="K70" s="15">
        <v>1.584278488837672</v>
      </c>
      <c r="L70" s="16">
        <v>1.7096155542810481</v>
      </c>
      <c r="M70" s="57"/>
    </row>
    <row r="71" spans="1:13" x14ac:dyDescent="0.2">
      <c r="A71" s="24" t="str">
        <f t="shared" si="12"/>
        <v>Recycling</v>
      </c>
      <c r="B71" s="24" t="str">
        <v>A</v>
      </c>
      <c r="C71" s="24" t="str">
        <v>Primary steel and iron</v>
      </c>
      <c r="D71" s="24" t="str">
        <v>sector</v>
      </c>
      <c r="E71" s="24" t="str">
        <f t="shared" si="13"/>
        <v>Services</v>
      </c>
      <c r="F71" s="25" t="str">
        <v>category</v>
      </c>
      <c r="G71" s="15">
        <v>-0.14587518506064057</v>
      </c>
      <c r="H71" s="15">
        <v>-0.15492956922167722</v>
      </c>
      <c r="I71" s="15">
        <v>-0.16398395338271399</v>
      </c>
      <c r="J71" s="14">
        <v>-0.20925587418789804</v>
      </c>
      <c r="K71" s="15">
        <v>-0.23641902667100823</v>
      </c>
      <c r="L71" s="16">
        <v>-0.26358217915411863</v>
      </c>
      <c r="M71" s="57"/>
    </row>
    <row r="72" spans="1:13" x14ac:dyDescent="0.2">
      <c r="A72" s="24" t="str">
        <f t="shared" si="12"/>
        <v>Recycling</v>
      </c>
      <c r="B72" s="24" t="str">
        <v>A</v>
      </c>
      <c r="C72" s="24" t="str">
        <v>Secondary steel and iron</v>
      </c>
      <c r="D72" s="24" t="str">
        <v>sector</v>
      </c>
      <c r="E72" s="24" t="str">
        <f t="shared" si="13"/>
        <v>Services</v>
      </c>
      <c r="F72" s="25" t="str">
        <v>category</v>
      </c>
      <c r="G72" s="15">
        <v>0.48728961177481778</v>
      </c>
      <c r="H72" s="15">
        <v>0.51753538209454408</v>
      </c>
      <c r="I72" s="15">
        <v>0.54778115241426995</v>
      </c>
      <c r="J72" s="14">
        <v>0.69901000401290081</v>
      </c>
      <c r="K72" s="15">
        <v>0.78974731497207884</v>
      </c>
      <c r="L72" s="16">
        <v>0.88048462593125731</v>
      </c>
      <c r="M72" s="57"/>
    </row>
    <row r="73" spans="1:13" x14ac:dyDescent="0.2">
      <c r="A73" s="24" t="str">
        <f t="shared" si="12"/>
        <v>Recycling</v>
      </c>
      <c r="B73" s="24" t="str">
        <v>A</v>
      </c>
      <c r="C73" s="24" t="str">
        <v>Primary aluminum</v>
      </c>
      <c r="D73" s="24" t="str">
        <v>sector</v>
      </c>
      <c r="E73" s="24" t="str">
        <f t="shared" si="13"/>
        <v>Services</v>
      </c>
      <c r="F73" s="25" t="str">
        <v>category</v>
      </c>
      <c r="G73" s="15">
        <v>-0.12506423271982303</v>
      </c>
      <c r="H73" s="15">
        <v>-0.1393753793447664</v>
      </c>
      <c r="I73" s="15">
        <v>-0.14653095265723803</v>
      </c>
      <c r="J73" s="14">
        <v>-0.16799767259465315</v>
      </c>
      <c r="K73" s="15">
        <v>-0.20377553915701152</v>
      </c>
      <c r="L73" s="16">
        <v>-0.23955340571936989</v>
      </c>
      <c r="M73" s="57"/>
    </row>
    <row r="74" spans="1:13" x14ac:dyDescent="0.2">
      <c r="A74" s="27" t="str">
        <f t="shared" si="12"/>
        <v>Recycling</v>
      </c>
      <c r="B74" s="27" t="str">
        <v>A</v>
      </c>
      <c r="C74" s="27" t="str">
        <v>Secondary aluminum</v>
      </c>
      <c r="D74" s="27" t="str">
        <v>sector</v>
      </c>
      <c r="E74" s="27" t="str">
        <f>E73</f>
        <v>Services</v>
      </c>
      <c r="F74" s="28" t="str">
        <v>category</v>
      </c>
      <c r="G74" s="29">
        <v>0.41396668676422133</v>
      </c>
      <c r="H74" s="29">
        <v>0.46133704856380042</v>
      </c>
      <c r="I74" s="29">
        <v>0.48502222946358975</v>
      </c>
      <c r="J74" s="30">
        <v>0.55607777216295839</v>
      </c>
      <c r="K74" s="29">
        <v>0.67450367666190614</v>
      </c>
      <c r="L74" s="31">
        <v>0.79292958116085366</v>
      </c>
      <c r="M74" s="57"/>
    </row>
    <row r="75" spans="1:13" x14ac:dyDescent="0.2">
      <c r="A75" s="37" t="str">
        <f>A24</f>
        <v>Recycling</v>
      </c>
      <c r="B75" s="13" t="s">
        <v>108</v>
      </c>
      <c r="C75" s="13" t="str">
        <f t="array" ref="C75:C84">C5:C14</f>
        <v>Primary pulp and paper</v>
      </c>
      <c r="D75" s="13" t="s">
        <v>2</v>
      </c>
      <c r="E75" s="13" t="s">
        <v>109</v>
      </c>
      <c r="F75" s="33" t="s">
        <v>0</v>
      </c>
      <c r="G75" s="34">
        <f>'[3]Calculation Recycling'!$N$27</f>
        <v>-0.32766503071638087</v>
      </c>
      <c r="H75" s="34">
        <f>'[3]Calculation Recycling'!$N$77</f>
        <v>-0.34929587520202154</v>
      </c>
      <c r="I75" s="34">
        <f>'[3]Calculation Recycling'!$N$102</f>
        <v>-0.37092671968766233</v>
      </c>
      <c r="J75" s="35">
        <f>'[3]Calculation Recycling'!$N$39</f>
        <v>-0.37092671968766233</v>
      </c>
      <c r="K75" s="34">
        <f>'[3]Calculation Recycling'!$N$89</f>
        <v>-0.47908094211586594</v>
      </c>
      <c r="L75" s="36">
        <f>'[3]Calculation Recycling'!$N$114</f>
        <v>-0.56560432005842876</v>
      </c>
      <c r="M75" s="57"/>
    </row>
    <row r="76" spans="1:13" x14ac:dyDescent="0.2">
      <c r="A76" s="38" t="str">
        <f t="shared" ref="A76:A124" si="14">A75</f>
        <v>Recycling</v>
      </c>
      <c r="B76" s="24" t="s">
        <v>108</v>
      </c>
      <c r="C76" s="24" t="str">
        <v>Secondary pulp and paper</v>
      </c>
      <c r="D76" s="24" t="s">
        <v>2</v>
      </c>
      <c r="E76" s="24" t="s">
        <v>109</v>
      </c>
      <c r="F76" s="25" t="s">
        <v>0</v>
      </c>
      <c r="G76" s="15">
        <f>'[3]Calculation Recycling'!$O$27</f>
        <v>0.23518485336517947</v>
      </c>
      <c r="H76" s="15">
        <f>'[3]Calculation Recycling'!$O$77</f>
        <v>0.25071060836380732</v>
      </c>
      <c r="I76" s="15">
        <f>'[3]Calculation Recycling'!$O$102</f>
        <v>0.26623636336243517</v>
      </c>
      <c r="J76" s="14">
        <f>'[3]Calculation Recycling'!$O$39</f>
        <v>0.26623636336243517</v>
      </c>
      <c r="K76" s="15">
        <f>'[3]Calculation Recycling'!$O$89</f>
        <v>0.34386513835557464</v>
      </c>
      <c r="L76" s="16">
        <f>'[3]Calculation Recycling'!$O$114</f>
        <v>0.40596815835008626</v>
      </c>
      <c r="M76" s="57"/>
    </row>
    <row r="77" spans="1:13" x14ac:dyDescent="0.2">
      <c r="A77" s="38" t="str">
        <f t="shared" si="14"/>
        <v>Recycling</v>
      </c>
      <c r="B77" s="24" t="s">
        <v>108</v>
      </c>
      <c r="C77" s="24" t="str">
        <v>Primary plastics</v>
      </c>
      <c r="D77" s="24" t="s">
        <v>2</v>
      </c>
      <c r="E77" s="24" t="s">
        <v>109</v>
      </c>
      <c r="F77" s="25" t="s">
        <v>0</v>
      </c>
      <c r="G77" s="15">
        <f>'[3]Calculation Recycling'!$N$24</f>
        <v>-0.24860264716011093</v>
      </c>
      <c r="H77" s="15">
        <f>'[3]Calculation Recycling'!$N$74</f>
        <v>-0.26832981276805046</v>
      </c>
      <c r="I77" s="15">
        <f>'[3]Calculation Recycling'!$N$99</f>
        <v>-0.27819339557202039</v>
      </c>
      <c r="J77" s="14">
        <f>'[3]Calculation Recycling'!$N$36</f>
        <v>-0.2979205611799598</v>
      </c>
      <c r="K77" s="15">
        <f>'[3]Calculation Recycling'!$N$86</f>
        <v>-0.2979205611799598</v>
      </c>
      <c r="L77" s="16">
        <f>'[3]Calculation Recycling'!$N$111</f>
        <v>-0.2979205611799598</v>
      </c>
      <c r="M77" s="57"/>
    </row>
    <row r="78" spans="1:13" x14ac:dyDescent="0.2">
      <c r="A78" s="38" t="str">
        <f t="shared" si="14"/>
        <v>Recycling</v>
      </c>
      <c r="B78" s="24" t="s">
        <v>108</v>
      </c>
      <c r="C78" s="24" t="str">
        <v>Secondary plastics</v>
      </c>
      <c r="D78" s="24" t="s">
        <v>2</v>
      </c>
      <c r="E78" s="24" t="s">
        <v>109</v>
      </c>
      <c r="F78" s="25" t="s">
        <v>0</v>
      </c>
      <c r="G78" s="15">
        <f>'[3]Calculation Recycling'!$O$24</f>
        <v>4.4842177649831907</v>
      </c>
      <c r="H78" s="15">
        <f>'[3]Calculation Recycling'!$O$74</f>
        <v>4.8400502852013476</v>
      </c>
      <c r="I78" s="15">
        <f>'[3]Calculation Recycling'!$O$99</f>
        <v>5.0179665453104265</v>
      </c>
      <c r="J78" s="14">
        <f>'[3]Calculation Recycling'!$O$36</f>
        <v>5.3737990655285826</v>
      </c>
      <c r="K78" s="15">
        <f>'[3]Calculation Recycling'!$O$86</f>
        <v>5.3737990655285826</v>
      </c>
      <c r="L78" s="16">
        <f>'[3]Calculation Recycling'!$O$111</f>
        <v>5.3737990655285826</v>
      </c>
      <c r="M78" s="57"/>
    </row>
    <row r="79" spans="1:13" x14ac:dyDescent="0.2">
      <c r="A79" s="38" t="str">
        <f t="shared" si="14"/>
        <v>Recycling</v>
      </c>
      <c r="B79" s="24" t="s">
        <v>108</v>
      </c>
      <c r="C79" s="24" t="str">
        <v>Primary glass</v>
      </c>
      <c r="D79" s="24" t="s">
        <v>2</v>
      </c>
      <c r="E79" s="24" t="s">
        <v>109</v>
      </c>
      <c r="F79" s="25" t="s">
        <v>0</v>
      </c>
      <c r="G79" s="15">
        <f>'[3]Calculation Recycling'!$N$26</f>
        <v>-0.23025134744159848</v>
      </c>
      <c r="H79" s="15">
        <f>'[3]Calculation Recycling'!$N$76</f>
        <v>-0.23754688485570707</v>
      </c>
      <c r="I79" s="15">
        <f>'[3]Calculation Recycling'!$N$101</f>
        <v>-0.25213795968392461</v>
      </c>
      <c r="J79" s="14">
        <f>'[3]Calculation Recycling'!$N$38</f>
        <v>-0.33968440865322991</v>
      </c>
      <c r="K79" s="15">
        <f>'[3]Calculation Recycling'!$N$88</f>
        <v>-0.36886655830966508</v>
      </c>
      <c r="L79" s="16">
        <f>'[3]Calculation Recycling'!$N$113</f>
        <v>-0.39804870796609992</v>
      </c>
      <c r="M79" s="57"/>
    </row>
    <row r="80" spans="1:13" x14ac:dyDescent="0.2">
      <c r="A80" s="38" t="str">
        <f t="shared" si="14"/>
        <v>Recycling</v>
      </c>
      <c r="B80" s="24" t="s">
        <v>108</v>
      </c>
      <c r="C80" s="24" t="str">
        <v>Secondary glass</v>
      </c>
      <c r="D80" s="24" t="s">
        <v>2</v>
      </c>
      <c r="E80" s="24" t="s">
        <v>109</v>
      </c>
      <c r="F80" s="25" t="s">
        <v>0</v>
      </c>
      <c r="G80" s="15">
        <f>'[3]Calculation Recycling'!$O$26</f>
        <v>0.98892742798163069</v>
      </c>
      <c r="H80" s="15">
        <f>'[3]Calculation Recycling'!$O$76</f>
        <v>1.0202616943424752</v>
      </c>
      <c r="I80" s="15">
        <f>'[3]Calculation Recycling'!$O$101</f>
        <v>1.0829302270641636</v>
      </c>
      <c r="J80" s="14">
        <f>'[3]Calculation Recycling'!$O$38</f>
        <v>1.4589414233942946</v>
      </c>
      <c r="K80" s="15">
        <f>'[3]Calculation Recycling'!$O$88</f>
        <v>1.584278488837672</v>
      </c>
      <c r="L80" s="16">
        <f>'[3]Calculation Recycling'!$O$113</f>
        <v>1.7096155542810481</v>
      </c>
      <c r="M80" s="57"/>
    </row>
    <row r="81" spans="1:13" x14ac:dyDescent="0.2">
      <c r="A81" s="38" t="str">
        <f t="shared" si="14"/>
        <v>Recycling</v>
      </c>
      <c r="B81" s="24" t="s">
        <v>108</v>
      </c>
      <c r="C81" s="24" t="str">
        <v>Primary steel and iron</v>
      </c>
      <c r="D81" s="24" t="s">
        <v>2</v>
      </c>
      <c r="E81" s="24" t="s">
        <v>109</v>
      </c>
      <c r="F81" s="25" t="s">
        <v>0</v>
      </c>
      <c r="G81" s="15">
        <f>'[3]Calculation Recycling'!$N$20</f>
        <v>-0.14587518506064057</v>
      </c>
      <c r="H81" s="15">
        <f>'[3]Calculation Recycling'!$N$70</f>
        <v>-0.15492956922167722</v>
      </c>
      <c r="I81" s="15">
        <f>'[3]Calculation Recycling'!$N$95</f>
        <v>-0.16398395338271399</v>
      </c>
      <c r="J81" s="14">
        <f>'[3]Calculation Recycling'!$N$32</f>
        <v>-0.20925587418789804</v>
      </c>
      <c r="K81" s="15">
        <f>'[3]Calculation Recycling'!$N$82</f>
        <v>-0.23641902667100823</v>
      </c>
      <c r="L81" s="16">
        <f>'[3]Calculation Recycling'!$N$107</f>
        <v>-0.26358217915411863</v>
      </c>
      <c r="M81" s="57"/>
    </row>
    <row r="82" spans="1:13" x14ac:dyDescent="0.2">
      <c r="A82" s="38" t="str">
        <f t="shared" si="14"/>
        <v>Recycling</v>
      </c>
      <c r="B82" s="24" t="s">
        <v>108</v>
      </c>
      <c r="C82" s="24" t="str">
        <v>Secondary steel and iron</v>
      </c>
      <c r="D82" s="24" t="s">
        <v>2</v>
      </c>
      <c r="E82" s="24" t="s">
        <v>109</v>
      </c>
      <c r="F82" s="25" t="s">
        <v>0</v>
      </c>
      <c r="G82" s="15">
        <f>'[3]Calculation Recycling'!$O$20</f>
        <v>0.48728961177481778</v>
      </c>
      <c r="H82" s="15">
        <f>'[3]Calculation Recycling'!$O$70</f>
        <v>0.51753538209454408</v>
      </c>
      <c r="I82" s="15">
        <f>'[3]Calculation Recycling'!$O$95</f>
        <v>0.54778115241426995</v>
      </c>
      <c r="J82" s="14">
        <f>'[3]Calculation Recycling'!$O$32</f>
        <v>0.69901000401290081</v>
      </c>
      <c r="K82" s="15">
        <f>'[3]Calculation Recycling'!$O$82</f>
        <v>0.78974731497207884</v>
      </c>
      <c r="L82" s="16">
        <f>'[3]Calculation Recycling'!$O$107</f>
        <v>0.88048462593125731</v>
      </c>
      <c r="M82" s="57"/>
    </row>
    <row r="83" spans="1:13" x14ac:dyDescent="0.2">
      <c r="A83" s="38" t="str">
        <f t="shared" si="14"/>
        <v>Recycling</v>
      </c>
      <c r="B83" s="24" t="s">
        <v>108</v>
      </c>
      <c r="C83" s="24" t="str">
        <v>Primary aluminum</v>
      </c>
      <c r="D83" s="24" t="s">
        <v>2</v>
      </c>
      <c r="E83" s="24" t="s">
        <v>109</v>
      </c>
      <c r="F83" s="25" t="s">
        <v>0</v>
      </c>
      <c r="G83" s="15">
        <f>'[3]Calculation Recycling'!$N$21</f>
        <v>-0.12506423271982303</v>
      </c>
      <c r="H83" s="15">
        <f>'[3]Calculation Recycling'!$N$71</f>
        <v>-0.1393753793447664</v>
      </c>
      <c r="I83" s="15">
        <f>'[3]Calculation Recycling'!$N$96</f>
        <v>-0.14653095265723803</v>
      </c>
      <c r="J83" s="14">
        <f>'[3]Calculation Recycling'!$N$33</f>
        <v>-0.16799767259465315</v>
      </c>
      <c r="K83" s="15">
        <f>'[3]Calculation Recycling'!$N$83</f>
        <v>-0.20377553915701152</v>
      </c>
      <c r="L83" s="16">
        <f>'[3]Calculation Recycling'!$N$108</f>
        <v>-0.23955340571936989</v>
      </c>
      <c r="M83" s="57"/>
    </row>
    <row r="84" spans="1:13" x14ac:dyDescent="0.2">
      <c r="A84" s="39" t="str">
        <f t="shared" si="14"/>
        <v>Recycling</v>
      </c>
      <c r="B84" s="27" t="s">
        <v>108</v>
      </c>
      <c r="C84" s="27" t="str">
        <v>Secondary aluminum</v>
      </c>
      <c r="D84" s="27" t="s">
        <v>2</v>
      </c>
      <c r="E84" s="27" t="s">
        <v>109</v>
      </c>
      <c r="F84" s="28" t="s">
        <v>0</v>
      </c>
      <c r="G84" s="29">
        <f>'[3]Calculation Recycling'!$O$21</f>
        <v>0.41396668676422133</v>
      </c>
      <c r="H84" s="29">
        <f>'[3]Calculation Recycling'!$O$71</f>
        <v>0.46133704856380042</v>
      </c>
      <c r="I84" s="29">
        <f>'[3]Calculation Recycling'!$O$96</f>
        <v>0.48502222946358975</v>
      </c>
      <c r="J84" s="30">
        <f>'[3]Calculation Recycling'!$O$33</f>
        <v>0.55607777216295839</v>
      </c>
      <c r="K84" s="29">
        <f>'[3]Calculation Recycling'!$O$83</f>
        <v>0.67450367666190614</v>
      </c>
      <c r="L84" s="31">
        <f>'[3]Calculation Recycling'!$O$108</f>
        <v>0.79292958116085366</v>
      </c>
      <c r="M84" s="57"/>
    </row>
    <row r="85" spans="1:13" x14ac:dyDescent="0.2">
      <c r="A85" s="24" t="str">
        <f t="shared" si="14"/>
        <v>Recycling</v>
      </c>
      <c r="B85" s="24" t="s">
        <v>108</v>
      </c>
      <c r="C85" s="13" t="str">
        <f t="array" ref="C85:C94">C75:C84</f>
        <v>Primary pulp and paper</v>
      </c>
      <c r="D85" s="24" t="s">
        <v>2</v>
      </c>
      <c r="E85" s="24" t="s">
        <v>81</v>
      </c>
      <c r="F85" s="25" t="s">
        <v>0</v>
      </c>
      <c r="G85" s="15">
        <f>'[3]Calculation Recycling'!$N$27</f>
        <v>-0.32766503071638087</v>
      </c>
      <c r="H85" s="15">
        <f>'[3]Calculation Recycling'!$N$77</f>
        <v>-0.34929587520202154</v>
      </c>
      <c r="I85" s="15">
        <f>'[3]Calculation Recycling'!$N$102</f>
        <v>-0.37092671968766233</v>
      </c>
      <c r="J85" s="14">
        <f>'[3]Calculation Recycling'!$N$39</f>
        <v>-0.37092671968766233</v>
      </c>
      <c r="K85" s="15">
        <f>'[3]Calculation Recycling'!$N$89</f>
        <v>-0.47908094211586594</v>
      </c>
      <c r="L85" s="16">
        <f>'[3]Calculation Recycling'!$N$114</f>
        <v>-0.56560432005842876</v>
      </c>
      <c r="M85" s="57"/>
    </row>
    <row r="86" spans="1:13" x14ac:dyDescent="0.2">
      <c r="A86" s="24" t="str">
        <f t="shared" si="14"/>
        <v>Recycling</v>
      </c>
      <c r="B86" s="24" t="s">
        <v>108</v>
      </c>
      <c r="C86" s="24" t="str">
        <v>Secondary pulp and paper</v>
      </c>
      <c r="D86" s="24" t="s">
        <v>2</v>
      </c>
      <c r="E86" s="24" t="s">
        <v>81</v>
      </c>
      <c r="F86" s="25" t="s">
        <v>0</v>
      </c>
      <c r="G86" s="15">
        <f>'[3]Calculation Recycling'!$O$27</f>
        <v>0.23518485336517947</v>
      </c>
      <c r="H86" s="15">
        <f>'[3]Calculation Recycling'!$O$77</f>
        <v>0.25071060836380732</v>
      </c>
      <c r="I86" s="15">
        <f>'[3]Calculation Recycling'!$O$102</f>
        <v>0.26623636336243517</v>
      </c>
      <c r="J86" s="14">
        <f>'[3]Calculation Recycling'!$O$39</f>
        <v>0.26623636336243517</v>
      </c>
      <c r="K86" s="15">
        <f>'[3]Calculation Recycling'!$O$89</f>
        <v>0.34386513835557464</v>
      </c>
      <c r="L86" s="16">
        <f>'[3]Calculation Recycling'!$O$114</f>
        <v>0.40596815835008626</v>
      </c>
      <c r="M86" s="57"/>
    </row>
    <row r="87" spans="1:13" x14ac:dyDescent="0.2">
      <c r="A87" s="24" t="str">
        <f t="shared" si="14"/>
        <v>Recycling</v>
      </c>
      <c r="B87" s="24" t="s">
        <v>108</v>
      </c>
      <c r="C87" s="24" t="str">
        <v>Primary plastics</v>
      </c>
      <c r="D87" s="24" t="s">
        <v>2</v>
      </c>
      <c r="E87" s="24" t="s">
        <v>81</v>
      </c>
      <c r="F87" s="25" t="s">
        <v>0</v>
      </c>
      <c r="G87" s="15">
        <f>'[3]Calculation Recycling'!$N$24</f>
        <v>-0.24860264716011093</v>
      </c>
      <c r="H87" s="15">
        <f>'[3]Calculation Recycling'!$N$74</f>
        <v>-0.26832981276805046</v>
      </c>
      <c r="I87" s="15">
        <f>'[3]Calculation Recycling'!$N$99</f>
        <v>-0.27819339557202039</v>
      </c>
      <c r="J87" s="14">
        <f>'[3]Calculation Recycling'!$N$36</f>
        <v>-0.2979205611799598</v>
      </c>
      <c r="K87" s="15">
        <f>'[3]Calculation Recycling'!$N$86</f>
        <v>-0.2979205611799598</v>
      </c>
      <c r="L87" s="16">
        <f>'[3]Calculation Recycling'!$N$111</f>
        <v>-0.2979205611799598</v>
      </c>
      <c r="M87" s="57"/>
    </row>
    <row r="88" spans="1:13" x14ac:dyDescent="0.2">
      <c r="A88" s="24" t="str">
        <f t="shared" si="14"/>
        <v>Recycling</v>
      </c>
      <c r="B88" s="24" t="s">
        <v>108</v>
      </c>
      <c r="C88" s="24" t="str">
        <v>Secondary plastics</v>
      </c>
      <c r="D88" s="24" t="s">
        <v>2</v>
      </c>
      <c r="E88" s="24" t="s">
        <v>81</v>
      </c>
      <c r="F88" s="25" t="s">
        <v>0</v>
      </c>
      <c r="G88" s="15">
        <f>'[3]Calculation Recycling'!$O$24</f>
        <v>4.4842177649831907</v>
      </c>
      <c r="H88" s="15">
        <f>'[3]Calculation Recycling'!$O$74</f>
        <v>4.8400502852013476</v>
      </c>
      <c r="I88" s="15">
        <f>'[3]Calculation Recycling'!$O$99</f>
        <v>5.0179665453104265</v>
      </c>
      <c r="J88" s="14">
        <f>'[3]Calculation Recycling'!$O$36</f>
        <v>5.3737990655285826</v>
      </c>
      <c r="K88" s="15">
        <f>'[3]Calculation Recycling'!$O$86</f>
        <v>5.3737990655285826</v>
      </c>
      <c r="L88" s="16">
        <f>'[3]Calculation Recycling'!$O$111</f>
        <v>5.3737990655285826</v>
      </c>
      <c r="M88" s="57"/>
    </row>
    <row r="89" spans="1:13" x14ac:dyDescent="0.2">
      <c r="A89" s="24" t="str">
        <f t="shared" si="14"/>
        <v>Recycling</v>
      </c>
      <c r="B89" s="24" t="s">
        <v>108</v>
      </c>
      <c r="C89" s="24" t="str">
        <v>Primary glass</v>
      </c>
      <c r="D89" s="24" t="s">
        <v>2</v>
      </c>
      <c r="E89" s="24" t="s">
        <v>81</v>
      </c>
      <c r="F89" s="25" t="s">
        <v>0</v>
      </c>
      <c r="G89" s="15">
        <f>'[3]Calculation Recycling'!$N$26</f>
        <v>-0.23025134744159848</v>
      </c>
      <c r="H89" s="15">
        <f>'[3]Calculation Recycling'!$N$76</f>
        <v>-0.23754688485570707</v>
      </c>
      <c r="I89" s="15">
        <f>'[3]Calculation Recycling'!$N$101</f>
        <v>-0.25213795968392461</v>
      </c>
      <c r="J89" s="14">
        <f>'[3]Calculation Recycling'!$N$38</f>
        <v>-0.33968440865322991</v>
      </c>
      <c r="K89" s="15">
        <f>'[3]Calculation Recycling'!$N$88</f>
        <v>-0.36886655830966508</v>
      </c>
      <c r="L89" s="16">
        <f>'[3]Calculation Recycling'!$N$113</f>
        <v>-0.39804870796609992</v>
      </c>
      <c r="M89" s="57"/>
    </row>
    <row r="90" spans="1:13" x14ac:dyDescent="0.2">
      <c r="A90" s="24" t="str">
        <f t="shared" si="14"/>
        <v>Recycling</v>
      </c>
      <c r="B90" s="24" t="s">
        <v>108</v>
      </c>
      <c r="C90" s="24" t="str">
        <v>Secondary glass</v>
      </c>
      <c r="D90" s="24" t="s">
        <v>2</v>
      </c>
      <c r="E90" s="24" t="s">
        <v>81</v>
      </c>
      <c r="F90" s="25" t="s">
        <v>0</v>
      </c>
      <c r="G90" s="15">
        <f>'[3]Calculation Recycling'!$O$26</f>
        <v>0.98892742798163069</v>
      </c>
      <c r="H90" s="15">
        <f>'[3]Calculation Recycling'!$O$76</f>
        <v>1.0202616943424752</v>
      </c>
      <c r="I90" s="15">
        <f>'[3]Calculation Recycling'!$O$101</f>
        <v>1.0829302270641636</v>
      </c>
      <c r="J90" s="14">
        <f>'[3]Calculation Recycling'!$O$38</f>
        <v>1.4589414233942946</v>
      </c>
      <c r="K90" s="15">
        <f>'[3]Calculation Recycling'!$O$88</f>
        <v>1.584278488837672</v>
      </c>
      <c r="L90" s="16">
        <f>'[3]Calculation Recycling'!$O$113</f>
        <v>1.7096155542810481</v>
      </c>
      <c r="M90" s="57"/>
    </row>
    <row r="91" spans="1:13" x14ac:dyDescent="0.2">
      <c r="A91" s="24" t="str">
        <f t="shared" si="14"/>
        <v>Recycling</v>
      </c>
      <c r="B91" s="24" t="s">
        <v>108</v>
      </c>
      <c r="C91" s="24" t="str">
        <v>Primary steel and iron</v>
      </c>
      <c r="D91" s="24" t="s">
        <v>2</v>
      </c>
      <c r="E91" s="24" t="s">
        <v>81</v>
      </c>
      <c r="F91" s="25" t="s">
        <v>0</v>
      </c>
      <c r="G91" s="15">
        <f>'[3]Calculation Recycling'!$N$20</f>
        <v>-0.14587518506064057</v>
      </c>
      <c r="H91" s="15">
        <f>'[3]Calculation Recycling'!$N$70</f>
        <v>-0.15492956922167722</v>
      </c>
      <c r="I91" s="15">
        <f>'[3]Calculation Recycling'!$N$95</f>
        <v>-0.16398395338271399</v>
      </c>
      <c r="J91" s="14">
        <f>'[3]Calculation Recycling'!$N$32</f>
        <v>-0.20925587418789804</v>
      </c>
      <c r="K91" s="15">
        <f>'[3]Calculation Recycling'!$N$82</f>
        <v>-0.23641902667100823</v>
      </c>
      <c r="L91" s="16">
        <f>'[3]Calculation Recycling'!$N$107</f>
        <v>-0.26358217915411863</v>
      </c>
      <c r="M91" s="57"/>
    </row>
    <row r="92" spans="1:13" x14ac:dyDescent="0.2">
      <c r="A92" s="24" t="str">
        <f t="shared" si="14"/>
        <v>Recycling</v>
      </c>
      <c r="B92" s="24" t="s">
        <v>108</v>
      </c>
      <c r="C92" s="24" t="str">
        <v>Secondary steel and iron</v>
      </c>
      <c r="D92" s="24" t="s">
        <v>2</v>
      </c>
      <c r="E92" s="24" t="s">
        <v>81</v>
      </c>
      <c r="F92" s="25" t="s">
        <v>0</v>
      </c>
      <c r="G92" s="15">
        <f>'[3]Calculation Recycling'!$O$20</f>
        <v>0.48728961177481778</v>
      </c>
      <c r="H92" s="15">
        <f>'[3]Calculation Recycling'!$O$70</f>
        <v>0.51753538209454408</v>
      </c>
      <c r="I92" s="15">
        <f>'[3]Calculation Recycling'!$O$95</f>
        <v>0.54778115241426995</v>
      </c>
      <c r="J92" s="14">
        <f>'[3]Calculation Recycling'!$O$32</f>
        <v>0.69901000401290081</v>
      </c>
      <c r="K92" s="15">
        <f>'[3]Calculation Recycling'!$O$82</f>
        <v>0.78974731497207884</v>
      </c>
      <c r="L92" s="16">
        <f>'[3]Calculation Recycling'!$O$107</f>
        <v>0.88048462593125731</v>
      </c>
      <c r="M92" s="57"/>
    </row>
    <row r="93" spans="1:13" x14ac:dyDescent="0.2">
      <c r="A93" s="24" t="str">
        <f t="shared" si="14"/>
        <v>Recycling</v>
      </c>
      <c r="B93" s="24" t="s">
        <v>108</v>
      </c>
      <c r="C93" s="24" t="str">
        <v>Primary aluminum</v>
      </c>
      <c r="D93" s="24" t="s">
        <v>2</v>
      </c>
      <c r="E93" s="24" t="s">
        <v>81</v>
      </c>
      <c r="F93" s="25" t="s">
        <v>0</v>
      </c>
      <c r="G93" s="15">
        <f>'[3]Calculation Recycling'!$N$21</f>
        <v>-0.12506423271982303</v>
      </c>
      <c r="H93" s="15">
        <f>'[3]Calculation Recycling'!$N$71</f>
        <v>-0.1393753793447664</v>
      </c>
      <c r="I93" s="15">
        <f>'[3]Calculation Recycling'!$N$96</f>
        <v>-0.14653095265723803</v>
      </c>
      <c r="J93" s="14">
        <f>'[3]Calculation Recycling'!$N$33</f>
        <v>-0.16799767259465315</v>
      </c>
      <c r="K93" s="15">
        <f>'[3]Calculation Recycling'!$N$83</f>
        <v>-0.20377553915701152</v>
      </c>
      <c r="L93" s="16">
        <f>'[3]Calculation Recycling'!$N$108</f>
        <v>-0.23955340571936989</v>
      </c>
      <c r="M93" s="57"/>
    </row>
    <row r="94" spans="1:13" x14ac:dyDescent="0.2">
      <c r="A94" s="24" t="str">
        <f t="shared" si="14"/>
        <v>Recycling</v>
      </c>
      <c r="B94" s="24" t="s">
        <v>108</v>
      </c>
      <c r="C94" s="27" t="str">
        <v>Secondary aluminum</v>
      </c>
      <c r="D94" s="24" t="s">
        <v>2</v>
      </c>
      <c r="E94" s="24" t="s">
        <v>81</v>
      </c>
      <c r="F94" s="25" t="s">
        <v>0</v>
      </c>
      <c r="G94" s="15">
        <f>'[3]Calculation Recycling'!$O$21</f>
        <v>0.41396668676422133</v>
      </c>
      <c r="H94" s="15">
        <f>'[3]Calculation Recycling'!$O$71</f>
        <v>0.46133704856380042</v>
      </c>
      <c r="I94" s="15">
        <f>'[3]Calculation Recycling'!$O$96</f>
        <v>0.48502222946358975</v>
      </c>
      <c r="J94" s="14">
        <f>'[3]Calculation Recycling'!$O$33</f>
        <v>0.55607777216295839</v>
      </c>
      <c r="K94" s="15">
        <f>'[3]Calculation Recycling'!$O$83</f>
        <v>0.67450367666190614</v>
      </c>
      <c r="L94" s="16">
        <f>'[3]Calculation Recycling'!$O$108</f>
        <v>0.79292958116085366</v>
      </c>
      <c r="M94" s="57"/>
    </row>
    <row r="95" spans="1:13" x14ac:dyDescent="0.2">
      <c r="A95" s="13" t="str">
        <f t="shared" si="14"/>
        <v>Recycling</v>
      </c>
      <c r="B95" s="13" t="s">
        <v>108</v>
      </c>
      <c r="C95" s="13" t="str">
        <f t="array" ref="C95:C104">C85:C94</f>
        <v>Primary pulp and paper</v>
      </c>
      <c r="D95" s="13" t="s">
        <v>2</v>
      </c>
      <c r="E95" s="13" t="s">
        <v>82</v>
      </c>
      <c r="F95" s="33" t="s">
        <v>0</v>
      </c>
      <c r="G95" s="34">
        <f>'[3]Calculation Recycling'!$N$27</f>
        <v>-0.32766503071638087</v>
      </c>
      <c r="H95" s="34">
        <f>'[3]Calculation Recycling'!$N$77</f>
        <v>-0.34929587520202154</v>
      </c>
      <c r="I95" s="34">
        <f>'[3]Calculation Recycling'!$N$102</f>
        <v>-0.37092671968766233</v>
      </c>
      <c r="J95" s="35">
        <f>'[3]Calculation Recycling'!$N$39</f>
        <v>-0.37092671968766233</v>
      </c>
      <c r="K95" s="34">
        <f>'[3]Calculation Recycling'!$N$89</f>
        <v>-0.47908094211586594</v>
      </c>
      <c r="L95" s="36">
        <f>'[3]Calculation Recycling'!$N$114</f>
        <v>-0.56560432005842876</v>
      </c>
      <c r="M95" s="57"/>
    </row>
    <row r="96" spans="1:13" x14ac:dyDescent="0.2">
      <c r="A96" s="24" t="str">
        <f t="shared" si="14"/>
        <v>Recycling</v>
      </c>
      <c r="B96" s="24" t="s">
        <v>108</v>
      </c>
      <c r="C96" s="24" t="str">
        <v>Secondary pulp and paper</v>
      </c>
      <c r="D96" s="24" t="s">
        <v>2</v>
      </c>
      <c r="E96" s="24" t="s">
        <v>82</v>
      </c>
      <c r="F96" s="25" t="s">
        <v>0</v>
      </c>
      <c r="G96" s="15">
        <f>'[3]Calculation Recycling'!$O$27</f>
        <v>0.23518485336517947</v>
      </c>
      <c r="H96" s="15">
        <f>'[3]Calculation Recycling'!$O$77</f>
        <v>0.25071060836380732</v>
      </c>
      <c r="I96" s="15">
        <f>'[3]Calculation Recycling'!$O$102</f>
        <v>0.26623636336243517</v>
      </c>
      <c r="J96" s="14">
        <f>'[3]Calculation Recycling'!$O$39</f>
        <v>0.26623636336243517</v>
      </c>
      <c r="K96" s="15">
        <f>'[3]Calculation Recycling'!$O$89</f>
        <v>0.34386513835557464</v>
      </c>
      <c r="L96" s="16">
        <f>'[3]Calculation Recycling'!$O$114</f>
        <v>0.40596815835008626</v>
      </c>
      <c r="M96" s="57"/>
    </row>
    <row r="97" spans="1:13" x14ac:dyDescent="0.2">
      <c r="A97" s="24" t="str">
        <f t="shared" si="14"/>
        <v>Recycling</v>
      </c>
      <c r="B97" s="24" t="s">
        <v>108</v>
      </c>
      <c r="C97" s="24" t="str">
        <v>Primary plastics</v>
      </c>
      <c r="D97" s="24" t="s">
        <v>2</v>
      </c>
      <c r="E97" s="24" t="s">
        <v>82</v>
      </c>
      <c r="F97" s="25" t="s">
        <v>0</v>
      </c>
      <c r="G97" s="15">
        <f>'[3]Calculation Recycling'!$N$24</f>
        <v>-0.24860264716011093</v>
      </c>
      <c r="H97" s="15">
        <f>'[3]Calculation Recycling'!$N$74</f>
        <v>-0.26832981276805046</v>
      </c>
      <c r="I97" s="15">
        <f>'[3]Calculation Recycling'!$N$99</f>
        <v>-0.27819339557202039</v>
      </c>
      <c r="J97" s="14">
        <f>'[3]Calculation Recycling'!$N$36</f>
        <v>-0.2979205611799598</v>
      </c>
      <c r="K97" s="15">
        <f>'[3]Calculation Recycling'!$N$86</f>
        <v>-0.2979205611799598</v>
      </c>
      <c r="L97" s="16">
        <f>'[3]Calculation Recycling'!$N$111</f>
        <v>-0.2979205611799598</v>
      </c>
      <c r="M97" s="57"/>
    </row>
    <row r="98" spans="1:13" x14ac:dyDescent="0.2">
      <c r="A98" s="24" t="str">
        <f t="shared" si="14"/>
        <v>Recycling</v>
      </c>
      <c r="B98" s="24" t="s">
        <v>108</v>
      </c>
      <c r="C98" s="24" t="str">
        <v>Secondary plastics</v>
      </c>
      <c r="D98" s="24" t="s">
        <v>2</v>
      </c>
      <c r="E98" s="24" t="s">
        <v>82</v>
      </c>
      <c r="F98" s="25" t="s">
        <v>0</v>
      </c>
      <c r="G98" s="15">
        <f>'[3]Calculation Recycling'!$O$24</f>
        <v>4.4842177649831907</v>
      </c>
      <c r="H98" s="15">
        <f>'[3]Calculation Recycling'!$O$74</f>
        <v>4.8400502852013476</v>
      </c>
      <c r="I98" s="15">
        <f>'[3]Calculation Recycling'!$O$99</f>
        <v>5.0179665453104265</v>
      </c>
      <c r="J98" s="14">
        <f>'[3]Calculation Recycling'!$O$36</f>
        <v>5.3737990655285826</v>
      </c>
      <c r="K98" s="15">
        <f>'[3]Calculation Recycling'!$O$86</f>
        <v>5.3737990655285826</v>
      </c>
      <c r="L98" s="16">
        <f>'[3]Calculation Recycling'!$O$111</f>
        <v>5.3737990655285826</v>
      </c>
      <c r="M98" s="57"/>
    </row>
    <row r="99" spans="1:13" x14ac:dyDescent="0.2">
      <c r="A99" s="24" t="str">
        <f t="shared" si="14"/>
        <v>Recycling</v>
      </c>
      <c r="B99" s="24" t="s">
        <v>108</v>
      </c>
      <c r="C99" s="24" t="str">
        <v>Primary glass</v>
      </c>
      <c r="D99" s="24" t="s">
        <v>2</v>
      </c>
      <c r="E99" s="24" t="s">
        <v>82</v>
      </c>
      <c r="F99" s="25" t="s">
        <v>0</v>
      </c>
      <c r="G99" s="15">
        <f>'[3]Calculation Recycling'!$N$26</f>
        <v>-0.23025134744159848</v>
      </c>
      <c r="H99" s="15">
        <f>'[3]Calculation Recycling'!$N$76</f>
        <v>-0.23754688485570707</v>
      </c>
      <c r="I99" s="15">
        <f>'[3]Calculation Recycling'!$N$101</f>
        <v>-0.25213795968392461</v>
      </c>
      <c r="J99" s="14">
        <f>'[3]Calculation Recycling'!$N$38</f>
        <v>-0.33968440865322991</v>
      </c>
      <c r="K99" s="15">
        <f>'[3]Calculation Recycling'!$N$88</f>
        <v>-0.36886655830966508</v>
      </c>
      <c r="L99" s="16">
        <f>'[3]Calculation Recycling'!$N$113</f>
        <v>-0.39804870796609992</v>
      </c>
      <c r="M99" s="57"/>
    </row>
    <row r="100" spans="1:13" x14ac:dyDescent="0.2">
      <c r="A100" s="24" t="str">
        <f t="shared" si="14"/>
        <v>Recycling</v>
      </c>
      <c r="B100" s="24" t="s">
        <v>108</v>
      </c>
      <c r="C100" s="24" t="str">
        <v>Secondary glass</v>
      </c>
      <c r="D100" s="24" t="s">
        <v>2</v>
      </c>
      <c r="E100" s="24" t="s">
        <v>82</v>
      </c>
      <c r="F100" s="25" t="s">
        <v>0</v>
      </c>
      <c r="G100" s="15">
        <f>'[3]Calculation Recycling'!$O$26</f>
        <v>0.98892742798163069</v>
      </c>
      <c r="H100" s="15">
        <f>'[3]Calculation Recycling'!$O$76</f>
        <v>1.0202616943424752</v>
      </c>
      <c r="I100" s="15">
        <f>'[3]Calculation Recycling'!$O$101</f>
        <v>1.0829302270641636</v>
      </c>
      <c r="J100" s="14">
        <f>'[3]Calculation Recycling'!$O$38</f>
        <v>1.4589414233942946</v>
      </c>
      <c r="K100" s="15">
        <f>'[3]Calculation Recycling'!$O$88</f>
        <v>1.584278488837672</v>
      </c>
      <c r="L100" s="16">
        <f>'[3]Calculation Recycling'!$O$113</f>
        <v>1.7096155542810481</v>
      </c>
      <c r="M100" s="57"/>
    </row>
    <row r="101" spans="1:13" x14ac:dyDescent="0.2">
      <c r="A101" s="24" t="str">
        <f t="shared" si="14"/>
        <v>Recycling</v>
      </c>
      <c r="B101" s="24" t="s">
        <v>108</v>
      </c>
      <c r="C101" s="24" t="str">
        <v>Primary steel and iron</v>
      </c>
      <c r="D101" s="24" t="s">
        <v>2</v>
      </c>
      <c r="E101" s="24" t="s">
        <v>82</v>
      </c>
      <c r="F101" s="25" t="s">
        <v>0</v>
      </c>
      <c r="G101" s="15">
        <f>'[3]Calculation Recycling'!$N$20</f>
        <v>-0.14587518506064057</v>
      </c>
      <c r="H101" s="15">
        <f>'[3]Calculation Recycling'!$N$70</f>
        <v>-0.15492956922167722</v>
      </c>
      <c r="I101" s="15">
        <f>'[3]Calculation Recycling'!$N$95</f>
        <v>-0.16398395338271399</v>
      </c>
      <c r="J101" s="14">
        <f>'[3]Calculation Recycling'!$N$32</f>
        <v>-0.20925587418789804</v>
      </c>
      <c r="K101" s="15">
        <f>'[3]Calculation Recycling'!$N$82</f>
        <v>-0.23641902667100823</v>
      </c>
      <c r="L101" s="16">
        <f>'[3]Calculation Recycling'!$N$107</f>
        <v>-0.26358217915411863</v>
      </c>
      <c r="M101" s="57"/>
    </row>
    <row r="102" spans="1:13" x14ac:dyDescent="0.2">
      <c r="A102" s="24" t="str">
        <f t="shared" si="14"/>
        <v>Recycling</v>
      </c>
      <c r="B102" s="24" t="s">
        <v>108</v>
      </c>
      <c r="C102" s="24" t="str">
        <v>Secondary steel and iron</v>
      </c>
      <c r="D102" s="24" t="s">
        <v>2</v>
      </c>
      <c r="E102" s="24" t="s">
        <v>82</v>
      </c>
      <c r="F102" s="25" t="s">
        <v>0</v>
      </c>
      <c r="G102" s="15">
        <f>'[3]Calculation Recycling'!$O$20</f>
        <v>0.48728961177481778</v>
      </c>
      <c r="H102" s="15">
        <f>'[3]Calculation Recycling'!$O$70</f>
        <v>0.51753538209454408</v>
      </c>
      <c r="I102" s="15">
        <f>'[3]Calculation Recycling'!$O$95</f>
        <v>0.54778115241426995</v>
      </c>
      <c r="J102" s="14">
        <f>'[3]Calculation Recycling'!$O$32</f>
        <v>0.69901000401290081</v>
      </c>
      <c r="K102" s="15">
        <f>'[3]Calculation Recycling'!$O$82</f>
        <v>0.78974731497207884</v>
      </c>
      <c r="L102" s="16">
        <f>'[3]Calculation Recycling'!$O$107</f>
        <v>0.88048462593125731</v>
      </c>
      <c r="M102" s="57"/>
    </row>
    <row r="103" spans="1:13" x14ac:dyDescent="0.2">
      <c r="A103" s="24" t="str">
        <f t="shared" si="14"/>
        <v>Recycling</v>
      </c>
      <c r="B103" s="24" t="s">
        <v>108</v>
      </c>
      <c r="C103" s="24" t="str">
        <v>Primary aluminum</v>
      </c>
      <c r="D103" s="24" t="s">
        <v>2</v>
      </c>
      <c r="E103" s="24" t="s">
        <v>82</v>
      </c>
      <c r="F103" s="25" t="s">
        <v>0</v>
      </c>
      <c r="G103" s="15">
        <f>'[3]Calculation Recycling'!$N$21</f>
        <v>-0.12506423271982303</v>
      </c>
      <c r="H103" s="15">
        <f>'[3]Calculation Recycling'!$N$71</f>
        <v>-0.1393753793447664</v>
      </c>
      <c r="I103" s="15">
        <f>'[3]Calculation Recycling'!$N$96</f>
        <v>-0.14653095265723803</v>
      </c>
      <c r="J103" s="14">
        <f>'[3]Calculation Recycling'!$N$33</f>
        <v>-0.16799767259465315</v>
      </c>
      <c r="K103" s="15">
        <f>'[3]Calculation Recycling'!$N$83</f>
        <v>-0.20377553915701152</v>
      </c>
      <c r="L103" s="16">
        <f>'[3]Calculation Recycling'!$N$108</f>
        <v>-0.23955340571936989</v>
      </c>
      <c r="M103" s="57"/>
    </row>
    <row r="104" spans="1:13" x14ac:dyDescent="0.2">
      <c r="A104" s="27" t="str">
        <f t="shared" si="14"/>
        <v>Recycling</v>
      </c>
      <c r="B104" s="27" t="s">
        <v>108</v>
      </c>
      <c r="C104" s="27" t="str">
        <v>Secondary aluminum</v>
      </c>
      <c r="D104" s="27" t="s">
        <v>2</v>
      </c>
      <c r="E104" s="27" t="s">
        <v>82</v>
      </c>
      <c r="F104" s="28" t="s">
        <v>0</v>
      </c>
      <c r="G104" s="29">
        <f>'[3]Calculation Recycling'!$O$21</f>
        <v>0.41396668676422133</v>
      </c>
      <c r="H104" s="29">
        <f>'[3]Calculation Recycling'!$O$71</f>
        <v>0.46133704856380042</v>
      </c>
      <c r="I104" s="29">
        <f>'[3]Calculation Recycling'!$O$96</f>
        <v>0.48502222946358975</v>
      </c>
      <c r="J104" s="30">
        <f>'[3]Calculation Recycling'!$O$33</f>
        <v>0.55607777216295839</v>
      </c>
      <c r="K104" s="29">
        <f>'[3]Calculation Recycling'!$O$83</f>
        <v>0.67450367666190614</v>
      </c>
      <c r="L104" s="31">
        <f>'[3]Calculation Recycling'!$O$108</f>
        <v>0.79292958116085366</v>
      </c>
      <c r="M104" s="57"/>
    </row>
    <row r="105" spans="1:13" x14ac:dyDescent="0.2">
      <c r="A105" s="24" t="str">
        <f t="shared" si="14"/>
        <v>Recycling</v>
      </c>
      <c r="B105" s="24" t="s">
        <v>108</v>
      </c>
      <c r="C105" s="13" t="str">
        <f t="array" ref="C105:C114">C95:C104</f>
        <v>Primary pulp and paper</v>
      </c>
      <c r="D105" s="24" t="s">
        <v>2</v>
      </c>
      <c r="E105" s="24" t="s">
        <v>83</v>
      </c>
      <c r="F105" s="25" t="s">
        <v>0</v>
      </c>
      <c r="G105" s="15">
        <f>'[3]Calculation Recycling'!$AH$27</f>
        <v>-0.38694258481693267</v>
      </c>
      <c r="H105" s="15">
        <f>'[3]Calculation Recycling'!$AH$77</f>
        <v>-0.4124866437828939</v>
      </c>
      <c r="I105" s="15">
        <f>'[3]Calculation Recycling'!$AH$102</f>
        <v>-0.43803070274885503</v>
      </c>
      <c r="J105" s="14">
        <f>'[3]Calculation Recycling'!$AH$39</f>
        <v>-0.43803070274885503</v>
      </c>
      <c r="K105" s="15">
        <f>'[3]Calculation Recycling'!$AH$89</f>
        <v>-0.56575099757866054</v>
      </c>
      <c r="L105" s="16">
        <f>'[3]Calculation Recycling'!$AH$114</f>
        <v>-0.66792723344250515</v>
      </c>
      <c r="M105" s="57"/>
    </row>
    <row r="106" spans="1:13" x14ac:dyDescent="0.2">
      <c r="A106" s="24" t="str">
        <f t="shared" si="14"/>
        <v>Recycling</v>
      </c>
      <c r="B106" s="24" t="s">
        <v>108</v>
      </c>
      <c r="C106" s="24" t="str">
        <v>Secondary pulp and paper</v>
      </c>
      <c r="D106" s="24" t="s">
        <v>2</v>
      </c>
      <c r="E106" s="24" t="s">
        <v>83</v>
      </c>
      <c r="F106" s="25" t="s">
        <v>0</v>
      </c>
      <c r="G106" s="15">
        <f>'[3]Calculation Recycling'!$AI$27</f>
        <v>0.24893278239890337</v>
      </c>
      <c r="H106" s="15">
        <f>'[3]Calculation Recycling'!$AI$77</f>
        <v>0.26536610848309938</v>
      </c>
      <c r="I106" s="15">
        <f>'[3]Calculation Recycling'!$AI$102</f>
        <v>0.28179943456729561</v>
      </c>
      <c r="J106" s="14">
        <f>'[3]Calculation Recycling'!$AI$39</f>
        <v>0.28179943456729561</v>
      </c>
      <c r="K106" s="15">
        <f>'[3]Calculation Recycling'!$AI$89</f>
        <v>0.36396606498827588</v>
      </c>
      <c r="L106" s="16">
        <f>'[3]Calculation Recycling'!$AI$114</f>
        <v>0.42969936932506037</v>
      </c>
      <c r="M106" s="57"/>
    </row>
    <row r="107" spans="1:13" x14ac:dyDescent="0.2">
      <c r="A107" s="24" t="str">
        <f t="shared" si="14"/>
        <v>Recycling</v>
      </c>
      <c r="B107" s="24" t="s">
        <v>108</v>
      </c>
      <c r="C107" s="24" t="str">
        <v>Primary plastics</v>
      </c>
      <c r="D107" s="24" t="s">
        <v>2</v>
      </c>
      <c r="E107" s="24" t="s">
        <v>83</v>
      </c>
      <c r="F107" s="25" t="s">
        <v>0</v>
      </c>
      <c r="G107" s="15">
        <f>'[3]Calculation Recycling'!$AH$24</f>
        <v>-0.26473748527778318</v>
      </c>
      <c r="H107" s="15">
        <f>'[3]Calculation Recycling'!$AH$74</f>
        <v>-0.28574498569841811</v>
      </c>
      <c r="I107" s="15">
        <f>'[3]Calculation Recycling'!$AH$99</f>
        <v>-0.29624873590873546</v>
      </c>
      <c r="J107" s="14">
        <f>'[3]Calculation Recycling'!$AH$36</f>
        <v>-0.31725623632937017</v>
      </c>
      <c r="K107" s="15">
        <f>'[3]Calculation Recycling'!$AH$86</f>
        <v>-0.31725623632937017</v>
      </c>
      <c r="L107" s="16">
        <f>'[3]Calculation Recycling'!$AH$111</f>
        <v>-0.31725623632937017</v>
      </c>
      <c r="M107" s="57"/>
    </row>
    <row r="108" spans="1:13" x14ac:dyDescent="0.2">
      <c r="A108" s="24" t="str">
        <f t="shared" si="14"/>
        <v>Recycling</v>
      </c>
      <c r="B108" s="24" t="s">
        <v>108</v>
      </c>
      <c r="C108" s="24" t="str">
        <v>Secondary plastics</v>
      </c>
      <c r="D108" s="24" t="s">
        <v>2</v>
      </c>
      <c r="E108" s="24" t="s">
        <v>83</v>
      </c>
      <c r="F108" s="25" t="s">
        <v>0</v>
      </c>
      <c r="G108" s="15">
        <f>'[3]Calculation Recycling'!$AI$24</f>
        <v>5.2553325012209609</v>
      </c>
      <c r="H108" s="15">
        <f>'[3]Calculation Recycling'!$AI$74</f>
        <v>5.6723546679690253</v>
      </c>
      <c r="I108" s="15">
        <f>'[3]Calculation Recycling'!$AI$99</f>
        <v>5.8808657513430571</v>
      </c>
      <c r="J108" s="14">
        <f>'[3]Calculation Recycling'!$AI$36</f>
        <v>6.2978879180911198</v>
      </c>
      <c r="K108" s="15">
        <f>'[3]Calculation Recycling'!$AI$86</f>
        <v>6.2978879180911198</v>
      </c>
      <c r="L108" s="16">
        <f>'[3]Calculation Recycling'!$AI$111</f>
        <v>6.2978879180911198</v>
      </c>
      <c r="M108" s="57"/>
    </row>
    <row r="109" spans="1:13" x14ac:dyDescent="0.2">
      <c r="A109" s="24" t="str">
        <f t="shared" si="14"/>
        <v>Recycling</v>
      </c>
      <c r="B109" s="24" t="s">
        <v>108</v>
      </c>
      <c r="C109" s="24" t="str">
        <v>Primary glass</v>
      </c>
      <c r="D109" s="24" t="s">
        <v>2</v>
      </c>
      <c r="E109" s="24" t="s">
        <v>83</v>
      </c>
      <c r="F109" s="25" t="s">
        <v>0</v>
      </c>
      <c r="G109" s="15">
        <f>'[3]Calculation Recycling'!$AH$26</f>
        <v>-0.45371353516444968</v>
      </c>
      <c r="H109" s="15">
        <f>'[3]Calculation Recycling'!$AH$76</f>
        <v>-0.46808949476538531</v>
      </c>
      <c r="I109" s="15">
        <f>'[3]Calculation Recycling'!$AH$101</f>
        <v>-0.49684141396725634</v>
      </c>
      <c r="J109" s="14">
        <f>'[3]Calculation Recycling'!$AH$38</f>
        <v>-0.66935292917848277</v>
      </c>
      <c r="K109" s="15">
        <f>'[3]Calculation Recycling'!$AH$88</f>
        <v>-0.72685676758222484</v>
      </c>
      <c r="L109" s="16">
        <f>'[3]Calculation Recycling'!$AH$113</f>
        <v>-0.78436060598596691</v>
      </c>
      <c r="M109" s="57"/>
    </row>
    <row r="110" spans="1:13" x14ac:dyDescent="0.2">
      <c r="A110" s="24" t="str">
        <f t="shared" si="14"/>
        <v>Recycling</v>
      </c>
      <c r="B110" s="24" t="s">
        <v>108</v>
      </c>
      <c r="C110" s="24" t="str">
        <v>Secondary glass</v>
      </c>
      <c r="D110" s="24" t="s">
        <v>2</v>
      </c>
      <c r="E110" s="24" t="s">
        <v>83</v>
      </c>
      <c r="F110" s="25" t="s">
        <v>0</v>
      </c>
      <c r="G110" s="15">
        <f>'[3]Calculation Recycling'!$AI$26</f>
        <v>1.0368320929367139</v>
      </c>
      <c r="H110" s="15">
        <f>'[3]Calculation Recycling'!$AI$76</f>
        <v>1.0696842234679513</v>
      </c>
      <c r="I110" s="15">
        <f>'[3]Calculation Recycling'!$AI$101</f>
        <v>1.1353884845304263</v>
      </c>
      <c r="J110" s="14">
        <f>'[3]Calculation Recycling'!$AI$38</f>
        <v>1.5296140509052738</v>
      </c>
      <c r="K110" s="15">
        <f>'[3]Calculation Recycling'!$AI$88</f>
        <v>1.6610225730302233</v>
      </c>
      <c r="L110" s="16">
        <f>'[3]Calculation Recycling'!$AI$113</f>
        <v>1.7924310951551723</v>
      </c>
      <c r="M110" s="57"/>
    </row>
    <row r="111" spans="1:13" x14ac:dyDescent="0.2">
      <c r="A111" s="24" t="str">
        <f t="shared" si="14"/>
        <v>Recycling</v>
      </c>
      <c r="B111" s="24" t="s">
        <v>108</v>
      </c>
      <c r="C111" s="24" t="str">
        <v>Primary steel and iron</v>
      </c>
      <c r="D111" s="24" t="s">
        <v>2</v>
      </c>
      <c r="E111" s="24" t="s">
        <v>83</v>
      </c>
      <c r="F111" s="25" t="s">
        <v>0</v>
      </c>
      <c r="G111" s="15">
        <f>'[3]Calculation Recycling'!$AH$20</f>
        <v>-0.23311774038044064</v>
      </c>
      <c r="H111" s="15">
        <f>'[3]Calculation Recycling'!$AH$70</f>
        <v>-0.24758721697703612</v>
      </c>
      <c r="I111" s="15">
        <f>'[3]Calculation Recycling'!$AH$95</f>
        <v>-0.26205669357363148</v>
      </c>
      <c r="J111" s="14">
        <f>'[3]Calculation Recycling'!$AH$32</f>
        <v>-0.33440407655660886</v>
      </c>
      <c r="K111" s="15">
        <f>'[3]Calculation Recycling'!$AH$82</f>
        <v>-0.37781250634639518</v>
      </c>
      <c r="L111" s="16">
        <f>'[3]Calculation Recycling'!$AH$107</f>
        <v>-0.4212209361361815</v>
      </c>
      <c r="M111" s="57"/>
    </row>
    <row r="112" spans="1:13" x14ac:dyDescent="0.2">
      <c r="A112" s="24" t="str">
        <f t="shared" si="14"/>
        <v>Recycling</v>
      </c>
      <c r="B112" s="24" t="s">
        <v>108</v>
      </c>
      <c r="C112" s="24" t="str">
        <v>Secondary steel and iron</v>
      </c>
      <c r="D112" s="24" t="s">
        <v>2</v>
      </c>
      <c r="E112" s="24" t="s">
        <v>83</v>
      </c>
      <c r="F112" s="25" t="s">
        <v>0</v>
      </c>
      <c r="G112" s="15">
        <f>'[3]Calculation Recycling'!$AI$20</f>
        <v>0.52157727049743041</v>
      </c>
      <c r="H112" s="15">
        <f>'[3]Calculation Recycling'!$AI$70</f>
        <v>0.55395125497609921</v>
      </c>
      <c r="I112" s="15">
        <f>'[3]Calculation Recycling'!$AI$95</f>
        <v>0.58632523945476778</v>
      </c>
      <c r="J112" s="14">
        <f>'[3]Calculation Recycling'!$AI$32</f>
        <v>0.74819516184811152</v>
      </c>
      <c r="K112" s="15">
        <f>'[3]Calculation Recycling'!$AI$82</f>
        <v>0.84531711528411768</v>
      </c>
      <c r="L112" s="16">
        <f>'[3]Calculation Recycling'!$AI$107</f>
        <v>0.94243906872012384</v>
      </c>
      <c r="M112" s="57"/>
    </row>
    <row r="113" spans="1:13" x14ac:dyDescent="0.2">
      <c r="A113" s="24" t="str">
        <f t="shared" si="14"/>
        <v>Recycling</v>
      </c>
      <c r="B113" s="24" t="s">
        <v>108</v>
      </c>
      <c r="C113" s="24" t="str">
        <v>Primary aluminum</v>
      </c>
      <c r="D113" s="24" t="s">
        <v>2</v>
      </c>
      <c r="E113" s="24" t="s">
        <v>83</v>
      </c>
      <c r="F113" s="25" t="s">
        <v>0</v>
      </c>
      <c r="G113" s="15">
        <f>'[3]Calculation Recycling'!$AH$21</f>
        <v>-0.27533808736020593</v>
      </c>
      <c r="H113" s="15">
        <f>'[3]Calculation Recycling'!$AH$71</f>
        <v>-0.30684512704019695</v>
      </c>
      <c r="I113" s="15">
        <f>'[3]Calculation Recycling'!$AH$96</f>
        <v>-0.32259864688019224</v>
      </c>
      <c r="J113" s="14">
        <f>'[3]Calculation Recycling'!$AH$33</f>
        <v>-0.36985920640017889</v>
      </c>
      <c r="K113" s="15">
        <f>'[3]Calculation Recycling'!$AH$83</f>
        <v>-0.44862680560015666</v>
      </c>
      <c r="L113" s="16">
        <f>'[3]Calculation Recycling'!$AH$108</f>
        <v>-0.527394404800134</v>
      </c>
      <c r="M113" s="57"/>
    </row>
    <row r="114" spans="1:13" x14ac:dyDescent="0.2">
      <c r="A114" s="24" t="str">
        <f t="shared" si="14"/>
        <v>Recycling</v>
      </c>
      <c r="B114" s="24" t="s">
        <v>108</v>
      </c>
      <c r="C114" s="27" t="str">
        <v>Secondary aluminum</v>
      </c>
      <c r="D114" s="24" t="s">
        <v>2</v>
      </c>
      <c r="E114" s="24" t="s">
        <v>83</v>
      </c>
      <c r="F114" s="25" t="s">
        <v>0</v>
      </c>
      <c r="G114" s="15">
        <f>'[3]Calculation Recycling'!$AI$21</f>
        <v>0.47855590146086957</v>
      </c>
      <c r="H114" s="15">
        <f>'[3]Calculation Recycling'!$AI$71</f>
        <v>0.5333172311446055</v>
      </c>
      <c r="I114" s="15">
        <f>'[3]Calculation Recycling'!$AI$96</f>
        <v>0.56069789598647324</v>
      </c>
      <c r="J114" s="14">
        <f>'[3]Calculation Recycling'!$AI$33</f>
        <v>0.64283989051207691</v>
      </c>
      <c r="K114" s="15">
        <f>'[3]Calculation Recycling'!$AI$83</f>
        <v>0.77974321472141694</v>
      </c>
      <c r="L114" s="16">
        <f>'[3]Calculation Recycling'!$AI$108</f>
        <v>0.91664653893075632</v>
      </c>
      <c r="M114" s="57"/>
    </row>
    <row r="115" spans="1:13" x14ac:dyDescent="0.2">
      <c r="A115" s="13" t="str">
        <f t="shared" si="14"/>
        <v>Recycling</v>
      </c>
      <c r="B115" s="13" t="s">
        <v>111</v>
      </c>
      <c r="C115" s="13" t="str">
        <f t="array" ref="C115:C124">C105:C114</f>
        <v>Primary pulp and paper</v>
      </c>
      <c r="D115" s="13" t="s">
        <v>2</v>
      </c>
      <c r="E115" s="13" t="s">
        <v>111</v>
      </c>
      <c r="F115" s="33" t="s">
        <v>0</v>
      </c>
      <c r="G115" s="34">
        <f>'[3]Calculation Recycling'!$R$27</f>
        <v>0.63116858993857861</v>
      </c>
      <c r="H115" s="34">
        <f>'[3]Calculation Recycling'!$R$77</f>
        <v>0.70208896341416915</v>
      </c>
      <c r="I115" s="34">
        <f>'[3]Calculation Recycling'!$R$102</f>
        <v>0.77945664356935862</v>
      </c>
      <c r="J115" s="35">
        <f>'[3]Calculation Recycling'!$R$39</f>
        <v>0.77945664356935862</v>
      </c>
      <c r="K115" s="34">
        <f>'[3]Calculation Recycling'!$R$89</f>
        <v>1.3028262446191698</v>
      </c>
      <c r="L115" s="36">
        <f>'[3]Calculation Recycling'!$R$114</f>
        <v>2.0113881660404531</v>
      </c>
      <c r="M115" s="57"/>
    </row>
    <row r="116" spans="1:13" x14ac:dyDescent="0.2">
      <c r="A116" s="24" t="str">
        <f t="shared" si="14"/>
        <v>Recycling</v>
      </c>
      <c r="B116" s="24" t="s">
        <v>111</v>
      </c>
      <c r="C116" s="24" t="str">
        <v>Secondary pulp and paper</v>
      </c>
      <c r="D116" s="24" t="s">
        <v>2</v>
      </c>
      <c r="E116" s="24" t="s">
        <v>111</v>
      </c>
      <c r="F116" s="25" t="s">
        <v>0</v>
      </c>
      <c r="G116" s="15">
        <f>'[3]Calculation Recycling'!$S$27</f>
        <v>-0.19931639682270919</v>
      </c>
      <c r="H116" s="15">
        <f>'[3]Calculation Recycling'!$S$77</f>
        <v>-0.20971488517566106</v>
      </c>
      <c r="I116" s="15">
        <f>'[3]Calculation Recycling'!$S$102</f>
        <v>-0.21984674562212692</v>
      </c>
      <c r="J116" s="14">
        <f>'[3]Calculation Recycling'!$S$39</f>
        <v>-0.21984674562212692</v>
      </c>
      <c r="K116" s="15">
        <f>'[3]Calculation Recycling'!$S$89</f>
        <v>-0.26684392962079395</v>
      </c>
      <c r="L116" s="16">
        <f>'[3]Calculation Recycling'!$S$114</f>
        <v>-0.30055225469570002</v>
      </c>
      <c r="M116" s="57"/>
    </row>
    <row r="117" spans="1:13" x14ac:dyDescent="0.2">
      <c r="A117" s="24" t="str">
        <f t="shared" si="14"/>
        <v>Recycling</v>
      </c>
      <c r="B117" s="24" t="s">
        <v>111</v>
      </c>
      <c r="C117" s="24" t="str">
        <v>Primary plastics</v>
      </c>
      <c r="D117" s="24" t="s">
        <v>2</v>
      </c>
      <c r="E117" s="24" t="s">
        <v>111</v>
      </c>
      <c r="F117" s="25" t="s">
        <v>0</v>
      </c>
      <c r="G117" s="15">
        <f>'[3]Calculation Recycling'!$R$24</f>
        <v>0.36005845528789493</v>
      </c>
      <c r="H117" s="15">
        <f>'[3]Calculation Recycling'!$R$74</f>
        <v>0.40006017456106857</v>
      </c>
      <c r="I117" s="15">
        <f>'[3]Calculation Recycling'!$R$99</f>
        <v>0.42095659507690542</v>
      </c>
      <c r="J117" s="14">
        <f>'[3]Calculation Recycling'!$R$36</f>
        <v>0.46467833646388712</v>
      </c>
      <c r="K117" s="15">
        <f>'[3]Calculation Recycling'!$R$86</f>
        <v>0.46467833646388712</v>
      </c>
      <c r="L117" s="16">
        <f>'[3]Calculation Recycling'!$R$111</f>
        <v>0.46467833646388712</v>
      </c>
      <c r="M117" s="57"/>
    </row>
    <row r="118" spans="1:13" x14ac:dyDescent="0.2">
      <c r="A118" s="24" t="str">
        <f t="shared" si="14"/>
        <v>Recycling</v>
      </c>
      <c r="B118" s="24" t="s">
        <v>111</v>
      </c>
      <c r="C118" s="24" t="str">
        <v>Secondary plastics</v>
      </c>
      <c r="D118" s="24" t="s">
        <v>2</v>
      </c>
      <c r="E118" s="24" t="s">
        <v>111</v>
      </c>
      <c r="F118" s="25" t="s">
        <v>0</v>
      </c>
      <c r="G118" s="15">
        <f>'[3]Calculation Recycling'!$S$24</f>
        <v>-0.84013639567175491</v>
      </c>
      <c r="H118" s="15">
        <f>'[3]Calculation Recycling'!$S$74</f>
        <v>-0.85012787094227016</v>
      </c>
      <c r="I118" s="15">
        <f>'[3]Calculation Recycling'!$S$99</f>
        <v>-0.85466945061068622</v>
      </c>
      <c r="J118" s="14">
        <f>'[3]Calculation Recycling'!$S$36</f>
        <v>-0.86297405343293276</v>
      </c>
      <c r="K118" s="15">
        <f>'[3]Calculation Recycling'!$S$86</f>
        <v>-0.86297405343293276</v>
      </c>
      <c r="L118" s="16">
        <f>'[3]Calculation Recycling'!$S$111</f>
        <v>-0.86297405343293276</v>
      </c>
      <c r="M118" s="57"/>
    </row>
    <row r="119" spans="1:13" x14ac:dyDescent="0.2">
      <c r="A119" s="24" t="str">
        <f t="shared" si="14"/>
        <v>Recycling</v>
      </c>
      <c r="B119" s="24" t="s">
        <v>111</v>
      </c>
      <c r="C119" s="24" t="str">
        <v>Primary glass</v>
      </c>
      <c r="D119" s="24" t="s">
        <v>2</v>
      </c>
      <c r="E119" s="24" t="s">
        <v>111</v>
      </c>
      <c r="F119" s="25" t="s">
        <v>0</v>
      </c>
      <c r="G119" s="15">
        <f>'[3]Calculation Recycling'!$R$26</f>
        <v>0.8305414174954826</v>
      </c>
      <c r="H119" s="15">
        <f>'[3]Calculation Recycling'!$R$76</f>
        <v>0.88001550986022536</v>
      </c>
      <c r="I119" s="15">
        <f>'[3]Calculation Recycling'!$R$101</f>
        <v>0.987444967566524</v>
      </c>
      <c r="J119" s="14">
        <f>'[3]Calculation Recycling'!$R$38</f>
        <v>2.0243727767316666</v>
      </c>
      <c r="K119" s="15">
        <f>'[3]Calculation Recycling'!$R$88</f>
        <v>2.6610828349909679</v>
      </c>
      <c r="L119" s="16">
        <f>'[3]Calculation Recycling'!$R$113</f>
        <v>3.637371590988554</v>
      </c>
      <c r="M119" s="57"/>
    </row>
    <row r="120" spans="1:13" x14ac:dyDescent="0.2">
      <c r="A120" s="24" t="str">
        <f t="shared" si="14"/>
        <v>Recycling</v>
      </c>
      <c r="B120" s="24" t="s">
        <v>111</v>
      </c>
      <c r="C120" s="24" t="str">
        <v>Secondary glass</v>
      </c>
      <c r="D120" s="24" t="s">
        <v>2</v>
      </c>
      <c r="E120" s="24" t="s">
        <v>111</v>
      </c>
      <c r="F120" s="25" t="s">
        <v>0</v>
      </c>
      <c r="G120" s="15">
        <f>'[3]Calculation Recycling'!$S$26</f>
        <v>-0.50904151394884423</v>
      </c>
      <c r="H120" s="15">
        <f>'[3]Calculation Recycling'!$S$76</f>
        <v>-0.51683450579092605</v>
      </c>
      <c r="I120" s="15">
        <f>'[3]Calculation Recycling'!$S$101</f>
        <v>-0.53170113638197447</v>
      </c>
      <c r="J120" s="14">
        <f>'[3]Calculation Recycling'!$S$38</f>
        <v>-0.60468277746530319</v>
      </c>
      <c r="K120" s="15">
        <f>'[3]Calculation Recycling'!$S$88</f>
        <v>-0.62420461561516483</v>
      </c>
      <c r="L120" s="16">
        <f>'[3]Calculation Recycling'!$S$113</f>
        <v>-0.64188910429209811</v>
      </c>
      <c r="M120" s="57"/>
    </row>
    <row r="121" spans="1:13" x14ac:dyDescent="0.2">
      <c r="A121" s="24" t="str">
        <f t="shared" si="14"/>
        <v>Recycling</v>
      </c>
      <c r="B121" s="24" t="s">
        <v>111</v>
      </c>
      <c r="C121" s="24" t="str">
        <v>Primary steel and iron</v>
      </c>
      <c r="D121" s="24" t="s">
        <v>2</v>
      </c>
      <c r="E121" s="24" t="s">
        <v>111</v>
      </c>
      <c r="F121" s="25" t="s">
        <v>0</v>
      </c>
      <c r="G121" s="15">
        <f>'[3]Calculation Recycling'!$R$20</f>
        <v>0.303981135914281</v>
      </c>
      <c r="H121" s="15">
        <f>'[3]Calculation Recycling'!$R$70</f>
        <v>0.32905769622032488</v>
      </c>
      <c r="I121" s="15">
        <f>'[3]Calculation Recycling'!$R$95</f>
        <v>0.35511765104817417</v>
      </c>
      <c r="J121" s="14">
        <f>'[3]Calculation Recycling'!$R$32</f>
        <v>0.5024130479012372</v>
      </c>
      <c r="K121" s="15">
        <f>'[3]Calculation Recycling'!$R$82</f>
        <v>0.6072325628710904</v>
      </c>
      <c r="L121" s="16">
        <f>'[3]Calculation Recycling'!$R$107</f>
        <v>0.72777500508642246</v>
      </c>
      <c r="M121" s="57"/>
    </row>
    <row r="122" spans="1:13" x14ac:dyDescent="0.2">
      <c r="A122" s="24" t="str">
        <f t="shared" si="14"/>
        <v>Recycling</v>
      </c>
      <c r="B122" s="24" t="s">
        <v>111</v>
      </c>
      <c r="C122" s="24" t="str">
        <v>Secondary steel and iron</v>
      </c>
      <c r="D122" s="24" t="s">
        <v>2</v>
      </c>
      <c r="E122" s="24" t="s">
        <v>111</v>
      </c>
      <c r="F122" s="25" t="s">
        <v>0</v>
      </c>
      <c r="G122" s="15">
        <f>'[3]Calculation Recycling'!$S$20</f>
        <v>-0.34278723837142333</v>
      </c>
      <c r="H122" s="15">
        <f>'[3]Calculation Recycling'!$S$70</f>
        <v>-0.35647917090535208</v>
      </c>
      <c r="I122" s="15">
        <f>'[3]Calculation Recycling'!$S$95</f>
        <v>-0.36961224905014078</v>
      </c>
      <c r="J122" s="14">
        <f>'[3]Calculation Recycling'!$S$32</f>
        <v>-0.42798148524920188</v>
      </c>
      <c r="K122" s="15">
        <f>'[3]Calculation Recycling'!$S$82</f>
        <v>-0.45808772286766486</v>
      </c>
      <c r="L122" s="16">
        <f>'[3]Calculation Recycling'!$S$107</f>
        <v>-0.4851833367242816</v>
      </c>
      <c r="M122" s="57"/>
    </row>
    <row r="123" spans="1:13" x14ac:dyDescent="0.2">
      <c r="A123" s="24" t="str">
        <f t="shared" si="14"/>
        <v>Recycling</v>
      </c>
      <c r="B123" s="24" t="s">
        <v>111</v>
      </c>
      <c r="C123" s="24" t="str">
        <v>Primary aluminum</v>
      </c>
      <c r="D123" s="24" t="s">
        <v>2</v>
      </c>
      <c r="E123" s="24" t="s">
        <v>111</v>
      </c>
      <c r="F123" s="25" t="s">
        <v>0</v>
      </c>
      <c r="G123" s="15">
        <f>'[3]Calculation Recycling'!$R$21</f>
        <v>0.37995385542114124</v>
      </c>
      <c r="H123" s="15">
        <f>'[3]Calculation Recycling'!$R$71</f>
        <v>0.44267903066755676</v>
      </c>
      <c r="I123" s="15">
        <f>'[3]Calculation Recycling'!$R$96</f>
        <v>0.47622970579936008</v>
      </c>
      <c r="J123" s="14">
        <f>'[3]Calculation Recycling'!$R$33</f>
        <v>0.5869469337343125</v>
      </c>
      <c r="K123" s="15">
        <f>'[3]Calculation Recycling'!$R$83</f>
        <v>0.81365363855350004</v>
      </c>
      <c r="L123" s="16">
        <f>'[3]Calculation Recycling'!$R$108</f>
        <v>1.1159292449790832</v>
      </c>
      <c r="M123" s="57"/>
    </row>
    <row r="124" spans="1:13" x14ac:dyDescent="0.2">
      <c r="A124" s="27" t="str">
        <f t="shared" si="14"/>
        <v>Recycling</v>
      </c>
      <c r="B124" s="27" t="s">
        <v>111</v>
      </c>
      <c r="C124" s="27" t="str">
        <v>Secondary aluminum</v>
      </c>
      <c r="D124" s="27" t="s">
        <v>2</v>
      </c>
      <c r="E124" s="27" t="s">
        <v>111</v>
      </c>
      <c r="F124" s="28" t="s">
        <v>0</v>
      </c>
      <c r="G124" s="29">
        <f>'[3]Calculation Recycling'!$S$21</f>
        <v>-0.32366439535874969</v>
      </c>
      <c r="H124" s="29">
        <f>'[3]Calculation Recycling'!$S$71</f>
        <v>-0.34781923838165152</v>
      </c>
      <c r="I124" s="29">
        <f>'[3]Calculation Recycling'!$S$96</f>
        <v>-0.35926100612934175</v>
      </c>
      <c r="J124" s="30">
        <f>'[3]Calculation Recycling'!$S$33</f>
        <v>-0.39129795582287463</v>
      </c>
      <c r="K124" s="29">
        <f>'[3]Calculation Recycling'!$S$83</f>
        <v>-0.43812118999034588</v>
      </c>
      <c r="L124" s="31">
        <f>'[3]Calculation Recycling'!$S$108</f>
        <v>-0.47825539070532119</v>
      </c>
      <c r="M124" s="57"/>
    </row>
    <row r="125" spans="1:13" x14ac:dyDescent="0.2">
      <c r="A125" s="23" t="s">
        <v>112</v>
      </c>
      <c r="B125" s="24" t="s">
        <v>92</v>
      </c>
      <c r="C125" s="23" t="str">
        <f t="array" ref="C125:C138">TRANSPOSE([3]sfec_run2!E3:R3)</f>
        <v>Paddy rice</v>
      </c>
      <c r="D125" s="24" t="s">
        <v>2</v>
      </c>
      <c r="E125" s="32" t="str">
        <f>[3]sfec_run2!CO$2</f>
        <v>Hotel and restaurant</v>
      </c>
      <c r="F125" s="25" t="s">
        <v>1</v>
      </c>
      <c r="G125" s="15">
        <f>'[3]Agri révisé'!AG34</f>
        <v>1.732984798477033E-2</v>
      </c>
      <c r="H125" s="40">
        <f>(I125+G125)/2</f>
        <v>4.3324619961926047E-2</v>
      </c>
      <c r="I125" s="15">
        <f>'[3]Agri révisé'!AG60</f>
        <v>6.9319391939081765E-2</v>
      </c>
      <c r="J125" s="35">
        <f>'[3]Agri révisé'!AG87</f>
        <v>2.2251368299855301E-2</v>
      </c>
      <c r="K125" s="41">
        <f>(L125+J125)/2</f>
        <v>3.0914515488837058E-2</v>
      </c>
      <c r="L125" s="36">
        <f>'[3]Agri révisé'!AG113</f>
        <v>3.9577662677818815E-2</v>
      </c>
      <c r="M125" s="57"/>
    </row>
    <row r="126" spans="1:13" x14ac:dyDescent="0.2">
      <c r="A126" s="24" t="str">
        <f t="shared" ref="A126:A139" si="15">A125</f>
        <v>Food sobriety</v>
      </c>
      <c r="B126" s="24" t="s">
        <v>92</v>
      </c>
      <c r="C126" s="23" t="str">
        <v>Wheat</v>
      </c>
      <c r="D126" s="24" t="s">
        <v>2</v>
      </c>
      <c r="E126" s="24" t="str">
        <f>E125</f>
        <v>Hotel and restaurant</v>
      </c>
      <c r="F126" s="25" t="s">
        <v>1</v>
      </c>
      <c r="G126" s="15">
        <f>'[3]Agri révisé'!AG35</f>
        <v>1.732984798477033E-2</v>
      </c>
      <c r="H126" s="40">
        <f t="shared" ref="H126:H139" si="16">(I126+G126)/2</f>
        <v>4.3324619961926047E-2</v>
      </c>
      <c r="I126" s="15">
        <f>'[3]Agri révisé'!AG61</f>
        <v>6.9319391939081765E-2</v>
      </c>
      <c r="J126" s="14">
        <f>'[3]Agri révisé'!AG88</f>
        <v>2.2251368299855301E-2</v>
      </c>
      <c r="K126" s="40">
        <f t="shared" ref="K126:K139" si="17">(L126+J126)/2</f>
        <v>3.0914515488837058E-2</v>
      </c>
      <c r="L126" s="16">
        <f>'[3]Agri révisé'!AG114</f>
        <v>3.9577662677818815E-2</v>
      </c>
      <c r="M126" s="57"/>
    </row>
    <row r="127" spans="1:13" x14ac:dyDescent="0.2">
      <c r="A127" s="24" t="str">
        <f t="shared" si="15"/>
        <v>Food sobriety</v>
      </c>
      <c r="B127" s="24" t="s">
        <v>92</v>
      </c>
      <c r="C127" s="23" t="str">
        <v>Cereal grains nec</v>
      </c>
      <c r="D127" s="24" t="s">
        <v>2</v>
      </c>
      <c r="E127" s="24" t="str">
        <f t="shared" ref="E127:E139" si="18">E126</f>
        <v>Hotel and restaurant</v>
      </c>
      <c r="F127" s="25" t="s">
        <v>1</v>
      </c>
      <c r="G127" s="15">
        <f>'[3]Agri révisé'!AG36</f>
        <v>1.732984798477033E-2</v>
      </c>
      <c r="H127" s="40">
        <f t="shared" si="16"/>
        <v>4.3324619961926047E-2</v>
      </c>
      <c r="I127" s="15">
        <f>'[3]Agri révisé'!AG62</f>
        <v>6.9319391939081765E-2</v>
      </c>
      <c r="J127" s="14">
        <f>'[3]Agri révisé'!AG89</f>
        <v>2.2251368299855301E-2</v>
      </c>
      <c r="K127" s="40">
        <f t="shared" si="17"/>
        <v>3.0914515488837058E-2</v>
      </c>
      <c r="L127" s="16">
        <f>'[3]Agri révisé'!AG115</f>
        <v>3.9577662677818815E-2</v>
      </c>
      <c r="M127" s="57"/>
    </row>
    <row r="128" spans="1:13" x14ac:dyDescent="0.2">
      <c r="A128" s="24" t="str">
        <f t="shared" si="15"/>
        <v>Food sobriety</v>
      </c>
      <c r="B128" s="24" t="s">
        <v>92</v>
      </c>
      <c r="C128" s="23" t="str">
        <v>Vegetables, fruit, nuts</v>
      </c>
      <c r="D128" s="24" t="s">
        <v>2</v>
      </c>
      <c r="E128" s="24" t="str">
        <f t="shared" si="18"/>
        <v>Hotel and restaurant</v>
      </c>
      <c r="F128" s="25" t="s">
        <v>1</v>
      </c>
      <c r="G128" s="15">
        <f>'[3]Agri révisé'!AG37</f>
        <v>3.1344494453001914E-2</v>
      </c>
      <c r="H128" s="40">
        <f t="shared" si="16"/>
        <v>7.8361236132504897E-2</v>
      </c>
      <c r="I128" s="15">
        <f>'[3]Agri révisé'!AG63</f>
        <v>0.12537797781200788</v>
      </c>
      <c r="J128" s="14">
        <f>'[3]Agri révisé'!AG90</f>
        <v>0.11514381038003507</v>
      </c>
      <c r="K128" s="40">
        <f t="shared" si="17"/>
        <v>0.19819389869729676</v>
      </c>
      <c r="L128" s="16">
        <f>'[3]Agri révisé'!AG116</f>
        <v>0.28124398701455844</v>
      </c>
      <c r="M128" s="57"/>
    </row>
    <row r="129" spans="1:13" x14ac:dyDescent="0.2">
      <c r="A129" s="24" t="str">
        <f t="shared" si="15"/>
        <v>Food sobriety</v>
      </c>
      <c r="B129" s="24" t="s">
        <v>92</v>
      </c>
      <c r="C129" s="23" t="str">
        <v>Oil seeds</v>
      </c>
      <c r="D129" s="24" t="s">
        <v>2</v>
      </c>
      <c r="E129" s="24" t="str">
        <f t="shared" si="18"/>
        <v>Hotel and restaurant</v>
      </c>
      <c r="F129" s="25" t="s">
        <v>1</v>
      </c>
      <c r="G129" s="15">
        <f>'[3]Agri révisé'!AG38</f>
        <v>3.4391874197397421E-2</v>
      </c>
      <c r="H129" s="40">
        <f t="shared" si="16"/>
        <v>8.5979685493493108E-2</v>
      </c>
      <c r="I129" s="15">
        <f>'[3]Agri révisé'!AG64</f>
        <v>0.13756749678958879</v>
      </c>
      <c r="J129" s="14">
        <f>'[3]Agri révisé'!AG91</f>
        <v>0.30005849011707109</v>
      </c>
      <c r="K129" s="40">
        <f t="shared" si="17"/>
        <v>0.30005849011707109</v>
      </c>
      <c r="L129" s="16">
        <f>'[3]Agri révisé'!AG117</f>
        <v>0.30005849011707109</v>
      </c>
      <c r="M129" s="57"/>
    </row>
    <row r="130" spans="1:13" x14ac:dyDescent="0.2">
      <c r="A130" s="24" t="str">
        <f t="shared" si="15"/>
        <v>Food sobriety</v>
      </c>
      <c r="B130" s="24" t="s">
        <v>92</v>
      </c>
      <c r="C130" s="23" t="str">
        <v>Sugar cane, sugar beet</v>
      </c>
      <c r="D130" s="24" t="s">
        <v>2</v>
      </c>
      <c r="E130" s="24" t="str">
        <f t="shared" si="18"/>
        <v>Hotel and restaurant</v>
      </c>
      <c r="F130" s="25" t="s">
        <v>1</v>
      </c>
      <c r="G130" s="15">
        <f>'[3]Agri révisé'!AG39</f>
        <v>6.691865296354349E-3</v>
      </c>
      <c r="H130" s="40">
        <f t="shared" si="16"/>
        <v>1.6729663240885873E-2</v>
      </c>
      <c r="I130" s="15">
        <f>'[3]Agri révisé'!AG65</f>
        <v>2.6767461185417396E-2</v>
      </c>
      <c r="J130" s="14">
        <f>'[3]Agri révisé'!AG92</f>
        <v>-5.5128966472322238E-2</v>
      </c>
      <c r="K130" s="40">
        <f t="shared" si="17"/>
        <v>-5.5128966472322238E-2</v>
      </c>
      <c r="L130" s="16">
        <f>'[3]Agri révisé'!AG118</f>
        <v>-5.5128966472322238E-2</v>
      </c>
      <c r="M130" s="57"/>
    </row>
    <row r="131" spans="1:13" x14ac:dyDescent="0.2">
      <c r="A131" s="24" t="str">
        <f t="shared" si="15"/>
        <v>Food sobriety</v>
      </c>
      <c r="B131" s="24" t="s">
        <v>92</v>
      </c>
      <c r="C131" s="23" t="str">
        <v>Plant-based fibers</v>
      </c>
      <c r="D131" s="24" t="s">
        <v>2</v>
      </c>
      <c r="E131" s="24" t="str">
        <f t="shared" si="18"/>
        <v>Hotel and restaurant</v>
      </c>
      <c r="F131" s="25" t="s">
        <v>1</v>
      </c>
      <c r="G131" s="40">
        <v>0</v>
      </c>
      <c r="H131" s="40">
        <f t="shared" si="16"/>
        <v>0</v>
      </c>
      <c r="I131" s="40">
        <v>0</v>
      </c>
      <c r="J131" s="42">
        <v>0</v>
      </c>
      <c r="K131" s="40">
        <f t="shared" si="17"/>
        <v>0</v>
      </c>
      <c r="L131" s="43">
        <v>0</v>
      </c>
      <c r="M131" s="57"/>
    </row>
    <row r="132" spans="1:13" x14ac:dyDescent="0.2">
      <c r="A132" s="24" t="str">
        <f t="shared" si="15"/>
        <v>Food sobriety</v>
      </c>
      <c r="B132" s="24" t="s">
        <v>92</v>
      </c>
      <c r="C132" s="23" t="str">
        <v>Crops nec</v>
      </c>
      <c r="D132" s="24" t="s">
        <v>2</v>
      </c>
      <c r="E132" s="24" t="str">
        <f t="shared" si="18"/>
        <v>Hotel and restaurant</v>
      </c>
      <c r="F132" s="25" t="s">
        <v>1</v>
      </c>
      <c r="G132" s="40">
        <v>0</v>
      </c>
      <c r="H132" s="40">
        <f t="shared" si="16"/>
        <v>0</v>
      </c>
      <c r="I132" s="40">
        <v>0</v>
      </c>
      <c r="J132" s="42">
        <v>0</v>
      </c>
      <c r="K132" s="40">
        <f t="shared" si="17"/>
        <v>0</v>
      </c>
      <c r="L132" s="43">
        <v>0</v>
      </c>
      <c r="M132" s="57"/>
    </row>
    <row r="133" spans="1:13" x14ac:dyDescent="0.2">
      <c r="A133" s="24" t="str">
        <f t="shared" si="15"/>
        <v>Food sobriety</v>
      </c>
      <c r="B133" s="24" t="s">
        <v>92</v>
      </c>
      <c r="C133" s="23" t="str">
        <v>Cattle</v>
      </c>
      <c r="D133" s="24" t="s">
        <v>2</v>
      </c>
      <c r="E133" s="24" t="str">
        <f t="shared" si="18"/>
        <v>Hotel and restaurant</v>
      </c>
      <c r="F133" s="25" t="s">
        <v>1</v>
      </c>
      <c r="G133" s="15">
        <f>'[3]Agri révisé'!AG42</f>
        <v>-7.3792701155619422E-3</v>
      </c>
      <c r="H133" s="40">
        <f t="shared" si="16"/>
        <v>-1.8448175288904967E-2</v>
      </c>
      <c r="I133" s="15">
        <f>'[3]Agri révisé'!AG68</f>
        <v>-2.9517080462247991E-2</v>
      </c>
      <c r="J133" s="14">
        <f>'[3]Agri révisé'!AG95</f>
        <v>-0.12363736577160245</v>
      </c>
      <c r="K133" s="40">
        <f t="shared" si="17"/>
        <v>-0.20653653387428877</v>
      </c>
      <c r="L133" s="16">
        <f>'[3]Agri révisé'!AG121</f>
        <v>-0.2894357019769751</v>
      </c>
      <c r="M133" s="57"/>
    </row>
    <row r="134" spans="1:13" x14ac:dyDescent="0.2">
      <c r="A134" s="24" t="str">
        <f t="shared" si="15"/>
        <v>Food sobriety</v>
      </c>
      <c r="B134" s="24" t="s">
        <v>92</v>
      </c>
      <c r="C134" s="23" t="str">
        <v>Pigs</v>
      </c>
      <c r="D134" s="24" t="s">
        <v>2</v>
      </c>
      <c r="E134" s="24" t="str">
        <f t="shared" si="18"/>
        <v>Hotel and restaurant</v>
      </c>
      <c r="F134" s="25" t="s">
        <v>1</v>
      </c>
      <c r="G134" s="15">
        <f>'[3]Agri révisé'!AG43</f>
        <v>-8.3330445773746042E-3</v>
      </c>
      <c r="H134" s="40">
        <f t="shared" si="16"/>
        <v>-2.0832611443436511E-2</v>
      </c>
      <c r="I134" s="15">
        <f>'[3]Agri révisé'!AG69</f>
        <v>-3.3332178309498417E-2</v>
      </c>
      <c r="J134" s="14">
        <f>'[3]Agri révisé'!AG96</f>
        <v>-0.12727203537584919</v>
      </c>
      <c r="K134" s="40">
        <f t="shared" si="17"/>
        <v>-0.22190518816641969</v>
      </c>
      <c r="L134" s="16">
        <f>'[3]Agri révisé'!AG122</f>
        <v>-0.31653834095699018</v>
      </c>
      <c r="M134" s="57"/>
    </row>
    <row r="135" spans="1:13" x14ac:dyDescent="0.2">
      <c r="A135" s="24" t="str">
        <f t="shared" si="15"/>
        <v>Food sobriety</v>
      </c>
      <c r="B135" s="24" t="s">
        <v>92</v>
      </c>
      <c r="C135" s="23" t="str">
        <v>Poultry</v>
      </c>
      <c r="D135" s="24" t="s">
        <v>2</v>
      </c>
      <c r="E135" s="24" t="str">
        <f t="shared" si="18"/>
        <v>Hotel and restaurant</v>
      </c>
      <c r="F135" s="25" t="s">
        <v>1</v>
      </c>
      <c r="G135" s="15">
        <f>'[3]Agri révisé'!AG44</f>
        <v>6.874276915163291E-3</v>
      </c>
      <c r="H135" s="40">
        <f t="shared" si="16"/>
        <v>1.7185692287908227E-2</v>
      </c>
      <c r="I135" s="15">
        <f>'[3]Agri révisé'!AG70</f>
        <v>2.7497107660653164E-2</v>
      </c>
      <c r="J135" s="14">
        <f>'[3]Agri révisé'!AG97</f>
        <v>-4.3044481089872244E-2</v>
      </c>
      <c r="K135" s="40">
        <f t="shared" si="17"/>
        <v>-8.2506564343898192E-2</v>
      </c>
      <c r="L135" s="16">
        <f>'[3]Agri révisé'!AG123</f>
        <v>-0.12196864759792414</v>
      </c>
      <c r="M135" s="57"/>
    </row>
    <row r="136" spans="1:13" x14ac:dyDescent="0.2">
      <c r="A136" s="24" t="str">
        <f t="shared" si="15"/>
        <v>Food sobriety</v>
      </c>
      <c r="B136" s="24" t="s">
        <v>92</v>
      </c>
      <c r="C136" s="23" t="str">
        <v>Meat animals nec</v>
      </c>
      <c r="D136" s="24" t="s">
        <v>2</v>
      </c>
      <c r="E136" s="24" t="str">
        <f t="shared" si="18"/>
        <v>Hotel and restaurant</v>
      </c>
      <c r="F136" s="25" t="s">
        <v>1</v>
      </c>
      <c r="G136" s="15">
        <f>'[3]Agri révisé'!AG45</f>
        <v>1.7150017918421634E-2</v>
      </c>
      <c r="H136" s="40">
        <f t="shared" si="16"/>
        <v>4.2875044796053974E-2</v>
      </c>
      <c r="I136" s="15">
        <f>'[3]Agri révisé'!AG71</f>
        <v>6.8600071673686314E-2</v>
      </c>
      <c r="J136" s="14">
        <f>'[3]Agri révisé'!AG98</f>
        <v>-5.5842958311361102E-2</v>
      </c>
      <c r="K136" s="40">
        <f t="shared" si="17"/>
        <v>-9.5100174275656646E-2</v>
      </c>
      <c r="L136" s="16">
        <f>'[3]Agri révisé'!AG124</f>
        <v>-0.13435739023995219</v>
      </c>
      <c r="M136" s="57"/>
    </row>
    <row r="137" spans="1:13" x14ac:dyDescent="0.2">
      <c r="A137" s="24" t="str">
        <f t="shared" si="15"/>
        <v>Food sobriety</v>
      </c>
      <c r="B137" s="24" t="s">
        <v>92</v>
      </c>
      <c r="C137" s="23" t="str">
        <v>Raw milk</v>
      </c>
      <c r="D137" s="24" t="s">
        <v>2</v>
      </c>
      <c r="E137" s="24" t="str">
        <f t="shared" si="18"/>
        <v>Hotel and restaurant</v>
      </c>
      <c r="F137" s="25" t="s">
        <v>1</v>
      </c>
      <c r="G137" s="15">
        <f>'[3]Agri révisé'!AG46</f>
        <v>-1.7783496456934555E-3</v>
      </c>
      <c r="H137" s="40">
        <f t="shared" si="16"/>
        <v>-4.4458741142336944E-3</v>
      </c>
      <c r="I137" s="15">
        <f>'[3]Agri révisé'!AG72</f>
        <v>-7.1133985827739332E-3</v>
      </c>
      <c r="J137" s="14">
        <f>'[3]Agri révisé'!AG99</f>
        <v>3.6280893514790247E-2</v>
      </c>
      <c r="K137" s="40">
        <f t="shared" si="17"/>
        <v>5.4493070168673885E-2</v>
      </c>
      <c r="L137" s="16">
        <f>'[3]Agri révisé'!AG125</f>
        <v>7.2705246822557523E-2</v>
      </c>
      <c r="M137" s="57"/>
    </row>
    <row r="138" spans="1:13" x14ac:dyDescent="0.2">
      <c r="A138" s="24" t="str">
        <f t="shared" si="15"/>
        <v>Food sobriety</v>
      </c>
      <c r="B138" s="24" t="s">
        <v>92</v>
      </c>
      <c r="C138" s="23" t="str">
        <v>Other animal products</v>
      </c>
      <c r="D138" s="24" t="s">
        <v>2</v>
      </c>
      <c r="E138" s="24" t="str">
        <f t="shared" si="18"/>
        <v>Hotel and restaurant</v>
      </c>
      <c r="F138" s="25" t="s">
        <v>1</v>
      </c>
      <c r="G138" s="40">
        <v>0</v>
      </c>
      <c r="H138" s="40">
        <f t="shared" si="16"/>
        <v>0</v>
      </c>
      <c r="I138" s="40">
        <v>0</v>
      </c>
      <c r="J138" s="42">
        <v>0</v>
      </c>
      <c r="K138" s="40">
        <f t="shared" si="17"/>
        <v>0</v>
      </c>
      <c r="L138" s="43">
        <v>0</v>
      </c>
      <c r="M138" s="57"/>
    </row>
    <row r="139" spans="1:13" x14ac:dyDescent="0.2">
      <c r="A139" s="24" t="str">
        <f t="shared" si="15"/>
        <v>Food sobriety</v>
      </c>
      <c r="B139" s="24" t="s">
        <v>92</v>
      </c>
      <c r="C139" s="23" t="str">
        <f>[3]sfec_run2!T3</f>
        <v>Fishing</v>
      </c>
      <c r="D139" s="24" t="s">
        <v>2</v>
      </c>
      <c r="E139" s="24" t="str">
        <f t="shared" si="18"/>
        <v>Hotel and restaurant</v>
      </c>
      <c r="F139" s="25" t="s">
        <v>1</v>
      </c>
      <c r="G139" s="15">
        <f>'[3]Agri révisé'!AG49</f>
        <v>1.5728898581576445E-2</v>
      </c>
      <c r="H139" s="40">
        <f t="shared" si="16"/>
        <v>3.9322246453941445E-2</v>
      </c>
      <c r="I139" s="15">
        <f>'[3]Agri révisé'!AG75</f>
        <v>6.2915594326306445E-2</v>
      </c>
      <c r="J139" s="30">
        <f>'[3]Agri révisé'!AG102</f>
        <v>1.1545819172650074E-2</v>
      </c>
      <c r="K139" s="44">
        <f t="shared" si="17"/>
        <v>2.2958422650190768E-2</v>
      </c>
      <c r="L139" s="31">
        <f>'[3]Agri révisé'!AG128</f>
        <v>3.4371026127731463E-2</v>
      </c>
      <c r="M139" s="57"/>
    </row>
    <row r="140" spans="1:13" x14ac:dyDescent="0.2">
      <c r="A140" s="45" t="s">
        <v>112</v>
      </c>
      <c r="B140" s="13" t="s">
        <v>92</v>
      </c>
      <c r="C140" s="46" t="str">
        <f t="shared" ref="C140:C154" si="19">C125</f>
        <v>Paddy rice</v>
      </c>
      <c r="D140" s="13" t="s">
        <v>2</v>
      </c>
      <c r="E140" s="32" t="str">
        <f>[3]sfec_run2!BH$3</f>
        <v>Other food products</v>
      </c>
      <c r="F140" s="33" t="s">
        <v>2</v>
      </c>
      <c r="G140" s="35">
        <f>G125</f>
        <v>1.732984798477033E-2</v>
      </c>
      <c r="H140" s="41">
        <f>(I140+G140)/2</f>
        <v>4.3324619961926047E-2</v>
      </c>
      <c r="I140" s="36">
        <f>I125</f>
        <v>6.9319391939081765E-2</v>
      </c>
      <c r="J140" s="35">
        <f>J125</f>
        <v>2.2251368299855301E-2</v>
      </c>
      <c r="K140" s="41">
        <f>(L140+J140)/2</f>
        <v>3.0914515488837058E-2</v>
      </c>
      <c r="L140" s="36">
        <f>L125</f>
        <v>3.9577662677818815E-2</v>
      </c>
      <c r="M140" s="57"/>
    </row>
    <row r="141" spans="1:13" x14ac:dyDescent="0.2">
      <c r="A141" s="38" t="str">
        <f t="shared" ref="A141:A154" si="20">A140</f>
        <v>Food sobriety</v>
      </c>
      <c r="B141" s="24" t="s">
        <v>92</v>
      </c>
      <c r="C141" s="9" t="str">
        <f t="shared" si="19"/>
        <v>Wheat</v>
      </c>
      <c r="D141" s="24" t="s">
        <v>2</v>
      </c>
      <c r="E141" s="24" t="str">
        <f>E140</f>
        <v>Other food products</v>
      </c>
      <c r="F141" s="25" t="s">
        <v>2</v>
      </c>
      <c r="G141" s="42">
        <v>0</v>
      </c>
      <c r="H141" s="40">
        <f t="shared" ref="H141:H154" si="21">(I141+G141)/2</f>
        <v>0</v>
      </c>
      <c r="I141" s="43">
        <v>0</v>
      </c>
      <c r="J141" s="42">
        <v>0</v>
      </c>
      <c r="K141" s="40">
        <f t="shared" ref="K141:K154" si="22">(L141+J141)/2</f>
        <v>0</v>
      </c>
      <c r="L141" s="43">
        <v>0</v>
      </c>
      <c r="M141" s="57"/>
    </row>
    <row r="142" spans="1:13" x14ac:dyDescent="0.2">
      <c r="A142" s="38" t="str">
        <f t="shared" si="20"/>
        <v>Food sobriety</v>
      </c>
      <c r="B142" s="24" t="s">
        <v>92</v>
      </c>
      <c r="C142" s="9" t="str">
        <f t="shared" si="19"/>
        <v>Cereal grains nec</v>
      </c>
      <c r="D142" s="24" t="s">
        <v>2</v>
      </c>
      <c r="E142" s="24" t="str">
        <f t="shared" ref="E142:E154" si="23">E141</f>
        <v>Other food products</v>
      </c>
      <c r="F142" s="25" t="s">
        <v>2</v>
      </c>
      <c r="G142" s="42">
        <v>0</v>
      </c>
      <c r="H142" s="40">
        <f t="shared" si="21"/>
        <v>0</v>
      </c>
      <c r="I142" s="43">
        <v>0</v>
      </c>
      <c r="J142" s="42">
        <v>0</v>
      </c>
      <c r="K142" s="40">
        <f t="shared" si="22"/>
        <v>0</v>
      </c>
      <c r="L142" s="43">
        <v>0</v>
      </c>
      <c r="M142" s="57"/>
    </row>
    <row r="143" spans="1:13" x14ac:dyDescent="0.2">
      <c r="A143" s="38" t="str">
        <f t="shared" si="20"/>
        <v>Food sobriety</v>
      </c>
      <c r="B143" s="24" t="s">
        <v>92</v>
      </c>
      <c r="C143" s="9" t="str">
        <f t="shared" si="19"/>
        <v>Vegetables, fruit, nuts</v>
      </c>
      <c r="D143" s="24" t="s">
        <v>2</v>
      </c>
      <c r="E143" s="24" t="str">
        <f t="shared" si="23"/>
        <v>Other food products</v>
      </c>
      <c r="F143" s="25" t="s">
        <v>2</v>
      </c>
      <c r="G143" s="14">
        <f t="shared" ref="G143" si="24">G128</f>
        <v>3.1344494453001914E-2</v>
      </c>
      <c r="H143" s="40">
        <f t="shared" si="21"/>
        <v>7.8361236132504897E-2</v>
      </c>
      <c r="I143" s="16">
        <f t="shared" ref="I143:J143" si="25">I128</f>
        <v>0.12537797781200788</v>
      </c>
      <c r="J143" s="14">
        <f t="shared" si="25"/>
        <v>0.11514381038003507</v>
      </c>
      <c r="K143" s="40">
        <f t="shared" si="22"/>
        <v>0.19819389869729676</v>
      </c>
      <c r="L143" s="16">
        <f t="shared" ref="L143" si="26">L128</f>
        <v>0.28124398701455844</v>
      </c>
      <c r="M143" s="57"/>
    </row>
    <row r="144" spans="1:13" x14ac:dyDescent="0.2">
      <c r="A144" s="38" t="str">
        <f t="shared" si="20"/>
        <v>Food sobriety</v>
      </c>
      <c r="B144" s="24" t="s">
        <v>92</v>
      </c>
      <c r="C144" s="9" t="str">
        <f t="shared" si="19"/>
        <v>Oil seeds</v>
      </c>
      <c r="D144" s="24" t="s">
        <v>2</v>
      </c>
      <c r="E144" s="24" t="str">
        <f t="shared" si="23"/>
        <v>Other food products</v>
      </c>
      <c r="F144" s="25" t="s">
        <v>2</v>
      </c>
      <c r="G144" s="42">
        <v>0</v>
      </c>
      <c r="H144" s="40">
        <f t="shared" si="21"/>
        <v>0</v>
      </c>
      <c r="I144" s="43">
        <v>0</v>
      </c>
      <c r="J144" s="42">
        <v>0</v>
      </c>
      <c r="K144" s="40">
        <f t="shared" si="22"/>
        <v>0</v>
      </c>
      <c r="L144" s="43">
        <v>0</v>
      </c>
      <c r="M144" s="57"/>
    </row>
    <row r="145" spans="1:13" x14ac:dyDescent="0.2">
      <c r="A145" s="38" t="str">
        <f t="shared" si="20"/>
        <v>Food sobriety</v>
      </c>
      <c r="B145" s="24" t="s">
        <v>92</v>
      </c>
      <c r="C145" s="9" t="str">
        <f t="shared" si="19"/>
        <v>Sugar cane, sugar beet</v>
      </c>
      <c r="D145" s="24" t="s">
        <v>2</v>
      </c>
      <c r="E145" s="24" t="str">
        <f t="shared" si="23"/>
        <v>Other food products</v>
      </c>
      <c r="F145" s="25" t="s">
        <v>2</v>
      </c>
      <c r="G145" s="42">
        <v>0</v>
      </c>
      <c r="H145" s="40">
        <f t="shared" si="21"/>
        <v>0</v>
      </c>
      <c r="I145" s="43">
        <v>0</v>
      </c>
      <c r="J145" s="42">
        <v>0</v>
      </c>
      <c r="K145" s="40">
        <f t="shared" si="22"/>
        <v>0</v>
      </c>
      <c r="L145" s="43">
        <v>0</v>
      </c>
      <c r="M145" s="57"/>
    </row>
    <row r="146" spans="1:13" x14ac:dyDescent="0.2">
      <c r="A146" s="38" t="str">
        <f t="shared" si="20"/>
        <v>Food sobriety</v>
      </c>
      <c r="B146" s="24" t="s">
        <v>92</v>
      </c>
      <c r="C146" s="9" t="str">
        <f t="shared" si="19"/>
        <v>Plant-based fibers</v>
      </c>
      <c r="D146" s="24" t="s">
        <v>2</v>
      </c>
      <c r="E146" s="24" t="str">
        <f t="shared" si="23"/>
        <v>Other food products</v>
      </c>
      <c r="F146" s="25" t="s">
        <v>2</v>
      </c>
      <c r="G146" s="42">
        <v>0</v>
      </c>
      <c r="H146" s="40">
        <f t="shared" si="21"/>
        <v>0</v>
      </c>
      <c r="I146" s="43">
        <v>0</v>
      </c>
      <c r="J146" s="42">
        <v>0</v>
      </c>
      <c r="K146" s="40">
        <f t="shared" si="22"/>
        <v>0</v>
      </c>
      <c r="L146" s="43">
        <v>0</v>
      </c>
      <c r="M146" s="57"/>
    </row>
    <row r="147" spans="1:13" x14ac:dyDescent="0.2">
      <c r="A147" s="38" t="str">
        <f t="shared" si="20"/>
        <v>Food sobriety</v>
      </c>
      <c r="B147" s="24" t="s">
        <v>92</v>
      </c>
      <c r="C147" s="9" t="str">
        <f t="shared" si="19"/>
        <v>Crops nec</v>
      </c>
      <c r="D147" s="24" t="s">
        <v>2</v>
      </c>
      <c r="E147" s="24" t="str">
        <f t="shared" si="23"/>
        <v>Other food products</v>
      </c>
      <c r="F147" s="25" t="s">
        <v>2</v>
      </c>
      <c r="G147" s="42">
        <v>0</v>
      </c>
      <c r="H147" s="40">
        <f t="shared" si="21"/>
        <v>0</v>
      </c>
      <c r="I147" s="43">
        <v>0</v>
      </c>
      <c r="J147" s="42">
        <v>0</v>
      </c>
      <c r="K147" s="40">
        <f t="shared" si="22"/>
        <v>0</v>
      </c>
      <c r="L147" s="43">
        <v>0</v>
      </c>
      <c r="M147" s="57"/>
    </row>
    <row r="148" spans="1:13" x14ac:dyDescent="0.2">
      <c r="A148" s="38" t="str">
        <f t="shared" si="20"/>
        <v>Food sobriety</v>
      </c>
      <c r="B148" s="24" t="s">
        <v>92</v>
      </c>
      <c r="C148" s="9" t="str">
        <f t="shared" si="19"/>
        <v>Cattle</v>
      </c>
      <c r="D148" s="24" t="s">
        <v>2</v>
      </c>
      <c r="E148" s="24" t="str">
        <f t="shared" si="23"/>
        <v>Other food products</v>
      </c>
      <c r="F148" s="25" t="s">
        <v>2</v>
      </c>
      <c r="G148" s="14">
        <f>G133</f>
        <v>-7.3792701155619422E-3</v>
      </c>
      <c r="H148" s="40">
        <f t="shared" si="21"/>
        <v>-1.8448175288904967E-2</v>
      </c>
      <c r="I148" s="16">
        <f>I133</f>
        <v>-2.9517080462247991E-2</v>
      </c>
      <c r="J148" s="14">
        <f>J133</f>
        <v>-0.12363736577160245</v>
      </c>
      <c r="K148" s="40">
        <f t="shared" si="22"/>
        <v>-0.20653653387428877</v>
      </c>
      <c r="L148" s="16">
        <f>L133</f>
        <v>-0.2894357019769751</v>
      </c>
      <c r="M148" s="57"/>
    </row>
    <row r="149" spans="1:13" x14ac:dyDescent="0.2">
      <c r="A149" s="38" t="str">
        <f t="shared" si="20"/>
        <v>Food sobriety</v>
      </c>
      <c r="B149" s="24" t="s">
        <v>92</v>
      </c>
      <c r="C149" s="9" t="str">
        <f t="shared" si="19"/>
        <v>Pigs</v>
      </c>
      <c r="D149" s="24" t="s">
        <v>2</v>
      </c>
      <c r="E149" s="24" t="str">
        <f t="shared" si="23"/>
        <v>Other food products</v>
      </c>
      <c r="F149" s="25" t="s">
        <v>2</v>
      </c>
      <c r="G149" s="14">
        <f t="shared" ref="G149:J154" si="27">G134</f>
        <v>-8.3330445773746042E-3</v>
      </c>
      <c r="H149" s="40">
        <f t="shared" si="21"/>
        <v>-2.0832611443436511E-2</v>
      </c>
      <c r="I149" s="16">
        <f t="shared" si="27"/>
        <v>-3.3332178309498417E-2</v>
      </c>
      <c r="J149" s="14">
        <f t="shared" si="27"/>
        <v>-0.12727203537584919</v>
      </c>
      <c r="K149" s="40">
        <f t="shared" si="22"/>
        <v>-0.22190518816641969</v>
      </c>
      <c r="L149" s="16">
        <f t="shared" ref="L149:L154" si="28">L134</f>
        <v>-0.31653834095699018</v>
      </c>
      <c r="M149" s="57"/>
    </row>
    <row r="150" spans="1:13" x14ac:dyDescent="0.2">
      <c r="A150" s="38" t="str">
        <f t="shared" si="20"/>
        <v>Food sobriety</v>
      </c>
      <c r="B150" s="24" t="s">
        <v>92</v>
      </c>
      <c r="C150" s="9" t="str">
        <f t="shared" si="19"/>
        <v>Poultry</v>
      </c>
      <c r="D150" s="24" t="s">
        <v>2</v>
      </c>
      <c r="E150" s="24" t="str">
        <f t="shared" si="23"/>
        <v>Other food products</v>
      </c>
      <c r="F150" s="25" t="s">
        <v>2</v>
      </c>
      <c r="G150" s="14">
        <f t="shared" si="27"/>
        <v>6.874276915163291E-3</v>
      </c>
      <c r="H150" s="40">
        <f t="shared" si="21"/>
        <v>1.7185692287908227E-2</v>
      </c>
      <c r="I150" s="16">
        <f t="shared" si="27"/>
        <v>2.7497107660653164E-2</v>
      </c>
      <c r="J150" s="14">
        <f t="shared" si="27"/>
        <v>-4.3044481089872244E-2</v>
      </c>
      <c r="K150" s="40">
        <f t="shared" si="22"/>
        <v>-8.2506564343898192E-2</v>
      </c>
      <c r="L150" s="16">
        <f t="shared" si="28"/>
        <v>-0.12196864759792414</v>
      </c>
      <c r="M150" s="57"/>
    </row>
    <row r="151" spans="1:13" x14ac:dyDescent="0.2">
      <c r="A151" s="38" t="str">
        <f t="shared" si="20"/>
        <v>Food sobriety</v>
      </c>
      <c r="B151" s="24" t="s">
        <v>92</v>
      </c>
      <c r="C151" s="9" t="str">
        <f t="shared" si="19"/>
        <v>Meat animals nec</v>
      </c>
      <c r="D151" s="24" t="s">
        <v>2</v>
      </c>
      <c r="E151" s="24" t="str">
        <f t="shared" si="23"/>
        <v>Other food products</v>
      </c>
      <c r="F151" s="25" t="s">
        <v>2</v>
      </c>
      <c r="G151" s="14">
        <f t="shared" si="27"/>
        <v>1.7150017918421634E-2</v>
      </c>
      <c r="H151" s="40">
        <f t="shared" si="21"/>
        <v>4.2875044796053974E-2</v>
      </c>
      <c r="I151" s="16">
        <f t="shared" si="27"/>
        <v>6.8600071673686314E-2</v>
      </c>
      <c r="J151" s="14">
        <f t="shared" si="27"/>
        <v>-5.5842958311361102E-2</v>
      </c>
      <c r="K151" s="40">
        <f t="shared" si="22"/>
        <v>-9.5100174275656646E-2</v>
      </c>
      <c r="L151" s="16">
        <f t="shared" si="28"/>
        <v>-0.13435739023995219</v>
      </c>
      <c r="M151" s="57"/>
    </row>
    <row r="152" spans="1:13" x14ac:dyDescent="0.2">
      <c r="A152" s="38" t="str">
        <f t="shared" si="20"/>
        <v>Food sobriety</v>
      </c>
      <c r="B152" s="24" t="s">
        <v>92</v>
      </c>
      <c r="C152" s="9" t="str">
        <f t="shared" si="19"/>
        <v>Raw milk</v>
      </c>
      <c r="D152" s="24" t="s">
        <v>2</v>
      </c>
      <c r="E152" s="24" t="str">
        <f t="shared" si="23"/>
        <v>Other food products</v>
      </c>
      <c r="F152" s="25" t="s">
        <v>2</v>
      </c>
      <c r="G152" s="14">
        <f t="shared" si="27"/>
        <v>-1.7783496456934555E-3</v>
      </c>
      <c r="H152" s="40">
        <f t="shared" si="21"/>
        <v>-4.4458741142336944E-3</v>
      </c>
      <c r="I152" s="16">
        <f t="shared" si="27"/>
        <v>-7.1133985827739332E-3</v>
      </c>
      <c r="J152" s="14">
        <f t="shared" si="27"/>
        <v>3.6280893514790247E-2</v>
      </c>
      <c r="K152" s="40">
        <f t="shared" si="22"/>
        <v>5.4493070168673885E-2</v>
      </c>
      <c r="L152" s="16">
        <f t="shared" si="28"/>
        <v>7.2705246822557523E-2</v>
      </c>
      <c r="M152" s="57"/>
    </row>
    <row r="153" spans="1:13" x14ac:dyDescent="0.2">
      <c r="A153" s="38" t="str">
        <f t="shared" si="20"/>
        <v>Food sobriety</v>
      </c>
      <c r="B153" s="24" t="s">
        <v>92</v>
      </c>
      <c r="C153" s="9" t="str">
        <f t="shared" si="19"/>
        <v>Other animal products</v>
      </c>
      <c r="D153" s="24" t="s">
        <v>2</v>
      </c>
      <c r="E153" s="24" t="str">
        <f t="shared" si="23"/>
        <v>Other food products</v>
      </c>
      <c r="F153" s="25" t="s">
        <v>2</v>
      </c>
      <c r="G153" s="42">
        <f t="shared" si="27"/>
        <v>0</v>
      </c>
      <c r="H153" s="40">
        <f t="shared" si="21"/>
        <v>0</v>
      </c>
      <c r="I153" s="43">
        <f t="shared" si="27"/>
        <v>0</v>
      </c>
      <c r="J153" s="42">
        <f t="shared" si="27"/>
        <v>0</v>
      </c>
      <c r="K153" s="40">
        <f t="shared" si="22"/>
        <v>0</v>
      </c>
      <c r="L153" s="43">
        <f t="shared" si="28"/>
        <v>0</v>
      </c>
      <c r="M153" s="57"/>
    </row>
    <row r="154" spans="1:13" x14ac:dyDescent="0.2">
      <c r="A154" s="39" t="str">
        <f t="shared" si="20"/>
        <v>Food sobriety</v>
      </c>
      <c r="B154" s="27" t="s">
        <v>92</v>
      </c>
      <c r="C154" s="47" t="str">
        <f t="shared" si="19"/>
        <v>Fishing</v>
      </c>
      <c r="D154" s="27" t="s">
        <v>2</v>
      </c>
      <c r="E154" s="27" t="str">
        <f t="shared" si="23"/>
        <v>Other food products</v>
      </c>
      <c r="F154" s="28" t="s">
        <v>2</v>
      </c>
      <c r="G154" s="30">
        <f t="shared" si="27"/>
        <v>1.5728898581576445E-2</v>
      </c>
      <c r="H154" s="44">
        <f t="shared" si="21"/>
        <v>3.9322246453941445E-2</v>
      </c>
      <c r="I154" s="31">
        <f t="shared" si="27"/>
        <v>6.2915594326306445E-2</v>
      </c>
      <c r="J154" s="30">
        <f t="shared" si="27"/>
        <v>1.1545819172650074E-2</v>
      </c>
      <c r="K154" s="44">
        <f t="shared" si="22"/>
        <v>2.2958422650190768E-2</v>
      </c>
      <c r="L154" s="31">
        <f t="shared" si="28"/>
        <v>3.4371026127731463E-2</v>
      </c>
      <c r="M154" s="57"/>
    </row>
    <row r="155" spans="1:13" x14ac:dyDescent="0.2">
      <c r="A155" s="38" t="s">
        <v>112</v>
      </c>
      <c r="B155" s="24" t="s">
        <v>92</v>
      </c>
      <c r="C155" s="24" t="s">
        <v>113</v>
      </c>
      <c r="D155" s="24" t="s">
        <v>2</v>
      </c>
      <c r="E155" s="23" t="str">
        <f>[3]sfec_run2!CQ$2</f>
        <v>Business services</v>
      </c>
      <c r="F155" s="25" t="s">
        <v>1</v>
      </c>
      <c r="G155" s="35">
        <f>G125</f>
        <v>1.732984798477033E-2</v>
      </c>
      <c r="H155" s="41">
        <f>(I155+G155)/2</f>
        <v>4.3324619961926047E-2</v>
      </c>
      <c r="I155" s="36">
        <f>I125</f>
        <v>6.9319391939081765E-2</v>
      </c>
      <c r="J155" s="35">
        <f>J125</f>
        <v>2.2251368299855301E-2</v>
      </c>
      <c r="K155" s="41">
        <f>(L155+J155)/2</f>
        <v>3.0914515488837058E-2</v>
      </c>
      <c r="L155" s="36">
        <f>L125</f>
        <v>3.9577662677818815E-2</v>
      </c>
      <c r="M155" s="57"/>
    </row>
    <row r="156" spans="1:13" x14ac:dyDescent="0.2">
      <c r="A156" s="38" t="s">
        <v>112</v>
      </c>
      <c r="B156" s="24" t="s">
        <v>92</v>
      </c>
      <c r="C156" s="24" t="s">
        <v>114</v>
      </c>
      <c r="D156" s="24" t="s">
        <v>2</v>
      </c>
      <c r="E156" s="24" t="str">
        <f>E155</f>
        <v>Business services</v>
      </c>
      <c r="F156" s="25" t="s">
        <v>1</v>
      </c>
      <c r="G156" s="14">
        <f t="shared" ref="G156:G169" si="29">G126</f>
        <v>1.732984798477033E-2</v>
      </c>
      <c r="H156" s="40">
        <f t="shared" ref="H156:H169" si="30">(I156+G156)/2</f>
        <v>4.3324619961926047E-2</v>
      </c>
      <c r="I156" s="16">
        <f t="shared" ref="I156:J169" si="31">I126</f>
        <v>6.9319391939081765E-2</v>
      </c>
      <c r="J156" s="14">
        <f t="shared" si="31"/>
        <v>2.2251368299855301E-2</v>
      </c>
      <c r="K156" s="40">
        <f t="shared" ref="K156:K169" si="32">(L156+J156)/2</f>
        <v>3.0914515488837058E-2</v>
      </c>
      <c r="L156" s="16">
        <f t="shared" ref="L156:L169" si="33">L126</f>
        <v>3.9577662677818815E-2</v>
      </c>
      <c r="M156" s="57"/>
    </row>
    <row r="157" spans="1:13" x14ac:dyDescent="0.2">
      <c r="A157" s="38" t="s">
        <v>112</v>
      </c>
      <c r="B157" s="24" t="s">
        <v>92</v>
      </c>
      <c r="C157" s="24" t="s">
        <v>115</v>
      </c>
      <c r="D157" s="24" t="s">
        <v>2</v>
      </c>
      <c r="E157" s="24" t="str">
        <f t="shared" ref="E157:E169" si="34">E156</f>
        <v>Business services</v>
      </c>
      <c r="F157" s="25" t="s">
        <v>1</v>
      </c>
      <c r="G157" s="14">
        <f t="shared" si="29"/>
        <v>1.732984798477033E-2</v>
      </c>
      <c r="H157" s="40">
        <f t="shared" si="30"/>
        <v>4.3324619961926047E-2</v>
      </c>
      <c r="I157" s="16">
        <f t="shared" si="31"/>
        <v>6.9319391939081765E-2</v>
      </c>
      <c r="J157" s="14">
        <f t="shared" si="31"/>
        <v>2.2251368299855301E-2</v>
      </c>
      <c r="K157" s="40">
        <f t="shared" si="32"/>
        <v>3.0914515488837058E-2</v>
      </c>
      <c r="L157" s="16">
        <f t="shared" si="33"/>
        <v>3.9577662677818815E-2</v>
      </c>
      <c r="M157" s="57"/>
    </row>
    <row r="158" spans="1:13" x14ac:dyDescent="0.2">
      <c r="A158" s="38" t="s">
        <v>112</v>
      </c>
      <c r="B158" s="24" t="s">
        <v>92</v>
      </c>
      <c r="C158" s="24" t="s">
        <v>116</v>
      </c>
      <c r="D158" s="24" t="s">
        <v>2</v>
      </c>
      <c r="E158" s="24" t="str">
        <f t="shared" si="34"/>
        <v>Business services</v>
      </c>
      <c r="F158" s="25" t="s">
        <v>1</v>
      </c>
      <c r="G158" s="14">
        <f t="shared" si="29"/>
        <v>3.1344494453001914E-2</v>
      </c>
      <c r="H158" s="40">
        <f t="shared" si="30"/>
        <v>7.8361236132504897E-2</v>
      </c>
      <c r="I158" s="16">
        <f t="shared" si="31"/>
        <v>0.12537797781200788</v>
      </c>
      <c r="J158" s="14">
        <f t="shared" si="31"/>
        <v>0.11514381038003507</v>
      </c>
      <c r="K158" s="40">
        <f t="shared" si="32"/>
        <v>0.19819389869729676</v>
      </c>
      <c r="L158" s="16">
        <f t="shared" si="33"/>
        <v>0.28124398701455844</v>
      </c>
      <c r="M158" s="57"/>
    </row>
    <row r="159" spans="1:13" x14ac:dyDescent="0.2">
      <c r="A159" s="38" t="s">
        <v>112</v>
      </c>
      <c r="B159" s="24" t="s">
        <v>92</v>
      </c>
      <c r="C159" s="24" t="s">
        <v>117</v>
      </c>
      <c r="D159" s="24" t="s">
        <v>2</v>
      </c>
      <c r="E159" s="24" t="str">
        <f t="shared" si="34"/>
        <v>Business services</v>
      </c>
      <c r="F159" s="25" t="s">
        <v>1</v>
      </c>
      <c r="G159" s="14">
        <f t="shared" si="29"/>
        <v>3.4391874197397421E-2</v>
      </c>
      <c r="H159" s="40">
        <f t="shared" si="30"/>
        <v>8.5979685493493108E-2</v>
      </c>
      <c r="I159" s="16">
        <f t="shared" si="31"/>
        <v>0.13756749678958879</v>
      </c>
      <c r="J159" s="14">
        <f t="shared" si="31"/>
        <v>0.30005849011707109</v>
      </c>
      <c r="K159" s="40">
        <f t="shared" si="32"/>
        <v>0.30005849011707109</v>
      </c>
      <c r="L159" s="16">
        <f t="shared" si="33"/>
        <v>0.30005849011707109</v>
      </c>
      <c r="M159" s="57"/>
    </row>
    <row r="160" spans="1:13" x14ac:dyDescent="0.2">
      <c r="A160" s="38" t="s">
        <v>112</v>
      </c>
      <c r="B160" s="24" t="s">
        <v>92</v>
      </c>
      <c r="C160" s="24" t="s">
        <v>118</v>
      </c>
      <c r="D160" s="24" t="s">
        <v>2</v>
      </c>
      <c r="E160" s="24" t="str">
        <f t="shared" si="34"/>
        <v>Business services</v>
      </c>
      <c r="F160" s="25" t="s">
        <v>1</v>
      </c>
      <c r="G160" s="14">
        <f t="shared" si="29"/>
        <v>6.691865296354349E-3</v>
      </c>
      <c r="H160" s="40">
        <f t="shared" si="30"/>
        <v>1.6729663240885873E-2</v>
      </c>
      <c r="I160" s="16">
        <f t="shared" si="31"/>
        <v>2.6767461185417396E-2</v>
      </c>
      <c r="J160" s="14">
        <f t="shared" si="31"/>
        <v>-5.5128966472322238E-2</v>
      </c>
      <c r="K160" s="40">
        <f t="shared" si="32"/>
        <v>-5.5128966472322238E-2</v>
      </c>
      <c r="L160" s="16">
        <f t="shared" si="33"/>
        <v>-5.5128966472322238E-2</v>
      </c>
      <c r="M160" s="57"/>
    </row>
    <row r="161" spans="1:13" x14ac:dyDescent="0.2">
      <c r="A161" s="38" t="s">
        <v>112</v>
      </c>
      <c r="B161" s="24" t="s">
        <v>92</v>
      </c>
      <c r="C161" s="24" t="s">
        <v>119</v>
      </c>
      <c r="D161" s="24" t="s">
        <v>2</v>
      </c>
      <c r="E161" s="24" t="str">
        <f t="shared" si="34"/>
        <v>Business services</v>
      </c>
      <c r="F161" s="25" t="s">
        <v>1</v>
      </c>
      <c r="G161" s="42">
        <f t="shared" si="29"/>
        <v>0</v>
      </c>
      <c r="H161" s="40">
        <f t="shared" si="30"/>
        <v>0</v>
      </c>
      <c r="I161" s="43">
        <f t="shared" si="31"/>
        <v>0</v>
      </c>
      <c r="J161" s="42">
        <f t="shared" si="31"/>
        <v>0</v>
      </c>
      <c r="K161" s="40">
        <f t="shared" si="32"/>
        <v>0</v>
      </c>
      <c r="L161" s="43">
        <f t="shared" si="33"/>
        <v>0</v>
      </c>
      <c r="M161" s="57"/>
    </row>
    <row r="162" spans="1:13" x14ac:dyDescent="0.2">
      <c r="A162" s="38" t="s">
        <v>112</v>
      </c>
      <c r="B162" s="24" t="s">
        <v>92</v>
      </c>
      <c r="C162" s="24" t="s">
        <v>120</v>
      </c>
      <c r="D162" s="24" t="s">
        <v>2</v>
      </c>
      <c r="E162" s="24" t="str">
        <f t="shared" si="34"/>
        <v>Business services</v>
      </c>
      <c r="F162" s="25" t="s">
        <v>1</v>
      </c>
      <c r="G162" s="42">
        <f t="shared" si="29"/>
        <v>0</v>
      </c>
      <c r="H162" s="40">
        <f t="shared" si="30"/>
        <v>0</v>
      </c>
      <c r="I162" s="43">
        <f t="shared" si="31"/>
        <v>0</v>
      </c>
      <c r="J162" s="42">
        <f t="shared" si="31"/>
        <v>0</v>
      </c>
      <c r="K162" s="40">
        <f t="shared" si="32"/>
        <v>0</v>
      </c>
      <c r="L162" s="43">
        <f t="shared" si="33"/>
        <v>0</v>
      </c>
      <c r="M162" s="57"/>
    </row>
    <row r="163" spans="1:13" x14ac:dyDescent="0.2">
      <c r="A163" s="38" t="s">
        <v>112</v>
      </c>
      <c r="B163" s="24" t="s">
        <v>92</v>
      </c>
      <c r="C163" s="24" t="s">
        <v>121</v>
      </c>
      <c r="D163" s="24" t="s">
        <v>2</v>
      </c>
      <c r="E163" s="24" t="str">
        <f t="shared" si="34"/>
        <v>Business services</v>
      </c>
      <c r="F163" s="25" t="s">
        <v>1</v>
      </c>
      <c r="G163" s="14">
        <f t="shared" si="29"/>
        <v>-7.3792701155619422E-3</v>
      </c>
      <c r="H163" s="40">
        <f t="shared" si="30"/>
        <v>-1.8448175288904967E-2</v>
      </c>
      <c r="I163" s="16">
        <f t="shared" si="31"/>
        <v>-2.9517080462247991E-2</v>
      </c>
      <c r="J163" s="14">
        <f t="shared" si="31"/>
        <v>-0.12363736577160245</v>
      </c>
      <c r="K163" s="40">
        <f t="shared" si="32"/>
        <v>-0.20653653387428877</v>
      </c>
      <c r="L163" s="16">
        <f t="shared" si="33"/>
        <v>-0.2894357019769751</v>
      </c>
      <c r="M163" s="57"/>
    </row>
    <row r="164" spans="1:13" x14ac:dyDescent="0.2">
      <c r="A164" s="38" t="s">
        <v>112</v>
      </c>
      <c r="B164" s="24" t="s">
        <v>92</v>
      </c>
      <c r="C164" s="24" t="s">
        <v>122</v>
      </c>
      <c r="D164" s="24" t="s">
        <v>2</v>
      </c>
      <c r="E164" s="24" t="str">
        <f t="shared" si="34"/>
        <v>Business services</v>
      </c>
      <c r="F164" s="25" t="s">
        <v>1</v>
      </c>
      <c r="G164" s="14">
        <f t="shared" si="29"/>
        <v>-8.3330445773746042E-3</v>
      </c>
      <c r="H164" s="40">
        <f t="shared" si="30"/>
        <v>-2.0832611443436511E-2</v>
      </c>
      <c r="I164" s="16">
        <f t="shared" si="31"/>
        <v>-3.3332178309498417E-2</v>
      </c>
      <c r="J164" s="14">
        <f t="shared" si="31"/>
        <v>-0.12727203537584919</v>
      </c>
      <c r="K164" s="40">
        <f t="shared" si="32"/>
        <v>-0.22190518816641969</v>
      </c>
      <c r="L164" s="16">
        <f t="shared" si="33"/>
        <v>-0.31653834095699018</v>
      </c>
      <c r="M164" s="57"/>
    </row>
    <row r="165" spans="1:13" x14ac:dyDescent="0.2">
      <c r="A165" s="38" t="s">
        <v>112</v>
      </c>
      <c r="B165" s="24" t="s">
        <v>92</v>
      </c>
      <c r="C165" s="24" t="s">
        <v>123</v>
      </c>
      <c r="D165" s="24" t="s">
        <v>2</v>
      </c>
      <c r="E165" s="24" t="str">
        <f t="shared" si="34"/>
        <v>Business services</v>
      </c>
      <c r="F165" s="25" t="s">
        <v>1</v>
      </c>
      <c r="G165" s="14">
        <f t="shared" si="29"/>
        <v>6.874276915163291E-3</v>
      </c>
      <c r="H165" s="40">
        <f t="shared" si="30"/>
        <v>1.7185692287908227E-2</v>
      </c>
      <c r="I165" s="16">
        <f t="shared" si="31"/>
        <v>2.7497107660653164E-2</v>
      </c>
      <c r="J165" s="14">
        <f t="shared" si="31"/>
        <v>-4.3044481089872244E-2</v>
      </c>
      <c r="K165" s="40">
        <f t="shared" si="32"/>
        <v>-8.2506564343898192E-2</v>
      </c>
      <c r="L165" s="16">
        <f t="shared" si="33"/>
        <v>-0.12196864759792414</v>
      </c>
      <c r="M165" s="57"/>
    </row>
    <row r="166" spans="1:13" x14ac:dyDescent="0.2">
      <c r="A166" s="38" t="s">
        <v>112</v>
      </c>
      <c r="B166" s="24" t="s">
        <v>92</v>
      </c>
      <c r="C166" s="24" t="s">
        <v>124</v>
      </c>
      <c r="D166" s="24" t="s">
        <v>2</v>
      </c>
      <c r="E166" s="24" t="str">
        <f t="shared" si="34"/>
        <v>Business services</v>
      </c>
      <c r="F166" s="25" t="s">
        <v>1</v>
      </c>
      <c r="G166" s="14">
        <f t="shared" si="29"/>
        <v>1.7150017918421634E-2</v>
      </c>
      <c r="H166" s="40">
        <f t="shared" si="30"/>
        <v>4.2875044796053974E-2</v>
      </c>
      <c r="I166" s="16">
        <f t="shared" si="31"/>
        <v>6.8600071673686314E-2</v>
      </c>
      <c r="J166" s="14">
        <f t="shared" si="31"/>
        <v>-5.5842958311361102E-2</v>
      </c>
      <c r="K166" s="40">
        <f t="shared" si="32"/>
        <v>-9.5100174275656646E-2</v>
      </c>
      <c r="L166" s="16">
        <f t="shared" si="33"/>
        <v>-0.13435739023995219</v>
      </c>
      <c r="M166" s="57"/>
    </row>
    <row r="167" spans="1:13" x14ac:dyDescent="0.2">
      <c r="A167" s="38" t="s">
        <v>112</v>
      </c>
      <c r="B167" s="24" t="s">
        <v>92</v>
      </c>
      <c r="C167" s="24" t="s">
        <v>125</v>
      </c>
      <c r="D167" s="24" t="s">
        <v>2</v>
      </c>
      <c r="E167" s="24" t="str">
        <f t="shared" si="34"/>
        <v>Business services</v>
      </c>
      <c r="F167" s="25" t="s">
        <v>1</v>
      </c>
      <c r="G167" s="14">
        <f t="shared" si="29"/>
        <v>-1.7783496456934555E-3</v>
      </c>
      <c r="H167" s="40">
        <f t="shared" si="30"/>
        <v>-4.4458741142336944E-3</v>
      </c>
      <c r="I167" s="16">
        <f t="shared" si="31"/>
        <v>-7.1133985827739332E-3</v>
      </c>
      <c r="J167" s="14">
        <f t="shared" si="31"/>
        <v>3.6280893514790247E-2</v>
      </c>
      <c r="K167" s="40">
        <f t="shared" si="32"/>
        <v>5.4493070168673885E-2</v>
      </c>
      <c r="L167" s="16">
        <f t="shared" si="33"/>
        <v>7.2705246822557523E-2</v>
      </c>
      <c r="M167" s="57"/>
    </row>
    <row r="168" spans="1:13" x14ac:dyDescent="0.2">
      <c r="A168" s="38" t="s">
        <v>112</v>
      </c>
      <c r="B168" s="24" t="s">
        <v>92</v>
      </c>
      <c r="C168" s="24" t="s">
        <v>126</v>
      </c>
      <c r="D168" s="24" t="s">
        <v>2</v>
      </c>
      <c r="E168" s="24" t="str">
        <f t="shared" si="34"/>
        <v>Business services</v>
      </c>
      <c r="F168" s="25" t="s">
        <v>1</v>
      </c>
      <c r="G168" s="42">
        <f t="shared" si="29"/>
        <v>0</v>
      </c>
      <c r="H168" s="40">
        <f t="shared" si="30"/>
        <v>0</v>
      </c>
      <c r="I168" s="43">
        <f t="shared" si="31"/>
        <v>0</v>
      </c>
      <c r="J168" s="42">
        <f t="shared" si="31"/>
        <v>0</v>
      </c>
      <c r="K168" s="40">
        <f t="shared" si="32"/>
        <v>0</v>
      </c>
      <c r="L168" s="43">
        <f t="shared" si="33"/>
        <v>0</v>
      </c>
      <c r="M168" s="57"/>
    </row>
    <row r="169" spans="1:13" x14ac:dyDescent="0.2">
      <c r="A169" s="39" t="s">
        <v>112</v>
      </c>
      <c r="B169" s="27" t="s">
        <v>92</v>
      </c>
      <c r="C169" s="27" t="s">
        <v>127</v>
      </c>
      <c r="D169" s="27" t="s">
        <v>2</v>
      </c>
      <c r="E169" s="24" t="str">
        <f t="shared" si="34"/>
        <v>Business services</v>
      </c>
      <c r="F169" s="28" t="s">
        <v>1</v>
      </c>
      <c r="G169" s="30">
        <f t="shared" si="29"/>
        <v>1.5728898581576445E-2</v>
      </c>
      <c r="H169" s="44">
        <f t="shared" si="30"/>
        <v>3.9322246453941445E-2</v>
      </c>
      <c r="I169" s="31">
        <f t="shared" si="31"/>
        <v>6.2915594326306445E-2</v>
      </c>
      <c r="J169" s="30">
        <f t="shared" si="31"/>
        <v>1.1545819172650074E-2</v>
      </c>
      <c r="K169" s="44">
        <f t="shared" si="32"/>
        <v>2.2958422650190768E-2</v>
      </c>
      <c r="L169" s="31">
        <f t="shared" si="33"/>
        <v>3.4371026127731463E-2</v>
      </c>
      <c r="M169" s="57"/>
    </row>
    <row r="170" spans="1:13" x14ac:dyDescent="0.2">
      <c r="A170" s="37" t="s">
        <v>112</v>
      </c>
      <c r="B170" s="13" t="s">
        <v>92</v>
      </c>
      <c r="C170" s="13" t="s">
        <v>113</v>
      </c>
      <c r="D170" s="13" t="s">
        <v>2</v>
      </c>
      <c r="E170" s="32" t="str">
        <f>[3]sfec_run2!CR$2</f>
        <v>Public services</v>
      </c>
      <c r="F170" s="33" t="s">
        <v>1</v>
      </c>
      <c r="G170" s="35">
        <f>G125</f>
        <v>1.732984798477033E-2</v>
      </c>
      <c r="H170" s="41">
        <f>(I170+G170)/2</f>
        <v>4.3324619961926047E-2</v>
      </c>
      <c r="I170" s="36">
        <f>I125</f>
        <v>6.9319391939081765E-2</v>
      </c>
      <c r="J170" s="35">
        <f>J125</f>
        <v>2.2251368299855301E-2</v>
      </c>
      <c r="K170" s="41">
        <f>(L170+J170)/2</f>
        <v>3.0914515488837058E-2</v>
      </c>
      <c r="L170" s="36">
        <f>L125</f>
        <v>3.9577662677818815E-2</v>
      </c>
      <c r="M170" s="57"/>
    </row>
    <row r="171" spans="1:13" x14ac:dyDescent="0.2">
      <c r="A171" s="38" t="s">
        <v>112</v>
      </c>
      <c r="B171" s="24" t="s">
        <v>92</v>
      </c>
      <c r="C171" s="24" t="s">
        <v>114</v>
      </c>
      <c r="D171" s="24" t="s">
        <v>2</v>
      </c>
      <c r="E171" s="24" t="str">
        <f>E170</f>
        <v>Public services</v>
      </c>
      <c r="F171" s="25" t="s">
        <v>1</v>
      </c>
      <c r="G171" s="14">
        <f t="shared" ref="G171:G184" si="35">G126</f>
        <v>1.732984798477033E-2</v>
      </c>
      <c r="H171" s="40">
        <f t="shared" ref="H171:H184" si="36">(I171+G171)/2</f>
        <v>4.3324619961926047E-2</v>
      </c>
      <c r="I171" s="16">
        <f t="shared" ref="I171:J184" si="37">I126</f>
        <v>6.9319391939081765E-2</v>
      </c>
      <c r="J171" s="14">
        <f t="shared" si="37"/>
        <v>2.2251368299855301E-2</v>
      </c>
      <c r="K171" s="40">
        <f t="shared" ref="K171:K184" si="38">(L171+J171)/2</f>
        <v>3.0914515488837058E-2</v>
      </c>
      <c r="L171" s="16">
        <f t="shared" ref="L171:L184" si="39">L126</f>
        <v>3.9577662677818815E-2</v>
      </c>
      <c r="M171" s="57"/>
    </row>
    <row r="172" spans="1:13" x14ac:dyDescent="0.2">
      <c r="A172" s="38" t="s">
        <v>112</v>
      </c>
      <c r="B172" s="24" t="s">
        <v>92</v>
      </c>
      <c r="C172" s="24" t="s">
        <v>115</v>
      </c>
      <c r="D172" s="24" t="s">
        <v>2</v>
      </c>
      <c r="E172" s="24" t="str">
        <f t="shared" ref="E172:E184" si="40">E171</f>
        <v>Public services</v>
      </c>
      <c r="F172" s="25" t="s">
        <v>1</v>
      </c>
      <c r="G172" s="14">
        <f t="shared" si="35"/>
        <v>1.732984798477033E-2</v>
      </c>
      <c r="H172" s="40">
        <f t="shared" si="36"/>
        <v>4.3324619961926047E-2</v>
      </c>
      <c r="I172" s="16">
        <f t="shared" si="37"/>
        <v>6.9319391939081765E-2</v>
      </c>
      <c r="J172" s="14">
        <f t="shared" si="37"/>
        <v>2.2251368299855301E-2</v>
      </c>
      <c r="K172" s="40">
        <f t="shared" si="38"/>
        <v>3.0914515488837058E-2</v>
      </c>
      <c r="L172" s="16">
        <f t="shared" si="39"/>
        <v>3.9577662677818815E-2</v>
      </c>
      <c r="M172" s="57"/>
    </row>
    <row r="173" spans="1:13" x14ac:dyDescent="0.2">
      <c r="A173" s="38" t="s">
        <v>112</v>
      </c>
      <c r="B173" s="24" t="s">
        <v>92</v>
      </c>
      <c r="C173" s="24" t="s">
        <v>116</v>
      </c>
      <c r="D173" s="24" t="s">
        <v>2</v>
      </c>
      <c r="E173" s="24" t="str">
        <f t="shared" si="40"/>
        <v>Public services</v>
      </c>
      <c r="F173" s="25" t="s">
        <v>1</v>
      </c>
      <c r="G173" s="14">
        <f t="shared" si="35"/>
        <v>3.1344494453001914E-2</v>
      </c>
      <c r="H173" s="40">
        <f t="shared" si="36"/>
        <v>7.8361236132504897E-2</v>
      </c>
      <c r="I173" s="16">
        <f t="shared" si="37"/>
        <v>0.12537797781200788</v>
      </c>
      <c r="J173" s="14">
        <f t="shared" si="37"/>
        <v>0.11514381038003507</v>
      </c>
      <c r="K173" s="40">
        <f t="shared" si="38"/>
        <v>0.19819389869729676</v>
      </c>
      <c r="L173" s="16">
        <f t="shared" si="39"/>
        <v>0.28124398701455844</v>
      </c>
      <c r="M173" s="57"/>
    </row>
    <row r="174" spans="1:13" x14ac:dyDescent="0.2">
      <c r="A174" s="38" t="s">
        <v>112</v>
      </c>
      <c r="B174" s="24" t="s">
        <v>92</v>
      </c>
      <c r="C174" s="24" t="s">
        <v>117</v>
      </c>
      <c r="D174" s="24" t="s">
        <v>2</v>
      </c>
      <c r="E174" s="24" t="str">
        <f t="shared" si="40"/>
        <v>Public services</v>
      </c>
      <c r="F174" s="25" t="s">
        <v>1</v>
      </c>
      <c r="G174" s="14">
        <f t="shared" si="35"/>
        <v>3.4391874197397421E-2</v>
      </c>
      <c r="H174" s="40">
        <f t="shared" si="36"/>
        <v>8.5979685493493108E-2</v>
      </c>
      <c r="I174" s="16">
        <f t="shared" si="37"/>
        <v>0.13756749678958879</v>
      </c>
      <c r="J174" s="14">
        <f t="shared" si="37"/>
        <v>0.30005849011707109</v>
      </c>
      <c r="K174" s="40">
        <f t="shared" si="38"/>
        <v>0.30005849011707109</v>
      </c>
      <c r="L174" s="16">
        <f t="shared" si="39"/>
        <v>0.30005849011707109</v>
      </c>
      <c r="M174" s="57"/>
    </row>
    <row r="175" spans="1:13" x14ac:dyDescent="0.2">
      <c r="A175" s="38" t="s">
        <v>112</v>
      </c>
      <c r="B175" s="24" t="s">
        <v>92</v>
      </c>
      <c r="C175" s="24" t="s">
        <v>118</v>
      </c>
      <c r="D175" s="24" t="s">
        <v>2</v>
      </c>
      <c r="E175" s="24" t="str">
        <f t="shared" si="40"/>
        <v>Public services</v>
      </c>
      <c r="F175" s="25" t="s">
        <v>1</v>
      </c>
      <c r="G175" s="14">
        <f t="shared" si="35"/>
        <v>6.691865296354349E-3</v>
      </c>
      <c r="H175" s="40">
        <f t="shared" si="36"/>
        <v>1.6729663240885873E-2</v>
      </c>
      <c r="I175" s="16">
        <f t="shared" si="37"/>
        <v>2.6767461185417396E-2</v>
      </c>
      <c r="J175" s="14">
        <f t="shared" si="37"/>
        <v>-5.5128966472322238E-2</v>
      </c>
      <c r="K175" s="40">
        <f t="shared" si="38"/>
        <v>-5.5128966472322238E-2</v>
      </c>
      <c r="L175" s="16">
        <f t="shared" si="39"/>
        <v>-5.5128966472322238E-2</v>
      </c>
      <c r="M175" s="57"/>
    </row>
    <row r="176" spans="1:13" x14ac:dyDescent="0.2">
      <c r="A176" s="38" t="s">
        <v>112</v>
      </c>
      <c r="B176" s="24" t="s">
        <v>92</v>
      </c>
      <c r="C176" s="24" t="s">
        <v>119</v>
      </c>
      <c r="D176" s="24" t="s">
        <v>2</v>
      </c>
      <c r="E176" s="24" t="str">
        <f t="shared" si="40"/>
        <v>Public services</v>
      </c>
      <c r="F176" s="25" t="s">
        <v>1</v>
      </c>
      <c r="G176" s="42">
        <f t="shared" si="35"/>
        <v>0</v>
      </c>
      <c r="H176" s="40">
        <f t="shared" si="36"/>
        <v>0</v>
      </c>
      <c r="I176" s="43">
        <f t="shared" si="37"/>
        <v>0</v>
      </c>
      <c r="J176" s="42">
        <f t="shared" si="37"/>
        <v>0</v>
      </c>
      <c r="K176" s="40">
        <f t="shared" si="38"/>
        <v>0</v>
      </c>
      <c r="L176" s="43">
        <f t="shared" si="39"/>
        <v>0</v>
      </c>
      <c r="M176" s="57"/>
    </row>
    <row r="177" spans="1:13" x14ac:dyDescent="0.2">
      <c r="A177" s="38" t="s">
        <v>112</v>
      </c>
      <c r="B177" s="24" t="s">
        <v>92</v>
      </c>
      <c r="C177" s="24" t="s">
        <v>120</v>
      </c>
      <c r="D177" s="24" t="s">
        <v>2</v>
      </c>
      <c r="E177" s="24" t="str">
        <f t="shared" si="40"/>
        <v>Public services</v>
      </c>
      <c r="F177" s="25" t="s">
        <v>1</v>
      </c>
      <c r="G177" s="42">
        <f t="shared" si="35"/>
        <v>0</v>
      </c>
      <c r="H177" s="40">
        <f t="shared" si="36"/>
        <v>0</v>
      </c>
      <c r="I177" s="43">
        <f t="shared" si="37"/>
        <v>0</v>
      </c>
      <c r="J177" s="42">
        <f t="shared" si="37"/>
        <v>0</v>
      </c>
      <c r="K177" s="40">
        <f t="shared" si="38"/>
        <v>0</v>
      </c>
      <c r="L177" s="43">
        <f t="shared" si="39"/>
        <v>0</v>
      </c>
      <c r="M177" s="57"/>
    </row>
    <row r="178" spans="1:13" x14ac:dyDescent="0.2">
      <c r="A178" s="38" t="s">
        <v>112</v>
      </c>
      <c r="B178" s="24" t="s">
        <v>92</v>
      </c>
      <c r="C178" s="24" t="s">
        <v>121</v>
      </c>
      <c r="D178" s="24" t="s">
        <v>2</v>
      </c>
      <c r="E178" s="24" t="str">
        <f t="shared" si="40"/>
        <v>Public services</v>
      </c>
      <c r="F178" s="25" t="s">
        <v>1</v>
      </c>
      <c r="G178" s="14">
        <f t="shared" si="35"/>
        <v>-7.3792701155619422E-3</v>
      </c>
      <c r="H178" s="40">
        <f t="shared" si="36"/>
        <v>-1.8448175288904967E-2</v>
      </c>
      <c r="I178" s="16">
        <f t="shared" si="37"/>
        <v>-2.9517080462247991E-2</v>
      </c>
      <c r="J178" s="14">
        <f t="shared" si="37"/>
        <v>-0.12363736577160245</v>
      </c>
      <c r="K178" s="40">
        <f t="shared" si="38"/>
        <v>-0.20653653387428877</v>
      </c>
      <c r="L178" s="16">
        <f t="shared" si="39"/>
        <v>-0.2894357019769751</v>
      </c>
      <c r="M178" s="57"/>
    </row>
    <row r="179" spans="1:13" x14ac:dyDescent="0.2">
      <c r="A179" s="38" t="s">
        <v>112</v>
      </c>
      <c r="B179" s="24" t="s">
        <v>92</v>
      </c>
      <c r="C179" s="24" t="s">
        <v>122</v>
      </c>
      <c r="D179" s="24" t="s">
        <v>2</v>
      </c>
      <c r="E179" s="24" t="str">
        <f t="shared" si="40"/>
        <v>Public services</v>
      </c>
      <c r="F179" s="25" t="s">
        <v>1</v>
      </c>
      <c r="G179" s="14">
        <f t="shared" si="35"/>
        <v>-8.3330445773746042E-3</v>
      </c>
      <c r="H179" s="40">
        <f t="shared" si="36"/>
        <v>-2.0832611443436511E-2</v>
      </c>
      <c r="I179" s="16">
        <f t="shared" si="37"/>
        <v>-3.3332178309498417E-2</v>
      </c>
      <c r="J179" s="14">
        <f t="shared" si="37"/>
        <v>-0.12727203537584919</v>
      </c>
      <c r="K179" s="40">
        <f t="shared" si="38"/>
        <v>-0.22190518816641969</v>
      </c>
      <c r="L179" s="16">
        <f t="shared" si="39"/>
        <v>-0.31653834095699018</v>
      </c>
      <c r="M179" s="57"/>
    </row>
    <row r="180" spans="1:13" x14ac:dyDescent="0.2">
      <c r="A180" s="38" t="s">
        <v>112</v>
      </c>
      <c r="B180" s="24" t="s">
        <v>92</v>
      </c>
      <c r="C180" s="24" t="s">
        <v>123</v>
      </c>
      <c r="D180" s="24" t="s">
        <v>2</v>
      </c>
      <c r="E180" s="24" t="str">
        <f t="shared" si="40"/>
        <v>Public services</v>
      </c>
      <c r="F180" s="25" t="s">
        <v>1</v>
      </c>
      <c r="G180" s="14">
        <f t="shared" si="35"/>
        <v>6.874276915163291E-3</v>
      </c>
      <c r="H180" s="40">
        <f t="shared" si="36"/>
        <v>1.7185692287908227E-2</v>
      </c>
      <c r="I180" s="16">
        <f t="shared" si="37"/>
        <v>2.7497107660653164E-2</v>
      </c>
      <c r="J180" s="14">
        <f t="shared" si="37"/>
        <v>-4.3044481089872244E-2</v>
      </c>
      <c r="K180" s="40">
        <f t="shared" si="38"/>
        <v>-8.2506564343898192E-2</v>
      </c>
      <c r="L180" s="16">
        <f t="shared" si="39"/>
        <v>-0.12196864759792414</v>
      </c>
      <c r="M180" s="57"/>
    </row>
    <row r="181" spans="1:13" x14ac:dyDescent="0.2">
      <c r="A181" s="38" t="s">
        <v>112</v>
      </c>
      <c r="B181" s="24" t="s">
        <v>92</v>
      </c>
      <c r="C181" s="24" t="s">
        <v>124</v>
      </c>
      <c r="D181" s="24" t="s">
        <v>2</v>
      </c>
      <c r="E181" s="24" t="str">
        <f t="shared" si="40"/>
        <v>Public services</v>
      </c>
      <c r="F181" s="25" t="s">
        <v>1</v>
      </c>
      <c r="G181" s="14">
        <f t="shared" si="35"/>
        <v>1.7150017918421634E-2</v>
      </c>
      <c r="H181" s="40">
        <f t="shared" si="36"/>
        <v>4.2875044796053974E-2</v>
      </c>
      <c r="I181" s="16">
        <f t="shared" si="37"/>
        <v>6.8600071673686314E-2</v>
      </c>
      <c r="J181" s="14">
        <f t="shared" si="37"/>
        <v>-5.5842958311361102E-2</v>
      </c>
      <c r="K181" s="40">
        <f t="shared" si="38"/>
        <v>-9.5100174275656646E-2</v>
      </c>
      <c r="L181" s="16">
        <f t="shared" si="39"/>
        <v>-0.13435739023995219</v>
      </c>
      <c r="M181" s="57"/>
    </row>
    <row r="182" spans="1:13" x14ac:dyDescent="0.2">
      <c r="A182" s="38" t="s">
        <v>112</v>
      </c>
      <c r="B182" s="24" t="s">
        <v>92</v>
      </c>
      <c r="C182" s="24" t="s">
        <v>125</v>
      </c>
      <c r="D182" s="24" t="s">
        <v>2</v>
      </c>
      <c r="E182" s="24" t="str">
        <f t="shared" si="40"/>
        <v>Public services</v>
      </c>
      <c r="F182" s="25" t="s">
        <v>1</v>
      </c>
      <c r="G182" s="14">
        <f t="shared" si="35"/>
        <v>-1.7783496456934555E-3</v>
      </c>
      <c r="H182" s="40">
        <f t="shared" si="36"/>
        <v>-4.4458741142336944E-3</v>
      </c>
      <c r="I182" s="16">
        <f t="shared" si="37"/>
        <v>-7.1133985827739332E-3</v>
      </c>
      <c r="J182" s="14">
        <f t="shared" si="37"/>
        <v>3.6280893514790247E-2</v>
      </c>
      <c r="K182" s="40">
        <f t="shared" si="38"/>
        <v>5.4493070168673885E-2</v>
      </c>
      <c r="L182" s="16">
        <f t="shared" si="39"/>
        <v>7.2705246822557523E-2</v>
      </c>
      <c r="M182" s="57"/>
    </row>
    <row r="183" spans="1:13" x14ac:dyDescent="0.2">
      <c r="A183" s="38" t="s">
        <v>112</v>
      </c>
      <c r="B183" s="24" t="s">
        <v>92</v>
      </c>
      <c r="C183" s="24" t="s">
        <v>126</v>
      </c>
      <c r="D183" s="24" t="s">
        <v>2</v>
      </c>
      <c r="E183" s="24" t="str">
        <f t="shared" si="40"/>
        <v>Public services</v>
      </c>
      <c r="F183" s="25" t="s">
        <v>1</v>
      </c>
      <c r="G183" s="42">
        <f t="shared" si="35"/>
        <v>0</v>
      </c>
      <c r="H183" s="40">
        <f t="shared" si="36"/>
        <v>0</v>
      </c>
      <c r="I183" s="43">
        <f t="shared" si="37"/>
        <v>0</v>
      </c>
      <c r="J183" s="42">
        <f t="shared" si="37"/>
        <v>0</v>
      </c>
      <c r="K183" s="40">
        <f t="shared" si="38"/>
        <v>0</v>
      </c>
      <c r="L183" s="43">
        <f t="shared" si="39"/>
        <v>0</v>
      </c>
      <c r="M183" s="57"/>
    </row>
    <row r="184" spans="1:13" x14ac:dyDescent="0.2">
      <c r="A184" s="39" t="s">
        <v>112</v>
      </c>
      <c r="B184" s="27" t="s">
        <v>92</v>
      </c>
      <c r="C184" s="27" t="s">
        <v>127</v>
      </c>
      <c r="D184" s="27" t="s">
        <v>2</v>
      </c>
      <c r="E184" s="27" t="str">
        <f t="shared" si="40"/>
        <v>Public services</v>
      </c>
      <c r="F184" s="28" t="s">
        <v>1</v>
      </c>
      <c r="G184" s="30">
        <f t="shared" si="35"/>
        <v>1.5728898581576445E-2</v>
      </c>
      <c r="H184" s="44">
        <f t="shared" si="36"/>
        <v>3.9322246453941445E-2</v>
      </c>
      <c r="I184" s="31">
        <f t="shared" si="37"/>
        <v>6.2915594326306445E-2</v>
      </c>
      <c r="J184" s="30">
        <f t="shared" si="37"/>
        <v>1.1545819172650074E-2</v>
      </c>
      <c r="K184" s="44">
        <f t="shared" si="38"/>
        <v>2.2958422650190768E-2</v>
      </c>
      <c r="L184" s="31">
        <f t="shared" si="39"/>
        <v>3.4371026127731463E-2</v>
      </c>
      <c r="M184" s="57"/>
    </row>
    <row r="185" spans="1:13" x14ac:dyDescent="0.2">
      <c r="A185" s="37" t="str">
        <f>A155</f>
        <v>Food sobriety</v>
      </c>
      <c r="B185" s="13" t="s">
        <v>108</v>
      </c>
      <c r="C185" s="13" t="str">
        <f t="array" ref="C185:C199">C170:C184</f>
        <v>Paddy rice</v>
      </c>
      <c r="D185" s="13" t="s">
        <v>2</v>
      </c>
      <c r="E185" s="13" t="s">
        <v>109</v>
      </c>
      <c r="F185" s="33" t="s">
        <v>0</v>
      </c>
      <c r="G185" s="34">
        <f>G125</f>
        <v>1.732984798477033E-2</v>
      </c>
      <c r="H185" s="41">
        <f>(I185+G185)/2</f>
        <v>4.3324619961926047E-2</v>
      </c>
      <c r="I185" s="34">
        <f>I125</f>
        <v>6.9319391939081765E-2</v>
      </c>
      <c r="J185" s="35">
        <f>J125</f>
        <v>2.2251368299855301E-2</v>
      </c>
      <c r="K185" s="41">
        <f>(L185+J185)/2</f>
        <v>3.0914515488837058E-2</v>
      </c>
      <c r="L185" s="36">
        <f>L125</f>
        <v>3.9577662677818815E-2</v>
      </c>
      <c r="M185" s="57"/>
    </row>
    <row r="186" spans="1:13" x14ac:dyDescent="0.2">
      <c r="A186" s="38" t="str">
        <f t="shared" ref="A186:A199" si="41">A185</f>
        <v>Food sobriety</v>
      </c>
      <c r="B186" s="24" t="s">
        <v>108</v>
      </c>
      <c r="C186" s="24" t="str">
        <v>Wheat</v>
      </c>
      <c r="D186" s="24" t="s">
        <v>2</v>
      </c>
      <c r="E186" s="24" t="s">
        <v>109</v>
      </c>
      <c r="F186" s="25" t="s">
        <v>0</v>
      </c>
      <c r="G186" s="15">
        <f t="shared" ref="G186:G199" si="42">G126</f>
        <v>1.732984798477033E-2</v>
      </c>
      <c r="H186" s="40">
        <f t="shared" ref="H186:H204" si="43">(I186+G186)/2</f>
        <v>4.3324619961926047E-2</v>
      </c>
      <c r="I186" s="15">
        <f t="shared" ref="I186:J199" si="44">I126</f>
        <v>6.9319391939081765E-2</v>
      </c>
      <c r="J186" s="14">
        <f t="shared" si="44"/>
        <v>2.2251368299855301E-2</v>
      </c>
      <c r="K186" s="40">
        <f t="shared" ref="K186:K204" si="45">(L186+J186)/2</f>
        <v>3.0914515488837058E-2</v>
      </c>
      <c r="L186" s="16">
        <f t="shared" ref="L186:L199" si="46">L126</f>
        <v>3.9577662677818815E-2</v>
      </c>
      <c r="M186" s="57"/>
    </row>
    <row r="187" spans="1:13" x14ac:dyDescent="0.2">
      <c r="A187" s="38" t="str">
        <f t="shared" si="41"/>
        <v>Food sobriety</v>
      </c>
      <c r="B187" s="24" t="s">
        <v>108</v>
      </c>
      <c r="C187" s="24" t="str">
        <v>Cereal grains nec</v>
      </c>
      <c r="D187" s="24" t="s">
        <v>2</v>
      </c>
      <c r="E187" s="24" t="s">
        <v>109</v>
      </c>
      <c r="F187" s="25" t="s">
        <v>0</v>
      </c>
      <c r="G187" s="15">
        <f t="shared" si="42"/>
        <v>1.732984798477033E-2</v>
      </c>
      <c r="H187" s="40">
        <f t="shared" si="43"/>
        <v>4.3324619961926047E-2</v>
      </c>
      <c r="I187" s="15">
        <f t="shared" si="44"/>
        <v>6.9319391939081765E-2</v>
      </c>
      <c r="J187" s="14">
        <f t="shared" si="44"/>
        <v>2.2251368299855301E-2</v>
      </c>
      <c r="K187" s="40">
        <f t="shared" si="45"/>
        <v>3.0914515488837058E-2</v>
      </c>
      <c r="L187" s="16">
        <f t="shared" si="46"/>
        <v>3.9577662677818815E-2</v>
      </c>
      <c r="M187" s="57"/>
    </row>
    <row r="188" spans="1:13" x14ac:dyDescent="0.2">
      <c r="A188" s="38" t="str">
        <f t="shared" si="41"/>
        <v>Food sobriety</v>
      </c>
      <c r="B188" s="24" t="s">
        <v>108</v>
      </c>
      <c r="C188" s="24" t="str">
        <v>Vegetables, fruit, nuts</v>
      </c>
      <c r="D188" s="24" t="s">
        <v>2</v>
      </c>
      <c r="E188" s="24" t="s">
        <v>109</v>
      </c>
      <c r="F188" s="25" t="s">
        <v>0</v>
      </c>
      <c r="G188" s="15">
        <f t="shared" si="42"/>
        <v>3.1344494453001914E-2</v>
      </c>
      <c r="H188" s="40">
        <f t="shared" si="43"/>
        <v>7.8361236132504897E-2</v>
      </c>
      <c r="I188" s="15">
        <f t="shared" si="44"/>
        <v>0.12537797781200788</v>
      </c>
      <c r="J188" s="14">
        <f t="shared" si="44"/>
        <v>0.11514381038003507</v>
      </c>
      <c r="K188" s="40">
        <f t="shared" si="45"/>
        <v>0.19819389869729676</v>
      </c>
      <c r="L188" s="16">
        <f t="shared" si="46"/>
        <v>0.28124398701455844</v>
      </c>
      <c r="M188" s="57"/>
    </row>
    <row r="189" spans="1:13" x14ac:dyDescent="0.2">
      <c r="A189" s="38" t="str">
        <f t="shared" si="41"/>
        <v>Food sobriety</v>
      </c>
      <c r="B189" s="24" t="s">
        <v>108</v>
      </c>
      <c r="C189" s="24" t="str">
        <v>Oil seeds</v>
      </c>
      <c r="D189" s="24" t="s">
        <v>2</v>
      </c>
      <c r="E189" s="24" t="s">
        <v>109</v>
      </c>
      <c r="F189" s="25" t="s">
        <v>0</v>
      </c>
      <c r="G189" s="15">
        <f t="shared" si="42"/>
        <v>3.4391874197397421E-2</v>
      </c>
      <c r="H189" s="40">
        <f t="shared" si="43"/>
        <v>8.5979685493493108E-2</v>
      </c>
      <c r="I189" s="15">
        <f t="shared" si="44"/>
        <v>0.13756749678958879</v>
      </c>
      <c r="J189" s="14">
        <f t="shared" si="44"/>
        <v>0.30005849011707109</v>
      </c>
      <c r="K189" s="40">
        <f t="shared" si="45"/>
        <v>0.30005849011707109</v>
      </c>
      <c r="L189" s="16">
        <f t="shared" si="46"/>
        <v>0.30005849011707109</v>
      </c>
      <c r="M189" s="57"/>
    </row>
    <row r="190" spans="1:13" x14ac:dyDescent="0.2">
      <c r="A190" s="38" t="str">
        <f t="shared" si="41"/>
        <v>Food sobriety</v>
      </c>
      <c r="B190" s="24" t="s">
        <v>108</v>
      </c>
      <c r="C190" s="24" t="str">
        <v>Sugar cane, sugar beet</v>
      </c>
      <c r="D190" s="24" t="s">
        <v>2</v>
      </c>
      <c r="E190" s="24" t="s">
        <v>109</v>
      </c>
      <c r="F190" s="25" t="s">
        <v>0</v>
      </c>
      <c r="G190" s="15">
        <f t="shared" si="42"/>
        <v>6.691865296354349E-3</v>
      </c>
      <c r="H190" s="40">
        <f t="shared" si="43"/>
        <v>1.6729663240885873E-2</v>
      </c>
      <c r="I190" s="15">
        <f t="shared" si="44"/>
        <v>2.6767461185417396E-2</v>
      </c>
      <c r="J190" s="14">
        <f t="shared" si="44"/>
        <v>-5.5128966472322238E-2</v>
      </c>
      <c r="K190" s="40">
        <f t="shared" si="45"/>
        <v>-5.5128966472322238E-2</v>
      </c>
      <c r="L190" s="16">
        <f t="shared" si="46"/>
        <v>-5.5128966472322238E-2</v>
      </c>
      <c r="M190" s="57"/>
    </row>
    <row r="191" spans="1:13" x14ac:dyDescent="0.2">
      <c r="A191" s="38" t="str">
        <f t="shared" si="41"/>
        <v>Food sobriety</v>
      </c>
      <c r="B191" s="24" t="s">
        <v>108</v>
      </c>
      <c r="C191" s="24" t="str">
        <v>Plant-based fibers</v>
      </c>
      <c r="D191" s="24" t="s">
        <v>2</v>
      </c>
      <c r="E191" s="24" t="s">
        <v>109</v>
      </c>
      <c r="F191" s="25" t="s">
        <v>0</v>
      </c>
      <c r="G191" s="40">
        <f t="shared" si="42"/>
        <v>0</v>
      </c>
      <c r="H191" s="40">
        <f t="shared" si="43"/>
        <v>0</v>
      </c>
      <c r="I191" s="40">
        <f t="shared" si="44"/>
        <v>0</v>
      </c>
      <c r="J191" s="42">
        <f t="shared" si="44"/>
        <v>0</v>
      </c>
      <c r="K191" s="40">
        <f t="shared" si="45"/>
        <v>0</v>
      </c>
      <c r="L191" s="43">
        <f t="shared" si="46"/>
        <v>0</v>
      </c>
      <c r="M191" s="57"/>
    </row>
    <row r="192" spans="1:13" x14ac:dyDescent="0.2">
      <c r="A192" s="38" t="str">
        <f t="shared" si="41"/>
        <v>Food sobriety</v>
      </c>
      <c r="B192" s="24" t="s">
        <v>108</v>
      </c>
      <c r="C192" s="24" t="str">
        <v>Crops nec</v>
      </c>
      <c r="D192" s="24" t="s">
        <v>2</v>
      </c>
      <c r="E192" s="24" t="s">
        <v>109</v>
      </c>
      <c r="F192" s="25" t="s">
        <v>0</v>
      </c>
      <c r="G192" s="40">
        <f t="shared" si="42"/>
        <v>0</v>
      </c>
      <c r="H192" s="40">
        <f t="shared" si="43"/>
        <v>0</v>
      </c>
      <c r="I192" s="40">
        <f t="shared" si="44"/>
        <v>0</v>
      </c>
      <c r="J192" s="42">
        <f t="shared" si="44"/>
        <v>0</v>
      </c>
      <c r="K192" s="40">
        <f t="shared" si="45"/>
        <v>0</v>
      </c>
      <c r="L192" s="43">
        <f t="shared" si="46"/>
        <v>0</v>
      </c>
      <c r="M192" s="57"/>
    </row>
    <row r="193" spans="1:13" x14ac:dyDescent="0.2">
      <c r="A193" s="38" t="str">
        <f t="shared" si="41"/>
        <v>Food sobriety</v>
      </c>
      <c r="B193" s="24" t="s">
        <v>108</v>
      </c>
      <c r="C193" s="24" t="str">
        <v>Cattle</v>
      </c>
      <c r="D193" s="24" t="s">
        <v>2</v>
      </c>
      <c r="E193" s="24" t="s">
        <v>109</v>
      </c>
      <c r="F193" s="25" t="s">
        <v>0</v>
      </c>
      <c r="G193" s="15">
        <f t="shared" si="42"/>
        <v>-7.3792701155619422E-3</v>
      </c>
      <c r="H193" s="40">
        <f t="shared" si="43"/>
        <v>-1.8448175288904967E-2</v>
      </c>
      <c r="I193" s="15">
        <f t="shared" si="44"/>
        <v>-2.9517080462247991E-2</v>
      </c>
      <c r="J193" s="14">
        <f t="shared" si="44"/>
        <v>-0.12363736577160245</v>
      </c>
      <c r="K193" s="40">
        <f t="shared" si="45"/>
        <v>-0.20653653387428877</v>
      </c>
      <c r="L193" s="16">
        <f t="shared" si="46"/>
        <v>-0.2894357019769751</v>
      </c>
      <c r="M193" s="57"/>
    </row>
    <row r="194" spans="1:13" x14ac:dyDescent="0.2">
      <c r="A194" s="38" t="str">
        <f t="shared" si="41"/>
        <v>Food sobriety</v>
      </c>
      <c r="B194" s="24" t="s">
        <v>108</v>
      </c>
      <c r="C194" s="24" t="str">
        <v>Pigs</v>
      </c>
      <c r="D194" s="24" t="s">
        <v>2</v>
      </c>
      <c r="E194" s="24" t="s">
        <v>109</v>
      </c>
      <c r="F194" s="25" t="s">
        <v>0</v>
      </c>
      <c r="G194" s="15">
        <f t="shared" si="42"/>
        <v>-8.3330445773746042E-3</v>
      </c>
      <c r="H194" s="40">
        <f t="shared" si="43"/>
        <v>-2.0832611443436511E-2</v>
      </c>
      <c r="I194" s="15">
        <f t="shared" si="44"/>
        <v>-3.3332178309498417E-2</v>
      </c>
      <c r="J194" s="14">
        <f t="shared" si="44"/>
        <v>-0.12727203537584919</v>
      </c>
      <c r="K194" s="40">
        <f t="shared" si="45"/>
        <v>-0.22190518816641969</v>
      </c>
      <c r="L194" s="16">
        <f t="shared" si="46"/>
        <v>-0.31653834095699018</v>
      </c>
      <c r="M194" s="57"/>
    </row>
    <row r="195" spans="1:13" x14ac:dyDescent="0.2">
      <c r="A195" s="38" t="str">
        <f t="shared" si="41"/>
        <v>Food sobriety</v>
      </c>
      <c r="B195" s="24" t="s">
        <v>108</v>
      </c>
      <c r="C195" s="24" t="str">
        <v>Poultry</v>
      </c>
      <c r="D195" s="24" t="s">
        <v>2</v>
      </c>
      <c r="E195" s="24" t="s">
        <v>109</v>
      </c>
      <c r="F195" s="25" t="s">
        <v>0</v>
      </c>
      <c r="G195" s="15">
        <f t="shared" si="42"/>
        <v>6.874276915163291E-3</v>
      </c>
      <c r="H195" s="40">
        <f t="shared" si="43"/>
        <v>1.7185692287908227E-2</v>
      </c>
      <c r="I195" s="15">
        <f t="shared" si="44"/>
        <v>2.7497107660653164E-2</v>
      </c>
      <c r="J195" s="14">
        <f t="shared" si="44"/>
        <v>-4.3044481089872244E-2</v>
      </c>
      <c r="K195" s="40">
        <f t="shared" si="45"/>
        <v>-8.2506564343898192E-2</v>
      </c>
      <c r="L195" s="16">
        <f t="shared" si="46"/>
        <v>-0.12196864759792414</v>
      </c>
      <c r="M195" s="57"/>
    </row>
    <row r="196" spans="1:13" x14ac:dyDescent="0.2">
      <c r="A196" s="38" t="str">
        <f t="shared" si="41"/>
        <v>Food sobriety</v>
      </c>
      <c r="B196" s="24" t="s">
        <v>108</v>
      </c>
      <c r="C196" s="24" t="str">
        <v>Meat animals nec</v>
      </c>
      <c r="D196" s="24" t="s">
        <v>2</v>
      </c>
      <c r="E196" s="24" t="s">
        <v>109</v>
      </c>
      <c r="F196" s="25" t="s">
        <v>0</v>
      </c>
      <c r="G196" s="15">
        <f t="shared" si="42"/>
        <v>1.7150017918421634E-2</v>
      </c>
      <c r="H196" s="40">
        <f t="shared" si="43"/>
        <v>4.2875044796053974E-2</v>
      </c>
      <c r="I196" s="15">
        <f t="shared" si="44"/>
        <v>6.8600071673686314E-2</v>
      </c>
      <c r="J196" s="14">
        <f t="shared" si="44"/>
        <v>-5.5842958311361102E-2</v>
      </c>
      <c r="K196" s="40">
        <f t="shared" si="45"/>
        <v>-9.5100174275656646E-2</v>
      </c>
      <c r="L196" s="16">
        <f t="shared" si="46"/>
        <v>-0.13435739023995219</v>
      </c>
      <c r="M196" s="57"/>
    </row>
    <row r="197" spans="1:13" x14ac:dyDescent="0.2">
      <c r="A197" s="38" t="str">
        <f t="shared" si="41"/>
        <v>Food sobriety</v>
      </c>
      <c r="B197" s="24" t="s">
        <v>108</v>
      </c>
      <c r="C197" s="24" t="str">
        <v>Raw milk</v>
      </c>
      <c r="D197" s="24" t="s">
        <v>2</v>
      </c>
      <c r="E197" s="24" t="s">
        <v>109</v>
      </c>
      <c r="F197" s="25" t="s">
        <v>0</v>
      </c>
      <c r="G197" s="15">
        <f t="shared" si="42"/>
        <v>-1.7783496456934555E-3</v>
      </c>
      <c r="H197" s="40">
        <f t="shared" si="43"/>
        <v>-4.4458741142336944E-3</v>
      </c>
      <c r="I197" s="15">
        <f t="shared" si="44"/>
        <v>-7.1133985827739332E-3</v>
      </c>
      <c r="J197" s="14">
        <f t="shared" si="44"/>
        <v>3.6280893514790247E-2</v>
      </c>
      <c r="K197" s="40">
        <f t="shared" si="45"/>
        <v>5.4493070168673885E-2</v>
      </c>
      <c r="L197" s="16">
        <f t="shared" si="46"/>
        <v>7.2705246822557523E-2</v>
      </c>
      <c r="M197" s="57"/>
    </row>
    <row r="198" spans="1:13" x14ac:dyDescent="0.2">
      <c r="A198" s="38" t="str">
        <f t="shared" si="41"/>
        <v>Food sobriety</v>
      </c>
      <c r="B198" s="24" t="s">
        <v>108</v>
      </c>
      <c r="C198" s="24" t="str">
        <v>Other animal products</v>
      </c>
      <c r="D198" s="24" t="s">
        <v>2</v>
      </c>
      <c r="E198" s="24" t="s">
        <v>109</v>
      </c>
      <c r="F198" s="25" t="s">
        <v>0</v>
      </c>
      <c r="G198" s="40">
        <f t="shared" si="42"/>
        <v>0</v>
      </c>
      <c r="H198" s="40">
        <f t="shared" si="43"/>
        <v>0</v>
      </c>
      <c r="I198" s="40">
        <f t="shared" si="44"/>
        <v>0</v>
      </c>
      <c r="J198" s="42">
        <f t="shared" si="44"/>
        <v>0</v>
      </c>
      <c r="K198" s="40">
        <f t="shared" si="45"/>
        <v>0</v>
      </c>
      <c r="L198" s="43">
        <f t="shared" si="46"/>
        <v>0</v>
      </c>
      <c r="M198" s="57"/>
    </row>
    <row r="199" spans="1:13" x14ac:dyDescent="0.2">
      <c r="A199" s="39" t="str">
        <f t="shared" si="41"/>
        <v>Food sobriety</v>
      </c>
      <c r="B199" s="27" t="s">
        <v>108</v>
      </c>
      <c r="C199" s="27" t="str">
        <v>Fishing</v>
      </c>
      <c r="D199" s="27" t="s">
        <v>2</v>
      </c>
      <c r="E199" s="27" t="s">
        <v>109</v>
      </c>
      <c r="F199" s="28" t="s">
        <v>0</v>
      </c>
      <c r="G199" s="29">
        <f t="shared" si="42"/>
        <v>1.5728898581576445E-2</v>
      </c>
      <c r="H199" s="44">
        <f t="shared" si="43"/>
        <v>3.9322246453941445E-2</v>
      </c>
      <c r="I199" s="29">
        <f t="shared" si="44"/>
        <v>6.2915594326306445E-2</v>
      </c>
      <c r="J199" s="30">
        <f t="shared" si="44"/>
        <v>1.1545819172650074E-2</v>
      </c>
      <c r="K199" s="44">
        <f t="shared" si="45"/>
        <v>2.2958422650190768E-2</v>
      </c>
      <c r="L199" s="31">
        <f t="shared" si="46"/>
        <v>3.4371026127731463E-2</v>
      </c>
      <c r="M199" s="57"/>
    </row>
    <row r="200" spans="1:13" x14ac:dyDescent="0.2">
      <c r="A200" s="24" t="s">
        <v>261</v>
      </c>
      <c r="B200" s="24" t="s">
        <v>108</v>
      </c>
      <c r="C200" s="24" t="str">
        <f>C178</f>
        <v>Cattle</v>
      </c>
      <c r="D200" s="24" t="s">
        <v>2</v>
      </c>
      <c r="E200" s="24" t="s">
        <v>121</v>
      </c>
      <c r="F200" s="25" t="s">
        <v>2</v>
      </c>
      <c r="G200" s="14">
        <f>'[3]Agri révisé'!AB42</f>
        <v>-2.7499999999999969E-2</v>
      </c>
      <c r="H200" s="40">
        <f t="shared" si="43"/>
        <v>-6.8749999999999978E-2</v>
      </c>
      <c r="I200" s="16">
        <f>'[3]Agri révisé'!AB68</f>
        <v>-0.10999999999999999</v>
      </c>
      <c r="J200" s="14">
        <f>'[3]Agri révisé'!AB95</f>
        <v>-0.13</v>
      </c>
      <c r="K200" s="40">
        <f t="shared" si="45"/>
        <v>-0.23499999999999999</v>
      </c>
      <c r="L200" s="16">
        <f>'[3]Agri révisé'!AB121</f>
        <v>-0.33999999999999997</v>
      </c>
      <c r="M200" s="57"/>
    </row>
    <row r="201" spans="1:13" x14ac:dyDescent="0.2">
      <c r="A201" s="24" t="str">
        <f>A200</f>
        <v>Food stock</v>
      </c>
      <c r="B201" s="24" t="s">
        <v>108</v>
      </c>
      <c r="C201" s="24" t="str">
        <f>C178</f>
        <v>Cattle</v>
      </c>
      <c r="D201" s="24" t="s">
        <v>2</v>
      </c>
      <c r="E201" s="24" t="s">
        <v>125</v>
      </c>
      <c r="F201" s="25" t="s">
        <v>2</v>
      </c>
      <c r="G201" s="14">
        <f>'[3]Agri révisé'!AB46</f>
        <v>-1.749999999999996E-2</v>
      </c>
      <c r="H201" s="40">
        <f t="shared" si="43"/>
        <v>-4.3749999999999956E-2</v>
      </c>
      <c r="I201" s="16">
        <f>'[3]Agri révisé'!AB72</f>
        <v>-6.9999999999999951E-2</v>
      </c>
      <c r="J201" s="14">
        <f>'[3]Agri révisé'!AB99</f>
        <v>-0.10999999999999999</v>
      </c>
      <c r="K201" s="40">
        <f t="shared" si="45"/>
        <v>-0.17499999999999999</v>
      </c>
      <c r="L201" s="16">
        <f>'[3]Agri révisé'!AB125</f>
        <v>-0.24</v>
      </c>
      <c r="M201" s="57"/>
    </row>
    <row r="202" spans="1:13" x14ac:dyDescent="0.2">
      <c r="A202" s="24" t="str">
        <f>A200</f>
        <v>Food stock</v>
      </c>
      <c r="B202" s="24" t="s">
        <v>108</v>
      </c>
      <c r="C202" s="24" t="str">
        <f>C179</f>
        <v>Pigs</v>
      </c>
      <c r="D202" s="24" t="s">
        <v>2</v>
      </c>
      <c r="E202" s="24" t="s">
        <v>122</v>
      </c>
      <c r="F202" s="25" t="s">
        <v>2</v>
      </c>
      <c r="G202" s="14">
        <f>'[3]Agri révisé'!AB43</f>
        <v>-4.500000000000004E-2</v>
      </c>
      <c r="H202" s="40">
        <f t="shared" si="43"/>
        <v>-0.11250000000000004</v>
      </c>
      <c r="I202" s="16">
        <f>'[3]Agri révisé'!AB69</f>
        <v>-0.18000000000000005</v>
      </c>
      <c r="J202" s="14">
        <f>'[3]Agri révisé'!AB96</f>
        <v>-9.9999999999999978E-2</v>
      </c>
      <c r="K202" s="40">
        <f t="shared" si="45"/>
        <v>-0.2</v>
      </c>
      <c r="L202" s="16">
        <f>'[3]Agri révisé'!AB122</f>
        <v>-0.30000000000000004</v>
      </c>
      <c r="M202" s="57"/>
    </row>
    <row r="203" spans="1:13" x14ac:dyDescent="0.2">
      <c r="A203" s="24" t="str">
        <f t="shared" ref="A203:A204" si="47">A202</f>
        <v>Food stock</v>
      </c>
      <c r="B203" s="24" t="s">
        <v>108</v>
      </c>
      <c r="C203" s="24" t="str">
        <f>C180</f>
        <v>Poultry</v>
      </c>
      <c r="D203" s="24" t="s">
        <v>2</v>
      </c>
      <c r="E203" s="24" t="s">
        <v>123</v>
      </c>
      <c r="F203" s="25" t="s">
        <v>2</v>
      </c>
      <c r="G203" s="14">
        <f>'[3]Agri révisé'!AB44</f>
        <v>0</v>
      </c>
      <c r="H203" s="40">
        <f t="shared" si="43"/>
        <v>0</v>
      </c>
      <c r="I203" s="16">
        <f>'[3]Agri révisé'!AB70</f>
        <v>0</v>
      </c>
      <c r="J203" s="14">
        <f>'[3]Agri révisé'!AB97</f>
        <v>0</v>
      </c>
      <c r="K203" s="40">
        <f t="shared" si="45"/>
        <v>0</v>
      </c>
      <c r="L203" s="16">
        <f>'[3]Agri révisé'!AB123</f>
        <v>0</v>
      </c>
      <c r="M203" s="57"/>
    </row>
    <row r="204" spans="1:13" x14ac:dyDescent="0.2">
      <c r="A204" s="24" t="str">
        <f t="shared" si="47"/>
        <v>Food stock</v>
      </c>
      <c r="B204" s="24" t="s">
        <v>108</v>
      </c>
      <c r="C204" s="24" t="str">
        <f>C181</f>
        <v>Meat animals nec</v>
      </c>
      <c r="D204" s="24" t="s">
        <v>2</v>
      </c>
      <c r="E204" s="24" t="s">
        <v>124</v>
      </c>
      <c r="F204" s="25" t="s">
        <v>2</v>
      </c>
      <c r="G204" s="14">
        <f>'[3]Agri révisé'!AB45</f>
        <v>-1.6632817029856417E-2</v>
      </c>
      <c r="H204" s="40">
        <f t="shared" si="43"/>
        <v>-4.1582042574641098E-2</v>
      </c>
      <c r="I204" s="16">
        <f>'[3]Agri révisé'!AB71</f>
        <v>-6.6531268119425779E-2</v>
      </c>
      <c r="J204" s="14">
        <f>'[3]Agri révisé'!AB98</f>
        <v>-4.303302069584436E-2</v>
      </c>
      <c r="K204" s="40">
        <f t="shared" si="45"/>
        <v>-9.2313921692030343E-2</v>
      </c>
      <c r="L204" s="16">
        <f>'[3]Agri révisé'!AB124</f>
        <v>-0.14159482268821633</v>
      </c>
      <c r="M204" s="57"/>
    </row>
    <row r="205" spans="1:13" x14ac:dyDescent="0.2">
      <c r="A205" s="32" t="s">
        <v>128</v>
      </c>
      <c r="B205" s="13" t="s">
        <v>108</v>
      </c>
      <c r="C205" s="13" t="str">
        <f t="array" ref="C205:C219">C170:C184</f>
        <v>Paddy rice</v>
      </c>
      <c r="D205" s="13" t="s">
        <v>2</v>
      </c>
      <c r="E205" s="13" t="s">
        <v>83</v>
      </c>
      <c r="F205" s="13" t="s">
        <v>0</v>
      </c>
      <c r="G205" s="35">
        <f t="shared" ref="G205:G219" si="48">G125</f>
        <v>1.732984798477033E-2</v>
      </c>
      <c r="H205" s="41">
        <f>(I205+G205)/2</f>
        <v>4.3324619961926047E-2</v>
      </c>
      <c r="I205" s="36">
        <f t="shared" ref="I205:J219" si="49">I125</f>
        <v>6.9319391939081765E-2</v>
      </c>
      <c r="J205" s="35">
        <f t="shared" si="49"/>
        <v>2.2251368299855301E-2</v>
      </c>
      <c r="K205" s="41">
        <f>(L205+J205)/2</f>
        <v>3.0914515488837058E-2</v>
      </c>
      <c r="L205" s="36">
        <f t="shared" ref="L205:L219" si="50">L125</f>
        <v>3.9577662677818815E-2</v>
      </c>
      <c r="M205" s="57"/>
    </row>
    <row r="206" spans="1:13" x14ac:dyDescent="0.2">
      <c r="A206" s="24" t="str">
        <f t="shared" ref="A206:A234" si="51">A205</f>
        <v>Food trade</v>
      </c>
      <c r="B206" s="24" t="s">
        <v>108</v>
      </c>
      <c r="C206" s="24" t="str">
        <v>Wheat</v>
      </c>
      <c r="D206" s="24" t="s">
        <v>2</v>
      </c>
      <c r="E206" s="24" t="s">
        <v>83</v>
      </c>
      <c r="F206" s="24" t="s">
        <v>0</v>
      </c>
      <c r="G206" s="14">
        <f t="shared" si="48"/>
        <v>1.732984798477033E-2</v>
      </c>
      <c r="H206" s="40">
        <f t="shared" ref="H206:H269" si="52">(I206+G206)/2</f>
        <v>4.3324619961926047E-2</v>
      </c>
      <c r="I206" s="16">
        <f t="shared" si="49"/>
        <v>6.9319391939081765E-2</v>
      </c>
      <c r="J206" s="14">
        <f t="shared" si="49"/>
        <v>2.2251368299855301E-2</v>
      </c>
      <c r="K206" s="40">
        <f t="shared" ref="K206:K269" si="53">(L206+J206)/2</f>
        <v>3.0914515488837058E-2</v>
      </c>
      <c r="L206" s="16">
        <f t="shared" si="50"/>
        <v>3.9577662677818815E-2</v>
      </c>
      <c r="M206" s="57"/>
    </row>
    <row r="207" spans="1:13" x14ac:dyDescent="0.2">
      <c r="A207" s="24" t="str">
        <f t="shared" si="51"/>
        <v>Food trade</v>
      </c>
      <c r="B207" s="24" t="s">
        <v>108</v>
      </c>
      <c r="C207" s="24" t="str">
        <v>Cereal grains nec</v>
      </c>
      <c r="D207" s="24" t="s">
        <v>2</v>
      </c>
      <c r="E207" s="24" t="s">
        <v>83</v>
      </c>
      <c r="F207" s="24" t="s">
        <v>0</v>
      </c>
      <c r="G207" s="14">
        <f t="shared" si="48"/>
        <v>1.732984798477033E-2</v>
      </c>
      <c r="H207" s="40">
        <f t="shared" si="52"/>
        <v>4.3324619961926047E-2</v>
      </c>
      <c r="I207" s="16">
        <f t="shared" si="49"/>
        <v>6.9319391939081765E-2</v>
      </c>
      <c r="J207" s="14">
        <f t="shared" si="49"/>
        <v>2.2251368299855301E-2</v>
      </c>
      <c r="K207" s="40">
        <f t="shared" si="53"/>
        <v>3.0914515488837058E-2</v>
      </c>
      <c r="L207" s="16">
        <f t="shared" si="50"/>
        <v>3.9577662677818815E-2</v>
      </c>
      <c r="M207" s="57"/>
    </row>
    <row r="208" spans="1:13" x14ac:dyDescent="0.2">
      <c r="A208" s="24" t="str">
        <f t="shared" si="51"/>
        <v>Food trade</v>
      </c>
      <c r="B208" s="24" t="s">
        <v>108</v>
      </c>
      <c r="C208" s="24" t="str">
        <v>Vegetables, fruit, nuts</v>
      </c>
      <c r="D208" s="24" t="s">
        <v>2</v>
      </c>
      <c r="E208" s="24" t="s">
        <v>83</v>
      </c>
      <c r="F208" s="24" t="s">
        <v>0</v>
      </c>
      <c r="G208" s="14">
        <f t="shared" si="48"/>
        <v>3.1344494453001914E-2</v>
      </c>
      <c r="H208" s="40">
        <f t="shared" si="52"/>
        <v>7.8361236132504897E-2</v>
      </c>
      <c r="I208" s="16">
        <f t="shared" si="49"/>
        <v>0.12537797781200788</v>
      </c>
      <c r="J208" s="14">
        <f t="shared" si="49"/>
        <v>0.11514381038003507</v>
      </c>
      <c r="K208" s="40">
        <f t="shared" si="53"/>
        <v>0.19819389869729676</v>
      </c>
      <c r="L208" s="16">
        <f t="shared" si="50"/>
        <v>0.28124398701455844</v>
      </c>
      <c r="M208" s="57"/>
    </row>
    <row r="209" spans="1:13" x14ac:dyDescent="0.2">
      <c r="A209" s="24" t="str">
        <f t="shared" si="51"/>
        <v>Food trade</v>
      </c>
      <c r="B209" s="24" t="s">
        <v>108</v>
      </c>
      <c r="C209" s="24" t="str">
        <v>Oil seeds</v>
      </c>
      <c r="D209" s="24" t="s">
        <v>2</v>
      </c>
      <c r="E209" s="24" t="s">
        <v>83</v>
      </c>
      <c r="F209" s="24" t="s">
        <v>0</v>
      </c>
      <c r="G209" s="14">
        <f t="shared" si="48"/>
        <v>3.4391874197397421E-2</v>
      </c>
      <c r="H209" s="40">
        <f t="shared" si="52"/>
        <v>8.5979685493493108E-2</v>
      </c>
      <c r="I209" s="16">
        <f t="shared" si="49"/>
        <v>0.13756749678958879</v>
      </c>
      <c r="J209" s="14">
        <f t="shared" si="49"/>
        <v>0.30005849011707109</v>
      </c>
      <c r="K209" s="40">
        <f t="shared" si="53"/>
        <v>0.30005849011707109</v>
      </c>
      <c r="L209" s="16">
        <f t="shared" si="50"/>
        <v>0.30005849011707109</v>
      </c>
      <c r="M209" s="57"/>
    </row>
    <row r="210" spans="1:13" x14ac:dyDescent="0.2">
      <c r="A210" s="24" t="str">
        <f t="shared" si="51"/>
        <v>Food trade</v>
      </c>
      <c r="B210" s="24" t="s">
        <v>108</v>
      </c>
      <c r="C210" s="24" t="str">
        <v>Sugar cane, sugar beet</v>
      </c>
      <c r="D210" s="24" t="s">
        <v>2</v>
      </c>
      <c r="E210" s="24" t="s">
        <v>83</v>
      </c>
      <c r="F210" s="24" t="s">
        <v>0</v>
      </c>
      <c r="G210" s="14">
        <f t="shared" si="48"/>
        <v>6.691865296354349E-3</v>
      </c>
      <c r="H210" s="40">
        <f t="shared" si="52"/>
        <v>1.6729663240885873E-2</v>
      </c>
      <c r="I210" s="16">
        <f t="shared" si="49"/>
        <v>2.6767461185417396E-2</v>
      </c>
      <c r="J210" s="14">
        <f t="shared" si="49"/>
        <v>-5.5128966472322238E-2</v>
      </c>
      <c r="K210" s="40">
        <f t="shared" si="53"/>
        <v>-5.5128966472322238E-2</v>
      </c>
      <c r="L210" s="16">
        <f t="shared" si="50"/>
        <v>-5.5128966472322238E-2</v>
      </c>
      <c r="M210" s="57"/>
    </row>
    <row r="211" spans="1:13" x14ac:dyDescent="0.2">
      <c r="A211" s="24" t="str">
        <f t="shared" si="51"/>
        <v>Food trade</v>
      </c>
      <c r="B211" s="24" t="s">
        <v>108</v>
      </c>
      <c r="C211" s="24" t="str">
        <v>Plant-based fibers</v>
      </c>
      <c r="D211" s="24" t="s">
        <v>2</v>
      </c>
      <c r="E211" s="24" t="s">
        <v>83</v>
      </c>
      <c r="F211" s="24" t="s">
        <v>0</v>
      </c>
      <c r="G211" s="42">
        <f t="shared" si="48"/>
        <v>0</v>
      </c>
      <c r="H211" s="40">
        <f t="shared" si="52"/>
        <v>0</v>
      </c>
      <c r="I211" s="43">
        <f t="shared" si="49"/>
        <v>0</v>
      </c>
      <c r="J211" s="42">
        <f t="shared" si="49"/>
        <v>0</v>
      </c>
      <c r="K211" s="40">
        <f t="shared" si="53"/>
        <v>0</v>
      </c>
      <c r="L211" s="43">
        <f t="shared" si="50"/>
        <v>0</v>
      </c>
      <c r="M211" s="57"/>
    </row>
    <row r="212" spans="1:13" x14ac:dyDescent="0.2">
      <c r="A212" s="24" t="str">
        <f t="shared" si="51"/>
        <v>Food trade</v>
      </c>
      <c r="B212" s="24" t="s">
        <v>108</v>
      </c>
      <c r="C212" s="24" t="str">
        <v>Crops nec</v>
      </c>
      <c r="D212" s="24" t="s">
        <v>2</v>
      </c>
      <c r="E212" s="24" t="s">
        <v>83</v>
      </c>
      <c r="F212" s="24" t="s">
        <v>0</v>
      </c>
      <c r="G212" s="42">
        <f t="shared" si="48"/>
        <v>0</v>
      </c>
      <c r="H212" s="40">
        <f t="shared" si="52"/>
        <v>0</v>
      </c>
      <c r="I212" s="43">
        <f t="shared" si="49"/>
        <v>0</v>
      </c>
      <c r="J212" s="42">
        <f t="shared" si="49"/>
        <v>0</v>
      </c>
      <c r="K212" s="40">
        <f t="shared" si="53"/>
        <v>0</v>
      </c>
      <c r="L212" s="43">
        <f t="shared" si="50"/>
        <v>0</v>
      </c>
      <c r="M212" s="57"/>
    </row>
    <row r="213" spans="1:13" x14ac:dyDescent="0.2">
      <c r="A213" s="24" t="str">
        <f t="shared" si="51"/>
        <v>Food trade</v>
      </c>
      <c r="B213" s="24" t="s">
        <v>108</v>
      </c>
      <c r="C213" s="24" t="str">
        <v>Cattle</v>
      </c>
      <c r="D213" s="24" t="s">
        <v>2</v>
      </c>
      <c r="E213" s="24" t="s">
        <v>83</v>
      </c>
      <c r="F213" s="24" t="s">
        <v>0</v>
      </c>
      <c r="G213" s="14">
        <f t="shared" si="48"/>
        <v>-7.3792701155619422E-3</v>
      </c>
      <c r="H213" s="40">
        <f t="shared" si="52"/>
        <v>-1.8448175288904967E-2</v>
      </c>
      <c r="I213" s="16">
        <f t="shared" si="49"/>
        <v>-2.9517080462247991E-2</v>
      </c>
      <c r="J213" s="14">
        <f t="shared" si="49"/>
        <v>-0.12363736577160245</v>
      </c>
      <c r="K213" s="40">
        <f t="shared" si="53"/>
        <v>-0.20653653387428877</v>
      </c>
      <c r="L213" s="16">
        <f t="shared" si="50"/>
        <v>-0.2894357019769751</v>
      </c>
      <c r="M213" s="57"/>
    </row>
    <row r="214" spans="1:13" x14ac:dyDescent="0.2">
      <c r="A214" s="24" t="str">
        <f t="shared" si="51"/>
        <v>Food trade</v>
      </c>
      <c r="B214" s="24" t="s">
        <v>108</v>
      </c>
      <c r="C214" s="24" t="str">
        <v>Pigs</v>
      </c>
      <c r="D214" s="24" t="s">
        <v>2</v>
      </c>
      <c r="E214" s="24" t="s">
        <v>83</v>
      </c>
      <c r="F214" s="24" t="s">
        <v>0</v>
      </c>
      <c r="G214" s="14">
        <f t="shared" si="48"/>
        <v>-8.3330445773746042E-3</v>
      </c>
      <c r="H214" s="40">
        <f t="shared" si="52"/>
        <v>-2.0832611443436511E-2</v>
      </c>
      <c r="I214" s="16">
        <f t="shared" si="49"/>
        <v>-3.3332178309498417E-2</v>
      </c>
      <c r="J214" s="14">
        <f t="shared" si="49"/>
        <v>-0.12727203537584919</v>
      </c>
      <c r="K214" s="40">
        <f t="shared" si="53"/>
        <v>-0.22190518816641969</v>
      </c>
      <c r="L214" s="16">
        <f t="shared" si="50"/>
        <v>-0.31653834095699018</v>
      </c>
      <c r="M214" s="57"/>
    </row>
    <row r="215" spans="1:13" x14ac:dyDescent="0.2">
      <c r="A215" s="24" t="str">
        <f t="shared" si="51"/>
        <v>Food trade</v>
      </c>
      <c r="B215" s="24" t="s">
        <v>108</v>
      </c>
      <c r="C215" s="24" t="str">
        <v>Poultry</v>
      </c>
      <c r="D215" s="24" t="s">
        <v>2</v>
      </c>
      <c r="E215" s="24" t="s">
        <v>83</v>
      </c>
      <c r="F215" s="24" t="s">
        <v>0</v>
      </c>
      <c r="G215" s="14">
        <f t="shared" si="48"/>
        <v>6.874276915163291E-3</v>
      </c>
      <c r="H215" s="40">
        <f t="shared" si="52"/>
        <v>1.7185692287908227E-2</v>
      </c>
      <c r="I215" s="16">
        <f t="shared" si="49"/>
        <v>2.7497107660653164E-2</v>
      </c>
      <c r="J215" s="14">
        <f t="shared" si="49"/>
        <v>-4.3044481089872244E-2</v>
      </c>
      <c r="K215" s="40">
        <f t="shared" si="53"/>
        <v>-8.2506564343898192E-2</v>
      </c>
      <c r="L215" s="16">
        <f t="shared" si="50"/>
        <v>-0.12196864759792414</v>
      </c>
      <c r="M215" s="57"/>
    </row>
    <row r="216" spans="1:13" x14ac:dyDescent="0.2">
      <c r="A216" s="24" t="str">
        <f t="shared" si="51"/>
        <v>Food trade</v>
      </c>
      <c r="B216" s="24" t="s">
        <v>108</v>
      </c>
      <c r="C216" s="24" t="str">
        <v>Meat animals nec</v>
      </c>
      <c r="D216" s="24" t="s">
        <v>2</v>
      </c>
      <c r="E216" s="24" t="s">
        <v>83</v>
      </c>
      <c r="F216" s="24" t="s">
        <v>0</v>
      </c>
      <c r="G216" s="14">
        <f t="shared" si="48"/>
        <v>1.7150017918421634E-2</v>
      </c>
      <c r="H216" s="40">
        <f t="shared" si="52"/>
        <v>4.2875044796053974E-2</v>
      </c>
      <c r="I216" s="16">
        <f t="shared" si="49"/>
        <v>6.8600071673686314E-2</v>
      </c>
      <c r="J216" s="14">
        <f t="shared" si="49"/>
        <v>-5.5842958311361102E-2</v>
      </c>
      <c r="K216" s="40">
        <f t="shared" si="53"/>
        <v>-9.5100174275656646E-2</v>
      </c>
      <c r="L216" s="16">
        <f t="shared" si="50"/>
        <v>-0.13435739023995219</v>
      </c>
      <c r="M216" s="57"/>
    </row>
    <row r="217" spans="1:13" x14ac:dyDescent="0.2">
      <c r="A217" s="24" t="str">
        <f t="shared" si="51"/>
        <v>Food trade</v>
      </c>
      <c r="B217" s="24" t="s">
        <v>108</v>
      </c>
      <c r="C217" s="24" t="str">
        <v>Raw milk</v>
      </c>
      <c r="D217" s="24" t="s">
        <v>2</v>
      </c>
      <c r="E217" s="24" t="s">
        <v>83</v>
      </c>
      <c r="F217" s="24" t="s">
        <v>0</v>
      </c>
      <c r="G217" s="14">
        <f t="shared" si="48"/>
        <v>-1.7783496456934555E-3</v>
      </c>
      <c r="H217" s="40">
        <f t="shared" si="52"/>
        <v>-4.4458741142336944E-3</v>
      </c>
      <c r="I217" s="16">
        <f t="shared" si="49"/>
        <v>-7.1133985827739332E-3</v>
      </c>
      <c r="J217" s="14">
        <f t="shared" si="49"/>
        <v>3.6280893514790247E-2</v>
      </c>
      <c r="K217" s="40">
        <f t="shared" si="53"/>
        <v>5.4493070168673885E-2</v>
      </c>
      <c r="L217" s="16">
        <f t="shared" si="50"/>
        <v>7.2705246822557523E-2</v>
      </c>
      <c r="M217" s="57"/>
    </row>
    <row r="218" spans="1:13" x14ac:dyDescent="0.2">
      <c r="A218" s="24" t="str">
        <f t="shared" si="51"/>
        <v>Food trade</v>
      </c>
      <c r="B218" s="24" t="s">
        <v>108</v>
      </c>
      <c r="C218" s="24" t="str">
        <v>Other animal products</v>
      </c>
      <c r="D218" s="24" t="s">
        <v>2</v>
      </c>
      <c r="E218" s="24" t="s">
        <v>83</v>
      </c>
      <c r="F218" s="24" t="s">
        <v>0</v>
      </c>
      <c r="G218" s="42">
        <f t="shared" si="48"/>
        <v>0</v>
      </c>
      <c r="H218" s="40">
        <f t="shared" si="52"/>
        <v>0</v>
      </c>
      <c r="I218" s="43">
        <f t="shared" si="49"/>
        <v>0</v>
      </c>
      <c r="J218" s="42">
        <f t="shared" si="49"/>
        <v>0</v>
      </c>
      <c r="K218" s="40">
        <f t="shared" si="53"/>
        <v>0</v>
      </c>
      <c r="L218" s="43">
        <f t="shared" si="50"/>
        <v>0</v>
      </c>
      <c r="M218" s="57"/>
    </row>
    <row r="219" spans="1:13" x14ac:dyDescent="0.2">
      <c r="A219" s="27" t="str">
        <f t="shared" si="51"/>
        <v>Food trade</v>
      </c>
      <c r="B219" s="27" t="s">
        <v>108</v>
      </c>
      <c r="C219" s="27" t="str">
        <v>Fishing</v>
      </c>
      <c r="D219" s="27" t="s">
        <v>2</v>
      </c>
      <c r="E219" s="27" t="s">
        <v>83</v>
      </c>
      <c r="F219" s="27" t="s">
        <v>0</v>
      </c>
      <c r="G219" s="30">
        <f t="shared" si="48"/>
        <v>1.5728898581576445E-2</v>
      </c>
      <c r="H219" s="44">
        <f t="shared" si="52"/>
        <v>3.9322246453941445E-2</v>
      </c>
      <c r="I219" s="31">
        <f t="shared" si="49"/>
        <v>6.2915594326306445E-2</v>
      </c>
      <c r="J219" s="30">
        <f t="shared" si="49"/>
        <v>1.1545819172650074E-2</v>
      </c>
      <c r="K219" s="44">
        <f t="shared" si="53"/>
        <v>2.2958422650190768E-2</v>
      </c>
      <c r="L219" s="31">
        <f t="shared" si="50"/>
        <v>3.4371026127731463E-2</v>
      </c>
      <c r="M219" s="57"/>
    </row>
    <row r="220" spans="1:13" x14ac:dyDescent="0.2">
      <c r="A220" s="24" t="str">
        <f t="shared" si="51"/>
        <v>Food trade</v>
      </c>
      <c r="B220" s="24" t="s">
        <v>111</v>
      </c>
      <c r="C220" s="13" t="str">
        <f t="array" ref="C220:C234">C205:C219</f>
        <v>Paddy rice</v>
      </c>
      <c r="D220" s="24" t="s">
        <v>2</v>
      </c>
      <c r="E220" s="24" t="s">
        <v>111</v>
      </c>
      <c r="F220" s="24" t="s">
        <v>0</v>
      </c>
      <c r="G220" s="42">
        <v>0</v>
      </c>
      <c r="H220" s="40">
        <f t="shared" si="52"/>
        <v>0</v>
      </c>
      <c r="I220" s="43">
        <v>0</v>
      </c>
      <c r="J220" s="40">
        <v>0</v>
      </c>
      <c r="K220" s="40">
        <f t="shared" si="53"/>
        <v>0</v>
      </c>
      <c r="L220" s="43">
        <v>0</v>
      </c>
      <c r="M220" s="57"/>
    </row>
    <row r="221" spans="1:13" x14ac:dyDescent="0.2">
      <c r="A221" s="24" t="str">
        <f t="shared" si="51"/>
        <v>Food trade</v>
      </c>
      <c r="B221" s="24" t="s">
        <v>111</v>
      </c>
      <c r="C221" s="24" t="str">
        <v>Wheat</v>
      </c>
      <c r="D221" s="24" t="s">
        <v>2</v>
      </c>
      <c r="E221" s="24" t="s">
        <v>111</v>
      </c>
      <c r="F221" s="24" t="s">
        <v>0</v>
      </c>
      <c r="G221" s="14">
        <v>0</v>
      </c>
      <c r="H221" s="40">
        <f t="shared" si="52"/>
        <v>0</v>
      </c>
      <c r="I221" s="16">
        <v>0</v>
      </c>
      <c r="J221" s="15">
        <v>0</v>
      </c>
      <c r="K221" s="40">
        <f t="shared" si="53"/>
        <v>0</v>
      </c>
      <c r="L221" s="16">
        <v>0</v>
      </c>
      <c r="M221" s="57"/>
    </row>
    <row r="222" spans="1:13" x14ac:dyDescent="0.2">
      <c r="A222" s="24" t="str">
        <f t="shared" si="51"/>
        <v>Food trade</v>
      </c>
      <c r="B222" s="24" t="s">
        <v>111</v>
      </c>
      <c r="C222" s="24" t="str">
        <v>Cereal grains nec</v>
      </c>
      <c r="D222" s="24" t="s">
        <v>2</v>
      </c>
      <c r="E222" s="24" t="s">
        <v>111</v>
      </c>
      <c r="F222" s="24" t="s">
        <v>0</v>
      </c>
      <c r="G222" s="14">
        <v>0</v>
      </c>
      <c r="H222" s="40">
        <f t="shared" si="52"/>
        <v>0</v>
      </c>
      <c r="I222" s="16">
        <v>0</v>
      </c>
      <c r="J222" s="15">
        <v>0</v>
      </c>
      <c r="K222" s="40">
        <f t="shared" si="53"/>
        <v>0</v>
      </c>
      <c r="L222" s="16">
        <v>0</v>
      </c>
      <c r="M222" s="57"/>
    </row>
    <row r="223" spans="1:13" x14ac:dyDescent="0.2">
      <c r="A223" s="24" t="str">
        <f t="shared" si="51"/>
        <v>Food trade</v>
      </c>
      <c r="B223" s="24" t="s">
        <v>111</v>
      </c>
      <c r="C223" s="24" t="str">
        <v>Vegetables, fruit, nuts</v>
      </c>
      <c r="D223" s="24" t="s">
        <v>2</v>
      </c>
      <c r="E223" s="24" t="s">
        <v>111</v>
      </c>
      <c r="F223" s="24" t="s">
        <v>0</v>
      </c>
      <c r="G223" s="14">
        <v>0</v>
      </c>
      <c r="H223" s="40">
        <f t="shared" si="52"/>
        <v>0</v>
      </c>
      <c r="I223" s="16">
        <v>0</v>
      </c>
      <c r="J223" s="15">
        <v>0</v>
      </c>
      <c r="K223" s="40">
        <f t="shared" si="53"/>
        <v>0</v>
      </c>
      <c r="L223" s="16">
        <v>0</v>
      </c>
      <c r="M223" s="57"/>
    </row>
    <row r="224" spans="1:13" x14ac:dyDescent="0.2">
      <c r="A224" s="24" t="str">
        <f t="shared" si="51"/>
        <v>Food trade</v>
      </c>
      <c r="B224" s="24" t="s">
        <v>111</v>
      </c>
      <c r="C224" s="24" t="str">
        <v>Oil seeds</v>
      </c>
      <c r="D224" s="24" t="s">
        <v>2</v>
      </c>
      <c r="E224" s="24" t="s">
        <v>111</v>
      </c>
      <c r="F224" s="24" t="s">
        <v>0</v>
      </c>
      <c r="G224" s="14">
        <v>0</v>
      </c>
      <c r="H224" s="40">
        <f t="shared" si="52"/>
        <v>0</v>
      </c>
      <c r="I224" s="16">
        <v>0</v>
      </c>
      <c r="J224" s="15">
        <v>0</v>
      </c>
      <c r="K224" s="40">
        <f t="shared" si="53"/>
        <v>0</v>
      </c>
      <c r="L224" s="16">
        <v>0</v>
      </c>
      <c r="M224" s="57"/>
    </row>
    <row r="225" spans="1:13" x14ac:dyDescent="0.2">
      <c r="A225" s="24" t="str">
        <f t="shared" si="51"/>
        <v>Food trade</v>
      </c>
      <c r="B225" s="24" t="s">
        <v>111</v>
      </c>
      <c r="C225" s="24" t="str">
        <v>Sugar cane, sugar beet</v>
      </c>
      <c r="D225" s="24" t="s">
        <v>2</v>
      </c>
      <c r="E225" s="24" t="s">
        <v>111</v>
      </c>
      <c r="F225" s="24" t="s">
        <v>0</v>
      </c>
      <c r="G225" s="14">
        <v>0</v>
      </c>
      <c r="H225" s="40">
        <f t="shared" si="52"/>
        <v>0</v>
      </c>
      <c r="I225" s="16">
        <v>0</v>
      </c>
      <c r="J225" s="15">
        <v>0</v>
      </c>
      <c r="K225" s="40">
        <f t="shared" si="53"/>
        <v>0</v>
      </c>
      <c r="L225" s="16">
        <v>0</v>
      </c>
      <c r="M225" s="57"/>
    </row>
    <row r="226" spans="1:13" x14ac:dyDescent="0.2">
      <c r="A226" s="24" t="str">
        <f t="shared" si="51"/>
        <v>Food trade</v>
      </c>
      <c r="B226" s="24" t="s">
        <v>111</v>
      </c>
      <c r="C226" s="24" t="str">
        <v>Plant-based fibers</v>
      </c>
      <c r="D226" s="24" t="s">
        <v>2</v>
      </c>
      <c r="E226" s="24" t="s">
        <v>111</v>
      </c>
      <c r="F226" s="24" t="s">
        <v>0</v>
      </c>
      <c r="G226" s="42">
        <v>0</v>
      </c>
      <c r="H226" s="40">
        <f t="shared" si="52"/>
        <v>0</v>
      </c>
      <c r="I226" s="43">
        <v>0</v>
      </c>
      <c r="J226" s="40">
        <v>0</v>
      </c>
      <c r="K226" s="40">
        <f t="shared" si="53"/>
        <v>0</v>
      </c>
      <c r="L226" s="43">
        <v>0</v>
      </c>
      <c r="M226" s="57"/>
    </row>
    <row r="227" spans="1:13" x14ac:dyDescent="0.2">
      <c r="A227" s="24" t="str">
        <f t="shared" si="51"/>
        <v>Food trade</v>
      </c>
      <c r="B227" s="24" t="s">
        <v>111</v>
      </c>
      <c r="C227" s="24" t="str">
        <v>Crops nec</v>
      </c>
      <c r="D227" s="24" t="s">
        <v>2</v>
      </c>
      <c r="E227" s="24" t="s">
        <v>111</v>
      </c>
      <c r="F227" s="24" t="s">
        <v>0</v>
      </c>
      <c r="G227" s="42">
        <v>0</v>
      </c>
      <c r="H227" s="40">
        <f t="shared" si="52"/>
        <v>0</v>
      </c>
      <c r="I227" s="43">
        <v>0</v>
      </c>
      <c r="J227" s="40">
        <v>0</v>
      </c>
      <c r="K227" s="40">
        <f t="shared" si="53"/>
        <v>0</v>
      </c>
      <c r="L227" s="43">
        <v>0</v>
      </c>
      <c r="M227" s="57"/>
    </row>
    <row r="228" spans="1:13" x14ac:dyDescent="0.2">
      <c r="A228" s="24" t="str">
        <f t="shared" si="51"/>
        <v>Food trade</v>
      </c>
      <c r="B228" s="24" t="s">
        <v>111</v>
      </c>
      <c r="C228" s="24" t="str">
        <v>Cattle</v>
      </c>
      <c r="D228" s="24" t="s">
        <v>2</v>
      </c>
      <c r="E228" s="24" t="s">
        <v>111</v>
      </c>
      <c r="F228" s="24" t="s">
        <v>0</v>
      </c>
      <c r="G228" s="14">
        <v>0</v>
      </c>
      <c r="H228" s="40">
        <f t="shared" si="52"/>
        <v>0</v>
      </c>
      <c r="I228" s="16">
        <v>0</v>
      </c>
      <c r="J228" s="15">
        <v>0</v>
      </c>
      <c r="K228" s="40">
        <f t="shared" si="53"/>
        <v>0</v>
      </c>
      <c r="L228" s="16">
        <v>0</v>
      </c>
      <c r="M228" s="57"/>
    </row>
    <row r="229" spans="1:13" x14ac:dyDescent="0.2">
      <c r="A229" s="24" t="str">
        <f t="shared" si="51"/>
        <v>Food trade</v>
      </c>
      <c r="B229" s="24" t="s">
        <v>111</v>
      </c>
      <c r="C229" s="24" t="str">
        <v>Pigs</v>
      </c>
      <c r="D229" s="24" t="s">
        <v>2</v>
      </c>
      <c r="E229" s="24" t="s">
        <v>111</v>
      </c>
      <c r="F229" s="24" t="s">
        <v>0</v>
      </c>
      <c r="G229" s="14">
        <v>0</v>
      </c>
      <c r="H229" s="40">
        <f t="shared" si="52"/>
        <v>0</v>
      </c>
      <c r="I229" s="16">
        <v>0</v>
      </c>
      <c r="J229" s="15">
        <v>0</v>
      </c>
      <c r="K229" s="40">
        <f t="shared" si="53"/>
        <v>0</v>
      </c>
      <c r="L229" s="16">
        <v>0</v>
      </c>
      <c r="M229" s="57"/>
    </row>
    <row r="230" spans="1:13" x14ac:dyDescent="0.2">
      <c r="A230" s="24" t="str">
        <f t="shared" si="51"/>
        <v>Food trade</v>
      </c>
      <c r="B230" s="24" t="s">
        <v>111</v>
      </c>
      <c r="C230" s="24" t="str">
        <v>Poultry</v>
      </c>
      <c r="D230" s="24" t="s">
        <v>2</v>
      </c>
      <c r="E230" s="24" t="s">
        <v>111</v>
      </c>
      <c r="F230" s="24" t="s">
        <v>0</v>
      </c>
      <c r="G230" s="14">
        <v>0</v>
      </c>
      <c r="H230" s="40">
        <f t="shared" si="52"/>
        <v>0</v>
      </c>
      <c r="I230" s="16">
        <v>0</v>
      </c>
      <c r="J230" s="15">
        <v>0</v>
      </c>
      <c r="K230" s="40">
        <f t="shared" si="53"/>
        <v>0</v>
      </c>
      <c r="L230" s="16">
        <v>0</v>
      </c>
      <c r="M230" s="57"/>
    </row>
    <row r="231" spans="1:13" x14ac:dyDescent="0.2">
      <c r="A231" s="24" t="str">
        <f t="shared" si="51"/>
        <v>Food trade</v>
      </c>
      <c r="B231" s="24" t="s">
        <v>111</v>
      </c>
      <c r="C231" s="24" t="str">
        <v>Meat animals nec</v>
      </c>
      <c r="D231" s="24" t="s">
        <v>2</v>
      </c>
      <c r="E231" s="24" t="s">
        <v>111</v>
      </c>
      <c r="F231" s="24" t="s">
        <v>0</v>
      </c>
      <c r="G231" s="42">
        <v>0</v>
      </c>
      <c r="H231" s="40">
        <f t="shared" si="52"/>
        <v>0</v>
      </c>
      <c r="I231" s="43">
        <v>0</v>
      </c>
      <c r="J231" s="40">
        <v>0</v>
      </c>
      <c r="K231" s="40">
        <f t="shared" si="53"/>
        <v>0</v>
      </c>
      <c r="L231" s="43">
        <v>0</v>
      </c>
      <c r="M231" s="57"/>
    </row>
    <row r="232" spans="1:13" x14ac:dyDescent="0.2">
      <c r="A232" s="24" t="str">
        <f t="shared" si="51"/>
        <v>Food trade</v>
      </c>
      <c r="B232" s="24" t="s">
        <v>111</v>
      </c>
      <c r="C232" s="24" t="str">
        <v>Raw milk</v>
      </c>
      <c r="D232" s="24" t="s">
        <v>2</v>
      </c>
      <c r="E232" s="24" t="s">
        <v>111</v>
      </c>
      <c r="F232" s="24" t="s">
        <v>0</v>
      </c>
      <c r="G232" s="42">
        <v>0</v>
      </c>
      <c r="H232" s="40">
        <f t="shared" si="52"/>
        <v>0</v>
      </c>
      <c r="I232" s="43">
        <v>0</v>
      </c>
      <c r="J232" s="40">
        <v>0</v>
      </c>
      <c r="K232" s="40">
        <f t="shared" si="53"/>
        <v>0</v>
      </c>
      <c r="L232" s="43">
        <v>0</v>
      </c>
      <c r="M232" s="57"/>
    </row>
    <row r="233" spans="1:13" x14ac:dyDescent="0.2">
      <c r="A233" s="24" t="str">
        <f t="shared" si="51"/>
        <v>Food trade</v>
      </c>
      <c r="B233" s="24" t="s">
        <v>111</v>
      </c>
      <c r="C233" s="24" t="str">
        <v>Other animal products</v>
      </c>
      <c r="D233" s="24" t="s">
        <v>2</v>
      </c>
      <c r="E233" s="24" t="s">
        <v>111</v>
      </c>
      <c r="F233" s="24" t="s">
        <v>0</v>
      </c>
      <c r="G233" s="42">
        <v>0</v>
      </c>
      <c r="H233" s="40">
        <f t="shared" si="52"/>
        <v>0</v>
      </c>
      <c r="I233" s="43">
        <v>0</v>
      </c>
      <c r="J233" s="40">
        <v>0</v>
      </c>
      <c r="K233" s="40">
        <f t="shared" si="53"/>
        <v>0</v>
      </c>
      <c r="L233" s="43">
        <v>0</v>
      </c>
      <c r="M233" s="57"/>
    </row>
    <row r="234" spans="1:13" x14ac:dyDescent="0.2">
      <c r="A234" s="24" t="str">
        <f t="shared" si="51"/>
        <v>Food trade</v>
      </c>
      <c r="B234" s="24" t="s">
        <v>111</v>
      </c>
      <c r="C234" s="27" t="str">
        <v>Fishing</v>
      </c>
      <c r="D234" s="24" t="s">
        <v>2</v>
      </c>
      <c r="E234" s="24" t="s">
        <v>111</v>
      </c>
      <c r="F234" s="24" t="s">
        <v>0</v>
      </c>
      <c r="G234" s="50">
        <v>0</v>
      </c>
      <c r="H234" s="44">
        <f t="shared" si="52"/>
        <v>0</v>
      </c>
      <c r="I234" s="51">
        <v>0</v>
      </c>
      <c r="J234" s="44">
        <v>0</v>
      </c>
      <c r="K234" s="44">
        <f t="shared" si="53"/>
        <v>0</v>
      </c>
      <c r="L234" s="51">
        <v>0</v>
      </c>
      <c r="M234" s="57"/>
    </row>
    <row r="235" spans="1:13" x14ac:dyDescent="0.2">
      <c r="A235" s="13" t="str">
        <f>A125</f>
        <v>Food sobriety</v>
      </c>
      <c r="B235" s="13" t="s">
        <v>108</v>
      </c>
      <c r="C235" s="32" t="str">
        <f t="array" ref="C235:C244">TRANSPOSE([3]sfec_run2!AY3:BH3)</f>
        <v>Products of meat cattle</v>
      </c>
      <c r="D235" s="13" t="s">
        <v>2</v>
      </c>
      <c r="E235" s="13" t="s">
        <v>109</v>
      </c>
      <c r="F235" s="13" t="s">
        <v>0</v>
      </c>
      <c r="G235" s="14">
        <f>'[3]Agri révisé'!AG50</f>
        <v>-7.3792701155619422E-3</v>
      </c>
      <c r="H235" s="40">
        <f t="shared" si="52"/>
        <v>-1.8448175288904967E-2</v>
      </c>
      <c r="I235" s="16">
        <f>'[3]Agri révisé'!AG76</f>
        <v>-2.9517080462247991E-2</v>
      </c>
      <c r="J235" s="14">
        <f>'[3]Agri révisé'!AG103</f>
        <v>-0.12363736577160245</v>
      </c>
      <c r="K235" s="40">
        <f t="shared" si="53"/>
        <v>-0.20653653387428877</v>
      </c>
      <c r="L235" s="16">
        <f>'[3]Agri révisé'!AG129</f>
        <v>-0.2894357019769751</v>
      </c>
      <c r="M235" s="57"/>
    </row>
    <row r="236" spans="1:13" x14ac:dyDescent="0.2">
      <c r="A236" s="24" t="str">
        <f t="shared" ref="A236:A254" si="54">A235</f>
        <v>Food sobriety</v>
      </c>
      <c r="B236" s="24" t="s">
        <v>108</v>
      </c>
      <c r="C236" s="23" t="str">
        <v>Products of meat pigs</v>
      </c>
      <c r="D236" s="24" t="s">
        <v>2</v>
      </c>
      <c r="E236" s="24" t="s">
        <v>109</v>
      </c>
      <c r="F236" s="24" t="s">
        <v>0</v>
      </c>
      <c r="G236" s="14">
        <f>'[3]Agri révisé'!AG51</f>
        <v>-8.3330445773746042E-3</v>
      </c>
      <c r="H236" s="40">
        <f t="shared" si="52"/>
        <v>-2.0832611443436511E-2</v>
      </c>
      <c r="I236" s="16">
        <f>'[3]Agri révisé'!AG77</f>
        <v>-3.3332178309498417E-2</v>
      </c>
      <c r="J236" s="14">
        <f>'[3]Agri révisé'!AG104</f>
        <v>-0.12727203537584919</v>
      </c>
      <c r="K236" s="40">
        <f t="shared" si="53"/>
        <v>-0.22190518816641969</v>
      </c>
      <c r="L236" s="16">
        <f>'[3]Agri révisé'!AG130</f>
        <v>-0.31653834095699018</v>
      </c>
      <c r="M236" s="57"/>
    </row>
    <row r="237" spans="1:13" x14ac:dyDescent="0.2">
      <c r="A237" s="24" t="str">
        <f t="shared" si="54"/>
        <v>Food sobriety</v>
      </c>
      <c r="B237" s="24" t="s">
        <v>108</v>
      </c>
      <c r="C237" s="23" t="str">
        <v>Products of meat poultry</v>
      </c>
      <c r="D237" s="24" t="s">
        <v>2</v>
      </c>
      <c r="E237" s="24" t="s">
        <v>109</v>
      </c>
      <c r="F237" s="24" t="s">
        <v>0</v>
      </c>
      <c r="G237" s="14">
        <f>'[3]Agri révisé'!AG52</f>
        <v>6.874276915163291E-3</v>
      </c>
      <c r="H237" s="40">
        <f t="shared" si="52"/>
        <v>1.7185692287908227E-2</v>
      </c>
      <c r="I237" s="16">
        <f>'[3]Agri révisé'!AG78</f>
        <v>2.7497107660653164E-2</v>
      </c>
      <c r="J237" s="14">
        <f>'[3]Agri révisé'!AG105</f>
        <v>-4.3044481089872244E-2</v>
      </c>
      <c r="K237" s="40">
        <f t="shared" si="53"/>
        <v>-8.2506564343898192E-2</v>
      </c>
      <c r="L237" s="16">
        <f>'[3]Agri révisé'!AG131</f>
        <v>-0.12196864759792414</v>
      </c>
      <c r="M237" s="57"/>
    </row>
    <row r="238" spans="1:13" x14ac:dyDescent="0.2">
      <c r="A238" s="24" t="str">
        <f t="shared" si="54"/>
        <v>Food sobriety</v>
      </c>
      <c r="B238" s="24" t="s">
        <v>108</v>
      </c>
      <c r="C238" s="23" t="str">
        <v>Other meat product</v>
      </c>
      <c r="D238" s="24" t="s">
        <v>2</v>
      </c>
      <c r="E238" s="24" t="s">
        <v>109</v>
      </c>
      <c r="F238" s="24" t="s">
        <v>0</v>
      </c>
      <c r="G238" s="14">
        <f>'[3]Agri révisé'!AG53</f>
        <v>1.7150017918421634E-2</v>
      </c>
      <c r="H238" s="40">
        <f t="shared" si="52"/>
        <v>4.2875044796053974E-2</v>
      </c>
      <c r="I238" s="16">
        <f>'[3]Agri révisé'!AG79</f>
        <v>6.8600071673686314E-2</v>
      </c>
      <c r="J238" s="14">
        <f>'[3]Agri révisé'!AG106</f>
        <v>-5.5842958311361102E-2</v>
      </c>
      <c r="K238" s="40">
        <f t="shared" si="53"/>
        <v>-9.5100174275656646E-2</v>
      </c>
      <c r="L238" s="16">
        <f>'[3]Agri révisé'!AG132</f>
        <v>-0.13435739023995219</v>
      </c>
      <c r="M238" s="57"/>
    </row>
    <row r="239" spans="1:13" x14ac:dyDescent="0.2">
      <c r="A239" s="24" t="str">
        <f t="shared" si="54"/>
        <v>Food sobriety</v>
      </c>
      <c r="B239" s="24" t="s">
        <v>108</v>
      </c>
      <c r="C239" s="23" t="str">
        <v>Fish products</v>
      </c>
      <c r="D239" s="24" t="s">
        <v>2</v>
      </c>
      <c r="E239" s="24" t="s">
        <v>109</v>
      </c>
      <c r="F239" s="24" t="s">
        <v>0</v>
      </c>
      <c r="G239" s="14">
        <f>'[3]Agri révisé'!AG54</f>
        <v>1.5728898581576445E-2</v>
      </c>
      <c r="H239" s="40">
        <f t="shared" si="52"/>
        <v>3.9322246453941445E-2</v>
      </c>
      <c r="I239" s="16">
        <f>'[3]Agri révisé'!AG80</f>
        <v>6.2915594326306445E-2</v>
      </c>
      <c r="J239" s="14">
        <f>'[3]Agri révisé'!AG107</f>
        <v>1.1545819172650074E-2</v>
      </c>
      <c r="K239" s="40">
        <f t="shared" si="53"/>
        <v>2.2958422650190768E-2</v>
      </c>
      <c r="L239" s="16">
        <f>'[3]Agri révisé'!AG133</f>
        <v>3.4371026127731463E-2</v>
      </c>
      <c r="M239" s="57"/>
    </row>
    <row r="240" spans="1:13" x14ac:dyDescent="0.2">
      <c r="A240" s="24" t="str">
        <f t="shared" si="54"/>
        <v>Food sobriety</v>
      </c>
      <c r="B240" s="24" t="s">
        <v>108</v>
      </c>
      <c r="C240" s="23" t="str">
        <v>Dairy products</v>
      </c>
      <c r="D240" s="24" t="s">
        <v>2</v>
      </c>
      <c r="E240" s="24" t="s">
        <v>109</v>
      </c>
      <c r="F240" s="24" t="s">
        <v>0</v>
      </c>
      <c r="G240" s="14">
        <f>'[3]Agri révisé'!AG55</f>
        <v>-4.5787709269295984E-4</v>
      </c>
      <c r="H240" s="40">
        <f t="shared" si="52"/>
        <v>-1.1446927317326216E-3</v>
      </c>
      <c r="I240" s="16">
        <f>'[3]Agri révisé'!AG81</f>
        <v>-1.8315083707722835E-3</v>
      </c>
      <c r="J240" s="14">
        <f>'[3]Agri révisé'!AG108</f>
        <v>3.8041832265434561E-2</v>
      </c>
      <c r="K240" s="40">
        <f t="shared" si="53"/>
        <v>5.8271348059819483E-2</v>
      </c>
      <c r="L240" s="16">
        <f>'[3]Agri révisé'!AG134</f>
        <v>7.8500863854204406E-2</v>
      </c>
      <c r="M240" s="57"/>
    </row>
    <row r="241" spans="1:13" x14ac:dyDescent="0.2">
      <c r="A241" s="24" t="str">
        <f t="shared" si="54"/>
        <v>Food sobriety</v>
      </c>
      <c r="B241" s="24" t="s">
        <v>108</v>
      </c>
      <c r="C241" s="23" t="str">
        <v>Vegetable products</v>
      </c>
      <c r="D241" s="24" t="s">
        <v>2</v>
      </c>
      <c r="E241" s="24" t="s">
        <v>109</v>
      </c>
      <c r="F241" s="24" t="s">
        <v>0</v>
      </c>
      <c r="G241" s="14">
        <f>'[3]Agri révisé'!AG56</f>
        <v>2.6832716418761393E-2</v>
      </c>
      <c r="H241" s="40">
        <f t="shared" si="52"/>
        <v>6.7081791046903816E-2</v>
      </c>
      <c r="I241" s="16">
        <f>'[3]Agri révisé'!AG82</f>
        <v>0.10733086567504624</v>
      </c>
      <c r="J241" s="14">
        <f>'[3]Agri révisé'!AG109</f>
        <v>9.3875259622714591E-2</v>
      </c>
      <c r="K241" s="40">
        <f t="shared" si="53"/>
        <v>0.14777504056698287</v>
      </c>
      <c r="L241" s="16">
        <f>'[3]Agri révisé'!AG135</f>
        <v>0.20167482151125116</v>
      </c>
      <c r="M241" s="57"/>
    </row>
    <row r="242" spans="1:13" x14ac:dyDescent="0.2">
      <c r="A242" s="24" t="str">
        <f t="shared" si="54"/>
        <v>Food sobriety</v>
      </c>
      <c r="B242" s="24" t="s">
        <v>108</v>
      </c>
      <c r="C242" s="23" t="str">
        <v>Sugar</v>
      </c>
      <c r="D242" s="24" t="s">
        <v>2</v>
      </c>
      <c r="E242" s="24" t="s">
        <v>109</v>
      </c>
      <c r="F242" s="24" t="s">
        <v>0</v>
      </c>
      <c r="G242" s="14">
        <f>'[3]Agri révisé'!AG57</f>
        <v>6.691865296354349E-3</v>
      </c>
      <c r="H242" s="40">
        <f t="shared" si="52"/>
        <v>1.6729663240885873E-2</v>
      </c>
      <c r="I242" s="16">
        <f>'[3]Agri révisé'!AG83</f>
        <v>2.6767461185417396E-2</v>
      </c>
      <c r="J242" s="14">
        <f>'[3]Agri révisé'!AG110</f>
        <v>-5.5128966472322238E-2</v>
      </c>
      <c r="K242" s="40">
        <f t="shared" si="53"/>
        <v>-5.5128966472322238E-2</v>
      </c>
      <c r="L242" s="16">
        <f>'[3]Agri révisé'!AG136</f>
        <v>-5.5128966472322238E-2</v>
      </c>
      <c r="M242" s="57"/>
    </row>
    <row r="243" spans="1:13" x14ac:dyDescent="0.2">
      <c r="A243" s="24" t="str">
        <f t="shared" si="54"/>
        <v>Food sobriety</v>
      </c>
      <c r="B243" s="24" t="s">
        <v>108</v>
      </c>
      <c r="C243" s="23" t="str">
        <v>Beverages</v>
      </c>
      <c r="D243" s="24" t="s">
        <v>2</v>
      </c>
      <c r="E243" s="24" t="s">
        <v>109</v>
      </c>
      <c r="F243" s="24" t="s">
        <v>0</v>
      </c>
      <c r="G243" s="14">
        <f>'[3]Agri révisé'!AG58</f>
        <v>1.3684778748436432E-2</v>
      </c>
      <c r="H243" s="40">
        <f t="shared" si="52"/>
        <v>3.4211946871091303E-2</v>
      </c>
      <c r="I243" s="16">
        <f>'[3]Agri révisé'!AG84</f>
        <v>5.4739114993746174E-2</v>
      </c>
      <c r="J243" s="14">
        <f>'[3]Agri révisé'!AG111</f>
        <v>9.4817566496452343E-4</v>
      </c>
      <c r="K243" s="40">
        <f t="shared" si="53"/>
        <v>-4.6751286927037561E-3</v>
      </c>
      <c r="L243" s="16">
        <f>'[3]Agri révisé'!AG137</f>
        <v>-1.0298433050372036E-2</v>
      </c>
      <c r="M243" s="57"/>
    </row>
    <row r="244" spans="1:13" x14ac:dyDescent="0.2">
      <c r="A244" s="27" t="str">
        <f t="shared" si="54"/>
        <v>Food sobriety</v>
      </c>
      <c r="B244" s="27" t="s">
        <v>108</v>
      </c>
      <c r="C244" s="26" t="str">
        <v>Other food products</v>
      </c>
      <c r="D244" s="27" t="s">
        <v>2</v>
      </c>
      <c r="E244" s="27" t="s">
        <v>109</v>
      </c>
      <c r="F244" s="27" t="s">
        <v>0</v>
      </c>
      <c r="G244" s="42">
        <v>0</v>
      </c>
      <c r="H244" s="40">
        <f t="shared" si="52"/>
        <v>0</v>
      </c>
      <c r="I244" s="43">
        <v>0</v>
      </c>
      <c r="J244" s="42">
        <v>0</v>
      </c>
      <c r="K244" s="40">
        <f t="shared" si="53"/>
        <v>0</v>
      </c>
      <c r="L244" s="43">
        <v>0</v>
      </c>
      <c r="M244" s="57"/>
    </row>
    <row r="245" spans="1:13" x14ac:dyDescent="0.2">
      <c r="A245" s="37" t="str">
        <f t="shared" si="54"/>
        <v>Food sobriety</v>
      </c>
      <c r="B245" s="13" t="s">
        <v>108</v>
      </c>
      <c r="C245" s="13" t="str">
        <f t="array" ref="C245:C254">C235:C244</f>
        <v>Products of meat cattle</v>
      </c>
      <c r="D245" s="13" t="s">
        <v>2</v>
      </c>
      <c r="E245" s="13" t="s">
        <v>81</v>
      </c>
      <c r="F245" s="13" t="s">
        <v>0</v>
      </c>
      <c r="G245" s="35">
        <f>G235</f>
        <v>-7.3792701155619422E-3</v>
      </c>
      <c r="H245" s="41">
        <f t="shared" si="52"/>
        <v>-1.8448175288904967E-2</v>
      </c>
      <c r="I245" s="36">
        <f>I235</f>
        <v>-2.9517080462247991E-2</v>
      </c>
      <c r="J245" s="34">
        <f>J235</f>
        <v>-0.12363736577160245</v>
      </c>
      <c r="K245" s="41">
        <f t="shared" si="53"/>
        <v>-0.20653653387428877</v>
      </c>
      <c r="L245" s="36">
        <f>L235</f>
        <v>-0.2894357019769751</v>
      </c>
      <c r="M245" s="57"/>
    </row>
    <row r="246" spans="1:13" x14ac:dyDescent="0.2">
      <c r="A246" s="38" t="str">
        <f t="shared" si="54"/>
        <v>Food sobriety</v>
      </c>
      <c r="B246" s="24" t="s">
        <v>108</v>
      </c>
      <c r="C246" s="24" t="str">
        <v>Products of meat pigs</v>
      </c>
      <c r="D246" s="24" t="s">
        <v>2</v>
      </c>
      <c r="E246" s="24" t="s">
        <v>81</v>
      </c>
      <c r="F246" s="24" t="s">
        <v>0</v>
      </c>
      <c r="G246" s="14">
        <f t="shared" ref="G246:G253" si="55">G236</f>
        <v>-8.3330445773746042E-3</v>
      </c>
      <c r="H246" s="40">
        <f t="shared" si="52"/>
        <v>-2.0832611443436511E-2</v>
      </c>
      <c r="I246" s="16">
        <f t="shared" ref="I246:J253" si="56">I236</f>
        <v>-3.3332178309498417E-2</v>
      </c>
      <c r="J246" s="15">
        <f t="shared" si="56"/>
        <v>-0.12727203537584919</v>
      </c>
      <c r="K246" s="40">
        <f t="shared" si="53"/>
        <v>-0.22190518816641969</v>
      </c>
      <c r="L246" s="16">
        <f t="shared" ref="L246:L253" si="57">L236</f>
        <v>-0.31653834095699018</v>
      </c>
      <c r="M246" s="57"/>
    </row>
    <row r="247" spans="1:13" x14ac:dyDescent="0.2">
      <c r="A247" s="38" t="str">
        <f t="shared" si="54"/>
        <v>Food sobriety</v>
      </c>
      <c r="B247" s="24" t="s">
        <v>108</v>
      </c>
      <c r="C247" s="24" t="str">
        <v>Products of meat poultry</v>
      </c>
      <c r="D247" s="24" t="s">
        <v>2</v>
      </c>
      <c r="E247" s="24" t="s">
        <v>81</v>
      </c>
      <c r="F247" s="24" t="s">
        <v>0</v>
      </c>
      <c r="G247" s="14">
        <f t="shared" si="55"/>
        <v>6.874276915163291E-3</v>
      </c>
      <c r="H247" s="40">
        <f t="shared" si="52"/>
        <v>1.7185692287908227E-2</v>
      </c>
      <c r="I247" s="16">
        <f t="shared" si="56"/>
        <v>2.7497107660653164E-2</v>
      </c>
      <c r="J247" s="15">
        <f t="shared" si="56"/>
        <v>-4.3044481089872244E-2</v>
      </c>
      <c r="K247" s="40">
        <f t="shared" si="53"/>
        <v>-8.2506564343898192E-2</v>
      </c>
      <c r="L247" s="16">
        <f t="shared" si="57"/>
        <v>-0.12196864759792414</v>
      </c>
      <c r="M247" s="57"/>
    </row>
    <row r="248" spans="1:13" x14ac:dyDescent="0.2">
      <c r="A248" s="38" t="str">
        <f t="shared" si="54"/>
        <v>Food sobriety</v>
      </c>
      <c r="B248" s="24" t="s">
        <v>108</v>
      </c>
      <c r="C248" s="24" t="str">
        <v>Other meat product</v>
      </c>
      <c r="D248" s="24" t="s">
        <v>2</v>
      </c>
      <c r="E248" s="24" t="s">
        <v>81</v>
      </c>
      <c r="F248" s="24" t="s">
        <v>0</v>
      </c>
      <c r="G248" s="14">
        <f t="shared" si="55"/>
        <v>1.7150017918421634E-2</v>
      </c>
      <c r="H248" s="40">
        <f t="shared" si="52"/>
        <v>4.2875044796053974E-2</v>
      </c>
      <c r="I248" s="16">
        <f t="shared" si="56"/>
        <v>6.8600071673686314E-2</v>
      </c>
      <c r="J248" s="15">
        <f t="shared" si="56"/>
        <v>-5.5842958311361102E-2</v>
      </c>
      <c r="K248" s="40">
        <f t="shared" si="53"/>
        <v>-9.5100174275656646E-2</v>
      </c>
      <c r="L248" s="16">
        <f t="shared" si="57"/>
        <v>-0.13435739023995219</v>
      </c>
      <c r="M248" s="57"/>
    </row>
    <row r="249" spans="1:13" x14ac:dyDescent="0.2">
      <c r="A249" s="38" t="str">
        <f t="shared" si="54"/>
        <v>Food sobriety</v>
      </c>
      <c r="B249" s="24" t="s">
        <v>108</v>
      </c>
      <c r="C249" s="24" t="str">
        <v>Fish products</v>
      </c>
      <c r="D249" s="24" t="s">
        <v>2</v>
      </c>
      <c r="E249" s="24" t="s">
        <v>81</v>
      </c>
      <c r="F249" s="24" t="s">
        <v>0</v>
      </c>
      <c r="G249" s="14">
        <f t="shared" si="55"/>
        <v>1.5728898581576445E-2</v>
      </c>
      <c r="H249" s="40">
        <f t="shared" si="52"/>
        <v>3.9322246453941445E-2</v>
      </c>
      <c r="I249" s="16">
        <f t="shared" si="56"/>
        <v>6.2915594326306445E-2</v>
      </c>
      <c r="J249" s="15">
        <f t="shared" si="56"/>
        <v>1.1545819172650074E-2</v>
      </c>
      <c r="K249" s="40">
        <f t="shared" si="53"/>
        <v>2.2958422650190768E-2</v>
      </c>
      <c r="L249" s="16">
        <f t="shared" si="57"/>
        <v>3.4371026127731463E-2</v>
      </c>
      <c r="M249" s="57"/>
    </row>
    <row r="250" spans="1:13" x14ac:dyDescent="0.2">
      <c r="A250" s="38" t="str">
        <f t="shared" si="54"/>
        <v>Food sobriety</v>
      </c>
      <c r="B250" s="24" t="s">
        <v>108</v>
      </c>
      <c r="C250" s="24" t="str">
        <v>Dairy products</v>
      </c>
      <c r="D250" s="24" t="s">
        <v>2</v>
      </c>
      <c r="E250" s="24" t="s">
        <v>81</v>
      </c>
      <c r="F250" s="24" t="s">
        <v>0</v>
      </c>
      <c r="G250" s="14">
        <f t="shared" si="55"/>
        <v>-4.5787709269295984E-4</v>
      </c>
      <c r="H250" s="40">
        <f t="shared" si="52"/>
        <v>-1.1446927317326216E-3</v>
      </c>
      <c r="I250" s="16">
        <f t="shared" si="56"/>
        <v>-1.8315083707722835E-3</v>
      </c>
      <c r="J250" s="15">
        <f t="shared" si="56"/>
        <v>3.8041832265434561E-2</v>
      </c>
      <c r="K250" s="40">
        <f t="shared" si="53"/>
        <v>5.8271348059819483E-2</v>
      </c>
      <c r="L250" s="16">
        <f t="shared" si="57"/>
        <v>7.8500863854204406E-2</v>
      </c>
      <c r="M250" s="57"/>
    </row>
    <row r="251" spans="1:13" x14ac:dyDescent="0.2">
      <c r="A251" s="38" t="str">
        <f t="shared" si="54"/>
        <v>Food sobriety</v>
      </c>
      <c r="B251" s="24" t="s">
        <v>108</v>
      </c>
      <c r="C251" s="24" t="str">
        <v>Vegetable products</v>
      </c>
      <c r="D251" s="24" t="s">
        <v>2</v>
      </c>
      <c r="E251" s="24" t="s">
        <v>81</v>
      </c>
      <c r="F251" s="24" t="s">
        <v>0</v>
      </c>
      <c r="G251" s="14">
        <f t="shared" si="55"/>
        <v>2.6832716418761393E-2</v>
      </c>
      <c r="H251" s="40">
        <f t="shared" si="52"/>
        <v>6.7081791046903816E-2</v>
      </c>
      <c r="I251" s="16">
        <f t="shared" si="56"/>
        <v>0.10733086567504624</v>
      </c>
      <c r="J251" s="15">
        <f t="shared" si="56"/>
        <v>9.3875259622714591E-2</v>
      </c>
      <c r="K251" s="40">
        <f t="shared" si="53"/>
        <v>0.14777504056698287</v>
      </c>
      <c r="L251" s="16">
        <f t="shared" si="57"/>
        <v>0.20167482151125116</v>
      </c>
      <c r="M251" s="57"/>
    </row>
    <row r="252" spans="1:13" x14ac:dyDescent="0.2">
      <c r="A252" s="38" t="str">
        <f t="shared" si="54"/>
        <v>Food sobriety</v>
      </c>
      <c r="B252" s="24" t="s">
        <v>108</v>
      </c>
      <c r="C252" s="24" t="str">
        <v>Sugar</v>
      </c>
      <c r="D252" s="24" t="s">
        <v>2</v>
      </c>
      <c r="E252" s="24" t="s">
        <v>81</v>
      </c>
      <c r="F252" s="24" t="s">
        <v>0</v>
      </c>
      <c r="G252" s="14">
        <f t="shared" si="55"/>
        <v>6.691865296354349E-3</v>
      </c>
      <c r="H252" s="40">
        <f t="shared" si="52"/>
        <v>1.6729663240885873E-2</v>
      </c>
      <c r="I252" s="16">
        <f t="shared" si="56"/>
        <v>2.6767461185417396E-2</v>
      </c>
      <c r="J252" s="15">
        <f t="shared" si="56"/>
        <v>-5.5128966472322238E-2</v>
      </c>
      <c r="K252" s="40">
        <f t="shared" si="53"/>
        <v>-5.5128966472322238E-2</v>
      </c>
      <c r="L252" s="16">
        <f t="shared" si="57"/>
        <v>-5.5128966472322238E-2</v>
      </c>
      <c r="M252" s="57"/>
    </row>
    <row r="253" spans="1:13" x14ac:dyDescent="0.2">
      <c r="A253" s="38" t="str">
        <f t="shared" si="54"/>
        <v>Food sobriety</v>
      </c>
      <c r="B253" s="24" t="s">
        <v>108</v>
      </c>
      <c r="C253" s="24" t="str">
        <v>Beverages</v>
      </c>
      <c r="D253" s="24" t="s">
        <v>2</v>
      </c>
      <c r="E253" s="24" t="s">
        <v>81</v>
      </c>
      <c r="F253" s="24" t="s">
        <v>0</v>
      </c>
      <c r="G253" s="14">
        <f t="shared" si="55"/>
        <v>1.3684778748436432E-2</v>
      </c>
      <c r="H253" s="40">
        <f t="shared" si="52"/>
        <v>3.4211946871091303E-2</v>
      </c>
      <c r="I253" s="16">
        <f t="shared" si="56"/>
        <v>5.4739114993746174E-2</v>
      </c>
      <c r="J253" s="15">
        <f t="shared" si="56"/>
        <v>9.4817566496452343E-4</v>
      </c>
      <c r="K253" s="40">
        <f t="shared" si="53"/>
        <v>-4.6751286927037561E-3</v>
      </c>
      <c r="L253" s="16">
        <f t="shared" si="57"/>
        <v>-1.0298433050372036E-2</v>
      </c>
      <c r="M253" s="57"/>
    </row>
    <row r="254" spans="1:13" x14ac:dyDescent="0.2">
      <c r="A254" s="39" t="str">
        <f t="shared" si="54"/>
        <v>Food sobriety</v>
      </c>
      <c r="B254" s="27" t="s">
        <v>108</v>
      </c>
      <c r="C254" s="27" t="str">
        <v>Other food products</v>
      </c>
      <c r="D254" s="27" t="s">
        <v>2</v>
      </c>
      <c r="E254" s="27" t="s">
        <v>81</v>
      </c>
      <c r="F254" s="27" t="s">
        <v>0</v>
      </c>
      <c r="G254" s="50">
        <v>0</v>
      </c>
      <c r="H254" s="44">
        <f t="shared" si="52"/>
        <v>0</v>
      </c>
      <c r="I254" s="51">
        <v>0</v>
      </c>
      <c r="J254" s="40">
        <v>0</v>
      </c>
      <c r="K254" s="40">
        <f t="shared" si="53"/>
        <v>0</v>
      </c>
      <c r="L254" s="43">
        <v>0</v>
      </c>
      <c r="M254" s="57"/>
    </row>
    <row r="255" spans="1:13" x14ac:dyDescent="0.2">
      <c r="A255" s="37" t="str">
        <f>A245</f>
        <v>Food sobriety</v>
      </c>
      <c r="B255" s="13" t="s">
        <v>92</v>
      </c>
      <c r="C255" s="13" t="str">
        <f t="array" ref="C255:C264">C245:C254</f>
        <v>Products of meat cattle</v>
      </c>
      <c r="D255" s="13" t="s">
        <v>2</v>
      </c>
      <c r="E255" s="32" t="str">
        <f>[3]sfec_run2!CO$2</f>
        <v>Hotel and restaurant</v>
      </c>
      <c r="F255" s="13" t="str">
        <f>F125</f>
        <v>sub_category</v>
      </c>
      <c r="G255" s="35">
        <f>G245</f>
        <v>-7.3792701155619422E-3</v>
      </c>
      <c r="H255" s="41">
        <f t="shared" si="52"/>
        <v>-1.8448175288904967E-2</v>
      </c>
      <c r="I255" s="36">
        <f>I245</f>
        <v>-2.9517080462247991E-2</v>
      </c>
      <c r="J255" s="35">
        <f>J245</f>
        <v>-0.12363736577160245</v>
      </c>
      <c r="K255" s="41">
        <f t="shared" si="53"/>
        <v>-0.20653653387428877</v>
      </c>
      <c r="L255" s="36">
        <f>L245</f>
        <v>-0.2894357019769751</v>
      </c>
      <c r="M255" s="57"/>
    </row>
    <row r="256" spans="1:13" x14ac:dyDescent="0.2">
      <c r="A256" s="38" t="str">
        <f t="shared" ref="A256:A274" si="58">A255</f>
        <v>Food sobriety</v>
      </c>
      <c r="B256" s="24" t="s">
        <v>92</v>
      </c>
      <c r="C256" s="24" t="str">
        <v>Products of meat pigs</v>
      </c>
      <c r="D256" s="24" t="s">
        <v>2</v>
      </c>
      <c r="E256" s="24" t="str">
        <f>E255</f>
        <v>Hotel and restaurant</v>
      </c>
      <c r="F256" s="24" t="str">
        <f>F255</f>
        <v>sub_category</v>
      </c>
      <c r="G256" s="14">
        <f t="shared" ref="G256:G263" si="59">G246</f>
        <v>-8.3330445773746042E-3</v>
      </c>
      <c r="H256" s="40">
        <f t="shared" si="52"/>
        <v>-2.0832611443436511E-2</v>
      </c>
      <c r="I256" s="16">
        <f t="shared" ref="I256:J263" si="60">I246</f>
        <v>-3.3332178309498417E-2</v>
      </c>
      <c r="J256" s="14">
        <f t="shared" si="60"/>
        <v>-0.12727203537584919</v>
      </c>
      <c r="K256" s="40">
        <f t="shared" si="53"/>
        <v>-0.22190518816641969</v>
      </c>
      <c r="L256" s="16">
        <f t="shared" ref="L256:L263" si="61">L246</f>
        <v>-0.31653834095699018</v>
      </c>
      <c r="M256" s="57"/>
    </row>
    <row r="257" spans="1:13" x14ac:dyDescent="0.2">
      <c r="A257" s="38" t="str">
        <f t="shared" si="58"/>
        <v>Food sobriety</v>
      </c>
      <c r="B257" s="24" t="s">
        <v>92</v>
      </c>
      <c r="C257" s="24" t="str">
        <v>Products of meat poultry</v>
      </c>
      <c r="D257" s="24" t="s">
        <v>2</v>
      </c>
      <c r="E257" s="24" t="str">
        <f t="shared" ref="E257:F264" si="62">E256</f>
        <v>Hotel and restaurant</v>
      </c>
      <c r="F257" s="24" t="str">
        <f t="shared" si="62"/>
        <v>sub_category</v>
      </c>
      <c r="G257" s="14">
        <f t="shared" si="59"/>
        <v>6.874276915163291E-3</v>
      </c>
      <c r="H257" s="40">
        <f t="shared" si="52"/>
        <v>1.7185692287908227E-2</v>
      </c>
      <c r="I257" s="16">
        <f t="shared" si="60"/>
        <v>2.7497107660653164E-2</v>
      </c>
      <c r="J257" s="14">
        <f t="shared" si="60"/>
        <v>-4.3044481089872244E-2</v>
      </c>
      <c r="K257" s="40">
        <f t="shared" si="53"/>
        <v>-8.2506564343898192E-2</v>
      </c>
      <c r="L257" s="16">
        <f t="shared" si="61"/>
        <v>-0.12196864759792414</v>
      </c>
      <c r="M257" s="57"/>
    </row>
    <row r="258" spans="1:13" x14ac:dyDescent="0.2">
      <c r="A258" s="38" t="str">
        <f t="shared" si="58"/>
        <v>Food sobriety</v>
      </c>
      <c r="B258" s="24" t="s">
        <v>92</v>
      </c>
      <c r="C258" s="24" t="str">
        <v>Other meat product</v>
      </c>
      <c r="D258" s="24" t="s">
        <v>2</v>
      </c>
      <c r="E258" s="24" t="str">
        <f t="shared" si="62"/>
        <v>Hotel and restaurant</v>
      </c>
      <c r="F258" s="24" t="str">
        <f t="shared" si="62"/>
        <v>sub_category</v>
      </c>
      <c r="G258" s="14">
        <f t="shared" si="59"/>
        <v>1.7150017918421634E-2</v>
      </c>
      <c r="H258" s="40">
        <f t="shared" si="52"/>
        <v>4.2875044796053974E-2</v>
      </c>
      <c r="I258" s="16">
        <f t="shared" si="60"/>
        <v>6.8600071673686314E-2</v>
      </c>
      <c r="J258" s="14">
        <f t="shared" si="60"/>
        <v>-5.5842958311361102E-2</v>
      </c>
      <c r="K258" s="40">
        <f t="shared" si="53"/>
        <v>-9.5100174275656646E-2</v>
      </c>
      <c r="L258" s="16">
        <f t="shared" si="61"/>
        <v>-0.13435739023995219</v>
      </c>
      <c r="M258" s="57"/>
    </row>
    <row r="259" spans="1:13" x14ac:dyDescent="0.2">
      <c r="A259" s="38" t="str">
        <f t="shared" si="58"/>
        <v>Food sobriety</v>
      </c>
      <c r="B259" s="24" t="s">
        <v>92</v>
      </c>
      <c r="C259" s="24" t="str">
        <v>Fish products</v>
      </c>
      <c r="D259" s="24" t="s">
        <v>2</v>
      </c>
      <c r="E259" s="24" t="str">
        <f t="shared" si="62"/>
        <v>Hotel and restaurant</v>
      </c>
      <c r="F259" s="24" t="str">
        <f t="shared" si="62"/>
        <v>sub_category</v>
      </c>
      <c r="G259" s="14">
        <f t="shared" si="59"/>
        <v>1.5728898581576445E-2</v>
      </c>
      <c r="H259" s="40">
        <f t="shared" si="52"/>
        <v>3.9322246453941445E-2</v>
      </c>
      <c r="I259" s="16">
        <f t="shared" si="60"/>
        <v>6.2915594326306445E-2</v>
      </c>
      <c r="J259" s="14">
        <f t="shared" si="60"/>
        <v>1.1545819172650074E-2</v>
      </c>
      <c r="K259" s="40">
        <f t="shared" si="53"/>
        <v>2.2958422650190768E-2</v>
      </c>
      <c r="L259" s="16">
        <f t="shared" si="61"/>
        <v>3.4371026127731463E-2</v>
      </c>
      <c r="M259" s="57"/>
    </row>
    <row r="260" spans="1:13" x14ac:dyDescent="0.2">
      <c r="A260" s="38" t="str">
        <f t="shared" si="58"/>
        <v>Food sobriety</v>
      </c>
      <c r="B260" s="24" t="s">
        <v>92</v>
      </c>
      <c r="C260" s="24" t="str">
        <v>Dairy products</v>
      </c>
      <c r="D260" s="24" t="s">
        <v>2</v>
      </c>
      <c r="E260" s="24" t="str">
        <f t="shared" si="62"/>
        <v>Hotel and restaurant</v>
      </c>
      <c r="F260" s="24" t="str">
        <f t="shared" si="62"/>
        <v>sub_category</v>
      </c>
      <c r="G260" s="14">
        <f t="shared" si="59"/>
        <v>-4.5787709269295984E-4</v>
      </c>
      <c r="H260" s="40">
        <f t="shared" si="52"/>
        <v>-1.1446927317326216E-3</v>
      </c>
      <c r="I260" s="16">
        <f t="shared" si="60"/>
        <v>-1.8315083707722835E-3</v>
      </c>
      <c r="J260" s="14">
        <f t="shared" si="60"/>
        <v>3.8041832265434561E-2</v>
      </c>
      <c r="K260" s="40">
        <f t="shared" si="53"/>
        <v>5.8271348059819483E-2</v>
      </c>
      <c r="L260" s="16">
        <f t="shared" si="61"/>
        <v>7.8500863854204406E-2</v>
      </c>
      <c r="M260" s="57"/>
    </row>
    <row r="261" spans="1:13" x14ac:dyDescent="0.2">
      <c r="A261" s="38" t="str">
        <f t="shared" si="58"/>
        <v>Food sobriety</v>
      </c>
      <c r="B261" s="24" t="s">
        <v>92</v>
      </c>
      <c r="C261" s="24" t="str">
        <v>Vegetable products</v>
      </c>
      <c r="D261" s="24" t="s">
        <v>2</v>
      </c>
      <c r="E261" s="24" t="str">
        <f t="shared" si="62"/>
        <v>Hotel and restaurant</v>
      </c>
      <c r="F261" s="24" t="str">
        <f t="shared" si="62"/>
        <v>sub_category</v>
      </c>
      <c r="G261" s="14">
        <f t="shared" si="59"/>
        <v>2.6832716418761393E-2</v>
      </c>
      <c r="H261" s="40">
        <f t="shared" si="52"/>
        <v>6.7081791046903816E-2</v>
      </c>
      <c r="I261" s="16">
        <f t="shared" si="60"/>
        <v>0.10733086567504624</v>
      </c>
      <c r="J261" s="14">
        <f t="shared" si="60"/>
        <v>9.3875259622714591E-2</v>
      </c>
      <c r="K261" s="40">
        <f t="shared" si="53"/>
        <v>0.14777504056698287</v>
      </c>
      <c r="L261" s="16">
        <f t="shared" si="61"/>
        <v>0.20167482151125116</v>
      </c>
      <c r="M261" s="57"/>
    </row>
    <row r="262" spans="1:13" x14ac:dyDescent="0.2">
      <c r="A262" s="38" t="str">
        <f t="shared" si="58"/>
        <v>Food sobriety</v>
      </c>
      <c r="B262" s="24" t="s">
        <v>92</v>
      </c>
      <c r="C262" s="24" t="str">
        <v>Sugar</v>
      </c>
      <c r="D262" s="24" t="s">
        <v>2</v>
      </c>
      <c r="E262" s="24" t="str">
        <f t="shared" si="62"/>
        <v>Hotel and restaurant</v>
      </c>
      <c r="F262" s="24" t="str">
        <f t="shared" si="62"/>
        <v>sub_category</v>
      </c>
      <c r="G262" s="14">
        <f t="shared" si="59"/>
        <v>6.691865296354349E-3</v>
      </c>
      <c r="H262" s="40">
        <f t="shared" si="52"/>
        <v>1.6729663240885873E-2</v>
      </c>
      <c r="I262" s="16">
        <f t="shared" si="60"/>
        <v>2.6767461185417396E-2</v>
      </c>
      <c r="J262" s="14">
        <f t="shared" si="60"/>
        <v>-5.5128966472322238E-2</v>
      </c>
      <c r="K262" s="40">
        <f t="shared" si="53"/>
        <v>-5.5128966472322238E-2</v>
      </c>
      <c r="L262" s="16">
        <f t="shared" si="61"/>
        <v>-5.5128966472322238E-2</v>
      </c>
      <c r="M262" s="57"/>
    </row>
    <row r="263" spans="1:13" x14ac:dyDescent="0.2">
      <c r="A263" s="38" t="str">
        <f t="shared" si="58"/>
        <v>Food sobriety</v>
      </c>
      <c r="B263" s="24" t="s">
        <v>92</v>
      </c>
      <c r="C263" s="24" t="str">
        <v>Beverages</v>
      </c>
      <c r="D263" s="24" t="s">
        <v>2</v>
      </c>
      <c r="E263" s="24" t="str">
        <f t="shared" si="62"/>
        <v>Hotel and restaurant</v>
      </c>
      <c r="F263" s="24" t="str">
        <f t="shared" si="62"/>
        <v>sub_category</v>
      </c>
      <c r="G263" s="14">
        <f t="shared" si="59"/>
        <v>1.3684778748436432E-2</v>
      </c>
      <c r="H263" s="40">
        <f t="shared" si="52"/>
        <v>3.4211946871091303E-2</v>
      </c>
      <c r="I263" s="16">
        <f t="shared" si="60"/>
        <v>5.4739114993746174E-2</v>
      </c>
      <c r="J263" s="14">
        <f t="shared" si="60"/>
        <v>9.4817566496452343E-4</v>
      </c>
      <c r="K263" s="40">
        <f t="shared" si="53"/>
        <v>-4.6751286927037561E-3</v>
      </c>
      <c r="L263" s="16">
        <f t="shared" si="61"/>
        <v>-1.0298433050372036E-2</v>
      </c>
      <c r="M263" s="57"/>
    </row>
    <row r="264" spans="1:13" x14ac:dyDescent="0.2">
      <c r="A264" s="39" t="str">
        <f t="shared" si="58"/>
        <v>Food sobriety</v>
      </c>
      <c r="B264" s="27" t="s">
        <v>92</v>
      </c>
      <c r="C264" s="27" t="str">
        <v>Other food products</v>
      </c>
      <c r="D264" s="27" t="s">
        <v>2</v>
      </c>
      <c r="E264" s="27" t="str">
        <f t="shared" si="62"/>
        <v>Hotel and restaurant</v>
      </c>
      <c r="F264" s="28" t="str">
        <f t="shared" si="62"/>
        <v>sub_category</v>
      </c>
      <c r="G264" s="50">
        <v>0</v>
      </c>
      <c r="H264" s="44">
        <f t="shared" si="52"/>
        <v>0</v>
      </c>
      <c r="I264" s="51">
        <v>0</v>
      </c>
      <c r="J264" s="50">
        <v>0</v>
      </c>
      <c r="K264" s="44">
        <f t="shared" si="53"/>
        <v>0</v>
      </c>
      <c r="L264" s="51">
        <v>0</v>
      </c>
      <c r="M264" s="57"/>
    </row>
    <row r="265" spans="1:13" x14ac:dyDescent="0.2">
      <c r="A265" s="37" t="str">
        <f t="shared" si="58"/>
        <v>Food sobriety</v>
      </c>
      <c r="B265" s="13" t="s">
        <v>92</v>
      </c>
      <c r="C265" s="13" t="str">
        <f t="array" ref="C265:C274">C255:C264</f>
        <v>Products of meat cattle</v>
      </c>
      <c r="D265" s="13" t="s">
        <v>2</v>
      </c>
      <c r="E265" s="32" t="str">
        <f>[3]sfec_run2!BH$3</f>
        <v>Other food products</v>
      </c>
      <c r="F265" s="13" t="s">
        <v>2</v>
      </c>
      <c r="G265" s="35">
        <f>G255</f>
        <v>-7.3792701155619422E-3</v>
      </c>
      <c r="H265" s="41">
        <f t="shared" si="52"/>
        <v>-1.8448175288904967E-2</v>
      </c>
      <c r="I265" s="36">
        <f>I255</f>
        <v>-2.9517080462247991E-2</v>
      </c>
      <c r="J265" s="14">
        <f>J255</f>
        <v>-0.12363736577160245</v>
      </c>
      <c r="K265" s="40">
        <f t="shared" si="53"/>
        <v>-0.20653653387428877</v>
      </c>
      <c r="L265" s="16">
        <f>L255</f>
        <v>-0.2894357019769751</v>
      </c>
      <c r="M265" s="57"/>
    </row>
    <row r="266" spans="1:13" x14ac:dyDescent="0.2">
      <c r="A266" s="38" t="str">
        <f t="shared" si="58"/>
        <v>Food sobriety</v>
      </c>
      <c r="B266" s="24" t="s">
        <v>92</v>
      </c>
      <c r="C266" s="24" t="str">
        <v>Products of meat pigs</v>
      </c>
      <c r="D266" s="24" t="s">
        <v>2</v>
      </c>
      <c r="E266" s="24" t="str">
        <f>E265</f>
        <v>Other food products</v>
      </c>
      <c r="F266" s="24" t="str">
        <f>F265</f>
        <v>sector</v>
      </c>
      <c r="G266" s="14">
        <f t="shared" ref="G266:G273" si="63">G256</f>
        <v>-8.3330445773746042E-3</v>
      </c>
      <c r="H266" s="40">
        <f t="shared" si="52"/>
        <v>-2.0832611443436511E-2</v>
      </c>
      <c r="I266" s="16">
        <f t="shared" ref="I266:J273" si="64">I256</f>
        <v>-3.3332178309498417E-2</v>
      </c>
      <c r="J266" s="14">
        <f t="shared" si="64"/>
        <v>-0.12727203537584919</v>
      </c>
      <c r="K266" s="40">
        <f t="shared" si="53"/>
        <v>-0.22190518816641969</v>
      </c>
      <c r="L266" s="16">
        <f t="shared" ref="L266:L273" si="65">L256</f>
        <v>-0.31653834095699018</v>
      </c>
      <c r="M266" s="57"/>
    </row>
    <row r="267" spans="1:13" x14ac:dyDescent="0.2">
      <c r="A267" s="38" t="str">
        <f t="shared" si="58"/>
        <v>Food sobriety</v>
      </c>
      <c r="B267" s="24" t="s">
        <v>92</v>
      </c>
      <c r="C267" s="24" t="str">
        <v>Products of meat poultry</v>
      </c>
      <c r="D267" s="24" t="s">
        <v>2</v>
      </c>
      <c r="E267" s="24" t="str">
        <f t="shared" ref="E267:F274" si="66">E266</f>
        <v>Other food products</v>
      </c>
      <c r="F267" s="24" t="str">
        <f t="shared" si="66"/>
        <v>sector</v>
      </c>
      <c r="G267" s="14">
        <f t="shared" si="63"/>
        <v>6.874276915163291E-3</v>
      </c>
      <c r="H267" s="40">
        <f t="shared" si="52"/>
        <v>1.7185692287908227E-2</v>
      </c>
      <c r="I267" s="16">
        <f t="shared" si="64"/>
        <v>2.7497107660653164E-2</v>
      </c>
      <c r="J267" s="14">
        <f t="shared" si="64"/>
        <v>-4.3044481089872244E-2</v>
      </c>
      <c r="K267" s="40">
        <f t="shared" si="53"/>
        <v>-8.2506564343898192E-2</v>
      </c>
      <c r="L267" s="16">
        <f t="shared" si="65"/>
        <v>-0.12196864759792414</v>
      </c>
      <c r="M267" s="57"/>
    </row>
    <row r="268" spans="1:13" x14ac:dyDescent="0.2">
      <c r="A268" s="38" t="str">
        <f t="shared" si="58"/>
        <v>Food sobriety</v>
      </c>
      <c r="B268" s="24" t="s">
        <v>92</v>
      </c>
      <c r="C268" s="24" t="str">
        <v>Other meat product</v>
      </c>
      <c r="D268" s="24" t="s">
        <v>2</v>
      </c>
      <c r="E268" s="24" t="str">
        <f t="shared" si="66"/>
        <v>Other food products</v>
      </c>
      <c r="F268" s="24" t="str">
        <f t="shared" si="66"/>
        <v>sector</v>
      </c>
      <c r="G268" s="14">
        <f t="shared" si="63"/>
        <v>1.7150017918421634E-2</v>
      </c>
      <c r="H268" s="40">
        <f t="shared" si="52"/>
        <v>4.2875044796053974E-2</v>
      </c>
      <c r="I268" s="16">
        <f t="shared" si="64"/>
        <v>6.8600071673686314E-2</v>
      </c>
      <c r="J268" s="14">
        <f t="shared" si="64"/>
        <v>-5.5842958311361102E-2</v>
      </c>
      <c r="K268" s="40">
        <f t="shared" si="53"/>
        <v>-9.5100174275656646E-2</v>
      </c>
      <c r="L268" s="16">
        <f t="shared" si="65"/>
        <v>-0.13435739023995219</v>
      </c>
      <c r="M268" s="57"/>
    </row>
    <row r="269" spans="1:13" x14ac:dyDescent="0.2">
      <c r="A269" s="38" t="str">
        <f t="shared" si="58"/>
        <v>Food sobriety</v>
      </c>
      <c r="B269" s="24" t="s">
        <v>92</v>
      </c>
      <c r="C269" s="24" t="str">
        <v>Fish products</v>
      </c>
      <c r="D269" s="24" t="s">
        <v>2</v>
      </c>
      <c r="E269" s="24" t="str">
        <f t="shared" si="66"/>
        <v>Other food products</v>
      </c>
      <c r="F269" s="24" t="str">
        <f t="shared" si="66"/>
        <v>sector</v>
      </c>
      <c r="G269" s="14">
        <f t="shared" si="63"/>
        <v>1.5728898581576445E-2</v>
      </c>
      <c r="H269" s="40">
        <f t="shared" si="52"/>
        <v>3.9322246453941445E-2</v>
      </c>
      <c r="I269" s="16">
        <f t="shared" si="64"/>
        <v>6.2915594326306445E-2</v>
      </c>
      <c r="J269" s="14">
        <f t="shared" si="64"/>
        <v>1.1545819172650074E-2</v>
      </c>
      <c r="K269" s="40">
        <f t="shared" si="53"/>
        <v>2.2958422650190768E-2</v>
      </c>
      <c r="L269" s="16">
        <f t="shared" si="65"/>
        <v>3.4371026127731463E-2</v>
      </c>
      <c r="M269" s="57"/>
    </row>
    <row r="270" spans="1:13" x14ac:dyDescent="0.2">
      <c r="A270" s="38" t="str">
        <f t="shared" si="58"/>
        <v>Food sobriety</v>
      </c>
      <c r="B270" s="24" t="s">
        <v>92</v>
      </c>
      <c r="C270" s="24" t="str">
        <v>Dairy products</v>
      </c>
      <c r="D270" s="24" t="s">
        <v>2</v>
      </c>
      <c r="E270" s="24" t="str">
        <f t="shared" si="66"/>
        <v>Other food products</v>
      </c>
      <c r="F270" s="24" t="str">
        <f t="shared" si="66"/>
        <v>sector</v>
      </c>
      <c r="G270" s="14">
        <f t="shared" si="63"/>
        <v>-4.5787709269295984E-4</v>
      </c>
      <c r="H270" s="40">
        <f t="shared" ref="H270:H296" si="67">(I270+G270)/2</f>
        <v>-1.1446927317326216E-3</v>
      </c>
      <c r="I270" s="16">
        <f t="shared" si="64"/>
        <v>-1.8315083707722835E-3</v>
      </c>
      <c r="J270" s="14">
        <f t="shared" si="64"/>
        <v>3.8041832265434561E-2</v>
      </c>
      <c r="K270" s="40">
        <f t="shared" ref="K270:K296" si="68">(L270+J270)/2</f>
        <v>5.8271348059819483E-2</v>
      </c>
      <c r="L270" s="16">
        <f t="shared" si="65"/>
        <v>7.8500863854204406E-2</v>
      </c>
      <c r="M270" s="57"/>
    </row>
    <row r="271" spans="1:13" x14ac:dyDescent="0.2">
      <c r="A271" s="38" t="str">
        <f t="shared" si="58"/>
        <v>Food sobriety</v>
      </c>
      <c r="B271" s="24" t="s">
        <v>92</v>
      </c>
      <c r="C271" s="24" t="str">
        <v>Vegetable products</v>
      </c>
      <c r="D271" s="24" t="s">
        <v>2</v>
      </c>
      <c r="E271" s="24" t="str">
        <f t="shared" si="66"/>
        <v>Other food products</v>
      </c>
      <c r="F271" s="24" t="str">
        <f t="shared" si="66"/>
        <v>sector</v>
      </c>
      <c r="G271" s="14">
        <f t="shared" si="63"/>
        <v>2.6832716418761393E-2</v>
      </c>
      <c r="H271" s="40">
        <f t="shared" si="67"/>
        <v>6.7081791046903816E-2</v>
      </c>
      <c r="I271" s="16">
        <f t="shared" si="64"/>
        <v>0.10733086567504624</v>
      </c>
      <c r="J271" s="14">
        <f t="shared" si="64"/>
        <v>9.3875259622714591E-2</v>
      </c>
      <c r="K271" s="40">
        <f t="shared" si="68"/>
        <v>0.14777504056698287</v>
      </c>
      <c r="L271" s="16">
        <f t="shared" si="65"/>
        <v>0.20167482151125116</v>
      </c>
      <c r="M271" s="57"/>
    </row>
    <row r="272" spans="1:13" x14ac:dyDescent="0.2">
      <c r="A272" s="38" t="str">
        <f t="shared" si="58"/>
        <v>Food sobriety</v>
      </c>
      <c r="B272" s="24" t="s">
        <v>92</v>
      </c>
      <c r="C272" s="24" t="str">
        <v>Sugar</v>
      </c>
      <c r="D272" s="24" t="s">
        <v>2</v>
      </c>
      <c r="E272" s="24" t="str">
        <f t="shared" si="66"/>
        <v>Other food products</v>
      </c>
      <c r="F272" s="24" t="str">
        <f t="shared" si="66"/>
        <v>sector</v>
      </c>
      <c r="G272" s="14">
        <f t="shared" si="63"/>
        <v>6.691865296354349E-3</v>
      </c>
      <c r="H272" s="40">
        <f t="shared" si="67"/>
        <v>1.6729663240885873E-2</v>
      </c>
      <c r="I272" s="16">
        <f t="shared" si="64"/>
        <v>2.6767461185417396E-2</v>
      </c>
      <c r="J272" s="14">
        <f t="shared" si="64"/>
        <v>-5.5128966472322238E-2</v>
      </c>
      <c r="K272" s="40">
        <f t="shared" si="68"/>
        <v>-5.5128966472322238E-2</v>
      </c>
      <c r="L272" s="16">
        <f t="shared" si="65"/>
        <v>-5.5128966472322238E-2</v>
      </c>
      <c r="M272" s="57"/>
    </row>
    <row r="273" spans="1:13" x14ac:dyDescent="0.2">
      <c r="A273" s="38" t="str">
        <f t="shared" si="58"/>
        <v>Food sobriety</v>
      </c>
      <c r="B273" s="24" t="s">
        <v>92</v>
      </c>
      <c r="C273" s="24" t="str">
        <v>Beverages</v>
      </c>
      <c r="D273" s="24" t="s">
        <v>2</v>
      </c>
      <c r="E273" s="24" t="str">
        <f t="shared" si="66"/>
        <v>Other food products</v>
      </c>
      <c r="F273" s="24" t="str">
        <f t="shared" si="66"/>
        <v>sector</v>
      </c>
      <c r="G273" s="14">
        <f t="shared" si="63"/>
        <v>1.3684778748436432E-2</v>
      </c>
      <c r="H273" s="40">
        <f t="shared" si="67"/>
        <v>3.4211946871091303E-2</v>
      </c>
      <c r="I273" s="16">
        <f t="shared" si="64"/>
        <v>5.4739114993746174E-2</v>
      </c>
      <c r="J273" s="14">
        <f t="shared" si="64"/>
        <v>9.4817566496452343E-4</v>
      </c>
      <c r="K273" s="40">
        <f t="shared" si="68"/>
        <v>-4.6751286927037561E-3</v>
      </c>
      <c r="L273" s="16">
        <f t="shared" si="65"/>
        <v>-1.0298433050372036E-2</v>
      </c>
      <c r="M273" s="57"/>
    </row>
    <row r="274" spans="1:13" x14ac:dyDescent="0.2">
      <c r="A274" s="39" t="str">
        <f t="shared" si="58"/>
        <v>Food sobriety</v>
      </c>
      <c r="B274" s="27" t="s">
        <v>92</v>
      </c>
      <c r="C274" s="27" t="str">
        <v>Other food products</v>
      </c>
      <c r="D274" s="27" t="s">
        <v>2</v>
      </c>
      <c r="E274" s="27" t="str">
        <f t="shared" si="66"/>
        <v>Other food products</v>
      </c>
      <c r="F274" s="28" t="str">
        <f t="shared" si="66"/>
        <v>sector</v>
      </c>
      <c r="G274" s="50">
        <v>0</v>
      </c>
      <c r="H274" s="44">
        <f t="shared" si="67"/>
        <v>0</v>
      </c>
      <c r="I274" s="51">
        <v>0</v>
      </c>
      <c r="J274" s="50">
        <v>0</v>
      </c>
      <c r="K274" s="44">
        <f t="shared" si="68"/>
        <v>0</v>
      </c>
      <c r="L274" s="51">
        <v>0</v>
      </c>
      <c r="M274" s="57"/>
    </row>
    <row r="275" spans="1:13" x14ac:dyDescent="0.2">
      <c r="A275" s="37" t="str">
        <f>A265</f>
        <v>Food sobriety</v>
      </c>
      <c r="B275" s="13" t="s">
        <v>92</v>
      </c>
      <c r="C275" s="13" t="str">
        <f t="array" ref="C275:C284">C265:C274</f>
        <v>Products of meat cattle</v>
      </c>
      <c r="D275" s="13" t="s">
        <v>2</v>
      </c>
      <c r="E275" s="23" t="str">
        <f>[3]sfec_run2!CQ$2</f>
        <v>Business services</v>
      </c>
      <c r="F275" s="24" t="s">
        <v>1</v>
      </c>
      <c r="G275" s="35">
        <f>G265</f>
        <v>-7.3792701155619422E-3</v>
      </c>
      <c r="H275" s="41">
        <f t="shared" si="67"/>
        <v>-1.8448175288904967E-2</v>
      </c>
      <c r="I275" s="36">
        <f>I265</f>
        <v>-2.9517080462247991E-2</v>
      </c>
      <c r="J275" s="35">
        <f>J265</f>
        <v>-0.12363736577160245</v>
      </c>
      <c r="K275" s="41">
        <f t="shared" si="68"/>
        <v>-0.20653653387428877</v>
      </c>
      <c r="L275" s="36">
        <f>L265</f>
        <v>-0.2894357019769751</v>
      </c>
      <c r="M275" s="57"/>
    </row>
    <row r="276" spans="1:13" x14ac:dyDescent="0.2">
      <c r="A276" s="38" t="str">
        <f t="shared" ref="A276:A284" si="69">A275</f>
        <v>Food sobriety</v>
      </c>
      <c r="B276" s="24" t="s">
        <v>92</v>
      </c>
      <c r="C276" s="24" t="str">
        <v>Products of meat pigs</v>
      </c>
      <c r="D276" s="24" t="s">
        <v>2</v>
      </c>
      <c r="E276" s="24" t="str">
        <f>E275</f>
        <v>Business services</v>
      </c>
      <c r="F276" s="24" t="str">
        <f>F275</f>
        <v>sub_category</v>
      </c>
      <c r="G276" s="14">
        <f t="shared" ref="G276:G283" si="70">G266</f>
        <v>-8.3330445773746042E-3</v>
      </c>
      <c r="H276" s="40">
        <f t="shared" si="67"/>
        <v>-2.0832611443436511E-2</v>
      </c>
      <c r="I276" s="16">
        <f t="shared" ref="I276:J283" si="71">I266</f>
        <v>-3.3332178309498417E-2</v>
      </c>
      <c r="J276" s="14">
        <f t="shared" si="71"/>
        <v>-0.12727203537584919</v>
      </c>
      <c r="K276" s="40">
        <f t="shared" si="68"/>
        <v>-0.22190518816641969</v>
      </c>
      <c r="L276" s="16">
        <f t="shared" ref="L276:L283" si="72">L266</f>
        <v>-0.31653834095699018</v>
      </c>
      <c r="M276" s="57"/>
    </row>
    <row r="277" spans="1:13" x14ac:dyDescent="0.2">
      <c r="A277" s="38" t="str">
        <f t="shared" si="69"/>
        <v>Food sobriety</v>
      </c>
      <c r="B277" s="24" t="s">
        <v>92</v>
      </c>
      <c r="C277" s="24" t="str">
        <v>Products of meat poultry</v>
      </c>
      <c r="D277" s="24" t="s">
        <v>2</v>
      </c>
      <c r="E277" s="24" t="str">
        <f t="shared" ref="E277:F284" si="73">E276</f>
        <v>Business services</v>
      </c>
      <c r="F277" s="24" t="str">
        <f t="shared" si="73"/>
        <v>sub_category</v>
      </c>
      <c r="G277" s="14">
        <f t="shared" si="70"/>
        <v>6.874276915163291E-3</v>
      </c>
      <c r="H277" s="40">
        <f t="shared" si="67"/>
        <v>1.7185692287908227E-2</v>
      </c>
      <c r="I277" s="16">
        <f t="shared" si="71"/>
        <v>2.7497107660653164E-2</v>
      </c>
      <c r="J277" s="14">
        <f t="shared" si="71"/>
        <v>-4.3044481089872244E-2</v>
      </c>
      <c r="K277" s="40">
        <f t="shared" si="68"/>
        <v>-8.2506564343898192E-2</v>
      </c>
      <c r="L277" s="16">
        <f t="shared" si="72"/>
        <v>-0.12196864759792414</v>
      </c>
      <c r="M277" s="57"/>
    </row>
    <row r="278" spans="1:13" x14ac:dyDescent="0.2">
      <c r="A278" s="38" t="str">
        <f t="shared" si="69"/>
        <v>Food sobriety</v>
      </c>
      <c r="B278" s="24" t="s">
        <v>92</v>
      </c>
      <c r="C278" s="24" t="str">
        <v>Other meat product</v>
      </c>
      <c r="D278" s="24" t="s">
        <v>2</v>
      </c>
      <c r="E278" s="24" t="str">
        <f t="shared" si="73"/>
        <v>Business services</v>
      </c>
      <c r="F278" s="24" t="str">
        <f t="shared" si="73"/>
        <v>sub_category</v>
      </c>
      <c r="G278" s="14">
        <f t="shared" si="70"/>
        <v>1.7150017918421634E-2</v>
      </c>
      <c r="H278" s="40">
        <f t="shared" si="67"/>
        <v>4.2875044796053974E-2</v>
      </c>
      <c r="I278" s="16">
        <f t="shared" si="71"/>
        <v>6.8600071673686314E-2</v>
      </c>
      <c r="J278" s="14">
        <f t="shared" si="71"/>
        <v>-5.5842958311361102E-2</v>
      </c>
      <c r="K278" s="40">
        <f t="shared" si="68"/>
        <v>-9.5100174275656646E-2</v>
      </c>
      <c r="L278" s="16">
        <f t="shared" si="72"/>
        <v>-0.13435739023995219</v>
      </c>
      <c r="M278" s="57"/>
    </row>
    <row r="279" spans="1:13" x14ac:dyDescent="0.2">
      <c r="A279" s="38" t="str">
        <f t="shared" si="69"/>
        <v>Food sobriety</v>
      </c>
      <c r="B279" s="24" t="s">
        <v>92</v>
      </c>
      <c r="C279" s="24" t="str">
        <v>Fish products</v>
      </c>
      <c r="D279" s="24" t="s">
        <v>2</v>
      </c>
      <c r="E279" s="24" t="str">
        <f t="shared" si="73"/>
        <v>Business services</v>
      </c>
      <c r="F279" s="24" t="str">
        <f t="shared" si="73"/>
        <v>sub_category</v>
      </c>
      <c r="G279" s="14">
        <f t="shared" si="70"/>
        <v>1.5728898581576445E-2</v>
      </c>
      <c r="H279" s="40">
        <f t="shared" si="67"/>
        <v>3.9322246453941445E-2</v>
      </c>
      <c r="I279" s="16">
        <f t="shared" si="71"/>
        <v>6.2915594326306445E-2</v>
      </c>
      <c r="J279" s="14">
        <f t="shared" si="71"/>
        <v>1.1545819172650074E-2</v>
      </c>
      <c r="K279" s="40">
        <f t="shared" si="68"/>
        <v>2.2958422650190768E-2</v>
      </c>
      <c r="L279" s="16">
        <f t="shared" si="72"/>
        <v>3.4371026127731463E-2</v>
      </c>
      <c r="M279" s="57"/>
    </row>
    <row r="280" spans="1:13" x14ac:dyDescent="0.2">
      <c r="A280" s="38" t="str">
        <f t="shared" si="69"/>
        <v>Food sobriety</v>
      </c>
      <c r="B280" s="24" t="s">
        <v>92</v>
      </c>
      <c r="C280" s="24" t="str">
        <v>Dairy products</v>
      </c>
      <c r="D280" s="24" t="s">
        <v>2</v>
      </c>
      <c r="E280" s="24" t="str">
        <f t="shared" si="73"/>
        <v>Business services</v>
      </c>
      <c r="F280" s="24" t="str">
        <f t="shared" si="73"/>
        <v>sub_category</v>
      </c>
      <c r="G280" s="14">
        <f t="shared" si="70"/>
        <v>-4.5787709269295984E-4</v>
      </c>
      <c r="H280" s="40">
        <f t="shared" si="67"/>
        <v>-1.1446927317326216E-3</v>
      </c>
      <c r="I280" s="16">
        <f t="shared" si="71"/>
        <v>-1.8315083707722835E-3</v>
      </c>
      <c r="J280" s="14">
        <f t="shared" si="71"/>
        <v>3.8041832265434561E-2</v>
      </c>
      <c r="K280" s="40">
        <f t="shared" si="68"/>
        <v>5.8271348059819483E-2</v>
      </c>
      <c r="L280" s="16">
        <f t="shared" si="72"/>
        <v>7.8500863854204406E-2</v>
      </c>
      <c r="M280" s="57"/>
    </row>
    <row r="281" spans="1:13" x14ac:dyDescent="0.2">
      <c r="A281" s="38" t="str">
        <f t="shared" si="69"/>
        <v>Food sobriety</v>
      </c>
      <c r="B281" s="24" t="s">
        <v>92</v>
      </c>
      <c r="C281" s="24" t="str">
        <v>Vegetable products</v>
      </c>
      <c r="D281" s="24" t="s">
        <v>2</v>
      </c>
      <c r="E281" s="24" t="str">
        <f t="shared" si="73"/>
        <v>Business services</v>
      </c>
      <c r="F281" s="24" t="str">
        <f t="shared" si="73"/>
        <v>sub_category</v>
      </c>
      <c r="G281" s="14">
        <f t="shared" si="70"/>
        <v>2.6832716418761393E-2</v>
      </c>
      <c r="H281" s="40">
        <f t="shared" si="67"/>
        <v>6.7081791046903816E-2</v>
      </c>
      <c r="I281" s="16">
        <f t="shared" si="71"/>
        <v>0.10733086567504624</v>
      </c>
      <c r="J281" s="14">
        <f t="shared" si="71"/>
        <v>9.3875259622714591E-2</v>
      </c>
      <c r="K281" s="40">
        <f t="shared" si="68"/>
        <v>0.14777504056698287</v>
      </c>
      <c r="L281" s="16">
        <f t="shared" si="72"/>
        <v>0.20167482151125116</v>
      </c>
      <c r="M281" s="57"/>
    </row>
    <row r="282" spans="1:13" x14ac:dyDescent="0.2">
      <c r="A282" s="38" t="str">
        <f t="shared" si="69"/>
        <v>Food sobriety</v>
      </c>
      <c r="B282" s="24" t="s">
        <v>92</v>
      </c>
      <c r="C282" s="24" t="str">
        <v>Sugar</v>
      </c>
      <c r="D282" s="24" t="s">
        <v>2</v>
      </c>
      <c r="E282" s="24" t="str">
        <f t="shared" si="73"/>
        <v>Business services</v>
      </c>
      <c r="F282" s="24" t="str">
        <f t="shared" si="73"/>
        <v>sub_category</v>
      </c>
      <c r="G282" s="14">
        <f t="shared" si="70"/>
        <v>6.691865296354349E-3</v>
      </c>
      <c r="H282" s="40">
        <f t="shared" si="67"/>
        <v>1.6729663240885873E-2</v>
      </c>
      <c r="I282" s="16">
        <f t="shared" si="71"/>
        <v>2.6767461185417396E-2</v>
      </c>
      <c r="J282" s="14">
        <f t="shared" si="71"/>
        <v>-5.5128966472322238E-2</v>
      </c>
      <c r="K282" s="40">
        <f t="shared" si="68"/>
        <v>-5.5128966472322238E-2</v>
      </c>
      <c r="L282" s="16">
        <f t="shared" si="72"/>
        <v>-5.5128966472322238E-2</v>
      </c>
      <c r="M282" s="57"/>
    </row>
    <row r="283" spans="1:13" x14ac:dyDescent="0.2">
      <c r="A283" s="38" t="str">
        <f t="shared" si="69"/>
        <v>Food sobriety</v>
      </c>
      <c r="B283" s="24" t="s">
        <v>92</v>
      </c>
      <c r="C283" s="24" t="str">
        <v>Beverages</v>
      </c>
      <c r="D283" s="24" t="s">
        <v>2</v>
      </c>
      <c r="E283" s="24" t="str">
        <f t="shared" si="73"/>
        <v>Business services</v>
      </c>
      <c r="F283" s="24" t="str">
        <f t="shared" si="73"/>
        <v>sub_category</v>
      </c>
      <c r="G283" s="14">
        <f t="shared" si="70"/>
        <v>1.3684778748436432E-2</v>
      </c>
      <c r="H283" s="40">
        <f t="shared" si="67"/>
        <v>3.4211946871091303E-2</v>
      </c>
      <c r="I283" s="16">
        <f t="shared" si="71"/>
        <v>5.4739114993746174E-2</v>
      </c>
      <c r="J283" s="14">
        <f t="shared" si="71"/>
        <v>9.4817566496452343E-4</v>
      </c>
      <c r="K283" s="40">
        <f t="shared" si="68"/>
        <v>-4.6751286927037561E-3</v>
      </c>
      <c r="L283" s="16">
        <f t="shared" si="72"/>
        <v>-1.0298433050372036E-2</v>
      </c>
      <c r="M283" s="57"/>
    </row>
    <row r="284" spans="1:13" x14ac:dyDescent="0.2">
      <c r="A284" s="39" t="str">
        <f t="shared" si="69"/>
        <v>Food sobriety</v>
      </c>
      <c r="B284" s="27" t="s">
        <v>92</v>
      </c>
      <c r="C284" s="27" t="str">
        <v>Other food products</v>
      </c>
      <c r="D284" s="27" t="s">
        <v>2</v>
      </c>
      <c r="E284" s="27" t="str">
        <f t="shared" si="73"/>
        <v>Business services</v>
      </c>
      <c r="F284" s="28" t="str">
        <f t="shared" si="73"/>
        <v>sub_category</v>
      </c>
      <c r="G284" s="50">
        <v>0</v>
      </c>
      <c r="H284" s="44">
        <f t="shared" si="67"/>
        <v>0</v>
      </c>
      <c r="I284" s="51">
        <v>0</v>
      </c>
      <c r="J284" s="50">
        <v>0</v>
      </c>
      <c r="K284" s="44">
        <f t="shared" si="68"/>
        <v>0</v>
      </c>
      <c r="L284" s="51">
        <v>0</v>
      </c>
      <c r="M284" s="57"/>
    </row>
    <row r="285" spans="1:13" x14ac:dyDescent="0.2">
      <c r="A285" s="37" t="str">
        <f>A275</f>
        <v>Food sobriety</v>
      </c>
      <c r="B285" s="13" t="s">
        <v>92</v>
      </c>
      <c r="C285" s="13" t="str">
        <f t="array" ref="C285:C294">C275:C284</f>
        <v>Products of meat cattle</v>
      </c>
      <c r="D285" s="13" t="s">
        <v>2</v>
      </c>
      <c r="E285" s="23" t="str">
        <f>[3]sfec_run2!CR$2</f>
        <v>Public services</v>
      </c>
      <c r="F285" s="24" t="s">
        <v>1</v>
      </c>
      <c r="G285" s="35">
        <f>G275</f>
        <v>-7.3792701155619422E-3</v>
      </c>
      <c r="H285" s="41">
        <f t="shared" si="67"/>
        <v>-1.8448175288904967E-2</v>
      </c>
      <c r="I285" s="36">
        <f>I275</f>
        <v>-2.9517080462247991E-2</v>
      </c>
      <c r="J285" s="35">
        <f>J275</f>
        <v>-0.12363736577160245</v>
      </c>
      <c r="K285" s="41">
        <f t="shared" si="68"/>
        <v>-0.20653653387428877</v>
      </c>
      <c r="L285" s="36">
        <f>L275</f>
        <v>-0.2894357019769751</v>
      </c>
      <c r="M285" s="57"/>
    </row>
    <row r="286" spans="1:13" x14ac:dyDescent="0.2">
      <c r="A286" s="38" t="str">
        <f t="shared" ref="A286:A294" si="74">A285</f>
        <v>Food sobriety</v>
      </c>
      <c r="B286" s="24" t="s">
        <v>92</v>
      </c>
      <c r="C286" s="24" t="str">
        <v>Products of meat pigs</v>
      </c>
      <c r="D286" s="24" t="s">
        <v>2</v>
      </c>
      <c r="E286" s="24" t="str">
        <f>E285</f>
        <v>Public services</v>
      </c>
      <c r="F286" s="24" t="str">
        <f>F285</f>
        <v>sub_category</v>
      </c>
      <c r="G286" s="14">
        <f t="shared" ref="G286:G293" si="75">G276</f>
        <v>-8.3330445773746042E-3</v>
      </c>
      <c r="H286" s="40">
        <f t="shared" si="67"/>
        <v>-2.0832611443436511E-2</v>
      </c>
      <c r="I286" s="16">
        <f t="shared" ref="I286:J293" si="76">I276</f>
        <v>-3.3332178309498417E-2</v>
      </c>
      <c r="J286" s="14">
        <f t="shared" si="76"/>
        <v>-0.12727203537584919</v>
      </c>
      <c r="K286" s="40">
        <f t="shared" si="68"/>
        <v>-0.22190518816641969</v>
      </c>
      <c r="L286" s="16">
        <f t="shared" ref="L286:L293" si="77">L276</f>
        <v>-0.31653834095699018</v>
      </c>
      <c r="M286" s="57"/>
    </row>
    <row r="287" spans="1:13" x14ac:dyDescent="0.2">
      <c r="A287" s="38" t="str">
        <f t="shared" si="74"/>
        <v>Food sobriety</v>
      </c>
      <c r="B287" s="24" t="s">
        <v>92</v>
      </c>
      <c r="C287" s="24" t="str">
        <v>Products of meat poultry</v>
      </c>
      <c r="D287" s="24" t="s">
        <v>2</v>
      </c>
      <c r="E287" s="24" t="str">
        <f t="shared" ref="E287:F294" si="78">E286</f>
        <v>Public services</v>
      </c>
      <c r="F287" s="24" t="str">
        <f t="shared" si="78"/>
        <v>sub_category</v>
      </c>
      <c r="G287" s="14">
        <f t="shared" si="75"/>
        <v>6.874276915163291E-3</v>
      </c>
      <c r="H287" s="40">
        <f t="shared" si="67"/>
        <v>1.7185692287908227E-2</v>
      </c>
      <c r="I287" s="16">
        <f t="shared" si="76"/>
        <v>2.7497107660653164E-2</v>
      </c>
      <c r="J287" s="14">
        <f t="shared" si="76"/>
        <v>-4.3044481089872244E-2</v>
      </c>
      <c r="K287" s="40">
        <f t="shared" si="68"/>
        <v>-8.2506564343898192E-2</v>
      </c>
      <c r="L287" s="16">
        <f t="shared" si="77"/>
        <v>-0.12196864759792414</v>
      </c>
      <c r="M287" s="57"/>
    </row>
    <row r="288" spans="1:13" x14ac:dyDescent="0.2">
      <c r="A288" s="38" t="str">
        <f t="shared" si="74"/>
        <v>Food sobriety</v>
      </c>
      <c r="B288" s="24" t="s">
        <v>92</v>
      </c>
      <c r="C288" s="24" t="str">
        <v>Other meat product</v>
      </c>
      <c r="D288" s="24" t="s">
        <v>2</v>
      </c>
      <c r="E288" s="24" t="str">
        <f t="shared" si="78"/>
        <v>Public services</v>
      </c>
      <c r="F288" s="24" t="str">
        <f t="shared" si="78"/>
        <v>sub_category</v>
      </c>
      <c r="G288" s="14">
        <f t="shared" si="75"/>
        <v>1.7150017918421634E-2</v>
      </c>
      <c r="H288" s="40">
        <f t="shared" si="67"/>
        <v>4.2875044796053974E-2</v>
      </c>
      <c r="I288" s="16">
        <f t="shared" si="76"/>
        <v>6.8600071673686314E-2</v>
      </c>
      <c r="J288" s="14">
        <f t="shared" si="76"/>
        <v>-5.5842958311361102E-2</v>
      </c>
      <c r="K288" s="40">
        <f t="shared" si="68"/>
        <v>-9.5100174275656646E-2</v>
      </c>
      <c r="L288" s="16">
        <f t="shared" si="77"/>
        <v>-0.13435739023995219</v>
      </c>
      <c r="M288" s="57"/>
    </row>
    <row r="289" spans="1:13" x14ac:dyDescent="0.2">
      <c r="A289" s="38" t="str">
        <f t="shared" si="74"/>
        <v>Food sobriety</v>
      </c>
      <c r="B289" s="24" t="s">
        <v>92</v>
      </c>
      <c r="C289" s="24" t="str">
        <v>Fish products</v>
      </c>
      <c r="D289" s="24" t="s">
        <v>2</v>
      </c>
      <c r="E289" s="24" t="str">
        <f t="shared" si="78"/>
        <v>Public services</v>
      </c>
      <c r="F289" s="24" t="str">
        <f t="shared" si="78"/>
        <v>sub_category</v>
      </c>
      <c r="G289" s="14">
        <f t="shared" si="75"/>
        <v>1.5728898581576445E-2</v>
      </c>
      <c r="H289" s="40">
        <f t="shared" si="67"/>
        <v>3.9322246453941445E-2</v>
      </c>
      <c r="I289" s="16">
        <f t="shared" si="76"/>
        <v>6.2915594326306445E-2</v>
      </c>
      <c r="J289" s="14">
        <f t="shared" si="76"/>
        <v>1.1545819172650074E-2</v>
      </c>
      <c r="K289" s="40">
        <f t="shared" si="68"/>
        <v>2.2958422650190768E-2</v>
      </c>
      <c r="L289" s="16">
        <f t="shared" si="77"/>
        <v>3.4371026127731463E-2</v>
      </c>
      <c r="M289" s="57"/>
    </row>
    <row r="290" spans="1:13" x14ac:dyDescent="0.2">
      <c r="A290" s="38" t="str">
        <f t="shared" si="74"/>
        <v>Food sobriety</v>
      </c>
      <c r="B290" s="24" t="s">
        <v>92</v>
      </c>
      <c r="C290" s="24" t="str">
        <v>Dairy products</v>
      </c>
      <c r="D290" s="24" t="s">
        <v>2</v>
      </c>
      <c r="E290" s="24" t="str">
        <f t="shared" si="78"/>
        <v>Public services</v>
      </c>
      <c r="F290" s="24" t="str">
        <f t="shared" si="78"/>
        <v>sub_category</v>
      </c>
      <c r="G290" s="14">
        <f t="shared" si="75"/>
        <v>-4.5787709269295984E-4</v>
      </c>
      <c r="H290" s="40">
        <f t="shared" si="67"/>
        <v>-1.1446927317326216E-3</v>
      </c>
      <c r="I290" s="16">
        <f t="shared" si="76"/>
        <v>-1.8315083707722835E-3</v>
      </c>
      <c r="J290" s="14">
        <f t="shared" si="76"/>
        <v>3.8041832265434561E-2</v>
      </c>
      <c r="K290" s="40">
        <f t="shared" si="68"/>
        <v>5.8271348059819483E-2</v>
      </c>
      <c r="L290" s="16">
        <f t="shared" si="77"/>
        <v>7.8500863854204406E-2</v>
      </c>
      <c r="M290" s="57"/>
    </row>
    <row r="291" spans="1:13" x14ac:dyDescent="0.2">
      <c r="A291" s="38" t="str">
        <f t="shared" si="74"/>
        <v>Food sobriety</v>
      </c>
      <c r="B291" s="24" t="s">
        <v>92</v>
      </c>
      <c r="C291" s="24" t="str">
        <v>Vegetable products</v>
      </c>
      <c r="D291" s="24" t="s">
        <v>2</v>
      </c>
      <c r="E291" s="24" t="str">
        <f t="shared" si="78"/>
        <v>Public services</v>
      </c>
      <c r="F291" s="24" t="str">
        <f t="shared" si="78"/>
        <v>sub_category</v>
      </c>
      <c r="G291" s="14">
        <f t="shared" si="75"/>
        <v>2.6832716418761393E-2</v>
      </c>
      <c r="H291" s="40">
        <f t="shared" si="67"/>
        <v>6.7081791046903816E-2</v>
      </c>
      <c r="I291" s="16">
        <f t="shared" si="76"/>
        <v>0.10733086567504624</v>
      </c>
      <c r="J291" s="14">
        <f t="shared" si="76"/>
        <v>9.3875259622714591E-2</v>
      </c>
      <c r="K291" s="40">
        <f t="shared" si="68"/>
        <v>0.14777504056698287</v>
      </c>
      <c r="L291" s="16">
        <f t="shared" si="77"/>
        <v>0.20167482151125116</v>
      </c>
      <c r="M291" s="57"/>
    </row>
    <row r="292" spans="1:13" x14ac:dyDescent="0.2">
      <c r="A292" s="38" t="str">
        <f t="shared" si="74"/>
        <v>Food sobriety</v>
      </c>
      <c r="B292" s="24" t="s">
        <v>92</v>
      </c>
      <c r="C292" s="24" t="str">
        <v>Sugar</v>
      </c>
      <c r="D292" s="24" t="s">
        <v>2</v>
      </c>
      <c r="E292" s="24" t="str">
        <f t="shared" si="78"/>
        <v>Public services</v>
      </c>
      <c r="F292" s="24" t="str">
        <f t="shared" si="78"/>
        <v>sub_category</v>
      </c>
      <c r="G292" s="14">
        <f t="shared" si="75"/>
        <v>6.691865296354349E-3</v>
      </c>
      <c r="H292" s="40">
        <f t="shared" si="67"/>
        <v>1.6729663240885873E-2</v>
      </c>
      <c r="I292" s="16">
        <f t="shared" si="76"/>
        <v>2.6767461185417396E-2</v>
      </c>
      <c r="J292" s="14">
        <f t="shared" si="76"/>
        <v>-5.5128966472322238E-2</v>
      </c>
      <c r="K292" s="40">
        <f t="shared" si="68"/>
        <v>-5.5128966472322238E-2</v>
      </c>
      <c r="L292" s="16">
        <f t="shared" si="77"/>
        <v>-5.5128966472322238E-2</v>
      </c>
      <c r="M292" s="57"/>
    </row>
    <row r="293" spans="1:13" x14ac:dyDescent="0.2">
      <c r="A293" s="38" t="str">
        <f t="shared" si="74"/>
        <v>Food sobriety</v>
      </c>
      <c r="B293" s="24" t="s">
        <v>92</v>
      </c>
      <c r="C293" s="24" t="str">
        <v>Beverages</v>
      </c>
      <c r="D293" s="24" t="s">
        <v>2</v>
      </c>
      <c r="E293" s="24" t="str">
        <f t="shared" si="78"/>
        <v>Public services</v>
      </c>
      <c r="F293" s="24" t="str">
        <f t="shared" si="78"/>
        <v>sub_category</v>
      </c>
      <c r="G293" s="14">
        <f t="shared" si="75"/>
        <v>1.3684778748436432E-2</v>
      </c>
      <c r="H293" s="40">
        <f t="shared" si="67"/>
        <v>3.4211946871091303E-2</v>
      </c>
      <c r="I293" s="16">
        <f t="shared" si="76"/>
        <v>5.4739114993746174E-2</v>
      </c>
      <c r="J293" s="14">
        <f t="shared" si="76"/>
        <v>9.4817566496452343E-4</v>
      </c>
      <c r="K293" s="40">
        <f t="shared" si="68"/>
        <v>-4.6751286927037561E-3</v>
      </c>
      <c r="L293" s="16">
        <f t="shared" si="77"/>
        <v>-1.0298433050372036E-2</v>
      </c>
      <c r="M293" s="57"/>
    </row>
    <row r="294" spans="1:13" x14ac:dyDescent="0.2">
      <c r="A294" s="39" t="str">
        <f t="shared" si="74"/>
        <v>Food sobriety</v>
      </c>
      <c r="B294" s="27" t="s">
        <v>92</v>
      </c>
      <c r="C294" s="27" t="str">
        <v>Other food products</v>
      </c>
      <c r="D294" s="27" t="s">
        <v>2</v>
      </c>
      <c r="E294" s="27" t="str">
        <f t="shared" si="78"/>
        <v>Public services</v>
      </c>
      <c r="F294" s="28" t="str">
        <f t="shared" si="78"/>
        <v>sub_category</v>
      </c>
      <c r="G294" s="50">
        <v>0</v>
      </c>
      <c r="H294" s="44">
        <f t="shared" si="67"/>
        <v>0</v>
      </c>
      <c r="I294" s="51">
        <v>0</v>
      </c>
      <c r="J294" s="50">
        <v>0</v>
      </c>
      <c r="K294" s="44">
        <f t="shared" si="68"/>
        <v>0</v>
      </c>
      <c r="L294" s="51">
        <v>0</v>
      </c>
      <c r="M294" s="57"/>
    </row>
    <row r="295" spans="1:13" x14ac:dyDescent="0.2">
      <c r="A295" s="38" t="str">
        <f>A273</f>
        <v>Food sobriety</v>
      </c>
      <c r="B295" s="24" t="s">
        <v>92</v>
      </c>
      <c r="C295" s="23" t="str">
        <f>[3]sfec_run2!BF$3</f>
        <v>Sugar</v>
      </c>
      <c r="D295" s="24" t="s">
        <v>2</v>
      </c>
      <c r="E295" s="23" t="str">
        <f>[3]sfec_run2!BD$3</f>
        <v>Dairy products</v>
      </c>
      <c r="F295" s="24" t="str">
        <f>F273</f>
        <v>sector</v>
      </c>
      <c r="G295" s="14">
        <f>'[3]Agri révisé'!AG57</f>
        <v>6.691865296354349E-3</v>
      </c>
      <c r="H295" s="40">
        <f t="shared" si="67"/>
        <v>1.6729663240885873E-2</v>
      </c>
      <c r="I295" s="16">
        <f>'[3]Agri révisé'!AG83</f>
        <v>2.6767461185417396E-2</v>
      </c>
      <c r="J295" s="14">
        <f>'[3]Agri révisé'!AG110</f>
        <v>-5.5128966472322238E-2</v>
      </c>
      <c r="K295" s="40">
        <f t="shared" si="68"/>
        <v>-5.5128966472322238E-2</v>
      </c>
      <c r="L295" s="16">
        <f>'[3]Agri révisé'!AG136</f>
        <v>-5.5128966472322238E-2</v>
      </c>
      <c r="M295" s="57"/>
    </row>
    <row r="296" spans="1:13" x14ac:dyDescent="0.2">
      <c r="A296" s="38" t="str">
        <f>A274</f>
        <v>Food sobriety</v>
      </c>
      <c r="B296" s="24" t="s">
        <v>92</v>
      </c>
      <c r="C296" s="24" t="str">
        <f>C295</f>
        <v>Sugar</v>
      </c>
      <c r="D296" s="24" t="s">
        <v>2</v>
      </c>
      <c r="E296" s="23" t="str">
        <f>[3]sfec_run2!BG$3</f>
        <v>Beverages</v>
      </c>
      <c r="F296" s="24" t="str">
        <f>F274</f>
        <v>sector</v>
      </c>
      <c r="G296" s="14">
        <f>G295</f>
        <v>6.691865296354349E-3</v>
      </c>
      <c r="H296" s="40">
        <f t="shared" si="67"/>
        <v>1.6729663240885873E-2</v>
      </c>
      <c r="I296" s="16">
        <f>I295</f>
        <v>2.6767461185417396E-2</v>
      </c>
      <c r="J296" s="14">
        <f>J295</f>
        <v>-5.5128966472322238E-2</v>
      </c>
      <c r="K296" s="40">
        <f t="shared" si="68"/>
        <v>-5.5128966472322238E-2</v>
      </c>
      <c r="L296" s="16">
        <f>L295</f>
        <v>-5.5128966472322238E-2</v>
      </c>
      <c r="M296" s="57"/>
    </row>
    <row r="297" spans="1:13" x14ac:dyDescent="0.2">
      <c r="A297" s="37" t="str">
        <f>A205</f>
        <v>Food trade</v>
      </c>
      <c r="B297" s="13" t="s">
        <v>108</v>
      </c>
      <c r="C297" s="32" t="str">
        <f t="array" ref="C297:C306">TRANSPOSE([3]sfec_run2!AY3:BH3)</f>
        <v>Products of meat cattle</v>
      </c>
      <c r="D297" s="13" t="s">
        <v>2</v>
      </c>
      <c r="E297" s="13" t="s">
        <v>83</v>
      </c>
      <c r="F297" s="13" t="s">
        <v>0</v>
      </c>
      <c r="G297" s="35">
        <f t="shared" ref="G297:L306" si="79">G235</f>
        <v>-7.3792701155619422E-3</v>
      </c>
      <c r="H297" s="41">
        <f t="shared" si="79"/>
        <v>-1.8448175288904967E-2</v>
      </c>
      <c r="I297" s="36">
        <f t="shared" si="79"/>
        <v>-2.9517080462247991E-2</v>
      </c>
      <c r="J297" s="35">
        <f t="shared" si="79"/>
        <v>-0.12363736577160245</v>
      </c>
      <c r="K297" s="41">
        <f t="shared" si="79"/>
        <v>-0.20653653387428877</v>
      </c>
      <c r="L297" s="36">
        <f t="shared" si="79"/>
        <v>-0.2894357019769751</v>
      </c>
      <c r="M297" s="57"/>
    </row>
    <row r="298" spans="1:13" x14ac:dyDescent="0.2">
      <c r="A298" s="38" t="str">
        <f t="shared" ref="A298:A306" si="80">A297</f>
        <v>Food trade</v>
      </c>
      <c r="B298" s="24" t="s">
        <v>108</v>
      </c>
      <c r="C298" s="23" t="str">
        <v>Products of meat pigs</v>
      </c>
      <c r="D298" s="24" t="s">
        <v>2</v>
      </c>
      <c r="E298" s="24" t="s">
        <v>83</v>
      </c>
      <c r="F298" s="24" t="s">
        <v>0</v>
      </c>
      <c r="G298" s="14">
        <f t="shared" si="79"/>
        <v>-8.3330445773746042E-3</v>
      </c>
      <c r="H298" s="40">
        <f t="shared" si="79"/>
        <v>-2.0832611443436511E-2</v>
      </c>
      <c r="I298" s="16">
        <f t="shared" si="79"/>
        <v>-3.3332178309498417E-2</v>
      </c>
      <c r="J298" s="14">
        <f t="shared" si="79"/>
        <v>-0.12727203537584919</v>
      </c>
      <c r="K298" s="40">
        <f t="shared" si="79"/>
        <v>-0.22190518816641969</v>
      </c>
      <c r="L298" s="16">
        <f t="shared" si="79"/>
        <v>-0.31653834095699018</v>
      </c>
      <c r="M298" s="57"/>
    </row>
    <row r="299" spans="1:13" x14ac:dyDescent="0.2">
      <c r="A299" s="38" t="str">
        <f t="shared" si="80"/>
        <v>Food trade</v>
      </c>
      <c r="B299" s="24" t="s">
        <v>108</v>
      </c>
      <c r="C299" s="23" t="str">
        <v>Products of meat poultry</v>
      </c>
      <c r="D299" s="24" t="s">
        <v>2</v>
      </c>
      <c r="E299" s="24" t="s">
        <v>83</v>
      </c>
      <c r="F299" s="24" t="s">
        <v>0</v>
      </c>
      <c r="G299" s="14">
        <f t="shared" si="79"/>
        <v>6.874276915163291E-3</v>
      </c>
      <c r="H299" s="40">
        <f t="shared" si="79"/>
        <v>1.7185692287908227E-2</v>
      </c>
      <c r="I299" s="16">
        <f t="shared" si="79"/>
        <v>2.7497107660653164E-2</v>
      </c>
      <c r="J299" s="14">
        <f t="shared" si="79"/>
        <v>-4.3044481089872244E-2</v>
      </c>
      <c r="K299" s="40">
        <f t="shared" si="79"/>
        <v>-8.2506564343898192E-2</v>
      </c>
      <c r="L299" s="16">
        <f t="shared" si="79"/>
        <v>-0.12196864759792414</v>
      </c>
      <c r="M299" s="57"/>
    </row>
    <row r="300" spans="1:13" x14ac:dyDescent="0.2">
      <c r="A300" s="38" t="str">
        <f t="shared" si="80"/>
        <v>Food trade</v>
      </c>
      <c r="B300" s="24" t="s">
        <v>108</v>
      </c>
      <c r="C300" s="23" t="str">
        <v>Other meat product</v>
      </c>
      <c r="D300" s="24" t="s">
        <v>2</v>
      </c>
      <c r="E300" s="24" t="s">
        <v>83</v>
      </c>
      <c r="F300" s="24" t="s">
        <v>0</v>
      </c>
      <c r="G300" s="14">
        <f t="shared" si="79"/>
        <v>1.7150017918421634E-2</v>
      </c>
      <c r="H300" s="40">
        <f t="shared" si="79"/>
        <v>4.2875044796053974E-2</v>
      </c>
      <c r="I300" s="16">
        <f t="shared" si="79"/>
        <v>6.8600071673686314E-2</v>
      </c>
      <c r="J300" s="14">
        <f t="shared" si="79"/>
        <v>-5.5842958311361102E-2</v>
      </c>
      <c r="K300" s="40">
        <f t="shared" si="79"/>
        <v>-9.5100174275656646E-2</v>
      </c>
      <c r="L300" s="16">
        <f t="shared" si="79"/>
        <v>-0.13435739023995219</v>
      </c>
      <c r="M300" s="57"/>
    </row>
    <row r="301" spans="1:13" x14ac:dyDescent="0.2">
      <c r="A301" s="38" t="str">
        <f t="shared" si="80"/>
        <v>Food trade</v>
      </c>
      <c r="B301" s="24" t="s">
        <v>108</v>
      </c>
      <c r="C301" s="23" t="str">
        <v>Fish products</v>
      </c>
      <c r="D301" s="24" t="s">
        <v>2</v>
      </c>
      <c r="E301" s="24" t="s">
        <v>83</v>
      </c>
      <c r="F301" s="24" t="s">
        <v>0</v>
      </c>
      <c r="G301" s="14">
        <f t="shared" si="79"/>
        <v>1.5728898581576445E-2</v>
      </c>
      <c r="H301" s="40">
        <f t="shared" si="79"/>
        <v>3.9322246453941445E-2</v>
      </c>
      <c r="I301" s="16">
        <f t="shared" si="79"/>
        <v>6.2915594326306445E-2</v>
      </c>
      <c r="J301" s="14">
        <f t="shared" si="79"/>
        <v>1.1545819172650074E-2</v>
      </c>
      <c r="K301" s="40">
        <f t="shared" si="79"/>
        <v>2.2958422650190768E-2</v>
      </c>
      <c r="L301" s="16">
        <f t="shared" si="79"/>
        <v>3.4371026127731463E-2</v>
      </c>
      <c r="M301" s="57"/>
    </row>
    <row r="302" spans="1:13" x14ac:dyDescent="0.2">
      <c r="A302" s="38" t="str">
        <f t="shared" si="80"/>
        <v>Food trade</v>
      </c>
      <c r="B302" s="24" t="s">
        <v>108</v>
      </c>
      <c r="C302" s="23" t="str">
        <v>Dairy products</v>
      </c>
      <c r="D302" s="24" t="s">
        <v>2</v>
      </c>
      <c r="E302" s="24" t="s">
        <v>83</v>
      </c>
      <c r="F302" s="24" t="s">
        <v>0</v>
      </c>
      <c r="G302" s="14">
        <f t="shared" si="79"/>
        <v>-4.5787709269295984E-4</v>
      </c>
      <c r="H302" s="40">
        <f t="shared" si="79"/>
        <v>-1.1446927317326216E-3</v>
      </c>
      <c r="I302" s="16">
        <f t="shared" si="79"/>
        <v>-1.8315083707722835E-3</v>
      </c>
      <c r="J302" s="14">
        <f t="shared" si="79"/>
        <v>3.8041832265434561E-2</v>
      </c>
      <c r="K302" s="40">
        <f t="shared" si="79"/>
        <v>5.8271348059819483E-2</v>
      </c>
      <c r="L302" s="16">
        <f t="shared" si="79"/>
        <v>7.8500863854204406E-2</v>
      </c>
      <c r="M302" s="57"/>
    </row>
    <row r="303" spans="1:13" x14ac:dyDescent="0.2">
      <c r="A303" s="38" t="str">
        <f t="shared" si="80"/>
        <v>Food trade</v>
      </c>
      <c r="B303" s="24" t="s">
        <v>108</v>
      </c>
      <c r="C303" s="23" t="str">
        <v>Vegetable products</v>
      </c>
      <c r="D303" s="24" t="s">
        <v>2</v>
      </c>
      <c r="E303" s="24" t="s">
        <v>83</v>
      </c>
      <c r="F303" s="24" t="s">
        <v>0</v>
      </c>
      <c r="G303" s="14">
        <f t="shared" si="79"/>
        <v>2.6832716418761393E-2</v>
      </c>
      <c r="H303" s="40">
        <f t="shared" si="79"/>
        <v>6.7081791046903816E-2</v>
      </c>
      <c r="I303" s="16">
        <f t="shared" si="79"/>
        <v>0.10733086567504624</v>
      </c>
      <c r="J303" s="14">
        <f t="shared" si="79"/>
        <v>9.3875259622714591E-2</v>
      </c>
      <c r="K303" s="40">
        <f t="shared" si="79"/>
        <v>0.14777504056698287</v>
      </c>
      <c r="L303" s="16">
        <f t="shared" si="79"/>
        <v>0.20167482151125116</v>
      </c>
      <c r="M303" s="57"/>
    </row>
    <row r="304" spans="1:13" x14ac:dyDescent="0.2">
      <c r="A304" s="38" t="str">
        <f t="shared" si="80"/>
        <v>Food trade</v>
      </c>
      <c r="B304" s="24" t="s">
        <v>108</v>
      </c>
      <c r="C304" s="23" t="str">
        <v>Sugar</v>
      </c>
      <c r="D304" s="24" t="s">
        <v>2</v>
      </c>
      <c r="E304" s="24" t="s">
        <v>83</v>
      </c>
      <c r="F304" s="24" t="s">
        <v>0</v>
      </c>
      <c r="G304" s="14">
        <f t="shared" si="79"/>
        <v>6.691865296354349E-3</v>
      </c>
      <c r="H304" s="40">
        <f t="shared" si="79"/>
        <v>1.6729663240885873E-2</v>
      </c>
      <c r="I304" s="16">
        <f t="shared" si="79"/>
        <v>2.6767461185417396E-2</v>
      </c>
      <c r="J304" s="14">
        <f t="shared" si="79"/>
        <v>-5.5128966472322238E-2</v>
      </c>
      <c r="K304" s="40">
        <f t="shared" si="79"/>
        <v>-5.5128966472322238E-2</v>
      </c>
      <c r="L304" s="16">
        <f t="shared" si="79"/>
        <v>-5.5128966472322238E-2</v>
      </c>
      <c r="M304" s="57"/>
    </row>
    <row r="305" spans="1:13" x14ac:dyDescent="0.2">
      <c r="A305" s="38" t="str">
        <f t="shared" si="80"/>
        <v>Food trade</v>
      </c>
      <c r="B305" s="24" t="s">
        <v>108</v>
      </c>
      <c r="C305" s="23" t="str">
        <v>Beverages</v>
      </c>
      <c r="D305" s="24" t="s">
        <v>2</v>
      </c>
      <c r="E305" s="24" t="s">
        <v>83</v>
      </c>
      <c r="F305" s="24" t="s">
        <v>0</v>
      </c>
      <c r="G305" s="14">
        <f t="shared" si="79"/>
        <v>1.3684778748436432E-2</v>
      </c>
      <c r="H305" s="40">
        <f t="shared" si="79"/>
        <v>3.4211946871091303E-2</v>
      </c>
      <c r="I305" s="16">
        <f t="shared" si="79"/>
        <v>5.4739114993746174E-2</v>
      </c>
      <c r="J305" s="14">
        <f t="shared" si="79"/>
        <v>9.4817566496452343E-4</v>
      </c>
      <c r="K305" s="40">
        <f t="shared" si="79"/>
        <v>-4.6751286927037561E-3</v>
      </c>
      <c r="L305" s="16">
        <f t="shared" si="79"/>
        <v>-1.0298433050372036E-2</v>
      </c>
      <c r="M305" s="57"/>
    </row>
    <row r="306" spans="1:13" x14ac:dyDescent="0.2">
      <c r="A306" s="39" t="str">
        <f t="shared" si="80"/>
        <v>Food trade</v>
      </c>
      <c r="B306" s="27" t="s">
        <v>108</v>
      </c>
      <c r="C306" s="26" t="str">
        <v>Other food products</v>
      </c>
      <c r="D306" s="27" t="s">
        <v>2</v>
      </c>
      <c r="E306" s="27" t="s">
        <v>83</v>
      </c>
      <c r="F306" s="27" t="s">
        <v>0</v>
      </c>
      <c r="G306" s="50">
        <f t="shared" si="79"/>
        <v>0</v>
      </c>
      <c r="H306" s="44">
        <f t="shared" si="79"/>
        <v>0</v>
      </c>
      <c r="I306" s="51">
        <f t="shared" si="79"/>
        <v>0</v>
      </c>
      <c r="J306" s="50">
        <f t="shared" si="79"/>
        <v>0</v>
      </c>
      <c r="K306" s="44">
        <f t="shared" si="79"/>
        <v>0</v>
      </c>
      <c r="L306" s="51">
        <f t="shared" si="79"/>
        <v>0</v>
      </c>
      <c r="M306" s="57"/>
    </row>
    <row r="307" spans="1:13" x14ac:dyDescent="0.2">
      <c r="A307" s="37" t="str">
        <f>A297</f>
        <v>Food trade</v>
      </c>
      <c r="B307" s="24" t="s">
        <v>111</v>
      </c>
      <c r="C307" s="13" t="str">
        <f>C297</f>
        <v>Products of meat cattle</v>
      </c>
      <c r="D307" s="13" t="s">
        <v>2</v>
      </c>
      <c r="E307" s="24" t="s">
        <v>111</v>
      </c>
      <c r="F307" s="33" t="s">
        <v>0</v>
      </c>
      <c r="G307" s="15">
        <v>0</v>
      </c>
      <c r="H307" s="40">
        <f t="shared" ref="H307:H335" si="81">(I307+G307)/2</f>
        <v>0</v>
      </c>
      <c r="I307" s="16">
        <v>0</v>
      </c>
      <c r="J307" s="15">
        <v>0</v>
      </c>
      <c r="K307" s="40">
        <f t="shared" ref="K307:K335" si="82">(L307+J307)/2</f>
        <v>0</v>
      </c>
      <c r="L307" s="16">
        <v>0</v>
      </c>
      <c r="M307" s="57"/>
    </row>
    <row r="308" spans="1:13" x14ac:dyDescent="0.2">
      <c r="A308" s="38" t="str">
        <f t="shared" ref="A308:A316" si="83">A307</f>
        <v>Food trade</v>
      </c>
      <c r="B308" s="24" t="s">
        <v>111</v>
      </c>
      <c r="C308" s="24" t="str">
        <f t="shared" ref="C308:C316" si="84">C298</f>
        <v>Products of meat pigs</v>
      </c>
      <c r="D308" s="24" t="s">
        <v>2</v>
      </c>
      <c r="E308" s="24" t="s">
        <v>111</v>
      </c>
      <c r="F308" s="25" t="s">
        <v>0</v>
      </c>
      <c r="G308" s="15">
        <v>0</v>
      </c>
      <c r="H308" s="40">
        <f t="shared" si="81"/>
        <v>0</v>
      </c>
      <c r="I308" s="16">
        <v>0</v>
      </c>
      <c r="J308" s="15">
        <v>0</v>
      </c>
      <c r="K308" s="40">
        <f t="shared" si="82"/>
        <v>0</v>
      </c>
      <c r="L308" s="16">
        <v>0</v>
      </c>
      <c r="M308" s="57"/>
    </row>
    <row r="309" spans="1:13" x14ac:dyDescent="0.2">
      <c r="A309" s="38" t="str">
        <f t="shared" si="83"/>
        <v>Food trade</v>
      </c>
      <c r="B309" s="24" t="s">
        <v>111</v>
      </c>
      <c r="C309" s="24" t="str">
        <f t="shared" si="84"/>
        <v>Products of meat poultry</v>
      </c>
      <c r="D309" s="24" t="s">
        <v>2</v>
      </c>
      <c r="E309" s="24" t="s">
        <v>111</v>
      </c>
      <c r="F309" s="25" t="s">
        <v>0</v>
      </c>
      <c r="G309" s="15">
        <v>0</v>
      </c>
      <c r="H309" s="40">
        <f t="shared" si="81"/>
        <v>0</v>
      </c>
      <c r="I309" s="16">
        <v>0</v>
      </c>
      <c r="J309" s="15">
        <v>0</v>
      </c>
      <c r="K309" s="40">
        <f t="shared" si="82"/>
        <v>0</v>
      </c>
      <c r="L309" s="16">
        <v>0</v>
      </c>
      <c r="M309" s="57"/>
    </row>
    <row r="310" spans="1:13" x14ac:dyDescent="0.2">
      <c r="A310" s="38" t="str">
        <f t="shared" si="83"/>
        <v>Food trade</v>
      </c>
      <c r="B310" s="24" t="s">
        <v>111</v>
      </c>
      <c r="C310" s="24" t="str">
        <f t="shared" si="84"/>
        <v>Other meat product</v>
      </c>
      <c r="D310" s="24" t="s">
        <v>2</v>
      </c>
      <c r="E310" s="24" t="s">
        <v>111</v>
      </c>
      <c r="F310" s="25" t="s">
        <v>0</v>
      </c>
      <c r="G310" s="15">
        <v>0</v>
      </c>
      <c r="H310" s="40">
        <f t="shared" si="81"/>
        <v>0</v>
      </c>
      <c r="I310" s="16">
        <v>0</v>
      </c>
      <c r="J310" s="15">
        <v>0</v>
      </c>
      <c r="K310" s="40">
        <f t="shared" si="82"/>
        <v>0</v>
      </c>
      <c r="L310" s="16">
        <v>0</v>
      </c>
      <c r="M310" s="57"/>
    </row>
    <row r="311" spans="1:13" x14ac:dyDescent="0.2">
      <c r="A311" s="38" t="str">
        <f t="shared" si="83"/>
        <v>Food trade</v>
      </c>
      <c r="B311" s="24" t="s">
        <v>111</v>
      </c>
      <c r="C311" s="24" t="str">
        <f t="shared" si="84"/>
        <v>Fish products</v>
      </c>
      <c r="D311" s="24" t="s">
        <v>2</v>
      </c>
      <c r="E311" s="24" t="s">
        <v>111</v>
      </c>
      <c r="F311" s="25" t="s">
        <v>0</v>
      </c>
      <c r="G311" s="15">
        <v>0</v>
      </c>
      <c r="H311" s="40">
        <f t="shared" si="81"/>
        <v>0</v>
      </c>
      <c r="I311" s="16">
        <v>0</v>
      </c>
      <c r="J311" s="15">
        <v>0</v>
      </c>
      <c r="K311" s="40">
        <f t="shared" si="82"/>
        <v>0</v>
      </c>
      <c r="L311" s="16">
        <v>0</v>
      </c>
      <c r="M311" s="57"/>
    </row>
    <row r="312" spans="1:13" x14ac:dyDescent="0.2">
      <c r="A312" s="38" t="str">
        <f t="shared" si="83"/>
        <v>Food trade</v>
      </c>
      <c r="B312" s="24" t="s">
        <v>111</v>
      </c>
      <c r="C312" s="24" t="str">
        <f t="shared" si="84"/>
        <v>Dairy products</v>
      </c>
      <c r="D312" s="24" t="s">
        <v>2</v>
      </c>
      <c r="E312" s="24" t="s">
        <v>111</v>
      </c>
      <c r="F312" s="25" t="s">
        <v>0</v>
      </c>
      <c r="G312" s="15">
        <v>0</v>
      </c>
      <c r="H312" s="40">
        <f t="shared" si="81"/>
        <v>0</v>
      </c>
      <c r="I312" s="16">
        <v>0</v>
      </c>
      <c r="J312" s="15">
        <v>0</v>
      </c>
      <c r="K312" s="40">
        <f t="shared" si="82"/>
        <v>0</v>
      </c>
      <c r="L312" s="16">
        <v>0</v>
      </c>
      <c r="M312" s="57"/>
    </row>
    <row r="313" spans="1:13" x14ac:dyDescent="0.2">
      <c r="A313" s="38" t="str">
        <f t="shared" si="83"/>
        <v>Food trade</v>
      </c>
      <c r="B313" s="24" t="s">
        <v>111</v>
      </c>
      <c r="C313" s="24" t="str">
        <f t="shared" si="84"/>
        <v>Vegetable products</v>
      </c>
      <c r="D313" s="24" t="s">
        <v>2</v>
      </c>
      <c r="E313" s="24" t="s">
        <v>111</v>
      </c>
      <c r="F313" s="25" t="s">
        <v>0</v>
      </c>
      <c r="G313" s="15">
        <v>0</v>
      </c>
      <c r="H313" s="40">
        <f t="shared" si="81"/>
        <v>0</v>
      </c>
      <c r="I313" s="16">
        <v>0</v>
      </c>
      <c r="J313" s="15">
        <v>0</v>
      </c>
      <c r="K313" s="40">
        <f t="shared" si="82"/>
        <v>0</v>
      </c>
      <c r="L313" s="16">
        <v>0</v>
      </c>
      <c r="M313" s="57"/>
    </row>
    <row r="314" spans="1:13" x14ac:dyDescent="0.2">
      <c r="A314" s="38" t="str">
        <f t="shared" si="83"/>
        <v>Food trade</v>
      </c>
      <c r="B314" s="24" t="s">
        <v>111</v>
      </c>
      <c r="C314" s="24" t="str">
        <f t="shared" si="84"/>
        <v>Sugar</v>
      </c>
      <c r="D314" s="24" t="s">
        <v>2</v>
      </c>
      <c r="E314" s="24" t="s">
        <v>111</v>
      </c>
      <c r="F314" s="25" t="s">
        <v>0</v>
      </c>
      <c r="G314" s="15">
        <v>0</v>
      </c>
      <c r="H314" s="40">
        <f t="shared" si="81"/>
        <v>0</v>
      </c>
      <c r="I314" s="16">
        <v>0</v>
      </c>
      <c r="J314" s="15">
        <v>0</v>
      </c>
      <c r="K314" s="40">
        <f t="shared" si="82"/>
        <v>0</v>
      </c>
      <c r="L314" s="16">
        <v>0</v>
      </c>
      <c r="M314" s="57"/>
    </row>
    <row r="315" spans="1:13" x14ac:dyDescent="0.2">
      <c r="A315" s="38" t="str">
        <f t="shared" si="83"/>
        <v>Food trade</v>
      </c>
      <c r="B315" s="24" t="s">
        <v>111</v>
      </c>
      <c r="C315" s="24" t="str">
        <f t="shared" si="84"/>
        <v>Beverages</v>
      </c>
      <c r="D315" s="24" t="s">
        <v>2</v>
      </c>
      <c r="E315" s="24" t="s">
        <v>111</v>
      </c>
      <c r="F315" s="25" t="s">
        <v>0</v>
      </c>
      <c r="G315" s="15">
        <v>0</v>
      </c>
      <c r="H315" s="40">
        <f t="shared" si="81"/>
        <v>0</v>
      </c>
      <c r="I315" s="16">
        <v>0</v>
      </c>
      <c r="J315" s="15">
        <v>0</v>
      </c>
      <c r="K315" s="40">
        <f t="shared" si="82"/>
        <v>0</v>
      </c>
      <c r="L315" s="16">
        <v>0</v>
      </c>
      <c r="M315" s="57"/>
    </row>
    <row r="316" spans="1:13" x14ac:dyDescent="0.2">
      <c r="A316" s="39" t="str">
        <f t="shared" si="83"/>
        <v>Food trade</v>
      </c>
      <c r="B316" s="24" t="s">
        <v>111</v>
      </c>
      <c r="C316" s="27" t="str">
        <f t="shared" si="84"/>
        <v>Other food products</v>
      </c>
      <c r="D316" s="27" t="s">
        <v>2</v>
      </c>
      <c r="E316" s="24" t="s">
        <v>111</v>
      </c>
      <c r="F316" s="28" t="s">
        <v>0</v>
      </c>
      <c r="G316" s="15">
        <v>0</v>
      </c>
      <c r="H316" s="40">
        <f t="shared" si="81"/>
        <v>0</v>
      </c>
      <c r="I316" s="16">
        <v>0</v>
      </c>
      <c r="J316" s="15">
        <v>0</v>
      </c>
      <c r="K316" s="40">
        <f t="shared" si="82"/>
        <v>0</v>
      </c>
      <c r="L316" s="16">
        <v>0</v>
      </c>
      <c r="M316" s="57"/>
    </row>
    <row r="317" spans="1:13" x14ac:dyDescent="0.2">
      <c r="A317" s="37" t="s">
        <v>129</v>
      </c>
      <c r="B317" s="13" t="s">
        <v>92</v>
      </c>
      <c r="C317" s="32" t="str">
        <f>[3]sfec_run2!AM$3</f>
        <v>Fertilizers</v>
      </c>
      <c r="D317" s="13" t="s">
        <v>2</v>
      </c>
      <c r="E317" s="13" t="str">
        <f t="shared" ref="E317:E330" si="85">C125</f>
        <v>Paddy rice</v>
      </c>
      <c r="F317" s="13" t="s">
        <v>2</v>
      </c>
      <c r="G317" s="35">
        <f>'[3]Agri révisé'!F173</f>
        <v>-3.6591945847844198E-2</v>
      </c>
      <c r="H317" s="41">
        <f t="shared" si="81"/>
        <v>-7.4042281846274594E-2</v>
      </c>
      <c r="I317" s="36">
        <f>'[3]Agri révisé'!H173</f>
        <v>-0.11149261784470499</v>
      </c>
      <c r="J317" s="35">
        <f>'[3]Agri révisé'!G173</f>
        <v>-0.29930838279295635</v>
      </c>
      <c r="K317" s="41">
        <f t="shared" si="82"/>
        <v>-0.4038848285672243</v>
      </c>
      <c r="L317" s="36">
        <f>'[3]Agri révisé'!I173</f>
        <v>-0.50846127434149224</v>
      </c>
      <c r="M317" s="57"/>
    </row>
    <row r="318" spans="1:13" x14ac:dyDescent="0.2">
      <c r="A318" s="38" t="str">
        <f>A317</f>
        <v>Fertilizers</v>
      </c>
      <c r="B318" s="24" t="s">
        <v>92</v>
      </c>
      <c r="C318" s="24" t="str">
        <f>C317</f>
        <v>Fertilizers</v>
      </c>
      <c r="D318" s="24" t="s">
        <v>2</v>
      </c>
      <c r="E318" s="24" t="str">
        <f t="shared" si="85"/>
        <v>Wheat</v>
      </c>
      <c r="F318" s="24" t="s">
        <v>2</v>
      </c>
      <c r="G318" s="14">
        <f>'[3]Agri révisé'!F174</f>
        <v>-3.1392962731042307E-2</v>
      </c>
      <c r="H318" s="40">
        <f t="shared" si="81"/>
        <v>-6.1678271063113022E-2</v>
      </c>
      <c r="I318" s="16">
        <f>'[3]Agri révisé'!H174</f>
        <v>-9.1963579395183737E-2</v>
      </c>
      <c r="J318" s="14">
        <f>'[3]Agri révisé'!G174</f>
        <v>-0.2639883186044415</v>
      </c>
      <c r="K318" s="40">
        <f t="shared" si="82"/>
        <v>-0.38851765612325534</v>
      </c>
      <c r="L318" s="16">
        <f>'[3]Agri révisé'!I174</f>
        <v>-0.51304699364206918</v>
      </c>
      <c r="M318" s="57"/>
    </row>
    <row r="319" spans="1:13" x14ac:dyDescent="0.2">
      <c r="A319" s="38" t="str">
        <f t="shared" ref="A319:A333" si="86">A318</f>
        <v>Fertilizers</v>
      </c>
      <c r="B319" s="24" t="s">
        <v>92</v>
      </c>
      <c r="C319" s="24" t="str">
        <f t="shared" ref="C319:C333" si="87">C318</f>
        <v>Fertilizers</v>
      </c>
      <c r="D319" s="24" t="s">
        <v>2</v>
      </c>
      <c r="E319" s="24" t="str">
        <f t="shared" si="85"/>
        <v>Cereal grains nec</v>
      </c>
      <c r="F319" s="24" t="s">
        <v>2</v>
      </c>
      <c r="G319" s="14">
        <f>'[3]Agri révisé'!F175</f>
        <v>-2.205615982177056E-2</v>
      </c>
      <c r="H319" s="40">
        <f t="shared" si="81"/>
        <v>-3.9023296296764209E-2</v>
      </c>
      <c r="I319" s="16">
        <f>'[3]Agri révisé'!H175</f>
        <v>-5.5990432771757859E-2</v>
      </c>
      <c r="J319" s="14">
        <f>'[3]Agri révisé'!G175</f>
        <v>-0.12132115767740548</v>
      </c>
      <c r="K319" s="40">
        <f t="shared" si="82"/>
        <v>-0.2340398062387341</v>
      </c>
      <c r="L319" s="16">
        <f>'[3]Agri révisé'!I175</f>
        <v>-0.34675845480006273</v>
      </c>
      <c r="M319" s="57"/>
    </row>
    <row r="320" spans="1:13" x14ac:dyDescent="0.2">
      <c r="A320" s="38" t="str">
        <f t="shared" si="86"/>
        <v>Fertilizers</v>
      </c>
      <c r="B320" s="24" t="s">
        <v>92</v>
      </c>
      <c r="C320" s="24" t="str">
        <f t="shared" si="87"/>
        <v>Fertilizers</v>
      </c>
      <c r="D320" s="24" t="s">
        <v>2</v>
      </c>
      <c r="E320" s="24" t="str">
        <f t="shared" si="85"/>
        <v>Vegetables, fruit, nuts</v>
      </c>
      <c r="F320" s="24" t="s">
        <v>2</v>
      </c>
      <c r="G320" s="14">
        <f>'[3]Agri révisé'!F176</f>
        <v>-4.5595863404413683E-2</v>
      </c>
      <c r="H320" s="40">
        <f t="shared" si="81"/>
        <v>-9.4861069820779909E-2</v>
      </c>
      <c r="I320" s="16">
        <f>'[3]Agri révisé'!H176</f>
        <v>-0.14412627623714613</v>
      </c>
      <c r="J320" s="14">
        <f>'[3]Agri révisé'!G176</f>
        <v>-0.33828314038652785</v>
      </c>
      <c r="K320" s="40">
        <f t="shared" si="82"/>
        <v>-0.4754265459244052</v>
      </c>
      <c r="L320" s="16">
        <f>'[3]Agri révisé'!I176</f>
        <v>-0.61256995146228255</v>
      </c>
      <c r="M320" s="57"/>
    </row>
    <row r="321" spans="1:13" x14ac:dyDescent="0.2">
      <c r="A321" s="38" t="str">
        <f t="shared" si="86"/>
        <v>Fertilizers</v>
      </c>
      <c r="B321" s="24" t="s">
        <v>92</v>
      </c>
      <c r="C321" s="24" t="str">
        <f t="shared" si="87"/>
        <v>Fertilizers</v>
      </c>
      <c r="D321" s="24" t="s">
        <v>2</v>
      </c>
      <c r="E321" s="24" t="str">
        <f t="shared" si="85"/>
        <v>Oil seeds</v>
      </c>
      <c r="F321" s="24" t="s">
        <v>2</v>
      </c>
      <c r="G321" s="14">
        <f>'[3]Agri révisé'!F177</f>
        <v>-4.8267406189334006E-3</v>
      </c>
      <c r="H321" s="40">
        <f t="shared" si="81"/>
        <v>9.8910550400440056E-3</v>
      </c>
      <c r="I321" s="16">
        <f>'[3]Agri révisé'!H177</f>
        <v>2.4608850699021412E-2</v>
      </c>
      <c r="J321" s="14">
        <f>'[3]Agri révisé'!G177</f>
        <v>-0.31625584272117369</v>
      </c>
      <c r="K321" s="40">
        <f t="shared" si="82"/>
        <v>-0.43861401112825982</v>
      </c>
      <c r="L321" s="16">
        <f>'[3]Agri révisé'!I177</f>
        <v>-0.56097217953534595</v>
      </c>
      <c r="M321" s="57"/>
    </row>
    <row r="322" spans="1:13" x14ac:dyDescent="0.2">
      <c r="A322" s="38" t="str">
        <f t="shared" si="86"/>
        <v>Fertilizers</v>
      </c>
      <c r="B322" s="24" t="s">
        <v>92</v>
      </c>
      <c r="C322" s="24" t="str">
        <f t="shared" si="87"/>
        <v>Fertilizers</v>
      </c>
      <c r="D322" s="24" t="s">
        <v>2</v>
      </c>
      <c r="E322" s="24" t="str">
        <f t="shared" si="85"/>
        <v>Sugar cane, sugar beet</v>
      </c>
      <c r="F322" s="24" t="s">
        <v>2</v>
      </c>
      <c r="G322" s="14">
        <f>'[3]Agri révisé'!F178</f>
        <v>-5.2896551473181841E-2</v>
      </c>
      <c r="H322" s="40">
        <f t="shared" si="81"/>
        <v>-0.11047034446359771</v>
      </c>
      <c r="I322" s="16">
        <f>'[3]Agri révisé'!H178</f>
        <v>-0.16804413745401359</v>
      </c>
      <c r="J322" s="14">
        <f>'[3]Agri révisé'!G178</f>
        <v>-0.26733304640517919</v>
      </c>
      <c r="K322" s="40">
        <f t="shared" si="82"/>
        <v>-0.37399185569556498</v>
      </c>
      <c r="L322" s="16">
        <f>'[3]Agri révisé'!I178</f>
        <v>-0.48065066498595077</v>
      </c>
      <c r="M322" s="57"/>
    </row>
    <row r="323" spans="1:13" x14ac:dyDescent="0.2">
      <c r="A323" s="38" t="str">
        <f t="shared" si="86"/>
        <v>Fertilizers</v>
      </c>
      <c r="B323" s="24" t="s">
        <v>92</v>
      </c>
      <c r="C323" s="24" t="str">
        <f t="shared" si="87"/>
        <v>Fertilizers</v>
      </c>
      <c r="D323" s="24" t="s">
        <v>2</v>
      </c>
      <c r="E323" s="24" t="str">
        <f t="shared" si="85"/>
        <v>Plant-based fibers</v>
      </c>
      <c r="F323" s="24" t="s">
        <v>2</v>
      </c>
      <c r="G323" s="14">
        <f>'[3]Agri révisé'!F179</f>
        <v>-3.6591945847844309E-2</v>
      </c>
      <c r="H323" s="40">
        <f t="shared" si="81"/>
        <v>-7.4042281846274594E-2</v>
      </c>
      <c r="I323" s="16">
        <f>'[3]Agri révisé'!H179</f>
        <v>-0.11149261784470488</v>
      </c>
      <c r="J323" s="14">
        <f>'[3]Agri révisé'!G179</f>
        <v>-0.29930838279295646</v>
      </c>
      <c r="K323" s="40">
        <f t="shared" si="82"/>
        <v>-0.4038848285672243</v>
      </c>
      <c r="L323" s="16">
        <f>'[3]Agri révisé'!I179</f>
        <v>-0.50846127434149213</v>
      </c>
      <c r="M323" s="57"/>
    </row>
    <row r="324" spans="1:13" x14ac:dyDescent="0.2">
      <c r="A324" s="38" t="str">
        <f t="shared" si="86"/>
        <v>Fertilizers</v>
      </c>
      <c r="B324" s="24" t="s">
        <v>92</v>
      </c>
      <c r="C324" s="24" t="str">
        <f t="shared" si="87"/>
        <v>Fertilizers</v>
      </c>
      <c r="D324" s="24" t="s">
        <v>2</v>
      </c>
      <c r="E324" s="24" t="str">
        <f t="shared" si="85"/>
        <v>Crops nec</v>
      </c>
      <c r="F324" s="24" t="s">
        <v>2</v>
      </c>
      <c r="G324" s="14">
        <f>'[3]Agri révisé'!F180</f>
        <v>-1.8102978620825105E-2</v>
      </c>
      <c r="H324" s="40">
        <f t="shared" si="81"/>
        <v>-4.228035927097562E-2</v>
      </c>
      <c r="I324" s="16">
        <f>'[3]Agri révisé'!H180</f>
        <v>-6.6457739921126135E-2</v>
      </c>
      <c r="J324" s="14">
        <f>'[3]Agri révisé'!G180</f>
        <v>-0.28453113611431002</v>
      </c>
      <c r="K324" s="40">
        <f t="shared" si="82"/>
        <v>-0.39363250083720902</v>
      </c>
      <c r="L324" s="16">
        <f>'[3]Agri révisé'!I180</f>
        <v>-0.50273386556010802</v>
      </c>
      <c r="M324" s="57"/>
    </row>
    <row r="325" spans="1:13" x14ac:dyDescent="0.2">
      <c r="A325" s="38" t="str">
        <f t="shared" si="86"/>
        <v>Fertilizers</v>
      </c>
      <c r="B325" s="24" t="s">
        <v>92</v>
      </c>
      <c r="C325" s="24" t="str">
        <f t="shared" si="87"/>
        <v>Fertilizers</v>
      </c>
      <c r="D325" s="24" t="s">
        <v>2</v>
      </c>
      <c r="E325" s="24" t="str">
        <f t="shared" si="85"/>
        <v>Cattle</v>
      </c>
      <c r="F325" s="24" t="s">
        <v>2</v>
      </c>
      <c r="G325" s="14">
        <f>'[3]Agri révisé'!F181</f>
        <v>-0.11925887174257987</v>
      </c>
      <c r="H325" s="40">
        <f t="shared" si="81"/>
        <v>-0.13699545534752616</v>
      </c>
      <c r="I325" s="16">
        <f>'[3]Agri révisé'!H181</f>
        <v>-0.15473203895247245</v>
      </c>
      <c r="J325" s="14">
        <f>'[3]Agri révisé'!G181</f>
        <v>-0.22739382099871819</v>
      </c>
      <c r="K325" s="40">
        <f t="shared" si="82"/>
        <v>-0.28754927514976297</v>
      </c>
      <c r="L325" s="16">
        <f>'[3]Agri révisé'!I181</f>
        <v>-0.34770472930080776</v>
      </c>
      <c r="M325" s="57"/>
    </row>
    <row r="326" spans="1:13" x14ac:dyDescent="0.2">
      <c r="A326" s="38" t="str">
        <f t="shared" si="86"/>
        <v>Fertilizers</v>
      </c>
      <c r="B326" s="24" t="s">
        <v>92</v>
      </c>
      <c r="C326" s="24" t="str">
        <f t="shared" si="87"/>
        <v>Fertilizers</v>
      </c>
      <c r="D326" s="24" t="s">
        <v>2</v>
      </c>
      <c r="E326" s="24" t="str">
        <f t="shared" si="85"/>
        <v>Pigs</v>
      </c>
      <c r="F326" s="24" t="s">
        <v>2</v>
      </c>
      <c r="G326" s="14">
        <f>'[3]Agri révisé'!F182</f>
        <v>-9.1895169660274778E-2</v>
      </c>
      <c r="H326" s="40">
        <f t="shared" si="81"/>
        <v>-5.7169257079839719E-2</v>
      </c>
      <c r="I326" s="16">
        <f>'[3]Agri révisé'!H182</f>
        <v>-2.244334449940466E-2</v>
      </c>
      <c r="J326" s="14">
        <f>'[3]Agri révisé'!G182</f>
        <v>-0.21974188376215886</v>
      </c>
      <c r="K326" s="40">
        <f t="shared" si="82"/>
        <v>-0.25563511186685695</v>
      </c>
      <c r="L326" s="16">
        <f>'[3]Agri révisé'!I182</f>
        <v>-0.29152833997155503</v>
      </c>
      <c r="M326" s="57"/>
    </row>
    <row r="327" spans="1:13" x14ac:dyDescent="0.2">
      <c r="A327" s="38" t="str">
        <f t="shared" si="86"/>
        <v>Fertilizers</v>
      </c>
      <c r="B327" s="24" t="s">
        <v>92</v>
      </c>
      <c r="C327" s="24" t="str">
        <f t="shared" si="87"/>
        <v>Fertilizers</v>
      </c>
      <c r="D327" s="24" t="s">
        <v>2</v>
      </c>
      <c r="E327" s="24" t="str">
        <f t="shared" si="85"/>
        <v>Poultry</v>
      </c>
      <c r="F327" s="24" t="s">
        <v>2</v>
      </c>
      <c r="G327" s="14">
        <f>'[3]Agri révisé'!F183</f>
        <v>-0.31015932857799955</v>
      </c>
      <c r="H327" s="40">
        <f t="shared" si="81"/>
        <v>-0.33312233840292532</v>
      </c>
      <c r="I327" s="16">
        <f>'[3]Agri révisé'!H183</f>
        <v>-0.3560853482278511</v>
      </c>
      <c r="J327" s="14">
        <f>'[3]Agri révisé'!G183</f>
        <v>-0.28641516775668796</v>
      </c>
      <c r="K327" s="40">
        <f t="shared" si="82"/>
        <v>-0.37920262161179158</v>
      </c>
      <c r="L327" s="16">
        <f>'[3]Agri révisé'!I183</f>
        <v>-0.4719900754668952</v>
      </c>
      <c r="M327" s="57"/>
    </row>
    <row r="328" spans="1:13" x14ac:dyDescent="0.2">
      <c r="A328" s="38" t="str">
        <f t="shared" si="86"/>
        <v>Fertilizers</v>
      </c>
      <c r="B328" s="24" t="s">
        <v>92</v>
      </c>
      <c r="C328" s="24" t="str">
        <f t="shared" si="87"/>
        <v>Fertilizers</v>
      </c>
      <c r="D328" s="24" t="s">
        <v>2</v>
      </c>
      <c r="E328" s="24" t="str">
        <f t="shared" si="85"/>
        <v>Meat animals nec</v>
      </c>
      <c r="F328" s="24" t="s">
        <v>2</v>
      </c>
      <c r="G328" s="14">
        <f>'[3]Agri révisé'!F184</f>
        <v>-2.5154380265512422E-2</v>
      </c>
      <c r="H328" s="40">
        <f t="shared" si="81"/>
        <v>-4.6447678940864268E-2</v>
      </c>
      <c r="I328" s="16">
        <f>'[3]Agri révisé'!H184</f>
        <v>-6.7740977616216114E-2</v>
      </c>
      <c r="J328" s="14">
        <f>'[3]Agri révisé'!G184</f>
        <v>-0.2593709197057732</v>
      </c>
      <c r="K328" s="40">
        <f t="shared" si="82"/>
        <v>-0.33649298250155074</v>
      </c>
      <c r="L328" s="16">
        <f>'[3]Agri révisé'!I184</f>
        <v>-0.41361504529732829</v>
      </c>
      <c r="M328" s="57"/>
    </row>
    <row r="329" spans="1:13" x14ac:dyDescent="0.2">
      <c r="A329" s="38" t="str">
        <f t="shared" si="86"/>
        <v>Fertilizers</v>
      </c>
      <c r="B329" s="24" t="s">
        <v>92</v>
      </c>
      <c r="C329" s="24" t="str">
        <f t="shared" si="87"/>
        <v>Fertilizers</v>
      </c>
      <c r="D329" s="24" t="s">
        <v>2</v>
      </c>
      <c r="E329" s="24" t="str">
        <f t="shared" si="85"/>
        <v>Raw milk</v>
      </c>
      <c r="F329" s="24" t="s">
        <v>2</v>
      </c>
      <c r="G329" s="14">
        <f>'[3]Agri révisé'!F185</f>
        <v>1.260494129702705E-2</v>
      </c>
      <c r="H329" s="40">
        <f t="shared" si="81"/>
        <v>-1.2644394840563344E-2</v>
      </c>
      <c r="I329" s="16">
        <f>'[3]Agri révisé'!H185</f>
        <v>-3.7893730978153739E-2</v>
      </c>
      <c r="J329" s="14">
        <f>'[3]Agri révisé'!G185</f>
        <v>-0.22458052320044142</v>
      </c>
      <c r="K329" s="40">
        <f t="shared" si="82"/>
        <v>-0.30180535320832985</v>
      </c>
      <c r="L329" s="16">
        <f>'[3]Agri révisé'!I185</f>
        <v>-0.37903018321621829</v>
      </c>
      <c r="M329" s="57"/>
    </row>
    <row r="330" spans="1:13" x14ac:dyDescent="0.2">
      <c r="A330" s="38" t="str">
        <f t="shared" si="86"/>
        <v>Fertilizers</v>
      </c>
      <c r="B330" s="24" t="s">
        <v>92</v>
      </c>
      <c r="C330" s="24" t="str">
        <f t="shared" si="87"/>
        <v>Fertilizers</v>
      </c>
      <c r="D330" s="24" t="s">
        <v>2</v>
      </c>
      <c r="E330" s="24" t="str">
        <f t="shared" si="85"/>
        <v>Other animal products</v>
      </c>
      <c r="F330" s="24" t="s">
        <v>2</v>
      </c>
      <c r="G330" s="14">
        <f>'[3]Agri révisé'!F186</f>
        <v>-1.0583041142449345E-2</v>
      </c>
      <c r="H330" s="40">
        <f t="shared" si="81"/>
        <v>-8.8363592625060328E-3</v>
      </c>
      <c r="I330" s="16">
        <f>'[3]Agri révisé'!H186</f>
        <v>-7.0896773825627202E-3</v>
      </c>
      <c r="J330" s="14">
        <f>'[3]Agri révisé'!G186</f>
        <v>-0.28405069988893661</v>
      </c>
      <c r="K330" s="40">
        <f t="shared" si="82"/>
        <v>-0.38604752198877229</v>
      </c>
      <c r="L330" s="16">
        <f>'[3]Agri révisé'!I186</f>
        <v>-0.48804434408860797</v>
      </c>
      <c r="M330" s="57"/>
    </row>
    <row r="331" spans="1:13" x14ac:dyDescent="0.2">
      <c r="A331" s="38" t="str">
        <f t="shared" si="86"/>
        <v>Fertilizers</v>
      </c>
      <c r="B331" s="24" t="s">
        <v>92</v>
      </c>
      <c r="C331" s="24" t="str">
        <f>C329</f>
        <v>Fertilizers</v>
      </c>
      <c r="D331" s="24" t="s">
        <v>2</v>
      </c>
      <c r="E331" s="24" t="str">
        <f>C243</f>
        <v>Beverages</v>
      </c>
      <c r="F331" s="24" t="s">
        <v>2</v>
      </c>
      <c r="G331" s="30">
        <f>'[3]Agri révisé'!F187</f>
        <v>-3.6453342138355271E-2</v>
      </c>
      <c r="H331" s="44">
        <f t="shared" si="81"/>
        <v>-7.2062229814271572E-2</v>
      </c>
      <c r="I331" s="31">
        <f>'[3]Agri révisé'!H187</f>
        <v>-0.10767111749018787</v>
      </c>
      <c r="J331" s="30">
        <f>'[3]Agri révisé'!G187</f>
        <v>-0.29468592553073147</v>
      </c>
      <c r="K331" s="44">
        <f t="shared" si="82"/>
        <v>-0.3842514601973418</v>
      </c>
      <c r="L331" s="31">
        <f>'[3]Agri révisé'!I187</f>
        <v>-0.47381699486395212</v>
      </c>
      <c r="M331" s="57"/>
    </row>
    <row r="332" spans="1:13" x14ac:dyDescent="0.2">
      <c r="A332" s="37" t="str">
        <f t="shared" si="86"/>
        <v>Fertilizers</v>
      </c>
      <c r="B332" s="13" t="s">
        <v>108</v>
      </c>
      <c r="C332" s="13" t="str">
        <f>C326</f>
        <v>Fertilizers</v>
      </c>
      <c r="D332" s="13" t="s">
        <v>2</v>
      </c>
      <c r="E332" s="13" t="s">
        <v>109</v>
      </c>
      <c r="F332" s="13" t="s">
        <v>0</v>
      </c>
      <c r="G332" s="14">
        <f>'[3]Agri révisé'!G151</f>
        <v>-3.6591945847844309E-2</v>
      </c>
      <c r="H332" s="40">
        <f t="shared" si="81"/>
        <v>-7.4042281846274649E-2</v>
      </c>
      <c r="I332" s="16">
        <f>'[3]Agri révisé'!H151</f>
        <v>-0.11149261784470499</v>
      </c>
      <c r="J332" s="35">
        <f>'[3]Agri révisé'!I151</f>
        <v>-0.29930838279295635</v>
      </c>
      <c r="K332" s="41">
        <f t="shared" si="82"/>
        <v>-0.40388482856722424</v>
      </c>
      <c r="L332" s="36">
        <f>'[3]Agri révisé'!J151</f>
        <v>-0.50846127434149213</v>
      </c>
      <c r="M332" s="57"/>
    </row>
    <row r="333" spans="1:13" x14ac:dyDescent="0.2">
      <c r="A333" s="39" t="str">
        <f t="shared" si="86"/>
        <v>Fertilizers</v>
      </c>
      <c r="B333" s="27" t="s">
        <v>108</v>
      </c>
      <c r="C333" s="27" t="str">
        <f t="shared" si="87"/>
        <v>Fertilizers</v>
      </c>
      <c r="D333" s="27" t="s">
        <v>2</v>
      </c>
      <c r="E333" s="27" t="s">
        <v>81</v>
      </c>
      <c r="F333" s="27" t="s">
        <v>0</v>
      </c>
      <c r="G333" s="30">
        <f>G332</f>
        <v>-3.6591945847844309E-2</v>
      </c>
      <c r="H333" s="44">
        <f t="shared" si="81"/>
        <v>-7.4042281846274649E-2</v>
      </c>
      <c r="I333" s="31">
        <f>I332</f>
        <v>-0.11149261784470499</v>
      </c>
      <c r="J333" s="30">
        <f>J332</f>
        <v>-0.29930838279295635</v>
      </c>
      <c r="K333" s="44">
        <f t="shared" si="82"/>
        <v>-0.40388482856722424</v>
      </c>
      <c r="L333" s="31">
        <f>L332</f>
        <v>-0.50846127434149213</v>
      </c>
      <c r="M333" s="57"/>
    </row>
    <row r="334" spans="1:13" x14ac:dyDescent="0.2">
      <c r="A334" s="52" t="str">
        <f>[3]sfec_run2!S$2</f>
        <v>Forestry</v>
      </c>
      <c r="B334" s="24" t="s">
        <v>108</v>
      </c>
      <c r="C334" s="23" t="str">
        <f>[3]sfec_run2!S$2</f>
        <v>Forestry</v>
      </c>
      <c r="D334" s="24" t="s">
        <v>2</v>
      </c>
      <c r="E334" s="24" t="s">
        <v>109</v>
      </c>
      <c r="F334" s="24" t="s">
        <v>0</v>
      </c>
      <c r="G334" s="14">
        <f>'[3]Agri révisé'!G256</f>
        <v>9.9392662611458293E-2</v>
      </c>
      <c r="H334" s="40">
        <f t="shared" si="81"/>
        <v>9.9392662611458293E-2</v>
      </c>
      <c r="I334" s="16">
        <f>'[3]Agri révisé'!H256</f>
        <v>9.9392662611458293E-2</v>
      </c>
      <c r="J334" s="14">
        <f>'[3]Agri révisé'!P256</f>
        <v>0.1189609487902914</v>
      </c>
      <c r="K334" s="40">
        <f t="shared" si="82"/>
        <v>0.11887853100307999</v>
      </c>
      <c r="L334" s="16">
        <f>'[3]Agri révisé'!Q256</f>
        <v>0.11879611321586858</v>
      </c>
      <c r="M334" s="57"/>
    </row>
    <row r="335" spans="1:13" x14ac:dyDescent="0.2">
      <c r="A335" s="38" t="str">
        <f t="shared" ref="A335:C335" si="88">A334</f>
        <v>Forestry</v>
      </c>
      <c r="B335" s="24" t="str">
        <f t="shared" si="88"/>
        <v>Y</v>
      </c>
      <c r="C335" s="24" t="str">
        <f t="shared" si="88"/>
        <v>Forestry</v>
      </c>
      <c r="D335" s="24" t="s">
        <v>2</v>
      </c>
      <c r="E335" s="24" t="s">
        <v>171</v>
      </c>
      <c r="F335" s="24" t="s">
        <v>2</v>
      </c>
      <c r="G335" s="14">
        <f>'[3]Agri révisé'!H203</f>
        <v>0.13747509509146871</v>
      </c>
      <c r="H335" s="40">
        <f t="shared" si="81"/>
        <v>0.13747509509146871</v>
      </c>
      <c r="I335" s="16">
        <f>'[3]Agri révisé'!I203</f>
        <v>0.13747509509146871</v>
      </c>
      <c r="J335" s="14">
        <f>'[3]Agri révisé'!H204</f>
        <v>0.14423611241437362</v>
      </c>
      <c r="K335" s="40">
        <f t="shared" si="82"/>
        <v>0.16330671428794652</v>
      </c>
      <c r="L335" s="16">
        <f>'[3]Agri révisé'!I204</f>
        <v>0.18237731616151942</v>
      </c>
      <c r="M335" s="57"/>
    </row>
    <row r="336" spans="1:13" x14ac:dyDescent="0.2">
      <c r="A336" s="53" t="s">
        <v>130</v>
      </c>
      <c r="B336" s="13" t="s">
        <v>92</v>
      </c>
      <c r="C336" s="32" t="str">
        <f t="array" ref="C336:C341">TRANSPOSE([3]sfec_run2!AO3:AT3)</f>
        <v>Primary steel and iron</v>
      </c>
      <c r="D336" s="13" t="s">
        <v>2</v>
      </c>
      <c r="E336" s="32" t="str">
        <f>[3]sfec_run2!BI$3</f>
        <v>Motor vehicles</v>
      </c>
      <c r="F336" s="13" t="s">
        <v>2</v>
      </c>
      <c r="G336" s="54">
        <f>[3]Auto!D$144</f>
        <v>-0.45754740815876216</v>
      </c>
      <c r="H336" s="55">
        <f>[3]Auto!F$144</f>
        <v>-0.49063641113072032</v>
      </c>
      <c r="I336" s="56">
        <f>[3]Auto!H$144</f>
        <v>-0.47868753377650985</v>
      </c>
      <c r="J336" s="54">
        <f>[3]Auto!E$144</f>
        <v>-0.55721331337057978</v>
      </c>
      <c r="K336" s="55">
        <f>[3]Auto!G$144</f>
        <v>-0.67348437516793447</v>
      </c>
      <c r="L336" s="56">
        <f>[3]Auto!I$144</f>
        <v>-0.71258871198166607</v>
      </c>
      <c r="M336" s="57"/>
    </row>
    <row r="337" spans="1:13" x14ac:dyDescent="0.2">
      <c r="A337" s="38" t="str">
        <f>A336</f>
        <v>Lighten cars recyc and battery</v>
      </c>
      <c r="B337" s="24" t="s">
        <v>92</v>
      </c>
      <c r="C337" s="23" t="str">
        <v>Secondary steel and iron</v>
      </c>
      <c r="D337" s="24" t="s">
        <v>2</v>
      </c>
      <c r="E337" s="24" t="str">
        <f>E336</f>
        <v>Motor vehicles</v>
      </c>
      <c r="F337" s="24" t="s">
        <v>2</v>
      </c>
      <c r="G337" s="48">
        <f>[3]Auto!D$145</f>
        <v>0.85024115885900753</v>
      </c>
      <c r="H337" s="57">
        <f>[3]Auto!F$145</f>
        <v>0.80846601269518104</v>
      </c>
      <c r="I337" s="49">
        <f>[3]Auto!H$145</f>
        <v>0.92649805578582933</v>
      </c>
      <c r="J337" s="48">
        <f>[3]Auto!E$145</f>
        <v>0.99928654500521552</v>
      </c>
      <c r="K337" s="57">
        <f>[3]Auto!G$145</f>
        <v>0.66477263830711086</v>
      </c>
      <c r="L337" s="49">
        <f>[3]Auto!I$145</f>
        <v>0.65821042332430713</v>
      </c>
      <c r="M337" s="57"/>
    </row>
    <row r="338" spans="1:13" x14ac:dyDescent="0.2">
      <c r="A338" s="38" t="str">
        <f t="shared" ref="A338:A344" si="89">A337</f>
        <v>Lighten cars recyc and battery</v>
      </c>
      <c r="B338" s="24" t="s">
        <v>92</v>
      </c>
      <c r="C338" s="23" t="str">
        <v>Primary aluminum</v>
      </c>
      <c r="D338" s="24" t="s">
        <v>2</v>
      </c>
      <c r="E338" s="24" t="str">
        <f t="shared" ref="E338:E343" si="90">E337</f>
        <v>Motor vehicles</v>
      </c>
      <c r="F338" s="24" t="s">
        <v>2</v>
      </c>
      <c r="G338" s="48">
        <f>[3]Auto!D$146</f>
        <v>8.0870681051425697E-2</v>
      </c>
      <c r="H338" s="57">
        <f>[3]Auto!F$146</f>
        <v>0.15563903373178123</v>
      </c>
      <c r="I338" s="49">
        <f>[3]Auto!H$146</f>
        <v>0.2027861697169262</v>
      </c>
      <c r="J338" s="48">
        <f>[3]Auto!E$146</f>
        <v>-6.6531135407237874E-2</v>
      </c>
      <c r="K338" s="57">
        <f>[3]Auto!G$146</f>
        <v>-0.19183108050886977</v>
      </c>
      <c r="L338" s="49">
        <f>[3]Auto!I$146</f>
        <v>-0.33427935135423104</v>
      </c>
      <c r="M338" s="57"/>
    </row>
    <row r="339" spans="1:13" x14ac:dyDescent="0.2">
      <c r="A339" s="38" t="str">
        <f t="shared" si="89"/>
        <v>Lighten cars recyc and battery</v>
      </c>
      <c r="B339" s="24" t="s">
        <v>92</v>
      </c>
      <c r="C339" s="23" t="str">
        <v>Secondary aluminum</v>
      </c>
      <c r="D339" s="24" t="s">
        <v>2</v>
      </c>
      <c r="E339" s="24" t="str">
        <f t="shared" si="90"/>
        <v>Motor vehicles</v>
      </c>
      <c r="F339" s="24" t="s">
        <v>2</v>
      </c>
      <c r="G339" s="48">
        <f>[3]Auto!D$147</f>
        <v>4.2865989306514223</v>
      </c>
      <c r="H339" s="57">
        <f>[3]Auto!F$147</f>
        <v>5.1280775416083415</v>
      </c>
      <c r="I339" s="49">
        <f>[3]Auto!H$147</f>
        <v>5.6429582780022134</v>
      </c>
      <c r="J339" s="48">
        <f>[3]Auto!E$147</f>
        <v>4.8338840735269919</v>
      </c>
      <c r="K339" s="57">
        <f>[3]Auto!G$147</f>
        <v>5.2533704296448613</v>
      </c>
      <c r="L339" s="49">
        <f>[3]Auto!I$147</f>
        <v>5.4719553432629491</v>
      </c>
      <c r="M339" s="57"/>
    </row>
    <row r="340" spans="1:13" x14ac:dyDescent="0.2">
      <c r="A340" s="38" t="str">
        <f t="shared" si="89"/>
        <v>Lighten cars recyc and battery</v>
      </c>
      <c r="B340" s="24" t="s">
        <v>92</v>
      </c>
      <c r="C340" s="23" t="str">
        <v>Copper</v>
      </c>
      <c r="D340" s="24" t="s">
        <v>2</v>
      </c>
      <c r="E340" s="24" t="str">
        <f t="shared" si="90"/>
        <v>Motor vehicles</v>
      </c>
      <c r="F340" s="24" t="s">
        <v>2</v>
      </c>
      <c r="G340" s="48">
        <f>[3]Auto!D$148</f>
        <v>0.70101542675526041</v>
      </c>
      <c r="H340" s="57">
        <f>[3]Auto!F$148</f>
        <v>0.90901060503923881</v>
      </c>
      <c r="I340" s="49">
        <f>[3]Auto!H$148</f>
        <v>1.036750263011593</v>
      </c>
      <c r="J340" s="48">
        <f>[3]Auto!E$148</f>
        <v>0.69769226051817501</v>
      </c>
      <c r="K340" s="57">
        <f>[3]Auto!G$148</f>
        <v>0.6959817051866497</v>
      </c>
      <c r="L340" s="49">
        <f>[3]Auto!I$148</f>
        <v>0.63183481296301269</v>
      </c>
      <c r="M340" s="57"/>
    </row>
    <row r="341" spans="1:13" x14ac:dyDescent="0.2">
      <c r="A341" s="38" t="str">
        <f t="shared" si="89"/>
        <v>Lighten cars recyc and battery</v>
      </c>
      <c r="B341" s="24" t="s">
        <v>92</v>
      </c>
      <c r="C341" s="23" t="str">
        <v>Other metals</v>
      </c>
      <c r="D341" s="24" t="s">
        <v>2</v>
      </c>
      <c r="E341" s="24" t="str">
        <f t="shared" si="90"/>
        <v>Motor vehicles</v>
      </c>
      <c r="F341" s="24" t="s">
        <v>2</v>
      </c>
      <c r="G341" s="48">
        <f>[3]Auto!D$149</f>
        <v>-2.1342009332908307E-2</v>
      </c>
      <c r="H341" s="57">
        <f>[3]Auto!F$149</f>
        <v>0.13460633885849194</v>
      </c>
      <c r="I341" s="49">
        <f>[3]Auto!H$149</f>
        <v>0.22774294985953891</v>
      </c>
      <c r="J341" s="48">
        <f>[3]Auto!E$149</f>
        <v>1.6019590969690745E-2</v>
      </c>
      <c r="K341" s="57">
        <f>[3]Auto!G$149</f>
        <v>9.1329492987301419E-2</v>
      </c>
      <c r="L341" s="49">
        <f>[3]Auto!I$149</f>
        <v>5.9137478954556677E-2</v>
      </c>
      <c r="M341" s="57"/>
    </row>
    <row r="342" spans="1:13" x14ac:dyDescent="0.2">
      <c r="A342" s="38" t="str">
        <f t="shared" si="89"/>
        <v>Lighten cars recyc and battery</v>
      </c>
      <c r="B342" s="24" t="s">
        <v>92</v>
      </c>
      <c r="C342" s="23" t="str">
        <f t="array" ref="C342:C344">TRANSPOSE([3]sfec_run2!AJ3:AL3)</f>
        <v>Primary plastics</v>
      </c>
      <c r="D342" s="24" t="s">
        <v>2</v>
      </c>
      <c r="E342" s="24" t="str">
        <f t="shared" si="90"/>
        <v>Motor vehicles</v>
      </c>
      <c r="F342" s="24" t="s">
        <v>2</v>
      </c>
      <c r="G342" s="48">
        <f>[3]Auto!D$150</f>
        <v>0.5632591391487467</v>
      </c>
      <c r="H342" s="57">
        <f>[3]Auto!F$150</f>
        <v>0.85407526566992287</v>
      </c>
      <c r="I342" s="49">
        <f>[3]Auto!H$150</f>
        <v>0.90258913772341987</v>
      </c>
      <c r="J342" s="48">
        <f>[3]Auto!E$150</f>
        <v>0.35905321496502052</v>
      </c>
      <c r="K342" s="57">
        <f>[3]Auto!G$150</f>
        <v>0.35632291033668473</v>
      </c>
      <c r="L342" s="49">
        <f>[3]Auto!I$150</f>
        <v>0.28123649262911776</v>
      </c>
      <c r="M342" s="57"/>
    </row>
    <row r="343" spans="1:13" x14ac:dyDescent="0.2">
      <c r="A343" s="38" t="str">
        <f t="shared" si="89"/>
        <v>Lighten cars recyc and battery</v>
      </c>
      <c r="B343" s="24" t="s">
        <v>92</v>
      </c>
      <c r="C343" s="23" t="str">
        <v>Secondary plastics</v>
      </c>
      <c r="D343" s="24" t="s">
        <v>2</v>
      </c>
      <c r="E343" s="24" t="str">
        <f t="shared" si="90"/>
        <v>Motor vehicles</v>
      </c>
      <c r="F343" s="24" t="s">
        <v>2</v>
      </c>
      <c r="G343" s="48">
        <f>[3]Auto!D$151</f>
        <v>12.267735827632059</v>
      </c>
      <c r="H343" s="57">
        <f>[3]Auto!F$151</f>
        <v>16.278699452895307</v>
      </c>
      <c r="I343" s="49">
        <f>[3]Auto!H$151</f>
        <v>17.557812172295343</v>
      </c>
      <c r="J343" s="48">
        <f>[3]Auto!E$151</f>
        <v>13.492181839422839</v>
      </c>
      <c r="K343" s="57">
        <f>[3]Auto!G$151</f>
        <v>13.463067400992347</v>
      </c>
      <c r="L343" s="49">
        <f>[3]Auto!I$151</f>
        <v>12.66238792273003</v>
      </c>
      <c r="M343" s="57"/>
    </row>
    <row r="344" spans="1:13" x14ac:dyDescent="0.2">
      <c r="A344" s="38" t="str">
        <f t="shared" si="89"/>
        <v>Lighten cars recyc and battery</v>
      </c>
      <c r="B344" s="24" t="s">
        <v>92</v>
      </c>
      <c r="C344" s="23" t="str">
        <v>Rubber and plastic products</v>
      </c>
      <c r="D344" s="24" t="str">
        <f>D343</f>
        <v>sector</v>
      </c>
      <c r="E344" s="24" t="str">
        <f>E343</f>
        <v>Motor vehicles</v>
      </c>
      <c r="F344" s="24" t="s">
        <v>2</v>
      </c>
      <c r="G344" s="48">
        <f>[3]Auto!D$92</f>
        <v>1.1258788641154887</v>
      </c>
      <c r="H344" s="57">
        <f>[3]Auto!F$92</f>
        <v>1.5955178819358058</v>
      </c>
      <c r="I344" s="49">
        <f>[3]Auto!H$92</f>
        <v>1.7031851192755738</v>
      </c>
      <c r="J344" s="48">
        <f>[3]Auto!E$92</f>
        <v>0.99034647234881379</v>
      </c>
      <c r="K344" s="57">
        <f>[3]Auto!G$92</f>
        <v>0.986347915025519</v>
      </c>
      <c r="L344" s="49">
        <f>[3]Auto!I$92</f>
        <v>0.87638313589844707</v>
      </c>
      <c r="M344" s="57"/>
    </row>
    <row r="345" spans="1:13" x14ac:dyDescent="0.2">
      <c r="A345" s="38" t="str">
        <f>A343</f>
        <v>Lighten cars recyc and battery</v>
      </c>
      <c r="B345" s="24" t="s">
        <v>92</v>
      </c>
      <c r="C345" s="23" t="str">
        <f t="array" ref="C345:C346">TRANSPOSE([3]sfec_run2!AU3:AV3)</f>
        <v>Primary glass</v>
      </c>
      <c r="D345" s="24" t="s">
        <v>2</v>
      </c>
      <c r="E345" s="24" t="str">
        <f>E343</f>
        <v>Motor vehicles</v>
      </c>
      <c r="F345" s="24" t="s">
        <v>2</v>
      </c>
      <c r="G345" s="48">
        <f>[3]Auto!D$153</f>
        <v>-0.53021933669157217</v>
      </c>
      <c r="H345" s="57">
        <f>[3]Auto!F$153</f>
        <v>-0.51276462233135289</v>
      </c>
      <c r="I345" s="49">
        <f>[3]Auto!H$153</f>
        <v>-0.51998269153143672</v>
      </c>
      <c r="J345" s="48">
        <f>[3]Auto!E$153</f>
        <v>-0.73378682476785839</v>
      </c>
      <c r="K345" s="57">
        <f>[3]Auto!G$153</f>
        <v>-0.80852063221884296</v>
      </c>
      <c r="L345" s="49">
        <f>[3]Auto!I$153</f>
        <v>-0.85720077673336603</v>
      </c>
      <c r="M345" s="57"/>
    </row>
    <row r="346" spans="1:13" x14ac:dyDescent="0.2">
      <c r="A346" s="38" t="str">
        <f t="shared" ref="A346:A347" si="91">A345</f>
        <v>Lighten cars recyc and battery</v>
      </c>
      <c r="B346" s="24" t="s">
        <v>92</v>
      </c>
      <c r="C346" s="23" t="str">
        <v>Secondary glass</v>
      </c>
      <c r="D346" s="24" t="s">
        <v>2</v>
      </c>
      <c r="E346" s="24" t="str">
        <f>E345</f>
        <v>Motor vehicles</v>
      </c>
      <c r="F346" s="24" t="s">
        <v>2</v>
      </c>
      <c r="G346" s="48">
        <f>[3]Auto!D$154</f>
        <v>6.6048527125853909</v>
      </c>
      <c r="H346" s="57">
        <f>[3]Auto!F$154</f>
        <v>7.2312391044425546</v>
      </c>
      <c r="I346" s="49">
        <f>[3]Auto!H$154</f>
        <v>7.8448360542546851</v>
      </c>
      <c r="J346" s="48">
        <f>[3]Auto!E$154</f>
        <v>7.842600657892147</v>
      </c>
      <c r="K346" s="57">
        <f>[3]Auto!G$154</f>
        <v>7.0991786826496917</v>
      </c>
      <c r="L346" s="49">
        <f>[3]Auto!I$154</f>
        <v>7.0286234473205695</v>
      </c>
      <c r="M346" s="57"/>
    </row>
    <row r="347" spans="1:13" x14ac:dyDescent="0.2">
      <c r="A347" s="39" t="str">
        <f t="shared" si="91"/>
        <v>Lighten cars recyc and battery</v>
      </c>
      <c r="B347" s="27" t="s">
        <v>92</v>
      </c>
      <c r="C347" s="26" t="str">
        <f>[3]sfec_run2!AD$3</f>
        <v>Other non-metallic minerals</v>
      </c>
      <c r="D347" s="27" t="s">
        <v>2</v>
      </c>
      <c r="E347" s="27" t="str">
        <f>E346</f>
        <v>Motor vehicles</v>
      </c>
      <c r="F347" s="27" t="s">
        <v>2</v>
      </c>
      <c r="G347" s="58">
        <f>[3]Auto!D$155</f>
        <v>0.94031287785830875</v>
      </c>
      <c r="H347" s="59">
        <f>[3]Auto!F$155</f>
        <v>1.328201469864517</v>
      </c>
      <c r="I347" s="60">
        <f>[3]Auto!H$155</f>
        <v>1.5465740282618818</v>
      </c>
      <c r="J347" s="58">
        <f>[3]Auto!E$155</f>
        <v>1.2338966507735187</v>
      </c>
      <c r="K347" s="59">
        <f>[3]Auto!G$155</f>
        <v>1.8068450310424042</v>
      </c>
      <c r="L347" s="60">
        <f>[3]Auto!I$155</f>
        <v>1.8068450310424042</v>
      </c>
      <c r="M347" s="57"/>
    </row>
    <row r="348" spans="1:13" x14ac:dyDescent="0.2">
      <c r="A348" s="53" t="s">
        <v>262</v>
      </c>
      <c r="B348" s="13" t="s">
        <v>108</v>
      </c>
      <c r="C348" s="32" t="str">
        <f>[3]sfec_run2!CN$3</f>
        <v>Real estate</v>
      </c>
      <c r="D348" s="13" t="s">
        <v>2</v>
      </c>
      <c r="E348" s="13" t="s">
        <v>81</v>
      </c>
      <c r="F348" s="13" t="s">
        <v>0</v>
      </c>
      <c r="G348" s="54">
        <v>0</v>
      </c>
      <c r="H348" s="129">
        <v>0</v>
      </c>
      <c r="I348" s="56">
        <v>0</v>
      </c>
      <c r="J348" s="130">
        <f>[3]Construction!D100</f>
        <v>-4.7808962495597851E-2</v>
      </c>
      <c r="K348" s="129">
        <f>[3]Construction!E100</f>
        <v>-9.1046531201384728E-2</v>
      </c>
      <c r="L348" s="131">
        <f>[3]Construction!F100</f>
        <v>-0.13014981330586001</v>
      </c>
      <c r="M348" s="57"/>
    </row>
    <row r="349" spans="1:13" x14ac:dyDescent="0.2">
      <c r="A349" s="38" t="str">
        <f>A348</f>
        <v>Real estate demand</v>
      </c>
      <c r="B349" s="24" t="s">
        <v>92</v>
      </c>
      <c r="C349" s="24" t="str">
        <f>C348</f>
        <v>Real estate</v>
      </c>
      <c r="D349" s="24" t="s">
        <v>2</v>
      </c>
      <c r="E349" s="24" t="str">
        <f>[3]SRIOT_2019!CR2</f>
        <v>Public services</v>
      </c>
      <c r="F349" s="24" t="s">
        <v>1</v>
      </c>
      <c r="G349" s="48">
        <v>0</v>
      </c>
      <c r="H349" s="128">
        <v>0</v>
      </c>
      <c r="I349" s="49">
        <v>0</v>
      </c>
      <c r="J349" s="74">
        <f>[3]Construction!D101</f>
        <v>-1.0973682937989504E-2</v>
      </c>
      <c r="K349" s="128">
        <f>[3]Construction!E101</f>
        <v>-2.089808508393709E-2</v>
      </c>
      <c r="L349" s="132">
        <f>[3]Construction!F101</f>
        <v>-2.987353648991109E-2</v>
      </c>
      <c r="M349" s="57"/>
    </row>
    <row r="350" spans="1:13" x14ac:dyDescent="0.2">
      <c r="A350" s="39" t="str">
        <f>A349</f>
        <v>Real estate demand</v>
      </c>
      <c r="B350" s="27" t="s">
        <v>92</v>
      </c>
      <c r="C350" s="27" t="str">
        <f>C349</f>
        <v>Real estate</v>
      </c>
      <c r="D350" s="27" t="s">
        <v>2</v>
      </c>
      <c r="E350" s="27" t="str">
        <f>[3]SRIOT_2019!CQ2</f>
        <v>Business services</v>
      </c>
      <c r="F350" s="27" t="s">
        <v>1</v>
      </c>
      <c r="G350" s="58">
        <v>0</v>
      </c>
      <c r="H350" s="72">
        <v>0</v>
      </c>
      <c r="I350" s="60">
        <v>0</v>
      </c>
      <c r="J350" s="73">
        <f>[3]Construction!D99</f>
        <v>-9.5617924991195702E-2</v>
      </c>
      <c r="K350" s="72">
        <f>[3]Construction!E99</f>
        <v>-0.18209306240276946</v>
      </c>
      <c r="L350" s="133">
        <f>[3]Construction!F99</f>
        <v>-0.26029962661172001</v>
      </c>
      <c r="M350" s="57"/>
    </row>
    <row r="351" spans="1:13" x14ac:dyDescent="0.2">
      <c r="A351" s="52" t="s">
        <v>131</v>
      </c>
      <c r="B351" s="24" t="s">
        <v>92</v>
      </c>
      <c r="C351" s="23" t="str">
        <f t="array" ref="C351:C352">TRANSPOSE([3]sfec_run2!AE3:AF3)</f>
        <v>Primary wood</v>
      </c>
      <c r="D351" s="24" t="s">
        <v>2</v>
      </c>
      <c r="E351" s="23" t="str">
        <f>[3]sfec_run2!CF$1</f>
        <v>Construction</v>
      </c>
      <c r="F351" s="25" t="s">
        <v>0</v>
      </c>
      <c r="G351" s="48">
        <f>[3]Construction!E$67</f>
        <v>0.152</v>
      </c>
      <c r="H351" s="57">
        <f>[3]Construction!G$67</f>
        <v>0.152</v>
      </c>
      <c r="I351" s="49">
        <f>[3]Construction!I$67</f>
        <v>0.152</v>
      </c>
      <c r="J351" s="48">
        <f>[3]Construction!F$67</f>
        <v>0.13200000000000001</v>
      </c>
      <c r="K351" s="57">
        <f>[3]Construction!H$67</f>
        <v>0.17425000000000002</v>
      </c>
      <c r="L351" s="49">
        <f>[3]Construction!J$67</f>
        <v>0.21249999999999999</v>
      </c>
      <c r="M351" s="57"/>
    </row>
    <row r="352" spans="1:13" x14ac:dyDescent="0.2">
      <c r="A352" s="38" t="str">
        <f>A351</f>
        <v>Building method recyc</v>
      </c>
      <c r="B352" s="24" t="s">
        <v>92</v>
      </c>
      <c r="C352" s="23" t="str">
        <v>Secondary wood</v>
      </c>
      <c r="D352" s="24" t="s">
        <v>2</v>
      </c>
      <c r="E352" s="24" t="str">
        <f>E351</f>
        <v>Construction</v>
      </c>
      <c r="F352" s="25" t="s">
        <v>0</v>
      </c>
      <c r="G352" s="48">
        <f>[3]Construction!E$67</f>
        <v>0.152</v>
      </c>
      <c r="H352" s="57">
        <f>[3]Construction!G$67</f>
        <v>0.152</v>
      </c>
      <c r="I352" s="49">
        <f>[3]Construction!I$67</f>
        <v>0.152</v>
      </c>
      <c r="J352" s="48">
        <f>[3]Construction!F$67</f>
        <v>0.13200000000000001</v>
      </c>
      <c r="K352" s="57">
        <f>[3]Construction!H$67</f>
        <v>0.17425000000000002</v>
      </c>
      <c r="L352" s="49">
        <f>[3]Construction!J$67</f>
        <v>0.21249999999999999</v>
      </c>
      <c r="M352" s="57"/>
    </row>
    <row r="353" spans="1:13" x14ac:dyDescent="0.2">
      <c r="A353" s="38" t="str">
        <f t="shared" ref="A353:A356" si="92">A352</f>
        <v>Building method recyc</v>
      </c>
      <c r="B353" s="24" t="str">
        <f>B352</f>
        <v>A</v>
      </c>
      <c r="C353" s="23" t="str">
        <f>[3]sfec_run2!S$3</f>
        <v>Forestry</v>
      </c>
      <c r="D353" s="24" t="s">
        <v>2</v>
      </c>
      <c r="E353" s="24" t="str">
        <f t="shared" ref="E353:E356" si="93">E352</f>
        <v>Construction</v>
      </c>
      <c r="F353" s="25" t="s">
        <v>0</v>
      </c>
      <c r="G353" s="48">
        <f>[3]Construction!E$67</f>
        <v>0.152</v>
      </c>
      <c r="H353" s="57">
        <f>[3]Construction!G$67</f>
        <v>0.152</v>
      </c>
      <c r="I353" s="49">
        <f>[3]Construction!I$67</f>
        <v>0.152</v>
      </c>
      <c r="J353" s="48">
        <f>[3]Construction!F$67</f>
        <v>0.13200000000000001</v>
      </c>
      <c r="K353" s="57">
        <f>[3]Construction!H$67</f>
        <v>0.17425000000000002</v>
      </c>
      <c r="L353" s="49">
        <f>[3]Construction!J$67</f>
        <v>0.21249999999999999</v>
      </c>
      <c r="M353" s="57"/>
    </row>
    <row r="354" spans="1:13" x14ac:dyDescent="0.2">
      <c r="A354" s="38" t="str">
        <f t="shared" si="92"/>
        <v>Building method recyc</v>
      </c>
      <c r="B354" s="24" t="s">
        <v>92</v>
      </c>
      <c r="C354" s="23" t="str">
        <f t="array" ref="C354:C355">TRANSPOSE([3]sfec_run2!AO$3:AP$3)</f>
        <v>Primary steel and iron</v>
      </c>
      <c r="D354" s="24" t="s">
        <v>2</v>
      </c>
      <c r="E354" s="24" t="str">
        <f t="shared" si="93"/>
        <v>Construction</v>
      </c>
      <c r="F354" s="25" t="s">
        <v>0</v>
      </c>
      <c r="G354" s="48">
        <f>[3]Construction!$E$78</f>
        <v>-0.37237701402578172</v>
      </c>
      <c r="H354" s="57">
        <f>[3]Construction!G$78</f>
        <v>-0.3841324253369669</v>
      </c>
      <c r="I354" s="49">
        <f>[3]Construction!I$78</f>
        <v>-0.39589116479509068</v>
      </c>
      <c r="J354" s="48">
        <f>[3]Construction!F$78</f>
        <v>-0.4546739191773207</v>
      </c>
      <c r="K354" s="57">
        <f>[3]Construction!H$78</f>
        <v>-0.49133494803650457</v>
      </c>
      <c r="L354" s="49">
        <f>[3]Construction!J$78</f>
        <v>-0.52770573319370406</v>
      </c>
      <c r="M354" s="57"/>
    </row>
    <row r="355" spans="1:13" x14ac:dyDescent="0.2">
      <c r="A355" s="38" t="str">
        <f t="shared" si="92"/>
        <v>Building method recyc</v>
      </c>
      <c r="B355" s="24" t="s">
        <v>92</v>
      </c>
      <c r="C355" s="23" t="str">
        <v>Secondary steel and iron</v>
      </c>
      <c r="D355" s="24" t="s">
        <v>2</v>
      </c>
      <c r="E355" s="24" t="str">
        <f t="shared" si="93"/>
        <v>Construction</v>
      </c>
      <c r="F355" s="25" t="s">
        <v>0</v>
      </c>
      <c r="G355" s="48">
        <f>[3]Construction!$E$79</f>
        <v>1.8681440317837734</v>
      </c>
      <c r="H355" s="57">
        <f>[3]Construction!G$79</f>
        <v>1.9295799904150677</v>
      </c>
      <c r="I355" s="49">
        <f>[3]Construction!I$79</f>
        <v>1.9910330997767591</v>
      </c>
      <c r="J355" s="48">
        <f>[3]Construction!F$79</f>
        <v>2.2989241081351257</v>
      </c>
      <c r="K355" s="57">
        <f>[3]Construction!H$79</f>
        <v>2.4747089118988082</v>
      </c>
      <c r="L355" s="49">
        <f>[3]Construction!J$79</f>
        <v>2.6507665318609157</v>
      </c>
      <c r="M355" s="57"/>
    </row>
    <row r="356" spans="1:13" x14ac:dyDescent="0.2">
      <c r="A356" s="38" t="str">
        <f t="shared" si="92"/>
        <v>Building method recyc</v>
      </c>
      <c r="B356" s="27" t="s">
        <v>92</v>
      </c>
      <c r="C356" s="26" t="str">
        <f>[3]sfec_run2!AW$3</f>
        <v>Cement</v>
      </c>
      <c r="D356" s="27" t="s">
        <v>2</v>
      </c>
      <c r="E356" s="24" t="str">
        <f t="shared" si="93"/>
        <v>Construction</v>
      </c>
      <c r="F356" s="25" t="s">
        <v>0</v>
      </c>
      <c r="G356" s="48">
        <f>[3]Construction!E$65</f>
        <v>-1.1829061508663256E-2</v>
      </c>
      <c r="H356" s="57">
        <f>[3]Construction!G$65</f>
        <v>-1.0048040419959912E-2</v>
      </c>
      <c r="I356" s="57">
        <f>[3]Construction!I$65</f>
        <v>-8.2670193312565626E-3</v>
      </c>
      <c r="J356" s="48">
        <f>[3]Construction!F$65</f>
        <v>-1.027260604699704E-2</v>
      </c>
      <c r="K356" s="57">
        <f>[3]Construction!H$65</f>
        <v>-1.1518888441960622E-2</v>
      </c>
      <c r="L356" s="49">
        <f>[3]Construction!J$65</f>
        <v>-1.155751057823697E-2</v>
      </c>
      <c r="M356" s="57"/>
    </row>
    <row r="357" spans="1:13" x14ac:dyDescent="0.2">
      <c r="A357" s="53" t="s">
        <v>132</v>
      </c>
      <c r="B357" s="13" t="s">
        <v>108</v>
      </c>
      <c r="C357" s="32" t="str">
        <f>[3]sfec_run2!AI$3</f>
        <v>Paper products</v>
      </c>
      <c r="D357" s="13" t="s">
        <v>2</v>
      </c>
      <c r="E357" s="13" t="s">
        <v>109</v>
      </c>
      <c r="F357" s="13" t="s">
        <v>0</v>
      </c>
      <c r="G357" s="54">
        <f>[3]Industrie!B$37</f>
        <v>5.0836751160930164E-2</v>
      </c>
      <c r="H357" s="41">
        <f t="shared" ref="H357:H380" si="94">(I357+G357)/2</f>
        <v>0.1021279242532078</v>
      </c>
      <c r="I357" s="56">
        <f>[3]Industrie!F$37</f>
        <v>0.15341909734548542</v>
      </c>
      <c r="J357" s="54">
        <f>[3]Industrie!C$37</f>
        <v>2.9730743973992103E-2</v>
      </c>
      <c r="K357" s="41">
        <f>(L357+J357)/2</f>
        <v>3.6328447722387525E-2</v>
      </c>
      <c r="L357" s="56">
        <f>[3]Industrie!G$37</f>
        <v>4.2926151470782943E-2</v>
      </c>
      <c r="M357" s="57"/>
    </row>
    <row r="358" spans="1:13" x14ac:dyDescent="0.2">
      <c r="A358" s="38" t="str">
        <f>A357</f>
        <v>Packaging recyc</v>
      </c>
      <c r="B358" s="24" t="s">
        <v>108</v>
      </c>
      <c r="C358" s="23" t="str">
        <f>[3]sfec_run2!AL$3</f>
        <v>Rubber and plastic products</v>
      </c>
      <c r="D358" s="24" t="s">
        <v>2</v>
      </c>
      <c r="E358" s="24" t="s">
        <v>109</v>
      </c>
      <c r="F358" s="24" t="s">
        <v>0</v>
      </c>
      <c r="G358" s="48">
        <f>[3]Industrie!B$36</f>
        <v>-0.1480565185635021</v>
      </c>
      <c r="H358" s="40">
        <f t="shared" si="94"/>
        <v>-0.28207228623617064</v>
      </c>
      <c r="I358" s="49">
        <f>[3]Industrie!F$36</f>
        <v>-0.41608805390883913</v>
      </c>
      <c r="J358" s="48">
        <f>[3]Industrie!C$36</f>
        <v>-0.15372218050577011</v>
      </c>
      <c r="K358" s="40">
        <f t="shared" ref="K358:K360" si="95">(L358+J358)/2</f>
        <v>-0.29463473495677756</v>
      </c>
      <c r="L358" s="49">
        <f>[3]Industrie!G$36</f>
        <v>-0.43554728940778498</v>
      </c>
      <c r="M358" s="57"/>
    </row>
    <row r="359" spans="1:13" x14ac:dyDescent="0.2">
      <c r="A359" s="37" t="str">
        <f>A358</f>
        <v>Packaging recyc</v>
      </c>
      <c r="B359" s="13" t="s">
        <v>108</v>
      </c>
      <c r="C359" s="32" t="str">
        <f t="array" ref="C359:C360">TRANSPOSE([3]sfec_run2!AJ$3:AK$3)</f>
        <v>Primary plastics</v>
      </c>
      <c r="D359" s="13" t="s">
        <v>2</v>
      </c>
      <c r="E359" s="13" t="s">
        <v>81</v>
      </c>
      <c r="F359" s="13" t="s">
        <v>0</v>
      </c>
      <c r="G359" s="54">
        <f>[3]Industrie!D73</f>
        <v>-0.37000329715968838</v>
      </c>
      <c r="H359" s="41">
        <f t="shared" si="94"/>
        <v>-0.4783582101212811</v>
      </c>
      <c r="I359" s="56">
        <f>[3]Industrie!H73</f>
        <v>-0.58671312308287382</v>
      </c>
      <c r="J359" s="54">
        <f>[3]Industrie!E73</f>
        <v>-0.41889345457009197</v>
      </c>
      <c r="K359" s="41">
        <f t="shared" si="95"/>
        <v>-0.51565270530133134</v>
      </c>
      <c r="L359" s="56">
        <f>[3]Industrie!I73</f>
        <v>-0.6124119560325707</v>
      </c>
      <c r="M359" s="57"/>
    </row>
    <row r="360" spans="1:13" x14ac:dyDescent="0.2">
      <c r="A360" s="39" t="str">
        <f>A359</f>
        <v>Packaging recyc</v>
      </c>
      <c r="B360" s="27" t="s">
        <v>108</v>
      </c>
      <c r="C360" s="26" t="str">
        <v>Secondary plastics</v>
      </c>
      <c r="D360" s="27" t="s">
        <v>2</v>
      </c>
      <c r="E360" s="27" t="s">
        <v>81</v>
      </c>
      <c r="F360" s="27" t="s">
        <v>0</v>
      </c>
      <c r="G360" s="58">
        <f>[3]Industrie!D74</f>
        <v>3.7869902112313731</v>
      </c>
      <c r="H360" s="44">
        <f t="shared" si="94"/>
        <v>3.1980155428112464</v>
      </c>
      <c r="I360" s="60">
        <f>[3]Industrie!H74</f>
        <v>2.6090408743911202</v>
      </c>
      <c r="J360" s="58">
        <f>[3]Industrie!E74</f>
        <v>4.5476812885702174</v>
      </c>
      <c r="K360" s="44">
        <f t="shared" si="95"/>
        <v>3.6239445160293933</v>
      </c>
      <c r="L360" s="60">
        <f>[3]Industrie!I74</f>
        <v>2.7002077434885696</v>
      </c>
      <c r="M360" s="57"/>
    </row>
    <row r="361" spans="1:13" x14ac:dyDescent="0.2">
      <c r="A361" s="45" t="s">
        <v>132</v>
      </c>
      <c r="B361" s="13" t="s">
        <v>92</v>
      </c>
      <c r="C361" s="46" t="str">
        <f>C357</f>
        <v>Paper products</v>
      </c>
      <c r="D361" s="13" t="s">
        <v>2</v>
      </c>
      <c r="E361" s="32" t="str">
        <f>[3]sfec_run2!E$1</f>
        <v>Agriculture</v>
      </c>
      <c r="F361" s="13" t="s">
        <v>0</v>
      </c>
      <c r="G361" s="54">
        <f>[3]Industrie!B$37</f>
        <v>5.0836751160930164E-2</v>
      </c>
      <c r="H361" s="41">
        <f t="shared" si="94"/>
        <v>0.1021279242532078</v>
      </c>
      <c r="I361" s="56">
        <f>[3]Industrie!F$37</f>
        <v>0.15341909734548542</v>
      </c>
      <c r="J361" s="54">
        <f>[3]Industrie!C$37</f>
        <v>2.9730743973992103E-2</v>
      </c>
      <c r="K361" s="41">
        <f>(L361+J361)/2</f>
        <v>3.6328447722387525E-2</v>
      </c>
      <c r="L361" s="56">
        <f>[3]Industrie!G$37</f>
        <v>4.2926151470782943E-2</v>
      </c>
      <c r="M361" s="57"/>
    </row>
    <row r="362" spans="1:13" x14ac:dyDescent="0.2">
      <c r="A362" s="61" t="str">
        <f>A361</f>
        <v>Packaging recyc</v>
      </c>
      <c r="B362" s="24" t="str">
        <f>B361</f>
        <v>A</v>
      </c>
      <c r="C362" s="9" t="str">
        <f>C358</f>
        <v>Rubber and plastic products</v>
      </c>
      <c r="D362" s="24" t="s">
        <v>2</v>
      </c>
      <c r="E362" s="24" t="str">
        <f>E361</f>
        <v>Agriculture</v>
      </c>
      <c r="F362" s="24" t="s">
        <v>0</v>
      </c>
      <c r="G362" s="48">
        <f>[3]Industrie!B$36</f>
        <v>-0.1480565185635021</v>
      </c>
      <c r="H362" s="40">
        <f t="shared" si="94"/>
        <v>-0.28207228623617064</v>
      </c>
      <c r="I362" s="49">
        <f>[3]Industrie!F$36</f>
        <v>-0.41608805390883913</v>
      </c>
      <c r="J362" s="48">
        <f>[3]Industrie!C$36</f>
        <v>-0.15372218050577011</v>
      </c>
      <c r="K362" s="40">
        <f t="shared" ref="K362:K364" si="96">(L362+J362)/2</f>
        <v>-0.29463473495677756</v>
      </c>
      <c r="L362" s="49">
        <f>[3]Industrie!G$36</f>
        <v>-0.43554728940778498</v>
      </c>
      <c r="M362" s="57"/>
    </row>
    <row r="363" spans="1:13" x14ac:dyDescent="0.2">
      <c r="A363" s="61" t="str">
        <f>A362</f>
        <v>Packaging recyc</v>
      </c>
      <c r="B363" s="24" t="str">
        <f t="shared" ref="B363:B364" si="97">B362</f>
        <v>A</v>
      </c>
      <c r="C363" s="9" t="str">
        <f>[3]SRIOT_2019!$AU$3</f>
        <v>Primary glass</v>
      </c>
      <c r="D363" s="24" t="s">
        <v>2</v>
      </c>
      <c r="E363" s="24" t="str">
        <f t="shared" ref="E363:E364" si="98">E362</f>
        <v>Agriculture</v>
      </c>
      <c r="F363" s="24" t="s">
        <v>0</v>
      </c>
      <c r="G363" s="48">
        <f>[3]Industrie!$D$63</f>
        <v>-0.57267892389616804</v>
      </c>
      <c r="H363" s="40">
        <f t="shared" si="94"/>
        <v>-0.59725720146893768</v>
      </c>
      <c r="I363" s="49">
        <f>[3]Industrie!$H$63</f>
        <v>-0.62183547904170733</v>
      </c>
      <c r="J363" s="48">
        <f>[3]Industrie!$E$63</f>
        <v>-0.75947045905533361</v>
      </c>
      <c r="K363" s="40">
        <f t="shared" si="96"/>
        <v>-0.82455411630003561</v>
      </c>
      <c r="L363" s="49">
        <f>[3]Industrie!$I$63</f>
        <v>-0.88963777354473772</v>
      </c>
      <c r="M363" s="57"/>
    </row>
    <row r="364" spans="1:13" x14ac:dyDescent="0.2">
      <c r="A364" s="62" t="str">
        <f>A363</f>
        <v>Packaging recyc</v>
      </c>
      <c r="B364" s="24" t="str">
        <f t="shared" si="97"/>
        <v>A</v>
      </c>
      <c r="C364" s="47" t="str">
        <f>[3]SRIOT_2019!$AV$3</f>
        <v>Secondary glass</v>
      </c>
      <c r="D364" s="27" t="s">
        <v>2</v>
      </c>
      <c r="E364" s="24" t="str">
        <f t="shared" si="98"/>
        <v>Agriculture</v>
      </c>
      <c r="F364" s="27" t="s">
        <v>0</v>
      </c>
      <c r="G364" s="58">
        <f>[3]Industrie!$D$64</f>
        <v>6.5294325918602061</v>
      </c>
      <c r="H364" s="44">
        <f t="shared" si="94"/>
        <v>6.5569574001844568</v>
      </c>
      <c r="I364" s="60">
        <f>[3]Industrie!$H$64</f>
        <v>6.5844822085087076</v>
      </c>
      <c r="J364" s="58">
        <f>[3]Industrie!$E$64</f>
        <v>7.6962327497247625</v>
      </c>
      <c r="K364" s="44">
        <f t="shared" si="96"/>
        <v>6.7250145678088202</v>
      </c>
      <c r="L364" s="60">
        <f>[3]Industrie!$I$64</f>
        <v>5.753796385892878</v>
      </c>
      <c r="M364" s="57"/>
    </row>
    <row r="365" spans="1:13" x14ac:dyDescent="0.2">
      <c r="A365" s="45" t="s">
        <v>132</v>
      </c>
      <c r="B365" s="13" t="s">
        <v>92</v>
      </c>
      <c r="C365" s="46" t="str">
        <f>C361</f>
        <v>Paper products</v>
      </c>
      <c r="D365" s="13" t="s">
        <v>2</v>
      </c>
      <c r="E365" s="32" t="str">
        <f>[3]sfec_run2!AY$2</f>
        <v>Food industry</v>
      </c>
      <c r="F365" s="13" t="s">
        <v>1</v>
      </c>
      <c r="G365" s="54">
        <f>[3]Industrie!B$37</f>
        <v>5.0836751160930164E-2</v>
      </c>
      <c r="H365" s="41">
        <f t="shared" si="94"/>
        <v>0.1021279242532078</v>
      </c>
      <c r="I365" s="56">
        <f>[3]Industrie!F$37</f>
        <v>0.15341909734548542</v>
      </c>
      <c r="J365" s="54">
        <f>[3]Industrie!C$37</f>
        <v>2.9730743973992103E-2</v>
      </c>
      <c r="K365" s="41">
        <f>(L365+J365)/2</f>
        <v>3.6328447722387525E-2</v>
      </c>
      <c r="L365" s="56">
        <f>[3]Industrie!G$37</f>
        <v>4.2926151470782943E-2</v>
      </c>
      <c r="M365" s="57"/>
    </row>
    <row r="366" spans="1:13" x14ac:dyDescent="0.2">
      <c r="A366" s="61" t="str">
        <f>A365</f>
        <v>Packaging recyc</v>
      </c>
      <c r="B366" s="24" t="str">
        <f>B365</f>
        <v>A</v>
      </c>
      <c r="C366" s="9" t="str">
        <f t="shared" ref="C366:C380" si="99">C362</f>
        <v>Rubber and plastic products</v>
      </c>
      <c r="D366" s="24" t="s">
        <v>2</v>
      </c>
      <c r="E366" s="24" t="str">
        <f>E365</f>
        <v>Food industry</v>
      </c>
      <c r="F366" s="24" t="str">
        <f>F365</f>
        <v>sub_category</v>
      </c>
      <c r="G366" s="48">
        <f>[3]Industrie!B$36</f>
        <v>-0.1480565185635021</v>
      </c>
      <c r="H366" s="40">
        <f t="shared" si="94"/>
        <v>-0.28207228623617064</v>
      </c>
      <c r="I366" s="49">
        <f>[3]Industrie!F$36</f>
        <v>-0.41608805390883913</v>
      </c>
      <c r="J366" s="48">
        <f>[3]Industrie!C$36</f>
        <v>-0.15372218050577011</v>
      </c>
      <c r="K366" s="40">
        <f t="shared" ref="K366:K368" si="100">(L366+J366)/2</f>
        <v>-0.29463473495677756</v>
      </c>
      <c r="L366" s="49">
        <f>[3]Industrie!G$36</f>
        <v>-0.43554728940778498</v>
      </c>
      <c r="M366" s="57"/>
    </row>
    <row r="367" spans="1:13" x14ac:dyDescent="0.2">
      <c r="A367" s="61" t="str">
        <f>A366</f>
        <v>Packaging recyc</v>
      </c>
      <c r="B367" s="24" t="str">
        <f t="shared" ref="B367:B368" si="101">B366</f>
        <v>A</v>
      </c>
      <c r="C367" s="9" t="str">
        <f t="shared" si="99"/>
        <v>Primary glass</v>
      </c>
      <c r="D367" s="24" t="s">
        <v>2</v>
      </c>
      <c r="E367" s="24" t="str">
        <f t="shared" ref="E367:E368" si="102">E366</f>
        <v>Food industry</v>
      </c>
      <c r="F367" s="24" t="str">
        <f>F366</f>
        <v>sub_category</v>
      </c>
      <c r="G367" s="48">
        <f>[3]Industrie!$D$65</f>
        <v>-0.57871127045438242</v>
      </c>
      <c r="H367" s="40">
        <f t="shared" si="94"/>
        <v>-0.60294258482684671</v>
      </c>
      <c r="I367" s="49">
        <f>[3]Industrie!$H$65</f>
        <v>-0.62717389919931099</v>
      </c>
      <c r="J367" s="48">
        <f>[3]Industrie!$E$65</f>
        <v>-0.76286593292639981</v>
      </c>
      <c r="K367" s="40">
        <f t="shared" si="100"/>
        <v>-0.82703082627732027</v>
      </c>
      <c r="L367" s="49">
        <f>[3]Industrie!$I$65</f>
        <v>-0.89119571962824073</v>
      </c>
      <c r="M367" s="57"/>
    </row>
    <row r="368" spans="1:13" x14ac:dyDescent="0.2">
      <c r="A368" s="62" t="str">
        <f>A367</f>
        <v>Packaging recyc</v>
      </c>
      <c r="B368" s="24" t="str">
        <f t="shared" si="101"/>
        <v>A</v>
      </c>
      <c r="C368" s="47" t="str">
        <f t="shared" si="99"/>
        <v>Secondary glass</v>
      </c>
      <c r="D368" s="27" t="s">
        <v>2</v>
      </c>
      <c r="E368" s="24" t="str">
        <f t="shared" si="102"/>
        <v>Food industry</v>
      </c>
      <c r="F368" s="27" t="str">
        <f>F367</f>
        <v>sub_category</v>
      </c>
      <c r="G368" s="58">
        <f>[3]Industrie!$D$66</f>
        <v>7.9067181575946801</v>
      </c>
      <c r="H368" s="44">
        <f t="shared" si="94"/>
        <v>7.9392778102770007</v>
      </c>
      <c r="I368" s="60">
        <f>[3]Industrie!$H$66</f>
        <v>7.9718374629593214</v>
      </c>
      <c r="J368" s="58">
        <f>[3]Industrie!$E$66</f>
        <v>9.2869496724596079</v>
      </c>
      <c r="K368" s="44">
        <f t="shared" si="100"/>
        <v>8.1380760341978871</v>
      </c>
      <c r="L368" s="60">
        <f>[3]Industrie!$I$66</f>
        <v>6.9892023959361671</v>
      </c>
      <c r="M368" s="57"/>
    </row>
    <row r="369" spans="1:13" x14ac:dyDescent="0.2">
      <c r="A369" s="45" t="s">
        <v>132</v>
      </c>
      <c r="B369" s="13" t="s">
        <v>92</v>
      </c>
      <c r="C369" s="46" t="str">
        <f>C365</f>
        <v>Paper products</v>
      </c>
      <c r="D369" s="13" t="s">
        <v>2</v>
      </c>
      <c r="E369" s="32" t="str">
        <f>[3]sfec_run2!AN$3</f>
        <v>Other chemicals</v>
      </c>
      <c r="F369" s="13" t="s">
        <v>2</v>
      </c>
      <c r="G369" s="54">
        <f>[3]Industrie!B$37</f>
        <v>5.0836751160930164E-2</v>
      </c>
      <c r="H369" s="41">
        <f t="shared" si="94"/>
        <v>0.1021279242532078</v>
      </c>
      <c r="I369" s="56">
        <f>[3]Industrie!F$37</f>
        <v>0.15341909734548542</v>
      </c>
      <c r="J369" s="54">
        <f>[3]Industrie!C$37</f>
        <v>2.9730743973992103E-2</v>
      </c>
      <c r="K369" s="41">
        <f>(L369+J369)/2</f>
        <v>3.6328447722387525E-2</v>
      </c>
      <c r="L369" s="56">
        <f>[3]Industrie!G$37</f>
        <v>4.2926151470782943E-2</v>
      </c>
      <c r="M369" s="57"/>
    </row>
    <row r="370" spans="1:13" x14ac:dyDescent="0.2">
      <c r="A370" s="61" t="str">
        <f>A369</f>
        <v>Packaging recyc</v>
      </c>
      <c r="B370" s="24" t="str">
        <f>B369</f>
        <v>A</v>
      </c>
      <c r="C370" s="9" t="str">
        <f t="shared" si="99"/>
        <v>Rubber and plastic products</v>
      </c>
      <c r="D370" s="24" t="s">
        <v>2</v>
      </c>
      <c r="E370" s="24" t="str">
        <f>E369</f>
        <v>Other chemicals</v>
      </c>
      <c r="F370" s="24" t="s">
        <v>2</v>
      </c>
      <c r="G370" s="48">
        <f>[3]Industrie!B$36</f>
        <v>-0.1480565185635021</v>
      </c>
      <c r="H370" s="40">
        <f t="shared" si="94"/>
        <v>-0.28207228623617064</v>
      </c>
      <c r="I370" s="49">
        <f>[3]Industrie!F$36</f>
        <v>-0.41608805390883913</v>
      </c>
      <c r="J370" s="48">
        <f>[3]Industrie!C$36</f>
        <v>-0.15372218050577011</v>
      </c>
      <c r="K370" s="40">
        <f t="shared" ref="K370:K372" si="103">(L370+J370)/2</f>
        <v>-0.29463473495677756</v>
      </c>
      <c r="L370" s="49">
        <f>[3]Industrie!G$36</f>
        <v>-0.43554728940778498</v>
      </c>
      <c r="M370" s="57"/>
    </row>
    <row r="371" spans="1:13" x14ac:dyDescent="0.2">
      <c r="A371" s="61" t="str">
        <f>A370</f>
        <v>Packaging recyc</v>
      </c>
      <c r="B371" s="24" t="str">
        <f t="shared" ref="B371:B372" si="104">B370</f>
        <v>A</v>
      </c>
      <c r="C371" s="9" t="str">
        <f t="shared" si="99"/>
        <v>Primary glass</v>
      </c>
      <c r="D371" s="24" t="s">
        <v>2</v>
      </c>
      <c r="E371" s="24" t="str">
        <f t="shared" ref="E371:E372" si="105">E370</f>
        <v>Other chemicals</v>
      </c>
      <c r="F371" s="24" t="s">
        <v>2</v>
      </c>
      <c r="G371" s="48">
        <f>[3]Industrie!$D$67</f>
        <v>-0.56456788228313859</v>
      </c>
      <c r="H371" s="40">
        <f t="shared" si="94"/>
        <v>-0.58961268360893015</v>
      </c>
      <c r="I371" s="49">
        <f>[3]Industrie!$H$67</f>
        <v>-0.61465748493472172</v>
      </c>
      <c r="J371" s="48">
        <f>[3]Industrie!$E$67</f>
        <v>-0.75490493391542446</v>
      </c>
      <c r="K371" s="40">
        <f t="shared" si="103"/>
        <v>-0.82122395323740371</v>
      </c>
      <c r="L371" s="49">
        <f>[3]Industrie!$I$67</f>
        <v>-0.88754297255938286</v>
      </c>
      <c r="M371" s="57"/>
    </row>
    <row r="372" spans="1:13" x14ac:dyDescent="0.2">
      <c r="A372" s="62" t="str">
        <f>A371</f>
        <v>Packaging recyc</v>
      </c>
      <c r="B372" s="27" t="str">
        <f t="shared" si="104"/>
        <v>A</v>
      </c>
      <c r="C372" s="47" t="str">
        <f t="shared" si="99"/>
        <v>Secondary glass</v>
      </c>
      <c r="D372" s="27" t="s">
        <v>2</v>
      </c>
      <c r="E372" s="27" t="str">
        <f t="shared" si="105"/>
        <v>Other chemicals</v>
      </c>
      <c r="F372" s="28" t="s">
        <v>2</v>
      </c>
      <c r="G372" s="58">
        <f>[3]Industrie!$D$68</f>
        <v>5.268432866079845</v>
      </c>
      <c r="H372" s="44">
        <f t="shared" si="94"/>
        <v>5.2913479278759761</v>
      </c>
      <c r="I372" s="60">
        <f>[3]Industrie!$H$68</f>
        <v>5.3142629896721072</v>
      </c>
      <c r="J372" s="58">
        <f>[3]Industrie!$E$68</f>
        <v>6.2398219274033009</v>
      </c>
      <c r="K372" s="44">
        <f t="shared" si="103"/>
        <v>5.431259542737326</v>
      </c>
      <c r="L372" s="60">
        <f>[3]Industrie!$I$68</f>
        <v>4.6226971580713512</v>
      </c>
      <c r="M372" s="57"/>
    </row>
    <row r="373" spans="1:13" x14ac:dyDescent="0.2">
      <c r="A373" s="45" t="s">
        <v>132</v>
      </c>
      <c r="B373" s="13" t="s">
        <v>92</v>
      </c>
      <c r="C373" s="46" t="str">
        <f>C369</f>
        <v>Paper products</v>
      </c>
      <c r="D373" s="13" t="s">
        <v>2</v>
      </c>
      <c r="E373" s="32" t="str">
        <f>[3]sfec_run2!BK$2</f>
        <v>Other manufacturing industry</v>
      </c>
      <c r="F373" s="13" t="s">
        <v>1</v>
      </c>
      <c r="G373" s="54">
        <f>[3]Industrie!B$37</f>
        <v>5.0836751160930164E-2</v>
      </c>
      <c r="H373" s="41">
        <f t="shared" si="94"/>
        <v>0.1021279242532078</v>
      </c>
      <c r="I373" s="56">
        <f>[3]Industrie!F$37</f>
        <v>0.15341909734548542</v>
      </c>
      <c r="J373" s="54">
        <f>[3]Industrie!C$37</f>
        <v>2.9730743973992103E-2</v>
      </c>
      <c r="K373" s="41">
        <f>(L373+J373)/2</f>
        <v>3.6328447722387525E-2</v>
      </c>
      <c r="L373" s="56">
        <f>[3]Industrie!G$37</f>
        <v>4.2926151470782943E-2</v>
      </c>
      <c r="M373" s="57"/>
    </row>
    <row r="374" spans="1:13" x14ac:dyDescent="0.2">
      <c r="A374" s="61" t="str">
        <f>A373</f>
        <v>Packaging recyc</v>
      </c>
      <c r="B374" s="24" t="str">
        <f>B373</f>
        <v>A</v>
      </c>
      <c r="C374" s="9" t="str">
        <f t="shared" si="99"/>
        <v>Rubber and plastic products</v>
      </c>
      <c r="D374" s="24" t="s">
        <v>2</v>
      </c>
      <c r="E374" s="24" t="str">
        <f>E373</f>
        <v>Other manufacturing industry</v>
      </c>
      <c r="F374" s="24" t="str">
        <f>F373</f>
        <v>sub_category</v>
      </c>
      <c r="G374" s="48">
        <f>[3]Industrie!B$36</f>
        <v>-0.1480565185635021</v>
      </c>
      <c r="H374" s="40">
        <f t="shared" si="94"/>
        <v>-0.28207228623617064</v>
      </c>
      <c r="I374" s="49">
        <f>[3]Industrie!F$36</f>
        <v>-0.41608805390883913</v>
      </c>
      <c r="J374" s="48">
        <f>[3]Industrie!C$36</f>
        <v>-0.15372218050577011</v>
      </c>
      <c r="K374" s="40">
        <f t="shared" ref="K374:K376" si="106">(L374+J374)/2</f>
        <v>-0.29463473495677756</v>
      </c>
      <c r="L374" s="49">
        <f>[3]Industrie!G$36</f>
        <v>-0.43554728940778498</v>
      </c>
      <c r="M374" s="57"/>
    </row>
    <row r="375" spans="1:13" x14ac:dyDescent="0.2">
      <c r="A375" s="61" t="str">
        <f>A374</f>
        <v>Packaging recyc</v>
      </c>
      <c r="B375" s="24" t="str">
        <f t="shared" ref="B375:B376" si="107">B374</f>
        <v>A</v>
      </c>
      <c r="C375" s="9" t="str">
        <f t="shared" si="99"/>
        <v>Primary glass</v>
      </c>
      <c r="D375" s="24" t="s">
        <v>2</v>
      </c>
      <c r="E375" s="24" t="str">
        <f t="shared" ref="E375:E376" si="108">E374</f>
        <v>Other manufacturing industry</v>
      </c>
      <c r="F375" s="24" t="str">
        <f>F374</f>
        <v>sub_category</v>
      </c>
      <c r="G375" s="48">
        <v>0</v>
      </c>
      <c r="H375" s="40">
        <f t="shared" si="94"/>
        <v>0</v>
      </c>
      <c r="I375" s="49">
        <v>0</v>
      </c>
      <c r="J375" s="48">
        <v>0</v>
      </c>
      <c r="K375" s="40">
        <f t="shared" si="106"/>
        <v>0</v>
      </c>
      <c r="L375" s="49">
        <v>0</v>
      </c>
      <c r="M375" s="57"/>
    </row>
    <row r="376" spans="1:13" x14ac:dyDescent="0.2">
      <c r="A376" s="62" t="str">
        <f>A375</f>
        <v>Packaging recyc</v>
      </c>
      <c r="B376" s="24" t="str">
        <f t="shared" si="107"/>
        <v>A</v>
      </c>
      <c r="C376" s="47" t="str">
        <f t="shared" si="99"/>
        <v>Secondary glass</v>
      </c>
      <c r="D376" s="27" t="s">
        <v>2</v>
      </c>
      <c r="E376" s="24" t="str">
        <f t="shared" si="108"/>
        <v>Other manufacturing industry</v>
      </c>
      <c r="F376" s="27" t="str">
        <f>F375</f>
        <v>sub_category</v>
      </c>
      <c r="G376" s="58">
        <v>0</v>
      </c>
      <c r="H376" s="44">
        <f t="shared" si="94"/>
        <v>0</v>
      </c>
      <c r="I376" s="60">
        <v>0</v>
      </c>
      <c r="J376" s="58">
        <v>0</v>
      </c>
      <c r="K376" s="44">
        <f t="shared" si="106"/>
        <v>0</v>
      </c>
      <c r="L376" s="60">
        <v>0</v>
      </c>
      <c r="M376" s="57"/>
    </row>
    <row r="377" spans="1:13" x14ac:dyDescent="0.2">
      <c r="A377" s="45" t="s">
        <v>132</v>
      </c>
      <c r="B377" s="13" t="s">
        <v>92</v>
      </c>
      <c r="C377" s="46" t="str">
        <f>C373</f>
        <v>Paper products</v>
      </c>
      <c r="D377" s="13" t="s">
        <v>2</v>
      </c>
      <c r="E377" s="32" t="str">
        <f>[3]sfec_run2!CK$1</f>
        <v>Services</v>
      </c>
      <c r="F377" s="13" t="s">
        <v>0</v>
      </c>
      <c r="G377" s="54">
        <f>[3]Industrie!B$37</f>
        <v>5.0836751160930164E-2</v>
      </c>
      <c r="H377" s="41">
        <f t="shared" si="94"/>
        <v>0.1021279242532078</v>
      </c>
      <c r="I377" s="56">
        <f>[3]Industrie!F$37</f>
        <v>0.15341909734548542</v>
      </c>
      <c r="J377" s="54">
        <f>[3]Industrie!C$37</f>
        <v>2.9730743973992103E-2</v>
      </c>
      <c r="K377" s="41">
        <f>(L377+J377)/2</f>
        <v>3.6328447722387525E-2</v>
      </c>
      <c r="L377" s="56">
        <f>[3]Industrie!G$37</f>
        <v>4.2926151470782943E-2</v>
      </c>
      <c r="M377" s="57"/>
    </row>
    <row r="378" spans="1:13" x14ac:dyDescent="0.2">
      <c r="A378" s="38" t="str">
        <f>A377</f>
        <v>Packaging recyc</v>
      </c>
      <c r="B378" s="24" t="str">
        <f>B377</f>
        <v>A</v>
      </c>
      <c r="C378" s="9" t="str">
        <f t="shared" si="99"/>
        <v>Rubber and plastic products</v>
      </c>
      <c r="D378" s="24" t="s">
        <v>2</v>
      </c>
      <c r="E378" s="24" t="str">
        <f>E377</f>
        <v>Services</v>
      </c>
      <c r="F378" s="24" t="str">
        <f>F377</f>
        <v>category</v>
      </c>
      <c r="G378" s="48">
        <f>[3]Industrie!B$36</f>
        <v>-0.1480565185635021</v>
      </c>
      <c r="H378" s="40">
        <f t="shared" si="94"/>
        <v>-0.28207228623617064</v>
      </c>
      <c r="I378" s="49">
        <f>[3]Industrie!F$36</f>
        <v>-0.41608805390883913</v>
      </c>
      <c r="J378" s="48">
        <f>[3]Industrie!C$36</f>
        <v>-0.15372218050577011</v>
      </c>
      <c r="K378" s="40">
        <f t="shared" ref="K378:K380" si="109">(L378+J378)/2</f>
        <v>-0.29463473495677756</v>
      </c>
      <c r="L378" s="49">
        <f>[3]Industrie!G$36</f>
        <v>-0.43554728940778498</v>
      </c>
      <c r="M378" s="57"/>
    </row>
    <row r="379" spans="1:13" x14ac:dyDescent="0.2">
      <c r="A379" s="38" t="str">
        <f>A378</f>
        <v>Packaging recyc</v>
      </c>
      <c r="B379" s="24" t="str">
        <f t="shared" ref="B379:B380" si="110">B378</f>
        <v>A</v>
      </c>
      <c r="C379" s="9" t="str">
        <f t="shared" si="99"/>
        <v>Primary glass</v>
      </c>
      <c r="D379" s="24" t="s">
        <v>2</v>
      </c>
      <c r="E379" s="24" t="str">
        <f t="shared" ref="E379:F380" si="111">E378</f>
        <v>Services</v>
      </c>
      <c r="F379" s="24" t="str">
        <f t="shared" si="111"/>
        <v>category</v>
      </c>
      <c r="G379" s="48">
        <f>[3]Industrie!$D$71</f>
        <v>-0.54877711311379773</v>
      </c>
      <c r="H379" s="40">
        <f t="shared" si="94"/>
        <v>-0.57473015400331562</v>
      </c>
      <c r="I379" s="49">
        <f>[3]Industrie!$H$71</f>
        <v>-0.60068319489283339</v>
      </c>
      <c r="J379" s="48">
        <f>[3]Industrie!$E$71</f>
        <v>-0.74601666073663586</v>
      </c>
      <c r="K379" s="40">
        <f t="shared" si="109"/>
        <v>-0.81474071240014623</v>
      </c>
      <c r="L379" s="49">
        <f>[3]Industrie!$I$71</f>
        <v>-0.88346476406365648</v>
      </c>
      <c r="M379" s="57"/>
    </row>
    <row r="380" spans="1:13" x14ac:dyDescent="0.2">
      <c r="A380" s="39" t="str">
        <f>A379</f>
        <v>Packaging recyc</v>
      </c>
      <c r="B380" s="27" t="str">
        <f t="shared" si="110"/>
        <v>A</v>
      </c>
      <c r="C380" s="47" t="str">
        <f t="shared" si="99"/>
        <v>Secondary glass</v>
      </c>
      <c r="D380" s="27" t="s">
        <v>2</v>
      </c>
      <c r="E380" s="27" t="str">
        <f t="shared" si="111"/>
        <v>Services</v>
      </c>
      <c r="F380" s="27" t="str">
        <f t="shared" si="111"/>
        <v>category</v>
      </c>
      <c r="G380" s="58">
        <f>[3]Industrie!$D$72</f>
        <v>3.7895408265363937</v>
      </c>
      <c r="H380" s="44">
        <f t="shared" si="94"/>
        <v>3.8070496084536534</v>
      </c>
      <c r="I380" s="60">
        <f>[3]Industrie!$H$72</f>
        <v>3.8245583903709131</v>
      </c>
      <c r="J380" s="58">
        <f>[3]Industrie!$E$72</f>
        <v>4.5317530615649471</v>
      </c>
      <c r="K380" s="44">
        <f t="shared" si="109"/>
        <v>3.9139523073899749</v>
      </c>
      <c r="L380" s="60">
        <f>[3]Industrie!$I$72</f>
        <v>3.2961515532150027</v>
      </c>
      <c r="M380" s="57"/>
    </row>
    <row r="381" spans="1:13" x14ac:dyDescent="0.2">
      <c r="A381" s="53" t="s">
        <v>133</v>
      </c>
      <c r="B381" s="13" t="s">
        <v>92</v>
      </c>
      <c r="C381" s="32" t="str">
        <f t="array" ref="C381:C383">TRANSPOSE([3]sfec_run2!CK$3:CM$3)</f>
        <v>Waste incineration</v>
      </c>
      <c r="D381" s="13" t="s">
        <v>2</v>
      </c>
      <c r="E381" s="32" t="str">
        <f>[3]sfec_run2!E$1</f>
        <v>Agriculture</v>
      </c>
      <c r="F381" s="33" t="s">
        <v>0</v>
      </c>
      <c r="G381" s="35">
        <f>[3]Déchets!D76</f>
        <v>0.17069117085630015</v>
      </c>
      <c r="H381" s="55">
        <f>[3]Déchets!E76</f>
        <v>0.1942211874995996</v>
      </c>
      <c r="I381" s="36">
        <f>[3]Déchets!F76</f>
        <v>0.21746787115530064</v>
      </c>
      <c r="J381" s="35">
        <f>[3]Déchets!K76</f>
        <v>0.18376695363056594</v>
      </c>
      <c r="K381" s="55">
        <f>[3]Déchets!L76</f>
        <v>0.10520230288353227</v>
      </c>
      <c r="L381" s="36">
        <f>[3]Déchets!M76</f>
        <v>4.4459298724188079E-2</v>
      </c>
      <c r="M381" s="57"/>
    </row>
    <row r="382" spans="1:13" x14ac:dyDescent="0.2">
      <c r="A382" s="38" t="str">
        <f>A381</f>
        <v>Waste treatment</v>
      </c>
      <c r="B382" s="24" t="s">
        <v>92</v>
      </c>
      <c r="C382" s="23" t="str">
        <v>Landfill</v>
      </c>
      <c r="D382" s="24" t="s">
        <v>2</v>
      </c>
      <c r="E382" s="24" t="str">
        <f>E381</f>
        <v>Agriculture</v>
      </c>
      <c r="F382" s="25" t="s">
        <v>0</v>
      </c>
      <c r="G382" s="14">
        <f>[3]Déchets!D77</f>
        <v>-0.40301898958443738</v>
      </c>
      <c r="H382" s="57">
        <f>[3]Déchets!E77</f>
        <v>-0.45608207113900257</v>
      </c>
      <c r="I382" s="16">
        <f>[3]Déchets!F77</f>
        <v>-0.50850620195859952</v>
      </c>
      <c r="J382" s="14">
        <f>[3]Déchets!K77</f>
        <v>-0.56307320524482696</v>
      </c>
      <c r="K382" s="57">
        <f>[3]Déchets!L77</f>
        <v>-0.69229517103205207</v>
      </c>
      <c r="L382" s="16">
        <f>[3]Déchets!M77</f>
        <v>-0.74052310737367899</v>
      </c>
      <c r="M382" s="57"/>
    </row>
    <row r="383" spans="1:13" x14ac:dyDescent="0.2">
      <c r="A383" s="27" t="str">
        <f>A382</f>
        <v>Waste treatment</v>
      </c>
      <c r="B383" s="27" t="s">
        <v>92</v>
      </c>
      <c r="C383" s="26" t="str">
        <v>Other Waste treatment</v>
      </c>
      <c r="D383" s="27" t="s">
        <v>2</v>
      </c>
      <c r="E383" s="27" t="str">
        <f t="shared" ref="E383" si="112">E382</f>
        <v>Agriculture</v>
      </c>
      <c r="F383" s="28" t="s">
        <v>0</v>
      </c>
      <c r="G383" s="30">
        <f>[3]Déchets!D78</f>
        <v>0.13486849062074513</v>
      </c>
      <c r="H383" s="59">
        <f>[3]Déchets!E78</f>
        <v>0.15055432281972436</v>
      </c>
      <c r="I383" s="31">
        <f>[3]Déchets!F78</f>
        <v>0.16605127654202012</v>
      </c>
      <c r="J383" s="30">
        <f>[3]Déchets!K78</f>
        <v>0.29574129116672832</v>
      </c>
      <c r="K383" s="59">
        <f>[3]Déchets!L78</f>
        <v>0.60042536671046554</v>
      </c>
      <c r="L383" s="31">
        <f>[3]Déchets!M78</f>
        <v>0.77576793843227265</v>
      </c>
      <c r="M383" s="57"/>
    </row>
    <row r="384" spans="1:13" x14ac:dyDescent="0.2">
      <c r="A384" s="45" t="str">
        <f>A381</f>
        <v>Waste treatment</v>
      </c>
      <c r="B384" s="46" t="s">
        <v>92</v>
      </c>
      <c r="C384" s="46" t="str">
        <f>C381</f>
        <v>Waste incineration</v>
      </c>
      <c r="D384" s="13" t="s">
        <v>2</v>
      </c>
      <c r="E384" s="32" t="str">
        <f>[3]sfec_run2!U$1</f>
        <v>Extractive industry</v>
      </c>
      <c r="F384" s="33" t="s">
        <v>0</v>
      </c>
      <c r="G384" s="35">
        <f>G381</f>
        <v>0.17069117085630015</v>
      </c>
      <c r="H384" s="55">
        <f t="shared" ref="H384:L384" si="113">H381</f>
        <v>0.1942211874995996</v>
      </c>
      <c r="I384" s="36">
        <f t="shared" si="113"/>
        <v>0.21746787115530064</v>
      </c>
      <c r="J384" s="35">
        <f t="shared" si="113"/>
        <v>0.18376695363056594</v>
      </c>
      <c r="K384" s="55">
        <f t="shared" si="113"/>
        <v>0.10520230288353227</v>
      </c>
      <c r="L384" s="36">
        <f t="shared" si="113"/>
        <v>4.4459298724188079E-2</v>
      </c>
      <c r="M384" s="57"/>
    </row>
    <row r="385" spans="1:13" x14ac:dyDescent="0.2">
      <c r="A385" s="38" t="str">
        <f t="shared" ref="A385:A404" si="114">A382</f>
        <v>Waste treatment</v>
      </c>
      <c r="B385" s="24" t="s">
        <v>92</v>
      </c>
      <c r="C385" s="9" t="str">
        <f t="shared" ref="C385:C404" si="115">C382</f>
        <v>Landfill</v>
      </c>
      <c r="D385" s="24" t="s">
        <v>2</v>
      </c>
      <c r="E385" s="24" t="str">
        <f>E384</f>
        <v>Extractive industry</v>
      </c>
      <c r="F385" s="25" t="s">
        <v>0</v>
      </c>
      <c r="G385" s="14">
        <f t="shared" ref="G385:L400" si="116">G382</f>
        <v>-0.40301898958443738</v>
      </c>
      <c r="H385" s="57">
        <f t="shared" si="116"/>
        <v>-0.45608207113900257</v>
      </c>
      <c r="I385" s="16">
        <f t="shared" si="116"/>
        <v>-0.50850620195859952</v>
      </c>
      <c r="J385" s="14">
        <f t="shared" si="116"/>
        <v>-0.56307320524482696</v>
      </c>
      <c r="K385" s="57">
        <f t="shared" si="116"/>
        <v>-0.69229517103205207</v>
      </c>
      <c r="L385" s="16">
        <f t="shared" si="116"/>
        <v>-0.74052310737367899</v>
      </c>
      <c r="M385" s="57"/>
    </row>
    <row r="386" spans="1:13" x14ac:dyDescent="0.2">
      <c r="A386" s="27" t="str">
        <f t="shared" si="114"/>
        <v>Waste treatment</v>
      </c>
      <c r="B386" s="27" t="s">
        <v>92</v>
      </c>
      <c r="C386" s="47" t="str">
        <f t="shared" si="115"/>
        <v>Other Waste treatment</v>
      </c>
      <c r="D386" s="27" t="s">
        <v>2</v>
      </c>
      <c r="E386" s="27" t="str">
        <f t="shared" ref="E386" si="117">E385</f>
        <v>Extractive industry</v>
      </c>
      <c r="F386" s="28" t="s">
        <v>0</v>
      </c>
      <c r="G386" s="30">
        <f t="shared" si="116"/>
        <v>0.13486849062074513</v>
      </c>
      <c r="H386" s="59">
        <f t="shared" si="116"/>
        <v>0.15055432281972436</v>
      </c>
      <c r="I386" s="31">
        <f t="shared" si="116"/>
        <v>0.16605127654202012</v>
      </c>
      <c r="J386" s="30">
        <f t="shared" si="116"/>
        <v>0.29574129116672832</v>
      </c>
      <c r="K386" s="59">
        <f t="shared" si="116"/>
        <v>0.60042536671046554</v>
      </c>
      <c r="L386" s="31">
        <f t="shared" si="116"/>
        <v>0.77576793843227265</v>
      </c>
      <c r="M386" s="57"/>
    </row>
    <row r="387" spans="1:13" x14ac:dyDescent="0.2">
      <c r="A387" s="45" t="str">
        <f t="shared" si="114"/>
        <v>Waste treatment</v>
      </c>
      <c r="B387" s="46" t="s">
        <v>92</v>
      </c>
      <c r="C387" s="46" t="str">
        <f t="shared" si="115"/>
        <v>Waste incineration</v>
      </c>
      <c r="D387" s="13" t="s">
        <v>2</v>
      </c>
      <c r="E387" s="32" t="str">
        <f>[3]sfec_run2!AE$1</f>
        <v>Manufacturing industry</v>
      </c>
      <c r="F387" s="33" t="s">
        <v>0</v>
      </c>
      <c r="G387" s="35">
        <f t="shared" si="116"/>
        <v>0.17069117085630015</v>
      </c>
      <c r="H387" s="55">
        <f t="shared" si="116"/>
        <v>0.1942211874995996</v>
      </c>
      <c r="I387" s="36">
        <f t="shared" si="116"/>
        <v>0.21746787115530064</v>
      </c>
      <c r="J387" s="35">
        <f t="shared" si="116"/>
        <v>0.18376695363056594</v>
      </c>
      <c r="K387" s="55">
        <f t="shared" si="116"/>
        <v>0.10520230288353227</v>
      </c>
      <c r="L387" s="36">
        <f t="shared" si="116"/>
        <v>4.4459298724188079E-2</v>
      </c>
      <c r="M387" s="57"/>
    </row>
    <row r="388" spans="1:13" x14ac:dyDescent="0.2">
      <c r="A388" s="38" t="str">
        <f t="shared" si="114"/>
        <v>Waste treatment</v>
      </c>
      <c r="B388" s="24" t="s">
        <v>92</v>
      </c>
      <c r="C388" s="9" t="str">
        <f t="shared" si="115"/>
        <v>Landfill</v>
      </c>
      <c r="D388" s="24" t="s">
        <v>2</v>
      </c>
      <c r="E388" s="24" t="str">
        <f>E387</f>
        <v>Manufacturing industry</v>
      </c>
      <c r="F388" s="25" t="s">
        <v>0</v>
      </c>
      <c r="G388" s="14">
        <f t="shared" si="116"/>
        <v>-0.40301898958443738</v>
      </c>
      <c r="H388" s="57">
        <f t="shared" si="116"/>
        <v>-0.45608207113900257</v>
      </c>
      <c r="I388" s="16">
        <f t="shared" si="116"/>
        <v>-0.50850620195859952</v>
      </c>
      <c r="J388" s="14">
        <f t="shared" si="116"/>
        <v>-0.56307320524482696</v>
      </c>
      <c r="K388" s="57">
        <f t="shared" si="116"/>
        <v>-0.69229517103205207</v>
      </c>
      <c r="L388" s="16">
        <f t="shared" si="116"/>
        <v>-0.74052310737367899</v>
      </c>
      <c r="M388" s="57"/>
    </row>
    <row r="389" spans="1:13" x14ac:dyDescent="0.2">
      <c r="A389" s="27" t="str">
        <f t="shared" si="114"/>
        <v>Waste treatment</v>
      </c>
      <c r="B389" s="27" t="s">
        <v>92</v>
      </c>
      <c r="C389" s="47" t="str">
        <f t="shared" si="115"/>
        <v>Other Waste treatment</v>
      </c>
      <c r="D389" s="27" t="s">
        <v>2</v>
      </c>
      <c r="E389" s="27" t="str">
        <f t="shared" ref="E389" si="118">E388</f>
        <v>Manufacturing industry</v>
      </c>
      <c r="F389" s="28" t="s">
        <v>0</v>
      </c>
      <c r="G389" s="30">
        <f t="shared" si="116"/>
        <v>0.13486849062074513</v>
      </c>
      <c r="H389" s="59">
        <f t="shared" si="116"/>
        <v>0.15055432281972436</v>
      </c>
      <c r="I389" s="31">
        <f t="shared" si="116"/>
        <v>0.16605127654202012</v>
      </c>
      <c r="J389" s="30">
        <f t="shared" si="116"/>
        <v>0.29574129116672832</v>
      </c>
      <c r="K389" s="59">
        <f t="shared" si="116"/>
        <v>0.60042536671046554</v>
      </c>
      <c r="L389" s="31">
        <f t="shared" si="116"/>
        <v>0.77576793843227265</v>
      </c>
      <c r="M389" s="57"/>
    </row>
    <row r="390" spans="1:13" x14ac:dyDescent="0.2">
      <c r="A390" s="45" t="str">
        <f t="shared" si="114"/>
        <v>Waste treatment</v>
      </c>
      <c r="B390" s="46" t="s">
        <v>92</v>
      </c>
      <c r="C390" s="46" t="str">
        <f t="shared" si="115"/>
        <v>Waste incineration</v>
      </c>
      <c r="D390" s="13" t="s">
        <v>2</v>
      </c>
      <c r="E390" s="32" t="str">
        <f>[3]sfec_run2!BO$1</f>
        <v>Energy_industry</v>
      </c>
      <c r="F390" s="33" t="s">
        <v>0</v>
      </c>
      <c r="G390" s="35">
        <f t="shared" si="116"/>
        <v>0.17069117085630015</v>
      </c>
      <c r="H390" s="55">
        <f t="shared" si="116"/>
        <v>0.1942211874995996</v>
      </c>
      <c r="I390" s="36">
        <f t="shared" si="116"/>
        <v>0.21746787115530064</v>
      </c>
      <c r="J390" s="35">
        <f t="shared" si="116"/>
        <v>0.18376695363056594</v>
      </c>
      <c r="K390" s="55">
        <f t="shared" si="116"/>
        <v>0.10520230288353227</v>
      </c>
      <c r="L390" s="36">
        <f t="shared" si="116"/>
        <v>4.4459298724188079E-2</v>
      </c>
      <c r="M390" s="57"/>
    </row>
    <row r="391" spans="1:13" x14ac:dyDescent="0.2">
      <c r="A391" s="38" t="str">
        <f t="shared" si="114"/>
        <v>Waste treatment</v>
      </c>
      <c r="B391" s="24" t="s">
        <v>92</v>
      </c>
      <c r="C391" s="9" t="str">
        <f t="shared" si="115"/>
        <v>Landfill</v>
      </c>
      <c r="D391" s="24" t="s">
        <v>2</v>
      </c>
      <c r="E391" s="24" t="str">
        <f>E390</f>
        <v>Energy_industry</v>
      </c>
      <c r="F391" s="25" t="s">
        <v>0</v>
      </c>
      <c r="G391" s="14">
        <f t="shared" si="116"/>
        <v>-0.40301898958443738</v>
      </c>
      <c r="H391" s="57">
        <f t="shared" si="116"/>
        <v>-0.45608207113900257</v>
      </c>
      <c r="I391" s="16">
        <f t="shared" si="116"/>
        <v>-0.50850620195859952</v>
      </c>
      <c r="J391" s="14">
        <f t="shared" si="116"/>
        <v>-0.56307320524482696</v>
      </c>
      <c r="K391" s="57">
        <f t="shared" si="116"/>
        <v>-0.69229517103205207</v>
      </c>
      <c r="L391" s="16">
        <f t="shared" si="116"/>
        <v>-0.74052310737367899</v>
      </c>
      <c r="M391" s="57"/>
    </row>
    <row r="392" spans="1:13" x14ac:dyDescent="0.2">
      <c r="A392" s="27" t="str">
        <f t="shared" si="114"/>
        <v>Waste treatment</v>
      </c>
      <c r="B392" s="27" t="s">
        <v>92</v>
      </c>
      <c r="C392" s="47" t="str">
        <f t="shared" si="115"/>
        <v>Other Waste treatment</v>
      </c>
      <c r="D392" s="27" t="s">
        <v>2</v>
      </c>
      <c r="E392" s="27" t="str">
        <f t="shared" ref="E392" si="119">E391</f>
        <v>Energy_industry</v>
      </c>
      <c r="F392" s="28" t="s">
        <v>0</v>
      </c>
      <c r="G392" s="30">
        <f t="shared" si="116"/>
        <v>0.13486849062074513</v>
      </c>
      <c r="H392" s="59">
        <f t="shared" si="116"/>
        <v>0.15055432281972436</v>
      </c>
      <c r="I392" s="31">
        <f t="shared" si="116"/>
        <v>0.16605127654202012</v>
      </c>
      <c r="J392" s="30">
        <f t="shared" si="116"/>
        <v>0.29574129116672832</v>
      </c>
      <c r="K392" s="59">
        <f t="shared" si="116"/>
        <v>0.60042536671046554</v>
      </c>
      <c r="L392" s="31">
        <f t="shared" si="116"/>
        <v>0.77576793843227265</v>
      </c>
      <c r="M392" s="57"/>
    </row>
    <row r="393" spans="1:13" x14ac:dyDescent="0.2">
      <c r="A393" s="45" t="str">
        <f t="shared" si="114"/>
        <v>Waste treatment</v>
      </c>
      <c r="B393" s="46" t="s">
        <v>92</v>
      </c>
      <c r="C393" s="46" t="str">
        <f t="shared" si="115"/>
        <v>Waste incineration</v>
      </c>
      <c r="D393" s="13" t="s">
        <v>2</v>
      </c>
      <c r="E393" s="32" t="str">
        <f>[3]sfec_run2!CF$1</f>
        <v>Construction</v>
      </c>
      <c r="F393" s="33" t="s">
        <v>0</v>
      </c>
      <c r="G393" s="35">
        <f t="shared" si="116"/>
        <v>0.17069117085630015</v>
      </c>
      <c r="H393" s="55">
        <f t="shared" si="116"/>
        <v>0.1942211874995996</v>
      </c>
      <c r="I393" s="36">
        <f t="shared" si="116"/>
        <v>0.21746787115530064</v>
      </c>
      <c r="J393" s="35">
        <f t="shared" si="116"/>
        <v>0.18376695363056594</v>
      </c>
      <c r="K393" s="55">
        <f t="shared" si="116"/>
        <v>0.10520230288353227</v>
      </c>
      <c r="L393" s="36">
        <f t="shared" si="116"/>
        <v>4.4459298724188079E-2</v>
      </c>
      <c r="M393" s="57"/>
    </row>
    <row r="394" spans="1:13" x14ac:dyDescent="0.2">
      <c r="A394" s="38" t="str">
        <f t="shared" si="114"/>
        <v>Waste treatment</v>
      </c>
      <c r="B394" s="24" t="s">
        <v>92</v>
      </c>
      <c r="C394" s="9" t="str">
        <f t="shared" si="115"/>
        <v>Landfill</v>
      </c>
      <c r="D394" s="24" t="s">
        <v>2</v>
      </c>
      <c r="E394" s="24" t="str">
        <f>E393</f>
        <v>Construction</v>
      </c>
      <c r="F394" s="25" t="s">
        <v>0</v>
      </c>
      <c r="G394" s="14">
        <f t="shared" si="116"/>
        <v>-0.40301898958443738</v>
      </c>
      <c r="H394" s="57">
        <f t="shared" si="116"/>
        <v>-0.45608207113900257</v>
      </c>
      <c r="I394" s="16">
        <f t="shared" si="116"/>
        <v>-0.50850620195859952</v>
      </c>
      <c r="J394" s="14">
        <f t="shared" si="116"/>
        <v>-0.56307320524482696</v>
      </c>
      <c r="K394" s="57">
        <f t="shared" si="116"/>
        <v>-0.69229517103205207</v>
      </c>
      <c r="L394" s="16">
        <f t="shared" si="116"/>
        <v>-0.74052310737367899</v>
      </c>
      <c r="M394" s="57"/>
    </row>
    <row r="395" spans="1:13" x14ac:dyDescent="0.2">
      <c r="A395" s="27" t="str">
        <f t="shared" si="114"/>
        <v>Waste treatment</v>
      </c>
      <c r="B395" s="27" t="s">
        <v>92</v>
      </c>
      <c r="C395" s="47" t="str">
        <f t="shared" si="115"/>
        <v>Other Waste treatment</v>
      </c>
      <c r="D395" s="27" t="s">
        <v>2</v>
      </c>
      <c r="E395" s="27" t="str">
        <f t="shared" ref="E395" si="120">E394</f>
        <v>Construction</v>
      </c>
      <c r="F395" s="28" t="s">
        <v>0</v>
      </c>
      <c r="G395" s="30">
        <f t="shared" si="116"/>
        <v>0.13486849062074513</v>
      </c>
      <c r="H395" s="59">
        <f t="shared" si="116"/>
        <v>0.15055432281972436</v>
      </c>
      <c r="I395" s="31">
        <f t="shared" si="116"/>
        <v>0.16605127654202012</v>
      </c>
      <c r="J395" s="30">
        <f t="shared" si="116"/>
        <v>0.29574129116672832</v>
      </c>
      <c r="K395" s="59">
        <f t="shared" si="116"/>
        <v>0.60042536671046554</v>
      </c>
      <c r="L395" s="31">
        <f t="shared" si="116"/>
        <v>0.77576793843227265</v>
      </c>
      <c r="M395" s="57"/>
    </row>
    <row r="396" spans="1:13" x14ac:dyDescent="0.2">
      <c r="A396" s="45" t="str">
        <f t="shared" si="114"/>
        <v>Waste treatment</v>
      </c>
      <c r="B396" s="46" t="s">
        <v>92</v>
      </c>
      <c r="C396" s="46" t="str">
        <f t="shared" si="115"/>
        <v>Waste incineration</v>
      </c>
      <c r="D396" s="13" t="s">
        <v>2</v>
      </c>
      <c r="E396" s="32" t="str">
        <f>[3]sfec_run2!CG$1</f>
        <v>Transport</v>
      </c>
      <c r="F396" s="33" t="s">
        <v>0</v>
      </c>
      <c r="G396" s="35">
        <f t="shared" si="116"/>
        <v>0.17069117085630015</v>
      </c>
      <c r="H396" s="55">
        <f t="shared" si="116"/>
        <v>0.1942211874995996</v>
      </c>
      <c r="I396" s="36">
        <f t="shared" si="116"/>
        <v>0.21746787115530064</v>
      </c>
      <c r="J396" s="35">
        <f t="shared" si="116"/>
        <v>0.18376695363056594</v>
      </c>
      <c r="K396" s="55">
        <f t="shared" si="116"/>
        <v>0.10520230288353227</v>
      </c>
      <c r="L396" s="36">
        <f t="shared" si="116"/>
        <v>4.4459298724188079E-2</v>
      </c>
      <c r="M396" s="57"/>
    </row>
    <row r="397" spans="1:13" x14ac:dyDescent="0.2">
      <c r="A397" s="38" t="str">
        <f t="shared" si="114"/>
        <v>Waste treatment</v>
      </c>
      <c r="B397" s="24" t="s">
        <v>92</v>
      </c>
      <c r="C397" s="9" t="str">
        <f t="shared" si="115"/>
        <v>Landfill</v>
      </c>
      <c r="D397" s="24" t="s">
        <v>2</v>
      </c>
      <c r="E397" s="24" t="str">
        <f>E396</f>
        <v>Transport</v>
      </c>
      <c r="F397" s="25" t="s">
        <v>0</v>
      </c>
      <c r="G397" s="14">
        <f t="shared" si="116"/>
        <v>-0.40301898958443738</v>
      </c>
      <c r="H397" s="57">
        <f t="shared" si="116"/>
        <v>-0.45608207113900257</v>
      </c>
      <c r="I397" s="16">
        <f t="shared" si="116"/>
        <v>-0.50850620195859952</v>
      </c>
      <c r="J397" s="14">
        <f t="shared" si="116"/>
        <v>-0.56307320524482696</v>
      </c>
      <c r="K397" s="57">
        <f t="shared" si="116"/>
        <v>-0.69229517103205207</v>
      </c>
      <c r="L397" s="16">
        <f t="shared" si="116"/>
        <v>-0.74052310737367899</v>
      </c>
      <c r="M397" s="57"/>
    </row>
    <row r="398" spans="1:13" x14ac:dyDescent="0.2">
      <c r="A398" s="27" t="str">
        <f t="shared" si="114"/>
        <v>Waste treatment</v>
      </c>
      <c r="B398" s="27" t="s">
        <v>92</v>
      </c>
      <c r="C398" s="47" t="str">
        <f t="shared" si="115"/>
        <v>Other Waste treatment</v>
      </c>
      <c r="D398" s="27" t="s">
        <v>2</v>
      </c>
      <c r="E398" s="27" t="str">
        <f t="shared" ref="E398" si="121">E397</f>
        <v>Transport</v>
      </c>
      <c r="F398" s="28" t="s">
        <v>0</v>
      </c>
      <c r="G398" s="30">
        <f t="shared" si="116"/>
        <v>0.13486849062074513</v>
      </c>
      <c r="H398" s="59">
        <f t="shared" si="116"/>
        <v>0.15055432281972436</v>
      </c>
      <c r="I398" s="31">
        <f t="shared" si="116"/>
        <v>0.16605127654202012</v>
      </c>
      <c r="J398" s="30">
        <f t="shared" si="116"/>
        <v>0.29574129116672832</v>
      </c>
      <c r="K398" s="59">
        <f t="shared" si="116"/>
        <v>0.60042536671046554</v>
      </c>
      <c r="L398" s="31">
        <f t="shared" si="116"/>
        <v>0.77576793843227265</v>
      </c>
      <c r="M398" s="57"/>
    </row>
    <row r="399" spans="1:13" x14ac:dyDescent="0.2">
      <c r="A399" s="45" t="str">
        <f t="shared" si="114"/>
        <v>Waste treatment</v>
      </c>
      <c r="B399" s="46" t="s">
        <v>92</v>
      </c>
      <c r="C399" s="46" t="str">
        <f t="shared" si="115"/>
        <v>Waste incineration</v>
      </c>
      <c r="D399" s="13" t="s">
        <v>2</v>
      </c>
      <c r="E399" s="32" t="str">
        <f>[3]sfec_run2!CK$1</f>
        <v>Services</v>
      </c>
      <c r="F399" s="33" t="s">
        <v>0</v>
      </c>
      <c r="G399" s="35">
        <f t="shared" si="116"/>
        <v>0.17069117085630015</v>
      </c>
      <c r="H399" s="55">
        <f t="shared" si="116"/>
        <v>0.1942211874995996</v>
      </c>
      <c r="I399" s="36">
        <f t="shared" si="116"/>
        <v>0.21746787115530064</v>
      </c>
      <c r="J399" s="35">
        <f t="shared" si="116"/>
        <v>0.18376695363056594</v>
      </c>
      <c r="K399" s="55">
        <f t="shared" si="116"/>
        <v>0.10520230288353227</v>
      </c>
      <c r="L399" s="36">
        <f t="shared" si="116"/>
        <v>4.4459298724188079E-2</v>
      </c>
      <c r="M399" s="57"/>
    </row>
    <row r="400" spans="1:13" x14ac:dyDescent="0.2">
      <c r="A400" s="38" t="str">
        <f t="shared" si="114"/>
        <v>Waste treatment</v>
      </c>
      <c r="B400" s="24" t="s">
        <v>92</v>
      </c>
      <c r="C400" s="9" t="str">
        <f t="shared" si="115"/>
        <v>Landfill</v>
      </c>
      <c r="D400" s="24" t="s">
        <v>2</v>
      </c>
      <c r="E400" s="24" t="str">
        <f>E399</f>
        <v>Services</v>
      </c>
      <c r="F400" s="25" t="s">
        <v>0</v>
      </c>
      <c r="G400" s="14">
        <f t="shared" si="116"/>
        <v>-0.40301898958443738</v>
      </c>
      <c r="H400" s="57">
        <f t="shared" si="116"/>
        <v>-0.45608207113900257</v>
      </c>
      <c r="I400" s="16">
        <f t="shared" si="116"/>
        <v>-0.50850620195859952</v>
      </c>
      <c r="J400" s="14">
        <f t="shared" si="116"/>
        <v>-0.56307320524482696</v>
      </c>
      <c r="K400" s="57">
        <f t="shared" si="116"/>
        <v>-0.69229517103205207</v>
      </c>
      <c r="L400" s="16">
        <f t="shared" si="116"/>
        <v>-0.74052310737367899</v>
      </c>
      <c r="M400" s="57"/>
    </row>
    <row r="401" spans="1:13" x14ac:dyDescent="0.2">
      <c r="A401" s="27" t="str">
        <f t="shared" si="114"/>
        <v>Waste treatment</v>
      </c>
      <c r="B401" s="27" t="s">
        <v>92</v>
      </c>
      <c r="C401" s="47" t="str">
        <f t="shared" si="115"/>
        <v>Other Waste treatment</v>
      </c>
      <c r="D401" s="27" t="s">
        <v>2</v>
      </c>
      <c r="E401" s="27" t="str">
        <f>E400</f>
        <v>Services</v>
      </c>
      <c r="F401" s="28" t="s">
        <v>0</v>
      </c>
      <c r="G401" s="30">
        <f t="shared" ref="G401:L404" si="122">G398</f>
        <v>0.13486849062074513</v>
      </c>
      <c r="H401" s="59">
        <f t="shared" si="122"/>
        <v>0.15055432281972436</v>
      </c>
      <c r="I401" s="31">
        <f t="shared" si="122"/>
        <v>0.16605127654202012</v>
      </c>
      <c r="J401" s="30">
        <f t="shared" si="122"/>
        <v>0.29574129116672832</v>
      </c>
      <c r="K401" s="59">
        <f t="shared" si="122"/>
        <v>0.60042536671046554</v>
      </c>
      <c r="L401" s="31">
        <f t="shared" si="122"/>
        <v>0.77576793843227265</v>
      </c>
      <c r="M401" s="57"/>
    </row>
    <row r="402" spans="1:13" x14ac:dyDescent="0.2">
      <c r="A402" s="45" t="str">
        <f t="shared" si="114"/>
        <v>Waste treatment</v>
      </c>
      <c r="B402" s="46" t="s">
        <v>108</v>
      </c>
      <c r="C402" s="46" t="str">
        <f t="shared" si="115"/>
        <v>Waste incineration</v>
      </c>
      <c r="D402" s="13" t="s">
        <v>2</v>
      </c>
      <c r="E402" s="13" t="s">
        <v>109</v>
      </c>
      <c r="F402" s="13" t="s">
        <v>0</v>
      </c>
      <c r="G402" s="35">
        <f t="shared" si="122"/>
        <v>0.17069117085630015</v>
      </c>
      <c r="H402" s="55">
        <f t="shared" si="122"/>
        <v>0.1942211874995996</v>
      </c>
      <c r="I402" s="36">
        <f t="shared" si="122"/>
        <v>0.21746787115530064</v>
      </c>
      <c r="J402" s="35">
        <f t="shared" si="122"/>
        <v>0.18376695363056594</v>
      </c>
      <c r="K402" s="55">
        <f t="shared" si="122"/>
        <v>0.10520230288353227</v>
      </c>
      <c r="L402" s="36">
        <f t="shared" si="122"/>
        <v>4.4459298724188079E-2</v>
      </c>
      <c r="M402" s="57"/>
    </row>
    <row r="403" spans="1:13" x14ac:dyDescent="0.2">
      <c r="A403" s="38" t="str">
        <f t="shared" si="114"/>
        <v>Waste treatment</v>
      </c>
      <c r="B403" s="24" t="s">
        <v>108</v>
      </c>
      <c r="C403" s="9" t="str">
        <f t="shared" si="115"/>
        <v>Landfill</v>
      </c>
      <c r="D403" s="24" t="s">
        <v>2</v>
      </c>
      <c r="E403" s="24" t="s">
        <v>109</v>
      </c>
      <c r="F403" s="24" t="s">
        <v>0</v>
      </c>
      <c r="G403" s="14">
        <f t="shared" si="122"/>
        <v>-0.40301898958443738</v>
      </c>
      <c r="H403" s="57">
        <f t="shared" si="122"/>
        <v>-0.45608207113900257</v>
      </c>
      <c r="I403" s="16">
        <f t="shared" si="122"/>
        <v>-0.50850620195859952</v>
      </c>
      <c r="J403" s="14">
        <f t="shared" si="122"/>
        <v>-0.56307320524482696</v>
      </c>
      <c r="K403" s="57">
        <f t="shared" si="122"/>
        <v>-0.69229517103205207</v>
      </c>
      <c r="L403" s="16">
        <f t="shared" si="122"/>
        <v>-0.74052310737367899</v>
      </c>
      <c r="M403" s="57"/>
    </row>
    <row r="404" spans="1:13" x14ac:dyDescent="0.2">
      <c r="A404" s="27" t="str">
        <f t="shared" si="114"/>
        <v>Waste treatment</v>
      </c>
      <c r="B404" s="27" t="s">
        <v>108</v>
      </c>
      <c r="C404" s="47" t="str">
        <f t="shared" si="115"/>
        <v>Other Waste treatment</v>
      </c>
      <c r="D404" s="27" t="s">
        <v>2</v>
      </c>
      <c r="E404" s="27" t="s">
        <v>109</v>
      </c>
      <c r="F404" s="28" t="s">
        <v>0</v>
      </c>
      <c r="G404" s="30">
        <f t="shared" si="122"/>
        <v>0.13486849062074513</v>
      </c>
      <c r="H404" s="59">
        <f t="shared" si="122"/>
        <v>0.15055432281972436</v>
      </c>
      <c r="I404" s="31">
        <f t="shared" si="122"/>
        <v>0.16605127654202012</v>
      </c>
      <c r="J404" s="30">
        <f t="shared" si="122"/>
        <v>0.29574129116672832</v>
      </c>
      <c r="K404" s="59">
        <f t="shared" si="122"/>
        <v>0.60042536671046554</v>
      </c>
      <c r="L404" s="31">
        <f t="shared" si="122"/>
        <v>0.77576793843227265</v>
      </c>
      <c r="M404" s="57"/>
    </row>
    <row r="405" spans="1:13" x14ac:dyDescent="0.2">
      <c r="A405" s="45" t="str">
        <f>A408</f>
        <v>Waste treatment</v>
      </c>
      <c r="B405" s="46" t="s">
        <v>108</v>
      </c>
      <c r="C405" s="46" t="str">
        <f>C408</f>
        <v>Waste incineration</v>
      </c>
      <c r="D405" s="13" t="s">
        <v>2</v>
      </c>
      <c r="E405" s="13" t="s">
        <v>82</v>
      </c>
      <c r="F405" s="13" t="s">
        <v>0</v>
      </c>
      <c r="G405" s="35">
        <f t="shared" ref="G405:L407" si="123">G408</f>
        <v>0.17069117085630015</v>
      </c>
      <c r="H405" s="55">
        <f t="shared" si="123"/>
        <v>0.1942211874995996</v>
      </c>
      <c r="I405" s="36">
        <f t="shared" si="123"/>
        <v>0.21746787115530064</v>
      </c>
      <c r="J405" s="35">
        <f t="shared" si="123"/>
        <v>0.18376695363056594</v>
      </c>
      <c r="K405" s="55">
        <f t="shared" si="123"/>
        <v>0.10520230288353227</v>
      </c>
      <c r="L405" s="36">
        <f t="shared" si="123"/>
        <v>4.4459298724188079E-2</v>
      </c>
      <c r="M405" s="57"/>
    </row>
    <row r="406" spans="1:13" x14ac:dyDescent="0.2">
      <c r="A406" s="38" t="str">
        <f>A409</f>
        <v>Waste treatment</v>
      </c>
      <c r="B406" s="24" t="s">
        <v>108</v>
      </c>
      <c r="C406" s="9" t="str">
        <f>C409</f>
        <v>Landfill</v>
      </c>
      <c r="D406" s="24" t="s">
        <v>2</v>
      </c>
      <c r="E406" s="24" t="s">
        <v>82</v>
      </c>
      <c r="F406" s="24" t="s">
        <v>0</v>
      </c>
      <c r="G406" s="14">
        <f t="shared" si="123"/>
        <v>-0.40301898958443738</v>
      </c>
      <c r="H406" s="57">
        <f t="shared" si="123"/>
        <v>-0.45608207113900257</v>
      </c>
      <c r="I406" s="16">
        <f t="shared" si="123"/>
        <v>-0.50850620195859952</v>
      </c>
      <c r="J406" s="14">
        <f t="shared" si="123"/>
        <v>-0.56307320524482696</v>
      </c>
      <c r="K406" s="57">
        <f t="shared" si="123"/>
        <v>-0.69229517103205207</v>
      </c>
      <c r="L406" s="16">
        <f t="shared" si="123"/>
        <v>-0.74052310737367899</v>
      </c>
      <c r="M406" s="57"/>
    </row>
    <row r="407" spans="1:13" x14ac:dyDescent="0.2">
      <c r="A407" s="24" t="str">
        <f>A410</f>
        <v>Waste treatment</v>
      </c>
      <c r="B407" s="24" t="s">
        <v>108</v>
      </c>
      <c r="C407" s="9" t="str">
        <f>C410</f>
        <v>Other Waste treatment</v>
      </c>
      <c r="D407" s="24" t="s">
        <v>2</v>
      </c>
      <c r="E407" s="24" t="s">
        <v>82</v>
      </c>
      <c r="F407" s="25" t="s">
        <v>0</v>
      </c>
      <c r="G407" s="14">
        <f t="shared" si="123"/>
        <v>0.13486849062074513</v>
      </c>
      <c r="H407" s="57">
        <f t="shared" si="123"/>
        <v>0.15055432281972436</v>
      </c>
      <c r="I407" s="16">
        <f t="shared" si="123"/>
        <v>0.16605127654202012</v>
      </c>
      <c r="J407" s="14">
        <f t="shared" si="123"/>
        <v>0.29574129116672832</v>
      </c>
      <c r="K407" s="57">
        <f t="shared" si="123"/>
        <v>0.60042536671046554</v>
      </c>
      <c r="L407" s="16">
        <f t="shared" si="123"/>
        <v>0.77576793843227265</v>
      </c>
      <c r="M407" s="57"/>
    </row>
    <row r="408" spans="1:13" x14ac:dyDescent="0.2">
      <c r="A408" s="45" t="str">
        <f t="shared" ref="A408:A413" si="124">A402</f>
        <v>Waste treatment</v>
      </c>
      <c r="B408" s="46" t="s">
        <v>108</v>
      </c>
      <c r="C408" s="46" t="str">
        <f t="shared" ref="C408:C413" si="125">C402</f>
        <v>Waste incineration</v>
      </c>
      <c r="D408" s="13" t="s">
        <v>2</v>
      </c>
      <c r="E408" s="13" t="s">
        <v>83</v>
      </c>
      <c r="F408" s="13" t="s">
        <v>0</v>
      </c>
      <c r="G408" s="35">
        <f t="shared" ref="G408:L410" si="126">G402</f>
        <v>0.17069117085630015</v>
      </c>
      <c r="H408" s="55">
        <f t="shared" si="126"/>
        <v>0.1942211874995996</v>
      </c>
      <c r="I408" s="36">
        <f t="shared" si="126"/>
        <v>0.21746787115530064</v>
      </c>
      <c r="J408" s="35">
        <f t="shared" si="126"/>
        <v>0.18376695363056594</v>
      </c>
      <c r="K408" s="55">
        <f t="shared" si="126"/>
        <v>0.10520230288353227</v>
      </c>
      <c r="L408" s="36">
        <f t="shared" si="126"/>
        <v>4.4459298724188079E-2</v>
      </c>
      <c r="M408" s="57"/>
    </row>
    <row r="409" spans="1:13" x14ac:dyDescent="0.2">
      <c r="A409" s="38" t="str">
        <f t="shared" si="124"/>
        <v>Waste treatment</v>
      </c>
      <c r="B409" s="24" t="s">
        <v>108</v>
      </c>
      <c r="C409" s="9" t="str">
        <f t="shared" si="125"/>
        <v>Landfill</v>
      </c>
      <c r="D409" s="24" t="s">
        <v>2</v>
      </c>
      <c r="E409" s="24" t="s">
        <v>83</v>
      </c>
      <c r="F409" s="24" t="s">
        <v>0</v>
      </c>
      <c r="G409" s="14">
        <f t="shared" si="126"/>
        <v>-0.40301898958443738</v>
      </c>
      <c r="H409" s="57">
        <f t="shared" si="126"/>
        <v>-0.45608207113900257</v>
      </c>
      <c r="I409" s="16">
        <f t="shared" si="126"/>
        <v>-0.50850620195859952</v>
      </c>
      <c r="J409" s="14">
        <f t="shared" si="126"/>
        <v>-0.56307320524482696</v>
      </c>
      <c r="K409" s="57">
        <f t="shared" si="126"/>
        <v>-0.69229517103205207</v>
      </c>
      <c r="L409" s="16">
        <f t="shared" si="126"/>
        <v>-0.74052310737367899</v>
      </c>
      <c r="M409" s="57"/>
    </row>
    <row r="410" spans="1:13" x14ac:dyDescent="0.2">
      <c r="A410" s="27" t="str">
        <f t="shared" si="124"/>
        <v>Waste treatment</v>
      </c>
      <c r="B410" s="27" t="s">
        <v>108</v>
      </c>
      <c r="C410" s="47" t="str">
        <f t="shared" si="125"/>
        <v>Other Waste treatment</v>
      </c>
      <c r="D410" s="27" t="s">
        <v>2</v>
      </c>
      <c r="E410" s="27" t="s">
        <v>83</v>
      </c>
      <c r="F410" s="28" t="s">
        <v>0</v>
      </c>
      <c r="G410" s="14">
        <f t="shared" si="126"/>
        <v>0.13486849062074513</v>
      </c>
      <c r="H410" s="57">
        <f t="shared" si="126"/>
        <v>0.15055432281972436</v>
      </c>
      <c r="I410" s="16">
        <f t="shared" si="126"/>
        <v>0.16605127654202012</v>
      </c>
      <c r="J410" s="14">
        <f t="shared" si="126"/>
        <v>0.29574129116672832</v>
      </c>
      <c r="K410" s="57">
        <f t="shared" si="126"/>
        <v>0.60042536671046554</v>
      </c>
      <c r="L410" s="16">
        <f t="shared" si="126"/>
        <v>0.77576793843227265</v>
      </c>
      <c r="M410" s="57"/>
    </row>
    <row r="411" spans="1:13" x14ac:dyDescent="0.2">
      <c r="A411" s="45" t="str">
        <f t="shared" si="124"/>
        <v>Waste treatment</v>
      </c>
      <c r="B411" s="24" t="s">
        <v>111</v>
      </c>
      <c r="C411" s="46" t="str">
        <f t="shared" si="125"/>
        <v>Waste incineration</v>
      </c>
      <c r="D411" s="13" t="s">
        <v>2</v>
      </c>
      <c r="E411" s="24" t="s">
        <v>111</v>
      </c>
      <c r="F411" s="13" t="s">
        <v>0</v>
      </c>
      <c r="G411" s="35">
        <f>[3]Déchets!D81</f>
        <v>6.2984880043287061E-2</v>
      </c>
      <c r="H411" s="34">
        <f>[3]Déchets!E81</f>
        <v>6.2984880043287284E-2</v>
      </c>
      <c r="I411" s="34">
        <f>[3]Déchets!F81</f>
        <v>6.2984880043287284E-2</v>
      </c>
      <c r="J411" s="35">
        <f>[3]Déchets!K81</f>
        <v>6.2984880043287284E-2</v>
      </c>
      <c r="K411" s="34">
        <f>[3]Déchets!L81</f>
        <v>6.2984880043287284E-2</v>
      </c>
      <c r="L411" s="36">
        <f>[3]Déchets!M81</f>
        <v>6.2984880043287284E-2</v>
      </c>
      <c r="M411" s="57"/>
    </row>
    <row r="412" spans="1:13" x14ac:dyDescent="0.2">
      <c r="A412" s="38" t="str">
        <f t="shared" si="124"/>
        <v>Waste treatment</v>
      </c>
      <c r="B412" s="24" t="s">
        <v>111</v>
      </c>
      <c r="C412" s="9" t="str">
        <f t="shared" si="125"/>
        <v>Landfill</v>
      </c>
      <c r="D412" s="24" t="s">
        <v>2</v>
      </c>
      <c r="E412" s="24" t="s">
        <v>111</v>
      </c>
      <c r="F412" s="24" t="s">
        <v>0</v>
      </c>
      <c r="G412" s="14">
        <f>[3]Déchets!D82</f>
        <v>4.4495492455741026E-2</v>
      </c>
      <c r="H412" s="15">
        <f>[3]Déchets!E82</f>
        <v>4.4495492455741026E-2</v>
      </c>
      <c r="I412" s="15">
        <f>[3]Déchets!F82</f>
        <v>4.4495492455741026E-2</v>
      </c>
      <c r="J412" s="14">
        <f>[3]Déchets!K82</f>
        <v>4.4495492455740804E-2</v>
      </c>
      <c r="K412" s="15">
        <f>[3]Déchets!L82</f>
        <v>4.4495492455741026E-2</v>
      </c>
      <c r="L412" s="16">
        <f>[3]Déchets!M82</f>
        <v>4.4495492455741026E-2</v>
      </c>
      <c r="M412" s="57"/>
    </row>
    <row r="413" spans="1:13" x14ac:dyDescent="0.2">
      <c r="A413" s="27" t="str">
        <f t="shared" si="124"/>
        <v>Waste treatment</v>
      </c>
      <c r="B413" s="24" t="s">
        <v>111</v>
      </c>
      <c r="C413" s="47" t="str">
        <f t="shared" si="125"/>
        <v>Other Waste treatment</v>
      </c>
      <c r="D413" s="27" t="s">
        <v>2</v>
      </c>
      <c r="E413" s="24" t="s">
        <v>111</v>
      </c>
      <c r="F413" s="27" t="s">
        <v>0</v>
      </c>
      <c r="G413" s="30">
        <f>[3]Déchets!D83</f>
        <v>-0.14272852696271277</v>
      </c>
      <c r="H413" s="29">
        <f>[3]Déchets!E83</f>
        <v>-0.14272852696271277</v>
      </c>
      <c r="I413" s="29">
        <f>[3]Déchets!F83</f>
        <v>-0.14272852696271277</v>
      </c>
      <c r="J413" s="30">
        <f>[3]Déchets!K83</f>
        <v>-0.14272852696271277</v>
      </c>
      <c r="K413" s="29">
        <f>[3]Déchets!L83</f>
        <v>-0.14272852696271277</v>
      </c>
      <c r="L413" s="31">
        <f>[3]Déchets!M83</f>
        <v>-0.14272852696271277</v>
      </c>
      <c r="M413" s="57"/>
    </row>
    <row r="414" spans="1:13" x14ac:dyDescent="0.2">
      <c r="A414" s="45" t="s">
        <v>134</v>
      </c>
      <c r="B414" s="46" t="s">
        <v>108</v>
      </c>
      <c r="C414" s="32" t="str">
        <f>[3]sfec_run2!AN$3</f>
        <v>Other chemicals</v>
      </c>
      <c r="D414" s="13" t="s">
        <v>2</v>
      </c>
      <c r="E414" s="13" t="s">
        <v>109</v>
      </c>
      <c r="F414" s="33" t="s">
        <v>0</v>
      </c>
      <c r="G414" s="14">
        <v>-0.1</v>
      </c>
      <c r="H414" s="40">
        <f t="shared" ref="H414:H415" si="127">(I414+G414)/2</f>
        <v>-0.1</v>
      </c>
      <c r="I414" s="16">
        <v>-0.1</v>
      </c>
      <c r="J414" s="14">
        <v>-0.1</v>
      </c>
      <c r="K414" s="40">
        <f t="shared" ref="K414:K415" si="128">(L414+J414)/2</f>
        <v>-0.15000000000000002</v>
      </c>
      <c r="L414" s="16">
        <v>-0.2</v>
      </c>
      <c r="M414" s="57"/>
    </row>
    <row r="415" spans="1:13" x14ac:dyDescent="0.2">
      <c r="A415" s="39" t="str">
        <f>A414</f>
        <v>Chemicals</v>
      </c>
      <c r="B415" s="27" t="str">
        <f t="shared" ref="B415:D418" si="129">B414</f>
        <v>Y</v>
      </c>
      <c r="C415" s="47" t="str">
        <f t="shared" si="129"/>
        <v>Other chemicals</v>
      </c>
      <c r="D415" s="27" t="str">
        <f t="shared" si="129"/>
        <v>sector</v>
      </c>
      <c r="E415" s="27" t="s">
        <v>81</v>
      </c>
      <c r="F415" s="28" t="s">
        <v>0</v>
      </c>
      <c r="G415" s="30">
        <v>-0.1</v>
      </c>
      <c r="H415" s="44">
        <f t="shared" si="127"/>
        <v>-0.1</v>
      </c>
      <c r="I415" s="31">
        <v>-0.1</v>
      </c>
      <c r="J415" s="30">
        <v>-0.1</v>
      </c>
      <c r="K415" s="44">
        <f t="shared" si="128"/>
        <v>-0.15000000000000002</v>
      </c>
      <c r="L415" s="31">
        <v>-0.2</v>
      </c>
      <c r="M415" s="57"/>
    </row>
    <row r="416" spans="1:13" x14ac:dyDescent="0.2">
      <c r="A416" s="45" t="s">
        <v>135</v>
      </c>
      <c r="B416" s="46" t="s">
        <v>92</v>
      </c>
      <c r="C416" s="32" t="str">
        <f>[3]sfec_run2!AW$3</f>
        <v>Cement</v>
      </c>
      <c r="D416" s="13" t="str">
        <f t="shared" si="129"/>
        <v>sector</v>
      </c>
      <c r="E416" s="32" t="str">
        <f>[3]sfec_run2!AW$3</f>
        <v>Cement</v>
      </c>
      <c r="F416" s="33" t="s">
        <v>2</v>
      </c>
      <c r="G416" s="35">
        <v>0</v>
      </c>
      <c r="H416" s="41">
        <v>0</v>
      </c>
      <c r="I416" s="36">
        <v>0</v>
      </c>
      <c r="J416" s="35">
        <f>[3]Industrie!C8</f>
        <v>-9.3333333333333379E-2</v>
      </c>
      <c r="K416" s="41">
        <f>[3]Industrie!D8</f>
        <v>-0.13333333333333341</v>
      </c>
      <c r="L416" s="36">
        <f>[3]Industrie!E8</f>
        <v>-0.17333333333333334</v>
      </c>
      <c r="M416" s="57"/>
    </row>
    <row r="417" spans="1:13" x14ac:dyDescent="0.2">
      <c r="A417" s="45" t="s">
        <v>136</v>
      </c>
      <c r="B417" s="46" t="s">
        <v>108</v>
      </c>
      <c r="C417" s="32" t="str">
        <f>[3]sfec_run2!BM$3</f>
        <v>Electronics</v>
      </c>
      <c r="D417" s="13" t="str">
        <f t="shared" si="129"/>
        <v>sector</v>
      </c>
      <c r="E417" s="13" t="s">
        <v>109</v>
      </c>
      <c r="F417" s="13" t="s">
        <v>0</v>
      </c>
      <c r="G417" s="35">
        <f>'[3]Biens de conso'!B$24</f>
        <v>0</v>
      </c>
      <c r="H417" s="55">
        <f>'[3]Biens de conso'!C$24</f>
        <v>0</v>
      </c>
      <c r="I417" s="36">
        <f>'[3]Biens de conso'!D$24</f>
        <v>0</v>
      </c>
      <c r="J417" s="35">
        <f>'[3]Biens de conso'!E$24</f>
        <v>-0.23244379473187737</v>
      </c>
      <c r="K417" s="55">
        <f>'[3]Biens de conso'!F$24</f>
        <v>-0.26237101098798299</v>
      </c>
      <c r="L417" s="36">
        <f>'[3]Biens de conso'!G$24</f>
        <v>-0.23701595344454296</v>
      </c>
      <c r="M417" s="57"/>
    </row>
    <row r="418" spans="1:13" x14ac:dyDescent="0.2">
      <c r="A418" s="39" t="s">
        <v>136</v>
      </c>
      <c r="B418" s="27" t="s">
        <v>108</v>
      </c>
      <c r="C418" s="27" t="str">
        <f>C417</f>
        <v>Electronics</v>
      </c>
      <c r="D418" s="27" t="str">
        <f t="shared" si="129"/>
        <v>sector</v>
      </c>
      <c r="E418" s="27" t="s">
        <v>82</v>
      </c>
      <c r="F418" s="27" t="s">
        <v>0</v>
      </c>
      <c r="G418" s="14">
        <f>'[3]Biens de conso'!B$24</f>
        <v>0</v>
      </c>
      <c r="H418" s="57">
        <f>'[3]Biens de conso'!C$24</f>
        <v>0</v>
      </c>
      <c r="I418" s="16">
        <f>'[3]Biens de conso'!D$24</f>
        <v>0</v>
      </c>
      <c r="J418" s="30">
        <f>'[3]Biens de conso'!E$24</f>
        <v>-0.23244379473187737</v>
      </c>
      <c r="K418" s="59">
        <f>'[3]Biens de conso'!F$24</f>
        <v>-0.26237101098798299</v>
      </c>
      <c r="L418" s="31">
        <f>'[3]Biens de conso'!G$24</f>
        <v>-0.23701595344454296</v>
      </c>
      <c r="M418" s="57"/>
    </row>
    <row r="419" spans="1:13" x14ac:dyDescent="0.2">
      <c r="A419" s="45" t="s">
        <v>137</v>
      </c>
      <c r="B419" s="46" t="s">
        <v>92</v>
      </c>
      <c r="C419" s="32" t="str">
        <f>[3]sfec_run2!F$3</f>
        <v>Wheat</v>
      </c>
      <c r="D419" s="13" t="s">
        <v>2</v>
      </c>
      <c r="E419" s="32" t="str">
        <f>[3]sfec_run2!M$3</f>
        <v>Cattle</v>
      </c>
      <c r="F419" s="13" t="s">
        <v>2</v>
      </c>
      <c r="G419" s="35">
        <f>'[3]SISAE-AME'!$S$309</f>
        <v>4.6636132995765411E-3</v>
      </c>
      <c r="H419" s="41">
        <f t="shared" ref="H419:H438" si="130">(I419+G419)/2</f>
        <v>1.1703331198495204E-2</v>
      </c>
      <c r="I419" s="36">
        <f>'[3]SISAE-AME'!$T$309</f>
        <v>1.8743049097413866E-2</v>
      </c>
      <c r="J419" s="35">
        <f>'[3]SISAE-AMS_run3'!$S$309</f>
        <v>-0.10352668470487125</v>
      </c>
      <c r="K419" s="41">
        <f t="shared" ref="K419:K438" si="131">(L419+J419)/2</f>
        <v>-0.15744327895979804</v>
      </c>
      <c r="L419" s="36">
        <f>'[3]SISAE-AMS_run3'!$T$309</f>
        <v>-0.21135987321472482</v>
      </c>
      <c r="M419" s="57"/>
    </row>
    <row r="420" spans="1:13" x14ac:dyDescent="0.2">
      <c r="A420" s="38" t="s">
        <v>137</v>
      </c>
      <c r="B420" s="24" t="s">
        <v>92</v>
      </c>
      <c r="C420" s="9" t="str">
        <f>C419</f>
        <v>Wheat</v>
      </c>
      <c r="D420" s="24" t="s">
        <v>2</v>
      </c>
      <c r="E420" s="23" t="str">
        <f>[3]sfec_run2!N$3</f>
        <v>Pigs</v>
      </c>
      <c r="F420" s="24" t="str">
        <f>F419</f>
        <v>sector</v>
      </c>
      <c r="G420" s="14">
        <f>'[3]SISAE-AME'!$S$310</f>
        <v>7.0260381835118846E-3</v>
      </c>
      <c r="H420" s="40">
        <f t="shared" si="130"/>
        <v>1.7565095458779267E-2</v>
      </c>
      <c r="I420" s="16">
        <f>'[3]SISAE-AME'!$T$310</f>
        <v>2.810415273404665E-2</v>
      </c>
      <c r="J420" s="14">
        <f>'[3]SISAE-AMS_run3'!$S$310</f>
        <v>5.9747034528865317E-3</v>
      </c>
      <c r="K420" s="40">
        <f t="shared" si="131"/>
        <v>1.822284461778767E-2</v>
      </c>
      <c r="L420" s="16">
        <f>'[3]SISAE-AMS_run3'!$T$310</f>
        <v>3.0470985782688809E-2</v>
      </c>
      <c r="M420" s="57"/>
    </row>
    <row r="421" spans="1:13" x14ac:dyDescent="0.2">
      <c r="A421" s="9" t="s">
        <v>137</v>
      </c>
      <c r="B421" s="9" t="s">
        <v>92</v>
      </c>
      <c r="C421" s="9" t="str">
        <f t="shared" ref="C421:C423" si="132">C420</f>
        <v>Wheat</v>
      </c>
      <c r="D421" s="9" t="s">
        <v>2</v>
      </c>
      <c r="E421" s="23" t="str">
        <f>[3]sfec_run2!O$3</f>
        <v>Poultry</v>
      </c>
      <c r="F421" s="24" t="str">
        <f t="shared" ref="F421:F423" si="133">F420</f>
        <v>sector</v>
      </c>
      <c r="G421" s="14">
        <f>'[3]SISAE-AME'!$S$311</f>
        <v>2.5462057102454416E-3</v>
      </c>
      <c r="H421" s="40">
        <f t="shared" si="130"/>
        <v>5.8947726644699161E-3</v>
      </c>
      <c r="I421" s="16">
        <f>'[3]SISAE-AME'!$T$311</f>
        <v>9.2433396186943906E-3</v>
      </c>
      <c r="J421" s="14">
        <f>'[3]SISAE-AMS_run3'!$S$311</f>
        <v>-3.5372413499821787E-2</v>
      </c>
      <c r="K421" s="40">
        <f t="shared" si="131"/>
        <v>-6.6729000951023298E-2</v>
      </c>
      <c r="L421" s="16">
        <f>'[3]SISAE-AMS_run3'!$T$311</f>
        <v>-9.808558840222481E-2</v>
      </c>
      <c r="M421" s="57"/>
    </row>
    <row r="422" spans="1:13" x14ac:dyDescent="0.2">
      <c r="A422" s="38" t="s">
        <v>137</v>
      </c>
      <c r="B422" s="24" t="s">
        <v>92</v>
      </c>
      <c r="C422" s="9" t="str">
        <f t="shared" si="132"/>
        <v>Wheat</v>
      </c>
      <c r="D422" s="24" t="s">
        <v>2</v>
      </c>
      <c r="E422" s="23" t="str">
        <f>[3]sfec_run2!P$3</f>
        <v>Meat animals nec</v>
      </c>
      <c r="F422" s="24" t="str">
        <f t="shared" si="133"/>
        <v>sector</v>
      </c>
      <c r="G422" s="14">
        <f>'[3]SISAE-AME'!$S$309</f>
        <v>4.6636132995765411E-3</v>
      </c>
      <c r="H422" s="40">
        <f t="shared" si="130"/>
        <v>1.1703331198495204E-2</v>
      </c>
      <c r="I422" s="16">
        <f>'[3]SISAE-AME'!$T$309</f>
        <v>1.8743049097413866E-2</v>
      </c>
      <c r="J422" s="14">
        <f>'[3]SISAE-AMS_run3'!$S$309</f>
        <v>-0.10352668470487125</v>
      </c>
      <c r="K422" s="40">
        <f t="shared" si="131"/>
        <v>-0.15744327895979804</v>
      </c>
      <c r="L422" s="16">
        <f>'[3]SISAE-AMS_run3'!$T$309</f>
        <v>-0.21135987321472482</v>
      </c>
      <c r="M422" s="57"/>
    </row>
    <row r="423" spans="1:13" x14ac:dyDescent="0.2">
      <c r="A423" s="9" t="s">
        <v>137</v>
      </c>
      <c r="B423" s="9" t="s">
        <v>92</v>
      </c>
      <c r="C423" s="9" t="str">
        <f t="shared" si="132"/>
        <v>Wheat</v>
      </c>
      <c r="D423" s="9" t="s">
        <v>2</v>
      </c>
      <c r="E423" s="23" t="str">
        <f>[3]sfec_run2!Q$3</f>
        <v>Raw milk</v>
      </c>
      <c r="F423" s="24" t="str">
        <f t="shared" si="133"/>
        <v>sector</v>
      </c>
      <c r="G423" s="30">
        <f>'[3]SISAE-AME'!$S$309</f>
        <v>4.6636132995765411E-3</v>
      </c>
      <c r="H423" s="44">
        <f t="shared" si="130"/>
        <v>1.1703331198495204E-2</v>
      </c>
      <c r="I423" s="31">
        <f>'[3]SISAE-AME'!$T$309</f>
        <v>1.8743049097413866E-2</v>
      </c>
      <c r="J423" s="30">
        <f>'[3]SISAE-AMS_run3'!$S$309</f>
        <v>-0.10352668470487125</v>
      </c>
      <c r="K423" s="44">
        <f t="shared" si="131"/>
        <v>-0.15744327895979804</v>
      </c>
      <c r="L423" s="31">
        <f>'[3]SISAE-AMS_run3'!$T$309</f>
        <v>-0.21135987321472482</v>
      </c>
      <c r="M423" s="57"/>
    </row>
    <row r="424" spans="1:13" x14ac:dyDescent="0.2">
      <c r="A424" s="45" t="s">
        <v>137</v>
      </c>
      <c r="B424" s="46" t="s">
        <v>92</v>
      </c>
      <c r="C424" s="32" t="str">
        <f>[3]SRIOT_2019!G$3</f>
        <v>Cereal grains nec</v>
      </c>
      <c r="D424" s="13" t="s">
        <v>2</v>
      </c>
      <c r="E424" s="13" t="str">
        <f>E419</f>
        <v>Cattle</v>
      </c>
      <c r="F424" s="13" t="str">
        <f>F419</f>
        <v>sector</v>
      </c>
      <c r="G424" s="35">
        <f>'[3]SISAE-AME'!$S$309</f>
        <v>4.6636132995765411E-3</v>
      </c>
      <c r="H424" s="41">
        <f t="shared" si="130"/>
        <v>1.1703331198495204E-2</v>
      </c>
      <c r="I424" s="36">
        <f>'[3]SISAE-AME'!$T$309</f>
        <v>1.8743049097413866E-2</v>
      </c>
      <c r="J424" s="35">
        <f>'[3]SISAE-AMS_run3'!$S$309</f>
        <v>-0.10352668470487125</v>
      </c>
      <c r="K424" s="41">
        <f t="shared" si="131"/>
        <v>-0.15744327895979804</v>
      </c>
      <c r="L424" s="36">
        <f>'[3]SISAE-AMS_run3'!$T$309</f>
        <v>-0.21135987321472482</v>
      </c>
      <c r="M424" s="57"/>
    </row>
    <row r="425" spans="1:13" x14ac:dyDescent="0.2">
      <c r="A425" s="61" t="s">
        <v>137</v>
      </c>
      <c r="B425" s="9" t="s">
        <v>92</v>
      </c>
      <c r="C425" s="9" t="str">
        <f>C424</f>
        <v>Cereal grains nec</v>
      </c>
      <c r="D425" s="9" t="s">
        <v>2</v>
      </c>
      <c r="E425" s="9" t="str">
        <f t="shared" ref="E425:F438" si="134">E420</f>
        <v>Pigs</v>
      </c>
      <c r="F425" s="24" t="str">
        <f t="shared" si="134"/>
        <v>sector</v>
      </c>
      <c r="G425" s="14">
        <f>'[3]SISAE-AME'!$S$310</f>
        <v>7.0260381835118846E-3</v>
      </c>
      <c r="H425" s="40">
        <f t="shared" si="130"/>
        <v>1.7565095458779267E-2</v>
      </c>
      <c r="I425" s="16">
        <f>'[3]SISAE-AME'!$T$310</f>
        <v>2.810415273404665E-2</v>
      </c>
      <c r="J425" s="14">
        <f>'[3]SISAE-AMS_run3'!$S$310</f>
        <v>5.9747034528865317E-3</v>
      </c>
      <c r="K425" s="40">
        <f t="shared" si="131"/>
        <v>1.822284461778767E-2</v>
      </c>
      <c r="L425" s="16">
        <f>'[3]SISAE-AMS_run3'!$T$310</f>
        <v>3.0470985782688809E-2</v>
      </c>
      <c r="M425" s="57"/>
    </row>
    <row r="426" spans="1:13" x14ac:dyDescent="0.2">
      <c r="A426" s="61" t="s">
        <v>137</v>
      </c>
      <c r="B426" s="9" t="s">
        <v>92</v>
      </c>
      <c r="C426" s="9" t="str">
        <f t="shared" ref="C426:C428" si="135">C425</f>
        <v>Cereal grains nec</v>
      </c>
      <c r="D426" s="24" t="s">
        <v>2</v>
      </c>
      <c r="E426" s="24" t="str">
        <f t="shared" si="134"/>
        <v>Poultry</v>
      </c>
      <c r="F426" s="24" t="str">
        <f t="shared" si="134"/>
        <v>sector</v>
      </c>
      <c r="G426" s="14">
        <f>'[3]SISAE-AME'!$S$311</f>
        <v>2.5462057102454416E-3</v>
      </c>
      <c r="H426" s="40">
        <f t="shared" si="130"/>
        <v>5.8947726644699161E-3</v>
      </c>
      <c r="I426" s="16">
        <f>'[3]SISAE-AME'!$T$311</f>
        <v>9.2433396186943906E-3</v>
      </c>
      <c r="J426" s="14">
        <f>'[3]SISAE-AMS_run3'!$S$311</f>
        <v>-3.5372413499821787E-2</v>
      </c>
      <c r="K426" s="40">
        <f t="shared" si="131"/>
        <v>-6.6729000951023298E-2</v>
      </c>
      <c r="L426" s="16">
        <f>'[3]SISAE-AMS_run3'!$T$311</f>
        <v>-9.808558840222481E-2</v>
      </c>
      <c r="M426" s="57"/>
    </row>
    <row r="427" spans="1:13" x14ac:dyDescent="0.2">
      <c r="A427" s="61" t="s">
        <v>137</v>
      </c>
      <c r="B427" s="9" t="s">
        <v>92</v>
      </c>
      <c r="C427" s="9" t="str">
        <f t="shared" si="135"/>
        <v>Cereal grains nec</v>
      </c>
      <c r="D427" s="9" t="s">
        <v>2</v>
      </c>
      <c r="E427" s="9" t="str">
        <f t="shared" si="134"/>
        <v>Meat animals nec</v>
      </c>
      <c r="F427" s="24" t="str">
        <f t="shared" si="134"/>
        <v>sector</v>
      </c>
      <c r="G427" s="14">
        <f>'[3]SISAE-AME'!$S$309</f>
        <v>4.6636132995765411E-3</v>
      </c>
      <c r="H427" s="40">
        <f t="shared" si="130"/>
        <v>1.1703331198495204E-2</v>
      </c>
      <c r="I427" s="16">
        <f>'[3]SISAE-AME'!$T$309</f>
        <v>1.8743049097413866E-2</v>
      </c>
      <c r="J427" s="14">
        <f>'[3]SISAE-AMS_run3'!$S$309</f>
        <v>-0.10352668470487125</v>
      </c>
      <c r="K427" s="40">
        <f t="shared" si="131"/>
        <v>-0.15744327895979804</v>
      </c>
      <c r="L427" s="16">
        <f>'[3]SISAE-AMS_run3'!$T$309</f>
        <v>-0.21135987321472482</v>
      </c>
      <c r="M427" s="57"/>
    </row>
    <row r="428" spans="1:13" x14ac:dyDescent="0.2">
      <c r="A428" s="62" t="s">
        <v>137</v>
      </c>
      <c r="B428" s="47" t="s">
        <v>92</v>
      </c>
      <c r="C428" s="47" t="str">
        <f t="shared" si="135"/>
        <v>Cereal grains nec</v>
      </c>
      <c r="D428" s="27" t="s">
        <v>2</v>
      </c>
      <c r="E428" s="27" t="str">
        <f t="shared" si="134"/>
        <v>Raw milk</v>
      </c>
      <c r="F428" s="27" t="str">
        <f t="shared" si="134"/>
        <v>sector</v>
      </c>
      <c r="G428" s="30">
        <f>'[3]SISAE-AME'!$S$309</f>
        <v>4.6636132995765411E-3</v>
      </c>
      <c r="H428" s="44">
        <f t="shared" si="130"/>
        <v>1.1703331198495204E-2</v>
      </c>
      <c r="I428" s="31">
        <f>'[3]SISAE-AME'!$T$309</f>
        <v>1.8743049097413866E-2</v>
      </c>
      <c r="J428" s="30">
        <f>'[3]SISAE-AMS_run3'!$S$309</f>
        <v>-0.10352668470487125</v>
      </c>
      <c r="K428" s="44">
        <f t="shared" si="131"/>
        <v>-0.15744327895979804</v>
      </c>
      <c r="L428" s="31">
        <f>'[3]SISAE-AMS_run3'!$T$309</f>
        <v>-0.21135987321472482</v>
      </c>
      <c r="M428" s="57"/>
    </row>
    <row r="429" spans="1:13" x14ac:dyDescent="0.2">
      <c r="A429" s="45" t="s">
        <v>137</v>
      </c>
      <c r="B429" s="46" t="s">
        <v>92</v>
      </c>
      <c r="C429" s="32" t="str">
        <f>[3]SRIOT_2019!L3</f>
        <v>Crops nec</v>
      </c>
      <c r="D429" s="13" t="s">
        <v>2</v>
      </c>
      <c r="E429" s="32" t="str">
        <f t="shared" si="134"/>
        <v>Cattle</v>
      </c>
      <c r="F429" s="13" t="str">
        <f>F424</f>
        <v>sector</v>
      </c>
      <c r="G429" s="35">
        <f>'[3]SISAE-AME'!$S$305</f>
        <v>3.3033399794997198E-3</v>
      </c>
      <c r="H429" s="41">
        <f t="shared" si="130"/>
        <v>8.8949013676601352E-3</v>
      </c>
      <c r="I429" s="36">
        <f>'[3]SISAE-AME'!$T$305</f>
        <v>1.4486462755820551E-2</v>
      </c>
      <c r="J429" s="35">
        <f>'[3]SISAE-AMS_run3'!$S$305</f>
        <v>-0.11198619703617085</v>
      </c>
      <c r="K429" s="41">
        <f t="shared" si="131"/>
        <v>-0.19103966048490073</v>
      </c>
      <c r="L429" s="36">
        <f>'[3]SISAE-AMS_run3'!$T$305</f>
        <v>-0.27009312393363061</v>
      </c>
      <c r="M429" s="57"/>
    </row>
    <row r="430" spans="1:13" x14ac:dyDescent="0.2">
      <c r="A430" s="38" t="s">
        <v>137</v>
      </c>
      <c r="B430" s="24" t="s">
        <v>92</v>
      </c>
      <c r="C430" s="9" t="str">
        <f>C429</f>
        <v>Crops nec</v>
      </c>
      <c r="D430" s="24" t="s">
        <v>2</v>
      </c>
      <c r="E430" s="23" t="str">
        <f t="shared" si="134"/>
        <v>Pigs</v>
      </c>
      <c r="F430" s="24" t="str">
        <f t="shared" si="134"/>
        <v>sector</v>
      </c>
      <c r="G430" s="14">
        <v>0</v>
      </c>
      <c r="H430" s="40">
        <f t="shared" si="130"/>
        <v>0</v>
      </c>
      <c r="I430" s="16">
        <v>0</v>
      </c>
      <c r="J430" s="14">
        <v>0</v>
      </c>
      <c r="K430" s="40">
        <f t="shared" si="131"/>
        <v>0</v>
      </c>
      <c r="L430" s="16">
        <v>0</v>
      </c>
      <c r="M430" s="57"/>
    </row>
    <row r="431" spans="1:13" x14ac:dyDescent="0.2">
      <c r="A431" s="9" t="s">
        <v>137</v>
      </c>
      <c r="B431" s="9" t="s">
        <v>92</v>
      </c>
      <c r="C431" s="9" t="str">
        <f t="shared" ref="C431:C433" si="136">C430</f>
        <v>Crops nec</v>
      </c>
      <c r="D431" s="9" t="s">
        <v>2</v>
      </c>
      <c r="E431" s="23" t="str">
        <f t="shared" si="134"/>
        <v>Poultry</v>
      </c>
      <c r="F431" s="24" t="str">
        <f t="shared" si="134"/>
        <v>sector</v>
      </c>
      <c r="G431" s="14">
        <v>0</v>
      </c>
      <c r="H431" s="40">
        <f t="shared" si="130"/>
        <v>0</v>
      </c>
      <c r="I431" s="16">
        <v>0</v>
      </c>
      <c r="J431" s="14">
        <v>0</v>
      </c>
      <c r="K431" s="40">
        <f t="shared" si="131"/>
        <v>0</v>
      </c>
      <c r="L431" s="16">
        <v>0</v>
      </c>
      <c r="M431" s="57"/>
    </row>
    <row r="432" spans="1:13" x14ac:dyDescent="0.2">
      <c r="A432" s="38" t="s">
        <v>137</v>
      </c>
      <c r="B432" s="24" t="s">
        <v>92</v>
      </c>
      <c r="C432" s="9" t="str">
        <f t="shared" si="136"/>
        <v>Crops nec</v>
      </c>
      <c r="D432" s="24" t="s">
        <v>2</v>
      </c>
      <c r="E432" s="23" t="str">
        <f t="shared" si="134"/>
        <v>Meat animals nec</v>
      </c>
      <c r="F432" s="24" t="str">
        <f t="shared" si="134"/>
        <v>sector</v>
      </c>
      <c r="G432" s="14">
        <f>'[3]SISAE-AME'!$S$305</f>
        <v>3.3033399794997198E-3</v>
      </c>
      <c r="H432" s="40">
        <f t="shared" si="130"/>
        <v>8.8949013676601352E-3</v>
      </c>
      <c r="I432" s="16">
        <f>'[3]SISAE-AME'!$T$305</f>
        <v>1.4486462755820551E-2</v>
      </c>
      <c r="J432" s="14">
        <f>'[3]SISAE-AMS_run3'!$S$305</f>
        <v>-0.11198619703617085</v>
      </c>
      <c r="K432" s="40">
        <f t="shared" si="131"/>
        <v>-0.19103966048490073</v>
      </c>
      <c r="L432" s="16">
        <f>'[3]SISAE-AMS_run3'!$T$305</f>
        <v>-0.27009312393363061</v>
      </c>
      <c r="M432" s="57"/>
    </row>
    <row r="433" spans="1:13" x14ac:dyDescent="0.2">
      <c r="A433" s="9" t="s">
        <v>137</v>
      </c>
      <c r="B433" s="9" t="s">
        <v>92</v>
      </c>
      <c r="C433" s="9" t="str">
        <f t="shared" si="136"/>
        <v>Crops nec</v>
      </c>
      <c r="D433" s="9" t="s">
        <v>2</v>
      </c>
      <c r="E433" s="23" t="str">
        <f t="shared" si="134"/>
        <v>Raw milk</v>
      </c>
      <c r="F433" s="24" t="str">
        <f t="shared" si="134"/>
        <v>sector</v>
      </c>
      <c r="G433" s="30">
        <f>'[3]SISAE-AME'!$S$305</f>
        <v>3.3033399794997198E-3</v>
      </c>
      <c r="H433" s="44">
        <f t="shared" si="130"/>
        <v>8.8949013676601352E-3</v>
      </c>
      <c r="I433" s="31">
        <f>'[3]SISAE-AME'!$T$305</f>
        <v>1.4486462755820551E-2</v>
      </c>
      <c r="J433" s="30">
        <f>'[3]SISAE-AMS_run3'!$S$305</f>
        <v>-0.11198619703617085</v>
      </c>
      <c r="K433" s="44">
        <f t="shared" si="131"/>
        <v>-0.19103966048490073</v>
      </c>
      <c r="L433" s="31">
        <f>'[3]SISAE-AMS_run3'!$T$305</f>
        <v>-0.27009312393363061</v>
      </c>
      <c r="M433" s="57"/>
    </row>
    <row r="434" spans="1:13" x14ac:dyDescent="0.2">
      <c r="A434" s="45" t="s">
        <v>137</v>
      </c>
      <c r="B434" s="46" t="s">
        <v>92</v>
      </c>
      <c r="C434" s="32" t="str">
        <f>[3]SRIOT_2019!BH3</f>
        <v>Other food products</v>
      </c>
      <c r="D434" s="13" t="s">
        <v>2</v>
      </c>
      <c r="E434" s="13" t="str">
        <f t="shared" si="134"/>
        <v>Cattle</v>
      </c>
      <c r="F434" s="13" t="str">
        <f>F429</f>
        <v>sector</v>
      </c>
      <c r="G434" s="35">
        <f>'[3]SISAE-AME'!$S$309</f>
        <v>4.6636132995765411E-3</v>
      </c>
      <c r="H434" s="41">
        <f t="shared" si="130"/>
        <v>1.1703331198495204E-2</v>
      </c>
      <c r="I434" s="36">
        <f>'[3]SISAE-AME'!$T$309</f>
        <v>1.8743049097413866E-2</v>
      </c>
      <c r="J434" s="35">
        <f>'[3]SISAE-AMS_run3'!$S$309</f>
        <v>-0.10352668470487125</v>
      </c>
      <c r="K434" s="41">
        <f t="shared" si="131"/>
        <v>-0.15744327895979804</v>
      </c>
      <c r="L434" s="36">
        <f>'[3]SISAE-AMS_run3'!$T$309</f>
        <v>-0.21135987321472482</v>
      </c>
      <c r="M434" s="57"/>
    </row>
    <row r="435" spans="1:13" x14ac:dyDescent="0.2">
      <c r="A435" s="61" t="s">
        <v>137</v>
      </c>
      <c r="B435" s="9" t="s">
        <v>92</v>
      </c>
      <c r="C435" s="9" t="str">
        <f>C434</f>
        <v>Other food products</v>
      </c>
      <c r="D435" s="9" t="s">
        <v>2</v>
      </c>
      <c r="E435" s="9" t="str">
        <f t="shared" si="134"/>
        <v>Pigs</v>
      </c>
      <c r="F435" s="24" t="str">
        <f t="shared" si="134"/>
        <v>sector</v>
      </c>
      <c r="G435" s="14">
        <f>'[3]SISAE-AME'!$S$310</f>
        <v>7.0260381835118846E-3</v>
      </c>
      <c r="H435" s="40">
        <f t="shared" si="130"/>
        <v>1.7565095458779267E-2</v>
      </c>
      <c r="I435" s="16">
        <f>'[3]SISAE-AME'!$T$310</f>
        <v>2.810415273404665E-2</v>
      </c>
      <c r="J435" s="14">
        <f>'[3]SISAE-AMS_run3'!$S$310</f>
        <v>5.9747034528865317E-3</v>
      </c>
      <c r="K435" s="40">
        <f t="shared" si="131"/>
        <v>1.822284461778767E-2</v>
      </c>
      <c r="L435" s="16">
        <f>'[3]SISAE-AMS_run3'!$T$310</f>
        <v>3.0470985782688809E-2</v>
      </c>
      <c r="M435" s="57"/>
    </row>
    <row r="436" spans="1:13" x14ac:dyDescent="0.2">
      <c r="A436" s="61" t="s">
        <v>137</v>
      </c>
      <c r="B436" s="9" t="s">
        <v>92</v>
      </c>
      <c r="C436" s="9" t="str">
        <f t="shared" ref="C436:C438" si="137">C435</f>
        <v>Other food products</v>
      </c>
      <c r="D436" s="24" t="s">
        <v>2</v>
      </c>
      <c r="E436" s="24" t="str">
        <f t="shared" si="134"/>
        <v>Poultry</v>
      </c>
      <c r="F436" s="24" t="str">
        <f t="shared" si="134"/>
        <v>sector</v>
      </c>
      <c r="G436" s="14">
        <f>'[3]SISAE-AME'!$S$311</f>
        <v>2.5462057102454416E-3</v>
      </c>
      <c r="H436" s="40">
        <f t="shared" si="130"/>
        <v>5.8947726644699161E-3</v>
      </c>
      <c r="I436" s="16">
        <f>'[3]SISAE-AME'!$T$311</f>
        <v>9.2433396186943906E-3</v>
      </c>
      <c r="J436" s="14">
        <f>'[3]SISAE-AMS_run3'!$S$311</f>
        <v>-3.5372413499821787E-2</v>
      </c>
      <c r="K436" s="40">
        <f t="shared" si="131"/>
        <v>-6.6729000951023298E-2</v>
      </c>
      <c r="L436" s="16">
        <f>'[3]SISAE-AMS_run3'!$T$311</f>
        <v>-9.808558840222481E-2</v>
      </c>
      <c r="M436" s="57"/>
    </row>
    <row r="437" spans="1:13" x14ac:dyDescent="0.2">
      <c r="A437" s="61" t="s">
        <v>137</v>
      </c>
      <c r="B437" s="9" t="s">
        <v>92</v>
      </c>
      <c r="C437" s="9" t="str">
        <f t="shared" si="137"/>
        <v>Other food products</v>
      </c>
      <c r="D437" s="9" t="s">
        <v>2</v>
      </c>
      <c r="E437" s="9" t="str">
        <f t="shared" si="134"/>
        <v>Meat animals nec</v>
      </c>
      <c r="F437" s="24" t="str">
        <f t="shared" si="134"/>
        <v>sector</v>
      </c>
      <c r="G437" s="14">
        <f>'[3]SISAE-AME'!$S$309</f>
        <v>4.6636132995765411E-3</v>
      </c>
      <c r="H437" s="40">
        <f t="shared" si="130"/>
        <v>1.1703331198495204E-2</v>
      </c>
      <c r="I437" s="16">
        <f>'[3]SISAE-AME'!$T$309</f>
        <v>1.8743049097413866E-2</v>
      </c>
      <c r="J437" s="14">
        <f>'[3]SISAE-AMS_run3'!$S$309</f>
        <v>-0.10352668470487125</v>
      </c>
      <c r="K437" s="40">
        <f t="shared" si="131"/>
        <v>-0.15744327895979804</v>
      </c>
      <c r="L437" s="16">
        <f>'[3]SISAE-AMS_run3'!$T$309</f>
        <v>-0.21135987321472482</v>
      </c>
      <c r="M437" s="57"/>
    </row>
    <row r="438" spans="1:13" x14ac:dyDescent="0.2">
      <c r="A438" s="62" t="s">
        <v>137</v>
      </c>
      <c r="B438" s="47" t="s">
        <v>92</v>
      </c>
      <c r="C438" s="47" t="str">
        <f t="shared" si="137"/>
        <v>Other food products</v>
      </c>
      <c r="D438" s="27" t="s">
        <v>2</v>
      </c>
      <c r="E438" s="27" t="str">
        <f t="shared" si="134"/>
        <v>Raw milk</v>
      </c>
      <c r="F438" s="27" t="str">
        <f t="shared" si="134"/>
        <v>sector</v>
      </c>
      <c r="G438" s="30">
        <f>'[3]SISAE-AME'!$S$309</f>
        <v>4.6636132995765411E-3</v>
      </c>
      <c r="H438" s="44">
        <f t="shared" si="130"/>
        <v>1.1703331198495204E-2</v>
      </c>
      <c r="I438" s="31">
        <f>'[3]SISAE-AME'!$T$309</f>
        <v>1.8743049097413866E-2</v>
      </c>
      <c r="J438" s="30">
        <f>'[3]SISAE-AMS_run3'!$S$309</f>
        <v>-0.10352668470487125</v>
      </c>
      <c r="K438" s="44">
        <f t="shared" si="131"/>
        <v>-0.15744327895979804</v>
      </c>
      <c r="L438" s="31">
        <f>'[3]SISAE-AMS_run3'!$T$309</f>
        <v>-0.21135987321472482</v>
      </c>
      <c r="M438" s="57"/>
    </row>
  </sheetData>
  <sheetProtection sheet="1" objects="1" scenarios="1"/>
  <mergeCells count="2">
    <mergeCell ref="G1:I1"/>
    <mergeCell ref="J1:L1"/>
  </mergeCells>
  <conditionalFormatting sqref="A422:E422">
    <cfRule type="expression" dxfId="12" priority="11">
      <formula>MOD(ROW(),2)=0</formula>
    </cfRule>
  </conditionalFormatting>
  <conditionalFormatting sqref="A432:E432">
    <cfRule type="expression" dxfId="11" priority="7">
      <formula>MOD(ROW(),2)=0</formula>
    </cfRule>
  </conditionalFormatting>
  <conditionalFormatting sqref="A424:F424 F425 F427 F435 F437">
    <cfRule type="expression" dxfId="10" priority="10">
      <formula>MOD(ROW(),2)=0</formula>
    </cfRule>
  </conditionalFormatting>
  <conditionalFormatting sqref="A426:F426">
    <cfRule type="expression" dxfId="9" priority="9">
      <formula>MOD(ROW(),2)=0</formula>
    </cfRule>
  </conditionalFormatting>
  <conditionalFormatting sqref="A428:F430 F431:F433">
    <cfRule type="expression" dxfId="8" priority="8">
      <formula>MOD(ROW(),2)=0</formula>
    </cfRule>
  </conditionalFormatting>
  <conditionalFormatting sqref="A434:F434">
    <cfRule type="expression" dxfId="7" priority="6">
      <formula>MOD(ROW(),2)=0</formula>
    </cfRule>
  </conditionalFormatting>
  <conditionalFormatting sqref="A436:F436">
    <cfRule type="expression" dxfId="6" priority="5">
      <formula>MOD(ROW(),2)=0</formula>
    </cfRule>
  </conditionalFormatting>
  <conditionalFormatting sqref="A438:F438">
    <cfRule type="expression" dxfId="5" priority="4">
      <formula>MOD(ROW(),2)=0</formula>
    </cfRule>
  </conditionalFormatting>
  <conditionalFormatting sqref="A419:G420 F421:F423">
    <cfRule type="expression" dxfId="4" priority="12">
      <formula>MOD(ROW(),2)=0</formula>
    </cfRule>
  </conditionalFormatting>
  <conditionalFormatting sqref="A3:L418">
    <cfRule type="expression" dxfId="3" priority="1">
      <formula>MOD(ROW(),2)=0</formula>
    </cfRule>
  </conditionalFormatting>
  <conditionalFormatting sqref="G421:G438">
    <cfRule type="expression" dxfId="2" priority="3">
      <formula>MOD(ROW(),2)=0</formula>
    </cfRule>
  </conditionalFormatting>
  <conditionalFormatting sqref="G2:L2">
    <cfRule type="expression" dxfId="1" priority="13">
      <formula>MOD(ROW(),2)=0</formula>
    </cfRule>
  </conditionalFormatting>
  <conditionalFormatting sqref="H419:L438">
    <cfRule type="expression" dxfId="0" priority="2">
      <formula>MOD(ROW(),2)=0</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15"/>
  <sheetViews>
    <sheetView workbookViewId="0"/>
  </sheetViews>
  <sheetFormatPr baseColWidth="10" defaultColWidth="9.140625" defaultRowHeight="15" x14ac:dyDescent="0.25"/>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0.11322430102912751</v>
      </c>
      <c r="F5">
        <v>0.18576922524142789</v>
      </c>
      <c r="G5">
        <v>2.0001852805601599E-5</v>
      </c>
      <c r="H5">
        <v>0</v>
      </c>
      <c r="I5">
        <v>0</v>
      </c>
      <c r="J5">
        <v>1.310491321666445E-3</v>
      </c>
      <c r="K5">
        <v>1.16167678169089E-5</v>
      </c>
      <c r="L5">
        <v>1.8816467601573809E-4</v>
      </c>
      <c r="M5">
        <v>5.8312279835295237E-4</v>
      </c>
      <c r="N5">
        <v>0</v>
      </c>
      <c r="O5">
        <v>0</v>
      </c>
      <c r="P5">
        <v>2.6002444298693292E-3</v>
      </c>
      <c r="Q5">
        <v>3.2855377858329732E-3</v>
      </c>
      <c r="R5">
        <v>7.7966263761735077E-7</v>
      </c>
      <c r="S5">
        <v>0</v>
      </c>
      <c r="T5">
        <v>8.7298956749922915E-7</v>
      </c>
      <c r="U5">
        <v>0</v>
      </c>
      <c r="V5">
        <v>0</v>
      </c>
      <c r="W5">
        <v>3.3495531406545529E-4</v>
      </c>
      <c r="X5">
        <v>2.3092806699993621E-4</v>
      </c>
      <c r="Y5">
        <v>0</v>
      </c>
      <c r="Z5">
        <v>2.3325144094325011E-6</v>
      </c>
      <c r="AA5">
        <v>2.7930028353664719E-4</v>
      </c>
      <c r="AB5">
        <v>2.1431889165771391E-4</v>
      </c>
      <c r="AC5">
        <v>6.2888246876035333E-5</v>
      </c>
      <c r="AD5">
        <v>2.2617735101297759E-4</v>
      </c>
      <c r="AE5">
        <v>6.3627747184118926E-4</v>
      </c>
      <c r="AF5">
        <v>1.954440814511376E-5</v>
      </c>
      <c r="AG5">
        <v>0</v>
      </c>
      <c r="AH5">
        <v>2.9028817040549758E-4</v>
      </c>
      <c r="AI5">
        <v>2.2574342974304262E-3</v>
      </c>
      <c r="AJ5">
        <v>3.0718749280751523E-4</v>
      </c>
      <c r="AK5">
        <v>0</v>
      </c>
      <c r="AL5">
        <v>3.1020571416268383E-4</v>
      </c>
      <c r="AM5">
        <v>1.7754959301951551E-4</v>
      </c>
      <c r="AN5">
        <v>0</v>
      </c>
      <c r="AO5">
        <v>1.0550638727507169E-3</v>
      </c>
      <c r="AP5">
        <v>19719.6508631867</v>
      </c>
      <c r="AQ5">
        <v>0</v>
      </c>
      <c r="AR5">
        <v>1922.7117449753</v>
      </c>
      <c r="AS5">
        <v>18158.843238065321</v>
      </c>
      <c r="AT5">
        <v>85845.623109362918</v>
      </c>
      <c r="AU5">
        <v>0</v>
      </c>
    </row>
    <row r="6" spans="1:47" x14ac:dyDescent="0.25">
      <c r="A6" s="146"/>
      <c r="B6" s="1" t="s">
        <v>4</v>
      </c>
      <c r="C6" s="1" t="s">
        <v>4</v>
      </c>
      <c r="D6" s="1" t="s">
        <v>41</v>
      </c>
      <c r="E6">
        <v>6.1737060161776817E-2</v>
      </c>
      <c r="F6">
        <v>7.8752664687399263E-2</v>
      </c>
      <c r="G6">
        <v>1.310344726016751E-3</v>
      </c>
      <c r="H6">
        <v>2.253931538843139E-4</v>
      </c>
      <c r="I6">
        <v>1.718211993432711E-3</v>
      </c>
      <c r="J6">
        <v>5.5890180129947826E-3</v>
      </c>
      <c r="K6">
        <v>9.4444846938278982E-5</v>
      </c>
      <c r="L6">
        <v>2.0174365575561921E-2</v>
      </c>
      <c r="M6">
        <v>9.8670166791615423E-3</v>
      </c>
      <c r="N6">
        <v>3.8631804023545099E-3</v>
      </c>
      <c r="O6">
        <v>1.2096876740072999E-6</v>
      </c>
      <c r="P6">
        <v>2.212951565585819E-3</v>
      </c>
      <c r="Q6">
        <v>1.4562590820204589E-3</v>
      </c>
      <c r="R6">
        <v>4.8428735214024933E-4</v>
      </c>
      <c r="S6">
        <v>0</v>
      </c>
      <c r="T6">
        <v>7.4063808674351239E-4</v>
      </c>
      <c r="U6">
        <v>1.89629203105283E-3</v>
      </c>
      <c r="V6">
        <v>4.961281628722173E-3</v>
      </c>
      <c r="W6">
        <v>6.9994098058867131E-3</v>
      </c>
      <c r="X6">
        <v>5.9583672043409313E-3</v>
      </c>
      <c r="Y6">
        <v>7.1653154464565558E-4</v>
      </c>
      <c r="Z6">
        <v>2.3710171682586171E-3</v>
      </c>
      <c r="AA6">
        <v>3.0100796561588782E-2</v>
      </c>
      <c r="AB6">
        <v>1.120892991857963E-4</v>
      </c>
      <c r="AC6">
        <v>1.9938695102262359E-3</v>
      </c>
      <c r="AD6">
        <v>2.8936967977339161E-3</v>
      </c>
      <c r="AE6">
        <v>3.416001597581098E-3</v>
      </c>
      <c r="AF6">
        <v>1.2622997477677119E-6</v>
      </c>
      <c r="AG6">
        <v>0</v>
      </c>
      <c r="AH6">
        <v>2.8671101128410219E-5</v>
      </c>
      <c r="AI6">
        <v>2.169936154970414E-3</v>
      </c>
      <c r="AJ6">
        <v>6.7385724514152062E-4</v>
      </c>
      <c r="AK6">
        <v>0</v>
      </c>
      <c r="AL6">
        <v>6.8225485654389688E-4</v>
      </c>
      <c r="AM6">
        <v>6.7274622372476029E-4</v>
      </c>
      <c r="AN6">
        <v>0</v>
      </c>
      <c r="AO6">
        <v>2.2566461916191942E-3</v>
      </c>
      <c r="AP6">
        <v>73752.775553897096</v>
      </c>
      <c r="AQ6">
        <v>336.96444758218001</v>
      </c>
      <c r="AR6">
        <v>0</v>
      </c>
      <c r="AS6">
        <v>62209.482516100368</v>
      </c>
      <c r="AT6">
        <v>177875.22398422359</v>
      </c>
      <c r="AU6">
        <v>0</v>
      </c>
    </row>
    <row r="7" spans="1:47" x14ac:dyDescent="0.25">
      <c r="A7" s="146"/>
      <c r="B7" s="1" t="s">
        <v>5</v>
      </c>
      <c r="C7" s="1" t="s">
        <v>5</v>
      </c>
      <c r="D7" s="1" t="s">
        <v>42</v>
      </c>
      <c r="E7">
        <v>1.4119432367973579E-3</v>
      </c>
      <c r="F7">
        <v>4.1215275629914798E-4</v>
      </c>
      <c r="G7">
        <v>5.9736557994023486E-3</v>
      </c>
      <c r="H7">
        <v>2.0965374862626519E-4</v>
      </c>
      <c r="I7">
        <v>2.7601108527289421E-4</v>
      </c>
      <c r="J7">
        <v>1.4535735573852749E-4</v>
      </c>
      <c r="K7">
        <v>1.411945207555214E-5</v>
      </c>
      <c r="L7">
        <v>2.9676182497062977E-4</v>
      </c>
      <c r="M7">
        <v>1.050924794464924E-4</v>
      </c>
      <c r="N7">
        <v>4.3063012486064189E-5</v>
      </c>
      <c r="O7">
        <v>2.1908786075072352E-5</v>
      </c>
      <c r="P7">
        <v>1.363244367368387E-3</v>
      </c>
      <c r="Q7">
        <v>2.1377436352929151E-4</v>
      </c>
      <c r="R7">
        <v>1.279739250662628E-6</v>
      </c>
      <c r="S7">
        <v>0</v>
      </c>
      <c r="T7">
        <v>1.095981111052711E-4</v>
      </c>
      <c r="U7">
        <v>4.083189112258081E-4</v>
      </c>
      <c r="V7">
        <v>5.7075879027222503E-4</v>
      </c>
      <c r="W7">
        <v>4.5697018996566311E-4</v>
      </c>
      <c r="X7">
        <v>5.3053202203993857E-4</v>
      </c>
      <c r="Y7">
        <v>4.1044093749576126E-6</v>
      </c>
      <c r="Z7">
        <v>1.523986017527389E-5</v>
      </c>
      <c r="AA7">
        <v>4.4094581401225608E-4</v>
      </c>
      <c r="AB7">
        <v>9.7379670860075005E-6</v>
      </c>
      <c r="AC7">
        <v>6.7040090712318313E-7</v>
      </c>
      <c r="AD7">
        <v>5.372933334886805E-7</v>
      </c>
      <c r="AE7">
        <v>2.994610688339982E-6</v>
      </c>
      <c r="AF7">
        <v>4.8684107535946296E-7</v>
      </c>
      <c r="AG7">
        <v>8.6652020020604348E-8</v>
      </c>
      <c r="AH7">
        <v>3.9546762956579156E-6</v>
      </c>
      <c r="AI7">
        <v>8.046848320189417E-7</v>
      </c>
      <c r="AJ7">
        <v>1.284676243502001E-4</v>
      </c>
      <c r="AK7">
        <v>0</v>
      </c>
      <c r="AL7">
        <v>1.298895896139531E-4</v>
      </c>
      <c r="AM7">
        <v>3.9588232353994388E-4</v>
      </c>
      <c r="AN7">
        <v>0</v>
      </c>
      <c r="AO7">
        <v>4.6034588764424852E-7</v>
      </c>
      <c r="AP7">
        <v>22840.669181199999</v>
      </c>
      <c r="AQ7">
        <v>0</v>
      </c>
      <c r="AR7">
        <v>14643.287059499997</v>
      </c>
      <c r="AS7">
        <v>61693.842441439068</v>
      </c>
      <c r="AT7">
        <v>101976.82312132401</v>
      </c>
      <c r="AU7">
        <v>0</v>
      </c>
    </row>
    <row r="8" spans="1:47" x14ac:dyDescent="0.25">
      <c r="A8" s="146"/>
      <c r="B8" s="1" t="s">
        <v>6</v>
      </c>
      <c r="C8" s="1" t="s">
        <v>6</v>
      </c>
      <c r="D8" s="1" t="s">
        <v>43</v>
      </c>
      <c r="E8">
        <v>6.9625218409226244E-4</v>
      </c>
      <c r="F8">
        <v>4.1770791442807261E-4</v>
      </c>
      <c r="G8">
        <v>1.921475246105927E-3</v>
      </c>
      <c r="H8">
        <v>2.1834756963454601E-2</v>
      </c>
      <c r="I8">
        <v>2.5415997004840153E-4</v>
      </c>
      <c r="J8">
        <v>4.3041414242778501E-4</v>
      </c>
      <c r="K8">
        <v>1.139495567015427E-6</v>
      </c>
      <c r="L8">
        <v>2.561231777703071E-3</v>
      </c>
      <c r="M8">
        <v>7.6883334660060923E-4</v>
      </c>
      <c r="N8">
        <v>5.0465541755146087E-5</v>
      </c>
      <c r="O8">
        <v>5.1237692990568974E-6</v>
      </c>
      <c r="P8">
        <v>1.0110717593293981E-3</v>
      </c>
      <c r="Q8">
        <v>5.2918275178699399E-4</v>
      </c>
      <c r="R8">
        <v>6.1373442292642252E-8</v>
      </c>
      <c r="S8">
        <v>0</v>
      </c>
      <c r="T8">
        <v>6.7948440877747335E-5</v>
      </c>
      <c r="U8">
        <v>6.0954212470914938E-6</v>
      </c>
      <c r="V8">
        <v>9.2109767851594399E-6</v>
      </c>
      <c r="W8">
        <v>1.6578691444754941E-4</v>
      </c>
      <c r="X8">
        <v>2.5662906249256161E-4</v>
      </c>
      <c r="Y8">
        <v>7.3875852504474843E-5</v>
      </c>
      <c r="Z8">
        <v>4.9227646642654901E-4</v>
      </c>
      <c r="AA8">
        <v>3.8254939529920682E-3</v>
      </c>
      <c r="AB8">
        <v>2.2691327968744649E-6</v>
      </c>
      <c r="AC8">
        <v>3.2083167063137762E-5</v>
      </c>
      <c r="AD8">
        <v>6.0341810230856159E-5</v>
      </c>
      <c r="AE8">
        <v>7.3854942085826262E-5</v>
      </c>
      <c r="AF8">
        <v>4.660013694795782E-7</v>
      </c>
      <c r="AG8">
        <v>0</v>
      </c>
      <c r="AH8">
        <v>3.0499297997993738E-7</v>
      </c>
      <c r="AI8">
        <v>3.407212673977887E-5</v>
      </c>
      <c r="AJ8">
        <v>1.6085454745253102E-8</v>
      </c>
      <c r="AK8">
        <v>0</v>
      </c>
      <c r="AL8">
        <v>5.1268634759866272E-8</v>
      </c>
      <c r="AM8">
        <v>1.5821029731036851E-4</v>
      </c>
      <c r="AN8">
        <v>0</v>
      </c>
      <c r="AO8">
        <v>2.3745156776679011E-5</v>
      </c>
      <c r="AP8">
        <v>0</v>
      </c>
      <c r="AQ8">
        <v>0</v>
      </c>
      <c r="AR8">
        <v>0</v>
      </c>
      <c r="AS8">
        <v>3339.7659416551251</v>
      </c>
      <c r="AT8">
        <v>5136.1839640633598</v>
      </c>
      <c r="AU8">
        <v>0</v>
      </c>
    </row>
    <row r="9" spans="1:47" x14ac:dyDescent="0.25">
      <c r="A9" s="146"/>
      <c r="B9" s="1" t="s">
        <v>7</v>
      </c>
      <c r="C9" s="1" t="s">
        <v>7</v>
      </c>
      <c r="D9" s="1" t="s">
        <v>44</v>
      </c>
      <c r="E9">
        <v>8.2918872317542841E-4</v>
      </c>
      <c r="F9">
        <v>2.3036876150248431E-4</v>
      </c>
      <c r="G9">
        <v>1.1479738526247959E-3</v>
      </c>
      <c r="H9">
        <v>7.1309952211929791E-3</v>
      </c>
      <c r="I9">
        <v>0.1077484334017008</v>
      </c>
      <c r="J9">
        <v>3.384881802747763E-4</v>
      </c>
      <c r="K9">
        <v>1.002039507562364E-4</v>
      </c>
      <c r="L9">
        <v>4.5286324113835328E-4</v>
      </c>
      <c r="M9">
        <v>3.7670072385509419E-4</v>
      </c>
      <c r="N9">
        <v>2.0335606831081328E-3</v>
      </c>
      <c r="O9">
        <v>1.4178084173820301E-2</v>
      </c>
      <c r="P9">
        <v>1.2548457436230671E-3</v>
      </c>
      <c r="Q9">
        <v>4.7757365676810562E-2</v>
      </c>
      <c r="R9">
        <v>3.0046304953457523E-7</v>
      </c>
      <c r="S9">
        <v>0</v>
      </c>
      <c r="T9">
        <v>4.6933230805696691E-4</v>
      </c>
      <c r="U9">
        <v>2.7630089291416518E-4</v>
      </c>
      <c r="V9">
        <v>2.1262921500293381E-7</v>
      </c>
      <c r="W9">
        <v>1.3691443716900331E-4</v>
      </c>
      <c r="X9">
        <v>4.529975928559377E-4</v>
      </c>
      <c r="Y9">
        <v>5.7476929059156778E-4</v>
      </c>
      <c r="Z9">
        <v>3.3287687711632582E-4</v>
      </c>
      <c r="AA9">
        <v>6.7547078150105144E-4</v>
      </c>
      <c r="AB9">
        <v>6.8187556796517313E-4</v>
      </c>
      <c r="AC9">
        <v>3.8144516314861077E-5</v>
      </c>
      <c r="AD9">
        <v>4.6874599181373353E-5</v>
      </c>
      <c r="AE9">
        <v>5.0372272135088426E-4</v>
      </c>
      <c r="AF9">
        <v>4.2437142359153738E-4</v>
      </c>
      <c r="AG9">
        <v>1.497546705530155E-5</v>
      </c>
      <c r="AH9">
        <v>2.8580915821612828E-3</v>
      </c>
      <c r="AI9">
        <v>5.3298616070820339E-5</v>
      </c>
      <c r="AJ9">
        <v>1.3812642743394979E-2</v>
      </c>
      <c r="AK9">
        <v>0</v>
      </c>
      <c r="AL9">
        <v>1.394186174431138E-2</v>
      </c>
      <c r="AM9">
        <v>5.3597775627612513E-3</v>
      </c>
      <c r="AN9">
        <v>0</v>
      </c>
      <c r="AO9">
        <v>1.344251647681935E-4</v>
      </c>
      <c r="AP9">
        <v>1681.23897102208</v>
      </c>
      <c r="AQ9">
        <v>0</v>
      </c>
      <c r="AR9">
        <v>0.36356598389589989</v>
      </c>
      <c r="AS9">
        <v>3286.4062093040811</v>
      </c>
      <c r="AT9">
        <v>27824.162528784182</v>
      </c>
      <c r="AU9">
        <v>0</v>
      </c>
    </row>
    <row r="10" spans="1:47" x14ac:dyDescent="0.25">
      <c r="A10" s="146"/>
      <c r="B10" s="1" t="s">
        <v>8</v>
      </c>
      <c r="C10" s="1" t="s">
        <v>8</v>
      </c>
      <c r="D10" s="1" t="s">
        <v>45</v>
      </c>
      <c r="E10">
        <v>3.8143608834183061E-3</v>
      </c>
      <c r="F10">
        <v>3.6672047509440199E-3</v>
      </c>
      <c r="G10">
        <v>7.5740602495008493E-4</v>
      </c>
      <c r="H10">
        <v>4.6858023344619054E-3</v>
      </c>
      <c r="I10">
        <v>2.7780204662772741E-3</v>
      </c>
      <c r="J10">
        <v>8.7911229578825661E-2</v>
      </c>
      <c r="K10">
        <v>1.880626936566006E-3</v>
      </c>
      <c r="L10">
        <v>4.0187940982246862E-3</v>
      </c>
      <c r="M10">
        <v>1.659126272134755E-2</v>
      </c>
      <c r="N10">
        <v>4.3442626749786958E-4</v>
      </c>
      <c r="O10">
        <v>6.6136416836001354E-4</v>
      </c>
      <c r="P10">
        <v>2.1327536760211221E-3</v>
      </c>
      <c r="Q10">
        <v>1.264494923753253E-3</v>
      </c>
      <c r="R10">
        <v>3.4294231275557029E-5</v>
      </c>
      <c r="S10">
        <v>0</v>
      </c>
      <c r="T10">
        <v>3.5772234828753812E-4</v>
      </c>
      <c r="U10">
        <v>7.8688664179632213E-4</v>
      </c>
      <c r="V10">
        <v>4.9485111141771049E-4</v>
      </c>
      <c r="W10">
        <v>5.5337520799077144E-3</v>
      </c>
      <c r="X10">
        <v>4.8323567393584663E-3</v>
      </c>
      <c r="Y10">
        <v>4.9290034396240381E-4</v>
      </c>
      <c r="Z10">
        <v>3.2756120106637969E-3</v>
      </c>
      <c r="AA10">
        <v>5.9716554370038612E-3</v>
      </c>
      <c r="AB10">
        <v>5.2687083316405286E-4</v>
      </c>
      <c r="AC10">
        <v>5.9734867236475152E-5</v>
      </c>
      <c r="AD10">
        <v>6.5998077962094978E-5</v>
      </c>
      <c r="AE10">
        <v>3.5202929238913999E-4</v>
      </c>
      <c r="AF10">
        <v>1.9215762937847621E-4</v>
      </c>
      <c r="AG10">
        <v>3.637129851129039E-6</v>
      </c>
      <c r="AH10">
        <v>8.176221178117668E-4</v>
      </c>
      <c r="AI10">
        <v>7.5580061464587033E-5</v>
      </c>
      <c r="AJ10">
        <v>1.1033472340391531E-4</v>
      </c>
      <c r="AK10">
        <v>0</v>
      </c>
      <c r="AL10">
        <v>1.137363405609426E-4</v>
      </c>
      <c r="AM10">
        <v>2.8205907081246171E-3</v>
      </c>
      <c r="AN10">
        <v>0</v>
      </c>
      <c r="AO10">
        <v>9.5348347009017464E-5</v>
      </c>
      <c r="AP10">
        <v>6764.3974989300004</v>
      </c>
      <c r="AQ10">
        <v>0</v>
      </c>
      <c r="AR10">
        <v>17157.049317000001</v>
      </c>
      <c r="AS10">
        <v>10768.347929335871</v>
      </c>
      <c r="AT10">
        <v>58746.053030834919</v>
      </c>
      <c r="AU10">
        <v>0</v>
      </c>
    </row>
    <row r="11" spans="1:47" x14ac:dyDescent="0.25">
      <c r="A11" s="146"/>
      <c r="B11" s="1" t="s">
        <v>9</v>
      </c>
      <c r="C11" s="1" t="s">
        <v>9</v>
      </c>
      <c r="D11" s="1" t="s">
        <v>46</v>
      </c>
      <c r="E11">
        <v>2.1470944804178721E-3</v>
      </c>
      <c r="F11">
        <v>1.9522574376448629E-4</v>
      </c>
      <c r="G11">
        <v>0</v>
      </c>
      <c r="H11">
        <v>8.7705840017718726E-6</v>
      </c>
      <c r="I11">
        <v>7.1290719002151593E-6</v>
      </c>
      <c r="J11">
        <v>2.6784776219329241E-6</v>
      </c>
      <c r="K11">
        <v>0</v>
      </c>
      <c r="L11">
        <v>5.1892253504804236E-6</v>
      </c>
      <c r="M11">
        <v>4.0134787471003572E-5</v>
      </c>
      <c r="N11">
        <v>0</v>
      </c>
      <c r="O11">
        <v>3.6242663689877398E-5</v>
      </c>
      <c r="P11">
        <v>2.3520382761390642E-6</v>
      </c>
      <c r="Q11">
        <v>3.526858664522685E-6</v>
      </c>
      <c r="R11">
        <v>3.0850397580281E-9</v>
      </c>
      <c r="S11">
        <v>0</v>
      </c>
      <c r="T11">
        <v>1.0210513484968041E-6</v>
      </c>
      <c r="U11">
        <v>0</v>
      </c>
      <c r="V11">
        <v>0</v>
      </c>
      <c r="W11">
        <v>5.5062615006557937E-7</v>
      </c>
      <c r="X11">
        <v>6.3315360009568944E-6</v>
      </c>
      <c r="Y11">
        <v>0</v>
      </c>
      <c r="Z11">
        <v>1.0199175832056011E-6</v>
      </c>
      <c r="AA11">
        <v>7.7424697245577473E-6</v>
      </c>
      <c r="AB11">
        <v>4.230528880042913E-5</v>
      </c>
      <c r="AC11">
        <v>3.002167650907258E-5</v>
      </c>
      <c r="AD11">
        <v>2.628691105067251E-5</v>
      </c>
      <c r="AE11">
        <v>2.7032661402924459E-4</v>
      </c>
      <c r="AF11">
        <v>2.6775893485544441E-4</v>
      </c>
      <c r="AG11">
        <v>0</v>
      </c>
      <c r="AH11">
        <v>4.8862079114800946E-4</v>
      </c>
      <c r="AI11">
        <v>4.5405306670835553E-5</v>
      </c>
      <c r="AJ11">
        <v>7.820678218002345E-10</v>
      </c>
      <c r="AK11">
        <v>0</v>
      </c>
      <c r="AL11">
        <v>0</v>
      </c>
      <c r="AM11">
        <v>5.2406989221542561E-7</v>
      </c>
      <c r="AN11">
        <v>0</v>
      </c>
      <c r="AO11">
        <v>2.0343691187348619E-5</v>
      </c>
      <c r="AP11">
        <v>27.837994820159999</v>
      </c>
      <c r="AQ11">
        <v>49.655273023550002</v>
      </c>
      <c r="AR11">
        <v>0</v>
      </c>
      <c r="AS11">
        <v>249.73539219838321</v>
      </c>
      <c r="AT11">
        <v>564.34492829017802</v>
      </c>
      <c r="AU11">
        <v>0</v>
      </c>
    </row>
    <row r="12" spans="1:47" x14ac:dyDescent="0.25">
      <c r="A12" s="146"/>
      <c r="B12" s="1" t="s">
        <v>10</v>
      </c>
      <c r="C12" s="1" t="s">
        <v>10</v>
      </c>
      <c r="D12" s="1" t="s">
        <v>47</v>
      </c>
      <c r="E12">
        <v>5.3825620143855947E-3</v>
      </c>
      <c r="F12">
        <v>1.5734821884583251E-3</v>
      </c>
      <c r="G12">
        <v>6.1678652909607026E-4</v>
      </c>
      <c r="H12">
        <v>3.152565240670719E-3</v>
      </c>
      <c r="I12">
        <v>1.3452341773151761E-3</v>
      </c>
      <c r="J12">
        <v>1.164104246347717E-3</v>
      </c>
      <c r="K12">
        <v>2.9884283060815152E-3</v>
      </c>
      <c r="L12">
        <v>8.1081686348521437E-3</v>
      </c>
      <c r="M12">
        <v>1.3950214311209561E-2</v>
      </c>
      <c r="N12">
        <v>1.1993507149550709E-3</v>
      </c>
      <c r="O12">
        <v>3.829169679338437E-3</v>
      </c>
      <c r="P12">
        <v>9.2346549765812873E-4</v>
      </c>
      <c r="Q12">
        <v>1.303892255256785E-3</v>
      </c>
      <c r="R12">
        <v>3.9314060191520899E-5</v>
      </c>
      <c r="S12">
        <v>0</v>
      </c>
      <c r="T12">
        <v>1.17331324373352E-5</v>
      </c>
      <c r="U12">
        <v>1.4133563550812391E-4</v>
      </c>
      <c r="V12">
        <v>3.4786823851802698E-4</v>
      </c>
      <c r="W12">
        <v>2.8366541467549159E-4</v>
      </c>
      <c r="X12">
        <v>2.1288969469062352E-3</v>
      </c>
      <c r="Y12">
        <v>2.9990285043611678E-3</v>
      </c>
      <c r="Z12">
        <v>1.5905261728195691E-4</v>
      </c>
      <c r="AA12">
        <v>1.210959200367525E-2</v>
      </c>
      <c r="AB12">
        <v>9.3139282987086524E-4</v>
      </c>
      <c r="AC12">
        <v>1.390401372796357E-3</v>
      </c>
      <c r="AD12">
        <v>1.3446794709694339E-3</v>
      </c>
      <c r="AE12">
        <v>3.287547546047018E-3</v>
      </c>
      <c r="AF12">
        <v>5.5501208182399638E-4</v>
      </c>
      <c r="AG12">
        <v>1.9212907783077429E-5</v>
      </c>
      <c r="AH12">
        <v>2.9345455532102469E-3</v>
      </c>
      <c r="AI12">
        <v>9.7915481357618741E-4</v>
      </c>
      <c r="AJ12">
        <v>1.4764495295095079E-2</v>
      </c>
      <c r="AK12">
        <v>0</v>
      </c>
      <c r="AL12">
        <v>1.4902784665437249E-2</v>
      </c>
      <c r="AM12">
        <v>2.4759533403326968E-3</v>
      </c>
      <c r="AN12">
        <v>0</v>
      </c>
      <c r="AO12">
        <v>9.244137748493853E-4</v>
      </c>
      <c r="AP12">
        <v>7400.7903109600002</v>
      </c>
      <c r="AQ12">
        <v>2007.0570292800001</v>
      </c>
      <c r="AR12">
        <v>0</v>
      </c>
      <c r="AS12">
        <v>24571.907861048461</v>
      </c>
      <c r="AT12">
        <v>40320.868790574517</v>
      </c>
      <c r="AU12">
        <v>0</v>
      </c>
    </row>
    <row r="13" spans="1:47" x14ac:dyDescent="0.25">
      <c r="A13" s="146"/>
      <c r="B13" s="1" t="s">
        <v>11</v>
      </c>
      <c r="C13" s="1" t="s">
        <v>11</v>
      </c>
      <c r="D13" s="1" t="s">
        <v>48</v>
      </c>
      <c r="E13">
        <v>3.7373422602536119E-3</v>
      </c>
      <c r="F13">
        <v>7.9442957786773558E-3</v>
      </c>
      <c r="G13">
        <v>4.3182197859182397E-2</v>
      </c>
      <c r="H13">
        <v>1.3374194257068961E-2</v>
      </c>
      <c r="I13">
        <v>2.903506983521579E-3</v>
      </c>
      <c r="J13">
        <v>8.8756470770326151E-3</v>
      </c>
      <c r="K13">
        <v>1.417197285698808E-3</v>
      </c>
      <c r="L13">
        <v>2.4818997200846269E-2</v>
      </c>
      <c r="M13">
        <v>0.10585057198457699</v>
      </c>
      <c r="N13">
        <v>3.5176315439188728E-3</v>
      </c>
      <c r="O13">
        <v>2.1618050632590709E-3</v>
      </c>
      <c r="P13">
        <v>1.5298083055942831E-2</v>
      </c>
      <c r="Q13">
        <v>1.2258562833072469E-2</v>
      </c>
      <c r="R13">
        <v>4.3444631708626578E-4</v>
      </c>
      <c r="S13">
        <v>0</v>
      </c>
      <c r="T13">
        <v>2.182540380865097E-3</v>
      </c>
      <c r="U13">
        <v>1.176570025844307E-3</v>
      </c>
      <c r="V13">
        <v>0</v>
      </c>
      <c r="W13">
        <v>1.070337153018137E-3</v>
      </c>
      <c r="X13">
        <v>4.9852690051755582E-4</v>
      </c>
      <c r="Y13">
        <v>1.599723971494E-3</v>
      </c>
      <c r="Z13">
        <v>2.32702854080101E-3</v>
      </c>
      <c r="AA13">
        <v>3.7075513681318499E-2</v>
      </c>
      <c r="AB13">
        <v>6.5618628232729924E-4</v>
      </c>
      <c r="AC13">
        <v>4.958234217513232E-3</v>
      </c>
      <c r="AD13">
        <v>4.8355891592707471E-3</v>
      </c>
      <c r="AE13">
        <v>9.4580062756539039E-3</v>
      </c>
      <c r="AF13">
        <v>2.5323351782124851E-5</v>
      </c>
      <c r="AG13">
        <v>0</v>
      </c>
      <c r="AH13">
        <v>1.64006678476137E-4</v>
      </c>
      <c r="AI13">
        <v>5.332374465771339E-3</v>
      </c>
      <c r="AJ13">
        <v>1.3262880869672811E-2</v>
      </c>
      <c r="AK13">
        <v>0</v>
      </c>
      <c r="AL13">
        <v>1.338690012085538E-2</v>
      </c>
      <c r="AM13">
        <v>3.0380837232631712E-3</v>
      </c>
      <c r="AN13">
        <v>0</v>
      </c>
      <c r="AO13">
        <v>5.186131003096413E-3</v>
      </c>
      <c r="AP13">
        <v>3766.6600151600001</v>
      </c>
      <c r="AQ13">
        <v>39516.444836800001</v>
      </c>
      <c r="AR13">
        <v>0</v>
      </c>
      <c r="AS13">
        <v>24384.256399467238</v>
      </c>
      <c r="AT13">
        <v>100526.493780616</v>
      </c>
      <c r="AU13">
        <v>0</v>
      </c>
    </row>
    <row r="14" spans="1:47" x14ac:dyDescent="0.25">
      <c r="A14" s="146"/>
      <c r="B14" s="1" t="s">
        <v>12</v>
      </c>
      <c r="C14" s="1">
        <v>10</v>
      </c>
      <c r="D14" s="1" t="s">
        <v>49</v>
      </c>
      <c r="E14">
        <v>3.8633986458415652E-4</v>
      </c>
      <c r="F14">
        <v>2.3829091235024112E-5</v>
      </c>
      <c r="G14">
        <v>2.0264940107292229E-2</v>
      </c>
      <c r="H14">
        <v>0</v>
      </c>
      <c r="I14">
        <v>6.8705647544120077E-3</v>
      </c>
      <c r="J14">
        <v>1.7318261972156429E-4</v>
      </c>
      <c r="K14">
        <v>7.7208923269635917E-8</v>
      </c>
      <c r="L14">
        <v>3.6856368164282018E-4</v>
      </c>
      <c r="M14">
        <v>1.162089497708689E-3</v>
      </c>
      <c r="N14">
        <v>3.258093528985704E-2</v>
      </c>
      <c r="O14">
        <v>3.1289033669193123E-5</v>
      </c>
      <c r="P14">
        <v>1.24254202884893E-2</v>
      </c>
      <c r="Q14">
        <v>4.5143498480412327E-3</v>
      </c>
      <c r="R14">
        <v>1.8378684004409261E-5</v>
      </c>
      <c r="S14">
        <v>0</v>
      </c>
      <c r="T14">
        <v>5.4772001204852939E-8</v>
      </c>
      <c r="U14">
        <v>9.7256445325092488E-6</v>
      </c>
      <c r="V14">
        <v>1.618342332151231E-6</v>
      </c>
      <c r="W14">
        <v>1.8914491901031761E-4</v>
      </c>
      <c r="X14">
        <v>3.596353937230615E-7</v>
      </c>
      <c r="Y14">
        <v>5.6649864471868797E-4</v>
      </c>
      <c r="Z14">
        <v>6.5910360980891159E-5</v>
      </c>
      <c r="AA14">
        <v>5.5057260135095432E-4</v>
      </c>
      <c r="AB14">
        <v>9.2987738675923837E-5</v>
      </c>
      <c r="AC14">
        <v>5.7969529720334701E-5</v>
      </c>
      <c r="AD14">
        <v>6.9386834539046093E-5</v>
      </c>
      <c r="AE14">
        <v>7.9639906761606218E-5</v>
      </c>
      <c r="AF14">
        <v>1.543041220329257E-7</v>
      </c>
      <c r="AG14">
        <v>0</v>
      </c>
      <c r="AH14">
        <v>6.3703076631753741E-7</v>
      </c>
      <c r="AI14">
        <v>6.3942366777533779E-5</v>
      </c>
      <c r="AJ14">
        <v>2.5951281922061001E-4</v>
      </c>
      <c r="AK14">
        <v>0</v>
      </c>
      <c r="AL14">
        <v>2.6193951907043208E-4</v>
      </c>
      <c r="AM14">
        <v>1.776107540260486E-6</v>
      </c>
      <c r="AN14">
        <v>0</v>
      </c>
      <c r="AO14">
        <v>5.5739989760594612E-5</v>
      </c>
      <c r="AP14">
        <v>6.4452686504900009E-3</v>
      </c>
      <c r="AQ14">
        <v>0</v>
      </c>
      <c r="AR14">
        <v>193.26604086200001</v>
      </c>
      <c r="AS14">
        <v>15697.630655736381</v>
      </c>
      <c r="AT14">
        <v>26346.72751361394</v>
      </c>
      <c r="AU14">
        <v>0</v>
      </c>
    </row>
    <row r="15" spans="1:47" x14ac:dyDescent="0.25">
      <c r="A15" s="146"/>
      <c r="B15" s="1" t="s">
        <v>13</v>
      </c>
      <c r="C15" s="1">
        <v>11</v>
      </c>
      <c r="D15" s="1" t="s">
        <v>50</v>
      </c>
      <c r="E15">
        <v>3.5209995822302948E-7</v>
      </c>
      <c r="F15">
        <v>5.34840619957725E-5</v>
      </c>
      <c r="G15">
        <v>2.9873171718478551E-3</v>
      </c>
      <c r="H15">
        <v>2.009239366201252E-3</v>
      </c>
      <c r="I15">
        <v>5.3768581174806144E-4</v>
      </c>
      <c r="J15">
        <v>3.4667009156033862E-4</v>
      </c>
      <c r="K15">
        <v>0</v>
      </c>
      <c r="L15">
        <v>1.5247810792956621E-3</v>
      </c>
      <c r="M15">
        <v>6.5239031202464471E-4</v>
      </c>
      <c r="N15">
        <v>1.336383830294093E-3</v>
      </c>
      <c r="O15">
        <v>9.119422788098526E-2</v>
      </c>
      <c r="P15">
        <v>6.3829984174807617E-3</v>
      </c>
      <c r="Q15">
        <v>3.103967516887783E-3</v>
      </c>
      <c r="R15">
        <v>8.9001075772373305E-10</v>
      </c>
      <c r="S15">
        <v>0</v>
      </c>
      <c r="T15">
        <v>1.783571071737671E-9</v>
      </c>
      <c r="U15">
        <v>2.2562051631089551E-4</v>
      </c>
      <c r="V15">
        <v>1.0125159627171899E-6</v>
      </c>
      <c r="W15">
        <v>3.2382678233240948E-5</v>
      </c>
      <c r="X15">
        <v>1.9888201023707989E-7</v>
      </c>
      <c r="Y15">
        <v>7.1978058323192475E-5</v>
      </c>
      <c r="Z15">
        <v>1.4045960330010229E-4</v>
      </c>
      <c r="AA15">
        <v>2.2777781029585569E-3</v>
      </c>
      <c r="AB15">
        <v>6.3323957116861776E-5</v>
      </c>
      <c r="AC15">
        <v>5.144785200019657E-6</v>
      </c>
      <c r="AD15">
        <v>6.0244773446184091E-6</v>
      </c>
      <c r="AE15">
        <v>1.0049346127291999E-5</v>
      </c>
      <c r="AF15">
        <v>7.2038580558833704E-6</v>
      </c>
      <c r="AG15">
        <v>3.5045134511940953E-8</v>
      </c>
      <c r="AH15">
        <v>2.0893534571770139E-5</v>
      </c>
      <c r="AI15">
        <v>5.7844955563099631E-6</v>
      </c>
      <c r="AJ15">
        <v>1.85980231611438E-7</v>
      </c>
      <c r="AK15">
        <v>0</v>
      </c>
      <c r="AL15">
        <v>1.871547958182895E-7</v>
      </c>
      <c r="AM15">
        <v>6.0875734133305213E-7</v>
      </c>
      <c r="AN15">
        <v>0</v>
      </c>
      <c r="AO15">
        <v>4.8945438248383509E-6</v>
      </c>
      <c r="AP15">
        <v>1.1060430334819999</v>
      </c>
      <c r="AQ15">
        <v>0</v>
      </c>
      <c r="AR15">
        <v>208.16611535699991</v>
      </c>
      <c r="AS15">
        <v>8231.5129254492913</v>
      </c>
      <c r="AT15">
        <v>14084.554659323299</v>
      </c>
      <c r="AU15">
        <v>0</v>
      </c>
    </row>
    <row r="16" spans="1:47" x14ac:dyDescent="0.25">
      <c r="A16" s="146"/>
      <c r="B16" s="1" t="s">
        <v>14</v>
      </c>
      <c r="C16" s="1">
        <v>12</v>
      </c>
      <c r="D16" s="1" t="s">
        <v>51</v>
      </c>
      <c r="E16">
        <v>2.68146627504901E-2</v>
      </c>
      <c r="F16">
        <v>1.324210801795316E-2</v>
      </c>
      <c r="G16">
        <v>0.1588414577457109</v>
      </c>
      <c r="H16">
        <v>7.975334243809061E-2</v>
      </c>
      <c r="I16">
        <v>7.6333975210668772E-2</v>
      </c>
      <c r="J16">
        <v>2.892853295931681E-2</v>
      </c>
      <c r="K16">
        <v>1.9742567984016111E-2</v>
      </c>
      <c r="L16">
        <v>6.812661448349322E-2</v>
      </c>
      <c r="M16">
        <v>1.5122623587364121E-2</v>
      </c>
      <c r="N16">
        <v>5.4592037665228417E-2</v>
      </c>
      <c r="O16">
        <v>2.5592521930785539E-2</v>
      </c>
      <c r="P16">
        <v>0.13025830552075421</v>
      </c>
      <c r="Q16">
        <v>9.4269103632856427E-2</v>
      </c>
      <c r="R16">
        <v>1.8708634648027841E-3</v>
      </c>
      <c r="S16">
        <v>0</v>
      </c>
      <c r="T16">
        <v>1.714322515099679E-3</v>
      </c>
      <c r="U16">
        <v>4.5769879068935111E-3</v>
      </c>
      <c r="V16">
        <v>1.580632130893151E-2</v>
      </c>
      <c r="W16">
        <v>4.8378505888847616E-3</v>
      </c>
      <c r="X16">
        <v>9.8366606328027153E-3</v>
      </c>
      <c r="Y16">
        <v>7.4080626172609463E-3</v>
      </c>
      <c r="Z16">
        <v>4.5806605204888762E-3</v>
      </c>
      <c r="AA16">
        <v>0.1017186968607653</v>
      </c>
      <c r="AB16">
        <v>3.797223271160968E-3</v>
      </c>
      <c r="AC16">
        <v>3.602569989596171E-3</v>
      </c>
      <c r="AD16">
        <v>4.5371448372649578E-3</v>
      </c>
      <c r="AE16">
        <v>6.3901982457530929E-3</v>
      </c>
      <c r="AF16">
        <v>6.0341589413076741E-4</v>
      </c>
      <c r="AG16">
        <v>2.1764508578797501E-5</v>
      </c>
      <c r="AH16">
        <v>4.1208424048568924E-3</v>
      </c>
      <c r="AI16">
        <v>4.0555344034736299E-3</v>
      </c>
      <c r="AJ16">
        <v>8.35312283380194E-3</v>
      </c>
      <c r="AK16">
        <v>0</v>
      </c>
      <c r="AL16">
        <v>8.4360687549166619E-3</v>
      </c>
      <c r="AM16">
        <v>1.0579748304810781E-2</v>
      </c>
      <c r="AN16">
        <v>0</v>
      </c>
      <c r="AO16">
        <v>3.6419439025686499E-3</v>
      </c>
      <c r="AP16">
        <v>24259.396555282081</v>
      </c>
      <c r="AQ16">
        <v>1206.5103399925999</v>
      </c>
      <c r="AR16">
        <v>32111.595580947604</v>
      </c>
      <c r="AS16">
        <v>216988.52112075489</v>
      </c>
      <c r="AT16">
        <v>411799.42370701121</v>
      </c>
      <c r="AU16">
        <v>0</v>
      </c>
    </row>
    <row r="17" spans="1:47" x14ac:dyDescent="0.25">
      <c r="A17" s="146"/>
      <c r="B17" s="1" t="s">
        <v>15</v>
      </c>
      <c r="C17" s="1">
        <v>13</v>
      </c>
      <c r="D17" s="1" t="s">
        <v>52</v>
      </c>
      <c r="E17">
        <v>3.3239689123007658E-3</v>
      </c>
      <c r="F17">
        <v>1.408184355808215E-3</v>
      </c>
      <c r="G17">
        <v>4.2145912211573183E-3</v>
      </c>
      <c r="H17">
        <v>1.438440331937641E-3</v>
      </c>
      <c r="I17">
        <v>3.5100786843851842E-3</v>
      </c>
      <c r="J17">
        <v>2.1993676489182211E-3</v>
      </c>
      <c r="K17">
        <v>3.0617921609950292E-3</v>
      </c>
      <c r="L17">
        <v>5.5945135338614643E-3</v>
      </c>
      <c r="M17">
        <v>2.052681784803714E-3</v>
      </c>
      <c r="N17">
        <v>5.5958576344561214E-3</v>
      </c>
      <c r="O17">
        <v>2.6091035952211382E-3</v>
      </c>
      <c r="P17">
        <v>7.3047264362227221E-3</v>
      </c>
      <c r="Q17">
        <v>0.1113899575816497</v>
      </c>
      <c r="R17">
        <v>1.6163979513515069E-4</v>
      </c>
      <c r="S17">
        <v>0</v>
      </c>
      <c r="T17">
        <v>4.0124384331310361E-4</v>
      </c>
      <c r="U17">
        <v>3.9272648264482464E-3</v>
      </c>
      <c r="V17">
        <v>1.970564554015097E-3</v>
      </c>
      <c r="W17">
        <v>5.4191583571969772E-3</v>
      </c>
      <c r="X17">
        <v>7.2488943630537603E-3</v>
      </c>
      <c r="Y17">
        <v>6.1648653702947864E-3</v>
      </c>
      <c r="Z17">
        <v>3.380600243601315E-3</v>
      </c>
      <c r="AA17">
        <v>8.2970714220906242E-3</v>
      </c>
      <c r="AB17">
        <v>1.198041990113587E-2</v>
      </c>
      <c r="AC17">
        <v>1.397391106729353E-3</v>
      </c>
      <c r="AD17">
        <v>1.320533963848513E-3</v>
      </c>
      <c r="AE17">
        <v>5.9727971088486933E-3</v>
      </c>
      <c r="AF17">
        <v>8.0915572880264543E-3</v>
      </c>
      <c r="AG17">
        <v>7.6158356793731223E-4</v>
      </c>
      <c r="AH17">
        <v>1.837319472814352E-2</v>
      </c>
      <c r="AI17">
        <v>1.8127133480725761E-3</v>
      </c>
      <c r="AJ17">
        <v>4.8950990451164186E-4</v>
      </c>
      <c r="AK17">
        <v>0</v>
      </c>
      <c r="AL17">
        <v>3.6078474958049409E-4</v>
      </c>
      <c r="AM17">
        <v>1.202395299978979E-2</v>
      </c>
      <c r="AN17">
        <v>0</v>
      </c>
      <c r="AO17">
        <v>1.145633063231114E-3</v>
      </c>
      <c r="AP17">
        <v>9095.3069962999998</v>
      </c>
      <c r="AQ17">
        <v>0</v>
      </c>
      <c r="AR17">
        <v>286712.94044299994</v>
      </c>
      <c r="AS17">
        <v>6194.5524148583081</v>
      </c>
      <c r="AT17">
        <v>364404.35314479627</v>
      </c>
      <c r="AU17">
        <v>0</v>
      </c>
    </row>
    <row r="18" spans="1:47" x14ac:dyDescent="0.25">
      <c r="A18" s="146"/>
      <c r="B18" s="1" t="s">
        <v>16</v>
      </c>
      <c r="C18" s="1">
        <v>14</v>
      </c>
      <c r="D18" s="1" t="s">
        <v>53</v>
      </c>
      <c r="E18">
        <v>5.8441207939900659E-3</v>
      </c>
      <c r="F18">
        <v>4.9596702023588469E-3</v>
      </c>
      <c r="G18">
        <v>2.4017260527913688E-3</v>
      </c>
      <c r="H18">
        <v>4.5549803205281953E-3</v>
      </c>
      <c r="I18">
        <v>4.3777255894454177E-3</v>
      </c>
      <c r="J18">
        <v>2.7685087376579068E-3</v>
      </c>
      <c r="K18">
        <v>6.9711793969858592E-3</v>
      </c>
      <c r="L18">
        <v>4.4223820966456159E-3</v>
      </c>
      <c r="M18">
        <v>3.4069170611668539E-3</v>
      </c>
      <c r="N18">
        <v>3.600347829724849E-3</v>
      </c>
      <c r="O18">
        <v>4.5187614300763431E-3</v>
      </c>
      <c r="P18">
        <v>3.14331470392663E-3</v>
      </c>
      <c r="Q18">
        <v>1.1060121040120481E-3</v>
      </c>
      <c r="R18">
        <v>0.29537380151546622</v>
      </c>
      <c r="S18">
        <v>0</v>
      </c>
      <c r="T18">
        <v>4.8190455923297366E-3</v>
      </c>
      <c r="U18">
        <v>9.4987168679595293E-4</v>
      </c>
      <c r="V18">
        <v>1.043475575886152E-3</v>
      </c>
      <c r="W18">
        <v>1.4120107692131591E-3</v>
      </c>
      <c r="X18">
        <v>4.8254468441932654E-3</v>
      </c>
      <c r="Y18">
        <v>7.591776363405342E-2</v>
      </c>
      <c r="Z18">
        <v>2.632158655945746E-3</v>
      </c>
      <c r="AA18">
        <v>6.5651213899806E-3</v>
      </c>
      <c r="AB18">
        <v>9.8661624088408183E-4</v>
      </c>
      <c r="AC18">
        <v>3.5847733590258211E-3</v>
      </c>
      <c r="AD18">
        <v>1.386114456783718E-3</v>
      </c>
      <c r="AE18">
        <v>5.0198357324521279E-3</v>
      </c>
      <c r="AF18">
        <v>3.1637557618524499E-3</v>
      </c>
      <c r="AG18">
        <v>1.878488579256779E-3</v>
      </c>
      <c r="AH18">
        <v>2.190066055583386E-3</v>
      </c>
      <c r="AI18">
        <v>3.9636460772169198E-3</v>
      </c>
      <c r="AJ18">
        <v>2.6653409883669681E-3</v>
      </c>
      <c r="AK18">
        <v>0</v>
      </c>
      <c r="AL18">
        <v>2.6895045322644601E-3</v>
      </c>
      <c r="AM18">
        <v>3.5723220103137002E-3</v>
      </c>
      <c r="AN18">
        <v>0</v>
      </c>
      <c r="AO18">
        <v>1.758336969219316E-3</v>
      </c>
      <c r="AP18">
        <v>16465.611852599999</v>
      </c>
      <c r="AQ18">
        <v>631.03218123869999</v>
      </c>
      <c r="AR18">
        <v>442.74966025699973</v>
      </c>
      <c r="AS18">
        <v>3101.6746578196639</v>
      </c>
      <c r="AT18">
        <v>45207.388994407549</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1.3437923906214609E-2</v>
      </c>
      <c r="F20">
        <v>1.120125659892845E-2</v>
      </c>
      <c r="G20">
        <v>4.6530524511486024E-3</v>
      </c>
      <c r="H20">
        <v>9.188631160133371E-3</v>
      </c>
      <c r="I20">
        <v>1.243467774666767E-2</v>
      </c>
      <c r="J20">
        <v>8.6389801508226401E-3</v>
      </c>
      <c r="K20">
        <v>1.364574193235287E-2</v>
      </c>
      <c r="L20">
        <v>7.0395302068899301E-3</v>
      </c>
      <c r="M20">
        <v>7.6070029063468542E-3</v>
      </c>
      <c r="N20">
        <v>7.4502266789966444E-3</v>
      </c>
      <c r="O20">
        <v>1.0437496966997721E-2</v>
      </c>
      <c r="P20">
        <v>7.0595354452737654E-3</v>
      </c>
      <c r="Q20">
        <v>3.5544340023602431E-3</v>
      </c>
      <c r="R20">
        <v>1.2022982831231051E-2</v>
      </c>
      <c r="S20">
        <v>0</v>
      </c>
      <c r="T20">
        <v>5.0980968798298353E-2</v>
      </c>
      <c r="U20">
        <v>2.1935208407009191E-3</v>
      </c>
      <c r="V20">
        <v>3.973157908211811E-3</v>
      </c>
      <c r="W20">
        <v>7.2664080364412287E-3</v>
      </c>
      <c r="X20">
        <v>1.614431136662272E-2</v>
      </c>
      <c r="Y20">
        <v>0.20606480375129041</v>
      </c>
      <c r="Z20">
        <v>1.7920080425641409E-2</v>
      </c>
      <c r="AA20">
        <v>1.0398929161437E-2</v>
      </c>
      <c r="AB20">
        <v>2.0712670989921E-3</v>
      </c>
      <c r="AC20">
        <v>6.8416467454381538E-3</v>
      </c>
      <c r="AD20">
        <v>2.6445983306528599E-3</v>
      </c>
      <c r="AE20">
        <v>9.6023503213733749E-3</v>
      </c>
      <c r="AF20">
        <v>6.0749228183204426E-3</v>
      </c>
      <c r="AG20">
        <v>1.4028543937375369E-2</v>
      </c>
      <c r="AH20">
        <v>4.2466095143802339E-3</v>
      </c>
      <c r="AI20">
        <v>7.5652910903453632E-3</v>
      </c>
      <c r="AJ20">
        <v>6.3853008071315933E-3</v>
      </c>
      <c r="AK20">
        <v>0</v>
      </c>
      <c r="AL20">
        <v>6.4470369050447073E-3</v>
      </c>
      <c r="AM20">
        <v>9.8543924257925471E-3</v>
      </c>
      <c r="AN20">
        <v>0</v>
      </c>
      <c r="AO20">
        <v>3.3543036306851069E-3</v>
      </c>
      <c r="AP20">
        <v>22976.131216176</v>
      </c>
      <c r="AQ20">
        <v>12467.99357575065</v>
      </c>
      <c r="AR20">
        <v>949.11315986499994</v>
      </c>
      <c r="AS20">
        <v>11535.282340995431</v>
      </c>
      <c r="AT20">
        <v>89898.150116207165</v>
      </c>
      <c r="AU20">
        <v>0</v>
      </c>
    </row>
    <row r="21" spans="1:47" x14ac:dyDescent="0.25">
      <c r="A21" s="146"/>
      <c r="B21" s="1" t="s">
        <v>19</v>
      </c>
      <c r="C21" s="1">
        <v>17</v>
      </c>
      <c r="D21" s="1" t="s">
        <v>56</v>
      </c>
      <c r="E21">
        <v>2.6192930930067762E-4</v>
      </c>
      <c r="F21">
        <v>1.7763107336432599E-4</v>
      </c>
      <c r="G21">
        <v>7.7918169728803056E-5</v>
      </c>
      <c r="H21">
        <v>3.4732535797428129E-4</v>
      </c>
      <c r="I21">
        <v>2.4609477782275573E-4</v>
      </c>
      <c r="J21">
        <v>1.358610402767009E-4</v>
      </c>
      <c r="K21">
        <v>5.3049708027141538E-4</v>
      </c>
      <c r="L21">
        <v>8.7687343173921547E-5</v>
      </c>
      <c r="M21">
        <v>1.2173930717581769E-4</v>
      </c>
      <c r="N21">
        <v>1.476559998702889E-4</v>
      </c>
      <c r="O21">
        <v>3.4292238397411868E-4</v>
      </c>
      <c r="P21">
        <v>1.1122335947954609E-4</v>
      </c>
      <c r="Q21">
        <v>3.2672551099854961E-4</v>
      </c>
      <c r="R21">
        <v>4.2545806671694801E-5</v>
      </c>
      <c r="S21">
        <v>0</v>
      </c>
      <c r="T21">
        <v>7.8581879292865866E-5</v>
      </c>
      <c r="U21">
        <v>0.1587849766076776</v>
      </c>
      <c r="V21">
        <v>7.9565996261286997E-5</v>
      </c>
      <c r="W21">
        <v>3.7054055722169278E-5</v>
      </c>
      <c r="X21">
        <v>1.9794483476623801E-5</v>
      </c>
      <c r="Y21">
        <v>5.7053897486984296E-3</v>
      </c>
      <c r="Z21">
        <v>2.8172522770458481E-5</v>
      </c>
      <c r="AA21">
        <v>1.3088488580191489E-4</v>
      </c>
      <c r="AB21">
        <v>7.0518691835427913E-5</v>
      </c>
      <c r="AC21">
        <v>2.7290873261812988E-4</v>
      </c>
      <c r="AD21">
        <v>1.0532738193056149E-4</v>
      </c>
      <c r="AE21">
        <v>3.8210152780956117E-4</v>
      </c>
      <c r="AF21">
        <v>2.411133012852822E-4</v>
      </c>
      <c r="AG21">
        <v>1.1215016484590541E-2</v>
      </c>
      <c r="AH21">
        <v>1.657764177008017E-4</v>
      </c>
      <c r="AI21">
        <v>3.0155487223228921E-4</v>
      </c>
      <c r="AJ21">
        <v>8.7146704219212643E-5</v>
      </c>
      <c r="AK21">
        <v>0</v>
      </c>
      <c r="AL21">
        <v>8.7697936034082937E-5</v>
      </c>
      <c r="AM21">
        <v>1.716619345410839E-4</v>
      </c>
      <c r="AN21">
        <v>0</v>
      </c>
      <c r="AO21">
        <v>1.3382015699001931E-4</v>
      </c>
      <c r="AP21">
        <v>2253.8874826830001</v>
      </c>
      <c r="AQ21">
        <v>111.5140594166736</v>
      </c>
      <c r="AR21">
        <v>134.8562902884731</v>
      </c>
      <c r="AS21">
        <v>9456.762318541736</v>
      </c>
      <c r="AT21">
        <v>14669.176876997321</v>
      </c>
      <c r="AU21">
        <v>0</v>
      </c>
    </row>
    <row r="22" spans="1:47" x14ac:dyDescent="0.25">
      <c r="A22" s="146"/>
      <c r="B22" s="1" t="s">
        <v>20</v>
      </c>
      <c r="C22" s="1">
        <v>18</v>
      </c>
      <c r="D22" s="1" t="s">
        <v>57</v>
      </c>
      <c r="E22">
        <v>1.6887567547331961E-4</v>
      </c>
      <c r="F22">
        <v>2.4604843211748422E-4</v>
      </c>
      <c r="G22">
        <v>1.804448624883808E-4</v>
      </c>
      <c r="H22">
        <v>8.6381461022826361E-4</v>
      </c>
      <c r="I22">
        <v>5.2726712819802001E-4</v>
      </c>
      <c r="J22">
        <v>2.9784799777179971E-4</v>
      </c>
      <c r="K22">
        <v>2.6817660377891121E-4</v>
      </c>
      <c r="L22">
        <v>1.302609149994811E-3</v>
      </c>
      <c r="M22">
        <v>7.131678737134382E-4</v>
      </c>
      <c r="N22">
        <v>4.2344410669956128E-4</v>
      </c>
      <c r="O22">
        <v>2.43058377635367E-4</v>
      </c>
      <c r="P22">
        <v>2.084328380411813E-4</v>
      </c>
      <c r="Q22">
        <v>3.8271826546271078E-4</v>
      </c>
      <c r="R22">
        <v>1.8470783591472399E-4</v>
      </c>
      <c r="S22">
        <v>0</v>
      </c>
      <c r="T22">
        <v>2.01791882607531E-4</v>
      </c>
      <c r="U22">
        <v>9.8514024409570287E-4</v>
      </c>
      <c r="V22">
        <v>6.1043669670206177E-2</v>
      </c>
      <c r="W22">
        <v>1.6707794319347671E-3</v>
      </c>
      <c r="X22">
        <v>2.7647270579672791E-4</v>
      </c>
      <c r="Y22">
        <v>2.8109220160020668E-3</v>
      </c>
      <c r="Z22">
        <v>8.4446004028117651E-4</v>
      </c>
      <c r="AA22">
        <v>1.945587899466682E-3</v>
      </c>
      <c r="AB22">
        <v>1.062071925945081E-4</v>
      </c>
      <c r="AC22">
        <v>1.216970310375338E-4</v>
      </c>
      <c r="AD22">
        <v>4.6974987979859078E-5</v>
      </c>
      <c r="AE22">
        <v>1.704160032810465E-4</v>
      </c>
      <c r="AF22">
        <v>1.0754681644431471E-4</v>
      </c>
      <c r="AG22">
        <v>6.3858613748344503E-5</v>
      </c>
      <c r="AH22">
        <v>7.4100608723789527E-5</v>
      </c>
      <c r="AI22">
        <v>1.3449347871939671E-4</v>
      </c>
      <c r="AJ22">
        <v>6.2878394750767478E-5</v>
      </c>
      <c r="AK22">
        <v>0</v>
      </c>
      <c r="AL22">
        <v>6.3367829176152549E-5</v>
      </c>
      <c r="AM22">
        <v>1.3886502848675891E-4</v>
      </c>
      <c r="AN22">
        <v>0</v>
      </c>
      <c r="AO22">
        <v>5.9671648373160098E-5</v>
      </c>
      <c r="AP22">
        <v>14148.8779543</v>
      </c>
      <c r="AQ22">
        <v>11.145917974334001</v>
      </c>
      <c r="AR22">
        <v>5.4766167117399993</v>
      </c>
      <c r="AS22">
        <v>11695.69629365336</v>
      </c>
      <c r="AT22">
        <v>31888.202498260242</v>
      </c>
      <c r="AU22">
        <v>0</v>
      </c>
    </row>
    <row r="23" spans="1:47" x14ac:dyDescent="0.25">
      <c r="A23" s="146"/>
      <c r="B23" s="1" t="s">
        <v>21</v>
      </c>
      <c r="C23" s="1">
        <v>19</v>
      </c>
      <c r="D23" s="1" t="s">
        <v>58</v>
      </c>
      <c r="E23">
        <v>0.1944151846528164</v>
      </c>
      <c r="F23">
        <v>0.24729454114771399</v>
      </c>
      <c r="G23">
        <v>0.19367050461927859</v>
      </c>
      <c r="H23">
        <v>0.38505935611459241</v>
      </c>
      <c r="I23">
        <v>0.34383223939310231</v>
      </c>
      <c r="J23">
        <v>0.25380932464476841</v>
      </c>
      <c r="K23">
        <v>0.31192681727620741</v>
      </c>
      <c r="L23">
        <v>0.40017606335999728</v>
      </c>
      <c r="M23">
        <v>0.20709993674549651</v>
      </c>
      <c r="N23">
        <v>0.32749947920197342</v>
      </c>
      <c r="O23">
        <v>0.36118857699384899</v>
      </c>
      <c r="P23">
        <v>0.20685033514190279</v>
      </c>
      <c r="Q23">
        <v>0.18330360767651699</v>
      </c>
      <c r="R23">
        <v>0.18251332889906</v>
      </c>
      <c r="S23">
        <v>0</v>
      </c>
      <c r="T23">
        <v>0.17485311716568919</v>
      </c>
      <c r="U23">
        <v>0.23790641173642729</v>
      </c>
      <c r="V23">
        <v>0.21205981392607889</v>
      </c>
      <c r="W23">
        <v>0.28536658613852461</v>
      </c>
      <c r="X23">
        <v>0.12507155493702421</v>
      </c>
      <c r="Y23">
        <v>1.437669867107549</v>
      </c>
      <c r="Z23">
        <v>0.30294783321618268</v>
      </c>
      <c r="AA23">
        <v>0.59713577366787995</v>
      </c>
      <c r="AB23">
        <v>5.4223107351552717E-2</v>
      </c>
      <c r="AC23">
        <v>7.8410821600885652E-2</v>
      </c>
      <c r="AD23">
        <v>4.8414359545069049E-2</v>
      </c>
      <c r="AE23">
        <v>0.12421908698826931</v>
      </c>
      <c r="AF23">
        <v>4.142711316110198E-2</v>
      </c>
      <c r="AG23">
        <v>0.70463522266458778</v>
      </c>
      <c r="AH23">
        <v>7.0495011586476905E-2</v>
      </c>
      <c r="AI23">
        <v>8.9987768159288356E-2</v>
      </c>
      <c r="AJ23">
        <v>0.19105875817336981</v>
      </c>
      <c r="AK23">
        <v>0</v>
      </c>
      <c r="AL23">
        <v>0.18864775011255619</v>
      </c>
      <c r="AM23">
        <v>0.30578789834688919</v>
      </c>
      <c r="AN23">
        <v>0</v>
      </c>
      <c r="AO23">
        <v>6.1912898910928237E-2</v>
      </c>
      <c r="AP23">
        <v>564043.46846270922</v>
      </c>
      <c r="AQ23">
        <v>109662.75064165</v>
      </c>
      <c r="AR23">
        <v>126201.64290880048</v>
      </c>
      <c r="AS23">
        <v>170539.05132188401</v>
      </c>
      <c r="AT23">
        <v>1996084.610395429</v>
      </c>
      <c r="AU23">
        <v>0</v>
      </c>
    </row>
    <row r="24" spans="1:47" x14ac:dyDescent="0.25">
      <c r="A24" s="146"/>
      <c r="B24" s="1" t="s">
        <v>22</v>
      </c>
      <c r="C24" s="1">
        <v>20</v>
      </c>
      <c r="D24" s="1" t="s">
        <v>59</v>
      </c>
      <c r="E24">
        <v>1.9546340080739259E-3</v>
      </c>
      <c r="F24">
        <v>1.719196717535218E-3</v>
      </c>
      <c r="G24">
        <v>4.9617718009700544E-3</v>
      </c>
      <c r="H24">
        <v>6.2442951691826778E-3</v>
      </c>
      <c r="I24">
        <v>2.9658366612712729E-3</v>
      </c>
      <c r="J24">
        <v>1.236911257497403E-3</v>
      </c>
      <c r="K24">
        <v>5.2406219864482677E-4</v>
      </c>
      <c r="L24">
        <v>5.6133094705609196E-3</v>
      </c>
      <c r="M24">
        <v>2.0765349245107948E-3</v>
      </c>
      <c r="N24">
        <v>1.8609968493018181E-3</v>
      </c>
      <c r="O24">
        <v>2.3298614919311368E-3</v>
      </c>
      <c r="P24">
        <v>2.3928374870687118E-3</v>
      </c>
      <c r="Q24">
        <v>1.791571254846098E-3</v>
      </c>
      <c r="R24">
        <v>4.8249205755139593E-3</v>
      </c>
      <c r="S24">
        <v>0</v>
      </c>
      <c r="T24">
        <v>1.8595142000534569E-3</v>
      </c>
      <c r="U24">
        <v>7.6408784705636178E-4</v>
      </c>
      <c r="V24">
        <v>9.9917808074637977E-3</v>
      </c>
      <c r="W24">
        <v>2.026699052495523E-3</v>
      </c>
      <c r="X24">
        <v>8.89591109945264E-3</v>
      </c>
      <c r="Y24">
        <v>5.7862046296394019E-3</v>
      </c>
      <c r="Z24">
        <v>3.3485771965265712E-3</v>
      </c>
      <c r="AA24">
        <v>8.3652636840049806E-3</v>
      </c>
      <c r="AB24">
        <v>8.618578080763523E-4</v>
      </c>
      <c r="AC24">
        <v>8.3304432532630142E-5</v>
      </c>
      <c r="AD24">
        <v>7.9332246136979971E-5</v>
      </c>
      <c r="AE24">
        <v>3.0093970456660391E-4</v>
      </c>
      <c r="AF24">
        <v>6.7897447480095045E-4</v>
      </c>
      <c r="AG24">
        <v>2.5066567922183951E-5</v>
      </c>
      <c r="AH24">
        <v>1.168546839557172E-3</v>
      </c>
      <c r="AI24">
        <v>1.062237631500456E-4</v>
      </c>
      <c r="AJ24">
        <v>4.3268490105584098E-3</v>
      </c>
      <c r="AK24">
        <v>0</v>
      </c>
      <c r="AL24">
        <v>4.3203101459459228E-3</v>
      </c>
      <c r="AM24">
        <v>4.2933944041491064E-3</v>
      </c>
      <c r="AN24">
        <v>0</v>
      </c>
      <c r="AO24">
        <v>6.5722771359893038E-5</v>
      </c>
      <c r="AP24">
        <v>39659.945196227003</v>
      </c>
      <c r="AQ24">
        <v>609557.06690810004</v>
      </c>
      <c r="AR24">
        <v>0</v>
      </c>
      <c r="AS24">
        <v>4791.0361605187254</v>
      </c>
      <c r="AT24">
        <v>668464.62935910572</v>
      </c>
      <c r="AU24">
        <v>0</v>
      </c>
    </row>
    <row r="25" spans="1:47" x14ac:dyDescent="0.25">
      <c r="A25" s="146"/>
      <c r="B25" s="1" t="s">
        <v>23</v>
      </c>
      <c r="C25" s="1">
        <v>21</v>
      </c>
      <c r="D25" s="1" t="s">
        <v>60</v>
      </c>
      <c r="E25">
        <v>0</v>
      </c>
      <c r="F25">
        <v>1.2264211554514969E-5</v>
      </c>
      <c r="G25">
        <v>2.5375190273909469E-5</v>
      </c>
      <c r="H25">
        <v>6.0473922694561952E-5</v>
      </c>
      <c r="I25">
        <v>8.254177344279826E-5</v>
      </c>
      <c r="J25">
        <v>0</v>
      </c>
      <c r="K25">
        <v>9.0493438746803454E-7</v>
      </c>
      <c r="L25">
        <v>4.6551202623535449E-7</v>
      </c>
      <c r="M25">
        <v>3.0596897457260678E-6</v>
      </c>
      <c r="N25">
        <v>1.116805052545805E-5</v>
      </c>
      <c r="O25">
        <v>1.076234379468617E-6</v>
      </c>
      <c r="P25">
        <v>8.8863247890766615E-6</v>
      </c>
      <c r="Q25">
        <v>3.0939627585795713E-5</v>
      </c>
      <c r="R25">
        <v>0</v>
      </c>
      <c r="S25">
        <v>0</v>
      </c>
      <c r="T25">
        <v>0</v>
      </c>
      <c r="U25">
        <v>0</v>
      </c>
      <c r="V25">
        <v>0</v>
      </c>
      <c r="W25">
        <v>0</v>
      </c>
      <c r="X25">
        <v>0</v>
      </c>
      <c r="Y25">
        <v>0</v>
      </c>
      <c r="Z25">
        <v>5.9432122636073118E-10</v>
      </c>
      <c r="AA25">
        <v>6.9540069312473176E-7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37.584091096482403</v>
      </c>
      <c r="AU25">
        <v>0</v>
      </c>
    </row>
    <row r="26" spans="1:47" x14ac:dyDescent="0.25">
      <c r="A26" s="146"/>
      <c r="B26" s="1" t="s">
        <v>24</v>
      </c>
      <c r="C26" s="1">
        <v>22</v>
      </c>
      <c r="D26" s="1" t="s">
        <v>61</v>
      </c>
      <c r="E26">
        <v>1.058928020123566E-2</v>
      </c>
      <c r="F26">
        <v>8.3497565040937291E-4</v>
      </c>
      <c r="G26">
        <v>3.0396775945262528E-4</v>
      </c>
      <c r="H26">
        <v>1.7441358588083981E-3</v>
      </c>
      <c r="I26">
        <v>2.2788090568979578E-3</v>
      </c>
      <c r="J26">
        <v>6.8073585519075059E-4</v>
      </c>
      <c r="K26">
        <v>1.9304361116947069E-4</v>
      </c>
      <c r="L26">
        <v>6.9362363914511499E-5</v>
      </c>
      <c r="M26">
        <v>1.4012472785569869E-4</v>
      </c>
      <c r="N26">
        <v>2.495561716311585E-5</v>
      </c>
      <c r="O26">
        <v>8.0710266072104377E-5</v>
      </c>
      <c r="P26">
        <v>3.3837777870554298E-4</v>
      </c>
      <c r="Q26">
        <v>4.1001259166146197E-3</v>
      </c>
      <c r="R26">
        <v>1.160049906337852E-2</v>
      </c>
      <c r="S26">
        <v>0</v>
      </c>
      <c r="T26">
        <v>1.8706598484399491E-2</v>
      </c>
      <c r="U26">
        <v>3.1988605083782089E-3</v>
      </c>
      <c r="V26">
        <v>3.079727658027568E-2</v>
      </c>
      <c r="W26">
        <v>1.1569897257383351E-3</v>
      </c>
      <c r="X26">
        <v>7.9677020909321825E-4</v>
      </c>
      <c r="Y26">
        <v>3.1506752497601378E-3</v>
      </c>
      <c r="Z26">
        <v>1.060238684749377E-2</v>
      </c>
      <c r="AA26">
        <v>9.8009266069833825E-5</v>
      </c>
      <c r="AB26">
        <v>1.115579977902586E-4</v>
      </c>
      <c r="AC26">
        <v>1.060439517879628E-4</v>
      </c>
      <c r="AD26">
        <v>4.6478576179371364E-3</v>
      </c>
      <c r="AE26">
        <v>1.277872407179825E-4</v>
      </c>
      <c r="AF26">
        <v>6.4984367112575975E-5</v>
      </c>
      <c r="AG26">
        <v>4.1337007895286698E-6</v>
      </c>
      <c r="AH26">
        <v>6.050252945242157E-4</v>
      </c>
      <c r="AI26">
        <v>5.482498044513849E-5</v>
      </c>
      <c r="AJ26">
        <v>1.4702946662879821E-3</v>
      </c>
      <c r="AK26">
        <v>0</v>
      </c>
      <c r="AL26">
        <v>1.4478551470104471E-3</v>
      </c>
      <c r="AM26">
        <v>1.0264634070276629E-3</v>
      </c>
      <c r="AN26">
        <v>0</v>
      </c>
      <c r="AO26">
        <v>7.0316369831831581E-3</v>
      </c>
      <c r="AP26">
        <v>12588.884931214532</v>
      </c>
      <c r="AQ26">
        <v>0</v>
      </c>
      <c r="AR26">
        <v>0</v>
      </c>
      <c r="AS26">
        <v>11585.30241527955</v>
      </c>
      <c r="AT26">
        <v>33639.809210158623</v>
      </c>
      <c r="AU26">
        <v>0</v>
      </c>
    </row>
    <row r="27" spans="1:47" x14ac:dyDescent="0.25">
      <c r="A27" s="146"/>
      <c r="B27" s="1" t="s">
        <v>25</v>
      </c>
      <c r="C27" s="1">
        <v>23</v>
      </c>
      <c r="D27" s="1" t="s">
        <v>62</v>
      </c>
      <c r="E27">
        <v>4.3992911343288259E-4</v>
      </c>
      <c r="F27">
        <v>4.883113694879501E-5</v>
      </c>
      <c r="G27">
        <v>1.8635228053099531E-5</v>
      </c>
      <c r="H27">
        <v>2.438729188785336E-6</v>
      </c>
      <c r="I27">
        <v>3.0760020745781229E-5</v>
      </c>
      <c r="J27">
        <v>0</v>
      </c>
      <c r="K27">
        <v>0</v>
      </c>
      <c r="L27">
        <v>2.3185024240360559E-6</v>
      </c>
      <c r="M27">
        <v>2.9789441628604879E-6</v>
      </c>
      <c r="N27">
        <v>2.1624332239141219E-6</v>
      </c>
      <c r="O27">
        <v>1.2038748885315809E-5</v>
      </c>
      <c r="P27">
        <v>2.3293424209378229E-5</v>
      </c>
      <c r="Q27">
        <v>2.6916491210574609E-4</v>
      </c>
      <c r="R27">
        <v>0</v>
      </c>
      <c r="S27">
        <v>0</v>
      </c>
      <c r="T27">
        <v>0</v>
      </c>
      <c r="U27">
        <v>2.8082156458308487E-4</v>
      </c>
      <c r="V27">
        <v>0</v>
      </c>
      <c r="W27">
        <v>0</v>
      </c>
      <c r="X27">
        <v>0</v>
      </c>
      <c r="Y27">
        <v>7.5753517660308439E-6</v>
      </c>
      <c r="Z27">
        <v>5.7065746567716596E-7</v>
      </c>
      <c r="AA27">
        <v>3.3646253753377622E-6</v>
      </c>
      <c r="AB27">
        <v>1.10349280659596E-4</v>
      </c>
      <c r="AC27">
        <v>8.9814726892690802E-6</v>
      </c>
      <c r="AD27">
        <v>0</v>
      </c>
      <c r="AE27">
        <v>1.0430162157398869E-4</v>
      </c>
      <c r="AF27">
        <v>7.1224756105793178E-5</v>
      </c>
      <c r="AG27">
        <v>0</v>
      </c>
      <c r="AH27">
        <v>7.0702049750277481E-4</v>
      </c>
      <c r="AI27">
        <v>2.898490384190654E-5</v>
      </c>
      <c r="AJ27">
        <v>8.3374320373020449E-5</v>
      </c>
      <c r="AK27">
        <v>0</v>
      </c>
      <c r="AL27">
        <v>8.4160957493776303E-5</v>
      </c>
      <c r="AM27">
        <v>0</v>
      </c>
      <c r="AN27">
        <v>0</v>
      </c>
      <c r="AO27">
        <v>1.9204901324830931E-5</v>
      </c>
      <c r="AP27">
        <v>225.58770793299999</v>
      </c>
      <c r="AQ27">
        <v>0</v>
      </c>
      <c r="AR27">
        <v>0</v>
      </c>
      <c r="AS27">
        <v>0</v>
      </c>
      <c r="AT27">
        <v>400.05545111826268</v>
      </c>
      <c r="AU27">
        <v>0</v>
      </c>
    </row>
    <row r="28" spans="1:47" x14ac:dyDescent="0.25">
      <c r="A28" s="146"/>
      <c r="B28" s="1" t="s">
        <v>26</v>
      </c>
      <c r="C28" s="1">
        <v>24</v>
      </c>
      <c r="D28" s="1" t="s">
        <v>63</v>
      </c>
      <c r="E28">
        <v>7.4494556754337044E-3</v>
      </c>
      <c r="F28">
        <v>9.1355492410522925E-3</v>
      </c>
      <c r="G28">
        <v>5.4038402869752214E-3</v>
      </c>
      <c r="H28">
        <v>7.414291799992978E-3</v>
      </c>
      <c r="I28">
        <v>1.561175371901429E-2</v>
      </c>
      <c r="J28">
        <v>1.050595535150846E-2</v>
      </c>
      <c r="K28">
        <v>7.7709675992198666E-3</v>
      </c>
      <c r="L28">
        <v>3.2567055958714758E-2</v>
      </c>
      <c r="M28">
        <v>1.37177297263928E-2</v>
      </c>
      <c r="N28">
        <v>3.0200099297691151E-2</v>
      </c>
      <c r="O28">
        <v>3.8958159496931259E-2</v>
      </c>
      <c r="P28">
        <v>4.2857853509247886E-3</v>
      </c>
      <c r="Q28">
        <v>3.190424687112961E-3</v>
      </c>
      <c r="R28">
        <v>3.2453333633305102E-3</v>
      </c>
      <c r="S28">
        <v>0</v>
      </c>
      <c r="T28">
        <v>4.9234214832625436E-3</v>
      </c>
      <c r="U28">
        <v>0</v>
      </c>
      <c r="V28">
        <v>1.944523042912724E-4</v>
      </c>
      <c r="W28">
        <v>3.6635151400894609E-3</v>
      </c>
      <c r="X28">
        <v>5.5357849381035386E-3</v>
      </c>
      <c r="Y28">
        <v>2.0675831586921351E-5</v>
      </c>
      <c r="Z28">
        <v>1.446184240863323E-2</v>
      </c>
      <c r="AA28">
        <v>4.8609785336830677E-2</v>
      </c>
      <c r="AB28">
        <v>0.17649670182887761</v>
      </c>
      <c r="AC28">
        <v>1.9597808186143182E-6</v>
      </c>
      <c r="AD28">
        <v>9.9130009667755803E-7</v>
      </c>
      <c r="AE28">
        <v>3.1605548822276942E-6</v>
      </c>
      <c r="AF28">
        <v>2.0867002042876089E-6</v>
      </c>
      <c r="AG28">
        <v>1.158145614778388E-7</v>
      </c>
      <c r="AH28">
        <v>1.5240558627632719E-5</v>
      </c>
      <c r="AI28">
        <v>4.1691820035531353E-6</v>
      </c>
      <c r="AJ28">
        <v>3.9058014922963089E-6</v>
      </c>
      <c r="AK28">
        <v>0</v>
      </c>
      <c r="AL28">
        <v>5.8372115750593278E-6</v>
      </c>
      <c r="AM28">
        <v>1.4435564412237509E-2</v>
      </c>
      <c r="AN28">
        <v>0</v>
      </c>
      <c r="AO28">
        <v>2.0137246675619971E-7</v>
      </c>
      <c r="AP28">
        <v>23239.87622954711</v>
      </c>
      <c r="AQ28">
        <v>0</v>
      </c>
      <c r="AR28">
        <v>0</v>
      </c>
      <c r="AS28">
        <v>1373.3839158690671</v>
      </c>
      <c r="AT28">
        <v>58132.468885582333</v>
      </c>
      <c r="AU28">
        <v>0</v>
      </c>
    </row>
    <row r="29" spans="1:47" x14ac:dyDescent="0.25">
      <c r="A29" s="146"/>
      <c r="B29" s="1" t="s">
        <v>27</v>
      </c>
      <c r="C29" s="1">
        <v>25</v>
      </c>
      <c r="D29" s="1" t="s">
        <v>64</v>
      </c>
      <c r="E29">
        <v>4.605935396008493E-5</v>
      </c>
      <c r="F29">
        <v>3.8303412911209147E-5</v>
      </c>
      <c r="G29">
        <v>2.0515020703353439E-5</v>
      </c>
      <c r="H29">
        <v>3.5889857271352642E-5</v>
      </c>
      <c r="I29">
        <v>7.0598080604533076E-5</v>
      </c>
      <c r="J29">
        <v>5.7668238803842102E-5</v>
      </c>
      <c r="K29">
        <v>3.5095440479716722E-5</v>
      </c>
      <c r="L29">
        <v>8.4512294152493412E-5</v>
      </c>
      <c r="M29">
        <v>5.9819022347622089E-5</v>
      </c>
      <c r="N29">
        <v>1.300960664310495E-4</v>
      </c>
      <c r="O29">
        <v>1.3892153753709889E-4</v>
      </c>
      <c r="P29">
        <v>1.7008326964641621E-5</v>
      </c>
      <c r="Q29">
        <v>9.5594488940775755E-6</v>
      </c>
      <c r="R29">
        <v>1.574305381443895E-5</v>
      </c>
      <c r="S29">
        <v>0</v>
      </c>
      <c r="T29">
        <v>2.3549568792169381E-5</v>
      </c>
      <c r="U29">
        <v>0</v>
      </c>
      <c r="V29">
        <v>0</v>
      </c>
      <c r="W29">
        <v>1.0940019472664401E-5</v>
      </c>
      <c r="X29">
        <v>1.1510005842186571E-5</v>
      </c>
      <c r="Y29">
        <v>0</v>
      </c>
      <c r="Z29">
        <v>2.018004620841539E-5</v>
      </c>
      <c r="AA29">
        <v>1.261611987374447E-4</v>
      </c>
      <c r="AB29">
        <v>1.086167995113473E-3</v>
      </c>
      <c r="AC29">
        <v>4.2269944836753833E-9</v>
      </c>
      <c r="AD29">
        <v>2.137811518485751E-9</v>
      </c>
      <c r="AE29">
        <v>6.8036776112170554E-9</v>
      </c>
      <c r="AF29">
        <v>4.5468025022447904E-9</v>
      </c>
      <c r="AG29">
        <v>0</v>
      </c>
      <c r="AH29">
        <v>3.2704135928102437E-8</v>
      </c>
      <c r="AI29">
        <v>8.796590831230905E-9</v>
      </c>
      <c r="AJ29">
        <v>6.813566910033063E-9</v>
      </c>
      <c r="AK29">
        <v>0</v>
      </c>
      <c r="AL29">
        <v>1.2655902784293541E-8</v>
      </c>
      <c r="AM29">
        <v>4.2996135001005607E-5</v>
      </c>
      <c r="AN29">
        <v>0</v>
      </c>
      <c r="AO29">
        <v>4.3746004597748662E-10</v>
      </c>
      <c r="AP29">
        <v>157.95861850159574</v>
      </c>
      <c r="AQ29">
        <v>0</v>
      </c>
      <c r="AR29">
        <v>0</v>
      </c>
      <c r="AS29">
        <v>55.64278991338022</v>
      </c>
      <c r="AT29">
        <v>354.34702071304548</v>
      </c>
      <c r="AU29">
        <v>0</v>
      </c>
    </row>
    <row r="30" spans="1:47" x14ac:dyDescent="0.25">
      <c r="A30" s="146"/>
      <c r="B30" s="1" t="s">
        <v>28</v>
      </c>
      <c r="C30" s="1">
        <v>26</v>
      </c>
      <c r="D30" s="1" t="s">
        <v>65</v>
      </c>
      <c r="E30">
        <v>2.6101090008343221E-4</v>
      </c>
      <c r="F30">
        <v>2.9422338428935341E-4</v>
      </c>
      <c r="G30">
        <v>1.7845423683261001E-4</v>
      </c>
      <c r="H30">
        <v>3.1338365022957909E-4</v>
      </c>
      <c r="I30">
        <v>6.156726479684797E-4</v>
      </c>
      <c r="J30">
        <v>5.0686338629680442E-4</v>
      </c>
      <c r="K30">
        <v>3.2761811669090781E-4</v>
      </c>
      <c r="L30">
        <v>1.9180626731831059E-3</v>
      </c>
      <c r="M30">
        <v>7.3551491350415724E-4</v>
      </c>
      <c r="N30">
        <v>1.1331157652754529E-3</v>
      </c>
      <c r="O30">
        <v>1.216200688164678E-3</v>
      </c>
      <c r="P30">
        <v>1.480802034062211E-4</v>
      </c>
      <c r="Q30">
        <v>1.868085685161135E-4</v>
      </c>
      <c r="R30">
        <v>1.3719161133119901E-4</v>
      </c>
      <c r="S30">
        <v>0</v>
      </c>
      <c r="T30">
        <v>2.050562331312671E-4</v>
      </c>
      <c r="U30">
        <v>0</v>
      </c>
      <c r="V30">
        <v>0</v>
      </c>
      <c r="W30">
        <v>1.2414901780116201E-4</v>
      </c>
      <c r="X30">
        <v>1.8159695409400439E-4</v>
      </c>
      <c r="Y30">
        <v>0</v>
      </c>
      <c r="Z30">
        <v>1.7711911531740821E-4</v>
      </c>
      <c r="AA30">
        <v>2.8637045180042722E-3</v>
      </c>
      <c r="AB30">
        <v>6.9058609313356464E-3</v>
      </c>
      <c r="AC30">
        <v>7.6424726268575377E-8</v>
      </c>
      <c r="AD30">
        <v>3.8657609185734988E-8</v>
      </c>
      <c r="AE30">
        <v>1.232645841887685E-7</v>
      </c>
      <c r="AF30">
        <v>8.1326142869279323E-8</v>
      </c>
      <c r="AG30">
        <v>0</v>
      </c>
      <c r="AH30">
        <v>5.9450435058241359E-7</v>
      </c>
      <c r="AI30">
        <v>1.6265058522784799E-7</v>
      </c>
      <c r="AJ30">
        <v>1.4267139381946829E-7</v>
      </c>
      <c r="AK30">
        <v>0</v>
      </c>
      <c r="AL30">
        <v>2.2756265119944049E-7</v>
      </c>
      <c r="AM30">
        <v>4.1285235180201478E-4</v>
      </c>
      <c r="AN30">
        <v>0</v>
      </c>
      <c r="AO30">
        <v>7.8495775583870995E-9</v>
      </c>
      <c r="AP30">
        <v>885.78565774185415</v>
      </c>
      <c r="AQ30">
        <v>0</v>
      </c>
      <c r="AR30">
        <v>0</v>
      </c>
      <c r="AS30">
        <v>222.00291020112419</v>
      </c>
      <c r="AT30">
        <v>2386.888096153521</v>
      </c>
      <c r="AU30">
        <v>0</v>
      </c>
    </row>
    <row r="31" spans="1:47" x14ac:dyDescent="0.25">
      <c r="A31" s="146"/>
      <c r="B31" s="1" t="s">
        <v>29</v>
      </c>
      <c r="C31" s="1">
        <v>27</v>
      </c>
      <c r="D31" s="1" t="s">
        <v>66</v>
      </c>
      <c r="E31">
        <v>1.2673384928134289E-4</v>
      </c>
      <c r="F31">
        <v>1.42995455459084E-4</v>
      </c>
      <c r="G31">
        <v>8.6760226670692608E-5</v>
      </c>
      <c r="H31">
        <v>1.5195454537196091E-4</v>
      </c>
      <c r="I31">
        <v>2.9899517490628149E-4</v>
      </c>
      <c r="J31">
        <v>2.4446028234443348E-4</v>
      </c>
      <c r="K31">
        <v>1.48457854419922E-4</v>
      </c>
      <c r="L31">
        <v>3.5830241948412009E-4</v>
      </c>
      <c r="M31">
        <v>2.5345904401643019E-4</v>
      </c>
      <c r="N31">
        <v>5.5009762932038675E-4</v>
      </c>
      <c r="O31">
        <v>5.8969331127583548E-4</v>
      </c>
      <c r="P31">
        <v>7.1931148431089603E-5</v>
      </c>
      <c r="Q31">
        <v>1.7555505042347901E-4</v>
      </c>
      <c r="R31">
        <v>6.6510795045277523E-5</v>
      </c>
      <c r="S31">
        <v>0</v>
      </c>
      <c r="T31">
        <v>9.9500443141733818E-5</v>
      </c>
      <c r="U31">
        <v>0</v>
      </c>
      <c r="V31">
        <v>0</v>
      </c>
      <c r="W31">
        <v>8.9814989524092512E-5</v>
      </c>
      <c r="X31">
        <v>4.8692464582024693E-5</v>
      </c>
      <c r="Y31">
        <v>0</v>
      </c>
      <c r="Z31">
        <v>8.51508741158246E-5</v>
      </c>
      <c r="AA31">
        <v>5.3488019432543568E-4</v>
      </c>
      <c r="AB31">
        <v>6.4879606615042516E-3</v>
      </c>
      <c r="AC31">
        <v>1.7867963857485641E-8</v>
      </c>
      <c r="AD31">
        <v>9.0368857946611299E-9</v>
      </c>
      <c r="AE31">
        <v>2.876548063393358E-8</v>
      </c>
      <c r="AF31">
        <v>1.9200340790283261E-8</v>
      </c>
      <c r="AG31">
        <v>0</v>
      </c>
      <c r="AH31">
        <v>1.38314911384434E-7</v>
      </c>
      <c r="AI31">
        <v>3.7211728463244862E-8</v>
      </c>
      <c r="AJ31">
        <v>2.085187784695568E-7</v>
      </c>
      <c r="AK31">
        <v>0</v>
      </c>
      <c r="AL31">
        <v>5.3470039111158877E-8</v>
      </c>
      <c r="AM31">
        <v>1.9266232150656301E-4</v>
      </c>
      <c r="AN31">
        <v>0</v>
      </c>
      <c r="AO31">
        <v>1.847868686769987E-9</v>
      </c>
      <c r="AP31">
        <v>855.82395377402599</v>
      </c>
      <c r="AQ31">
        <v>0</v>
      </c>
      <c r="AR31">
        <v>0</v>
      </c>
      <c r="AS31">
        <v>149.3693823535323</v>
      </c>
      <c r="AT31">
        <v>1837.858898052941</v>
      </c>
      <c r="AU31">
        <v>0</v>
      </c>
    </row>
    <row r="32" spans="1:47" x14ac:dyDescent="0.25">
      <c r="A32" s="146"/>
      <c r="B32" s="1" t="s">
        <v>30</v>
      </c>
      <c r="C32" s="1">
        <v>28</v>
      </c>
      <c r="D32" s="1" t="s">
        <v>67</v>
      </c>
      <c r="E32">
        <v>1.33211163394191E-4</v>
      </c>
      <c r="F32">
        <v>1.4988295131246611E-4</v>
      </c>
      <c r="G32">
        <v>9.0802478028908601E-5</v>
      </c>
      <c r="H32">
        <v>1.61112960112196E-4</v>
      </c>
      <c r="I32">
        <v>3.1452551121561537E-4</v>
      </c>
      <c r="J32">
        <v>2.5717853291300989E-4</v>
      </c>
      <c r="K32">
        <v>1.7610847355956761E-4</v>
      </c>
      <c r="L32">
        <v>3.750716731249143E-4</v>
      </c>
      <c r="M32">
        <v>1.4024741975391921E-4</v>
      </c>
      <c r="N32">
        <v>5.7995002109656674E-4</v>
      </c>
      <c r="O32">
        <v>6.2346157698811827E-4</v>
      </c>
      <c r="P32">
        <v>7.550580774375623E-5</v>
      </c>
      <c r="Q32">
        <v>4.2302947854136721E-5</v>
      </c>
      <c r="R32">
        <v>7.0032157907652702E-5</v>
      </c>
      <c r="S32">
        <v>0</v>
      </c>
      <c r="T32">
        <v>1.0451956579153771E-4</v>
      </c>
      <c r="U32">
        <v>0</v>
      </c>
      <c r="V32">
        <v>0</v>
      </c>
      <c r="W32">
        <v>3.9488919446924662E-5</v>
      </c>
      <c r="X32">
        <v>5.1071244805815132E-5</v>
      </c>
      <c r="Y32">
        <v>0</v>
      </c>
      <c r="Z32">
        <v>9.0413754762780815E-5</v>
      </c>
      <c r="AA32">
        <v>5.5991254806702316E-4</v>
      </c>
      <c r="AB32">
        <v>8.0902803648837866E-4</v>
      </c>
      <c r="AC32">
        <v>1.875706932255712E-8</v>
      </c>
      <c r="AD32">
        <v>9.4865225727902321E-9</v>
      </c>
      <c r="AE32">
        <v>3.0195209760112382E-8</v>
      </c>
      <c r="AF32">
        <v>2.0161433213576929E-8</v>
      </c>
      <c r="AG32">
        <v>0</v>
      </c>
      <c r="AH32">
        <v>1.451767063155001E-7</v>
      </c>
      <c r="AI32">
        <v>3.9055322399062273E-8</v>
      </c>
      <c r="AJ32">
        <v>1.2158041506724309E-7</v>
      </c>
      <c r="AK32">
        <v>0</v>
      </c>
      <c r="AL32">
        <v>5.6138819976597783E-8</v>
      </c>
      <c r="AM32">
        <v>1.9493177257736411E-4</v>
      </c>
      <c r="AN32">
        <v>0</v>
      </c>
      <c r="AO32">
        <v>1.940204180731937E-9</v>
      </c>
      <c r="AP32">
        <v>100.5120392558173</v>
      </c>
      <c r="AQ32">
        <v>0</v>
      </c>
      <c r="AR32">
        <v>0</v>
      </c>
      <c r="AS32">
        <v>11.564099161864579</v>
      </c>
      <c r="AT32">
        <v>463.49010671808543</v>
      </c>
      <c r="AU32">
        <v>0</v>
      </c>
    </row>
    <row r="33" spans="1:47" x14ac:dyDescent="0.25">
      <c r="A33" s="146"/>
      <c r="B33" s="1" t="s">
        <v>31</v>
      </c>
      <c r="C33" s="1">
        <v>29</v>
      </c>
      <c r="D33" s="1" t="s">
        <v>68</v>
      </c>
      <c r="E33">
        <v>2.2953170626647751E-5</v>
      </c>
      <c r="F33">
        <v>1.444768273214071E-5</v>
      </c>
      <c r="G33">
        <v>1.5655457965306721E-5</v>
      </c>
      <c r="H33">
        <v>2.793199722499818E-5</v>
      </c>
      <c r="I33">
        <v>5.4358542387352618E-5</v>
      </c>
      <c r="J33">
        <v>4.41118065316873E-5</v>
      </c>
      <c r="K33">
        <v>2.910375508865135E-5</v>
      </c>
      <c r="L33">
        <v>3.446311196067632E-9</v>
      </c>
      <c r="M33">
        <v>1.122480194767519E-5</v>
      </c>
      <c r="N33">
        <v>1.002881732952841E-4</v>
      </c>
      <c r="O33">
        <v>1.079375805557783E-4</v>
      </c>
      <c r="P33">
        <v>1.302854686900148E-5</v>
      </c>
      <c r="Q33">
        <v>3.7879450473263434E-9</v>
      </c>
      <c r="R33">
        <v>1.2083007867156219E-5</v>
      </c>
      <c r="S33">
        <v>0</v>
      </c>
      <c r="T33">
        <v>1.8023111237320119E-5</v>
      </c>
      <c r="U33">
        <v>0</v>
      </c>
      <c r="V33">
        <v>0</v>
      </c>
      <c r="W33">
        <v>4.3676805101819913E-6</v>
      </c>
      <c r="X33">
        <v>2.152209630576009E-6</v>
      </c>
      <c r="Y33">
        <v>0</v>
      </c>
      <c r="Z33">
        <v>1.559632878903663E-5</v>
      </c>
      <c r="AA33">
        <v>3.8608286029724766E-9</v>
      </c>
      <c r="AB33">
        <v>0</v>
      </c>
      <c r="AC33">
        <v>0</v>
      </c>
      <c r="AD33">
        <v>0</v>
      </c>
      <c r="AE33">
        <v>0</v>
      </c>
      <c r="AF33">
        <v>0</v>
      </c>
      <c r="AG33">
        <v>0</v>
      </c>
      <c r="AH33">
        <v>0</v>
      </c>
      <c r="AI33">
        <v>0</v>
      </c>
      <c r="AJ33">
        <v>2.7264971764775001E-8</v>
      </c>
      <c r="AK33">
        <v>0</v>
      </c>
      <c r="AL33">
        <v>0</v>
      </c>
      <c r="AM33">
        <v>3.0854623157476839E-5</v>
      </c>
      <c r="AN33">
        <v>0</v>
      </c>
      <c r="AO33">
        <v>0</v>
      </c>
      <c r="AP33">
        <v>0</v>
      </c>
      <c r="AQ33">
        <v>0</v>
      </c>
      <c r="AR33">
        <v>0</v>
      </c>
      <c r="AS33">
        <v>4.585592259332813E-2</v>
      </c>
      <c r="AT33">
        <v>34.531509333341504</v>
      </c>
      <c r="AU33">
        <v>0</v>
      </c>
    </row>
    <row r="34" spans="1:47" x14ac:dyDescent="0.25">
      <c r="A34" s="146"/>
      <c r="B34" s="1" t="s">
        <v>32</v>
      </c>
      <c r="C34" s="1">
        <v>30</v>
      </c>
      <c r="D34" s="1" t="s">
        <v>69</v>
      </c>
      <c r="E34">
        <v>4.4937723942046668E-4</v>
      </c>
      <c r="F34">
        <v>6.8779502145016895E-4</v>
      </c>
      <c r="G34">
        <v>3.0683705814902972E-4</v>
      </c>
      <c r="H34">
        <v>5.3784444728647315E-4</v>
      </c>
      <c r="I34">
        <v>1.056760736696704E-3</v>
      </c>
      <c r="J34">
        <v>8.6938377027924365E-4</v>
      </c>
      <c r="K34">
        <v>5.6137308028201692E-4</v>
      </c>
      <c r="L34">
        <v>2.883581811967538E-3</v>
      </c>
      <c r="M34">
        <v>1.125344404923391E-3</v>
      </c>
      <c r="N34">
        <v>1.947892886082505E-3</v>
      </c>
      <c r="O34">
        <v>2.0906382830743809E-3</v>
      </c>
      <c r="P34">
        <v>2.5470380287167317E-4</v>
      </c>
      <c r="Q34">
        <v>2.816650745849148E-4</v>
      </c>
      <c r="R34">
        <v>2.359668910231023E-4</v>
      </c>
      <c r="S34">
        <v>0</v>
      </c>
      <c r="T34">
        <v>3.5274018193462718E-4</v>
      </c>
      <c r="U34">
        <v>0</v>
      </c>
      <c r="V34">
        <v>0</v>
      </c>
      <c r="W34">
        <v>2.09888075339396E-4</v>
      </c>
      <c r="X34">
        <v>3.1690718740171308E-4</v>
      </c>
      <c r="Y34">
        <v>1.4945305618670579E-6</v>
      </c>
      <c r="Z34">
        <v>1.275095758543282E-3</v>
      </c>
      <c r="AA34">
        <v>4.3052517330648939E-3</v>
      </c>
      <c r="AB34">
        <v>1.038559393687697E-2</v>
      </c>
      <c r="AC34">
        <v>1.150229736425509E-7</v>
      </c>
      <c r="AD34">
        <v>5.8181097208442418E-8</v>
      </c>
      <c r="AE34">
        <v>1.854965277239569E-7</v>
      </c>
      <c r="AF34">
        <v>1.2247899374229721E-7</v>
      </c>
      <c r="AG34">
        <v>0</v>
      </c>
      <c r="AH34">
        <v>8.9446998679089694E-7</v>
      </c>
      <c r="AI34">
        <v>2.446870051476696E-7</v>
      </c>
      <c r="AJ34">
        <v>2.3077258131162579E-7</v>
      </c>
      <c r="AK34">
        <v>0</v>
      </c>
      <c r="AL34">
        <v>3.4260603967301622E-7</v>
      </c>
      <c r="AM34">
        <v>6.9459432087029896E-4</v>
      </c>
      <c r="AN34">
        <v>0</v>
      </c>
      <c r="AO34">
        <v>1.1819371427387731E-8</v>
      </c>
      <c r="AP34">
        <v>1331.693236132603</v>
      </c>
      <c r="AQ34">
        <v>0</v>
      </c>
      <c r="AR34">
        <v>0</v>
      </c>
      <c r="AS34">
        <v>182.9443907233323</v>
      </c>
      <c r="AT34">
        <v>3642.6540587623072</v>
      </c>
      <c r="AU34">
        <v>0</v>
      </c>
    </row>
    <row r="35" spans="1:47" x14ac:dyDescent="0.25">
      <c r="A35" s="146"/>
      <c r="B35" s="1" t="s">
        <v>33</v>
      </c>
      <c r="C35" s="1">
        <v>31</v>
      </c>
      <c r="D35" s="1" t="s">
        <v>70</v>
      </c>
      <c r="E35">
        <v>7.7363573651671559E-5</v>
      </c>
      <c r="F35">
        <v>8.7646225949070876E-5</v>
      </c>
      <c r="G35">
        <v>5.3194217693431552E-5</v>
      </c>
      <c r="H35">
        <v>9.3328804694761086E-5</v>
      </c>
      <c r="I35">
        <v>1.83340718267211E-4</v>
      </c>
      <c r="J35">
        <v>1.4983082786670121E-4</v>
      </c>
      <c r="K35">
        <v>8.5936111315679492E-5</v>
      </c>
      <c r="L35">
        <v>2.1937611946282729E-4</v>
      </c>
      <c r="M35">
        <v>1.5522406708585169E-4</v>
      </c>
      <c r="N35">
        <v>3.3776186481309468E-4</v>
      </c>
      <c r="O35">
        <v>3.5311559681369599E-4</v>
      </c>
      <c r="P35">
        <v>4.4037943164173232E-5</v>
      </c>
      <c r="Q35">
        <v>2.4776261491204471E-5</v>
      </c>
      <c r="R35">
        <v>4.0848495562207419E-5</v>
      </c>
      <c r="S35">
        <v>0</v>
      </c>
      <c r="T35">
        <v>6.1079589400159608E-5</v>
      </c>
      <c r="U35">
        <v>0</v>
      </c>
      <c r="V35">
        <v>0</v>
      </c>
      <c r="W35">
        <v>3.5456969512760439E-5</v>
      </c>
      <c r="X35">
        <v>2.9860775131595759E-5</v>
      </c>
      <c r="Y35">
        <v>0</v>
      </c>
      <c r="Z35">
        <v>5.2410961552874678E-5</v>
      </c>
      <c r="AA35">
        <v>3.2748806539205388E-4</v>
      </c>
      <c r="AB35">
        <v>1.74451958765463E-3</v>
      </c>
      <c r="AC35">
        <v>1.023755622025866E-8</v>
      </c>
      <c r="AD35">
        <v>5.1776947531625253E-9</v>
      </c>
      <c r="AE35">
        <v>1.7649089181513529E-8</v>
      </c>
      <c r="AF35">
        <v>1.1007623722300961E-8</v>
      </c>
      <c r="AG35">
        <v>0</v>
      </c>
      <c r="AH35">
        <v>8.4846345546660941E-8</v>
      </c>
      <c r="AI35">
        <v>2.1311232965234091E-8</v>
      </c>
      <c r="AJ35">
        <v>2.5091179439178699E-8</v>
      </c>
      <c r="AK35">
        <v>0</v>
      </c>
      <c r="AL35">
        <v>3.0645510413948248E-8</v>
      </c>
      <c r="AM35">
        <v>1.1373706699044449E-4</v>
      </c>
      <c r="AN35">
        <v>0</v>
      </c>
      <c r="AO35">
        <v>1.0592002755089201E-9</v>
      </c>
      <c r="AP35">
        <v>241.34183116879032</v>
      </c>
      <c r="AQ35">
        <v>0</v>
      </c>
      <c r="AR35">
        <v>0</v>
      </c>
      <c r="AS35">
        <v>52.669299943276521</v>
      </c>
      <c r="AT35">
        <v>605.09777806265697</v>
      </c>
      <c r="AU35">
        <v>0</v>
      </c>
    </row>
    <row r="36" spans="1:47" x14ac:dyDescent="0.25">
      <c r="A36" s="146"/>
      <c r="B36" s="1" t="s">
        <v>34</v>
      </c>
      <c r="C36" s="1">
        <v>32</v>
      </c>
      <c r="D36" s="1" t="s">
        <v>71</v>
      </c>
      <c r="E36">
        <v>2.3646328676600551E-3</v>
      </c>
      <c r="F36">
        <v>3.5044919491685482E-3</v>
      </c>
      <c r="G36">
        <v>7.1813346686120955E-4</v>
      </c>
      <c r="H36">
        <v>8.8370022654296453E-3</v>
      </c>
      <c r="I36">
        <v>1.2049472148430161E-2</v>
      </c>
      <c r="J36">
        <v>3.1337973905634559E-3</v>
      </c>
      <c r="K36">
        <v>4.3348457685203502E-3</v>
      </c>
      <c r="L36">
        <v>9.2010633059957346E-3</v>
      </c>
      <c r="M36">
        <v>4.9458471142572492E-3</v>
      </c>
      <c r="N36">
        <v>7.3717393252680299E-3</v>
      </c>
      <c r="O36">
        <v>8.6306209385219913E-3</v>
      </c>
      <c r="P36">
        <v>1.6794187777123459E-3</v>
      </c>
      <c r="Q36">
        <v>1.5407082484816159E-3</v>
      </c>
      <c r="R36">
        <v>6.9700752839978099E-4</v>
      </c>
      <c r="S36">
        <v>0</v>
      </c>
      <c r="T36">
        <v>1.154375326327771E-3</v>
      </c>
      <c r="U36">
        <v>0</v>
      </c>
      <c r="V36">
        <v>1.46913347915792E-4</v>
      </c>
      <c r="W36">
        <v>8.5448631224535967E-4</v>
      </c>
      <c r="X36">
        <v>1.229686165278082E-3</v>
      </c>
      <c r="Y36">
        <v>2.996012973636135E-3</v>
      </c>
      <c r="Z36">
        <v>5.6573094075733094E-3</v>
      </c>
      <c r="AA36">
        <v>1.3736014738001481E-2</v>
      </c>
      <c r="AB36">
        <v>0.22895043311955321</v>
      </c>
      <c r="AC36">
        <v>0.59440383903308414</v>
      </c>
      <c r="AD36">
        <v>0.53228567469324739</v>
      </c>
      <c r="AE36">
        <v>0.53781708972817144</v>
      </c>
      <c r="AF36">
        <v>0.32089226926168468</v>
      </c>
      <c r="AG36">
        <v>6.439747723713485E-3</v>
      </c>
      <c r="AH36">
        <v>0.26549987143209591</v>
      </c>
      <c r="AI36">
        <v>0.74821617408262708</v>
      </c>
      <c r="AJ36">
        <v>4.3122152981557416E-6</v>
      </c>
      <c r="AK36">
        <v>0</v>
      </c>
      <c r="AL36">
        <v>1.292744973822745E-6</v>
      </c>
      <c r="AM36">
        <v>5.5375054069564866E-3</v>
      </c>
      <c r="AN36">
        <v>0</v>
      </c>
      <c r="AO36">
        <v>0.60420459358676271</v>
      </c>
      <c r="AP36">
        <v>8910.4243788099993</v>
      </c>
      <c r="AQ36">
        <v>0</v>
      </c>
      <c r="AR36">
        <v>0</v>
      </c>
      <c r="AS36">
        <v>0</v>
      </c>
      <c r="AT36">
        <v>39998.571732770433</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2.250963868704822E-5</v>
      </c>
      <c r="F38">
        <v>2.0283137441532211E-5</v>
      </c>
      <c r="G38">
        <v>0</v>
      </c>
      <c r="H38">
        <v>0</v>
      </c>
      <c r="I38">
        <v>0</v>
      </c>
      <c r="J38">
        <v>2.3797843421467129E-7</v>
      </c>
      <c r="K38">
        <v>0</v>
      </c>
      <c r="L38">
        <v>3.0766831399306561E-8</v>
      </c>
      <c r="M38">
        <v>2.003802435518574E-10</v>
      </c>
      <c r="N38">
        <v>0</v>
      </c>
      <c r="O38">
        <v>0</v>
      </c>
      <c r="P38">
        <v>1.225846111781585E-8</v>
      </c>
      <c r="Q38">
        <v>1.174265357959851E-8</v>
      </c>
      <c r="R38">
        <v>0</v>
      </c>
      <c r="S38">
        <v>0</v>
      </c>
      <c r="T38">
        <v>1.093359273283816E-5</v>
      </c>
      <c r="U38">
        <v>0</v>
      </c>
      <c r="V38">
        <v>0</v>
      </c>
      <c r="W38">
        <v>4.7149045819575529E-6</v>
      </c>
      <c r="X38">
        <v>5.6227348131279117E-6</v>
      </c>
      <c r="Y38">
        <v>0</v>
      </c>
      <c r="Z38">
        <v>5.0039405371340843E-11</v>
      </c>
      <c r="AA38">
        <v>0</v>
      </c>
      <c r="AB38">
        <v>2.6649651980543748E-4</v>
      </c>
      <c r="AC38">
        <v>0</v>
      </c>
      <c r="AD38">
        <v>1.04440815267484E-9</v>
      </c>
      <c r="AE38">
        <v>3.323838335136245E-9</v>
      </c>
      <c r="AF38">
        <v>2.2214344175782692E-9</v>
      </c>
      <c r="AG38">
        <v>0</v>
      </c>
      <c r="AH38">
        <v>1.5976829585042351E-8</v>
      </c>
      <c r="AI38">
        <v>4.2973072959194302E-9</v>
      </c>
      <c r="AJ38">
        <v>3.1092156392146389E-9</v>
      </c>
      <c r="AK38">
        <v>0</v>
      </c>
      <c r="AL38">
        <v>6.1831214508010224E-9</v>
      </c>
      <c r="AM38">
        <v>2.1035362162178791E-5</v>
      </c>
      <c r="AN38">
        <v>0</v>
      </c>
      <c r="AO38">
        <v>1.924594610076525E-2</v>
      </c>
      <c r="AP38">
        <v>0</v>
      </c>
      <c r="AQ38">
        <v>0</v>
      </c>
      <c r="AR38">
        <v>0</v>
      </c>
      <c r="AS38">
        <v>0</v>
      </c>
      <c r="AT38">
        <v>254.40648244428979</v>
      </c>
      <c r="AU38">
        <v>0</v>
      </c>
    </row>
    <row r="39" spans="1:47" x14ac:dyDescent="0.25">
      <c r="A39" s="146"/>
      <c r="B39" s="1" t="s">
        <v>37</v>
      </c>
      <c r="C39" s="1">
        <v>35</v>
      </c>
      <c r="D39" s="1" t="s">
        <v>74</v>
      </c>
      <c r="E39">
        <v>4.4209624088075312E-4</v>
      </c>
      <c r="F39">
        <v>1.717789262865483E-3</v>
      </c>
      <c r="G39">
        <v>2.6710519731472939E-3</v>
      </c>
      <c r="H39">
        <v>4.9862087724894394E-3</v>
      </c>
      <c r="I39">
        <v>1.1272849782843781E-2</v>
      </c>
      <c r="J39">
        <v>5.2759389675972731E-3</v>
      </c>
      <c r="K39">
        <v>2.1879102426781852E-3</v>
      </c>
      <c r="L39">
        <v>5.6776416702948606E-4</v>
      </c>
      <c r="M39">
        <v>4.3206729220971454E-3</v>
      </c>
      <c r="N39">
        <v>9.0082196145662888E-2</v>
      </c>
      <c r="O39">
        <v>3.5596147249020618E-2</v>
      </c>
      <c r="P39">
        <v>3.797112951470445E-3</v>
      </c>
      <c r="Q39">
        <v>1.82454296091459E-3</v>
      </c>
      <c r="R39">
        <v>8.4775802772279714E-4</v>
      </c>
      <c r="S39">
        <v>0</v>
      </c>
      <c r="T39">
        <v>1.4904426781452799E-4</v>
      </c>
      <c r="U39">
        <v>1.804654688124853E-3</v>
      </c>
      <c r="V39">
        <v>1.3456393346086149E-3</v>
      </c>
      <c r="W39">
        <v>1.8121241997229749E-3</v>
      </c>
      <c r="X39">
        <v>2.3388607397852382E-3</v>
      </c>
      <c r="Y39">
        <v>1.326351388946769E-2</v>
      </c>
      <c r="Z39">
        <v>1.274589076843404E-2</v>
      </c>
      <c r="AA39">
        <v>8.2907980731774925E-4</v>
      </c>
      <c r="AB39">
        <v>1.291551225549306E-3</v>
      </c>
      <c r="AC39">
        <v>1.1628196385514431E-4</v>
      </c>
      <c r="AD39">
        <v>1.1076968454834549E-4</v>
      </c>
      <c r="AE39">
        <v>4.2758419105019601E-4</v>
      </c>
      <c r="AF39">
        <v>5.2502494037053309E-4</v>
      </c>
      <c r="AG39">
        <v>1.5985159031647511E-5</v>
      </c>
      <c r="AH39">
        <v>8.9777165700607683E-4</v>
      </c>
      <c r="AI39">
        <v>1.4497093580943091E-4</v>
      </c>
      <c r="AJ39">
        <v>1.9037142668894751E-3</v>
      </c>
      <c r="AK39">
        <v>0</v>
      </c>
      <c r="AL39">
        <v>1.7732758315658129E-3</v>
      </c>
      <c r="AM39">
        <v>4.1849159365102251E-2</v>
      </c>
      <c r="AN39">
        <v>0</v>
      </c>
      <c r="AO39">
        <v>8.9619128512485142E-5</v>
      </c>
      <c r="AP39">
        <v>4589.0891224829993</v>
      </c>
      <c r="AQ39">
        <v>0</v>
      </c>
      <c r="AR39">
        <v>293.36708017070009</v>
      </c>
      <c r="AS39">
        <v>361.4946015040897</v>
      </c>
      <c r="AT39">
        <v>18743.876170537151</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8.0706067844743837E-6</v>
      </c>
      <c r="F41">
        <v>0</v>
      </c>
      <c r="G41">
        <v>0</v>
      </c>
      <c r="H41">
        <v>0</v>
      </c>
      <c r="I41">
        <v>0</v>
      </c>
      <c r="J41">
        <v>1.178613527314182E-4</v>
      </c>
      <c r="K41">
        <v>5.9783594756650164E-7</v>
      </c>
      <c r="L41">
        <v>1.5420989281389221E-5</v>
      </c>
      <c r="M41">
        <v>1.00703213306903E-7</v>
      </c>
      <c r="N41">
        <v>0</v>
      </c>
      <c r="O41">
        <v>0</v>
      </c>
      <c r="P41">
        <v>6.1526185096327483E-6</v>
      </c>
      <c r="Q41">
        <v>5.7607557351102617E-6</v>
      </c>
      <c r="R41">
        <v>0</v>
      </c>
      <c r="S41">
        <v>0</v>
      </c>
      <c r="T41">
        <v>2.373747374994262E-3</v>
      </c>
      <c r="U41">
        <v>0</v>
      </c>
      <c r="V41">
        <v>0</v>
      </c>
      <c r="W41">
        <v>1.839714500065861E-3</v>
      </c>
      <c r="X41">
        <v>2.909253241204366E-3</v>
      </c>
      <c r="Y41">
        <v>0</v>
      </c>
      <c r="Z41">
        <v>2.6262014388463929E-8</v>
      </c>
      <c r="AA41">
        <v>1.9667344391616692E-6</v>
      </c>
      <c r="AB41">
        <v>9.2637149774667624E-2</v>
      </c>
      <c r="AC41">
        <v>1.027148098519745E-6</v>
      </c>
      <c r="AD41">
        <v>5.1955501280948349E-7</v>
      </c>
      <c r="AE41">
        <v>1.6565346952675031E-6</v>
      </c>
      <c r="AF41">
        <v>1.0935137939182921E-6</v>
      </c>
      <c r="AG41">
        <v>6.7872908828505861E-8</v>
      </c>
      <c r="AH41">
        <v>7.9883493385560537E-6</v>
      </c>
      <c r="AI41">
        <v>2.1853406475708369E-6</v>
      </c>
      <c r="AJ41">
        <v>1.5336020724639201E-6</v>
      </c>
      <c r="AK41">
        <v>0</v>
      </c>
      <c r="AL41">
        <v>3.059142234231875E-6</v>
      </c>
      <c r="AM41">
        <v>7.4788212335484827E-3</v>
      </c>
      <c r="AN41">
        <v>0</v>
      </c>
      <c r="AO41">
        <v>1.055315966759897E-7</v>
      </c>
      <c r="AP41">
        <v>0</v>
      </c>
      <c r="AQ41">
        <v>0</v>
      </c>
      <c r="AR41">
        <v>0</v>
      </c>
      <c r="AS41">
        <v>0</v>
      </c>
      <c r="AT41">
        <v>11368.744936811539</v>
      </c>
      <c r="AU41">
        <v>0</v>
      </c>
    </row>
    <row r="42" spans="1:47" x14ac:dyDescent="0.25">
      <c r="A42" s="146" t="s">
        <v>79</v>
      </c>
      <c r="B42" s="1" t="s">
        <v>3</v>
      </c>
      <c r="C42" s="1" t="s">
        <v>3</v>
      </c>
      <c r="D42" s="1" t="s">
        <v>40</v>
      </c>
      <c r="E42">
        <v>3.0681445881151782E-2</v>
      </c>
      <c r="F42">
        <v>1.8380438338720651E-2</v>
      </c>
      <c r="G42">
        <v>7.6804744065191492E-10</v>
      </c>
      <c r="H42">
        <v>2.871120959664386E-9</v>
      </c>
      <c r="I42">
        <v>8.4797760317074504E-11</v>
      </c>
      <c r="J42">
        <v>3.058740101015783E-5</v>
      </c>
      <c r="K42">
        <v>1.3060686850495721E-6</v>
      </c>
      <c r="L42">
        <v>2.1064992503953721E-5</v>
      </c>
      <c r="M42">
        <v>3.4333721237461347E-5</v>
      </c>
      <c r="N42">
        <v>2.8994637839313359E-10</v>
      </c>
      <c r="O42">
        <v>4.0444235088767572E-10</v>
      </c>
      <c r="P42">
        <v>1.1896189248134749E-4</v>
      </c>
      <c r="Q42">
        <v>5.5845931215356827E-8</v>
      </c>
      <c r="R42">
        <v>5.0949951569498841E-8</v>
      </c>
      <c r="S42">
        <v>0</v>
      </c>
      <c r="T42">
        <v>2.9553102483308931E-7</v>
      </c>
      <c r="U42">
        <v>5.4273968538123831E-9</v>
      </c>
      <c r="V42">
        <v>1.1126265460832179E-8</v>
      </c>
      <c r="W42">
        <v>3.1902315981912701E-5</v>
      </c>
      <c r="X42">
        <v>1.308940154427893E-5</v>
      </c>
      <c r="Y42">
        <v>0</v>
      </c>
      <c r="Z42">
        <v>2.7265026479970658E-8</v>
      </c>
      <c r="AA42">
        <v>3.1352175510760352E-5</v>
      </c>
      <c r="AB42">
        <v>1.3058183398919519E-8</v>
      </c>
      <c r="AC42">
        <v>0</v>
      </c>
      <c r="AD42">
        <v>1.021714496861704E-9</v>
      </c>
      <c r="AE42">
        <v>6.7333041697499363E-9</v>
      </c>
      <c r="AF42">
        <v>3.5132092246356471E-9</v>
      </c>
      <c r="AG42">
        <v>0</v>
      </c>
      <c r="AH42">
        <v>3.3805591522085748E-8</v>
      </c>
      <c r="AI42">
        <v>1.217325040172057E-7</v>
      </c>
      <c r="AJ42">
        <v>1.157477675531896E-8</v>
      </c>
      <c r="AK42">
        <v>0</v>
      </c>
      <c r="AL42">
        <v>7.9872630327796855E-9</v>
      </c>
      <c r="AM42">
        <v>6.5251625912247239E-6</v>
      </c>
      <c r="AN42">
        <v>0</v>
      </c>
      <c r="AO42">
        <v>5.9477133015796397E-9</v>
      </c>
      <c r="AP42">
        <v>11835.28963379985</v>
      </c>
      <c r="AQ42">
        <v>0</v>
      </c>
      <c r="AR42">
        <v>170.40364655205454</v>
      </c>
      <c r="AS42">
        <v>0</v>
      </c>
      <c r="AT42">
        <v>0</v>
      </c>
      <c r="AU42">
        <v>18036.689138893758</v>
      </c>
    </row>
    <row r="43" spans="1:47" x14ac:dyDescent="0.25">
      <c r="A43" s="146"/>
      <c r="B43" s="1" t="s">
        <v>4</v>
      </c>
      <c r="C43" s="1" t="s">
        <v>4</v>
      </c>
      <c r="D43" s="1" t="s">
        <v>41</v>
      </c>
      <c r="E43">
        <v>1.2990166602149571E-2</v>
      </c>
      <c r="F43">
        <v>4.6501382879545403E-2</v>
      </c>
      <c r="G43">
        <v>5.9058342950610678E-4</v>
      </c>
      <c r="H43">
        <v>1.223288177659049E-4</v>
      </c>
      <c r="I43">
        <v>9.4399846121334251E-4</v>
      </c>
      <c r="J43">
        <v>1.343312891982686E-3</v>
      </c>
      <c r="K43">
        <v>2.5386513610711819E-5</v>
      </c>
      <c r="L43">
        <v>1.007856287504951E-2</v>
      </c>
      <c r="M43">
        <v>4.8600984106407161E-3</v>
      </c>
      <c r="N43">
        <v>1.423654808985399E-3</v>
      </c>
      <c r="O43">
        <v>3.4660439064094052E-5</v>
      </c>
      <c r="P43">
        <v>8.2290883660023008E-4</v>
      </c>
      <c r="Q43">
        <v>8.4170038317402942E-4</v>
      </c>
      <c r="R43">
        <v>1.34699783353222E-4</v>
      </c>
      <c r="S43">
        <v>0</v>
      </c>
      <c r="T43">
        <v>2.085141878235489E-4</v>
      </c>
      <c r="U43">
        <v>9.2107279541086271E-4</v>
      </c>
      <c r="V43">
        <v>2.5295338486992069E-3</v>
      </c>
      <c r="W43">
        <v>3.3049232885595278E-3</v>
      </c>
      <c r="X43">
        <v>2.3106009888942099E-3</v>
      </c>
      <c r="Y43">
        <v>2.712557987141619E-4</v>
      </c>
      <c r="Z43">
        <v>6.0662376973845866E-4</v>
      </c>
      <c r="AA43">
        <v>1.504104417073966E-2</v>
      </c>
      <c r="AB43">
        <v>6.0528437323695243E-5</v>
      </c>
      <c r="AC43">
        <v>8.1567136735202328E-4</v>
      </c>
      <c r="AD43">
        <v>1.481369125822066E-3</v>
      </c>
      <c r="AE43">
        <v>1.8074009284144231E-3</v>
      </c>
      <c r="AF43">
        <v>8.2691250561880926E-7</v>
      </c>
      <c r="AG43">
        <v>0</v>
      </c>
      <c r="AH43">
        <v>1.2504433474731389E-5</v>
      </c>
      <c r="AI43">
        <v>8.8710645219908918E-4</v>
      </c>
      <c r="AJ43">
        <v>3.9534111527223431E-4</v>
      </c>
      <c r="AK43">
        <v>0</v>
      </c>
      <c r="AL43">
        <v>3.9989652013700769E-4</v>
      </c>
      <c r="AM43">
        <v>3.239248969878101E-4</v>
      </c>
      <c r="AN43">
        <v>0</v>
      </c>
      <c r="AO43">
        <v>1.1310398848708169E-3</v>
      </c>
      <c r="AP43">
        <v>28882.309850444559</v>
      </c>
      <c r="AQ43">
        <v>0</v>
      </c>
      <c r="AR43">
        <v>0</v>
      </c>
      <c r="AS43">
        <v>0</v>
      </c>
      <c r="AT43">
        <v>0</v>
      </c>
      <c r="AU43">
        <v>48346.482786501103</v>
      </c>
    </row>
    <row r="44" spans="1:47" x14ac:dyDescent="0.25">
      <c r="A44" s="146"/>
      <c r="B44" s="1" t="s">
        <v>5</v>
      </c>
      <c r="C44" s="1" t="s">
        <v>5</v>
      </c>
      <c r="D44" s="1" t="s">
        <v>42</v>
      </c>
      <c r="E44">
        <v>1.0861369123828411E-3</v>
      </c>
      <c r="F44">
        <v>3.6954094825194329E-4</v>
      </c>
      <c r="G44">
        <v>7.0522053071492849E-3</v>
      </c>
      <c r="H44">
        <v>1.9281659263921109E-4</v>
      </c>
      <c r="I44">
        <v>2.5384481480500957E-4</v>
      </c>
      <c r="J44">
        <v>1.3596623728796581E-4</v>
      </c>
      <c r="K44">
        <v>1.308463153155174E-5</v>
      </c>
      <c r="L44">
        <v>2.7389131075652399E-4</v>
      </c>
      <c r="M44">
        <v>9.6626205238340991E-5</v>
      </c>
      <c r="N44">
        <v>3.9269129503650303E-5</v>
      </c>
      <c r="O44">
        <v>1.992028222263085E-5</v>
      </c>
      <c r="P44">
        <v>2.1101789519618079E-3</v>
      </c>
      <c r="Q44">
        <v>3.1113616197258898E-4</v>
      </c>
      <c r="R44">
        <v>1.833777175498553E-6</v>
      </c>
      <c r="S44">
        <v>0</v>
      </c>
      <c r="T44">
        <v>2.2962744048558631E-4</v>
      </c>
      <c r="U44">
        <v>5.3668226160730008E-4</v>
      </c>
      <c r="V44">
        <v>8.1486490605944795E-4</v>
      </c>
      <c r="W44">
        <v>6.4109240455328487E-4</v>
      </c>
      <c r="X44">
        <v>7.1179640160986429E-4</v>
      </c>
      <c r="Y44">
        <v>3.7747869316226111E-6</v>
      </c>
      <c r="Z44">
        <v>2.2253249465750082E-5</v>
      </c>
      <c r="AA44">
        <v>4.0585976910843748E-4</v>
      </c>
      <c r="AB44">
        <v>8.9492268009347445E-6</v>
      </c>
      <c r="AC44">
        <v>6.7755049539022265E-7</v>
      </c>
      <c r="AD44">
        <v>5.2457167271763233E-7</v>
      </c>
      <c r="AE44">
        <v>2.8335604293992259E-6</v>
      </c>
      <c r="AF44">
        <v>5.785164264487674E-7</v>
      </c>
      <c r="AG44">
        <v>8.7809969317601499E-8</v>
      </c>
      <c r="AH44">
        <v>3.8715502693860033E-6</v>
      </c>
      <c r="AI44">
        <v>7.7820208609865273E-7</v>
      </c>
      <c r="AJ44">
        <v>1.217377646497467E-4</v>
      </c>
      <c r="AK44">
        <v>0</v>
      </c>
      <c r="AL44">
        <v>1.2318772827847301E-4</v>
      </c>
      <c r="AM44">
        <v>4.5124124571545982E-4</v>
      </c>
      <c r="AN44">
        <v>0</v>
      </c>
      <c r="AO44">
        <v>4.341101455213355E-7</v>
      </c>
      <c r="AP44">
        <v>36177.032919549827</v>
      </c>
      <c r="AQ44">
        <v>0</v>
      </c>
      <c r="AR44">
        <v>21708.811716416934</v>
      </c>
      <c r="AS44">
        <v>0</v>
      </c>
      <c r="AT44">
        <v>0</v>
      </c>
      <c r="AU44">
        <v>61609.333849156683</v>
      </c>
    </row>
    <row r="45" spans="1:47" x14ac:dyDescent="0.25">
      <c r="A45" s="146"/>
      <c r="B45" s="1" t="s">
        <v>6</v>
      </c>
      <c r="C45" s="1" t="s">
        <v>6</v>
      </c>
      <c r="D45" s="1" t="s">
        <v>43</v>
      </c>
      <c r="E45">
        <v>2.3416851260835828E-3</v>
      </c>
      <c r="F45">
        <v>1.9339818866942341E-3</v>
      </c>
      <c r="G45">
        <v>5.8267446756357496E-3</v>
      </c>
      <c r="H45">
        <v>1.998008382858454E-2</v>
      </c>
      <c r="I45">
        <v>1.9031007162503569E-4</v>
      </c>
      <c r="J45">
        <v>7.2430389164044717E-4</v>
      </c>
      <c r="K45">
        <v>1.960781053537473E-6</v>
      </c>
      <c r="L45">
        <v>6.4519624950752832E-3</v>
      </c>
      <c r="M45">
        <v>2.005172726919806E-3</v>
      </c>
      <c r="N45">
        <v>5.6754854914865387E-5</v>
      </c>
      <c r="O45">
        <v>6.6202968433404899E-6</v>
      </c>
      <c r="P45">
        <v>2.0357406173653579E-3</v>
      </c>
      <c r="Q45">
        <v>4.0540470947337458E-4</v>
      </c>
      <c r="R45">
        <v>3.89253774740919E-6</v>
      </c>
      <c r="S45">
        <v>0</v>
      </c>
      <c r="T45">
        <v>1.5933906412824019E-4</v>
      </c>
      <c r="U45">
        <v>9.6467181165205067E-5</v>
      </c>
      <c r="V45">
        <v>1.0032453600131719E-4</v>
      </c>
      <c r="W45">
        <v>2.8764201173687222E-4</v>
      </c>
      <c r="X45">
        <v>2.9532750922065649E-4</v>
      </c>
      <c r="Y45">
        <v>4.2080991906298251E-5</v>
      </c>
      <c r="Z45">
        <v>1.9362427803677401E-4</v>
      </c>
      <c r="AA45">
        <v>9.6366780938168667E-3</v>
      </c>
      <c r="AB45">
        <v>1.130336103201714E-5</v>
      </c>
      <c r="AC45">
        <v>1.7730589300040719E-5</v>
      </c>
      <c r="AD45">
        <v>3.3273690022349973E-5</v>
      </c>
      <c r="AE45">
        <v>4.0794523855155092E-5</v>
      </c>
      <c r="AF45">
        <v>2.5782302277303548E-7</v>
      </c>
      <c r="AG45">
        <v>0</v>
      </c>
      <c r="AH45">
        <v>2.2201564843880089E-6</v>
      </c>
      <c r="AI45">
        <v>1.8965815313013201E-5</v>
      </c>
      <c r="AJ45">
        <v>4.2936354416985379E-6</v>
      </c>
      <c r="AK45">
        <v>0</v>
      </c>
      <c r="AL45">
        <v>4.4163158157174571E-6</v>
      </c>
      <c r="AM45">
        <v>9.7592362812158934E-5</v>
      </c>
      <c r="AN45">
        <v>0</v>
      </c>
      <c r="AO45">
        <v>2.642786394196836E-5</v>
      </c>
      <c r="AP45">
        <v>0</v>
      </c>
      <c r="AQ45">
        <v>0</v>
      </c>
      <c r="AR45">
        <v>6.4099107759006499E-2</v>
      </c>
      <c r="AS45">
        <v>0</v>
      </c>
      <c r="AT45">
        <v>0</v>
      </c>
      <c r="AU45">
        <v>3543.3125221864339</v>
      </c>
    </row>
    <row r="46" spans="1:47" x14ac:dyDescent="0.25">
      <c r="A46" s="146"/>
      <c r="B46" s="1" t="s">
        <v>7</v>
      </c>
      <c r="C46" s="1" t="s">
        <v>7</v>
      </c>
      <c r="D46" s="1" t="s">
        <v>44</v>
      </c>
      <c r="E46">
        <v>3.7112578057696709E-4</v>
      </c>
      <c r="F46">
        <v>2.043404751334264E-4</v>
      </c>
      <c r="G46">
        <v>1.2165035211584971E-3</v>
      </c>
      <c r="H46">
        <v>2.3532483489067599E-3</v>
      </c>
      <c r="I46">
        <v>1.428016033319607E-2</v>
      </c>
      <c r="J46">
        <v>1.7973160338633729E-4</v>
      </c>
      <c r="K46">
        <v>6.6653740851887908E-5</v>
      </c>
      <c r="L46">
        <v>3.010609725438397E-4</v>
      </c>
      <c r="M46">
        <v>3.7869824771657952E-4</v>
      </c>
      <c r="N46">
        <v>5.8937976477155751E-4</v>
      </c>
      <c r="O46">
        <v>6.1221778108118902E-3</v>
      </c>
      <c r="P46">
        <v>5.7374469175546037E-4</v>
      </c>
      <c r="Q46">
        <v>5.7510291547358044E-3</v>
      </c>
      <c r="R46">
        <v>8.2544162587265128E-8</v>
      </c>
      <c r="S46">
        <v>0</v>
      </c>
      <c r="T46">
        <v>1.86824282399092E-4</v>
      </c>
      <c r="U46">
        <v>2.7300175827710602E-4</v>
      </c>
      <c r="V46">
        <v>2.112924319319941E-7</v>
      </c>
      <c r="W46">
        <v>7.1824238832681099E-5</v>
      </c>
      <c r="X46">
        <v>2.4964432731725662E-4</v>
      </c>
      <c r="Y46">
        <v>1.6386513805489921E-4</v>
      </c>
      <c r="Z46">
        <v>6.9564476721697206E-5</v>
      </c>
      <c r="AA46">
        <v>4.490446144559391E-4</v>
      </c>
      <c r="AB46">
        <v>2.3598357179789351E-4</v>
      </c>
      <c r="AC46">
        <v>1.0295159648847901E-5</v>
      </c>
      <c r="AD46">
        <v>1.243289455387233E-5</v>
      </c>
      <c r="AE46">
        <v>1.3349321590207889E-4</v>
      </c>
      <c r="AF46">
        <v>1.1319254117337409E-4</v>
      </c>
      <c r="AG46">
        <v>4.1601546932842976E-6</v>
      </c>
      <c r="AH46">
        <v>7.7210441532318916E-4</v>
      </c>
      <c r="AI46">
        <v>1.4417928754227819E-5</v>
      </c>
      <c r="AJ46">
        <v>9.973068977618192E-4</v>
      </c>
      <c r="AK46">
        <v>0</v>
      </c>
      <c r="AL46">
        <v>1.00667111940054E-3</v>
      </c>
      <c r="AM46">
        <v>1.31880381148592E-3</v>
      </c>
      <c r="AN46">
        <v>0</v>
      </c>
      <c r="AO46">
        <v>1.689791281543876E-5</v>
      </c>
      <c r="AP46">
        <v>2174.4480749152981</v>
      </c>
      <c r="AQ46">
        <v>0</v>
      </c>
      <c r="AR46">
        <v>9.1488344563999E-2</v>
      </c>
      <c r="AS46">
        <v>0</v>
      </c>
      <c r="AT46">
        <v>0</v>
      </c>
      <c r="AU46">
        <v>5686.2614395848714</v>
      </c>
    </row>
    <row r="47" spans="1:47" x14ac:dyDescent="0.25">
      <c r="A47" s="146"/>
      <c r="B47" s="1" t="s">
        <v>8</v>
      </c>
      <c r="C47" s="1" t="s">
        <v>8</v>
      </c>
      <c r="D47" s="1" t="s">
        <v>45</v>
      </c>
      <c r="E47">
        <v>9.5663428150945912E-4</v>
      </c>
      <c r="F47">
        <v>3.092226970707981E-3</v>
      </c>
      <c r="G47">
        <v>1.235181141340421E-3</v>
      </c>
      <c r="H47">
        <v>4.7745452233073004E-3</v>
      </c>
      <c r="I47">
        <v>2.5755822755238358E-3</v>
      </c>
      <c r="J47">
        <v>3.9921753995504662E-2</v>
      </c>
      <c r="K47">
        <v>1.122867520651464E-3</v>
      </c>
      <c r="L47">
        <v>2.5012963359722731E-3</v>
      </c>
      <c r="M47">
        <v>2.9335894224660191E-3</v>
      </c>
      <c r="N47">
        <v>2.6795157093752718E-4</v>
      </c>
      <c r="O47">
        <v>5.6607730321809528E-4</v>
      </c>
      <c r="P47">
        <v>1.4619666461458221E-3</v>
      </c>
      <c r="Q47">
        <v>8.8769717286452836E-4</v>
      </c>
      <c r="R47">
        <v>3.6601008258468722E-5</v>
      </c>
      <c r="S47">
        <v>0</v>
      </c>
      <c r="T47">
        <v>1.9233406180354601E-4</v>
      </c>
      <c r="U47">
        <v>7.3880318506369842E-4</v>
      </c>
      <c r="V47">
        <v>1.607598298051638E-4</v>
      </c>
      <c r="W47">
        <v>1.646166466328088E-3</v>
      </c>
      <c r="X47">
        <v>9.8399976627220774E-4</v>
      </c>
      <c r="Y47">
        <v>1.5010334862058171E-4</v>
      </c>
      <c r="Z47">
        <v>8.0086649354932263E-4</v>
      </c>
      <c r="AA47">
        <v>3.729644052013668E-3</v>
      </c>
      <c r="AB47">
        <v>1.8225814665554131E-4</v>
      </c>
      <c r="AC47">
        <v>8.4697750692487345E-6</v>
      </c>
      <c r="AD47">
        <v>9.4116352858279821E-6</v>
      </c>
      <c r="AE47">
        <v>5.9459993274557101E-5</v>
      </c>
      <c r="AF47">
        <v>3.9622095755877478E-5</v>
      </c>
      <c r="AG47">
        <v>7.8847847852654598E-7</v>
      </c>
      <c r="AH47">
        <v>1.738480058688758E-4</v>
      </c>
      <c r="AI47">
        <v>1.109071976862042E-5</v>
      </c>
      <c r="AJ47">
        <v>2.0942002937885759E-4</v>
      </c>
      <c r="AK47">
        <v>0</v>
      </c>
      <c r="AL47">
        <v>2.1189014433803811E-4</v>
      </c>
      <c r="AM47">
        <v>6.4678128578711188E-4</v>
      </c>
      <c r="AN47">
        <v>0</v>
      </c>
      <c r="AO47">
        <v>8.2945542500715384E-5</v>
      </c>
      <c r="AP47">
        <v>3358.4524723453119</v>
      </c>
      <c r="AQ47">
        <v>0</v>
      </c>
      <c r="AR47">
        <v>0</v>
      </c>
      <c r="AS47">
        <v>0</v>
      </c>
      <c r="AT47">
        <v>0</v>
      </c>
      <c r="AU47">
        <v>11934.82870145448</v>
      </c>
    </row>
    <row r="48" spans="1:47" x14ac:dyDescent="0.25">
      <c r="A48" s="146"/>
      <c r="B48" s="1" t="s">
        <v>9</v>
      </c>
      <c r="C48" s="1" t="s">
        <v>9</v>
      </c>
      <c r="D48" s="1" t="s">
        <v>46</v>
      </c>
      <c r="E48">
        <v>5.2434946312797659E-3</v>
      </c>
      <c r="F48">
        <v>5.0289580547383623E-4</v>
      </c>
      <c r="G48">
        <v>0</v>
      </c>
      <c r="H48">
        <v>1.308924652831045E-5</v>
      </c>
      <c r="I48">
        <v>1.0730702729165981E-5</v>
      </c>
      <c r="J48">
        <v>4.0653687851788237E-6</v>
      </c>
      <c r="K48">
        <v>0</v>
      </c>
      <c r="L48">
        <v>8.5496366355140068E-5</v>
      </c>
      <c r="M48">
        <v>1.5442054280397909E-4</v>
      </c>
      <c r="N48">
        <v>0</v>
      </c>
      <c r="O48">
        <v>5.5009689651200467E-5</v>
      </c>
      <c r="P48">
        <v>3.629049119649329E-6</v>
      </c>
      <c r="Q48">
        <v>3.020992343820062E-5</v>
      </c>
      <c r="R48">
        <v>5.982378368926347E-10</v>
      </c>
      <c r="S48">
        <v>0</v>
      </c>
      <c r="T48">
        <v>1.4397590917019259E-6</v>
      </c>
      <c r="U48">
        <v>0</v>
      </c>
      <c r="V48">
        <v>0</v>
      </c>
      <c r="W48">
        <v>7.0840286643817849E-6</v>
      </c>
      <c r="X48">
        <v>4.1091397909758953E-6</v>
      </c>
      <c r="Y48">
        <v>1.483839609803971E-4</v>
      </c>
      <c r="Z48">
        <v>1.6296688030183999E-6</v>
      </c>
      <c r="AA48">
        <v>1.2771646348289491E-4</v>
      </c>
      <c r="AB48">
        <v>1.931320462369349E-4</v>
      </c>
      <c r="AC48">
        <v>4.166961229776701E-5</v>
      </c>
      <c r="AD48">
        <v>3.8808460838277442E-5</v>
      </c>
      <c r="AE48">
        <v>4.0296508806140271E-4</v>
      </c>
      <c r="AF48">
        <v>2.9679522861771702E-4</v>
      </c>
      <c r="AG48">
        <v>0</v>
      </c>
      <c r="AH48">
        <v>7.1692512426649812E-4</v>
      </c>
      <c r="AI48">
        <v>6.0116975368348248E-5</v>
      </c>
      <c r="AJ48">
        <v>1.453613908393299E-10</v>
      </c>
      <c r="AK48">
        <v>0</v>
      </c>
      <c r="AL48">
        <v>0</v>
      </c>
      <c r="AM48">
        <v>1.875122131117821E-6</v>
      </c>
      <c r="AN48">
        <v>0</v>
      </c>
      <c r="AO48">
        <v>2.9477783911867659E-5</v>
      </c>
      <c r="AP48">
        <v>8.7064792807234692</v>
      </c>
      <c r="AQ48">
        <v>23.859585407282609</v>
      </c>
      <c r="AR48">
        <v>0</v>
      </c>
      <c r="AS48">
        <v>0</v>
      </c>
      <c r="AT48">
        <v>0</v>
      </c>
      <c r="AU48">
        <v>637.36200262538262</v>
      </c>
    </row>
    <row r="49" spans="1:47" x14ac:dyDescent="0.25">
      <c r="A49" s="146"/>
      <c r="B49" s="1" t="s">
        <v>10</v>
      </c>
      <c r="C49" s="1" t="s">
        <v>10</v>
      </c>
      <c r="D49" s="1" t="s">
        <v>47</v>
      </c>
      <c r="E49">
        <v>1.1562259030691441E-2</v>
      </c>
      <c r="F49">
        <v>3.4562502099667698E-3</v>
      </c>
      <c r="G49">
        <v>2.5304328972153528E-3</v>
      </c>
      <c r="H49">
        <v>9.8129885989046289E-3</v>
      </c>
      <c r="I49">
        <v>2.2562353817070012E-3</v>
      </c>
      <c r="J49">
        <v>6.116901005925871E-3</v>
      </c>
      <c r="K49">
        <v>1.314912828901261E-2</v>
      </c>
      <c r="L49">
        <v>2.519832839372604E-2</v>
      </c>
      <c r="M49">
        <v>4.6845976778702628E-2</v>
      </c>
      <c r="N49">
        <v>1.5384895108975279E-3</v>
      </c>
      <c r="O49">
        <v>5.271519271148062E-3</v>
      </c>
      <c r="P49">
        <v>3.90033044163511E-3</v>
      </c>
      <c r="Q49">
        <v>3.19643199448673E-3</v>
      </c>
      <c r="R49">
        <v>1.4949847006384939E-4</v>
      </c>
      <c r="S49">
        <v>0</v>
      </c>
      <c r="T49">
        <v>4.1521100209588448E-5</v>
      </c>
      <c r="U49">
        <v>2.744884623095874E-4</v>
      </c>
      <c r="V49">
        <v>7.1670786537853372E-5</v>
      </c>
      <c r="W49">
        <v>6.0775862119879902E-4</v>
      </c>
      <c r="X49">
        <v>3.0397280158967429E-3</v>
      </c>
      <c r="Y49">
        <v>6.896641939616488E-2</v>
      </c>
      <c r="Z49">
        <v>1.3646144881017111E-3</v>
      </c>
      <c r="AA49">
        <v>3.764154518554657E-2</v>
      </c>
      <c r="AB49">
        <v>4.3724942280473252E-3</v>
      </c>
      <c r="AC49">
        <v>9.1123081416809078E-3</v>
      </c>
      <c r="AD49">
        <v>1.968129258551333E-3</v>
      </c>
      <c r="AE49">
        <v>1.1114723243372761E-7</v>
      </c>
      <c r="AF49">
        <v>3.6365191522939239E-3</v>
      </c>
      <c r="AG49">
        <v>1.2585122896643979E-4</v>
      </c>
      <c r="AH49">
        <v>1.314775612712173E-2</v>
      </c>
      <c r="AI49">
        <v>6.4160966968275857E-3</v>
      </c>
      <c r="AJ49">
        <v>6.7971832439848348E-2</v>
      </c>
      <c r="AK49">
        <v>0</v>
      </c>
      <c r="AL49">
        <v>6.8607481373768139E-2</v>
      </c>
      <c r="AM49">
        <v>2.5234131548363221E-3</v>
      </c>
      <c r="AN49">
        <v>0</v>
      </c>
      <c r="AO49">
        <v>3.417904508951419E-3</v>
      </c>
      <c r="AP49">
        <v>4387.0988195600057</v>
      </c>
      <c r="AQ49">
        <v>1610.7132987443649</v>
      </c>
      <c r="AR49">
        <v>0</v>
      </c>
      <c r="AS49">
        <v>0</v>
      </c>
      <c r="AT49">
        <v>0</v>
      </c>
      <c r="AU49">
        <v>23417.570220431779</v>
      </c>
    </row>
    <row r="50" spans="1:47" x14ac:dyDescent="0.25">
      <c r="A50" s="146"/>
      <c r="B50" s="1" t="s">
        <v>11</v>
      </c>
      <c r="C50" s="1" t="s">
        <v>11</v>
      </c>
      <c r="D50" s="1" t="s">
        <v>48</v>
      </c>
      <c r="E50">
        <v>2.0795901733765892E-3</v>
      </c>
      <c r="F50">
        <v>6.195483350668456E-3</v>
      </c>
      <c r="G50">
        <v>2.9008667387307119E-2</v>
      </c>
      <c r="H50">
        <v>6.2599119161944267E-3</v>
      </c>
      <c r="I50">
        <v>1.3554655805339991E-3</v>
      </c>
      <c r="J50">
        <v>6.1047079828778928E-3</v>
      </c>
      <c r="K50">
        <v>6.162557171911768E-4</v>
      </c>
      <c r="L50">
        <v>1.857006798231434E-2</v>
      </c>
      <c r="M50">
        <v>2.2758833698523918E-2</v>
      </c>
      <c r="N50">
        <v>2.177975356053559E-3</v>
      </c>
      <c r="O50">
        <v>1.1234546686694671E-3</v>
      </c>
      <c r="P50">
        <v>1.0347953927711571E-2</v>
      </c>
      <c r="Q50">
        <v>9.6841781681031251E-3</v>
      </c>
      <c r="R50">
        <v>2.6901406247248501E-4</v>
      </c>
      <c r="S50">
        <v>0</v>
      </c>
      <c r="T50">
        <v>2.5518582777414342E-3</v>
      </c>
      <c r="U50">
        <v>9.5706634631740597E-4</v>
      </c>
      <c r="V50">
        <v>1.657190988235805E-3</v>
      </c>
      <c r="W50">
        <v>8.9463384411305293E-4</v>
      </c>
      <c r="X50">
        <v>3.4835168105624552E-4</v>
      </c>
      <c r="Y50">
        <v>6.9868993117675675E-4</v>
      </c>
      <c r="Z50">
        <v>2.053124170911799E-3</v>
      </c>
      <c r="AA50">
        <v>2.774071851855588E-2</v>
      </c>
      <c r="AB50">
        <v>4.9107859684411931E-4</v>
      </c>
      <c r="AC50">
        <v>2.195879345370235E-3</v>
      </c>
      <c r="AD50">
        <v>3.5046646810698808E-3</v>
      </c>
      <c r="AE50">
        <v>4.1887173149377094E-3</v>
      </c>
      <c r="AF50">
        <v>1.12136073252067E-5</v>
      </c>
      <c r="AG50">
        <v>0</v>
      </c>
      <c r="AH50">
        <v>7.2634539803584599E-5</v>
      </c>
      <c r="AI50">
        <v>2.361577969390404E-3</v>
      </c>
      <c r="AJ50">
        <v>1.1119403419904261E-2</v>
      </c>
      <c r="AK50">
        <v>0</v>
      </c>
      <c r="AL50">
        <v>1.122337410108974E-2</v>
      </c>
      <c r="AM50">
        <v>1.9064121235632661E-3</v>
      </c>
      <c r="AN50">
        <v>0</v>
      </c>
      <c r="AO50">
        <v>2.7571320667153271E-3</v>
      </c>
      <c r="AP50">
        <v>5306.5976084491022</v>
      </c>
      <c r="AQ50">
        <v>3335.0769075054541</v>
      </c>
      <c r="AR50">
        <v>0</v>
      </c>
      <c r="AS50">
        <v>0</v>
      </c>
      <c r="AT50">
        <v>0</v>
      </c>
      <c r="AU50">
        <v>27178.397679035039</v>
      </c>
    </row>
    <row r="51" spans="1:47" x14ac:dyDescent="0.25">
      <c r="A51" s="146"/>
      <c r="B51" s="1" t="s">
        <v>12</v>
      </c>
      <c r="C51" s="1">
        <v>10</v>
      </c>
      <c r="D51" s="1" t="s">
        <v>49</v>
      </c>
      <c r="E51">
        <v>4.3117593149289118E-4</v>
      </c>
      <c r="F51">
        <v>2.6594611805401222E-5</v>
      </c>
      <c r="G51">
        <v>1.328851510408998E-2</v>
      </c>
      <c r="H51">
        <v>0</v>
      </c>
      <c r="I51">
        <v>7.8263273659126623E-3</v>
      </c>
      <c r="J51">
        <v>1.9325756141842581E-4</v>
      </c>
      <c r="K51">
        <v>8.6169519518082288E-8</v>
      </c>
      <c r="L51">
        <v>4.1133623521751961E-4</v>
      </c>
      <c r="M51">
        <v>1.4792355787925681E-3</v>
      </c>
      <c r="N51">
        <v>4.1662040245150848E-2</v>
      </c>
      <c r="O51">
        <v>3.4920328937166057E-5</v>
      </c>
      <c r="P51">
        <v>1.453638795452147E-2</v>
      </c>
      <c r="Q51">
        <v>5.8705856753721386E-3</v>
      </c>
      <c r="R51">
        <v>2.0510228334548709E-5</v>
      </c>
      <c r="S51">
        <v>0</v>
      </c>
      <c r="T51">
        <v>5.953750473367705E-8</v>
      </c>
      <c r="U51">
        <v>8.2310040207073405E-6</v>
      </c>
      <c r="V51">
        <v>1.5016697796885361E-6</v>
      </c>
      <c r="W51">
        <v>2.1248032838912939E-4</v>
      </c>
      <c r="X51">
        <v>9.9701795131153257E-8</v>
      </c>
      <c r="Y51">
        <v>6.3224448620310871E-4</v>
      </c>
      <c r="Z51">
        <v>7.3559679497816214E-5</v>
      </c>
      <c r="AA51">
        <v>6.1447012222280912E-4</v>
      </c>
      <c r="AB51">
        <v>1.272838733836407E-4</v>
      </c>
      <c r="AC51">
        <v>6.4697137632904742E-5</v>
      </c>
      <c r="AD51">
        <v>7.7439560834588204E-5</v>
      </c>
      <c r="AE51">
        <v>8.8882462534583057E-5</v>
      </c>
      <c r="AF51">
        <v>1.7192919621918759E-7</v>
      </c>
      <c r="AG51">
        <v>0</v>
      </c>
      <c r="AH51">
        <v>7.1045505338889117E-7</v>
      </c>
      <c r="AI51">
        <v>7.1363210595221398E-5</v>
      </c>
      <c r="AJ51">
        <v>2.8963060681150168E-4</v>
      </c>
      <c r="AK51">
        <v>0</v>
      </c>
      <c r="AL51">
        <v>2.9233870250249899E-4</v>
      </c>
      <c r="AM51">
        <v>1.783686256982773E-6</v>
      </c>
      <c r="AN51">
        <v>0</v>
      </c>
      <c r="AO51">
        <v>6.2208953825266123E-5</v>
      </c>
      <c r="AP51">
        <v>0</v>
      </c>
      <c r="AQ51">
        <v>0</v>
      </c>
      <c r="AR51">
        <v>0</v>
      </c>
      <c r="AS51">
        <v>0</v>
      </c>
      <c r="AT51">
        <v>0</v>
      </c>
      <c r="AU51">
        <v>11463.01785373299</v>
      </c>
    </row>
    <row r="52" spans="1:47" x14ac:dyDescent="0.25">
      <c r="A52" s="146"/>
      <c r="B52" s="1" t="s">
        <v>13</v>
      </c>
      <c r="C52" s="1">
        <v>11</v>
      </c>
      <c r="D52" s="1" t="s">
        <v>50</v>
      </c>
      <c r="E52">
        <v>5.6432867498015887E-7</v>
      </c>
      <c r="F52">
        <v>1.5309732116316869E-4</v>
      </c>
      <c r="G52">
        <v>4.1276361654654448E-3</v>
      </c>
      <c r="H52">
        <v>3.714828061523792E-3</v>
      </c>
      <c r="I52">
        <v>2.5832861891447738E-3</v>
      </c>
      <c r="J52">
        <v>8.7855008231750467E-4</v>
      </c>
      <c r="K52">
        <v>0</v>
      </c>
      <c r="L52">
        <v>7.4823660070338586E-3</v>
      </c>
      <c r="M52">
        <v>2.3748131300908278E-3</v>
      </c>
      <c r="N52">
        <v>7.112408569946692E-3</v>
      </c>
      <c r="O52">
        <v>0.13571926054149269</v>
      </c>
      <c r="P52">
        <v>1.4839164609049851E-2</v>
      </c>
      <c r="Q52">
        <v>4.5454495514965117E-3</v>
      </c>
      <c r="R52">
        <v>3.6654900002553272E-10</v>
      </c>
      <c r="S52">
        <v>0</v>
      </c>
      <c r="T52">
        <v>1.5539572360582699E-9</v>
      </c>
      <c r="U52">
        <v>1.584856155192497E-4</v>
      </c>
      <c r="V52">
        <v>1.1503199182217539E-6</v>
      </c>
      <c r="W52">
        <v>5.9620769909887168E-5</v>
      </c>
      <c r="X52">
        <v>1.131619970059894E-7</v>
      </c>
      <c r="Y52">
        <v>2.2352135015109271E-4</v>
      </c>
      <c r="Z52">
        <v>7.8236705236284178E-4</v>
      </c>
      <c r="AA52">
        <v>1.1177460320536131E-2</v>
      </c>
      <c r="AB52">
        <v>5.8954539812223203E-4</v>
      </c>
      <c r="AC52">
        <v>1.279901678045946E-5</v>
      </c>
      <c r="AD52">
        <v>1.429589193421463E-5</v>
      </c>
      <c r="AE52">
        <v>4.6878147471356552E-5</v>
      </c>
      <c r="AF52">
        <v>6.9991545532380135E-5</v>
      </c>
      <c r="AG52">
        <v>1.022866429802197E-6</v>
      </c>
      <c r="AH52">
        <v>2.0238516270301929E-4</v>
      </c>
      <c r="AI52">
        <v>1.5261394208776291E-5</v>
      </c>
      <c r="AJ52">
        <v>3.6264685929419532E-7</v>
      </c>
      <c r="AK52">
        <v>0</v>
      </c>
      <c r="AL52">
        <v>3.598476713923328E-7</v>
      </c>
      <c r="AM52">
        <v>9.5719747163939506E-7</v>
      </c>
      <c r="AN52">
        <v>0</v>
      </c>
      <c r="AO52">
        <v>1.1826230119121431E-5</v>
      </c>
      <c r="AP52">
        <v>15.78002448659106</v>
      </c>
      <c r="AQ52">
        <v>0</v>
      </c>
      <c r="AR52">
        <v>0</v>
      </c>
      <c r="AS52">
        <v>0</v>
      </c>
      <c r="AT52">
        <v>0</v>
      </c>
      <c r="AU52">
        <v>11200.641866059919</v>
      </c>
    </row>
    <row r="53" spans="1:47" x14ac:dyDescent="0.25">
      <c r="A53" s="146"/>
      <c r="B53" s="1" t="s">
        <v>14</v>
      </c>
      <c r="C53" s="1">
        <v>12</v>
      </c>
      <c r="D53" s="1" t="s">
        <v>51</v>
      </c>
      <c r="E53">
        <v>2.4738661866242399E-2</v>
      </c>
      <c r="F53">
        <v>9.4469444007170226E-3</v>
      </c>
      <c r="G53">
        <v>0.15280234009614699</v>
      </c>
      <c r="H53">
        <v>3.3728791744815551E-2</v>
      </c>
      <c r="I53">
        <v>1.315056788216977E-2</v>
      </c>
      <c r="J53">
        <v>3.3092258399822432E-2</v>
      </c>
      <c r="K53">
        <v>6.2926617083793488E-3</v>
      </c>
      <c r="L53">
        <v>4.2779996948349629E-2</v>
      </c>
      <c r="M53">
        <v>1.17708377293946E-2</v>
      </c>
      <c r="N53">
        <v>5.1439740586510088E-2</v>
      </c>
      <c r="O53">
        <v>2.514785399742947E-2</v>
      </c>
      <c r="P53">
        <v>0.11488079878216841</v>
      </c>
      <c r="Q53">
        <v>5.8400444323780637E-2</v>
      </c>
      <c r="R53">
        <v>3.2300977270509831E-3</v>
      </c>
      <c r="S53">
        <v>0</v>
      </c>
      <c r="T53">
        <v>1.5301744935089501E-3</v>
      </c>
      <c r="U53">
        <v>3.355128969638064E-3</v>
      </c>
      <c r="V53">
        <v>2.5468231991988461E-2</v>
      </c>
      <c r="W53">
        <v>5.9188074679269046E-3</v>
      </c>
      <c r="X53">
        <v>1.301806904453341E-2</v>
      </c>
      <c r="Y53">
        <v>3.8648450324437499E-3</v>
      </c>
      <c r="Z53">
        <v>5.6002320344045228E-3</v>
      </c>
      <c r="AA53">
        <v>6.3843317006804789E-2</v>
      </c>
      <c r="AB53">
        <v>2.631024931470972E-3</v>
      </c>
      <c r="AC53">
        <v>2.4313369929071489E-3</v>
      </c>
      <c r="AD53">
        <v>2.9679311856081071E-3</v>
      </c>
      <c r="AE53">
        <v>4.3474771494067801E-3</v>
      </c>
      <c r="AF53">
        <v>4.0184753895890077E-4</v>
      </c>
      <c r="AG53">
        <v>1.324422040109001E-5</v>
      </c>
      <c r="AH53">
        <v>2.5455031649998078E-3</v>
      </c>
      <c r="AI53">
        <v>2.7344475456247898E-3</v>
      </c>
      <c r="AJ53">
        <v>1.1183909382110439E-2</v>
      </c>
      <c r="AK53">
        <v>0</v>
      </c>
      <c r="AL53">
        <v>1.1294438212326429E-2</v>
      </c>
      <c r="AM53">
        <v>1.041513657513924E-2</v>
      </c>
      <c r="AN53">
        <v>0</v>
      </c>
      <c r="AO53">
        <v>2.3997009343942558E-3</v>
      </c>
      <c r="AP53">
        <v>55225.452338768198</v>
      </c>
      <c r="AQ53">
        <v>1826.638254977139</v>
      </c>
      <c r="AR53">
        <v>46574.558755385959</v>
      </c>
      <c r="AS53">
        <v>0</v>
      </c>
      <c r="AT53">
        <v>0</v>
      </c>
      <c r="AU53">
        <v>221434.9431836406</v>
      </c>
    </row>
    <row r="54" spans="1:47" x14ac:dyDescent="0.25">
      <c r="A54" s="146"/>
      <c r="B54" s="1" t="s">
        <v>15</v>
      </c>
      <c r="C54" s="1">
        <v>13</v>
      </c>
      <c r="D54" s="1" t="s">
        <v>52</v>
      </c>
      <c r="E54">
        <v>4.0869597609244102E-4</v>
      </c>
      <c r="F54">
        <v>2.5978028592620988E-4</v>
      </c>
      <c r="G54">
        <v>1.693573208599678E-4</v>
      </c>
      <c r="H54">
        <v>5.3712128968993707E-4</v>
      </c>
      <c r="I54">
        <v>7.8143631901563546E-4</v>
      </c>
      <c r="J54">
        <v>4.6530811733544859E-4</v>
      </c>
      <c r="K54">
        <v>3.9077228615649988E-3</v>
      </c>
      <c r="L54">
        <v>6.0952705996697887E-4</v>
      </c>
      <c r="M54">
        <v>2.323808026590635E-4</v>
      </c>
      <c r="N54">
        <v>7.5828666725319556E-4</v>
      </c>
      <c r="O54">
        <v>5.7314493256434642E-4</v>
      </c>
      <c r="P54">
        <v>3.2411897562571479E-4</v>
      </c>
      <c r="Q54">
        <v>7.2863684213981834E-3</v>
      </c>
      <c r="R54">
        <v>3.8573582285840322E-4</v>
      </c>
      <c r="S54">
        <v>0</v>
      </c>
      <c r="T54">
        <v>1.583078287710706E-4</v>
      </c>
      <c r="U54">
        <v>5.0039467014183572E-4</v>
      </c>
      <c r="V54">
        <v>1.4487418335189979E-4</v>
      </c>
      <c r="W54">
        <v>7.5996991894711945E-4</v>
      </c>
      <c r="X54">
        <v>1.094940131574508E-3</v>
      </c>
      <c r="Y54">
        <v>2.1962586831594969E-2</v>
      </c>
      <c r="Z54">
        <v>2.5034708514584162E-3</v>
      </c>
      <c r="AA54">
        <v>9.031472420363638E-4</v>
      </c>
      <c r="AB54">
        <v>1.4679490909857099E-3</v>
      </c>
      <c r="AC54">
        <v>2.8933524149560639E-3</v>
      </c>
      <c r="AD54">
        <v>2.0617556905321789E-3</v>
      </c>
      <c r="AE54">
        <v>9.5100592610161995E-3</v>
      </c>
      <c r="AF54">
        <v>2.9124854406074991E-3</v>
      </c>
      <c r="AG54">
        <v>1.327492159302642E-3</v>
      </c>
      <c r="AH54">
        <v>3.5264187319812572E-3</v>
      </c>
      <c r="AI54">
        <v>1.6222624781382249E-3</v>
      </c>
      <c r="AJ54">
        <v>5.0111794776066772E-4</v>
      </c>
      <c r="AK54">
        <v>0</v>
      </c>
      <c r="AL54">
        <v>2.2434212375089621E-4</v>
      </c>
      <c r="AM54">
        <v>1.0587432827515819E-3</v>
      </c>
      <c r="AN54">
        <v>0</v>
      </c>
      <c r="AO54">
        <v>1.211670414532538E-3</v>
      </c>
      <c r="AP54">
        <v>0</v>
      </c>
      <c r="AQ54">
        <v>0</v>
      </c>
      <c r="AR54">
        <v>0</v>
      </c>
      <c r="AS54">
        <v>0</v>
      </c>
      <c r="AT54">
        <v>0</v>
      </c>
      <c r="AU54">
        <v>5572.8800450473491</v>
      </c>
    </row>
    <row r="55" spans="1:47" x14ac:dyDescent="0.25">
      <c r="A55" s="146"/>
      <c r="B55" s="1" t="s">
        <v>16</v>
      </c>
      <c r="C55" s="1">
        <v>14</v>
      </c>
      <c r="D55" s="1" t="s">
        <v>53</v>
      </c>
      <c r="E55">
        <v>2.3158374864714549E-4</v>
      </c>
      <c r="F55">
        <v>1.565199283578111E-4</v>
      </c>
      <c r="G55">
        <v>7.6471062493938349E-5</v>
      </c>
      <c r="H55">
        <v>3.0409126280009629E-4</v>
      </c>
      <c r="I55">
        <v>2.2117453522912291E-4</v>
      </c>
      <c r="J55">
        <v>1.3818450048109319E-4</v>
      </c>
      <c r="K55">
        <v>4.6537887265134682E-4</v>
      </c>
      <c r="L55">
        <v>1.004742066010645E-4</v>
      </c>
      <c r="M55">
        <v>1.2840793564488219E-4</v>
      </c>
      <c r="N55">
        <v>1.488800164490932E-4</v>
      </c>
      <c r="O55">
        <v>3.0167328349825089E-4</v>
      </c>
      <c r="P55">
        <v>9.9582412503383742E-5</v>
      </c>
      <c r="Q55">
        <v>1.660213209951419E-4</v>
      </c>
      <c r="R55">
        <v>4.494659434306511E-2</v>
      </c>
      <c r="S55">
        <v>0</v>
      </c>
      <c r="T55">
        <v>7.6979325660717524E-4</v>
      </c>
      <c r="U55">
        <v>1.1143418631201331E-4</v>
      </c>
      <c r="V55">
        <v>6.9662607353611819E-5</v>
      </c>
      <c r="W55">
        <v>1.2826968806192899E-4</v>
      </c>
      <c r="X55">
        <v>4.1519687725163722E-4</v>
      </c>
      <c r="Y55">
        <v>5.0682828438045309E-3</v>
      </c>
      <c r="Z55">
        <v>3.2054160014592453E-5</v>
      </c>
      <c r="AA55">
        <v>1.459439571336349E-4</v>
      </c>
      <c r="AB55">
        <v>6.5978457282107333E-5</v>
      </c>
      <c r="AC55">
        <v>2.393863447625572E-4</v>
      </c>
      <c r="AD55">
        <v>9.2570829176586079E-5</v>
      </c>
      <c r="AE55">
        <v>3.3523526785046032E-4</v>
      </c>
      <c r="AF55">
        <v>2.1127189435876621E-4</v>
      </c>
      <c r="AG55">
        <v>6.4286835708768069E-3</v>
      </c>
      <c r="AH55">
        <v>1.4676651744000119E-4</v>
      </c>
      <c r="AI55">
        <v>2.6477070703803858E-4</v>
      </c>
      <c r="AJ55">
        <v>7.6549598515047014E-5</v>
      </c>
      <c r="AK55">
        <v>0</v>
      </c>
      <c r="AL55">
        <v>7.730895489757407E-5</v>
      </c>
      <c r="AM55">
        <v>2.4333590917092991E-4</v>
      </c>
      <c r="AN55">
        <v>0</v>
      </c>
      <c r="AO55">
        <v>1.173929018738615E-4</v>
      </c>
      <c r="AP55">
        <v>962.93012826827919</v>
      </c>
      <c r="AQ55">
        <v>28.974458865442742</v>
      </c>
      <c r="AR55">
        <v>67.40124461047931</v>
      </c>
      <c r="AS55">
        <v>0</v>
      </c>
      <c r="AT55">
        <v>0</v>
      </c>
      <c r="AU55">
        <v>3912.1951008333922</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3.381376574157653E-3</v>
      </c>
      <c r="F57">
        <v>3.4034833221729039E-3</v>
      </c>
      <c r="G57">
        <v>1.8675536882743721E-3</v>
      </c>
      <c r="H57">
        <v>9.9995031686971503E-4</v>
      </c>
      <c r="I57">
        <v>3.25348898067693E-3</v>
      </c>
      <c r="J57">
        <v>2.9562757590332468E-3</v>
      </c>
      <c r="K57">
        <v>1.484905366942733E-3</v>
      </c>
      <c r="L57">
        <v>2.8300114244950701E-3</v>
      </c>
      <c r="M57">
        <v>2.868569549666329E-3</v>
      </c>
      <c r="N57">
        <v>4.3691591243921561E-4</v>
      </c>
      <c r="O57">
        <v>1.0576361277918739E-3</v>
      </c>
      <c r="P57">
        <v>2.3603915203689371E-3</v>
      </c>
      <c r="Q57">
        <v>1.3046368721909671E-3</v>
      </c>
      <c r="R57">
        <v>4.8684170487380092E-3</v>
      </c>
      <c r="S57">
        <v>0</v>
      </c>
      <c r="T57">
        <v>1.7583980067851931E-2</v>
      </c>
      <c r="U57">
        <v>4.2464713891934169E-4</v>
      </c>
      <c r="V57">
        <v>1.6887448881298601E-3</v>
      </c>
      <c r="W57">
        <v>2.7458003014614752E-3</v>
      </c>
      <c r="X57">
        <v>4.7788751750675986E-3</v>
      </c>
      <c r="Y57">
        <v>1.575097536472846E-2</v>
      </c>
      <c r="Z57">
        <v>4.7799763119952647E-3</v>
      </c>
      <c r="AA57">
        <v>4.1962366740786756E-3</v>
      </c>
      <c r="AB57">
        <v>2.1164476767170521E-4</v>
      </c>
      <c r="AC57">
        <v>7.4467769741250027E-4</v>
      </c>
      <c r="AD57">
        <v>2.8796648685956722E-4</v>
      </c>
      <c r="AE57">
        <v>1.045360031768166E-3</v>
      </c>
      <c r="AF57">
        <v>6.6161627337759038E-4</v>
      </c>
      <c r="AG57">
        <v>3.6736027649423277E-2</v>
      </c>
      <c r="AH57">
        <v>4.6834863293189542E-4</v>
      </c>
      <c r="AI57">
        <v>8.2415782207654849E-4</v>
      </c>
      <c r="AJ57">
        <v>2.5651974562150601E-3</v>
      </c>
      <c r="AK57">
        <v>0</v>
      </c>
      <c r="AL57">
        <v>2.5908132243470101E-3</v>
      </c>
      <c r="AM57">
        <v>1.8519872511402751E-3</v>
      </c>
      <c r="AN57">
        <v>0</v>
      </c>
      <c r="AO57">
        <v>3.6475438495538269E-4</v>
      </c>
      <c r="AP57">
        <v>3524.5517049558298</v>
      </c>
      <c r="AQ57">
        <v>1552.732259937181</v>
      </c>
      <c r="AR57">
        <v>330.21304595514147</v>
      </c>
      <c r="AS57">
        <v>0</v>
      </c>
      <c r="AT57">
        <v>0</v>
      </c>
      <c r="AU57">
        <v>19500.533924576939</v>
      </c>
    </row>
    <row r="58" spans="1:47" x14ac:dyDescent="0.25">
      <c r="A58" s="146"/>
      <c r="B58" s="1" t="s">
        <v>19</v>
      </c>
      <c r="C58" s="1">
        <v>17</v>
      </c>
      <c r="D58" s="1" t="s">
        <v>56</v>
      </c>
      <c r="E58">
        <v>2.3827072168043271E-5</v>
      </c>
      <c r="F58">
        <v>1.5966998871198471E-5</v>
      </c>
      <c r="G58">
        <v>7.0029206183414512E-6</v>
      </c>
      <c r="H58">
        <v>2.6088433075760639E-5</v>
      </c>
      <c r="I58">
        <v>1.97784079063593E-5</v>
      </c>
      <c r="J58">
        <v>1.175747492241306E-5</v>
      </c>
      <c r="K58">
        <v>3.41017624784645E-3</v>
      </c>
      <c r="L58">
        <v>8.5826155647215915E-6</v>
      </c>
      <c r="M58">
        <v>1.069972723593711E-5</v>
      </c>
      <c r="N58">
        <v>1.2490405654423451E-5</v>
      </c>
      <c r="O58">
        <v>2.5757714522139E-5</v>
      </c>
      <c r="P58">
        <v>1.011552727248309E-5</v>
      </c>
      <c r="Q58">
        <v>3.045945662454023E-6</v>
      </c>
      <c r="R58">
        <v>3.5919789962720752E-6</v>
      </c>
      <c r="S58">
        <v>0</v>
      </c>
      <c r="T58">
        <v>7.2984605160736597E-6</v>
      </c>
      <c r="U58">
        <v>0.44708562161012888</v>
      </c>
      <c r="V58">
        <v>5.9764567159642099E-6</v>
      </c>
      <c r="W58">
        <v>4.001953636868506E-6</v>
      </c>
      <c r="X58">
        <v>2.1522527025253259E-6</v>
      </c>
      <c r="Y58">
        <v>4.2904562568669768E-4</v>
      </c>
      <c r="Z58">
        <v>9.3641521113894719E-8</v>
      </c>
      <c r="AA58">
        <v>1.280894619551732E-5</v>
      </c>
      <c r="AB58">
        <v>5.2973654796711738E-6</v>
      </c>
      <c r="AC58">
        <v>2.0498795286090728E-5</v>
      </c>
      <c r="AD58">
        <v>7.9113759612141745E-6</v>
      </c>
      <c r="AE58">
        <v>2.870051704961072E-5</v>
      </c>
      <c r="AF58">
        <v>1.8110533264933219E-5</v>
      </c>
      <c r="AG58">
        <v>2.448975955436326E-2</v>
      </c>
      <c r="AH58">
        <v>1.2453015754874401E-5</v>
      </c>
      <c r="AI58">
        <v>2.2650485225244091E-5</v>
      </c>
      <c r="AJ58">
        <v>8.0695319595867202E-6</v>
      </c>
      <c r="AK58">
        <v>0</v>
      </c>
      <c r="AL58">
        <v>8.1255396715430862E-6</v>
      </c>
      <c r="AM58">
        <v>1.3164763415172999E-5</v>
      </c>
      <c r="AN58">
        <v>0</v>
      </c>
      <c r="AO58">
        <v>1.005154489418479E-5</v>
      </c>
      <c r="AP58">
        <v>4064.3320333484262</v>
      </c>
      <c r="AQ58">
        <v>1.127971236506597</v>
      </c>
      <c r="AR58">
        <v>1.366855407129473</v>
      </c>
      <c r="AS58">
        <v>0</v>
      </c>
      <c r="AT58">
        <v>0</v>
      </c>
      <c r="AU58">
        <v>10653.939497108209</v>
      </c>
    </row>
    <row r="59" spans="1:47" x14ac:dyDescent="0.25">
      <c r="A59" s="146"/>
      <c r="B59" s="1" t="s">
        <v>20</v>
      </c>
      <c r="C59" s="1">
        <v>18</v>
      </c>
      <c r="D59" s="1" t="s">
        <v>57</v>
      </c>
      <c r="E59">
        <v>9.7256506643015686E-5</v>
      </c>
      <c r="F59">
        <v>1.4185200697932609E-4</v>
      </c>
      <c r="G59">
        <v>1.040301930508375E-4</v>
      </c>
      <c r="H59">
        <v>4.9800697799446E-4</v>
      </c>
      <c r="I59">
        <v>3.0189369847677692E-4</v>
      </c>
      <c r="J59">
        <v>1.7140642965751199E-4</v>
      </c>
      <c r="K59">
        <v>1.5462211804194681E-4</v>
      </c>
      <c r="L59">
        <v>2.3592401273151131E-4</v>
      </c>
      <c r="M59">
        <v>2.4972122008433802E-4</v>
      </c>
      <c r="N59">
        <v>1.4222525470119891E-4</v>
      </c>
      <c r="O59">
        <v>1.401281787655987E-4</v>
      </c>
      <c r="P59">
        <v>1.2085467669004861E-4</v>
      </c>
      <c r="Q59">
        <v>2.5555083064700572E-4</v>
      </c>
      <c r="R59">
        <v>1.064878853475992E-4</v>
      </c>
      <c r="S59">
        <v>0</v>
      </c>
      <c r="T59">
        <v>1.163371913965019E-4</v>
      </c>
      <c r="U59">
        <v>6.5689528835605041E-4</v>
      </c>
      <c r="V59">
        <v>4.0698956472063237E-2</v>
      </c>
      <c r="W59">
        <v>1.1176097228223531E-3</v>
      </c>
      <c r="X59">
        <v>1.3572496724453169E-4</v>
      </c>
      <c r="Y59">
        <v>1.6205546444676741E-3</v>
      </c>
      <c r="Z59">
        <v>8.398936587517846E-5</v>
      </c>
      <c r="AA59">
        <v>3.5226228799121952E-4</v>
      </c>
      <c r="AB59">
        <v>6.1230641851791912E-5</v>
      </c>
      <c r="AC59">
        <v>7.0160853891659616E-5</v>
      </c>
      <c r="AD59">
        <v>2.708205155140232E-5</v>
      </c>
      <c r="AE59">
        <v>9.8248348419581881E-5</v>
      </c>
      <c r="AF59">
        <v>6.2002962691090263E-5</v>
      </c>
      <c r="AG59">
        <v>3.6815810791398158E-5</v>
      </c>
      <c r="AH59">
        <v>4.2720532601667343E-5</v>
      </c>
      <c r="AI59">
        <v>7.7538270485082996E-5</v>
      </c>
      <c r="AJ59">
        <v>3.6250694281007407E-5</v>
      </c>
      <c r="AK59">
        <v>0</v>
      </c>
      <c r="AL59">
        <v>3.653286334402753E-5</v>
      </c>
      <c r="AM59">
        <v>8.1446886942916904E-5</v>
      </c>
      <c r="AN59">
        <v>0</v>
      </c>
      <c r="AO59">
        <v>3.4401938710310158E-5</v>
      </c>
      <c r="AP59">
        <v>9317.8981012403037</v>
      </c>
      <c r="AQ59">
        <v>5.7894398566773138</v>
      </c>
      <c r="AR59">
        <v>3.1573827369312131</v>
      </c>
      <c r="AS59">
        <v>0</v>
      </c>
      <c r="AT59">
        <v>0</v>
      </c>
      <c r="AU59">
        <v>13230.14034673851</v>
      </c>
    </row>
    <row r="60" spans="1:47" x14ac:dyDescent="0.25">
      <c r="A60" s="146"/>
      <c r="B60" s="1" t="s">
        <v>21</v>
      </c>
      <c r="C60" s="1">
        <v>19</v>
      </c>
      <c r="D60" s="1" t="s">
        <v>58</v>
      </c>
      <c r="E60">
        <v>1.173571210903311E-2</v>
      </c>
      <c r="F60">
        <v>2.1599204563527451E-2</v>
      </c>
      <c r="G60">
        <v>2.6387028586590131E-2</v>
      </c>
      <c r="H60">
        <v>2.8239651502912931E-2</v>
      </c>
      <c r="I60">
        <v>2.592489791198949E-2</v>
      </c>
      <c r="J60">
        <v>2.9177081280319501E-2</v>
      </c>
      <c r="K60">
        <v>4.116935761428301E-2</v>
      </c>
      <c r="L60">
        <v>6.4512237181737972E-2</v>
      </c>
      <c r="M60">
        <v>1.8811995093090061E-2</v>
      </c>
      <c r="N60">
        <v>2.518155074020062E-2</v>
      </c>
      <c r="O60">
        <v>2.41992822041237E-2</v>
      </c>
      <c r="P60">
        <v>2.594047535966533E-2</v>
      </c>
      <c r="Q60">
        <v>2.3599719666932362E-2</v>
      </c>
      <c r="R60">
        <v>9.971768500801035E-3</v>
      </c>
      <c r="S60">
        <v>0</v>
      </c>
      <c r="T60">
        <v>1.7312023251819759E-2</v>
      </c>
      <c r="U60">
        <v>2.1153047214478169E-2</v>
      </c>
      <c r="V60">
        <v>3.727543075727105E-2</v>
      </c>
      <c r="W60">
        <v>3.3020648310592052E-2</v>
      </c>
      <c r="X60">
        <v>3.0494861790086879E-2</v>
      </c>
      <c r="Y60">
        <v>0.27210540837956421</v>
      </c>
      <c r="Z60">
        <v>5.2700244498976742E-2</v>
      </c>
      <c r="AA60">
        <v>9.6220057828062824E-2</v>
      </c>
      <c r="AB60">
        <v>8.8120444997682006E-3</v>
      </c>
      <c r="AC60">
        <v>1.703465323022807E-2</v>
      </c>
      <c r="AD60">
        <v>1.029929177001185E-2</v>
      </c>
      <c r="AE60">
        <v>2.3180583353902828E-2</v>
      </c>
      <c r="AF60">
        <v>7.1310628692745227E-3</v>
      </c>
      <c r="AG60">
        <v>2.798117867225788E-2</v>
      </c>
      <c r="AH60">
        <v>8.1914378527917688E-3</v>
      </c>
      <c r="AI60">
        <v>1.3165075637989521E-2</v>
      </c>
      <c r="AJ60">
        <v>1.6486048056106511E-2</v>
      </c>
      <c r="AK60">
        <v>0</v>
      </c>
      <c r="AL60">
        <v>1.290391749356328E-2</v>
      </c>
      <c r="AM60">
        <v>2.522629108410664E-2</v>
      </c>
      <c r="AN60">
        <v>0</v>
      </c>
      <c r="AO60">
        <v>6.0088998496660448E-3</v>
      </c>
      <c r="AP60">
        <v>13615.07666437813</v>
      </c>
      <c r="AQ60">
        <v>3184.3675093055108</v>
      </c>
      <c r="AR60">
        <v>19220.524837428977</v>
      </c>
      <c r="AS60">
        <v>0</v>
      </c>
      <c r="AT60">
        <v>0</v>
      </c>
      <c r="AU60">
        <v>164398.37522415709</v>
      </c>
    </row>
    <row r="61" spans="1:47" x14ac:dyDescent="0.25">
      <c r="A61" s="146"/>
      <c r="B61" s="1" t="s">
        <v>22</v>
      </c>
      <c r="C61" s="1">
        <v>20</v>
      </c>
      <c r="D61" s="1" t="s">
        <v>59</v>
      </c>
      <c r="E61">
        <v>2.735878376461881E-5</v>
      </c>
      <c r="F61">
        <v>2.1247857178572881E-5</v>
      </c>
      <c r="G61">
        <v>7.4660965106004547E-5</v>
      </c>
      <c r="H61">
        <v>6.5450323147703046E-5</v>
      </c>
      <c r="I61">
        <v>3.6881738967608223E-5</v>
      </c>
      <c r="J61">
        <v>1.283842933378132E-5</v>
      </c>
      <c r="K61">
        <v>9.2526684678014336E-7</v>
      </c>
      <c r="L61">
        <v>5.7830976311750358E-5</v>
      </c>
      <c r="M61">
        <v>3.5899786649173742E-5</v>
      </c>
      <c r="N61">
        <v>1.976420760616096E-5</v>
      </c>
      <c r="O61">
        <v>1.6851992266678341E-5</v>
      </c>
      <c r="P61">
        <v>3.1168760754692928E-5</v>
      </c>
      <c r="Q61">
        <v>2.0877706008167679E-5</v>
      </c>
      <c r="R61">
        <v>1.4781585295301281E-4</v>
      </c>
      <c r="S61">
        <v>0</v>
      </c>
      <c r="T61">
        <v>6.4821613266520636E-5</v>
      </c>
      <c r="U61">
        <v>3.7907002062189261E-5</v>
      </c>
      <c r="V61">
        <v>9.0793713343559741E-5</v>
      </c>
      <c r="W61">
        <v>3.5230481649676983E-5</v>
      </c>
      <c r="X61">
        <v>7.4275756831205294E-5</v>
      </c>
      <c r="Y61">
        <v>1.8149278897110391E-5</v>
      </c>
      <c r="Z61">
        <v>1.058256918864236E-5</v>
      </c>
      <c r="AA61">
        <v>8.6114560893707655E-5</v>
      </c>
      <c r="AB61">
        <v>1.6233540497227841E-5</v>
      </c>
      <c r="AC61">
        <v>9.3362771564864057E-7</v>
      </c>
      <c r="AD61">
        <v>8.8728898718531888E-7</v>
      </c>
      <c r="AE61">
        <v>3.416081838063379E-6</v>
      </c>
      <c r="AF61">
        <v>7.7506289856536447E-6</v>
      </c>
      <c r="AG61">
        <v>2.8621948079404569E-7</v>
      </c>
      <c r="AH61">
        <v>1.33576253961645E-5</v>
      </c>
      <c r="AI61">
        <v>1.1955735505891091E-6</v>
      </c>
      <c r="AJ61">
        <v>5.9481433052325738E-5</v>
      </c>
      <c r="AK61">
        <v>0</v>
      </c>
      <c r="AL61">
        <v>5.9501741964666381E-5</v>
      </c>
      <c r="AM61">
        <v>3.5647251072377183E-5</v>
      </c>
      <c r="AN61">
        <v>0</v>
      </c>
      <c r="AO61">
        <v>7.3449012606157981E-7</v>
      </c>
      <c r="AP61">
        <v>420.409853921744</v>
      </c>
      <c r="AQ61">
        <v>5312.076917506115</v>
      </c>
      <c r="AR61">
        <v>0</v>
      </c>
      <c r="AS61">
        <v>0</v>
      </c>
      <c r="AT61">
        <v>0</v>
      </c>
      <c r="AU61">
        <v>5915.8897358885652</v>
      </c>
    </row>
    <row r="62" spans="1:47" x14ac:dyDescent="0.25">
      <c r="A62" s="146"/>
      <c r="B62" s="1" t="s">
        <v>23</v>
      </c>
      <c r="C62" s="1">
        <v>21</v>
      </c>
      <c r="D62" s="1" t="s">
        <v>60</v>
      </c>
      <c r="E62">
        <v>3.9571621776647121E-7</v>
      </c>
      <c r="F62">
        <v>1.870867040653759E-4</v>
      </c>
      <c r="G62">
        <v>3.3017252666071379E-4</v>
      </c>
      <c r="H62">
        <v>8.6976376742809076E-4</v>
      </c>
      <c r="I62">
        <v>1.263364842646039E-3</v>
      </c>
      <c r="J62">
        <v>2.820221598795197E-6</v>
      </c>
      <c r="K62">
        <v>4.1041682162455749E-4</v>
      </c>
      <c r="L62">
        <v>8.0802070512719703E-5</v>
      </c>
      <c r="M62">
        <v>3.5158169692083892E-4</v>
      </c>
      <c r="N62">
        <v>1.384772644853125E-2</v>
      </c>
      <c r="O62">
        <v>9.5935078064829768E-7</v>
      </c>
      <c r="P62">
        <v>1.2897562865387589E-4</v>
      </c>
      <c r="Q62">
        <v>4.4499425207785672E-8</v>
      </c>
      <c r="R62">
        <v>0</v>
      </c>
      <c r="S62">
        <v>0</v>
      </c>
      <c r="T62">
        <v>1.9356723726292841E-8</v>
      </c>
      <c r="U62">
        <v>0</v>
      </c>
      <c r="V62">
        <v>0</v>
      </c>
      <c r="W62">
        <v>1.213098774835201E-7</v>
      </c>
      <c r="X62">
        <v>3.9499970888802154E-6</v>
      </c>
      <c r="Y62">
        <v>1.4920841378846681</v>
      </c>
      <c r="Z62">
        <v>2.7150750129435892E-5</v>
      </c>
      <c r="AA62">
        <v>1.206623192903018E-4</v>
      </c>
      <c r="AB62">
        <v>8.3850478291246722E-6</v>
      </c>
      <c r="AC62">
        <v>9.4953240930100108E-4</v>
      </c>
      <c r="AD62">
        <v>1.1138053134334921E-3</v>
      </c>
      <c r="AE62">
        <v>0.19525264280717569</v>
      </c>
      <c r="AF62">
        <v>3.2540313585000198E-8</v>
      </c>
      <c r="AG62">
        <v>0</v>
      </c>
      <c r="AH62">
        <v>3.3616568082825268E-8</v>
      </c>
      <c r="AI62">
        <v>1.024964352146242E-3</v>
      </c>
      <c r="AJ62">
        <v>3.9544162879364339E-3</v>
      </c>
      <c r="AK62">
        <v>0</v>
      </c>
      <c r="AL62">
        <v>3.9913903005938511E-3</v>
      </c>
      <c r="AM62">
        <v>2.426618065855186E-6</v>
      </c>
      <c r="AN62">
        <v>0</v>
      </c>
      <c r="AO62">
        <v>6.3755477549671258E-3</v>
      </c>
      <c r="AP62">
        <v>3.5488647308724501</v>
      </c>
      <c r="AQ62">
        <v>0</v>
      </c>
      <c r="AR62">
        <v>0</v>
      </c>
      <c r="AS62">
        <v>0</v>
      </c>
      <c r="AT62">
        <v>0</v>
      </c>
      <c r="AU62">
        <v>1221.7209226768509</v>
      </c>
    </row>
    <row r="63" spans="1:47" x14ac:dyDescent="0.25">
      <c r="A63" s="146"/>
      <c r="B63" s="1" t="s">
        <v>24</v>
      </c>
      <c r="C63" s="1">
        <v>22</v>
      </c>
      <c r="D63" s="1" t="s">
        <v>61</v>
      </c>
      <c r="E63">
        <v>3.5736579103719281E-3</v>
      </c>
      <c r="F63">
        <v>3.6604081051972779E-3</v>
      </c>
      <c r="G63">
        <v>2.5151221995393241E-4</v>
      </c>
      <c r="H63">
        <v>3.3778229813868658E-3</v>
      </c>
      <c r="I63">
        <v>9.1610352486447104E-3</v>
      </c>
      <c r="J63">
        <v>3.657423564110856E-3</v>
      </c>
      <c r="K63">
        <v>2.6991584777506892E-4</v>
      </c>
      <c r="L63">
        <v>4.316096548728602E-5</v>
      </c>
      <c r="M63">
        <v>1.125068005074934E-2</v>
      </c>
      <c r="N63">
        <v>8.1801068943970987E-5</v>
      </c>
      <c r="O63">
        <v>1.2633723406915601E-4</v>
      </c>
      <c r="P63">
        <v>1.5865771892929271E-4</v>
      </c>
      <c r="Q63">
        <v>2.0274063138943522E-3</v>
      </c>
      <c r="R63">
        <v>5.9084679436732651E-3</v>
      </c>
      <c r="S63">
        <v>0</v>
      </c>
      <c r="T63">
        <v>1.0035913255100131E-2</v>
      </c>
      <c r="U63">
        <v>8.8886119484857229E-4</v>
      </c>
      <c r="V63">
        <v>1.8595953457110698E-2</v>
      </c>
      <c r="W63">
        <v>7.2221493318263554E-4</v>
      </c>
      <c r="X63">
        <v>3.8859779771591608E-4</v>
      </c>
      <c r="Y63">
        <v>4.9233340892308781E-5</v>
      </c>
      <c r="Z63">
        <v>0.46362768947556771</v>
      </c>
      <c r="AA63">
        <v>6.1655677366462269E-5</v>
      </c>
      <c r="AB63">
        <v>5.8374428758244343E-5</v>
      </c>
      <c r="AC63">
        <v>2.0304914808851911E-4</v>
      </c>
      <c r="AD63">
        <v>1.39915252929274E-5</v>
      </c>
      <c r="AE63">
        <v>5.3145949757323277E-5</v>
      </c>
      <c r="AF63">
        <v>2.7347984326277819E-5</v>
      </c>
      <c r="AG63">
        <v>1.0163200187347319E-6</v>
      </c>
      <c r="AH63">
        <v>3.3177301148049082E-4</v>
      </c>
      <c r="AI63">
        <v>3.5457256968502462E-5</v>
      </c>
      <c r="AJ63">
        <v>1.241396407662922E-2</v>
      </c>
      <c r="AK63">
        <v>0</v>
      </c>
      <c r="AL63">
        <v>1.252554194475944E-2</v>
      </c>
      <c r="AM63">
        <v>3.4430160853014292E-4</v>
      </c>
      <c r="AN63">
        <v>0</v>
      </c>
      <c r="AO63">
        <v>1.6169918891271239E-4</v>
      </c>
      <c r="AP63">
        <v>8747.5390938979381</v>
      </c>
      <c r="AQ63">
        <v>0</v>
      </c>
      <c r="AR63">
        <v>0</v>
      </c>
      <c r="AS63">
        <v>0</v>
      </c>
      <c r="AT63">
        <v>0</v>
      </c>
      <c r="AU63">
        <v>31745.067047781009</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8.7448984671035239E-7</v>
      </c>
      <c r="F65">
        <v>7.0288718808221024E-7</v>
      </c>
      <c r="G65">
        <v>4.8584474310406844E-7</v>
      </c>
      <c r="H65">
        <v>6.3296748492628285E-7</v>
      </c>
      <c r="I65">
        <v>1.2432041917077061E-6</v>
      </c>
      <c r="J65">
        <v>1.2847255376101481E-6</v>
      </c>
      <c r="K65">
        <v>5.3883259182042837E-7</v>
      </c>
      <c r="L65">
        <v>1.2102172011231699E-6</v>
      </c>
      <c r="M65">
        <v>9.957158435346989E-7</v>
      </c>
      <c r="N65">
        <v>3.0335208911189382E-6</v>
      </c>
      <c r="O65">
        <v>3.2562658572394221E-6</v>
      </c>
      <c r="P65">
        <v>4.2589044288186032E-7</v>
      </c>
      <c r="Q65">
        <v>2.8615336557071559E-7</v>
      </c>
      <c r="R65">
        <v>4.2035828212624979E-7</v>
      </c>
      <c r="S65">
        <v>0</v>
      </c>
      <c r="T65">
        <v>6.2850019774405785E-7</v>
      </c>
      <c r="U65">
        <v>0</v>
      </c>
      <c r="V65">
        <v>0</v>
      </c>
      <c r="W65">
        <v>2.9218491139074211E-7</v>
      </c>
      <c r="X65">
        <v>2.6332037459843861E-7</v>
      </c>
      <c r="Y65">
        <v>0</v>
      </c>
      <c r="Z65">
        <v>6.1045755826385024E-7</v>
      </c>
      <c r="AA65">
        <v>1.80572485530367E-6</v>
      </c>
      <c r="AB65">
        <v>1.201180887545326E-5</v>
      </c>
      <c r="AC65">
        <v>0</v>
      </c>
      <c r="AD65">
        <v>0</v>
      </c>
      <c r="AE65">
        <v>0</v>
      </c>
      <c r="AF65">
        <v>0</v>
      </c>
      <c r="AG65">
        <v>0</v>
      </c>
      <c r="AH65">
        <v>7.5672427430828796E-10</v>
      </c>
      <c r="AI65">
        <v>0</v>
      </c>
      <c r="AJ65">
        <v>3.3208886370524851E-10</v>
      </c>
      <c r="AK65">
        <v>0</v>
      </c>
      <c r="AL65">
        <v>0</v>
      </c>
      <c r="AM65">
        <v>1.156027312195427E-6</v>
      </c>
      <c r="AN65">
        <v>0</v>
      </c>
      <c r="AO65">
        <v>0</v>
      </c>
      <c r="AP65">
        <v>1.4379632409782481</v>
      </c>
      <c r="AQ65">
        <v>0</v>
      </c>
      <c r="AR65">
        <v>0</v>
      </c>
      <c r="AS65">
        <v>0</v>
      </c>
      <c r="AT65">
        <v>0</v>
      </c>
      <c r="AU65">
        <v>3.931529597536962</v>
      </c>
    </row>
    <row r="66" spans="1:47" x14ac:dyDescent="0.25">
      <c r="A66" s="146"/>
      <c r="B66" s="1" t="s">
        <v>27</v>
      </c>
      <c r="C66" s="1">
        <v>25</v>
      </c>
      <c r="D66" s="1" t="s">
        <v>64</v>
      </c>
      <c r="E66">
        <v>2.3516389902795729E-8</v>
      </c>
      <c r="F66">
        <v>1.8929373189742401E-8</v>
      </c>
      <c r="G66">
        <v>1.309257566136004E-8</v>
      </c>
      <c r="H66">
        <v>1.7009702192579368E-8</v>
      </c>
      <c r="I66">
        <v>3.3459378714450252E-8</v>
      </c>
      <c r="J66">
        <v>3.4569972203868981E-8</v>
      </c>
      <c r="K66">
        <v>1.3529853509913669E-8</v>
      </c>
      <c r="L66">
        <v>3.2597175247858407E-8</v>
      </c>
      <c r="M66">
        <v>2.6825266193159239E-8</v>
      </c>
      <c r="N66">
        <v>8.1615017517656406E-8</v>
      </c>
      <c r="O66">
        <v>2.4558707481402121E-4</v>
      </c>
      <c r="P66">
        <v>1.1139062334271629E-8</v>
      </c>
      <c r="Q66">
        <v>7.7459110547309959E-9</v>
      </c>
      <c r="R66">
        <v>1.131628728277102E-8</v>
      </c>
      <c r="S66">
        <v>0</v>
      </c>
      <c r="T66">
        <v>1.6927330627253321E-8</v>
      </c>
      <c r="U66">
        <v>0</v>
      </c>
      <c r="V66">
        <v>0</v>
      </c>
      <c r="W66">
        <v>1.1278420329481801E-8</v>
      </c>
      <c r="X66">
        <v>1.408493437221328E-6</v>
      </c>
      <c r="Y66">
        <v>0</v>
      </c>
      <c r="Z66">
        <v>1.223685195666961E-4</v>
      </c>
      <c r="AA66">
        <v>4.8637163021620122E-8</v>
      </c>
      <c r="AB66">
        <v>3.2315206954668122E-7</v>
      </c>
      <c r="AC66">
        <v>0</v>
      </c>
      <c r="AD66">
        <v>0</v>
      </c>
      <c r="AE66">
        <v>0</v>
      </c>
      <c r="AF66">
        <v>0</v>
      </c>
      <c r="AG66">
        <v>0</v>
      </c>
      <c r="AH66">
        <v>0</v>
      </c>
      <c r="AI66">
        <v>0</v>
      </c>
      <c r="AJ66">
        <v>0</v>
      </c>
      <c r="AK66">
        <v>0</v>
      </c>
      <c r="AL66">
        <v>0</v>
      </c>
      <c r="AM66">
        <v>3.1003539793847523E-8</v>
      </c>
      <c r="AN66">
        <v>0</v>
      </c>
      <c r="AO66">
        <v>0</v>
      </c>
      <c r="AP66">
        <v>3.875648139376036E-2</v>
      </c>
      <c r="AQ66">
        <v>0</v>
      </c>
      <c r="AR66">
        <v>0</v>
      </c>
      <c r="AS66">
        <v>0</v>
      </c>
      <c r="AT66">
        <v>0</v>
      </c>
      <c r="AU66">
        <v>8.6230037658713385</v>
      </c>
    </row>
    <row r="67" spans="1:47" x14ac:dyDescent="0.25">
      <c r="A67" s="146"/>
      <c r="B67" s="1" t="s">
        <v>28</v>
      </c>
      <c r="C67" s="1">
        <v>26</v>
      </c>
      <c r="D67" s="1" t="s">
        <v>65</v>
      </c>
      <c r="E67">
        <v>2.0582203674929629E-6</v>
      </c>
      <c r="F67">
        <v>1.6544106337115E-6</v>
      </c>
      <c r="G67">
        <v>1.143630650400014E-6</v>
      </c>
      <c r="H67">
        <v>1.489234243590259E-6</v>
      </c>
      <c r="I67">
        <v>2.9257454545637128E-6</v>
      </c>
      <c r="J67">
        <v>3.023358504416885E-6</v>
      </c>
      <c r="K67">
        <v>1.19357803119403E-6</v>
      </c>
      <c r="L67">
        <v>2.8484958779282948E-6</v>
      </c>
      <c r="M67">
        <v>2.3437073619974902E-6</v>
      </c>
      <c r="N67">
        <v>7.1388741516930376E-6</v>
      </c>
      <c r="O67">
        <v>2.076914258401025E-6</v>
      </c>
      <c r="P67">
        <v>9.7351267690653882E-7</v>
      </c>
      <c r="Q67">
        <v>6.73577484691922E-7</v>
      </c>
      <c r="R67">
        <v>9.893097179769572E-7</v>
      </c>
      <c r="S67">
        <v>0</v>
      </c>
      <c r="T67">
        <v>1.479285435220809E-6</v>
      </c>
      <c r="U67">
        <v>0</v>
      </c>
      <c r="V67">
        <v>0</v>
      </c>
      <c r="W67">
        <v>6.8768867087846706E-7</v>
      </c>
      <c r="X67">
        <v>6.1977790821768365E-7</v>
      </c>
      <c r="Y67">
        <v>0</v>
      </c>
      <c r="Z67">
        <v>1.436308027193299E-6</v>
      </c>
      <c r="AA67">
        <v>4.2501460301678308E-6</v>
      </c>
      <c r="AB67">
        <v>2.8266596974412239E-5</v>
      </c>
      <c r="AC67">
        <v>0</v>
      </c>
      <c r="AD67">
        <v>0</v>
      </c>
      <c r="AE67">
        <v>0</v>
      </c>
      <c r="AF67">
        <v>0</v>
      </c>
      <c r="AG67">
        <v>0</v>
      </c>
      <c r="AH67">
        <v>1.78108263627524E-9</v>
      </c>
      <c r="AI67">
        <v>0</v>
      </c>
      <c r="AJ67">
        <v>6.7965739026198543E-10</v>
      </c>
      <c r="AK67">
        <v>0</v>
      </c>
      <c r="AL67">
        <v>0</v>
      </c>
      <c r="AM67">
        <v>2.7189510201423959E-6</v>
      </c>
      <c r="AN67">
        <v>0</v>
      </c>
      <c r="AO67">
        <v>0</v>
      </c>
      <c r="AP67">
        <v>68.260373080374833</v>
      </c>
      <c r="AQ67">
        <v>0</v>
      </c>
      <c r="AR67">
        <v>0</v>
      </c>
      <c r="AS67">
        <v>0</v>
      </c>
      <c r="AT67">
        <v>0</v>
      </c>
      <c r="AU67">
        <v>74.038362924567508</v>
      </c>
    </row>
    <row r="68" spans="1:47" x14ac:dyDescent="0.25">
      <c r="A68" s="146"/>
      <c r="B68" s="1" t="s">
        <v>29</v>
      </c>
      <c r="C68" s="1">
        <v>27</v>
      </c>
      <c r="D68" s="1" t="s">
        <v>66</v>
      </c>
      <c r="E68">
        <v>1.1207392513036701E-6</v>
      </c>
      <c r="F68">
        <v>9.0108016488322008E-7</v>
      </c>
      <c r="G68">
        <v>6.2316898090563359E-7</v>
      </c>
      <c r="H68">
        <v>8.0917091866295541E-7</v>
      </c>
      <c r="I68">
        <v>1.592174816241402E-6</v>
      </c>
      <c r="J68">
        <v>1.6449584457579469E-6</v>
      </c>
      <c r="K68">
        <v>6.4247236207625319E-7</v>
      </c>
      <c r="L68">
        <v>1.5513848617167259E-6</v>
      </c>
      <c r="M68">
        <v>1.276737414537295E-6</v>
      </c>
      <c r="N68">
        <v>3.8843272810832976E-6</v>
      </c>
      <c r="O68">
        <v>9.7515970487302255E-4</v>
      </c>
      <c r="P68">
        <v>5.3013605088468454E-7</v>
      </c>
      <c r="Q68">
        <v>3.6703735279859448E-7</v>
      </c>
      <c r="R68">
        <v>5.385153599053224E-7</v>
      </c>
      <c r="S68">
        <v>0</v>
      </c>
      <c r="T68">
        <v>8.0560365987005043E-7</v>
      </c>
      <c r="U68">
        <v>0</v>
      </c>
      <c r="V68">
        <v>0</v>
      </c>
      <c r="W68">
        <v>3.7448369583968389E-7</v>
      </c>
      <c r="X68">
        <v>3.3754845232299071E-7</v>
      </c>
      <c r="Y68">
        <v>0</v>
      </c>
      <c r="Z68">
        <v>7.8071188411227465E-7</v>
      </c>
      <c r="AA68">
        <v>2.3147698625375038E-6</v>
      </c>
      <c r="AB68">
        <v>1.537626036886268E-5</v>
      </c>
      <c r="AC68">
        <v>0</v>
      </c>
      <c r="AD68">
        <v>0</v>
      </c>
      <c r="AE68">
        <v>0</v>
      </c>
      <c r="AF68">
        <v>0</v>
      </c>
      <c r="AG68">
        <v>0</v>
      </c>
      <c r="AH68">
        <v>9.6995760869025786E-10</v>
      </c>
      <c r="AI68">
        <v>0</v>
      </c>
      <c r="AJ68">
        <v>2.1439132231444541E-9</v>
      </c>
      <c r="AK68">
        <v>0</v>
      </c>
      <c r="AL68">
        <v>0</v>
      </c>
      <c r="AM68">
        <v>1.474291142194186E-6</v>
      </c>
      <c r="AN68">
        <v>0</v>
      </c>
      <c r="AO68">
        <v>0</v>
      </c>
      <c r="AP68">
        <v>1.8447544902398787</v>
      </c>
      <c r="AQ68">
        <v>0</v>
      </c>
      <c r="AR68">
        <v>0</v>
      </c>
      <c r="AS68">
        <v>0</v>
      </c>
      <c r="AT68">
        <v>0</v>
      </c>
      <c r="AU68">
        <v>18.70891610543978</v>
      </c>
    </row>
    <row r="69" spans="1:47" x14ac:dyDescent="0.25">
      <c r="A69" s="146"/>
      <c r="B69" s="1" t="s">
        <v>30</v>
      </c>
      <c r="C69" s="1">
        <v>28</v>
      </c>
      <c r="D69" s="1" t="s">
        <v>67</v>
      </c>
      <c r="E69">
        <v>2.1199548269762061E-7</v>
      </c>
      <c r="F69">
        <v>1.702242525752175E-7</v>
      </c>
      <c r="G69">
        <v>1.174537902470977E-7</v>
      </c>
      <c r="H69">
        <v>1.5473852887118901E-7</v>
      </c>
      <c r="I69">
        <v>3.0208131527138091E-7</v>
      </c>
      <c r="J69">
        <v>3.1241945095234599E-7</v>
      </c>
      <c r="K69">
        <v>1.3757081206027271E-7</v>
      </c>
      <c r="L69">
        <v>2.9314199172589269E-7</v>
      </c>
      <c r="M69">
        <v>2.409804455828249E-7</v>
      </c>
      <c r="N69">
        <v>7.3755372919844204E-7</v>
      </c>
      <c r="O69">
        <v>7.9289033687214965E-7</v>
      </c>
      <c r="P69">
        <v>1.0023863487064701E-7</v>
      </c>
      <c r="Q69">
        <v>6.9176398678272245E-8</v>
      </c>
      <c r="R69">
        <v>1.020385998514704E-7</v>
      </c>
      <c r="S69">
        <v>0</v>
      </c>
      <c r="T69">
        <v>1.5228432525675721E-7</v>
      </c>
      <c r="U69">
        <v>0</v>
      </c>
      <c r="V69">
        <v>0</v>
      </c>
      <c r="W69">
        <v>7.0813959962181728E-8</v>
      </c>
      <c r="X69">
        <v>6.3784437377036673E-8</v>
      </c>
      <c r="Y69">
        <v>0</v>
      </c>
      <c r="Z69">
        <v>1.490552731939149E-7</v>
      </c>
      <c r="AA69">
        <v>4.3738736908101443E-7</v>
      </c>
      <c r="AB69">
        <v>2.9233425703041112E-6</v>
      </c>
      <c r="AC69">
        <v>0</v>
      </c>
      <c r="AD69">
        <v>0</v>
      </c>
      <c r="AE69">
        <v>0</v>
      </c>
      <c r="AF69">
        <v>0</v>
      </c>
      <c r="AG69">
        <v>0</v>
      </c>
      <c r="AH69">
        <v>0</v>
      </c>
      <c r="AI69">
        <v>0</v>
      </c>
      <c r="AJ69">
        <v>2.131497582141459E-10</v>
      </c>
      <c r="AK69">
        <v>0</v>
      </c>
      <c r="AL69">
        <v>0</v>
      </c>
      <c r="AM69">
        <v>2.8488072909568067E-7</v>
      </c>
      <c r="AN69">
        <v>0</v>
      </c>
      <c r="AO69">
        <v>0</v>
      </c>
      <c r="AP69">
        <v>0.34740851840705045</v>
      </c>
      <c r="AQ69">
        <v>0</v>
      </c>
      <c r="AR69">
        <v>0</v>
      </c>
      <c r="AS69">
        <v>0</v>
      </c>
      <c r="AT69">
        <v>0</v>
      </c>
      <c r="AU69">
        <v>0.95139516244296185</v>
      </c>
    </row>
    <row r="70" spans="1:47" x14ac:dyDescent="0.25">
      <c r="A70" s="146"/>
      <c r="B70" s="1" t="s">
        <v>31</v>
      </c>
      <c r="C70" s="1">
        <v>29</v>
      </c>
      <c r="D70" s="1" t="s">
        <v>68</v>
      </c>
      <c r="E70">
        <v>2.3699863727002299E-9</v>
      </c>
      <c r="F70">
        <v>1.922216655324393E-9</v>
      </c>
      <c r="G70">
        <v>1.332358162936126E-9</v>
      </c>
      <c r="H70">
        <v>1.7655950559419701E-9</v>
      </c>
      <c r="I70">
        <v>3.2222360793408671E-9</v>
      </c>
      <c r="J70">
        <v>3.554956079128041E-9</v>
      </c>
      <c r="K70">
        <v>0</v>
      </c>
      <c r="L70">
        <v>3.3287103355344709E-9</v>
      </c>
      <c r="M70">
        <v>2.7351835375060278E-9</v>
      </c>
      <c r="N70">
        <v>8.3897482304674411E-9</v>
      </c>
      <c r="O70">
        <v>8.7843517647508537E-9</v>
      </c>
      <c r="P70">
        <v>1.144696019905871E-9</v>
      </c>
      <c r="Q70">
        <v>7.8470499386100612E-10</v>
      </c>
      <c r="R70">
        <v>1.1599796231406229E-9</v>
      </c>
      <c r="S70">
        <v>0</v>
      </c>
      <c r="T70">
        <v>1.729514406169907E-9</v>
      </c>
      <c r="U70">
        <v>0</v>
      </c>
      <c r="V70">
        <v>0</v>
      </c>
      <c r="W70">
        <v>7.9477371188178422E-10</v>
      </c>
      <c r="X70">
        <v>7.2430416395797258E-10</v>
      </c>
      <c r="Y70">
        <v>0</v>
      </c>
      <c r="Z70">
        <v>1.669484048229229E-9</v>
      </c>
      <c r="AA70">
        <v>3.4980580605909211E-9</v>
      </c>
      <c r="AB70">
        <v>3.3277507613380087E-8</v>
      </c>
      <c r="AC70">
        <v>0</v>
      </c>
      <c r="AD70">
        <v>0</v>
      </c>
      <c r="AE70">
        <v>0</v>
      </c>
      <c r="AF70">
        <v>0</v>
      </c>
      <c r="AG70">
        <v>0</v>
      </c>
      <c r="AH70">
        <v>0</v>
      </c>
      <c r="AI70">
        <v>0</v>
      </c>
      <c r="AJ70">
        <v>0</v>
      </c>
      <c r="AK70">
        <v>0</v>
      </c>
      <c r="AL70">
        <v>0</v>
      </c>
      <c r="AM70">
        <v>2.6753694972358741E-9</v>
      </c>
      <c r="AN70">
        <v>0</v>
      </c>
      <c r="AO70">
        <v>0</v>
      </c>
      <c r="AP70">
        <v>3.9395708979480509E-3</v>
      </c>
      <c r="AQ70">
        <v>0</v>
      </c>
      <c r="AR70">
        <v>0</v>
      </c>
      <c r="AS70">
        <v>0</v>
      </c>
      <c r="AT70">
        <v>0</v>
      </c>
      <c r="AU70">
        <v>1.076038647696842E-2</v>
      </c>
    </row>
    <row r="71" spans="1:47" x14ac:dyDescent="0.25">
      <c r="A71" s="146"/>
      <c r="B71" s="1" t="s">
        <v>32</v>
      </c>
      <c r="C71" s="1">
        <v>30</v>
      </c>
      <c r="D71" s="1" t="s">
        <v>69</v>
      </c>
      <c r="E71">
        <v>1.216489511239407E-6</v>
      </c>
      <c r="F71">
        <v>1.084427696940678E-6</v>
      </c>
      <c r="G71">
        <v>6.9668931769709449E-7</v>
      </c>
      <c r="H71">
        <v>5.5190822116913883E-6</v>
      </c>
      <c r="I71">
        <v>6.026123641611387E-6</v>
      </c>
      <c r="J71">
        <v>3.0727582934098761E-6</v>
      </c>
      <c r="K71">
        <v>2.8968815362596581E-5</v>
      </c>
      <c r="L71">
        <v>6.3651257023126184E-6</v>
      </c>
      <c r="M71">
        <v>2.0851030026074588E-6</v>
      </c>
      <c r="N71">
        <v>8.9130385965336916E-6</v>
      </c>
      <c r="O71">
        <v>1.7348991752685161E-5</v>
      </c>
      <c r="P71">
        <v>1.5660084319177201E-6</v>
      </c>
      <c r="Q71">
        <v>3.6993935209401793E-7</v>
      </c>
      <c r="R71">
        <v>3.8054210689741162E-7</v>
      </c>
      <c r="S71">
        <v>0</v>
      </c>
      <c r="T71">
        <v>4.557204632797656E-7</v>
      </c>
      <c r="U71">
        <v>0</v>
      </c>
      <c r="V71">
        <v>0</v>
      </c>
      <c r="W71">
        <v>3.554451810037656E-7</v>
      </c>
      <c r="X71">
        <v>4.4595997996553612E-7</v>
      </c>
      <c r="Y71">
        <v>7.2262637537731614E-6</v>
      </c>
      <c r="Z71">
        <v>5.6395520593886264E-6</v>
      </c>
      <c r="AA71">
        <v>9.5057478720329906E-6</v>
      </c>
      <c r="AB71">
        <v>1.5928283218082051E-5</v>
      </c>
      <c r="AC71">
        <v>2.4187208922436118E-7</v>
      </c>
      <c r="AD71">
        <v>1.425939545474411E-7</v>
      </c>
      <c r="AE71">
        <v>9.7135950504294149E-7</v>
      </c>
      <c r="AF71">
        <v>3.4670946289298752E-8</v>
      </c>
      <c r="AG71">
        <v>0</v>
      </c>
      <c r="AH71">
        <v>2.509827469244896E-8</v>
      </c>
      <c r="AI71">
        <v>1.003307834499005E-7</v>
      </c>
      <c r="AJ71">
        <v>2.7229337296028859E-6</v>
      </c>
      <c r="AK71">
        <v>0</v>
      </c>
      <c r="AL71">
        <v>1.775888925492578E-6</v>
      </c>
      <c r="AM71">
        <v>3.0683950789159538E-7</v>
      </c>
      <c r="AN71">
        <v>0</v>
      </c>
      <c r="AO71">
        <v>1.313017856998889E-6</v>
      </c>
      <c r="AP71">
        <v>0</v>
      </c>
      <c r="AQ71">
        <v>0</v>
      </c>
      <c r="AR71">
        <v>0</v>
      </c>
      <c r="AS71">
        <v>0</v>
      </c>
      <c r="AT71">
        <v>0</v>
      </c>
      <c r="AU71">
        <v>4.8043162134248636</v>
      </c>
    </row>
    <row r="72" spans="1:47" x14ac:dyDescent="0.25">
      <c r="A72" s="146"/>
      <c r="B72" s="1" t="s">
        <v>33</v>
      </c>
      <c r="C72" s="1">
        <v>31</v>
      </c>
      <c r="D72" s="1" t="s">
        <v>70</v>
      </c>
      <c r="E72">
        <v>2.2416233348936469E-7</v>
      </c>
      <c r="F72">
        <v>1.8017632654707209E-7</v>
      </c>
      <c r="G72">
        <v>1.2454875398740411E-7</v>
      </c>
      <c r="H72">
        <v>1.6221310528491529E-7</v>
      </c>
      <c r="I72">
        <v>3.1865573491317601E-7</v>
      </c>
      <c r="J72">
        <v>3.2929095876975272E-7</v>
      </c>
      <c r="K72">
        <v>1.3007669952557291E-7</v>
      </c>
      <c r="L72">
        <v>3.102282002549562E-7</v>
      </c>
      <c r="M72">
        <v>2.5524885261032729E-7</v>
      </c>
      <c r="N72">
        <v>7.7753281843072452E-7</v>
      </c>
      <c r="O72">
        <v>4.8312433879094153E-5</v>
      </c>
      <c r="P72">
        <v>1.0602555090943651E-7</v>
      </c>
      <c r="Q72">
        <v>7.3356908530736918E-8</v>
      </c>
      <c r="R72">
        <v>1.077485009923673E-7</v>
      </c>
      <c r="S72">
        <v>0</v>
      </c>
      <c r="T72">
        <v>1.6110891532233921E-7</v>
      </c>
      <c r="U72">
        <v>0</v>
      </c>
      <c r="V72">
        <v>0</v>
      </c>
      <c r="W72">
        <v>7.489736473185061E-8</v>
      </c>
      <c r="X72">
        <v>6.7499722336085428E-8</v>
      </c>
      <c r="Y72">
        <v>0</v>
      </c>
      <c r="Z72">
        <v>1.5642434481790891E-7</v>
      </c>
      <c r="AA72">
        <v>4.6288118643375391E-7</v>
      </c>
      <c r="AB72">
        <v>3.0787090563711449E-6</v>
      </c>
      <c r="AC72">
        <v>0</v>
      </c>
      <c r="AD72">
        <v>0</v>
      </c>
      <c r="AE72">
        <v>0</v>
      </c>
      <c r="AF72">
        <v>0</v>
      </c>
      <c r="AG72">
        <v>0</v>
      </c>
      <c r="AH72">
        <v>0</v>
      </c>
      <c r="AI72">
        <v>0</v>
      </c>
      <c r="AJ72">
        <v>7.6188456460770437E-11</v>
      </c>
      <c r="AK72">
        <v>0</v>
      </c>
      <c r="AL72">
        <v>0</v>
      </c>
      <c r="AM72">
        <v>2.9619250391404901E-7</v>
      </c>
      <c r="AN72">
        <v>0</v>
      </c>
      <c r="AO72">
        <v>0</v>
      </c>
      <c r="AP72">
        <v>0.36863577447102919</v>
      </c>
      <c r="AQ72">
        <v>0</v>
      </c>
      <c r="AR72">
        <v>0</v>
      </c>
      <c r="AS72">
        <v>0</v>
      </c>
      <c r="AT72">
        <v>0</v>
      </c>
      <c r="AU72">
        <v>1.67520403979295</v>
      </c>
    </row>
    <row r="73" spans="1:47" x14ac:dyDescent="0.25">
      <c r="A73" s="146"/>
      <c r="B73" s="1" t="s">
        <v>34</v>
      </c>
      <c r="C73" s="1">
        <v>32</v>
      </c>
      <c r="D73" s="1" t="s">
        <v>71</v>
      </c>
      <c r="E73">
        <v>8.1738590795287769E-5</v>
      </c>
      <c r="F73">
        <v>4.4729730185348419E-4</v>
      </c>
      <c r="G73">
        <v>2.037335918610707E-4</v>
      </c>
      <c r="H73">
        <v>9.0539662505212202E-3</v>
      </c>
      <c r="I73">
        <v>2.477929216890995E-3</v>
      </c>
      <c r="J73">
        <v>6.8506247950608692E-4</v>
      </c>
      <c r="K73">
        <v>0.25235044174937132</v>
      </c>
      <c r="L73">
        <v>1.6453416327304338E-2</v>
      </c>
      <c r="M73">
        <v>2.2136222747747218E-3</v>
      </c>
      <c r="N73">
        <v>4.4253392934636218E-3</v>
      </c>
      <c r="O73">
        <v>3.9803135783178772E-3</v>
      </c>
      <c r="P73">
        <v>3.8694012882821031E-4</v>
      </c>
      <c r="Q73">
        <v>3.1779002440037228E-5</v>
      </c>
      <c r="R73">
        <v>0</v>
      </c>
      <c r="S73">
        <v>0</v>
      </c>
      <c r="T73">
        <v>2.6990026119778047E-4</v>
      </c>
      <c r="U73">
        <v>5.0423100541254027E-4</v>
      </c>
      <c r="V73">
        <v>2.2197741220905619E-4</v>
      </c>
      <c r="W73">
        <v>1.3491094155704489E-4</v>
      </c>
      <c r="X73">
        <v>2.7622988635830729E-4</v>
      </c>
      <c r="Y73">
        <v>3.9787027998639778E-2</v>
      </c>
      <c r="Z73">
        <v>3.781149645911535E-2</v>
      </c>
      <c r="AA73">
        <v>2.4576813223122301E-2</v>
      </c>
      <c r="AB73">
        <v>1.008302500775306E-3</v>
      </c>
      <c r="AC73">
        <v>0.14227468192403919</v>
      </c>
      <c r="AD73">
        <v>0.33650679110110138</v>
      </c>
      <c r="AE73">
        <v>1.439105688352401E-7</v>
      </c>
      <c r="AF73">
        <v>4.2265412537273459E-3</v>
      </c>
      <c r="AG73">
        <v>7.1630121871574368E-4</v>
      </c>
      <c r="AH73">
        <v>6.4674779418540617E-4</v>
      </c>
      <c r="AI73">
        <v>5.9350937717931422E-3</v>
      </c>
      <c r="AJ73">
        <v>4.4612860152223599E-2</v>
      </c>
      <c r="AK73">
        <v>0</v>
      </c>
      <c r="AL73">
        <v>4.2974955936230297E-2</v>
      </c>
      <c r="AM73">
        <v>1.451262401784591E-4</v>
      </c>
      <c r="AN73">
        <v>0</v>
      </c>
      <c r="AO73">
        <v>0.1133087795308006</v>
      </c>
      <c r="AP73">
        <v>0</v>
      </c>
      <c r="AQ73">
        <v>0</v>
      </c>
      <c r="AR73">
        <v>0</v>
      </c>
      <c r="AS73">
        <v>0</v>
      </c>
      <c r="AT73">
        <v>0</v>
      </c>
      <c r="AU73">
        <v>7417.4114203607687</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7.4273001511836633E-6</v>
      </c>
      <c r="F76">
        <v>2.8860262309540159E-5</v>
      </c>
      <c r="G76">
        <v>4.4875855425778497E-5</v>
      </c>
      <c r="H76">
        <v>8.3772385880609689E-5</v>
      </c>
      <c r="I76">
        <v>1.8939309705467741E-4</v>
      </c>
      <c r="J76">
        <v>1.2687295006944341E-4</v>
      </c>
      <c r="K76">
        <v>3.6758678824130217E-5</v>
      </c>
      <c r="L76">
        <v>9.5231574858417199E-6</v>
      </c>
      <c r="M76">
        <v>8.5951424004464613E-5</v>
      </c>
      <c r="N76">
        <v>1.6445755804254071E-3</v>
      </c>
      <c r="O76">
        <v>7.7105357897218829E-4</v>
      </c>
      <c r="P76">
        <v>6.9282354472510418E-5</v>
      </c>
      <c r="Q76">
        <v>2.629110185364846E-5</v>
      </c>
      <c r="R76">
        <v>1.4229490724964919E-5</v>
      </c>
      <c r="S76">
        <v>0</v>
      </c>
      <c r="T76">
        <v>2.488901099100992E-6</v>
      </c>
      <c r="U76">
        <v>3.0319659729734759E-5</v>
      </c>
      <c r="V76">
        <v>2.2607837147418439E-5</v>
      </c>
      <c r="W76">
        <v>3.8030629675472483E-5</v>
      </c>
      <c r="X76">
        <v>3.6419429750282288E-5</v>
      </c>
      <c r="Y76">
        <v>2.2283789538186439E-4</v>
      </c>
      <c r="Z76">
        <v>8.7470518565824085E-5</v>
      </c>
      <c r="AA76">
        <v>1.392921783258801E-5</v>
      </c>
      <c r="AB76">
        <v>2.1695506980181071E-5</v>
      </c>
      <c r="AC76">
        <v>1.952374502228279E-6</v>
      </c>
      <c r="AD76">
        <v>1.8603938850889111E-6</v>
      </c>
      <c r="AE76">
        <v>7.1821260427199641E-6</v>
      </c>
      <c r="AF76">
        <v>8.8181519319785974E-6</v>
      </c>
      <c r="AG76">
        <v>2.6477476796136841E-7</v>
      </c>
      <c r="AH76">
        <v>1.507846343857366E-5</v>
      </c>
      <c r="AI76">
        <v>2.434843847618649E-6</v>
      </c>
      <c r="AJ76">
        <v>3.1980544482346527E-5</v>
      </c>
      <c r="AK76">
        <v>0</v>
      </c>
      <c r="AL76">
        <v>2.9786799849371281E-5</v>
      </c>
      <c r="AM76">
        <v>7.0120148066455301E-4</v>
      </c>
      <c r="AN76">
        <v>0</v>
      </c>
      <c r="AO76">
        <v>1.505453333385111E-6</v>
      </c>
      <c r="AP76">
        <v>58.695397761355302</v>
      </c>
      <c r="AQ76">
        <v>0</v>
      </c>
      <c r="AR76">
        <v>4.0216382978098633</v>
      </c>
      <c r="AS76">
        <v>0</v>
      </c>
      <c r="AT76">
        <v>0</v>
      </c>
      <c r="AU76">
        <v>308.59674971380173</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U84" si="0">E5+E42</f>
        <v>0.1439057469102793</v>
      </c>
      <c r="F79">
        <f t="shared" si="0"/>
        <v>0.20414966358014855</v>
      </c>
      <c r="G79">
        <f t="shared" si="0"/>
        <v>2.0002620853042252E-5</v>
      </c>
      <c r="H79">
        <f t="shared" si="0"/>
        <v>2.871120959664386E-9</v>
      </c>
      <c r="I79">
        <f t="shared" si="0"/>
        <v>8.4797760317074504E-11</v>
      </c>
      <c r="J79">
        <f t="shared" si="0"/>
        <v>1.3410787226766029E-3</v>
      </c>
      <c r="K79">
        <f t="shared" si="0"/>
        <v>1.2922836501958471E-5</v>
      </c>
      <c r="L79">
        <f t="shared" si="0"/>
        <v>2.0922966851969182E-4</v>
      </c>
      <c r="M79">
        <f t="shared" si="0"/>
        <v>6.1745651959041372E-4</v>
      </c>
      <c r="N79">
        <f t="shared" si="0"/>
        <v>2.8994637839313359E-10</v>
      </c>
      <c r="O79">
        <f t="shared" si="0"/>
        <v>4.0444235088767572E-10</v>
      </c>
      <c r="P79">
        <f t="shared" si="0"/>
        <v>2.7192063223506766E-3</v>
      </c>
      <c r="Q79">
        <f t="shared" si="0"/>
        <v>3.2855936317641886E-3</v>
      </c>
      <c r="R79">
        <f t="shared" si="0"/>
        <v>8.3061258918684961E-7</v>
      </c>
      <c r="S79">
        <f t="shared" si="0"/>
        <v>0</v>
      </c>
      <c r="T79">
        <f t="shared" si="0"/>
        <v>1.1685205923323184E-6</v>
      </c>
      <c r="U79">
        <f t="shared" si="0"/>
        <v>5.4273968538123831E-9</v>
      </c>
      <c r="V79">
        <f t="shared" si="0"/>
        <v>1.1126265460832179E-8</v>
      </c>
      <c r="W79">
        <f t="shared" si="0"/>
        <v>3.6685763004736801E-4</v>
      </c>
      <c r="X79">
        <f t="shared" si="0"/>
        <v>2.4401746854421514E-4</v>
      </c>
      <c r="Y79">
        <f t="shared" si="0"/>
        <v>0</v>
      </c>
      <c r="Z79">
        <f t="shared" si="0"/>
        <v>2.3597794359124716E-6</v>
      </c>
      <c r="AA79">
        <f t="shared" si="0"/>
        <v>3.1065245904740753E-4</v>
      </c>
      <c r="AB79">
        <f t="shared" si="0"/>
        <v>2.1433194984111283E-4</v>
      </c>
      <c r="AC79">
        <f t="shared" si="0"/>
        <v>6.2888246876035333E-5</v>
      </c>
      <c r="AD79">
        <f t="shared" si="0"/>
        <v>2.2617837272747446E-4</v>
      </c>
      <c r="AE79">
        <f t="shared" si="0"/>
        <v>6.3628420514535902E-4</v>
      </c>
      <c r="AF79">
        <f t="shared" si="0"/>
        <v>1.9547921354338395E-5</v>
      </c>
      <c r="AG79">
        <f t="shared" si="0"/>
        <v>0</v>
      </c>
      <c r="AH79">
        <f t="shared" si="0"/>
        <v>2.9032197599701965E-4</v>
      </c>
      <c r="AI79">
        <f t="shared" si="0"/>
        <v>2.2575560299344434E-3</v>
      </c>
      <c r="AJ79">
        <f t="shared" si="0"/>
        <v>3.0719906758427056E-4</v>
      </c>
      <c r="AK79">
        <f t="shared" si="0"/>
        <v>0</v>
      </c>
      <c r="AL79">
        <f t="shared" si="0"/>
        <v>3.102137014257166E-4</v>
      </c>
      <c r="AM79">
        <f t="shared" si="0"/>
        <v>1.8407475561074024E-4</v>
      </c>
      <c r="AN79">
        <f t="shared" si="0"/>
        <v>0</v>
      </c>
      <c r="AO79">
        <f t="shared" si="0"/>
        <v>1.0550698204640186E-3</v>
      </c>
      <c r="AP79">
        <f t="shared" si="0"/>
        <v>31554.94049698655</v>
      </c>
      <c r="AQ79">
        <f t="shared" si="0"/>
        <v>0</v>
      </c>
      <c r="AR79">
        <f t="shared" si="0"/>
        <v>2093.1153915273544</v>
      </c>
      <c r="AS79">
        <f t="shared" si="0"/>
        <v>18158.843238065321</v>
      </c>
      <c r="AT79">
        <f t="shared" si="0"/>
        <v>85845.623109362918</v>
      </c>
      <c r="AU79">
        <f t="shared" si="0"/>
        <v>18036.689138893758</v>
      </c>
    </row>
    <row r="80" spans="1:47" x14ac:dyDescent="0.25">
      <c r="A80" s="146"/>
      <c r="B80" s="1" t="s">
        <v>4</v>
      </c>
      <c r="C80" s="1" t="s">
        <v>4</v>
      </c>
      <c r="D80" s="1" t="s">
        <v>41</v>
      </c>
      <c r="E80">
        <f t="shared" si="0"/>
        <v>7.4727226763926388E-2</v>
      </c>
      <c r="F80">
        <f t="shared" si="0"/>
        <v>0.12525404756694467</v>
      </c>
      <c r="G80">
        <f t="shared" si="0"/>
        <v>1.9009281555228577E-3</v>
      </c>
      <c r="H80">
        <f t="shared" si="0"/>
        <v>3.4772197165021878E-4</v>
      </c>
      <c r="I80">
        <f t="shared" si="0"/>
        <v>2.6622104546460534E-3</v>
      </c>
      <c r="J80">
        <f t="shared" si="0"/>
        <v>6.9323309049774684E-3</v>
      </c>
      <c r="K80">
        <f t="shared" si="0"/>
        <v>1.1983136054899079E-4</v>
      </c>
      <c r="L80">
        <f t="shared" si="0"/>
        <v>3.0252928450611428E-2</v>
      </c>
      <c r="M80">
        <f t="shared" si="0"/>
        <v>1.4727115089802258E-2</v>
      </c>
      <c r="N80">
        <f t="shared" si="0"/>
        <v>5.2868352113399093E-3</v>
      </c>
      <c r="O80">
        <f t="shared" si="0"/>
        <v>3.5870126738101351E-5</v>
      </c>
      <c r="P80">
        <f t="shared" si="0"/>
        <v>3.0358604021860488E-3</v>
      </c>
      <c r="Q80">
        <f t="shared" si="0"/>
        <v>2.2979594651944884E-3</v>
      </c>
      <c r="R80">
        <f t="shared" si="0"/>
        <v>6.1898713549347136E-4</v>
      </c>
      <c r="S80">
        <f t="shared" si="0"/>
        <v>0</v>
      </c>
      <c r="T80">
        <f t="shared" si="0"/>
        <v>9.4915227456706134E-4</v>
      </c>
      <c r="U80">
        <f t="shared" si="0"/>
        <v>2.8173648264636928E-3</v>
      </c>
      <c r="V80">
        <f t="shared" si="0"/>
        <v>7.4908154774213798E-3</v>
      </c>
      <c r="W80">
        <f t="shared" si="0"/>
        <v>1.0304333094446241E-2</v>
      </c>
      <c r="X80">
        <f t="shared" si="0"/>
        <v>8.2689681932351412E-3</v>
      </c>
      <c r="Y80">
        <f t="shared" si="0"/>
        <v>9.8778734335981753E-4</v>
      </c>
      <c r="Z80">
        <f t="shared" si="0"/>
        <v>2.977640937997076E-3</v>
      </c>
      <c r="AA80">
        <f t="shared" si="0"/>
        <v>4.5141840732328443E-2</v>
      </c>
      <c r="AB80">
        <f t="shared" si="0"/>
        <v>1.7261773650949154E-4</v>
      </c>
      <c r="AC80">
        <f t="shared" si="0"/>
        <v>2.8095408775782593E-3</v>
      </c>
      <c r="AD80">
        <f t="shared" si="0"/>
        <v>4.3750659235559826E-3</v>
      </c>
      <c r="AE80">
        <f t="shared" si="0"/>
        <v>5.2234025259955208E-3</v>
      </c>
      <c r="AF80">
        <f t="shared" si="0"/>
        <v>2.0892122533865212E-6</v>
      </c>
      <c r="AG80">
        <f t="shared" si="0"/>
        <v>0</v>
      </c>
      <c r="AH80">
        <f t="shared" si="0"/>
        <v>4.1175534603141606E-5</v>
      </c>
      <c r="AI80">
        <f t="shared" si="0"/>
        <v>3.0570426071695033E-3</v>
      </c>
      <c r="AJ80">
        <f t="shared" si="0"/>
        <v>1.069198360413755E-3</v>
      </c>
      <c r="AK80">
        <f t="shared" si="0"/>
        <v>0</v>
      </c>
      <c r="AL80">
        <f t="shared" si="0"/>
        <v>1.0821513766809045E-3</v>
      </c>
      <c r="AM80">
        <f t="shared" si="0"/>
        <v>9.9667112071257034E-4</v>
      </c>
      <c r="AN80">
        <f t="shared" si="0"/>
        <v>0</v>
      </c>
      <c r="AO80">
        <f t="shared" si="0"/>
        <v>3.3876860764900114E-3</v>
      </c>
      <c r="AP80">
        <f t="shared" si="0"/>
        <v>102635.08540434166</v>
      </c>
      <c r="AQ80">
        <f t="shared" si="0"/>
        <v>336.96444758218001</v>
      </c>
      <c r="AR80">
        <f t="shared" si="0"/>
        <v>0</v>
      </c>
      <c r="AS80">
        <f t="shared" si="0"/>
        <v>62209.482516100368</v>
      </c>
      <c r="AT80">
        <f t="shared" si="0"/>
        <v>177875.22398422359</v>
      </c>
      <c r="AU80">
        <f t="shared" si="0"/>
        <v>48346.482786501103</v>
      </c>
    </row>
    <row r="81" spans="1:47" x14ac:dyDescent="0.25">
      <c r="A81" s="146"/>
      <c r="B81" s="1" t="s">
        <v>5</v>
      </c>
      <c r="C81" s="1" t="s">
        <v>5</v>
      </c>
      <c r="D81" s="1" t="s">
        <v>42</v>
      </c>
      <c r="E81">
        <f t="shared" si="0"/>
        <v>2.4980801491801992E-3</v>
      </c>
      <c r="F81">
        <f t="shared" si="0"/>
        <v>7.8169370455109127E-4</v>
      </c>
      <c r="G81">
        <f t="shared" si="0"/>
        <v>1.3025861106551634E-2</v>
      </c>
      <c r="H81">
        <f t="shared" si="0"/>
        <v>4.0247034126547631E-4</v>
      </c>
      <c r="I81">
        <f t="shared" si="0"/>
        <v>5.2985590007790379E-4</v>
      </c>
      <c r="J81">
        <f t="shared" si="0"/>
        <v>2.813235930264933E-4</v>
      </c>
      <c r="K81">
        <f t="shared" si="0"/>
        <v>2.7204083607103878E-5</v>
      </c>
      <c r="L81">
        <f t="shared" si="0"/>
        <v>5.7065313572715376E-4</v>
      </c>
      <c r="M81">
        <f t="shared" si="0"/>
        <v>2.0171868468483339E-4</v>
      </c>
      <c r="N81">
        <f t="shared" si="0"/>
        <v>8.2332141989714485E-5</v>
      </c>
      <c r="O81">
        <f t="shared" si="0"/>
        <v>4.1829068297703202E-5</v>
      </c>
      <c r="P81">
        <f t="shared" si="0"/>
        <v>3.4734233193301949E-3</v>
      </c>
      <c r="Q81">
        <f t="shared" si="0"/>
        <v>5.2491052550188047E-4</v>
      </c>
      <c r="R81">
        <f t="shared" si="0"/>
        <v>3.1135164261611811E-6</v>
      </c>
      <c r="S81">
        <f t="shared" si="0"/>
        <v>0</v>
      </c>
      <c r="T81">
        <f t="shared" si="0"/>
        <v>3.3922555159085743E-4</v>
      </c>
      <c r="U81">
        <f t="shared" si="0"/>
        <v>9.4500117283310818E-4</v>
      </c>
      <c r="V81">
        <f t="shared" si="0"/>
        <v>1.385623696331673E-3</v>
      </c>
      <c r="W81">
        <f t="shared" si="0"/>
        <v>1.0980625945189479E-3</v>
      </c>
      <c r="X81">
        <f t="shared" si="0"/>
        <v>1.2423284236498027E-3</v>
      </c>
      <c r="Y81">
        <f t="shared" si="0"/>
        <v>7.8791963065802242E-6</v>
      </c>
      <c r="Z81">
        <f t="shared" si="0"/>
        <v>3.749310964102397E-5</v>
      </c>
      <c r="AA81">
        <f t="shared" si="0"/>
        <v>8.4680558312069361E-4</v>
      </c>
      <c r="AB81">
        <f t="shared" si="0"/>
        <v>1.8687193886942247E-5</v>
      </c>
      <c r="AC81">
        <f t="shared" si="0"/>
        <v>1.3479514025134059E-6</v>
      </c>
      <c r="AD81">
        <f t="shared" si="0"/>
        <v>1.0618650062063129E-6</v>
      </c>
      <c r="AE81">
        <f t="shared" si="0"/>
        <v>5.8281711177392079E-6</v>
      </c>
      <c r="AF81">
        <f t="shared" si="0"/>
        <v>1.0653575018082303E-6</v>
      </c>
      <c r="AG81">
        <f t="shared" si="0"/>
        <v>1.7446198933820586E-7</v>
      </c>
      <c r="AH81">
        <f t="shared" si="0"/>
        <v>7.8262265650439198E-6</v>
      </c>
      <c r="AI81">
        <f t="shared" si="0"/>
        <v>1.5828869181175943E-6</v>
      </c>
      <c r="AJ81">
        <f t="shared" si="0"/>
        <v>2.5020538899994682E-4</v>
      </c>
      <c r="AK81">
        <f t="shared" si="0"/>
        <v>0</v>
      </c>
      <c r="AL81">
        <f t="shared" si="0"/>
        <v>2.5307731789242613E-4</v>
      </c>
      <c r="AM81">
        <f t="shared" si="0"/>
        <v>8.4712356925540364E-4</v>
      </c>
      <c r="AN81">
        <f t="shared" si="0"/>
        <v>0</v>
      </c>
      <c r="AO81">
        <f t="shared" si="0"/>
        <v>8.9445603316558408E-7</v>
      </c>
      <c r="AP81">
        <f t="shared" si="0"/>
        <v>59017.702100749826</v>
      </c>
      <c r="AQ81">
        <f t="shared" si="0"/>
        <v>0</v>
      </c>
      <c r="AR81">
        <f t="shared" si="0"/>
        <v>36352.098775916929</v>
      </c>
      <c r="AS81">
        <f t="shared" si="0"/>
        <v>61693.842441439068</v>
      </c>
      <c r="AT81">
        <f t="shared" si="0"/>
        <v>101976.82312132401</v>
      </c>
      <c r="AU81">
        <f t="shared" si="0"/>
        <v>61609.333849156683</v>
      </c>
    </row>
    <row r="82" spans="1:47" x14ac:dyDescent="0.25">
      <c r="A82" s="146"/>
      <c r="B82" s="1" t="s">
        <v>6</v>
      </c>
      <c r="C82" s="1" t="s">
        <v>6</v>
      </c>
      <c r="D82" s="1" t="s">
        <v>43</v>
      </c>
      <c r="E82">
        <f t="shared" si="0"/>
        <v>3.0379373101758452E-3</v>
      </c>
      <c r="F82">
        <f t="shared" si="0"/>
        <v>2.3516898011223066E-3</v>
      </c>
      <c r="G82">
        <f t="shared" si="0"/>
        <v>7.7482199217416767E-3</v>
      </c>
      <c r="H82">
        <f t="shared" si="0"/>
        <v>4.1814840792039142E-2</v>
      </c>
      <c r="I82">
        <f t="shared" si="0"/>
        <v>4.4447004167343725E-4</v>
      </c>
      <c r="J82">
        <f t="shared" si="0"/>
        <v>1.1547180340682321E-3</v>
      </c>
      <c r="K82">
        <f t="shared" si="0"/>
        <v>3.1002766205529E-6</v>
      </c>
      <c r="L82">
        <f t="shared" si="0"/>
        <v>9.0131942727783541E-3</v>
      </c>
      <c r="M82">
        <f t="shared" si="0"/>
        <v>2.7740060735204153E-3</v>
      </c>
      <c r="N82">
        <f t="shared" si="0"/>
        <v>1.0722039667001147E-4</v>
      </c>
      <c r="O82">
        <f t="shared" si="0"/>
        <v>1.1744066142397387E-5</v>
      </c>
      <c r="P82">
        <f t="shared" si="0"/>
        <v>3.046812376694756E-3</v>
      </c>
      <c r="Q82">
        <f t="shared" si="0"/>
        <v>9.3458746126036862E-4</v>
      </c>
      <c r="R82">
        <f t="shared" si="0"/>
        <v>3.9539111897018322E-6</v>
      </c>
      <c r="S82">
        <f t="shared" si="0"/>
        <v>0</v>
      </c>
      <c r="T82">
        <f t="shared" si="0"/>
        <v>2.2728750500598753E-4</v>
      </c>
      <c r="U82">
        <f t="shared" si="0"/>
        <v>1.0256260241229656E-4</v>
      </c>
      <c r="V82">
        <f t="shared" si="0"/>
        <v>1.0953551278647664E-4</v>
      </c>
      <c r="W82">
        <f t="shared" si="0"/>
        <v>4.5342892618442166E-4</v>
      </c>
      <c r="X82">
        <f t="shared" si="0"/>
        <v>5.5195657171321815E-4</v>
      </c>
      <c r="Y82">
        <f t="shared" si="0"/>
        <v>1.1595684441077309E-4</v>
      </c>
      <c r="Z82">
        <f t="shared" si="0"/>
        <v>6.8590074446332305E-4</v>
      </c>
      <c r="AA82">
        <f t="shared" si="0"/>
        <v>1.3462172046808935E-2</v>
      </c>
      <c r="AB82">
        <f t="shared" si="0"/>
        <v>1.3572493828891606E-5</v>
      </c>
      <c r="AC82">
        <f t="shared" si="0"/>
        <v>4.9813756363178482E-5</v>
      </c>
      <c r="AD82">
        <f t="shared" si="0"/>
        <v>9.3615500253206132E-5</v>
      </c>
      <c r="AE82">
        <f t="shared" si="0"/>
        <v>1.1464946594098136E-4</v>
      </c>
      <c r="AF82">
        <f t="shared" si="0"/>
        <v>7.2382439225261374E-7</v>
      </c>
      <c r="AG82">
        <f t="shared" si="0"/>
        <v>0</v>
      </c>
      <c r="AH82">
        <f t="shared" si="0"/>
        <v>2.5251494643679465E-6</v>
      </c>
      <c r="AI82">
        <f t="shared" si="0"/>
        <v>5.3037942052792071E-5</v>
      </c>
      <c r="AJ82">
        <f t="shared" si="0"/>
        <v>4.309720896443791E-6</v>
      </c>
      <c r="AK82">
        <f t="shared" si="0"/>
        <v>0</v>
      </c>
      <c r="AL82">
        <f t="shared" si="0"/>
        <v>4.4675844504773237E-6</v>
      </c>
      <c r="AM82">
        <f t="shared" si="0"/>
        <v>2.5580266012252746E-4</v>
      </c>
      <c r="AN82">
        <f t="shared" si="0"/>
        <v>0</v>
      </c>
      <c r="AO82">
        <f t="shared" si="0"/>
        <v>5.0173020718647374E-5</v>
      </c>
      <c r="AP82">
        <f t="shared" si="0"/>
        <v>0</v>
      </c>
      <c r="AQ82">
        <f t="shared" si="0"/>
        <v>0</v>
      </c>
      <c r="AR82">
        <f t="shared" si="0"/>
        <v>6.4099107759006499E-2</v>
      </c>
      <c r="AS82">
        <f t="shared" si="0"/>
        <v>3339.7659416551251</v>
      </c>
      <c r="AT82">
        <f t="shared" si="0"/>
        <v>5136.1839640633598</v>
      </c>
      <c r="AU82">
        <f t="shared" si="0"/>
        <v>3543.3125221864339</v>
      </c>
    </row>
    <row r="83" spans="1:47" x14ac:dyDescent="0.25">
      <c r="A83" s="146"/>
      <c r="B83" s="1" t="s">
        <v>7</v>
      </c>
      <c r="C83" s="1" t="s">
        <v>7</v>
      </c>
      <c r="D83" s="1" t="s">
        <v>44</v>
      </c>
      <c r="E83">
        <f t="shared" si="0"/>
        <v>1.2003145037523956E-3</v>
      </c>
      <c r="F83">
        <f t="shared" si="0"/>
        <v>4.3470923663591071E-4</v>
      </c>
      <c r="G83">
        <f t="shared" si="0"/>
        <v>2.3644773737832928E-3</v>
      </c>
      <c r="H83">
        <f t="shared" si="0"/>
        <v>9.4842435700997381E-3</v>
      </c>
      <c r="I83">
        <f t="shared" si="0"/>
        <v>0.12202859373489687</v>
      </c>
      <c r="J83">
        <f t="shared" si="0"/>
        <v>5.1821978366111353E-4</v>
      </c>
      <c r="K83">
        <f t="shared" si="0"/>
        <v>1.668576916081243E-4</v>
      </c>
      <c r="L83">
        <f t="shared" si="0"/>
        <v>7.5392421368219303E-4</v>
      </c>
      <c r="M83">
        <f t="shared" si="0"/>
        <v>7.5539897157167371E-4</v>
      </c>
      <c r="N83">
        <f t="shared" si="0"/>
        <v>2.6229404478796902E-3</v>
      </c>
      <c r="O83">
        <f t="shared" si="0"/>
        <v>2.0300261984632192E-2</v>
      </c>
      <c r="P83">
        <f t="shared" si="0"/>
        <v>1.8285904353785274E-3</v>
      </c>
      <c r="Q83">
        <f t="shared" si="0"/>
        <v>5.3508394831546367E-2</v>
      </c>
      <c r="R83">
        <f t="shared" si="0"/>
        <v>3.8300721212184038E-7</v>
      </c>
      <c r="S83">
        <f t="shared" si="0"/>
        <v>0</v>
      </c>
      <c r="T83">
        <f t="shared" si="0"/>
        <v>6.5615659045605891E-4</v>
      </c>
      <c r="U83">
        <f t="shared" si="0"/>
        <v>5.4930265119127126E-4</v>
      </c>
      <c r="V83">
        <f t="shared" si="0"/>
        <v>4.239216469349279E-7</v>
      </c>
      <c r="W83">
        <f t="shared" si="0"/>
        <v>2.087386760016844E-4</v>
      </c>
      <c r="X83">
        <f t="shared" si="0"/>
        <v>7.0264192017319431E-4</v>
      </c>
      <c r="Y83">
        <f t="shared" si="0"/>
        <v>7.3863442864646701E-4</v>
      </c>
      <c r="Z83">
        <f t="shared" si="0"/>
        <v>4.0244135383802303E-4</v>
      </c>
      <c r="AA83">
        <f t="shared" si="0"/>
        <v>1.1245153959569905E-3</v>
      </c>
      <c r="AB83">
        <f t="shared" si="0"/>
        <v>9.1785913976306661E-4</v>
      </c>
      <c r="AC83">
        <f t="shared" si="0"/>
        <v>4.8439675963708979E-5</v>
      </c>
      <c r="AD83">
        <f t="shared" si="0"/>
        <v>5.9307493735245681E-5</v>
      </c>
      <c r="AE83">
        <f t="shared" si="0"/>
        <v>6.3721593725296318E-4</v>
      </c>
      <c r="AF83">
        <f t="shared" si="0"/>
        <v>5.3756396476491142E-4</v>
      </c>
      <c r="AG83">
        <f t="shared" si="0"/>
        <v>1.9135621748585849E-5</v>
      </c>
      <c r="AH83">
        <f t="shared" si="0"/>
        <v>3.6301959974844719E-3</v>
      </c>
      <c r="AI83">
        <f t="shared" si="0"/>
        <v>6.7716544825048155E-5</v>
      </c>
      <c r="AJ83">
        <f t="shared" si="0"/>
        <v>1.4809949641156799E-2</v>
      </c>
      <c r="AK83">
        <f t="shared" si="0"/>
        <v>0</v>
      </c>
      <c r="AL83">
        <f t="shared" si="0"/>
        <v>1.494853286371192E-2</v>
      </c>
      <c r="AM83">
        <f t="shared" si="0"/>
        <v>6.6785813742471709E-3</v>
      </c>
      <c r="AN83">
        <f t="shared" si="0"/>
        <v>0</v>
      </c>
      <c r="AO83">
        <f t="shared" si="0"/>
        <v>1.5132307758363226E-4</v>
      </c>
      <c r="AP83">
        <f t="shared" si="0"/>
        <v>3855.6870459373781</v>
      </c>
      <c r="AQ83">
        <f t="shared" si="0"/>
        <v>0</v>
      </c>
      <c r="AR83">
        <f t="shared" si="0"/>
        <v>0.4550543284598989</v>
      </c>
      <c r="AS83">
        <f t="shared" si="0"/>
        <v>3286.4062093040811</v>
      </c>
      <c r="AT83">
        <f t="shared" si="0"/>
        <v>27824.162528784182</v>
      </c>
      <c r="AU83">
        <f t="shared" si="0"/>
        <v>5686.2614395848714</v>
      </c>
    </row>
    <row r="84" spans="1:47" x14ac:dyDescent="0.25">
      <c r="A84" s="146"/>
      <c r="B84" s="1" t="s">
        <v>8</v>
      </c>
      <c r="C84" s="1" t="s">
        <v>8</v>
      </c>
      <c r="D84" s="1" t="s">
        <v>45</v>
      </c>
      <c r="E84">
        <f t="shared" si="0"/>
        <v>4.7709951649277651E-3</v>
      </c>
      <c r="F84">
        <f t="shared" si="0"/>
        <v>6.759431721652001E-3</v>
      </c>
      <c r="G84">
        <f t="shared" si="0"/>
        <v>1.9925871662905062E-3</v>
      </c>
      <c r="H84">
        <f t="shared" si="0"/>
        <v>9.4603475577692067E-3</v>
      </c>
      <c r="I84">
        <f t="shared" si="0"/>
        <v>5.35360274180111E-3</v>
      </c>
      <c r="J84">
        <f t="shared" si="0"/>
        <v>0.12783298357433032</v>
      </c>
      <c r="K84">
        <f t="shared" si="0"/>
        <v>3.0034944572174703E-3</v>
      </c>
      <c r="L84">
        <f t="shared" si="0"/>
        <v>6.5200904341969589E-3</v>
      </c>
      <c r="M84">
        <f t="shared" si="0"/>
        <v>1.9524852143813567E-2</v>
      </c>
      <c r="N84">
        <f t="shared" si="0"/>
        <v>7.0237783843539675E-4</v>
      </c>
      <c r="O84">
        <f t="shared" si="0"/>
        <v>1.2274414715781087E-3</v>
      </c>
      <c r="P84">
        <f t="shared" si="0"/>
        <v>3.5947203221669442E-3</v>
      </c>
      <c r="Q84">
        <f t="shared" si="0"/>
        <v>2.1521920966177813E-3</v>
      </c>
      <c r="R84">
        <f t="shared" si="0"/>
        <v>7.0895239534025744E-5</v>
      </c>
      <c r="S84">
        <f t="shared" si="0"/>
        <v>0</v>
      </c>
      <c r="T84">
        <f t="shared" si="0"/>
        <v>5.5005641009108408E-4</v>
      </c>
      <c r="U84">
        <f t="shared" si="0"/>
        <v>1.5256898268600206E-3</v>
      </c>
      <c r="V84">
        <f t="shared" si="0"/>
        <v>6.5561094122287432E-4</v>
      </c>
      <c r="W84">
        <f t="shared" si="0"/>
        <v>7.1799185462358027E-3</v>
      </c>
      <c r="X84">
        <f t="shared" si="0"/>
        <v>5.8163565056306744E-3</v>
      </c>
      <c r="Y84">
        <f t="shared" si="0"/>
        <v>6.4300369258298549E-4</v>
      </c>
      <c r="Z84">
        <f t="shared" si="0"/>
        <v>4.0764785042131197E-3</v>
      </c>
      <c r="AA84">
        <f t="shared" si="0"/>
        <v>9.7012994890175296E-3</v>
      </c>
      <c r="AB84">
        <f t="shared" si="0"/>
        <v>7.0912897981959423E-4</v>
      </c>
      <c r="AC84">
        <f t="shared" si="0"/>
        <v>6.8204642305723893E-5</v>
      </c>
      <c r="AD84">
        <f t="shared" si="0"/>
        <v>7.5409713247922959E-5</v>
      </c>
      <c r="AE84">
        <f t="shared" si="0"/>
        <v>4.1148928566369709E-4</v>
      </c>
      <c r="AF84">
        <f t="shared" si="0"/>
        <v>2.317797251343537E-4</v>
      </c>
      <c r="AG84">
        <f t="shared" si="0"/>
        <v>4.4256083296555845E-6</v>
      </c>
      <c r="AH84">
        <f t="shared" si="0"/>
        <v>9.9147012368064249E-4</v>
      </c>
      <c r="AI84">
        <f t="shared" si="0"/>
        <v>8.6670781233207447E-5</v>
      </c>
      <c r="AJ84">
        <f t="shared" si="0"/>
        <v>3.1975475278277291E-4</v>
      </c>
      <c r="AK84">
        <f t="shared" si="0"/>
        <v>0</v>
      </c>
      <c r="AL84">
        <f t="shared" si="0"/>
        <v>3.256264848989807E-4</v>
      </c>
      <c r="AM84">
        <f t="shared" si="0"/>
        <v>3.4673719939117289E-3</v>
      </c>
      <c r="AN84">
        <f t="shared" si="0"/>
        <v>0</v>
      </c>
      <c r="AO84">
        <f t="shared" si="0"/>
        <v>1.7829388950973285E-4</v>
      </c>
      <c r="AP84">
        <f t="shared" si="0"/>
        <v>10122.849971275313</v>
      </c>
      <c r="AQ84">
        <f t="shared" si="0"/>
        <v>0</v>
      </c>
      <c r="AR84">
        <f t="shared" si="0"/>
        <v>17157.049317000001</v>
      </c>
      <c r="AS84">
        <f t="shared" ref="AS84:AU99" si="1">AS10+AS47</f>
        <v>10768.347929335871</v>
      </c>
      <c r="AT84">
        <f t="shared" si="1"/>
        <v>58746.053030834919</v>
      </c>
      <c r="AU84">
        <f t="shared" si="1"/>
        <v>11934.82870145448</v>
      </c>
    </row>
    <row r="85" spans="1:47" x14ac:dyDescent="0.25">
      <c r="A85" s="146"/>
      <c r="B85" s="1" t="s">
        <v>9</v>
      </c>
      <c r="C85" s="1" t="s">
        <v>9</v>
      </c>
      <c r="D85" s="1" t="s">
        <v>46</v>
      </c>
      <c r="E85">
        <f t="shared" ref="E85:AT91" si="2">E11+E48</f>
        <v>7.3905891116976385E-3</v>
      </c>
      <c r="F85">
        <f t="shared" si="2"/>
        <v>6.9812154923832247E-4</v>
      </c>
      <c r="G85">
        <f t="shared" si="2"/>
        <v>0</v>
      </c>
      <c r="H85">
        <f t="shared" si="2"/>
        <v>2.1859830530082325E-5</v>
      </c>
      <c r="I85">
        <f t="shared" si="2"/>
        <v>1.785977462938114E-5</v>
      </c>
      <c r="J85">
        <f t="shared" si="2"/>
        <v>6.7438464071117482E-6</v>
      </c>
      <c r="K85">
        <f t="shared" si="2"/>
        <v>0</v>
      </c>
      <c r="L85">
        <f t="shared" si="2"/>
        <v>9.0685591705620499E-5</v>
      </c>
      <c r="M85">
        <f t="shared" si="2"/>
        <v>1.9455533027498267E-4</v>
      </c>
      <c r="N85">
        <f t="shared" si="2"/>
        <v>0</v>
      </c>
      <c r="O85">
        <f t="shared" si="2"/>
        <v>9.1252353341077859E-5</v>
      </c>
      <c r="P85">
        <f t="shared" si="2"/>
        <v>5.9810873957883932E-6</v>
      </c>
      <c r="Q85">
        <f t="shared" si="2"/>
        <v>3.3736782102723307E-5</v>
      </c>
      <c r="R85">
        <f t="shared" si="2"/>
        <v>3.6832775949207344E-9</v>
      </c>
      <c r="S85">
        <f t="shared" si="2"/>
        <v>0</v>
      </c>
      <c r="T85">
        <f t="shared" si="2"/>
        <v>2.46081044019873E-6</v>
      </c>
      <c r="U85">
        <f t="shared" si="2"/>
        <v>0</v>
      </c>
      <c r="V85">
        <f t="shared" si="2"/>
        <v>0</v>
      </c>
      <c r="W85">
        <f t="shared" si="2"/>
        <v>7.6346548144473636E-6</v>
      </c>
      <c r="X85">
        <f t="shared" si="2"/>
        <v>1.044067579193279E-5</v>
      </c>
      <c r="Y85">
        <f t="shared" si="2"/>
        <v>1.483839609803971E-4</v>
      </c>
      <c r="Z85">
        <f t="shared" si="2"/>
        <v>2.6495863862240008E-6</v>
      </c>
      <c r="AA85">
        <f t="shared" si="2"/>
        <v>1.3545893320745264E-4</v>
      </c>
      <c r="AB85">
        <f t="shared" si="2"/>
        <v>2.3543733503736402E-4</v>
      </c>
      <c r="AC85">
        <f t="shared" si="2"/>
        <v>7.1691288806839584E-5</v>
      </c>
      <c r="AD85">
        <f t="shared" si="2"/>
        <v>6.5095371888949959E-5</v>
      </c>
      <c r="AE85">
        <f t="shared" si="2"/>
        <v>6.7329170209064725E-4</v>
      </c>
      <c r="AF85">
        <f t="shared" si="2"/>
        <v>5.6455416347316143E-4</v>
      </c>
      <c r="AG85">
        <f t="shared" si="2"/>
        <v>0</v>
      </c>
      <c r="AH85">
        <f t="shared" si="2"/>
        <v>1.2055459154145076E-3</v>
      </c>
      <c r="AI85">
        <f t="shared" si="2"/>
        <v>1.0552228203918379E-4</v>
      </c>
      <c r="AJ85">
        <f t="shared" si="2"/>
        <v>9.2742921263956442E-10</v>
      </c>
      <c r="AK85">
        <f t="shared" si="2"/>
        <v>0</v>
      </c>
      <c r="AL85">
        <f t="shared" si="2"/>
        <v>0</v>
      </c>
      <c r="AM85">
        <f t="shared" si="2"/>
        <v>2.3991920233332467E-6</v>
      </c>
      <c r="AN85">
        <f t="shared" si="2"/>
        <v>0</v>
      </c>
      <c r="AO85">
        <f t="shared" si="2"/>
        <v>4.9821475099216278E-5</v>
      </c>
      <c r="AP85">
        <f t="shared" si="2"/>
        <v>36.54447410088347</v>
      </c>
      <c r="AQ85">
        <f t="shared" si="2"/>
        <v>73.514858430832618</v>
      </c>
      <c r="AR85">
        <f t="shared" si="2"/>
        <v>0</v>
      </c>
      <c r="AS85">
        <f t="shared" si="2"/>
        <v>249.73539219838321</v>
      </c>
      <c r="AT85">
        <f t="shared" si="2"/>
        <v>564.34492829017802</v>
      </c>
      <c r="AU85">
        <f t="shared" si="1"/>
        <v>637.36200262538262</v>
      </c>
    </row>
    <row r="86" spans="1:47" x14ac:dyDescent="0.25">
      <c r="A86" s="146"/>
      <c r="B86" s="1" t="s">
        <v>10</v>
      </c>
      <c r="C86" s="1" t="s">
        <v>10</v>
      </c>
      <c r="D86" s="1" t="s">
        <v>47</v>
      </c>
      <c r="E86">
        <f t="shared" si="2"/>
        <v>1.6944821045077035E-2</v>
      </c>
      <c r="F86">
        <f t="shared" si="2"/>
        <v>5.0297323984250953E-3</v>
      </c>
      <c r="G86">
        <f t="shared" si="2"/>
        <v>3.1472194263114229E-3</v>
      </c>
      <c r="H86">
        <f t="shared" si="2"/>
        <v>1.2965553839575348E-2</v>
      </c>
      <c r="I86">
        <f t="shared" si="2"/>
        <v>3.601469559022177E-3</v>
      </c>
      <c r="J86">
        <f t="shared" si="2"/>
        <v>7.2810052522735876E-3</v>
      </c>
      <c r="K86">
        <f t="shared" si="2"/>
        <v>1.6137556595094124E-2</v>
      </c>
      <c r="L86">
        <f t="shared" si="2"/>
        <v>3.3306497028578186E-2</v>
      </c>
      <c r="M86">
        <f t="shared" si="2"/>
        <v>6.0796191089912188E-2</v>
      </c>
      <c r="N86">
        <f t="shared" si="2"/>
        <v>2.7378402258525988E-3</v>
      </c>
      <c r="O86">
        <f t="shared" si="2"/>
        <v>9.1006889504864994E-3</v>
      </c>
      <c r="P86">
        <f t="shared" si="2"/>
        <v>4.8237959392932392E-3</v>
      </c>
      <c r="Q86">
        <f t="shared" si="2"/>
        <v>4.5003242497435149E-3</v>
      </c>
      <c r="R86">
        <f t="shared" si="2"/>
        <v>1.8881253025537027E-4</v>
      </c>
      <c r="S86">
        <f t="shared" si="2"/>
        <v>0</v>
      </c>
      <c r="T86">
        <f t="shared" si="2"/>
        <v>5.3254232646923646E-5</v>
      </c>
      <c r="U86">
        <f t="shared" si="2"/>
        <v>4.1582409781771131E-4</v>
      </c>
      <c r="V86">
        <f t="shared" si="2"/>
        <v>4.1953902505588035E-4</v>
      </c>
      <c r="W86">
        <f t="shared" si="2"/>
        <v>8.9142403587429055E-4</v>
      </c>
      <c r="X86">
        <f t="shared" si="2"/>
        <v>5.1686249628029781E-3</v>
      </c>
      <c r="Y86">
        <f t="shared" si="2"/>
        <v>7.1965447900526044E-2</v>
      </c>
      <c r="Z86">
        <f t="shared" si="2"/>
        <v>1.523667105383668E-3</v>
      </c>
      <c r="AA86">
        <f t="shared" si="2"/>
        <v>4.975113718922182E-2</v>
      </c>
      <c r="AB86">
        <f t="shared" si="2"/>
        <v>5.3038870579181904E-3</v>
      </c>
      <c r="AC86">
        <f t="shared" si="2"/>
        <v>1.0502709514477265E-2</v>
      </c>
      <c r="AD86">
        <f t="shared" si="2"/>
        <v>3.3128087295207671E-3</v>
      </c>
      <c r="AE86">
        <f t="shared" si="2"/>
        <v>3.2876586932794518E-3</v>
      </c>
      <c r="AF86">
        <f t="shared" si="2"/>
        <v>4.1915312341179204E-3</v>
      </c>
      <c r="AG86">
        <f t="shared" si="2"/>
        <v>1.4506413674951721E-4</v>
      </c>
      <c r="AH86">
        <f t="shared" si="2"/>
        <v>1.6082301680331978E-2</v>
      </c>
      <c r="AI86">
        <f t="shared" si="2"/>
        <v>7.3952515104037733E-3</v>
      </c>
      <c r="AJ86">
        <f t="shared" si="2"/>
        <v>8.2736327734943424E-2</v>
      </c>
      <c r="AK86">
        <f t="shared" si="2"/>
        <v>0</v>
      </c>
      <c r="AL86">
        <f t="shared" si="2"/>
        <v>8.3510266039205389E-2</v>
      </c>
      <c r="AM86">
        <f t="shared" si="2"/>
        <v>4.9993664951690185E-3</v>
      </c>
      <c r="AN86">
        <f t="shared" si="2"/>
        <v>0</v>
      </c>
      <c r="AO86">
        <f t="shared" si="2"/>
        <v>4.3423182838008044E-3</v>
      </c>
      <c r="AP86">
        <f t="shared" si="2"/>
        <v>11787.889130520005</v>
      </c>
      <c r="AQ86">
        <f t="shared" si="2"/>
        <v>3617.770328024365</v>
      </c>
      <c r="AR86">
        <f t="shared" si="2"/>
        <v>0</v>
      </c>
      <c r="AS86">
        <f t="shared" si="2"/>
        <v>24571.907861048461</v>
      </c>
      <c r="AT86">
        <f t="shared" si="2"/>
        <v>40320.868790574517</v>
      </c>
      <c r="AU86">
        <f t="shared" si="1"/>
        <v>23417.570220431779</v>
      </c>
    </row>
    <row r="87" spans="1:47" x14ac:dyDescent="0.25">
      <c r="A87" s="146"/>
      <c r="B87" s="1" t="s">
        <v>11</v>
      </c>
      <c r="C87" s="1" t="s">
        <v>11</v>
      </c>
      <c r="D87" s="1" t="s">
        <v>48</v>
      </c>
      <c r="E87">
        <f t="shared" si="2"/>
        <v>5.8169324336302015E-3</v>
      </c>
      <c r="F87">
        <f t="shared" si="2"/>
        <v>1.4139779129345812E-2</v>
      </c>
      <c r="G87">
        <f t="shared" si="2"/>
        <v>7.2190865246489516E-2</v>
      </c>
      <c r="H87">
        <f t="shared" si="2"/>
        <v>1.9634106173263388E-2</v>
      </c>
      <c r="I87">
        <f t="shared" si="2"/>
        <v>4.258972564055578E-3</v>
      </c>
      <c r="J87">
        <f t="shared" si="2"/>
        <v>1.4980355059910508E-2</v>
      </c>
      <c r="K87">
        <f t="shared" si="2"/>
        <v>2.0334530028899849E-3</v>
      </c>
      <c r="L87">
        <f t="shared" si="2"/>
        <v>4.3389065183160609E-2</v>
      </c>
      <c r="M87">
        <f t="shared" si="2"/>
        <v>0.12860940568310092</v>
      </c>
      <c r="N87">
        <f t="shared" si="2"/>
        <v>5.6956068999724323E-3</v>
      </c>
      <c r="O87">
        <f t="shared" si="2"/>
        <v>3.2852597319285382E-3</v>
      </c>
      <c r="P87">
        <f t="shared" si="2"/>
        <v>2.5646036983654402E-2</v>
      </c>
      <c r="Q87">
        <f t="shared" si="2"/>
        <v>2.1942741001175596E-2</v>
      </c>
      <c r="R87">
        <f t="shared" si="2"/>
        <v>7.0346037955875079E-4</v>
      </c>
      <c r="S87">
        <f t="shared" si="2"/>
        <v>0</v>
      </c>
      <c r="T87">
        <f t="shared" si="2"/>
        <v>4.7343986586065312E-3</v>
      </c>
      <c r="U87">
        <f t="shared" si="2"/>
        <v>2.1336363721617129E-3</v>
      </c>
      <c r="V87">
        <f t="shared" si="2"/>
        <v>1.657190988235805E-3</v>
      </c>
      <c r="W87">
        <f t="shared" si="2"/>
        <v>1.96497099713119E-3</v>
      </c>
      <c r="X87">
        <f t="shared" si="2"/>
        <v>8.468785815738014E-4</v>
      </c>
      <c r="Y87">
        <f t="shared" si="2"/>
        <v>2.2984139026707567E-3</v>
      </c>
      <c r="Z87">
        <f t="shared" si="2"/>
        <v>4.3801527117128085E-3</v>
      </c>
      <c r="AA87">
        <f t="shared" si="2"/>
        <v>6.4816232199874382E-2</v>
      </c>
      <c r="AB87">
        <f t="shared" si="2"/>
        <v>1.1472648791714187E-3</v>
      </c>
      <c r="AC87">
        <f t="shared" si="2"/>
        <v>7.1541135628834674E-3</v>
      </c>
      <c r="AD87">
        <f t="shared" si="2"/>
        <v>8.3402538403406275E-3</v>
      </c>
      <c r="AE87">
        <f t="shared" si="2"/>
        <v>1.3646723590591613E-2</v>
      </c>
      <c r="AF87">
        <f t="shared" si="2"/>
        <v>3.653695910733155E-5</v>
      </c>
      <c r="AG87">
        <f t="shared" si="2"/>
        <v>0</v>
      </c>
      <c r="AH87">
        <f t="shared" si="2"/>
        <v>2.3664121827972161E-4</v>
      </c>
      <c r="AI87">
        <f t="shared" si="2"/>
        <v>7.693952435161743E-3</v>
      </c>
      <c r="AJ87">
        <f t="shared" si="2"/>
        <v>2.4382284289577071E-2</v>
      </c>
      <c r="AK87">
        <f t="shared" si="2"/>
        <v>0</v>
      </c>
      <c r="AL87">
        <f t="shared" si="2"/>
        <v>2.461027422194512E-2</v>
      </c>
      <c r="AM87">
        <f t="shared" si="2"/>
        <v>4.9444958468264372E-3</v>
      </c>
      <c r="AN87">
        <f t="shared" si="2"/>
        <v>0</v>
      </c>
      <c r="AO87">
        <f t="shared" si="2"/>
        <v>7.9432630698117405E-3</v>
      </c>
      <c r="AP87">
        <f t="shared" si="2"/>
        <v>9073.2576236091027</v>
      </c>
      <c r="AQ87">
        <f t="shared" si="2"/>
        <v>42851.521744305457</v>
      </c>
      <c r="AR87">
        <f t="shared" si="2"/>
        <v>0</v>
      </c>
      <c r="AS87">
        <f t="shared" si="2"/>
        <v>24384.256399467238</v>
      </c>
      <c r="AT87">
        <f t="shared" si="2"/>
        <v>100526.493780616</v>
      </c>
      <c r="AU87">
        <f t="shared" si="1"/>
        <v>27178.397679035039</v>
      </c>
    </row>
    <row r="88" spans="1:47" x14ac:dyDescent="0.25">
      <c r="A88" s="146"/>
      <c r="B88" s="1" t="s">
        <v>12</v>
      </c>
      <c r="C88" s="1">
        <v>10</v>
      </c>
      <c r="D88" s="1" t="s">
        <v>49</v>
      </c>
      <c r="E88">
        <f t="shared" si="2"/>
        <v>8.175157960770477E-4</v>
      </c>
      <c r="F88">
        <f t="shared" si="2"/>
        <v>5.042370304042533E-5</v>
      </c>
      <c r="G88">
        <f t="shared" si="2"/>
        <v>3.3553455211382213E-2</v>
      </c>
      <c r="H88">
        <f t="shared" si="2"/>
        <v>0</v>
      </c>
      <c r="I88">
        <f t="shared" si="2"/>
        <v>1.469689212032467E-2</v>
      </c>
      <c r="J88">
        <f t="shared" si="2"/>
        <v>3.664401811399901E-4</v>
      </c>
      <c r="K88">
        <f t="shared" si="2"/>
        <v>1.6337844278771821E-7</v>
      </c>
      <c r="L88">
        <f t="shared" si="2"/>
        <v>7.7989991686033973E-4</v>
      </c>
      <c r="M88">
        <f t="shared" si="2"/>
        <v>2.6413250765012571E-3</v>
      </c>
      <c r="N88">
        <f t="shared" si="2"/>
        <v>7.4242975535007888E-2</v>
      </c>
      <c r="O88">
        <f t="shared" si="2"/>
        <v>6.620936260635918E-5</v>
      </c>
      <c r="P88">
        <f t="shared" si="2"/>
        <v>2.6961808243010768E-2</v>
      </c>
      <c r="Q88">
        <f t="shared" si="2"/>
        <v>1.0384935523413371E-2</v>
      </c>
      <c r="R88">
        <f t="shared" si="2"/>
        <v>3.8888912338957973E-5</v>
      </c>
      <c r="S88">
        <f t="shared" si="2"/>
        <v>0</v>
      </c>
      <c r="T88">
        <f t="shared" si="2"/>
        <v>1.1430950593852999E-7</v>
      </c>
      <c r="U88">
        <f t="shared" si="2"/>
        <v>1.7956648553216589E-5</v>
      </c>
      <c r="V88">
        <f t="shared" si="2"/>
        <v>3.1200121118397673E-6</v>
      </c>
      <c r="W88">
        <f t="shared" si="2"/>
        <v>4.0162524739944703E-4</v>
      </c>
      <c r="X88">
        <f t="shared" si="2"/>
        <v>4.5933718885421473E-7</v>
      </c>
      <c r="Y88">
        <f t="shared" si="2"/>
        <v>1.1987431309217968E-3</v>
      </c>
      <c r="Z88">
        <f t="shared" si="2"/>
        <v>1.3947004047870737E-4</v>
      </c>
      <c r="AA88">
        <f t="shared" si="2"/>
        <v>1.1650427235737634E-3</v>
      </c>
      <c r="AB88">
        <f t="shared" si="2"/>
        <v>2.2027161205956454E-4</v>
      </c>
      <c r="AC88">
        <f t="shared" si="2"/>
        <v>1.2266666735323944E-4</v>
      </c>
      <c r="AD88">
        <f t="shared" si="2"/>
        <v>1.468263953736343E-4</v>
      </c>
      <c r="AE88">
        <f t="shared" si="2"/>
        <v>1.6852236929618927E-4</v>
      </c>
      <c r="AF88">
        <f t="shared" si="2"/>
        <v>3.2623331825211332E-7</v>
      </c>
      <c r="AG88">
        <f t="shared" si="2"/>
        <v>0</v>
      </c>
      <c r="AH88">
        <f t="shared" si="2"/>
        <v>1.3474858197064286E-6</v>
      </c>
      <c r="AI88">
        <f t="shared" si="2"/>
        <v>1.3530557737275519E-4</v>
      </c>
      <c r="AJ88">
        <f t="shared" si="2"/>
        <v>5.491434260321117E-4</v>
      </c>
      <c r="AK88">
        <f t="shared" si="2"/>
        <v>0</v>
      </c>
      <c r="AL88">
        <f t="shared" si="2"/>
        <v>5.5427822157293107E-4</v>
      </c>
      <c r="AM88">
        <f t="shared" si="2"/>
        <v>3.559793797243259E-6</v>
      </c>
      <c r="AN88">
        <f t="shared" si="2"/>
        <v>0</v>
      </c>
      <c r="AO88">
        <f t="shared" si="2"/>
        <v>1.1794894358586074E-4</v>
      </c>
      <c r="AP88">
        <f t="shared" si="2"/>
        <v>6.4452686504900009E-3</v>
      </c>
      <c r="AQ88">
        <f t="shared" si="2"/>
        <v>0</v>
      </c>
      <c r="AR88">
        <f t="shared" si="2"/>
        <v>193.26604086200001</v>
      </c>
      <c r="AS88">
        <f t="shared" si="2"/>
        <v>15697.630655736381</v>
      </c>
      <c r="AT88">
        <f t="shared" si="2"/>
        <v>26346.72751361394</v>
      </c>
      <c r="AU88">
        <f t="shared" si="1"/>
        <v>11463.01785373299</v>
      </c>
    </row>
    <row r="89" spans="1:47" x14ac:dyDescent="0.25">
      <c r="A89" s="146"/>
      <c r="B89" s="1" t="s">
        <v>13</v>
      </c>
      <c r="C89" s="1">
        <v>11</v>
      </c>
      <c r="D89" s="1" t="s">
        <v>50</v>
      </c>
      <c r="E89">
        <f t="shared" si="2"/>
        <v>9.1642863320318841E-7</v>
      </c>
      <c r="F89">
        <f t="shared" si="2"/>
        <v>2.0658138315894119E-4</v>
      </c>
      <c r="G89">
        <f t="shared" si="2"/>
        <v>7.1149533373132999E-3</v>
      </c>
      <c r="H89">
        <f t="shared" si="2"/>
        <v>5.724067427725044E-3</v>
      </c>
      <c r="I89">
        <f t="shared" si="2"/>
        <v>3.1209720008928354E-3</v>
      </c>
      <c r="J89">
        <f t="shared" si="2"/>
        <v>1.2252201738778433E-3</v>
      </c>
      <c r="K89">
        <f t="shared" si="2"/>
        <v>0</v>
      </c>
      <c r="L89">
        <f t="shared" si="2"/>
        <v>9.00714708632952E-3</v>
      </c>
      <c r="M89">
        <f t="shared" si="2"/>
        <v>3.0272034421154727E-3</v>
      </c>
      <c r="N89">
        <f t="shared" si="2"/>
        <v>8.4487924002407851E-3</v>
      </c>
      <c r="O89">
        <f t="shared" si="2"/>
        <v>0.22691348842247794</v>
      </c>
      <c r="P89">
        <f t="shared" si="2"/>
        <v>2.1222163026530613E-2</v>
      </c>
      <c r="Q89">
        <f t="shared" si="2"/>
        <v>7.6494170683842951E-3</v>
      </c>
      <c r="R89">
        <f t="shared" si="2"/>
        <v>1.2565597577492658E-9</v>
      </c>
      <c r="S89">
        <f t="shared" si="2"/>
        <v>0</v>
      </c>
      <c r="T89">
        <f t="shared" si="2"/>
        <v>3.3375283077959407E-9</v>
      </c>
      <c r="U89">
        <f t="shared" si="2"/>
        <v>3.8410613183014521E-4</v>
      </c>
      <c r="V89">
        <f t="shared" si="2"/>
        <v>2.1628358809389441E-6</v>
      </c>
      <c r="W89">
        <f t="shared" si="2"/>
        <v>9.2003448143128109E-5</v>
      </c>
      <c r="X89">
        <f t="shared" si="2"/>
        <v>3.120440072430693E-7</v>
      </c>
      <c r="Y89">
        <f t="shared" si="2"/>
        <v>2.9549940847428517E-4</v>
      </c>
      <c r="Z89">
        <f t="shared" si="2"/>
        <v>9.2282665566294404E-4</v>
      </c>
      <c r="AA89">
        <f t="shared" si="2"/>
        <v>1.3455238423494689E-2</v>
      </c>
      <c r="AB89">
        <f t="shared" si="2"/>
        <v>6.5286935523909382E-4</v>
      </c>
      <c r="AC89">
        <f t="shared" si="2"/>
        <v>1.7943801980479117E-5</v>
      </c>
      <c r="AD89">
        <f t="shared" si="2"/>
        <v>2.0320369278833039E-5</v>
      </c>
      <c r="AE89">
        <f t="shared" si="2"/>
        <v>5.6927493598648553E-5</v>
      </c>
      <c r="AF89">
        <f t="shared" si="2"/>
        <v>7.7195403588263512E-5</v>
      </c>
      <c r="AG89">
        <f t="shared" si="2"/>
        <v>1.0579115643141379E-6</v>
      </c>
      <c r="AH89">
        <f t="shared" si="2"/>
        <v>2.2327869727478943E-4</v>
      </c>
      <c r="AI89">
        <f t="shared" si="2"/>
        <v>2.1045889765086255E-5</v>
      </c>
      <c r="AJ89">
        <f t="shared" si="2"/>
        <v>5.4862709090563338E-7</v>
      </c>
      <c r="AK89">
        <f t="shared" si="2"/>
        <v>0</v>
      </c>
      <c r="AL89">
        <f t="shared" si="2"/>
        <v>5.4700246721062233E-7</v>
      </c>
      <c r="AM89">
        <f t="shared" si="2"/>
        <v>1.5659548129724471E-6</v>
      </c>
      <c r="AN89">
        <f t="shared" si="2"/>
        <v>0</v>
      </c>
      <c r="AO89">
        <f t="shared" si="2"/>
        <v>1.6720773943959782E-5</v>
      </c>
      <c r="AP89">
        <f t="shared" si="2"/>
        <v>16.886067520073059</v>
      </c>
      <c r="AQ89">
        <f t="shared" si="2"/>
        <v>0</v>
      </c>
      <c r="AR89">
        <f t="shared" si="2"/>
        <v>208.16611535699991</v>
      </c>
      <c r="AS89">
        <f t="shared" si="2"/>
        <v>8231.5129254492913</v>
      </c>
      <c r="AT89">
        <f t="shared" si="2"/>
        <v>14084.554659323299</v>
      </c>
      <c r="AU89">
        <f t="shared" si="1"/>
        <v>11200.641866059919</v>
      </c>
    </row>
    <row r="90" spans="1:47" x14ac:dyDescent="0.25">
      <c r="A90" s="146"/>
      <c r="B90" s="1" t="s">
        <v>14</v>
      </c>
      <c r="C90" s="1">
        <v>12</v>
      </c>
      <c r="D90" s="1" t="s">
        <v>51</v>
      </c>
      <c r="E90">
        <f t="shared" si="2"/>
        <v>5.1553324616732496E-2</v>
      </c>
      <c r="F90">
        <f t="shared" si="2"/>
        <v>2.2689052418670183E-2</v>
      </c>
      <c r="G90">
        <f t="shared" si="2"/>
        <v>0.31164379784185792</v>
      </c>
      <c r="H90">
        <f t="shared" si="2"/>
        <v>0.11348213418290616</v>
      </c>
      <c r="I90">
        <f t="shared" si="2"/>
        <v>8.9484543092838542E-2</v>
      </c>
      <c r="J90">
        <f t="shared" si="2"/>
        <v>6.2020791359139238E-2</v>
      </c>
      <c r="K90">
        <f t="shared" si="2"/>
        <v>2.603522969239546E-2</v>
      </c>
      <c r="L90">
        <f t="shared" si="2"/>
        <v>0.11090661143184286</v>
      </c>
      <c r="M90">
        <f t="shared" si="2"/>
        <v>2.689346131675872E-2</v>
      </c>
      <c r="N90">
        <f t="shared" si="2"/>
        <v>0.10603177825173851</v>
      </c>
      <c r="O90">
        <f t="shared" si="2"/>
        <v>5.0740375928215009E-2</v>
      </c>
      <c r="P90">
        <f t="shared" si="2"/>
        <v>0.24513910430292263</v>
      </c>
      <c r="Q90">
        <f t="shared" si="2"/>
        <v>0.15266954795663706</v>
      </c>
      <c r="R90">
        <f t="shared" si="2"/>
        <v>5.1009611918537675E-3</v>
      </c>
      <c r="S90">
        <f t="shared" si="2"/>
        <v>0</v>
      </c>
      <c r="T90">
        <f t="shared" si="2"/>
        <v>3.2444970086086293E-3</v>
      </c>
      <c r="U90">
        <f t="shared" si="2"/>
        <v>7.932116876531576E-3</v>
      </c>
      <c r="V90">
        <f t="shared" si="2"/>
        <v>4.1274553300919975E-2</v>
      </c>
      <c r="W90">
        <f t="shared" si="2"/>
        <v>1.0756658056811665E-2</v>
      </c>
      <c r="X90">
        <f t="shared" si="2"/>
        <v>2.2854729677336125E-2</v>
      </c>
      <c r="Y90">
        <f t="shared" si="2"/>
        <v>1.1272907649704697E-2</v>
      </c>
      <c r="Z90">
        <f t="shared" si="2"/>
        <v>1.0180892554893399E-2</v>
      </c>
      <c r="AA90">
        <f t="shared" si="2"/>
        <v>0.16556201386757008</v>
      </c>
      <c r="AB90">
        <f t="shared" si="2"/>
        <v>6.42824820263194E-3</v>
      </c>
      <c r="AC90">
        <f t="shared" si="2"/>
        <v>6.0339069825033204E-3</v>
      </c>
      <c r="AD90">
        <f t="shared" si="2"/>
        <v>7.5050760228730648E-3</v>
      </c>
      <c r="AE90">
        <f t="shared" si="2"/>
        <v>1.0737675395159872E-2</v>
      </c>
      <c r="AF90">
        <f t="shared" si="2"/>
        <v>1.0052634330896682E-3</v>
      </c>
      <c r="AG90">
        <f t="shared" si="2"/>
        <v>3.5008728979887509E-5</v>
      </c>
      <c r="AH90">
        <f t="shared" si="2"/>
        <v>6.6663455698567006E-3</v>
      </c>
      <c r="AI90">
        <f t="shared" si="2"/>
        <v>6.7899819490984201E-3</v>
      </c>
      <c r="AJ90">
        <f t="shared" si="2"/>
        <v>1.9537032215912381E-2</v>
      </c>
      <c r="AK90">
        <f t="shared" si="2"/>
        <v>0</v>
      </c>
      <c r="AL90">
        <f t="shared" si="2"/>
        <v>1.9730506967243093E-2</v>
      </c>
      <c r="AM90">
        <f t="shared" si="2"/>
        <v>2.0994884879950021E-2</v>
      </c>
      <c r="AN90">
        <f t="shared" si="2"/>
        <v>0</v>
      </c>
      <c r="AO90">
        <f t="shared" si="2"/>
        <v>6.0416448369629058E-3</v>
      </c>
      <c r="AP90">
        <f t="shared" si="2"/>
        <v>79484.848894050287</v>
      </c>
      <c r="AQ90">
        <f t="shared" si="2"/>
        <v>3033.148594969739</v>
      </c>
      <c r="AR90">
        <f t="shared" si="2"/>
        <v>78686.154336333566</v>
      </c>
      <c r="AS90">
        <f t="shared" si="2"/>
        <v>216988.52112075489</v>
      </c>
      <c r="AT90">
        <f t="shared" si="2"/>
        <v>411799.42370701121</v>
      </c>
      <c r="AU90">
        <f t="shared" si="1"/>
        <v>221434.9431836406</v>
      </c>
    </row>
    <row r="91" spans="1:47" x14ac:dyDescent="0.25">
      <c r="A91" s="146"/>
      <c r="B91" s="1" t="s">
        <v>15</v>
      </c>
      <c r="C91" s="1">
        <v>13</v>
      </c>
      <c r="D91" s="1" t="s">
        <v>52</v>
      </c>
      <c r="E91">
        <f t="shared" si="2"/>
        <v>3.7326648883932068E-3</v>
      </c>
      <c r="F91">
        <f t="shared" si="2"/>
        <v>1.6679646417344248E-3</v>
      </c>
      <c r="G91">
        <f t="shared" si="2"/>
        <v>4.3839485420172864E-3</v>
      </c>
      <c r="H91">
        <f t="shared" ref="E91:AT97" si="3">H17+H54</f>
        <v>1.9755616216275782E-3</v>
      </c>
      <c r="I91">
        <f t="shared" si="3"/>
        <v>4.2915150034008196E-3</v>
      </c>
      <c r="J91">
        <f t="shared" si="3"/>
        <v>2.6646757662536695E-3</v>
      </c>
      <c r="K91">
        <f t="shared" si="3"/>
        <v>6.9695150225600275E-3</v>
      </c>
      <c r="L91">
        <f t="shared" si="3"/>
        <v>6.2040405938284431E-3</v>
      </c>
      <c r="M91">
        <f t="shared" si="3"/>
        <v>2.2850625874627777E-3</v>
      </c>
      <c r="N91">
        <f t="shared" si="3"/>
        <v>6.3541443017093172E-3</v>
      </c>
      <c r="O91">
        <f t="shared" si="3"/>
        <v>3.1822485277854845E-3</v>
      </c>
      <c r="P91">
        <f t="shared" si="3"/>
        <v>7.6288454118484368E-3</v>
      </c>
      <c r="Q91">
        <f t="shared" si="3"/>
        <v>0.11867632600304788</v>
      </c>
      <c r="R91">
        <f t="shared" si="3"/>
        <v>5.4737561799355391E-4</v>
      </c>
      <c r="S91">
        <f t="shared" si="3"/>
        <v>0</v>
      </c>
      <c r="T91">
        <f t="shared" si="3"/>
        <v>5.5955167208417427E-4</v>
      </c>
      <c r="U91">
        <f t="shared" si="3"/>
        <v>4.427659496590082E-3</v>
      </c>
      <c r="V91">
        <f t="shared" si="3"/>
        <v>2.1154387373669968E-3</v>
      </c>
      <c r="W91">
        <f t="shared" si="3"/>
        <v>6.1791282761440962E-3</v>
      </c>
      <c r="X91">
        <f t="shared" si="3"/>
        <v>8.3438344946282685E-3</v>
      </c>
      <c r="Y91">
        <f t="shared" si="3"/>
        <v>2.8127452201889756E-2</v>
      </c>
      <c r="Z91">
        <f t="shared" si="3"/>
        <v>5.8840710950597312E-3</v>
      </c>
      <c r="AA91">
        <f t="shared" si="3"/>
        <v>9.2002186641269874E-3</v>
      </c>
      <c r="AB91">
        <f t="shared" si="3"/>
        <v>1.344836899212158E-2</v>
      </c>
      <c r="AC91">
        <f t="shared" si="3"/>
        <v>4.2907435216854167E-3</v>
      </c>
      <c r="AD91">
        <f t="shared" si="3"/>
        <v>3.3822896543806921E-3</v>
      </c>
      <c r="AE91">
        <f t="shared" si="3"/>
        <v>1.5482856369864892E-2</v>
      </c>
      <c r="AF91">
        <f t="shared" si="3"/>
        <v>1.1004042728633954E-2</v>
      </c>
      <c r="AG91">
        <f t="shared" si="3"/>
        <v>2.0890757272399542E-3</v>
      </c>
      <c r="AH91">
        <f t="shared" si="3"/>
        <v>2.1899613460124777E-2</v>
      </c>
      <c r="AI91">
        <f t="shared" si="3"/>
        <v>3.434975826210801E-3</v>
      </c>
      <c r="AJ91">
        <f t="shared" si="3"/>
        <v>9.9062785227230958E-4</v>
      </c>
      <c r="AK91">
        <f t="shared" si="3"/>
        <v>0</v>
      </c>
      <c r="AL91">
        <f t="shared" si="3"/>
        <v>5.8512687333139033E-4</v>
      </c>
      <c r="AM91">
        <f t="shared" si="3"/>
        <v>1.3082696282541372E-2</v>
      </c>
      <c r="AN91">
        <f t="shared" si="3"/>
        <v>0</v>
      </c>
      <c r="AO91">
        <f t="shared" si="3"/>
        <v>2.3573034777636523E-3</v>
      </c>
      <c r="AP91">
        <f t="shared" si="3"/>
        <v>9095.3069962999998</v>
      </c>
      <c r="AQ91">
        <f t="shared" si="3"/>
        <v>0</v>
      </c>
      <c r="AR91">
        <f t="shared" si="3"/>
        <v>286712.94044299994</v>
      </c>
      <c r="AS91">
        <f t="shared" si="3"/>
        <v>6194.5524148583081</v>
      </c>
      <c r="AT91">
        <f t="shared" si="3"/>
        <v>364404.35314479627</v>
      </c>
      <c r="AU91">
        <f t="shared" si="1"/>
        <v>5572.8800450473491</v>
      </c>
    </row>
    <row r="92" spans="1:47" x14ac:dyDescent="0.25">
      <c r="A92" s="146"/>
      <c r="B92" s="1" t="s">
        <v>16</v>
      </c>
      <c r="C92" s="1">
        <v>14</v>
      </c>
      <c r="D92" s="1" t="s">
        <v>53</v>
      </c>
      <c r="E92">
        <f t="shared" si="3"/>
        <v>6.0757045426372116E-3</v>
      </c>
      <c r="F92">
        <f t="shared" si="3"/>
        <v>5.1161901307166576E-3</v>
      </c>
      <c r="G92">
        <f t="shared" si="3"/>
        <v>2.478197115285307E-3</v>
      </c>
      <c r="H92">
        <f t="shared" si="3"/>
        <v>4.8590715833282914E-3</v>
      </c>
      <c r="I92">
        <f t="shared" si="3"/>
        <v>4.5989001246745402E-3</v>
      </c>
      <c r="J92">
        <f t="shared" si="3"/>
        <v>2.906693238139E-3</v>
      </c>
      <c r="K92">
        <f t="shared" si="3"/>
        <v>7.436558269637206E-3</v>
      </c>
      <c r="L92">
        <f t="shared" si="3"/>
        <v>4.5228563032466799E-3</v>
      </c>
      <c r="M92">
        <f t="shared" si="3"/>
        <v>3.5353249968117359E-3</v>
      </c>
      <c r="N92">
        <f t="shared" si="3"/>
        <v>3.7492278461739421E-3</v>
      </c>
      <c r="O92">
        <f t="shared" si="3"/>
        <v>4.8204347135745937E-3</v>
      </c>
      <c r="P92">
        <f t="shared" si="3"/>
        <v>3.2428971164300139E-3</v>
      </c>
      <c r="Q92">
        <f t="shared" si="3"/>
        <v>1.2720334250071899E-3</v>
      </c>
      <c r="R92">
        <f t="shared" si="3"/>
        <v>0.34032039585853135</v>
      </c>
      <c r="S92">
        <f t="shared" si="3"/>
        <v>0</v>
      </c>
      <c r="T92">
        <f t="shared" si="3"/>
        <v>5.5888388489369117E-3</v>
      </c>
      <c r="U92">
        <f t="shared" si="3"/>
        <v>1.0613058731079662E-3</v>
      </c>
      <c r="V92">
        <f t="shared" si="3"/>
        <v>1.1131381832397639E-3</v>
      </c>
      <c r="W92">
        <f t="shared" si="3"/>
        <v>1.540280457275088E-3</v>
      </c>
      <c r="X92">
        <f t="shared" si="3"/>
        <v>5.2406437214449026E-3</v>
      </c>
      <c r="Y92">
        <f t="shared" si="3"/>
        <v>8.0986046477857954E-2</v>
      </c>
      <c r="Z92">
        <f t="shared" si="3"/>
        <v>2.6642128159603384E-3</v>
      </c>
      <c r="AA92">
        <f t="shared" si="3"/>
        <v>6.7110653471142354E-3</v>
      </c>
      <c r="AB92">
        <f t="shared" si="3"/>
        <v>1.0525946981661892E-3</v>
      </c>
      <c r="AC92">
        <f t="shared" si="3"/>
        <v>3.8241597037883784E-3</v>
      </c>
      <c r="AD92">
        <f t="shared" si="3"/>
        <v>1.478685285960304E-3</v>
      </c>
      <c r="AE92">
        <f t="shared" si="3"/>
        <v>5.3550710003025881E-3</v>
      </c>
      <c r="AF92">
        <f t="shared" si="3"/>
        <v>3.3750276562112161E-3</v>
      </c>
      <c r="AG92">
        <f t="shared" si="3"/>
        <v>8.3071721501335859E-3</v>
      </c>
      <c r="AH92">
        <f t="shared" si="3"/>
        <v>2.336832573023387E-3</v>
      </c>
      <c r="AI92">
        <f t="shared" si="3"/>
        <v>4.2284167842549583E-3</v>
      </c>
      <c r="AJ92">
        <f t="shared" si="3"/>
        <v>2.7418905868820151E-3</v>
      </c>
      <c r="AK92">
        <f t="shared" si="3"/>
        <v>0</v>
      </c>
      <c r="AL92">
        <f t="shared" si="3"/>
        <v>2.7668134871620341E-3</v>
      </c>
      <c r="AM92">
        <f t="shared" si="3"/>
        <v>3.81565791948463E-3</v>
      </c>
      <c r="AN92">
        <f t="shared" si="3"/>
        <v>0</v>
      </c>
      <c r="AO92">
        <f t="shared" si="3"/>
        <v>1.8757298710931774E-3</v>
      </c>
      <c r="AP92">
        <f t="shared" si="3"/>
        <v>17428.541980868278</v>
      </c>
      <c r="AQ92">
        <f t="shared" si="3"/>
        <v>660.00664010414278</v>
      </c>
      <c r="AR92">
        <f t="shared" si="3"/>
        <v>510.15090486747903</v>
      </c>
      <c r="AS92">
        <f t="shared" si="3"/>
        <v>3101.6746578196639</v>
      </c>
      <c r="AT92">
        <f t="shared" si="3"/>
        <v>45207.388994407549</v>
      </c>
      <c r="AU92">
        <f t="shared" si="1"/>
        <v>3912.1951008333922</v>
      </c>
    </row>
    <row r="93" spans="1:47" x14ac:dyDescent="0.25">
      <c r="A93" s="146"/>
      <c r="B93" s="1" t="s">
        <v>17</v>
      </c>
      <c r="C93" s="1">
        <v>15</v>
      </c>
      <c r="D93" s="1" t="s">
        <v>54</v>
      </c>
      <c r="E93">
        <f t="shared" si="3"/>
        <v>0</v>
      </c>
      <c r="F93">
        <f t="shared" si="3"/>
        <v>0</v>
      </c>
      <c r="G93">
        <f t="shared" si="3"/>
        <v>0</v>
      </c>
      <c r="H93">
        <f t="shared" si="3"/>
        <v>0</v>
      </c>
      <c r="I93">
        <f t="shared" si="3"/>
        <v>0</v>
      </c>
      <c r="J93">
        <f t="shared" si="3"/>
        <v>0</v>
      </c>
      <c r="K93">
        <f t="shared" si="3"/>
        <v>0</v>
      </c>
      <c r="L93">
        <f t="shared" si="3"/>
        <v>0</v>
      </c>
      <c r="M93">
        <f t="shared" si="3"/>
        <v>0</v>
      </c>
      <c r="N93">
        <f t="shared" si="3"/>
        <v>0</v>
      </c>
      <c r="O93">
        <f t="shared" si="3"/>
        <v>0</v>
      </c>
      <c r="P93">
        <f t="shared" si="3"/>
        <v>0</v>
      </c>
      <c r="Q93">
        <f t="shared" si="3"/>
        <v>0</v>
      </c>
      <c r="R93">
        <f t="shared" si="3"/>
        <v>0</v>
      </c>
      <c r="S93">
        <f t="shared" si="3"/>
        <v>0</v>
      </c>
      <c r="T93">
        <f t="shared" si="3"/>
        <v>0</v>
      </c>
      <c r="U93">
        <f t="shared" si="3"/>
        <v>0</v>
      </c>
      <c r="V93">
        <f t="shared" si="3"/>
        <v>0</v>
      </c>
      <c r="W93">
        <f t="shared" si="3"/>
        <v>0</v>
      </c>
      <c r="X93">
        <f t="shared" si="3"/>
        <v>0</v>
      </c>
      <c r="Y93">
        <f t="shared" si="3"/>
        <v>0</v>
      </c>
      <c r="Z93">
        <f t="shared" si="3"/>
        <v>0</v>
      </c>
      <c r="AA93">
        <f t="shared" si="3"/>
        <v>0</v>
      </c>
      <c r="AB93">
        <f t="shared" si="3"/>
        <v>0</v>
      </c>
      <c r="AC93">
        <f t="shared" si="3"/>
        <v>0</v>
      </c>
      <c r="AD93">
        <f t="shared" si="3"/>
        <v>0</v>
      </c>
      <c r="AE93">
        <f t="shared" si="3"/>
        <v>0</v>
      </c>
      <c r="AF93">
        <f t="shared" si="3"/>
        <v>0</v>
      </c>
      <c r="AG93">
        <f t="shared" si="3"/>
        <v>0</v>
      </c>
      <c r="AH93">
        <f t="shared" si="3"/>
        <v>0</v>
      </c>
      <c r="AI93">
        <f t="shared" si="3"/>
        <v>0</v>
      </c>
      <c r="AJ93">
        <f t="shared" si="3"/>
        <v>0</v>
      </c>
      <c r="AK93">
        <f t="shared" si="3"/>
        <v>0</v>
      </c>
      <c r="AL93">
        <f t="shared" si="3"/>
        <v>0</v>
      </c>
      <c r="AM93">
        <f t="shared" si="3"/>
        <v>0</v>
      </c>
      <c r="AN93">
        <f t="shared" si="3"/>
        <v>0</v>
      </c>
      <c r="AO93">
        <f t="shared" si="3"/>
        <v>0</v>
      </c>
      <c r="AP93">
        <f t="shared" si="3"/>
        <v>0</v>
      </c>
      <c r="AQ93">
        <f t="shared" si="3"/>
        <v>0</v>
      </c>
      <c r="AR93">
        <f t="shared" si="3"/>
        <v>0</v>
      </c>
      <c r="AS93">
        <f t="shared" si="3"/>
        <v>0</v>
      </c>
      <c r="AT93">
        <f t="shared" si="3"/>
        <v>0</v>
      </c>
      <c r="AU93">
        <f t="shared" si="1"/>
        <v>0</v>
      </c>
    </row>
    <row r="94" spans="1:47" x14ac:dyDescent="0.25">
      <c r="A94" s="146"/>
      <c r="B94" s="1" t="s">
        <v>18</v>
      </c>
      <c r="C94" s="1">
        <v>16</v>
      </c>
      <c r="D94" s="1" t="s">
        <v>55</v>
      </c>
      <c r="E94">
        <f t="shared" si="3"/>
        <v>1.6819300480372262E-2</v>
      </c>
      <c r="F94">
        <f t="shared" si="3"/>
        <v>1.4604739921101353E-2</v>
      </c>
      <c r="G94">
        <f t="shared" si="3"/>
        <v>6.5206061394229749E-3</v>
      </c>
      <c r="H94">
        <f t="shared" si="3"/>
        <v>1.0188581477003087E-2</v>
      </c>
      <c r="I94">
        <f t="shared" si="3"/>
        <v>1.5688166727344601E-2</v>
      </c>
      <c r="J94">
        <f t="shared" si="3"/>
        <v>1.1595255909855887E-2</v>
      </c>
      <c r="K94">
        <f t="shared" si="3"/>
        <v>1.5130647299295603E-2</v>
      </c>
      <c r="L94">
        <f t="shared" si="3"/>
        <v>9.8695416313850006E-3</v>
      </c>
      <c r="M94">
        <f t="shared" si="3"/>
        <v>1.0475572456013183E-2</v>
      </c>
      <c r="N94">
        <f t="shared" si="3"/>
        <v>7.8871425914358601E-3</v>
      </c>
      <c r="O94">
        <f t="shared" si="3"/>
        <v>1.1495133094789594E-2</v>
      </c>
      <c r="P94">
        <f t="shared" si="3"/>
        <v>9.4199269656427033E-3</v>
      </c>
      <c r="Q94">
        <f t="shared" si="3"/>
        <v>4.8590708745512102E-3</v>
      </c>
      <c r="R94">
        <f t="shared" si="3"/>
        <v>1.6891399879969061E-2</v>
      </c>
      <c r="S94">
        <f t="shared" si="3"/>
        <v>0</v>
      </c>
      <c r="T94">
        <f t="shared" si="3"/>
        <v>6.8564948866150277E-2</v>
      </c>
      <c r="U94">
        <f t="shared" si="3"/>
        <v>2.6181679796202606E-3</v>
      </c>
      <c r="V94">
        <f t="shared" si="3"/>
        <v>5.6619027963416713E-3</v>
      </c>
      <c r="W94">
        <f t="shared" si="3"/>
        <v>1.0012208337902704E-2</v>
      </c>
      <c r="X94">
        <f t="shared" si="3"/>
        <v>2.0923186541690317E-2</v>
      </c>
      <c r="Y94">
        <f t="shared" si="3"/>
        <v>0.22181577911601888</v>
      </c>
      <c r="Z94">
        <f t="shared" si="3"/>
        <v>2.2700056737636674E-2</v>
      </c>
      <c r="AA94">
        <f t="shared" si="3"/>
        <v>1.4595165835515676E-2</v>
      </c>
      <c r="AB94">
        <f t="shared" si="3"/>
        <v>2.2829118666638053E-3</v>
      </c>
      <c r="AC94">
        <f t="shared" si="3"/>
        <v>7.5863244428506539E-3</v>
      </c>
      <c r="AD94">
        <f t="shared" si="3"/>
        <v>2.932564817512427E-3</v>
      </c>
      <c r="AE94">
        <f t="shared" si="3"/>
        <v>1.0647710353141542E-2</v>
      </c>
      <c r="AF94">
        <f t="shared" si="3"/>
        <v>6.7365390916980326E-3</v>
      </c>
      <c r="AG94">
        <f t="shared" si="3"/>
        <v>5.0764571586798646E-2</v>
      </c>
      <c r="AH94">
        <f t="shared" si="3"/>
        <v>4.7149581473121295E-3</v>
      </c>
      <c r="AI94">
        <f t="shared" si="3"/>
        <v>8.3894489124219113E-3</v>
      </c>
      <c r="AJ94">
        <f t="shared" si="3"/>
        <v>8.950498263346653E-3</v>
      </c>
      <c r="AK94">
        <f t="shared" si="3"/>
        <v>0</v>
      </c>
      <c r="AL94">
        <f t="shared" si="3"/>
        <v>9.0378501293917179E-3</v>
      </c>
      <c r="AM94">
        <f t="shared" si="3"/>
        <v>1.1706379676932822E-2</v>
      </c>
      <c r="AN94">
        <f t="shared" si="3"/>
        <v>0</v>
      </c>
      <c r="AO94">
        <f t="shared" si="3"/>
        <v>3.7190580156404897E-3</v>
      </c>
      <c r="AP94">
        <f t="shared" si="3"/>
        <v>26500.682921131829</v>
      </c>
      <c r="AQ94">
        <f t="shared" si="3"/>
        <v>14020.72583568783</v>
      </c>
      <c r="AR94">
        <f t="shared" si="3"/>
        <v>1279.3262058201415</v>
      </c>
      <c r="AS94">
        <f t="shared" si="3"/>
        <v>11535.282340995431</v>
      </c>
      <c r="AT94">
        <f t="shared" si="3"/>
        <v>89898.150116207165</v>
      </c>
      <c r="AU94">
        <f t="shared" si="1"/>
        <v>19500.533924576939</v>
      </c>
    </row>
    <row r="95" spans="1:47" x14ac:dyDescent="0.25">
      <c r="A95" s="146"/>
      <c r="B95" s="1" t="s">
        <v>19</v>
      </c>
      <c r="C95" s="1">
        <v>17</v>
      </c>
      <c r="D95" s="1" t="s">
        <v>56</v>
      </c>
      <c r="E95">
        <f t="shared" si="3"/>
        <v>2.8575638146872089E-4</v>
      </c>
      <c r="F95">
        <f t="shared" si="3"/>
        <v>1.9359807223552446E-4</v>
      </c>
      <c r="G95">
        <f t="shared" si="3"/>
        <v>8.4921090347144502E-5</v>
      </c>
      <c r="H95">
        <f t="shared" si="3"/>
        <v>3.7341379105004194E-4</v>
      </c>
      <c r="I95">
        <f t="shared" si="3"/>
        <v>2.6587318572911505E-4</v>
      </c>
      <c r="J95">
        <f t="shared" si="3"/>
        <v>1.4761851519911397E-4</v>
      </c>
      <c r="K95">
        <f t="shared" si="3"/>
        <v>3.9406733281178649E-3</v>
      </c>
      <c r="L95">
        <f t="shared" si="3"/>
        <v>9.6269958738643145E-5</v>
      </c>
      <c r="M95">
        <f t="shared" si="3"/>
        <v>1.3243903441175481E-4</v>
      </c>
      <c r="N95">
        <f t="shared" si="3"/>
        <v>1.6014640552471234E-4</v>
      </c>
      <c r="O95">
        <f t="shared" si="3"/>
        <v>3.6868009849625767E-4</v>
      </c>
      <c r="P95">
        <f t="shared" si="3"/>
        <v>1.2133888675202918E-4</v>
      </c>
      <c r="Q95">
        <f t="shared" si="3"/>
        <v>3.2977145666100363E-4</v>
      </c>
      <c r="R95">
        <f t="shared" si="3"/>
        <v>4.6137785667966878E-5</v>
      </c>
      <c r="S95">
        <f t="shared" si="3"/>
        <v>0</v>
      </c>
      <c r="T95">
        <f t="shared" si="3"/>
        <v>8.5880339808939529E-5</v>
      </c>
      <c r="U95">
        <f t="shared" si="3"/>
        <v>0.60587059821780653</v>
      </c>
      <c r="V95">
        <f t="shared" si="3"/>
        <v>8.554245297725121E-5</v>
      </c>
      <c r="W95">
        <f t="shared" si="3"/>
        <v>4.1056009359037784E-5</v>
      </c>
      <c r="X95">
        <f t="shared" si="3"/>
        <v>2.1946736179149128E-5</v>
      </c>
      <c r="Y95">
        <f t="shared" si="3"/>
        <v>6.1344353743851276E-3</v>
      </c>
      <c r="Z95">
        <f t="shared" si="3"/>
        <v>2.8266164291572375E-5</v>
      </c>
      <c r="AA95">
        <f t="shared" si="3"/>
        <v>1.4369383199743221E-4</v>
      </c>
      <c r="AB95">
        <f t="shared" si="3"/>
        <v>7.5816057315099085E-5</v>
      </c>
      <c r="AC95">
        <f t="shared" si="3"/>
        <v>2.9340752790422059E-4</v>
      </c>
      <c r="AD95">
        <f t="shared" si="3"/>
        <v>1.1323875789177567E-4</v>
      </c>
      <c r="AE95">
        <f t="shared" si="3"/>
        <v>4.1080204485917187E-4</v>
      </c>
      <c r="AF95">
        <f t="shared" si="3"/>
        <v>2.5922383455021544E-4</v>
      </c>
      <c r="AG95">
        <f t="shared" si="3"/>
        <v>3.5704776038953799E-2</v>
      </c>
      <c r="AH95">
        <f t="shared" si="3"/>
        <v>1.782294334556761E-4</v>
      </c>
      <c r="AI95">
        <f t="shared" si="3"/>
        <v>3.2420535745753329E-4</v>
      </c>
      <c r="AJ95">
        <f t="shared" si="3"/>
        <v>9.5216236178799368E-5</v>
      </c>
      <c r="AK95">
        <f t="shared" si="3"/>
        <v>0</v>
      </c>
      <c r="AL95">
        <f t="shared" si="3"/>
        <v>9.5823475705626021E-5</v>
      </c>
      <c r="AM95">
        <f t="shared" si="3"/>
        <v>1.8482669795625691E-4</v>
      </c>
      <c r="AN95">
        <f t="shared" si="3"/>
        <v>0</v>
      </c>
      <c r="AO95">
        <f t="shared" si="3"/>
        <v>1.4387170188420411E-4</v>
      </c>
      <c r="AP95">
        <f t="shared" si="3"/>
        <v>6318.2195160314259</v>
      </c>
      <c r="AQ95">
        <f t="shared" si="3"/>
        <v>112.6420306531802</v>
      </c>
      <c r="AR95">
        <f t="shared" si="3"/>
        <v>136.22314569560257</v>
      </c>
      <c r="AS95">
        <f t="shared" si="3"/>
        <v>9456.762318541736</v>
      </c>
      <c r="AT95">
        <f t="shared" si="3"/>
        <v>14669.176876997321</v>
      </c>
      <c r="AU95">
        <f t="shared" si="1"/>
        <v>10653.939497108209</v>
      </c>
    </row>
    <row r="96" spans="1:47" x14ac:dyDescent="0.25">
      <c r="A96" s="146"/>
      <c r="B96" s="1" t="s">
        <v>20</v>
      </c>
      <c r="C96" s="1">
        <v>18</v>
      </c>
      <c r="D96" s="1" t="s">
        <v>57</v>
      </c>
      <c r="E96">
        <f t="shared" si="3"/>
        <v>2.6613218211633528E-4</v>
      </c>
      <c r="F96">
        <f t="shared" si="3"/>
        <v>3.8790043909681029E-4</v>
      </c>
      <c r="G96">
        <f t="shared" si="3"/>
        <v>2.8447505553921831E-4</v>
      </c>
      <c r="H96">
        <f t="shared" si="3"/>
        <v>1.3618215882227236E-3</v>
      </c>
      <c r="I96">
        <f t="shared" si="3"/>
        <v>8.2916082667479699E-4</v>
      </c>
      <c r="J96">
        <f t="shared" si="3"/>
        <v>4.6925442742931167E-4</v>
      </c>
      <c r="K96">
        <f t="shared" si="3"/>
        <v>4.2279872182085802E-4</v>
      </c>
      <c r="L96">
        <f t="shared" si="3"/>
        <v>1.5385331627263223E-3</v>
      </c>
      <c r="M96">
        <f t="shared" si="3"/>
        <v>9.6288909379777616E-4</v>
      </c>
      <c r="N96">
        <f t="shared" si="3"/>
        <v>5.6566936140076021E-4</v>
      </c>
      <c r="O96">
        <f t="shared" si="3"/>
        <v>3.8318655640096571E-4</v>
      </c>
      <c r="P96">
        <f t="shared" si="3"/>
        <v>3.2928751473122991E-4</v>
      </c>
      <c r="Q96">
        <f t="shared" si="3"/>
        <v>6.3826909610971644E-4</v>
      </c>
      <c r="R96">
        <f t="shared" si="3"/>
        <v>2.911957212623232E-4</v>
      </c>
      <c r="S96">
        <f t="shared" si="3"/>
        <v>0</v>
      </c>
      <c r="T96">
        <f t="shared" si="3"/>
        <v>3.1812907400403289E-4</v>
      </c>
      <c r="U96">
        <f t="shared" si="3"/>
        <v>1.6420355324517533E-3</v>
      </c>
      <c r="V96">
        <f t="shared" si="3"/>
        <v>0.10174262614226942</v>
      </c>
      <c r="W96">
        <f t="shared" si="3"/>
        <v>2.7883891547571199E-3</v>
      </c>
      <c r="X96">
        <f t="shared" si="3"/>
        <v>4.121976730412596E-4</v>
      </c>
      <c r="Y96">
        <f t="shared" si="3"/>
        <v>4.4314766604697407E-3</v>
      </c>
      <c r="Z96">
        <f t="shared" si="3"/>
        <v>9.28449406156355E-4</v>
      </c>
      <c r="AA96">
        <f t="shared" si="3"/>
        <v>2.2978501874579014E-3</v>
      </c>
      <c r="AB96">
        <f t="shared" si="3"/>
        <v>1.6743783444630002E-4</v>
      </c>
      <c r="AC96">
        <f t="shared" si="3"/>
        <v>1.9185788492919343E-4</v>
      </c>
      <c r="AD96">
        <f t="shared" si="3"/>
        <v>7.4057039531261402E-5</v>
      </c>
      <c r="AE96">
        <f t="shared" si="3"/>
        <v>2.6866435170062837E-4</v>
      </c>
      <c r="AF96">
        <f t="shared" si="3"/>
        <v>1.6954977913540497E-4</v>
      </c>
      <c r="AG96">
        <f t="shared" si="3"/>
        <v>1.0067442453974267E-4</v>
      </c>
      <c r="AH96">
        <f t="shared" si="3"/>
        <v>1.1682114132545687E-4</v>
      </c>
      <c r="AI96">
        <f t="shared" si="3"/>
        <v>2.1203174920447971E-4</v>
      </c>
      <c r="AJ96">
        <f t="shared" si="3"/>
        <v>9.9129089031774892E-5</v>
      </c>
      <c r="AK96">
        <f t="shared" si="3"/>
        <v>0</v>
      </c>
      <c r="AL96">
        <f t="shared" si="3"/>
        <v>9.9900692520180079E-5</v>
      </c>
      <c r="AM96">
        <f t="shared" si="3"/>
        <v>2.203119154296758E-4</v>
      </c>
      <c r="AN96">
        <f t="shared" si="3"/>
        <v>0</v>
      </c>
      <c r="AO96">
        <f t="shared" si="3"/>
        <v>9.4073587083470263E-5</v>
      </c>
      <c r="AP96">
        <f t="shared" si="3"/>
        <v>23466.776055540304</v>
      </c>
      <c r="AQ96">
        <f t="shared" si="3"/>
        <v>16.935357831011316</v>
      </c>
      <c r="AR96">
        <f t="shared" si="3"/>
        <v>8.6339994486712115</v>
      </c>
      <c r="AS96">
        <f t="shared" si="3"/>
        <v>11695.69629365336</v>
      </c>
      <c r="AT96">
        <f t="shared" si="3"/>
        <v>31888.202498260242</v>
      </c>
      <c r="AU96">
        <f t="shared" si="1"/>
        <v>13230.14034673851</v>
      </c>
    </row>
    <row r="97" spans="1:47" x14ac:dyDescent="0.25">
      <c r="A97" s="146"/>
      <c r="B97" s="1" t="s">
        <v>21</v>
      </c>
      <c r="C97" s="1">
        <v>19</v>
      </c>
      <c r="D97" s="1" t="s">
        <v>58</v>
      </c>
      <c r="E97">
        <f t="shared" si="3"/>
        <v>0.2061508967618495</v>
      </c>
      <c r="F97">
        <f t="shared" si="3"/>
        <v>0.26889374571124142</v>
      </c>
      <c r="G97">
        <f t="shared" si="3"/>
        <v>0.22005753320586874</v>
      </c>
      <c r="H97">
        <f t="shared" si="3"/>
        <v>0.41329900761750532</v>
      </c>
      <c r="I97">
        <f t="shared" si="3"/>
        <v>0.3697571373050918</v>
      </c>
      <c r="J97">
        <f t="shared" si="3"/>
        <v>0.28298640592508789</v>
      </c>
      <c r="K97">
        <f t="shared" ref="K97:AU106" si="4">K23+K60</f>
        <v>0.35309617489049044</v>
      </c>
      <c r="L97">
        <f t="shared" si="4"/>
        <v>0.46468830054173527</v>
      </c>
      <c r="M97">
        <f t="shared" si="4"/>
        <v>0.22591193183858657</v>
      </c>
      <c r="N97">
        <f t="shared" si="4"/>
        <v>0.35268102994217404</v>
      </c>
      <c r="O97">
        <f t="shared" si="4"/>
        <v>0.38538785919797269</v>
      </c>
      <c r="P97">
        <f t="shared" si="4"/>
        <v>0.23279081050156814</v>
      </c>
      <c r="Q97">
        <f t="shared" si="4"/>
        <v>0.20690332734344935</v>
      </c>
      <c r="R97">
        <f t="shared" si="4"/>
        <v>0.19248509739986103</v>
      </c>
      <c r="S97">
        <f t="shared" si="4"/>
        <v>0</v>
      </c>
      <c r="T97">
        <f t="shared" si="4"/>
        <v>0.19216514041750896</v>
      </c>
      <c r="U97">
        <f t="shared" si="4"/>
        <v>0.25905945895090549</v>
      </c>
      <c r="V97">
        <f t="shared" si="4"/>
        <v>0.24933524468334994</v>
      </c>
      <c r="W97">
        <f t="shared" si="4"/>
        <v>0.31838723444911665</v>
      </c>
      <c r="X97">
        <f t="shared" si="4"/>
        <v>0.15556641672711108</v>
      </c>
      <c r="Y97">
        <f t="shared" si="4"/>
        <v>1.7097752754871132</v>
      </c>
      <c r="Z97">
        <f t="shared" si="4"/>
        <v>0.35564807771515944</v>
      </c>
      <c r="AA97">
        <f t="shared" si="4"/>
        <v>0.69335583149594282</v>
      </c>
      <c r="AB97">
        <f t="shared" si="4"/>
        <v>6.3035151851320914E-2</v>
      </c>
      <c r="AC97">
        <f t="shared" si="4"/>
        <v>9.5445474831113722E-2</v>
      </c>
      <c r="AD97">
        <f t="shared" si="4"/>
        <v>5.8713651315080898E-2</v>
      </c>
      <c r="AE97">
        <f t="shared" si="4"/>
        <v>0.14739967034217213</v>
      </c>
      <c r="AF97">
        <f t="shared" si="4"/>
        <v>4.8558176030376501E-2</v>
      </c>
      <c r="AG97">
        <f t="shared" si="4"/>
        <v>0.73261640133684569</v>
      </c>
      <c r="AH97">
        <f t="shared" si="4"/>
        <v>7.8686449439268669E-2</v>
      </c>
      <c r="AI97">
        <f t="shared" si="4"/>
        <v>0.10315284379727788</v>
      </c>
      <c r="AJ97">
        <f t="shared" si="4"/>
        <v>0.20754480622947633</v>
      </c>
      <c r="AK97">
        <f t="shared" si="4"/>
        <v>0</v>
      </c>
      <c r="AL97">
        <f t="shared" si="4"/>
        <v>0.20155166760611948</v>
      </c>
      <c r="AM97">
        <f t="shared" si="4"/>
        <v>0.33101418943099581</v>
      </c>
      <c r="AN97">
        <f t="shared" si="4"/>
        <v>0</v>
      </c>
      <c r="AO97">
        <f t="shared" si="4"/>
        <v>6.7921798760594287E-2</v>
      </c>
      <c r="AP97">
        <f t="shared" si="4"/>
        <v>577658.54512708739</v>
      </c>
      <c r="AQ97">
        <f t="shared" si="4"/>
        <v>112847.1181509555</v>
      </c>
      <c r="AR97">
        <f t="shared" si="4"/>
        <v>145422.16774622945</v>
      </c>
      <c r="AS97">
        <f t="shared" si="4"/>
        <v>170539.05132188401</v>
      </c>
      <c r="AT97">
        <f t="shared" si="4"/>
        <v>1996084.610395429</v>
      </c>
      <c r="AU97">
        <f t="shared" si="1"/>
        <v>164398.37522415709</v>
      </c>
    </row>
    <row r="98" spans="1:47" x14ac:dyDescent="0.25">
      <c r="A98" s="146"/>
      <c r="B98" s="1" t="s">
        <v>22</v>
      </c>
      <c r="C98" s="1">
        <v>20</v>
      </c>
      <c r="D98" s="1" t="s">
        <v>59</v>
      </c>
      <c r="E98">
        <f t="shared" ref="E98:T113" si="5">E24+E61</f>
        <v>1.9819927918385445E-3</v>
      </c>
      <c r="F98">
        <f t="shared" si="5"/>
        <v>1.7404445747137909E-3</v>
      </c>
      <c r="G98">
        <f t="shared" si="5"/>
        <v>5.0364327660760589E-3</v>
      </c>
      <c r="H98">
        <f t="shared" si="5"/>
        <v>6.3097454923303807E-3</v>
      </c>
      <c r="I98">
        <f t="shared" si="5"/>
        <v>3.0027184002388812E-3</v>
      </c>
      <c r="J98">
        <f t="shared" si="5"/>
        <v>1.2497496868311842E-3</v>
      </c>
      <c r="K98">
        <f t="shared" si="5"/>
        <v>5.2498746549160694E-4</v>
      </c>
      <c r="L98">
        <f t="shared" si="5"/>
        <v>5.6711404468726698E-3</v>
      </c>
      <c r="M98">
        <f t="shared" si="5"/>
        <v>2.1124347111599684E-3</v>
      </c>
      <c r="N98">
        <f t="shared" si="5"/>
        <v>1.8807610569079791E-3</v>
      </c>
      <c r="O98">
        <f t="shared" si="5"/>
        <v>2.3467134841978149E-3</v>
      </c>
      <c r="P98">
        <f t="shared" si="5"/>
        <v>2.4240062478234048E-3</v>
      </c>
      <c r="Q98">
        <f t="shared" si="5"/>
        <v>1.8124489608542657E-3</v>
      </c>
      <c r="R98">
        <f t="shared" si="5"/>
        <v>4.9727364284669721E-3</v>
      </c>
      <c r="S98">
        <f t="shared" si="5"/>
        <v>0</v>
      </c>
      <c r="T98">
        <f t="shared" si="4"/>
        <v>1.9243358133199774E-3</v>
      </c>
      <c r="U98">
        <f t="shared" si="4"/>
        <v>8.0199484911855107E-4</v>
      </c>
      <c r="V98">
        <f t="shared" si="4"/>
        <v>1.0082574520807358E-2</v>
      </c>
      <c r="W98">
        <f t="shared" si="4"/>
        <v>2.0619295341452E-3</v>
      </c>
      <c r="X98">
        <f t="shared" si="4"/>
        <v>8.9701868562838457E-3</v>
      </c>
      <c r="Y98">
        <f t="shared" si="4"/>
        <v>5.8043539085365125E-3</v>
      </c>
      <c r="Z98">
        <f t="shared" si="4"/>
        <v>3.3591597657152135E-3</v>
      </c>
      <c r="AA98">
        <f t="shared" si="4"/>
        <v>8.4513782448986888E-3</v>
      </c>
      <c r="AB98">
        <f t="shared" si="4"/>
        <v>8.7809134857358016E-4</v>
      </c>
      <c r="AC98">
        <f t="shared" si="4"/>
        <v>8.423806024827878E-5</v>
      </c>
      <c r="AD98">
        <f t="shared" si="4"/>
        <v>8.0219535124165288E-5</v>
      </c>
      <c r="AE98">
        <f t="shared" si="4"/>
        <v>3.0435578640466727E-4</v>
      </c>
      <c r="AF98">
        <f t="shared" si="4"/>
        <v>6.867251037866041E-4</v>
      </c>
      <c r="AG98">
        <f t="shared" si="4"/>
        <v>2.5352787402977998E-5</v>
      </c>
      <c r="AH98">
        <f t="shared" si="4"/>
        <v>1.1819044649533364E-3</v>
      </c>
      <c r="AI98">
        <f t="shared" si="4"/>
        <v>1.0741933670063471E-4</v>
      </c>
      <c r="AJ98">
        <f t="shared" si="4"/>
        <v>4.3863304436107357E-3</v>
      </c>
      <c r="AK98">
        <f t="shared" si="4"/>
        <v>0</v>
      </c>
      <c r="AL98">
        <f t="shared" si="4"/>
        <v>4.3798118879105896E-3</v>
      </c>
      <c r="AM98">
        <f t="shared" si="4"/>
        <v>4.3290416552214835E-3</v>
      </c>
      <c r="AN98">
        <f t="shared" si="4"/>
        <v>0</v>
      </c>
      <c r="AO98">
        <f t="shared" si="4"/>
        <v>6.6457261485954625E-5</v>
      </c>
      <c r="AP98">
        <f t="shared" si="4"/>
        <v>40080.355050148748</v>
      </c>
      <c r="AQ98">
        <f t="shared" si="4"/>
        <v>614869.14382560621</v>
      </c>
      <c r="AR98">
        <f t="shared" si="4"/>
        <v>0</v>
      </c>
      <c r="AS98">
        <f t="shared" si="4"/>
        <v>4791.0361605187254</v>
      </c>
      <c r="AT98">
        <f t="shared" si="4"/>
        <v>668464.62935910572</v>
      </c>
      <c r="AU98">
        <f t="shared" si="1"/>
        <v>5915.8897358885652</v>
      </c>
    </row>
    <row r="99" spans="1:47" x14ac:dyDescent="0.25">
      <c r="A99" s="146"/>
      <c r="B99" s="1" t="s">
        <v>23</v>
      </c>
      <c r="C99" s="1">
        <v>21</v>
      </c>
      <c r="D99" s="1" t="s">
        <v>60</v>
      </c>
      <c r="E99">
        <f t="shared" si="5"/>
        <v>3.9571621776647121E-7</v>
      </c>
      <c r="F99">
        <f t="shared" si="5"/>
        <v>1.9935091561989085E-4</v>
      </c>
      <c r="G99">
        <f t="shared" si="5"/>
        <v>3.5554771693462327E-4</v>
      </c>
      <c r="H99">
        <f t="shared" si="5"/>
        <v>9.302376901226527E-4</v>
      </c>
      <c r="I99">
        <f t="shared" si="5"/>
        <v>1.3459066160888373E-3</v>
      </c>
      <c r="J99">
        <f t="shared" si="5"/>
        <v>2.820221598795197E-6</v>
      </c>
      <c r="K99">
        <f t="shared" si="5"/>
        <v>4.1132175601202553E-4</v>
      </c>
      <c r="L99">
        <f t="shared" si="5"/>
        <v>8.1267582538955055E-5</v>
      </c>
      <c r="M99">
        <f t="shared" si="5"/>
        <v>3.5464138666656497E-4</v>
      </c>
      <c r="N99">
        <f t="shared" si="5"/>
        <v>1.3858894499056707E-2</v>
      </c>
      <c r="O99">
        <f t="shared" si="5"/>
        <v>2.0355851601169147E-6</v>
      </c>
      <c r="P99">
        <f t="shared" si="5"/>
        <v>1.3786195344295255E-4</v>
      </c>
      <c r="Q99">
        <f t="shared" si="5"/>
        <v>3.0984127011003501E-5</v>
      </c>
      <c r="R99">
        <f t="shared" si="5"/>
        <v>0</v>
      </c>
      <c r="S99">
        <f t="shared" si="5"/>
        <v>0</v>
      </c>
      <c r="T99">
        <f t="shared" si="5"/>
        <v>1.9356723726292841E-8</v>
      </c>
      <c r="U99">
        <f t="shared" si="4"/>
        <v>0</v>
      </c>
      <c r="V99">
        <f t="shared" si="4"/>
        <v>0</v>
      </c>
      <c r="W99">
        <f t="shared" si="4"/>
        <v>1.213098774835201E-7</v>
      </c>
      <c r="X99">
        <f t="shared" si="4"/>
        <v>3.9499970888802154E-6</v>
      </c>
      <c r="Y99">
        <f t="shared" si="4"/>
        <v>1.4920841378846681</v>
      </c>
      <c r="Z99">
        <f t="shared" si="4"/>
        <v>2.7151344450662252E-5</v>
      </c>
      <c r="AA99">
        <f t="shared" si="4"/>
        <v>1.2135771998342654E-4</v>
      </c>
      <c r="AB99">
        <f t="shared" si="4"/>
        <v>8.3850478291246722E-6</v>
      </c>
      <c r="AC99">
        <f t="shared" si="4"/>
        <v>9.4953240930100108E-4</v>
      </c>
      <c r="AD99">
        <f t="shared" si="4"/>
        <v>1.1138053134334921E-3</v>
      </c>
      <c r="AE99">
        <f t="shared" si="4"/>
        <v>0.19525264280717569</v>
      </c>
      <c r="AF99">
        <f t="shared" si="4"/>
        <v>3.2540313585000198E-8</v>
      </c>
      <c r="AG99">
        <f t="shared" si="4"/>
        <v>0</v>
      </c>
      <c r="AH99">
        <f t="shared" si="4"/>
        <v>3.3616568082825268E-8</v>
      </c>
      <c r="AI99">
        <f t="shared" si="4"/>
        <v>1.024964352146242E-3</v>
      </c>
      <c r="AJ99">
        <f t="shared" si="4"/>
        <v>3.9544162879364339E-3</v>
      </c>
      <c r="AK99">
        <f t="shared" si="4"/>
        <v>0</v>
      </c>
      <c r="AL99">
        <f t="shared" si="4"/>
        <v>3.9913903005938511E-3</v>
      </c>
      <c r="AM99">
        <f t="shared" si="4"/>
        <v>2.426618065855186E-6</v>
      </c>
      <c r="AN99">
        <f t="shared" si="4"/>
        <v>0</v>
      </c>
      <c r="AO99">
        <f t="shared" si="4"/>
        <v>6.3755477549671258E-3</v>
      </c>
      <c r="AP99">
        <f t="shared" si="4"/>
        <v>3.5488647308724501</v>
      </c>
      <c r="AQ99">
        <f t="shared" si="4"/>
        <v>0</v>
      </c>
      <c r="AR99">
        <f t="shared" si="4"/>
        <v>0</v>
      </c>
      <c r="AS99">
        <f t="shared" si="4"/>
        <v>14.63717262902489</v>
      </c>
      <c r="AT99">
        <f t="shared" si="4"/>
        <v>37.584091096482403</v>
      </c>
      <c r="AU99">
        <f t="shared" si="1"/>
        <v>1221.7209226768509</v>
      </c>
    </row>
    <row r="100" spans="1:47" x14ac:dyDescent="0.25">
      <c r="A100" s="146"/>
      <c r="B100" s="1" t="s">
        <v>24</v>
      </c>
      <c r="C100" s="1">
        <v>22</v>
      </c>
      <c r="D100" s="1" t="s">
        <v>61</v>
      </c>
      <c r="E100">
        <f t="shared" si="5"/>
        <v>1.4162938111607588E-2</v>
      </c>
      <c r="F100">
        <f t="shared" si="5"/>
        <v>4.4953837556066505E-3</v>
      </c>
      <c r="G100">
        <f t="shared" si="5"/>
        <v>5.554799794065577E-4</v>
      </c>
      <c r="H100">
        <f t="shared" si="5"/>
        <v>5.1219588401952634E-3</v>
      </c>
      <c r="I100">
        <f t="shared" si="5"/>
        <v>1.1439844305542669E-2</v>
      </c>
      <c r="J100">
        <f t="shared" si="5"/>
        <v>4.3381594193016067E-3</v>
      </c>
      <c r="K100">
        <f t="shared" si="5"/>
        <v>4.6295945894453958E-4</v>
      </c>
      <c r="L100">
        <f t="shared" si="5"/>
        <v>1.1252332940179751E-4</v>
      </c>
      <c r="M100">
        <f t="shared" si="5"/>
        <v>1.1390804778605039E-2</v>
      </c>
      <c r="N100">
        <f t="shared" si="5"/>
        <v>1.0675668610708684E-4</v>
      </c>
      <c r="O100">
        <f t="shared" si="5"/>
        <v>2.0704750014126038E-4</v>
      </c>
      <c r="P100">
        <f t="shared" si="5"/>
        <v>4.9703549763483574E-4</v>
      </c>
      <c r="Q100">
        <f t="shared" si="5"/>
        <v>6.1275322305089719E-3</v>
      </c>
      <c r="R100">
        <f t="shared" si="5"/>
        <v>1.7508967007051783E-2</v>
      </c>
      <c r="S100">
        <f t="shared" si="5"/>
        <v>0</v>
      </c>
      <c r="T100">
        <f t="shared" si="5"/>
        <v>2.874251173949962E-2</v>
      </c>
      <c r="U100">
        <f t="shared" si="4"/>
        <v>4.0877217032267814E-3</v>
      </c>
      <c r="V100">
        <f t="shared" si="4"/>
        <v>4.9393230037386382E-2</v>
      </c>
      <c r="W100">
        <f t="shared" si="4"/>
        <v>1.8792046589209705E-3</v>
      </c>
      <c r="X100">
        <f t="shared" si="4"/>
        <v>1.1853680068091344E-3</v>
      </c>
      <c r="Y100">
        <f t="shared" si="4"/>
        <v>3.1999085906524467E-3</v>
      </c>
      <c r="Z100">
        <f t="shared" si="4"/>
        <v>0.47423007632306147</v>
      </c>
      <c r="AA100">
        <f t="shared" si="4"/>
        <v>1.5966494343629611E-4</v>
      </c>
      <c r="AB100">
        <f t="shared" si="4"/>
        <v>1.6993242654850292E-4</v>
      </c>
      <c r="AC100">
        <f t="shared" si="4"/>
        <v>3.090930998764819E-4</v>
      </c>
      <c r="AD100">
        <f t="shared" si="4"/>
        <v>4.6618491432300641E-3</v>
      </c>
      <c r="AE100">
        <f t="shared" si="4"/>
        <v>1.8093319047530576E-4</v>
      </c>
      <c r="AF100">
        <f t="shared" si="4"/>
        <v>9.233235143885379E-5</v>
      </c>
      <c r="AG100">
        <f t="shared" si="4"/>
        <v>5.1500208082634018E-6</v>
      </c>
      <c r="AH100">
        <f t="shared" si="4"/>
        <v>9.3679830600470657E-4</v>
      </c>
      <c r="AI100">
        <f t="shared" si="4"/>
        <v>9.0282237413640953E-5</v>
      </c>
      <c r="AJ100">
        <f t="shared" si="4"/>
        <v>1.3884258742917202E-2</v>
      </c>
      <c r="AK100">
        <f t="shared" si="4"/>
        <v>0</v>
      </c>
      <c r="AL100">
        <f t="shared" si="4"/>
        <v>1.3973397091769887E-2</v>
      </c>
      <c r="AM100">
        <f t="shared" si="4"/>
        <v>1.3707650155578058E-3</v>
      </c>
      <c r="AN100">
        <f t="shared" si="4"/>
        <v>0</v>
      </c>
      <c r="AO100">
        <f t="shared" si="4"/>
        <v>7.1933361720958704E-3</v>
      </c>
      <c r="AP100">
        <f t="shared" si="4"/>
        <v>21336.424025112472</v>
      </c>
      <c r="AQ100">
        <f t="shared" si="4"/>
        <v>0</v>
      </c>
      <c r="AR100">
        <f t="shared" si="4"/>
        <v>0</v>
      </c>
      <c r="AS100">
        <f t="shared" si="4"/>
        <v>11585.30241527955</v>
      </c>
      <c r="AT100">
        <f t="shared" si="4"/>
        <v>33639.809210158623</v>
      </c>
      <c r="AU100">
        <f t="shared" si="4"/>
        <v>31745.067047781009</v>
      </c>
    </row>
    <row r="101" spans="1:47" x14ac:dyDescent="0.25">
      <c r="A101" s="146"/>
      <c r="B101" s="1" t="s">
        <v>25</v>
      </c>
      <c r="C101" s="1">
        <v>23</v>
      </c>
      <c r="D101" s="1" t="s">
        <v>62</v>
      </c>
      <c r="E101">
        <f t="shared" si="5"/>
        <v>4.3992911343288259E-4</v>
      </c>
      <c r="F101">
        <f t="shared" si="5"/>
        <v>4.883113694879501E-5</v>
      </c>
      <c r="G101">
        <f t="shared" si="5"/>
        <v>1.8635228053099531E-5</v>
      </c>
      <c r="H101">
        <f t="shared" si="5"/>
        <v>2.438729188785336E-6</v>
      </c>
      <c r="I101">
        <f t="shared" si="5"/>
        <v>3.0760020745781229E-5</v>
      </c>
      <c r="J101">
        <f t="shared" si="5"/>
        <v>0</v>
      </c>
      <c r="K101">
        <f t="shared" si="5"/>
        <v>0</v>
      </c>
      <c r="L101">
        <f t="shared" si="5"/>
        <v>2.3185024240360559E-6</v>
      </c>
      <c r="M101">
        <f t="shared" si="5"/>
        <v>2.9789441628604879E-6</v>
      </c>
      <c r="N101">
        <f t="shared" si="5"/>
        <v>2.1624332239141219E-6</v>
      </c>
      <c r="O101">
        <f t="shared" si="5"/>
        <v>1.2038748885315809E-5</v>
      </c>
      <c r="P101">
        <f t="shared" si="5"/>
        <v>2.3293424209378229E-5</v>
      </c>
      <c r="Q101">
        <f t="shared" si="5"/>
        <v>2.6916491210574609E-4</v>
      </c>
      <c r="R101">
        <f t="shared" si="5"/>
        <v>0</v>
      </c>
      <c r="S101">
        <f t="shared" si="5"/>
        <v>0</v>
      </c>
      <c r="T101">
        <f t="shared" si="5"/>
        <v>0</v>
      </c>
      <c r="U101">
        <f t="shared" si="4"/>
        <v>2.8082156458308487E-4</v>
      </c>
      <c r="V101">
        <f t="shared" si="4"/>
        <v>0</v>
      </c>
      <c r="W101">
        <f t="shared" si="4"/>
        <v>0</v>
      </c>
      <c r="X101">
        <f t="shared" si="4"/>
        <v>0</v>
      </c>
      <c r="Y101">
        <f t="shared" si="4"/>
        <v>7.5753517660308439E-6</v>
      </c>
      <c r="Z101">
        <f t="shared" si="4"/>
        <v>5.7065746567716596E-7</v>
      </c>
      <c r="AA101">
        <f t="shared" si="4"/>
        <v>3.3646253753377622E-6</v>
      </c>
      <c r="AB101">
        <f t="shared" si="4"/>
        <v>1.10349280659596E-4</v>
      </c>
      <c r="AC101">
        <f t="shared" si="4"/>
        <v>8.9814726892690802E-6</v>
      </c>
      <c r="AD101">
        <f t="shared" si="4"/>
        <v>0</v>
      </c>
      <c r="AE101">
        <f t="shared" si="4"/>
        <v>1.0430162157398869E-4</v>
      </c>
      <c r="AF101">
        <f t="shared" si="4"/>
        <v>7.1224756105793178E-5</v>
      </c>
      <c r="AG101">
        <f t="shared" si="4"/>
        <v>0</v>
      </c>
      <c r="AH101">
        <f t="shared" si="4"/>
        <v>7.0702049750277481E-4</v>
      </c>
      <c r="AI101">
        <f t="shared" si="4"/>
        <v>2.898490384190654E-5</v>
      </c>
      <c r="AJ101">
        <f t="shared" si="4"/>
        <v>8.3374320373020449E-5</v>
      </c>
      <c r="AK101">
        <f t="shared" si="4"/>
        <v>0</v>
      </c>
      <c r="AL101">
        <f t="shared" si="4"/>
        <v>8.4160957493776303E-5</v>
      </c>
      <c r="AM101">
        <f t="shared" si="4"/>
        <v>0</v>
      </c>
      <c r="AN101">
        <f t="shared" si="4"/>
        <v>0</v>
      </c>
      <c r="AO101">
        <f t="shared" si="4"/>
        <v>1.9204901324830931E-5</v>
      </c>
      <c r="AP101">
        <f t="shared" si="4"/>
        <v>225.58770793299999</v>
      </c>
      <c r="AQ101">
        <f t="shared" si="4"/>
        <v>0</v>
      </c>
      <c r="AR101">
        <f t="shared" si="4"/>
        <v>0</v>
      </c>
      <c r="AS101">
        <f t="shared" si="4"/>
        <v>0</v>
      </c>
      <c r="AT101">
        <f t="shared" si="4"/>
        <v>400.05545111826268</v>
      </c>
      <c r="AU101">
        <f t="shared" si="4"/>
        <v>0</v>
      </c>
    </row>
    <row r="102" spans="1:47" x14ac:dyDescent="0.25">
      <c r="A102" s="146"/>
      <c r="B102" s="1" t="s">
        <v>26</v>
      </c>
      <c r="C102" s="1">
        <v>24</v>
      </c>
      <c r="D102" s="1" t="s">
        <v>63</v>
      </c>
      <c r="E102">
        <f t="shared" si="5"/>
        <v>7.450330165280415E-3</v>
      </c>
      <c r="F102">
        <f t="shared" si="5"/>
        <v>9.1362521282403741E-3</v>
      </c>
      <c r="G102">
        <f t="shared" si="5"/>
        <v>5.4043261317183256E-3</v>
      </c>
      <c r="H102">
        <f t="shared" si="5"/>
        <v>7.414924767477904E-3</v>
      </c>
      <c r="I102">
        <f t="shared" si="5"/>
        <v>1.5612996923205998E-2</v>
      </c>
      <c r="J102">
        <f t="shared" si="5"/>
        <v>1.050724007704607E-2</v>
      </c>
      <c r="K102">
        <f t="shared" si="5"/>
        <v>7.7715064318116872E-3</v>
      </c>
      <c r="L102">
        <f t="shared" si="5"/>
        <v>3.2568266175915885E-2</v>
      </c>
      <c r="M102">
        <f t="shared" si="5"/>
        <v>1.3718725442236334E-2</v>
      </c>
      <c r="N102">
        <f t="shared" si="5"/>
        <v>3.0203132818582269E-2</v>
      </c>
      <c r="O102">
        <f t="shared" si="5"/>
        <v>3.8961415762788498E-2</v>
      </c>
      <c r="P102">
        <f t="shared" si="5"/>
        <v>4.2862112413676705E-3</v>
      </c>
      <c r="Q102">
        <f t="shared" si="5"/>
        <v>3.1907108404785316E-3</v>
      </c>
      <c r="R102">
        <f t="shared" si="5"/>
        <v>3.2457537216126365E-3</v>
      </c>
      <c r="S102">
        <f t="shared" si="5"/>
        <v>0</v>
      </c>
      <c r="T102">
        <f t="shared" si="5"/>
        <v>4.9240499834602878E-3</v>
      </c>
      <c r="U102">
        <f t="shared" si="4"/>
        <v>0</v>
      </c>
      <c r="V102">
        <f t="shared" si="4"/>
        <v>1.944523042912724E-4</v>
      </c>
      <c r="W102">
        <f t="shared" si="4"/>
        <v>3.6638073250008516E-3</v>
      </c>
      <c r="X102">
        <f t="shared" si="4"/>
        <v>5.5360482584781373E-3</v>
      </c>
      <c r="Y102">
        <f t="shared" si="4"/>
        <v>2.0675831586921351E-5</v>
      </c>
      <c r="Z102">
        <f t="shared" si="4"/>
        <v>1.4462452866191494E-2</v>
      </c>
      <c r="AA102">
        <f t="shared" si="4"/>
        <v>4.8611591061685978E-2</v>
      </c>
      <c r="AB102">
        <f t="shared" si="4"/>
        <v>0.17650871363775306</v>
      </c>
      <c r="AC102">
        <f t="shared" si="4"/>
        <v>1.9597808186143182E-6</v>
      </c>
      <c r="AD102">
        <f t="shared" si="4"/>
        <v>9.9130009667755803E-7</v>
      </c>
      <c r="AE102">
        <f t="shared" si="4"/>
        <v>3.1605548822276942E-6</v>
      </c>
      <c r="AF102">
        <f t="shared" si="4"/>
        <v>2.0867002042876089E-6</v>
      </c>
      <c r="AG102">
        <f t="shared" si="4"/>
        <v>1.158145614778388E-7</v>
      </c>
      <c r="AH102">
        <f t="shared" si="4"/>
        <v>1.5241315351907028E-5</v>
      </c>
      <c r="AI102">
        <f t="shared" si="4"/>
        <v>4.1691820035531353E-6</v>
      </c>
      <c r="AJ102">
        <f t="shared" si="4"/>
        <v>3.9061335811600142E-6</v>
      </c>
      <c r="AK102">
        <f t="shared" si="4"/>
        <v>0</v>
      </c>
      <c r="AL102">
        <f t="shared" si="4"/>
        <v>5.8372115750593278E-6</v>
      </c>
      <c r="AM102">
        <f t="shared" si="4"/>
        <v>1.4436720439549704E-2</v>
      </c>
      <c r="AN102">
        <f t="shared" si="4"/>
        <v>0</v>
      </c>
      <c r="AO102">
        <f t="shared" si="4"/>
        <v>2.0137246675619971E-7</v>
      </c>
      <c r="AP102">
        <f t="shared" si="4"/>
        <v>23241.31419278809</v>
      </c>
      <c r="AQ102">
        <f t="shared" si="4"/>
        <v>0</v>
      </c>
      <c r="AR102">
        <f t="shared" si="4"/>
        <v>0</v>
      </c>
      <c r="AS102">
        <f t="shared" si="4"/>
        <v>1373.3839158690671</v>
      </c>
      <c r="AT102">
        <f t="shared" si="4"/>
        <v>58132.468885582333</v>
      </c>
      <c r="AU102">
        <f t="shared" si="4"/>
        <v>3.931529597536962</v>
      </c>
    </row>
    <row r="103" spans="1:47" x14ac:dyDescent="0.25">
      <c r="A103" s="146"/>
      <c r="B103" s="1" t="s">
        <v>27</v>
      </c>
      <c r="C103" s="1">
        <v>25</v>
      </c>
      <c r="D103" s="1" t="s">
        <v>64</v>
      </c>
      <c r="E103">
        <f t="shared" si="5"/>
        <v>4.6082870349987729E-5</v>
      </c>
      <c r="F103">
        <f t="shared" si="5"/>
        <v>3.8322342284398887E-5</v>
      </c>
      <c r="G103">
        <f t="shared" si="5"/>
        <v>2.0528113279014801E-5</v>
      </c>
      <c r="H103">
        <f t="shared" si="5"/>
        <v>3.5906866973545219E-5</v>
      </c>
      <c r="I103">
        <f t="shared" si="5"/>
        <v>7.0631539983247524E-5</v>
      </c>
      <c r="J103">
        <f t="shared" si="5"/>
        <v>5.770280877604597E-5</v>
      </c>
      <c r="K103">
        <f t="shared" si="5"/>
        <v>3.5108970333226634E-5</v>
      </c>
      <c r="L103">
        <f t="shared" si="5"/>
        <v>8.4544891327741265E-5</v>
      </c>
      <c r="M103">
        <f t="shared" si="5"/>
        <v>5.984584761381525E-5</v>
      </c>
      <c r="N103">
        <f t="shared" si="5"/>
        <v>1.3017768144856715E-4</v>
      </c>
      <c r="O103">
        <f t="shared" si="5"/>
        <v>3.845086123511201E-4</v>
      </c>
      <c r="P103">
        <f t="shared" si="5"/>
        <v>1.7019466026975894E-5</v>
      </c>
      <c r="Q103">
        <f t="shared" si="5"/>
        <v>9.5671948051323067E-6</v>
      </c>
      <c r="R103">
        <f t="shared" si="5"/>
        <v>1.5754370101721722E-5</v>
      </c>
      <c r="S103">
        <f t="shared" si="5"/>
        <v>0</v>
      </c>
      <c r="T103">
        <f t="shared" si="5"/>
        <v>2.3566496122796634E-5</v>
      </c>
      <c r="U103">
        <f t="shared" si="4"/>
        <v>0</v>
      </c>
      <c r="V103">
        <f t="shared" si="4"/>
        <v>0</v>
      </c>
      <c r="W103">
        <f t="shared" si="4"/>
        <v>1.0951297892993883E-5</v>
      </c>
      <c r="X103">
        <f t="shared" si="4"/>
        <v>1.2918499279407898E-5</v>
      </c>
      <c r="Y103">
        <f t="shared" si="4"/>
        <v>0</v>
      </c>
      <c r="Z103">
        <f t="shared" si="4"/>
        <v>1.4254856577511148E-4</v>
      </c>
      <c r="AA103">
        <f t="shared" si="4"/>
        <v>1.2620983590046631E-4</v>
      </c>
      <c r="AB103">
        <f t="shared" si="4"/>
        <v>1.0864911471830197E-3</v>
      </c>
      <c r="AC103">
        <f t="shared" si="4"/>
        <v>4.2269944836753833E-9</v>
      </c>
      <c r="AD103">
        <f t="shared" si="4"/>
        <v>2.137811518485751E-9</v>
      </c>
      <c r="AE103">
        <f t="shared" si="4"/>
        <v>6.8036776112170554E-9</v>
      </c>
      <c r="AF103">
        <f t="shared" si="4"/>
        <v>4.5468025022447904E-9</v>
      </c>
      <c r="AG103">
        <f t="shared" si="4"/>
        <v>0</v>
      </c>
      <c r="AH103">
        <f t="shared" si="4"/>
        <v>3.2704135928102437E-8</v>
      </c>
      <c r="AI103">
        <f t="shared" si="4"/>
        <v>8.796590831230905E-9</v>
      </c>
      <c r="AJ103">
        <f t="shared" si="4"/>
        <v>6.813566910033063E-9</v>
      </c>
      <c r="AK103">
        <f t="shared" si="4"/>
        <v>0</v>
      </c>
      <c r="AL103">
        <f t="shared" si="4"/>
        <v>1.2655902784293541E-8</v>
      </c>
      <c r="AM103">
        <f t="shared" si="4"/>
        <v>4.3027138540799451E-5</v>
      </c>
      <c r="AN103">
        <f t="shared" si="4"/>
        <v>0</v>
      </c>
      <c r="AO103">
        <f t="shared" si="4"/>
        <v>4.3746004597748662E-10</v>
      </c>
      <c r="AP103">
        <f t="shared" si="4"/>
        <v>157.9973749829895</v>
      </c>
      <c r="AQ103">
        <f t="shared" si="4"/>
        <v>0</v>
      </c>
      <c r="AR103">
        <f t="shared" si="4"/>
        <v>0</v>
      </c>
      <c r="AS103">
        <f t="shared" si="4"/>
        <v>55.64278991338022</v>
      </c>
      <c r="AT103">
        <f t="shared" si="4"/>
        <v>354.34702071304548</v>
      </c>
      <c r="AU103">
        <f t="shared" si="4"/>
        <v>8.6230037658713385</v>
      </c>
    </row>
    <row r="104" spans="1:47" x14ac:dyDescent="0.25">
      <c r="A104" s="146"/>
      <c r="B104" s="1" t="s">
        <v>28</v>
      </c>
      <c r="C104" s="1">
        <v>26</v>
      </c>
      <c r="D104" s="1" t="s">
        <v>65</v>
      </c>
      <c r="E104">
        <f t="shared" si="5"/>
        <v>2.6306912045092517E-4</v>
      </c>
      <c r="F104">
        <f t="shared" si="5"/>
        <v>2.9587779492306493E-4</v>
      </c>
      <c r="G104">
        <f t="shared" si="5"/>
        <v>1.7959786748301002E-4</v>
      </c>
      <c r="H104">
        <f t="shared" si="5"/>
        <v>3.1487288447316935E-4</v>
      </c>
      <c r="I104">
        <f t="shared" si="5"/>
        <v>6.1859839342304343E-4</v>
      </c>
      <c r="J104">
        <f t="shared" si="5"/>
        <v>5.0988674480122132E-4</v>
      </c>
      <c r="K104">
        <f t="shared" si="5"/>
        <v>3.2881169472210182E-4</v>
      </c>
      <c r="L104">
        <f t="shared" si="5"/>
        <v>1.9209111690610342E-3</v>
      </c>
      <c r="M104">
        <f t="shared" si="5"/>
        <v>7.3785862086615469E-4</v>
      </c>
      <c r="N104">
        <f t="shared" si="5"/>
        <v>1.1402546394271458E-3</v>
      </c>
      <c r="O104">
        <f t="shared" si="5"/>
        <v>1.2182776024230789E-3</v>
      </c>
      <c r="P104">
        <f t="shared" si="5"/>
        <v>1.4905371608312765E-4</v>
      </c>
      <c r="Q104">
        <f t="shared" si="5"/>
        <v>1.8748214600080543E-4</v>
      </c>
      <c r="R104">
        <f t="shared" si="5"/>
        <v>1.3818092104917596E-4</v>
      </c>
      <c r="S104">
        <f t="shared" si="5"/>
        <v>0</v>
      </c>
      <c r="T104">
        <f t="shared" si="5"/>
        <v>2.0653551856648791E-4</v>
      </c>
      <c r="U104">
        <f t="shared" si="4"/>
        <v>0</v>
      </c>
      <c r="V104">
        <f t="shared" si="4"/>
        <v>0</v>
      </c>
      <c r="W104">
        <f t="shared" si="4"/>
        <v>1.2483670647204048E-4</v>
      </c>
      <c r="X104">
        <f t="shared" si="4"/>
        <v>1.8221673200222207E-4</v>
      </c>
      <c r="Y104">
        <f t="shared" si="4"/>
        <v>0</v>
      </c>
      <c r="Z104">
        <f t="shared" si="4"/>
        <v>1.7855542334460151E-4</v>
      </c>
      <c r="AA104">
        <f t="shared" si="4"/>
        <v>2.8679546640344401E-3</v>
      </c>
      <c r="AB104">
        <f t="shared" si="4"/>
        <v>6.9341275283100589E-3</v>
      </c>
      <c r="AC104">
        <f t="shared" si="4"/>
        <v>7.6424726268575377E-8</v>
      </c>
      <c r="AD104">
        <f t="shared" si="4"/>
        <v>3.8657609185734988E-8</v>
      </c>
      <c r="AE104">
        <f t="shared" si="4"/>
        <v>1.232645841887685E-7</v>
      </c>
      <c r="AF104">
        <f t="shared" si="4"/>
        <v>8.1326142869279323E-8</v>
      </c>
      <c r="AG104">
        <f t="shared" si="4"/>
        <v>0</v>
      </c>
      <c r="AH104">
        <f t="shared" si="4"/>
        <v>5.9628543321868888E-7</v>
      </c>
      <c r="AI104">
        <f t="shared" si="4"/>
        <v>1.6265058522784799E-7</v>
      </c>
      <c r="AJ104">
        <f t="shared" si="4"/>
        <v>1.4335105120973028E-7</v>
      </c>
      <c r="AK104">
        <f t="shared" si="4"/>
        <v>0</v>
      </c>
      <c r="AL104">
        <f t="shared" si="4"/>
        <v>2.2756265119944049E-7</v>
      </c>
      <c r="AM104">
        <f t="shared" si="4"/>
        <v>4.1557130282215716E-4</v>
      </c>
      <c r="AN104">
        <f t="shared" si="4"/>
        <v>0</v>
      </c>
      <c r="AO104">
        <f t="shared" si="4"/>
        <v>7.8495775583870995E-9</v>
      </c>
      <c r="AP104">
        <f t="shared" si="4"/>
        <v>954.046030822229</v>
      </c>
      <c r="AQ104">
        <f t="shared" si="4"/>
        <v>0</v>
      </c>
      <c r="AR104">
        <f t="shared" si="4"/>
        <v>0</v>
      </c>
      <c r="AS104">
        <f t="shared" si="4"/>
        <v>222.00291020112419</v>
      </c>
      <c r="AT104">
        <f t="shared" si="4"/>
        <v>2386.888096153521</v>
      </c>
      <c r="AU104">
        <f t="shared" si="4"/>
        <v>74.038362924567508</v>
      </c>
    </row>
    <row r="105" spans="1:47" x14ac:dyDescent="0.25">
      <c r="A105" s="146"/>
      <c r="B105" s="1" t="s">
        <v>29</v>
      </c>
      <c r="C105" s="1">
        <v>27</v>
      </c>
      <c r="D105" s="1" t="s">
        <v>66</v>
      </c>
      <c r="E105">
        <f t="shared" si="5"/>
        <v>1.2785458853264655E-4</v>
      </c>
      <c r="F105">
        <f t="shared" si="5"/>
        <v>1.4389653562396724E-4</v>
      </c>
      <c r="G105">
        <f t="shared" si="5"/>
        <v>8.7383395651598235E-5</v>
      </c>
      <c r="H105">
        <f t="shared" si="5"/>
        <v>1.5276371629062386E-4</v>
      </c>
      <c r="I105">
        <f t="shared" si="5"/>
        <v>3.0058734972252291E-4</v>
      </c>
      <c r="J105">
        <f t="shared" si="5"/>
        <v>2.4610524079019143E-4</v>
      </c>
      <c r="K105">
        <f t="shared" si="5"/>
        <v>1.4910032678199826E-4</v>
      </c>
      <c r="L105">
        <f t="shared" si="5"/>
        <v>3.5985380434583683E-4</v>
      </c>
      <c r="M105">
        <f t="shared" si="5"/>
        <v>2.5473578143096748E-4</v>
      </c>
      <c r="N105">
        <f t="shared" si="5"/>
        <v>5.5398195660147007E-4</v>
      </c>
      <c r="O105">
        <f t="shared" si="5"/>
        <v>1.564853016148858E-3</v>
      </c>
      <c r="P105">
        <f t="shared" si="5"/>
        <v>7.2461284481974283E-5</v>
      </c>
      <c r="Q105">
        <f t="shared" si="5"/>
        <v>1.7592208777627761E-4</v>
      </c>
      <c r="R105">
        <f t="shared" si="5"/>
        <v>6.7049310405182841E-5</v>
      </c>
      <c r="S105">
        <f t="shared" si="5"/>
        <v>0</v>
      </c>
      <c r="T105">
        <f t="shared" si="5"/>
        <v>1.0030604680160386E-4</v>
      </c>
      <c r="U105">
        <f t="shared" si="4"/>
        <v>0</v>
      </c>
      <c r="V105">
        <f t="shared" si="4"/>
        <v>0</v>
      </c>
      <c r="W105">
        <f t="shared" si="4"/>
        <v>9.0189473219932193E-5</v>
      </c>
      <c r="X105">
        <f t="shared" si="4"/>
        <v>4.9030013034347686E-5</v>
      </c>
      <c r="Y105">
        <f t="shared" si="4"/>
        <v>0</v>
      </c>
      <c r="Z105">
        <f t="shared" si="4"/>
        <v>8.5931585999936876E-5</v>
      </c>
      <c r="AA105">
        <f t="shared" si="4"/>
        <v>5.3719496418797323E-4</v>
      </c>
      <c r="AB105">
        <f t="shared" si="4"/>
        <v>6.5033369218731145E-3</v>
      </c>
      <c r="AC105">
        <f t="shared" si="4"/>
        <v>1.7867963857485641E-8</v>
      </c>
      <c r="AD105">
        <f t="shared" si="4"/>
        <v>9.0368857946611299E-9</v>
      </c>
      <c r="AE105">
        <f t="shared" si="4"/>
        <v>2.876548063393358E-8</v>
      </c>
      <c r="AF105">
        <f t="shared" si="4"/>
        <v>1.9200340790283261E-8</v>
      </c>
      <c r="AG105">
        <f t="shared" si="4"/>
        <v>0</v>
      </c>
      <c r="AH105">
        <f t="shared" si="4"/>
        <v>1.3928486899312426E-7</v>
      </c>
      <c r="AI105">
        <f t="shared" si="4"/>
        <v>3.7211728463244862E-8</v>
      </c>
      <c r="AJ105">
        <f t="shared" si="4"/>
        <v>2.1066269169270124E-7</v>
      </c>
      <c r="AK105">
        <f t="shared" si="4"/>
        <v>0</v>
      </c>
      <c r="AL105">
        <f t="shared" si="4"/>
        <v>5.3470039111158877E-8</v>
      </c>
      <c r="AM105">
        <f t="shared" si="4"/>
        <v>1.9413661264875719E-4</v>
      </c>
      <c r="AN105">
        <f t="shared" si="4"/>
        <v>0</v>
      </c>
      <c r="AO105">
        <f t="shared" si="4"/>
        <v>1.847868686769987E-9</v>
      </c>
      <c r="AP105">
        <f t="shared" si="4"/>
        <v>857.66870826426589</v>
      </c>
      <c r="AQ105">
        <f t="shared" si="4"/>
        <v>0</v>
      </c>
      <c r="AR105">
        <f t="shared" si="4"/>
        <v>0</v>
      </c>
      <c r="AS105">
        <f t="shared" si="4"/>
        <v>149.3693823535323</v>
      </c>
      <c r="AT105">
        <f t="shared" si="4"/>
        <v>1837.858898052941</v>
      </c>
      <c r="AU105">
        <f t="shared" si="4"/>
        <v>18.70891610543978</v>
      </c>
    </row>
    <row r="106" spans="1:47" x14ac:dyDescent="0.25">
      <c r="A106" s="146"/>
      <c r="B106" s="1" t="s">
        <v>30</v>
      </c>
      <c r="C106" s="1">
        <v>28</v>
      </c>
      <c r="D106" s="1" t="s">
        <v>67</v>
      </c>
      <c r="E106">
        <f t="shared" si="5"/>
        <v>1.3342315887688861E-4</v>
      </c>
      <c r="F106">
        <f t="shared" si="5"/>
        <v>1.5005317556504133E-4</v>
      </c>
      <c r="G106">
        <f t="shared" si="5"/>
        <v>9.0919931819155692E-5</v>
      </c>
      <c r="H106">
        <f t="shared" si="5"/>
        <v>1.6126769864106718E-4</v>
      </c>
      <c r="I106">
        <f t="shared" si="5"/>
        <v>3.1482759253088677E-4</v>
      </c>
      <c r="J106">
        <f t="shared" si="5"/>
        <v>2.5749095236396224E-4</v>
      </c>
      <c r="K106">
        <f t="shared" si="5"/>
        <v>1.7624604437162787E-4</v>
      </c>
      <c r="L106">
        <f t="shared" si="5"/>
        <v>3.7536481511664019E-4</v>
      </c>
      <c r="M106">
        <f t="shared" si="5"/>
        <v>1.4048840019950204E-4</v>
      </c>
      <c r="N106">
        <f t="shared" si="5"/>
        <v>5.806875748257652E-4</v>
      </c>
      <c r="O106">
        <f t="shared" si="5"/>
        <v>6.2425446732499042E-4</v>
      </c>
      <c r="P106">
        <f t="shared" si="5"/>
        <v>7.5606046378626872E-5</v>
      </c>
      <c r="Q106">
        <f t="shared" si="5"/>
        <v>4.2372124252814994E-5</v>
      </c>
      <c r="R106">
        <f t="shared" si="5"/>
        <v>7.0134196507504174E-5</v>
      </c>
      <c r="S106">
        <f t="shared" si="5"/>
        <v>0</v>
      </c>
      <c r="T106">
        <f t="shared" si="5"/>
        <v>1.0467185011679447E-4</v>
      </c>
      <c r="U106">
        <f t="shared" si="4"/>
        <v>0</v>
      </c>
      <c r="V106">
        <f t="shared" si="4"/>
        <v>0</v>
      </c>
      <c r="W106">
        <f t="shared" si="4"/>
        <v>3.9559733406886842E-5</v>
      </c>
      <c r="X106">
        <f t="shared" si="4"/>
        <v>5.1135029243192168E-5</v>
      </c>
      <c r="Y106">
        <f t="shared" ref="Y106:AU115" si="6">Y32+Y69</f>
        <v>0</v>
      </c>
      <c r="Z106">
        <f t="shared" si="6"/>
        <v>9.056281003597473E-5</v>
      </c>
      <c r="AA106">
        <f t="shared" si="6"/>
        <v>5.6034993543610414E-4</v>
      </c>
      <c r="AB106">
        <f t="shared" si="6"/>
        <v>8.1195137905868276E-4</v>
      </c>
      <c r="AC106">
        <f t="shared" si="6"/>
        <v>1.875706932255712E-8</v>
      </c>
      <c r="AD106">
        <f t="shared" si="6"/>
        <v>9.4865225727902321E-9</v>
      </c>
      <c r="AE106">
        <f t="shared" si="6"/>
        <v>3.0195209760112382E-8</v>
      </c>
      <c r="AF106">
        <f t="shared" si="6"/>
        <v>2.0161433213576929E-8</v>
      </c>
      <c r="AG106">
        <f t="shared" si="6"/>
        <v>0</v>
      </c>
      <c r="AH106">
        <f t="shared" si="6"/>
        <v>1.451767063155001E-7</v>
      </c>
      <c r="AI106">
        <f t="shared" si="6"/>
        <v>3.9055322399062273E-8</v>
      </c>
      <c r="AJ106">
        <f t="shared" si="6"/>
        <v>1.2179356482545724E-7</v>
      </c>
      <c r="AK106">
        <f t="shared" si="6"/>
        <v>0</v>
      </c>
      <c r="AL106">
        <f t="shared" si="6"/>
        <v>5.6138819976597783E-8</v>
      </c>
      <c r="AM106">
        <f t="shared" si="6"/>
        <v>1.952166533064598E-4</v>
      </c>
      <c r="AN106">
        <f t="shared" si="6"/>
        <v>0</v>
      </c>
      <c r="AO106">
        <f t="shared" si="6"/>
        <v>1.940204180731937E-9</v>
      </c>
      <c r="AP106">
        <f t="shared" si="6"/>
        <v>100.85944777422435</v>
      </c>
      <c r="AQ106">
        <f t="shared" si="6"/>
        <v>0</v>
      </c>
      <c r="AR106">
        <f t="shared" si="6"/>
        <v>0</v>
      </c>
      <c r="AS106">
        <f t="shared" si="6"/>
        <v>11.564099161864579</v>
      </c>
      <c r="AT106">
        <f t="shared" si="6"/>
        <v>463.49010671808543</v>
      </c>
      <c r="AU106">
        <f t="shared" si="6"/>
        <v>0.95139516244296185</v>
      </c>
    </row>
    <row r="107" spans="1:47" x14ac:dyDescent="0.25">
      <c r="A107" s="146"/>
      <c r="B107" s="1" t="s">
        <v>31</v>
      </c>
      <c r="C107" s="1">
        <v>29</v>
      </c>
      <c r="D107" s="1" t="s">
        <v>68</v>
      </c>
      <c r="E107">
        <f t="shared" si="5"/>
        <v>2.2955540613020451E-5</v>
      </c>
      <c r="F107">
        <f t="shared" si="5"/>
        <v>1.4449604948796035E-5</v>
      </c>
      <c r="G107">
        <f t="shared" si="5"/>
        <v>1.5656790323469656E-5</v>
      </c>
      <c r="H107">
        <f t="shared" si="5"/>
        <v>2.7933762820054121E-5</v>
      </c>
      <c r="I107">
        <f t="shared" si="5"/>
        <v>5.4361764623431957E-5</v>
      </c>
      <c r="J107">
        <f t="shared" si="5"/>
        <v>4.4115361487766431E-5</v>
      </c>
      <c r="K107">
        <f t="shared" si="5"/>
        <v>2.910375508865135E-5</v>
      </c>
      <c r="L107">
        <f t="shared" si="5"/>
        <v>6.7750215316021025E-9</v>
      </c>
      <c r="M107">
        <f t="shared" si="5"/>
        <v>1.1227537131212697E-5</v>
      </c>
      <c r="N107">
        <f t="shared" si="5"/>
        <v>1.0029656304351457E-4</v>
      </c>
      <c r="O107">
        <f t="shared" si="5"/>
        <v>1.0794636490754305E-4</v>
      </c>
      <c r="P107">
        <f t="shared" si="5"/>
        <v>1.3029691565021386E-5</v>
      </c>
      <c r="Q107">
        <f t="shared" si="5"/>
        <v>4.5726500411873492E-9</v>
      </c>
      <c r="R107">
        <f t="shared" si="5"/>
        <v>1.2084167846779359E-5</v>
      </c>
      <c r="S107">
        <f t="shared" si="5"/>
        <v>0</v>
      </c>
      <c r="T107">
        <f t="shared" si="5"/>
        <v>1.8024840751726291E-5</v>
      </c>
      <c r="U107">
        <f t="shared" ref="U107:AT113" si="7">U33+U70</f>
        <v>0</v>
      </c>
      <c r="V107">
        <f t="shared" si="7"/>
        <v>0</v>
      </c>
      <c r="W107">
        <f t="shared" si="7"/>
        <v>4.368475283893873E-6</v>
      </c>
      <c r="X107">
        <f t="shared" si="7"/>
        <v>2.1529339347399669E-6</v>
      </c>
      <c r="Y107">
        <f t="shared" si="7"/>
        <v>0</v>
      </c>
      <c r="Z107">
        <f t="shared" si="7"/>
        <v>1.5597998273084859E-5</v>
      </c>
      <c r="AA107">
        <f t="shared" si="7"/>
        <v>7.3588866635633973E-9</v>
      </c>
      <c r="AB107">
        <f t="shared" si="7"/>
        <v>3.3277507613380087E-8</v>
      </c>
      <c r="AC107">
        <f t="shared" si="7"/>
        <v>0</v>
      </c>
      <c r="AD107">
        <f t="shared" si="7"/>
        <v>0</v>
      </c>
      <c r="AE107">
        <f t="shared" si="7"/>
        <v>0</v>
      </c>
      <c r="AF107">
        <f t="shared" si="7"/>
        <v>0</v>
      </c>
      <c r="AG107">
        <f t="shared" si="7"/>
        <v>0</v>
      </c>
      <c r="AH107">
        <f t="shared" si="7"/>
        <v>0</v>
      </c>
      <c r="AI107">
        <f t="shared" si="7"/>
        <v>0</v>
      </c>
      <c r="AJ107">
        <f t="shared" si="7"/>
        <v>2.7264971764775001E-8</v>
      </c>
      <c r="AK107">
        <f t="shared" si="7"/>
        <v>0</v>
      </c>
      <c r="AL107">
        <f t="shared" si="7"/>
        <v>0</v>
      </c>
      <c r="AM107">
        <f t="shared" si="7"/>
        <v>3.0857298526974075E-5</v>
      </c>
      <c r="AN107">
        <f t="shared" si="7"/>
        <v>0</v>
      </c>
      <c r="AO107">
        <f t="shared" si="7"/>
        <v>0</v>
      </c>
      <c r="AP107">
        <f t="shared" si="7"/>
        <v>3.9395708979480509E-3</v>
      </c>
      <c r="AQ107">
        <f t="shared" si="7"/>
        <v>0</v>
      </c>
      <c r="AR107">
        <f t="shared" si="7"/>
        <v>0</v>
      </c>
      <c r="AS107">
        <f t="shared" si="7"/>
        <v>4.585592259332813E-2</v>
      </c>
      <c r="AT107">
        <f t="shared" si="7"/>
        <v>34.531509333341504</v>
      </c>
      <c r="AU107">
        <f t="shared" si="6"/>
        <v>1.076038647696842E-2</v>
      </c>
    </row>
    <row r="108" spans="1:47" x14ac:dyDescent="0.25">
      <c r="A108" s="146"/>
      <c r="B108" s="1" t="s">
        <v>32</v>
      </c>
      <c r="C108" s="1">
        <v>30</v>
      </c>
      <c r="D108" s="1" t="s">
        <v>69</v>
      </c>
      <c r="E108">
        <f t="shared" si="5"/>
        <v>4.5059372893170607E-4</v>
      </c>
      <c r="F108">
        <f t="shared" si="5"/>
        <v>6.8887944914710958E-4</v>
      </c>
      <c r="G108">
        <f t="shared" si="5"/>
        <v>3.0753374746672683E-4</v>
      </c>
      <c r="H108">
        <f t="shared" si="5"/>
        <v>5.4336352949816455E-4</v>
      </c>
      <c r="I108">
        <f t="shared" si="5"/>
        <v>1.0627868603383154E-3</v>
      </c>
      <c r="J108">
        <f t="shared" si="5"/>
        <v>8.724565285726535E-4</v>
      </c>
      <c r="K108">
        <f t="shared" si="5"/>
        <v>5.9034189564461347E-4</v>
      </c>
      <c r="L108">
        <f t="shared" si="5"/>
        <v>2.8899469376698506E-3</v>
      </c>
      <c r="M108">
        <f t="shared" si="5"/>
        <v>1.1274295079259985E-3</v>
      </c>
      <c r="N108">
        <f t="shared" si="5"/>
        <v>1.9568059246790389E-3</v>
      </c>
      <c r="O108">
        <f t="shared" si="5"/>
        <v>2.107987274827066E-3</v>
      </c>
      <c r="P108">
        <f t="shared" si="5"/>
        <v>2.5626981130359087E-4</v>
      </c>
      <c r="Q108">
        <f t="shared" si="5"/>
        <v>2.8203501393700881E-4</v>
      </c>
      <c r="R108">
        <f t="shared" si="5"/>
        <v>2.3634743312999973E-4</v>
      </c>
      <c r="S108">
        <f t="shared" si="5"/>
        <v>0</v>
      </c>
      <c r="T108">
        <f t="shared" si="5"/>
        <v>3.5319590239790694E-4</v>
      </c>
      <c r="U108">
        <f t="shared" si="7"/>
        <v>0</v>
      </c>
      <c r="V108">
        <f t="shared" si="7"/>
        <v>0</v>
      </c>
      <c r="W108">
        <f t="shared" si="7"/>
        <v>2.1024352052039977E-4</v>
      </c>
      <c r="X108">
        <f t="shared" si="7"/>
        <v>3.1735314738167862E-4</v>
      </c>
      <c r="Y108">
        <f t="shared" si="7"/>
        <v>8.7207943156402191E-6</v>
      </c>
      <c r="Z108">
        <f t="shared" si="7"/>
        <v>1.2807353106026706E-3</v>
      </c>
      <c r="AA108">
        <f t="shared" si="7"/>
        <v>4.3147574809369272E-3</v>
      </c>
      <c r="AB108">
        <f t="shared" si="7"/>
        <v>1.0401522220095053E-2</v>
      </c>
      <c r="AC108">
        <f t="shared" si="7"/>
        <v>3.5689506286691208E-7</v>
      </c>
      <c r="AD108">
        <f t="shared" si="7"/>
        <v>2.0077505175588352E-7</v>
      </c>
      <c r="AE108">
        <f t="shared" si="7"/>
        <v>1.1568560327668984E-6</v>
      </c>
      <c r="AF108">
        <f t="shared" si="7"/>
        <v>1.5714994003159597E-7</v>
      </c>
      <c r="AG108">
        <f t="shared" si="7"/>
        <v>0</v>
      </c>
      <c r="AH108">
        <f t="shared" si="7"/>
        <v>9.1956826148334592E-7</v>
      </c>
      <c r="AI108">
        <f t="shared" si="7"/>
        <v>3.4501778859757012E-7</v>
      </c>
      <c r="AJ108">
        <f t="shared" si="7"/>
        <v>2.9537063109145118E-6</v>
      </c>
      <c r="AK108">
        <f t="shared" si="7"/>
        <v>0</v>
      </c>
      <c r="AL108">
        <f t="shared" si="7"/>
        <v>2.1184949651655941E-6</v>
      </c>
      <c r="AM108">
        <f t="shared" si="7"/>
        <v>6.9490116037819059E-4</v>
      </c>
      <c r="AN108">
        <f t="shared" si="7"/>
        <v>0</v>
      </c>
      <c r="AO108">
        <f t="shared" si="7"/>
        <v>1.3248372284262767E-6</v>
      </c>
      <c r="AP108">
        <f t="shared" si="7"/>
        <v>1331.693236132603</v>
      </c>
      <c r="AQ108">
        <f t="shared" si="7"/>
        <v>0</v>
      </c>
      <c r="AR108">
        <f t="shared" si="7"/>
        <v>0</v>
      </c>
      <c r="AS108">
        <f t="shared" si="7"/>
        <v>182.9443907233323</v>
      </c>
      <c r="AT108">
        <f t="shared" si="7"/>
        <v>3642.6540587623072</v>
      </c>
      <c r="AU108">
        <f t="shared" si="6"/>
        <v>4.8043162134248636</v>
      </c>
    </row>
    <row r="109" spans="1:47" x14ac:dyDescent="0.25">
      <c r="A109" s="146"/>
      <c r="B109" s="1" t="s">
        <v>33</v>
      </c>
      <c r="C109" s="1">
        <v>31</v>
      </c>
      <c r="D109" s="1" t="s">
        <v>70</v>
      </c>
      <c r="E109">
        <f t="shared" si="5"/>
        <v>7.7587735985160919E-5</v>
      </c>
      <c r="F109">
        <f t="shared" si="5"/>
        <v>8.782640227561795E-5</v>
      </c>
      <c r="G109">
        <f t="shared" si="5"/>
        <v>5.3318766447418953E-5</v>
      </c>
      <c r="H109">
        <f t="shared" si="5"/>
        <v>9.3491017800046E-5</v>
      </c>
      <c r="I109">
        <f t="shared" si="5"/>
        <v>1.8365937400212416E-4</v>
      </c>
      <c r="J109">
        <f t="shared" si="5"/>
        <v>1.5016011882547096E-4</v>
      </c>
      <c r="K109">
        <f t="shared" si="5"/>
        <v>8.6066188015205061E-5</v>
      </c>
      <c r="L109">
        <f t="shared" si="5"/>
        <v>2.1968634766308224E-4</v>
      </c>
      <c r="M109">
        <f t="shared" si="5"/>
        <v>1.55479315938462E-4</v>
      </c>
      <c r="N109">
        <f t="shared" si="5"/>
        <v>3.3853939763152542E-4</v>
      </c>
      <c r="O109">
        <f t="shared" si="5"/>
        <v>4.0142803069279017E-4</v>
      </c>
      <c r="P109">
        <f t="shared" si="5"/>
        <v>4.4143968715082672E-5</v>
      </c>
      <c r="Q109">
        <f t="shared" si="5"/>
        <v>2.4849618399735206E-5</v>
      </c>
      <c r="R109">
        <f t="shared" si="5"/>
        <v>4.0956244063199784E-5</v>
      </c>
      <c r="S109">
        <f t="shared" si="5"/>
        <v>0</v>
      </c>
      <c r="T109">
        <f t="shared" si="5"/>
        <v>6.1240698315481954E-5</v>
      </c>
      <c r="U109">
        <f t="shared" si="7"/>
        <v>0</v>
      </c>
      <c r="V109">
        <f t="shared" si="7"/>
        <v>0</v>
      </c>
      <c r="W109">
        <f t="shared" si="7"/>
        <v>3.5531866877492291E-5</v>
      </c>
      <c r="X109">
        <f t="shared" si="7"/>
        <v>2.9928274853931846E-5</v>
      </c>
      <c r="Y109">
        <f t="shared" si="7"/>
        <v>0</v>
      </c>
      <c r="Z109">
        <f t="shared" si="7"/>
        <v>5.2567385897692585E-5</v>
      </c>
      <c r="AA109">
        <f t="shared" si="7"/>
        <v>3.2795094657848761E-4</v>
      </c>
      <c r="AB109">
        <f t="shared" si="7"/>
        <v>1.7475982967110012E-3</v>
      </c>
      <c r="AC109">
        <f t="shared" si="7"/>
        <v>1.023755622025866E-8</v>
      </c>
      <c r="AD109">
        <f t="shared" si="7"/>
        <v>5.1776947531625253E-9</v>
      </c>
      <c r="AE109">
        <f t="shared" si="7"/>
        <v>1.7649089181513529E-8</v>
      </c>
      <c r="AF109">
        <f t="shared" si="7"/>
        <v>1.1007623722300961E-8</v>
      </c>
      <c r="AG109">
        <f t="shared" si="7"/>
        <v>0</v>
      </c>
      <c r="AH109">
        <f t="shared" si="7"/>
        <v>8.4846345546660941E-8</v>
      </c>
      <c r="AI109">
        <f t="shared" si="7"/>
        <v>2.1311232965234091E-8</v>
      </c>
      <c r="AJ109">
        <f t="shared" si="7"/>
        <v>2.5167367895639471E-8</v>
      </c>
      <c r="AK109">
        <f t="shared" si="7"/>
        <v>0</v>
      </c>
      <c r="AL109">
        <f t="shared" si="7"/>
        <v>3.0645510413948248E-8</v>
      </c>
      <c r="AM109">
        <f t="shared" si="7"/>
        <v>1.1403325949435855E-4</v>
      </c>
      <c r="AN109">
        <f t="shared" si="7"/>
        <v>0</v>
      </c>
      <c r="AO109">
        <f t="shared" si="7"/>
        <v>1.0592002755089201E-9</v>
      </c>
      <c r="AP109">
        <f t="shared" si="7"/>
        <v>241.71046694326134</v>
      </c>
      <c r="AQ109">
        <f t="shared" si="7"/>
        <v>0</v>
      </c>
      <c r="AR109">
        <f t="shared" si="7"/>
        <v>0</v>
      </c>
      <c r="AS109">
        <f t="shared" si="7"/>
        <v>52.669299943276521</v>
      </c>
      <c r="AT109">
        <f t="shared" si="7"/>
        <v>605.09777806265697</v>
      </c>
      <c r="AU109">
        <f t="shared" si="6"/>
        <v>1.67520403979295</v>
      </c>
    </row>
    <row r="110" spans="1:47" x14ac:dyDescent="0.25">
      <c r="A110" s="146"/>
      <c r="B110" s="1" t="s">
        <v>34</v>
      </c>
      <c r="C110" s="1">
        <v>32</v>
      </c>
      <c r="D110" s="1" t="s">
        <v>71</v>
      </c>
      <c r="E110">
        <f t="shared" si="5"/>
        <v>2.4463714584553428E-3</v>
      </c>
      <c r="F110">
        <f t="shared" si="5"/>
        <v>3.951789251022032E-3</v>
      </c>
      <c r="G110">
        <f t="shared" si="5"/>
        <v>9.2186705872228023E-4</v>
      </c>
      <c r="H110">
        <f t="shared" si="5"/>
        <v>1.7890968515950866E-2</v>
      </c>
      <c r="I110">
        <f t="shared" si="5"/>
        <v>1.4527401365321156E-2</v>
      </c>
      <c r="J110">
        <f t="shared" si="5"/>
        <v>3.8188598700695429E-3</v>
      </c>
      <c r="K110">
        <f t="shared" si="5"/>
        <v>0.25668528751789166</v>
      </c>
      <c r="L110">
        <f t="shared" si="5"/>
        <v>2.5654479633300073E-2</v>
      </c>
      <c r="M110">
        <f t="shared" si="5"/>
        <v>7.1594693890319715E-3</v>
      </c>
      <c r="N110">
        <f t="shared" si="5"/>
        <v>1.1797078618731652E-2</v>
      </c>
      <c r="O110">
        <f t="shared" si="5"/>
        <v>1.2610934516839869E-2</v>
      </c>
      <c r="P110">
        <f t="shared" si="5"/>
        <v>2.0663589065405561E-3</v>
      </c>
      <c r="Q110">
        <f t="shared" si="5"/>
        <v>1.5724872509216533E-3</v>
      </c>
      <c r="R110">
        <f t="shared" si="5"/>
        <v>6.9700752839978099E-4</v>
      </c>
      <c r="S110">
        <f t="shared" si="5"/>
        <v>0</v>
      </c>
      <c r="T110">
        <f t="shared" si="5"/>
        <v>1.4242755875255515E-3</v>
      </c>
      <c r="U110">
        <f t="shared" si="7"/>
        <v>5.0423100541254027E-4</v>
      </c>
      <c r="V110">
        <f t="shared" si="7"/>
        <v>3.6889076012484818E-4</v>
      </c>
      <c r="W110">
        <f t="shared" si="7"/>
        <v>9.8939725380240459E-4</v>
      </c>
      <c r="X110">
        <f t="shared" si="7"/>
        <v>1.5059160516363893E-3</v>
      </c>
      <c r="Y110">
        <f t="shared" si="7"/>
        <v>4.2783040972275914E-2</v>
      </c>
      <c r="Z110">
        <f t="shared" si="7"/>
        <v>4.3468805866688658E-2</v>
      </c>
      <c r="AA110">
        <f t="shared" si="7"/>
        <v>3.8312827961123785E-2</v>
      </c>
      <c r="AB110">
        <f t="shared" si="7"/>
        <v>0.22995873562032851</v>
      </c>
      <c r="AC110">
        <f t="shared" si="7"/>
        <v>0.73667852095712338</v>
      </c>
      <c r="AD110">
        <f t="shared" si="7"/>
        <v>0.86879246579434877</v>
      </c>
      <c r="AE110">
        <f t="shared" si="7"/>
        <v>0.53781723363874023</v>
      </c>
      <c r="AF110">
        <f t="shared" si="7"/>
        <v>0.32511881051541203</v>
      </c>
      <c r="AG110">
        <f t="shared" si="7"/>
        <v>7.1560489424292283E-3</v>
      </c>
      <c r="AH110">
        <f t="shared" si="7"/>
        <v>0.2661466192262813</v>
      </c>
      <c r="AI110">
        <f t="shared" si="7"/>
        <v>0.75415126785442022</v>
      </c>
      <c r="AJ110">
        <f t="shared" si="7"/>
        <v>4.4617172367521753E-2</v>
      </c>
      <c r="AK110">
        <f t="shared" si="7"/>
        <v>0</v>
      </c>
      <c r="AL110">
        <f t="shared" si="7"/>
        <v>4.2976248681204123E-2</v>
      </c>
      <c r="AM110">
        <f t="shared" si="7"/>
        <v>5.6826316471349459E-3</v>
      </c>
      <c r="AN110">
        <f t="shared" si="7"/>
        <v>0</v>
      </c>
      <c r="AO110">
        <f t="shared" si="7"/>
        <v>0.71751337311756336</v>
      </c>
      <c r="AP110">
        <f t="shared" si="7"/>
        <v>8910.4243788099993</v>
      </c>
      <c r="AQ110">
        <f t="shared" si="7"/>
        <v>0</v>
      </c>
      <c r="AR110">
        <f t="shared" si="7"/>
        <v>0</v>
      </c>
      <c r="AS110">
        <f t="shared" si="7"/>
        <v>0</v>
      </c>
      <c r="AT110">
        <f t="shared" si="7"/>
        <v>39998.571732770433</v>
      </c>
      <c r="AU110">
        <f t="shared" si="6"/>
        <v>7417.4114203607687</v>
      </c>
    </row>
    <row r="111" spans="1:47" x14ac:dyDescent="0.25">
      <c r="A111" s="146"/>
      <c r="B111" s="1" t="s">
        <v>35</v>
      </c>
      <c r="C111" s="1">
        <v>33</v>
      </c>
      <c r="D111" s="1" t="s">
        <v>72</v>
      </c>
      <c r="E111">
        <f t="shared" si="5"/>
        <v>0</v>
      </c>
      <c r="F111">
        <f t="shared" si="5"/>
        <v>0</v>
      </c>
      <c r="G111">
        <f t="shared" si="5"/>
        <v>0</v>
      </c>
      <c r="H111">
        <f t="shared" si="5"/>
        <v>0</v>
      </c>
      <c r="I111">
        <f t="shared" si="5"/>
        <v>0</v>
      </c>
      <c r="J111">
        <f t="shared" si="5"/>
        <v>0</v>
      </c>
      <c r="K111">
        <f t="shared" si="5"/>
        <v>0</v>
      </c>
      <c r="L111">
        <f t="shared" si="5"/>
        <v>0</v>
      </c>
      <c r="M111">
        <f t="shared" si="5"/>
        <v>0</v>
      </c>
      <c r="N111">
        <f t="shared" si="5"/>
        <v>0</v>
      </c>
      <c r="O111">
        <f t="shared" si="5"/>
        <v>0</v>
      </c>
      <c r="P111">
        <f t="shared" si="5"/>
        <v>0</v>
      </c>
      <c r="Q111">
        <f t="shared" si="5"/>
        <v>0</v>
      </c>
      <c r="R111">
        <f t="shared" si="5"/>
        <v>0</v>
      </c>
      <c r="S111">
        <f t="shared" si="5"/>
        <v>0</v>
      </c>
      <c r="T111">
        <f t="shared" si="5"/>
        <v>0</v>
      </c>
      <c r="U111">
        <f t="shared" si="7"/>
        <v>0</v>
      </c>
      <c r="V111">
        <f t="shared" si="7"/>
        <v>0</v>
      </c>
      <c r="W111">
        <f t="shared" si="7"/>
        <v>0</v>
      </c>
      <c r="X111">
        <f t="shared" si="7"/>
        <v>0</v>
      </c>
      <c r="Y111">
        <f t="shared" si="7"/>
        <v>0</v>
      </c>
      <c r="Z111">
        <f t="shared" si="7"/>
        <v>0</v>
      </c>
      <c r="AA111">
        <f t="shared" si="7"/>
        <v>0</v>
      </c>
      <c r="AB111">
        <f t="shared" si="7"/>
        <v>0</v>
      </c>
      <c r="AC111">
        <f t="shared" si="7"/>
        <v>0</v>
      </c>
      <c r="AD111">
        <f t="shared" si="7"/>
        <v>0</v>
      </c>
      <c r="AE111">
        <f t="shared" si="7"/>
        <v>0</v>
      </c>
      <c r="AF111">
        <f t="shared" si="7"/>
        <v>0</v>
      </c>
      <c r="AG111">
        <f t="shared" si="7"/>
        <v>0</v>
      </c>
      <c r="AH111">
        <f t="shared" si="7"/>
        <v>0</v>
      </c>
      <c r="AI111">
        <f t="shared" si="7"/>
        <v>0</v>
      </c>
      <c r="AJ111">
        <f t="shared" si="7"/>
        <v>0</v>
      </c>
      <c r="AK111">
        <f t="shared" si="7"/>
        <v>0</v>
      </c>
      <c r="AL111">
        <f t="shared" si="7"/>
        <v>0</v>
      </c>
      <c r="AM111">
        <f t="shared" si="7"/>
        <v>0</v>
      </c>
      <c r="AN111">
        <f t="shared" si="7"/>
        <v>0</v>
      </c>
      <c r="AO111">
        <f t="shared" si="7"/>
        <v>0</v>
      </c>
      <c r="AP111">
        <f t="shared" si="7"/>
        <v>0</v>
      </c>
      <c r="AQ111">
        <f t="shared" si="7"/>
        <v>0</v>
      </c>
      <c r="AR111">
        <f t="shared" si="7"/>
        <v>0</v>
      </c>
      <c r="AS111">
        <f t="shared" si="7"/>
        <v>0</v>
      </c>
      <c r="AT111">
        <f t="shared" si="7"/>
        <v>0</v>
      </c>
      <c r="AU111">
        <f t="shared" si="6"/>
        <v>0</v>
      </c>
    </row>
    <row r="112" spans="1:47" x14ac:dyDescent="0.25">
      <c r="A112" s="146"/>
      <c r="B112" s="1" t="s">
        <v>36</v>
      </c>
      <c r="C112" s="1">
        <v>34</v>
      </c>
      <c r="D112" s="1" t="s">
        <v>73</v>
      </c>
      <c r="E112">
        <f t="shared" si="5"/>
        <v>2.250963868704822E-5</v>
      </c>
      <c r="F112">
        <f t="shared" si="5"/>
        <v>2.0283137441532211E-5</v>
      </c>
      <c r="G112">
        <f t="shared" si="5"/>
        <v>0</v>
      </c>
      <c r="H112">
        <f t="shared" si="5"/>
        <v>0</v>
      </c>
      <c r="I112">
        <f t="shared" si="5"/>
        <v>0</v>
      </c>
      <c r="J112">
        <f t="shared" si="5"/>
        <v>2.3797843421467129E-7</v>
      </c>
      <c r="K112">
        <f t="shared" si="5"/>
        <v>0</v>
      </c>
      <c r="L112">
        <f t="shared" si="5"/>
        <v>3.0766831399306561E-8</v>
      </c>
      <c r="M112">
        <f t="shared" si="5"/>
        <v>2.003802435518574E-10</v>
      </c>
      <c r="N112">
        <f t="shared" si="5"/>
        <v>0</v>
      </c>
      <c r="O112">
        <f t="shared" si="5"/>
        <v>0</v>
      </c>
      <c r="P112">
        <f t="shared" si="5"/>
        <v>1.225846111781585E-8</v>
      </c>
      <c r="Q112">
        <f t="shared" si="5"/>
        <v>1.174265357959851E-8</v>
      </c>
      <c r="R112">
        <f t="shared" si="5"/>
        <v>0</v>
      </c>
      <c r="S112">
        <f t="shared" si="5"/>
        <v>0</v>
      </c>
      <c r="T112">
        <f t="shared" si="5"/>
        <v>1.093359273283816E-5</v>
      </c>
      <c r="U112">
        <f t="shared" si="7"/>
        <v>0</v>
      </c>
      <c r="V112">
        <f t="shared" si="7"/>
        <v>0</v>
      </c>
      <c r="W112">
        <f t="shared" si="7"/>
        <v>4.7149045819575529E-6</v>
      </c>
      <c r="X112">
        <f t="shared" si="7"/>
        <v>5.6227348131279117E-6</v>
      </c>
      <c r="Y112">
        <f t="shared" si="7"/>
        <v>0</v>
      </c>
      <c r="Z112">
        <f t="shared" si="7"/>
        <v>5.0039405371340843E-11</v>
      </c>
      <c r="AA112">
        <f t="shared" si="7"/>
        <v>0</v>
      </c>
      <c r="AB112">
        <f t="shared" si="7"/>
        <v>2.6649651980543748E-4</v>
      </c>
      <c r="AC112">
        <f t="shared" si="7"/>
        <v>0</v>
      </c>
      <c r="AD112">
        <f t="shared" si="7"/>
        <v>1.04440815267484E-9</v>
      </c>
      <c r="AE112">
        <f t="shared" si="7"/>
        <v>3.323838335136245E-9</v>
      </c>
      <c r="AF112">
        <f t="shared" si="7"/>
        <v>2.2214344175782692E-9</v>
      </c>
      <c r="AG112">
        <f t="shared" si="7"/>
        <v>0</v>
      </c>
      <c r="AH112">
        <f t="shared" si="7"/>
        <v>1.5976829585042351E-8</v>
      </c>
      <c r="AI112">
        <f t="shared" si="7"/>
        <v>4.2973072959194302E-9</v>
      </c>
      <c r="AJ112">
        <f t="shared" si="7"/>
        <v>3.1092156392146389E-9</v>
      </c>
      <c r="AK112">
        <f t="shared" si="7"/>
        <v>0</v>
      </c>
      <c r="AL112">
        <f t="shared" si="7"/>
        <v>6.1831214508010224E-9</v>
      </c>
      <c r="AM112">
        <f t="shared" si="7"/>
        <v>2.1035362162178791E-5</v>
      </c>
      <c r="AN112">
        <f t="shared" si="7"/>
        <v>0</v>
      </c>
      <c r="AO112">
        <f t="shared" si="7"/>
        <v>1.924594610076525E-2</v>
      </c>
      <c r="AP112">
        <f t="shared" si="7"/>
        <v>0</v>
      </c>
      <c r="AQ112">
        <f t="shared" si="7"/>
        <v>0</v>
      </c>
      <c r="AR112">
        <f t="shared" si="7"/>
        <v>0</v>
      </c>
      <c r="AS112">
        <f t="shared" si="7"/>
        <v>0</v>
      </c>
      <c r="AT112">
        <f t="shared" si="7"/>
        <v>254.40648244428979</v>
      </c>
      <c r="AU112">
        <f t="shared" si="6"/>
        <v>0</v>
      </c>
    </row>
    <row r="113" spans="1:47" x14ac:dyDescent="0.25">
      <c r="A113" s="146"/>
      <c r="B113" s="1" t="s">
        <v>37</v>
      </c>
      <c r="C113" s="1">
        <v>35</v>
      </c>
      <c r="D113" s="1" t="s">
        <v>74</v>
      </c>
      <c r="E113">
        <f t="shared" si="5"/>
        <v>4.4952354103193677E-4</v>
      </c>
      <c r="F113">
        <f t="shared" si="5"/>
        <v>1.7466495251750231E-3</v>
      </c>
      <c r="G113">
        <f t="shared" si="5"/>
        <v>2.7159278285730725E-3</v>
      </c>
      <c r="H113">
        <f t="shared" si="5"/>
        <v>5.0699811583700492E-3</v>
      </c>
      <c r="I113">
        <f t="shared" si="5"/>
        <v>1.1462242879898459E-2</v>
      </c>
      <c r="J113">
        <f t="shared" si="5"/>
        <v>5.4028119176667165E-3</v>
      </c>
      <c r="K113">
        <f t="shared" si="5"/>
        <v>2.2246689215023154E-3</v>
      </c>
      <c r="L113">
        <f t="shared" si="5"/>
        <v>5.7728732451532781E-4</v>
      </c>
      <c r="M113">
        <f t="shared" si="5"/>
        <v>4.4066243461016097E-3</v>
      </c>
      <c r="N113">
        <f t="shared" si="5"/>
        <v>9.1726771726088299E-2</v>
      </c>
      <c r="O113">
        <f t="shared" si="5"/>
        <v>3.6367200827992809E-2</v>
      </c>
      <c r="P113">
        <f t="shared" si="5"/>
        <v>3.8663953059429553E-3</v>
      </c>
      <c r="Q113">
        <f t="shared" si="5"/>
        <v>1.8508340627682385E-3</v>
      </c>
      <c r="R113">
        <f t="shared" si="5"/>
        <v>8.6198751844776208E-4</v>
      </c>
      <c r="S113">
        <f t="shared" si="5"/>
        <v>0</v>
      </c>
      <c r="T113">
        <f t="shared" si="5"/>
        <v>1.5153316891362899E-4</v>
      </c>
      <c r="U113">
        <f t="shared" si="7"/>
        <v>1.8349743478545879E-3</v>
      </c>
      <c r="V113">
        <f t="shared" si="7"/>
        <v>1.3682471717560334E-3</v>
      </c>
      <c r="W113">
        <f t="shared" si="7"/>
        <v>1.8501548293984474E-3</v>
      </c>
      <c r="X113">
        <f t="shared" si="7"/>
        <v>2.3752801695355206E-3</v>
      </c>
      <c r="Y113">
        <f t="shared" si="7"/>
        <v>1.3486351784849554E-2</v>
      </c>
      <c r="Z113">
        <f t="shared" si="7"/>
        <v>1.2833361286999865E-2</v>
      </c>
      <c r="AA113">
        <f t="shared" si="7"/>
        <v>8.4300902515033725E-4</v>
      </c>
      <c r="AB113">
        <f t="shared" si="7"/>
        <v>1.3132467325294871E-3</v>
      </c>
      <c r="AC113">
        <f t="shared" si="7"/>
        <v>1.1823433835737259E-4</v>
      </c>
      <c r="AD113">
        <f t="shared" si="7"/>
        <v>1.126300784334344E-4</v>
      </c>
      <c r="AE113">
        <f t="shared" si="7"/>
        <v>4.34766317092916E-4</v>
      </c>
      <c r="AF113">
        <f t="shared" si="7"/>
        <v>5.3384309230251165E-4</v>
      </c>
      <c r="AG113">
        <f t="shared" si="7"/>
        <v>1.6249933799608879E-5</v>
      </c>
      <c r="AH113">
        <f t="shared" si="7"/>
        <v>9.1285012044465045E-4</v>
      </c>
      <c r="AI113">
        <f t="shared" si="7"/>
        <v>1.4740577965704956E-4</v>
      </c>
      <c r="AJ113">
        <f t="shared" si="7"/>
        <v>1.9356948113718217E-3</v>
      </c>
      <c r="AK113">
        <f t="shared" si="7"/>
        <v>0</v>
      </c>
      <c r="AL113">
        <f t="shared" si="7"/>
        <v>1.8030626314151843E-3</v>
      </c>
      <c r="AM113">
        <f t="shared" si="7"/>
        <v>4.2550360845766806E-2</v>
      </c>
      <c r="AN113">
        <f t="shared" si="7"/>
        <v>0</v>
      </c>
      <c r="AO113">
        <f t="shared" si="7"/>
        <v>9.1124581845870248E-5</v>
      </c>
      <c r="AP113">
        <f t="shared" si="7"/>
        <v>4647.784520244355</v>
      </c>
      <c r="AQ113">
        <f t="shared" si="7"/>
        <v>0</v>
      </c>
      <c r="AR113">
        <f t="shared" si="7"/>
        <v>297.38871846850998</v>
      </c>
      <c r="AS113">
        <f t="shared" si="7"/>
        <v>361.4946015040897</v>
      </c>
      <c r="AT113">
        <f t="shared" si="7"/>
        <v>18743.876170537151</v>
      </c>
      <c r="AU113">
        <f t="shared" si="6"/>
        <v>308.59674971380173</v>
      </c>
    </row>
    <row r="114" spans="1:47" x14ac:dyDescent="0.25">
      <c r="A114" s="146"/>
      <c r="B114" s="1" t="s">
        <v>38</v>
      </c>
      <c r="C114" s="1">
        <v>36</v>
      </c>
      <c r="D114" s="1" t="s">
        <v>75</v>
      </c>
      <c r="E114">
        <f t="shared" ref="E114:AT115" si="8">E40+E77</f>
        <v>0</v>
      </c>
      <c r="F114">
        <f t="shared" si="8"/>
        <v>0</v>
      </c>
      <c r="G114">
        <f t="shared" si="8"/>
        <v>0</v>
      </c>
      <c r="H114">
        <f t="shared" si="8"/>
        <v>0</v>
      </c>
      <c r="I114">
        <f t="shared" si="8"/>
        <v>0</v>
      </c>
      <c r="J114">
        <f t="shared" si="8"/>
        <v>0</v>
      </c>
      <c r="K114">
        <f t="shared" si="8"/>
        <v>0</v>
      </c>
      <c r="L114">
        <f t="shared" si="8"/>
        <v>0</v>
      </c>
      <c r="M114">
        <f t="shared" si="8"/>
        <v>0</v>
      </c>
      <c r="N114">
        <f t="shared" si="8"/>
        <v>0</v>
      </c>
      <c r="O114">
        <f t="shared" si="8"/>
        <v>0</v>
      </c>
      <c r="P114">
        <f t="shared" si="8"/>
        <v>0</v>
      </c>
      <c r="Q114">
        <f t="shared" si="8"/>
        <v>0</v>
      </c>
      <c r="R114">
        <f t="shared" si="8"/>
        <v>0</v>
      </c>
      <c r="S114">
        <f t="shared" si="8"/>
        <v>0</v>
      </c>
      <c r="T114">
        <f t="shared" si="8"/>
        <v>0</v>
      </c>
      <c r="U114">
        <f t="shared" si="8"/>
        <v>0</v>
      </c>
      <c r="V114">
        <f t="shared" si="8"/>
        <v>0</v>
      </c>
      <c r="W114">
        <f t="shared" si="8"/>
        <v>0</v>
      </c>
      <c r="X114">
        <f t="shared" si="8"/>
        <v>0</v>
      </c>
      <c r="Y114">
        <f t="shared" si="8"/>
        <v>0</v>
      </c>
      <c r="Z114">
        <f t="shared" si="8"/>
        <v>0</v>
      </c>
      <c r="AA114">
        <f t="shared" si="8"/>
        <v>0</v>
      </c>
      <c r="AB114">
        <f t="shared" si="8"/>
        <v>0</v>
      </c>
      <c r="AC114">
        <f t="shared" si="8"/>
        <v>0</v>
      </c>
      <c r="AD114">
        <f t="shared" si="8"/>
        <v>0</v>
      </c>
      <c r="AE114">
        <f t="shared" si="8"/>
        <v>0</v>
      </c>
      <c r="AF114">
        <f t="shared" si="8"/>
        <v>0</v>
      </c>
      <c r="AG114">
        <f t="shared" si="8"/>
        <v>0</v>
      </c>
      <c r="AH114">
        <f t="shared" si="8"/>
        <v>0</v>
      </c>
      <c r="AI114">
        <f t="shared" si="8"/>
        <v>0</v>
      </c>
      <c r="AJ114">
        <f t="shared" si="8"/>
        <v>0</v>
      </c>
      <c r="AK114">
        <f t="shared" si="8"/>
        <v>0</v>
      </c>
      <c r="AL114">
        <f t="shared" si="8"/>
        <v>0</v>
      </c>
      <c r="AM114">
        <f t="shared" si="8"/>
        <v>0</v>
      </c>
      <c r="AN114">
        <f t="shared" si="8"/>
        <v>0</v>
      </c>
      <c r="AO114">
        <f t="shared" si="8"/>
        <v>0</v>
      </c>
      <c r="AP114">
        <f t="shared" si="8"/>
        <v>0</v>
      </c>
      <c r="AQ114">
        <f t="shared" si="8"/>
        <v>0</v>
      </c>
      <c r="AR114">
        <f t="shared" si="8"/>
        <v>0</v>
      </c>
      <c r="AS114">
        <f t="shared" si="8"/>
        <v>0</v>
      </c>
      <c r="AT114">
        <f t="shared" si="8"/>
        <v>0</v>
      </c>
      <c r="AU114">
        <f t="shared" si="6"/>
        <v>0</v>
      </c>
    </row>
    <row r="115" spans="1:47" x14ac:dyDescent="0.25">
      <c r="A115" s="146"/>
      <c r="B115" s="1" t="s">
        <v>39</v>
      </c>
      <c r="C115" s="1">
        <v>37</v>
      </c>
      <c r="D115" s="1" t="s">
        <v>76</v>
      </c>
      <c r="E115">
        <f t="shared" si="8"/>
        <v>8.0706067844743837E-6</v>
      </c>
      <c r="F115">
        <f t="shared" si="8"/>
        <v>0</v>
      </c>
      <c r="G115">
        <f t="shared" si="8"/>
        <v>0</v>
      </c>
      <c r="H115">
        <f t="shared" si="8"/>
        <v>0</v>
      </c>
      <c r="I115">
        <f t="shared" si="8"/>
        <v>0</v>
      </c>
      <c r="J115">
        <f t="shared" si="8"/>
        <v>1.178613527314182E-4</v>
      </c>
      <c r="K115">
        <f t="shared" si="8"/>
        <v>5.9783594756650164E-7</v>
      </c>
      <c r="L115">
        <f t="shared" si="8"/>
        <v>1.5420989281389221E-5</v>
      </c>
      <c r="M115">
        <f t="shared" si="8"/>
        <v>1.00703213306903E-7</v>
      </c>
      <c r="N115">
        <f t="shared" si="8"/>
        <v>0</v>
      </c>
      <c r="O115">
        <f t="shared" si="8"/>
        <v>0</v>
      </c>
      <c r="P115">
        <f t="shared" si="8"/>
        <v>6.1526185096327483E-6</v>
      </c>
      <c r="Q115">
        <f t="shared" si="8"/>
        <v>5.7607557351102617E-6</v>
      </c>
      <c r="R115">
        <f t="shared" si="8"/>
        <v>0</v>
      </c>
      <c r="S115">
        <f t="shared" si="8"/>
        <v>0</v>
      </c>
      <c r="T115">
        <f t="shared" si="8"/>
        <v>2.373747374994262E-3</v>
      </c>
      <c r="U115">
        <f t="shared" si="8"/>
        <v>0</v>
      </c>
      <c r="V115">
        <f t="shared" si="8"/>
        <v>0</v>
      </c>
      <c r="W115">
        <f t="shared" si="8"/>
        <v>1.839714500065861E-3</v>
      </c>
      <c r="X115">
        <f t="shared" si="8"/>
        <v>2.909253241204366E-3</v>
      </c>
      <c r="Y115">
        <f t="shared" si="8"/>
        <v>0</v>
      </c>
      <c r="Z115">
        <f t="shared" si="8"/>
        <v>2.6262014388463929E-8</v>
      </c>
      <c r="AA115">
        <f t="shared" si="8"/>
        <v>1.9667344391616692E-6</v>
      </c>
      <c r="AB115">
        <f t="shared" si="8"/>
        <v>9.2637149774667624E-2</v>
      </c>
      <c r="AC115">
        <f t="shared" si="8"/>
        <v>1.027148098519745E-6</v>
      </c>
      <c r="AD115">
        <f t="shared" si="8"/>
        <v>5.1955501280948349E-7</v>
      </c>
      <c r="AE115">
        <f t="shared" si="8"/>
        <v>1.6565346952675031E-6</v>
      </c>
      <c r="AF115">
        <f t="shared" si="8"/>
        <v>1.0935137939182921E-6</v>
      </c>
      <c r="AG115">
        <f t="shared" si="8"/>
        <v>6.7872908828505861E-8</v>
      </c>
      <c r="AH115">
        <f t="shared" si="8"/>
        <v>7.9883493385560537E-6</v>
      </c>
      <c r="AI115">
        <f t="shared" si="8"/>
        <v>2.1853406475708369E-6</v>
      </c>
      <c r="AJ115">
        <f t="shared" si="8"/>
        <v>1.5336020724639201E-6</v>
      </c>
      <c r="AK115">
        <f t="shared" si="8"/>
        <v>0</v>
      </c>
      <c r="AL115">
        <f t="shared" si="8"/>
        <v>3.059142234231875E-6</v>
      </c>
      <c r="AM115">
        <f t="shared" si="8"/>
        <v>7.4788212335484827E-3</v>
      </c>
      <c r="AN115">
        <f t="shared" si="8"/>
        <v>0</v>
      </c>
      <c r="AO115">
        <f t="shared" si="8"/>
        <v>1.055315966759897E-7</v>
      </c>
      <c r="AP115">
        <f t="shared" si="8"/>
        <v>0</v>
      </c>
      <c r="AQ115">
        <f t="shared" si="8"/>
        <v>0</v>
      </c>
      <c r="AR115">
        <f t="shared" si="8"/>
        <v>0</v>
      </c>
      <c r="AS115">
        <f t="shared" si="8"/>
        <v>0</v>
      </c>
      <c r="AT115">
        <f t="shared" si="8"/>
        <v>11368.744936811539</v>
      </c>
      <c r="AU115">
        <f t="shared" si="6"/>
        <v>0</v>
      </c>
    </row>
  </sheetData>
  <sheetProtection sheet="1" objects="1" scenarios="1"/>
  <mergeCells count="3">
    <mergeCell ref="A5:A41"/>
    <mergeCell ref="A42:A78"/>
    <mergeCell ref="A79:A1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115"/>
  <sheetViews>
    <sheetView workbookViewId="0">
      <selection activeCell="E78" sqref="E78"/>
    </sheetView>
  </sheetViews>
  <sheetFormatPr baseColWidth="10" defaultColWidth="9.140625" defaultRowHeight="15" x14ac:dyDescent="0.25"/>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0.1142956514150591</v>
      </c>
      <c r="F5">
        <v>0.18560007516821531</v>
      </c>
      <c r="G5">
        <v>2.000185247862722E-5</v>
      </c>
      <c r="H5">
        <v>0</v>
      </c>
      <c r="I5">
        <v>0</v>
      </c>
      <c r="J5">
        <v>1.2023494586777641E-3</v>
      </c>
      <c r="K5">
        <v>1.161392228848968E-5</v>
      </c>
      <c r="L5">
        <v>1.881638487125432E-4</v>
      </c>
      <c r="M5">
        <v>5.6458327777074912E-4</v>
      </c>
      <c r="N5">
        <v>0</v>
      </c>
      <c r="O5">
        <v>0</v>
      </c>
      <c r="P5">
        <v>2.7736651510046491E-3</v>
      </c>
      <c r="Q5">
        <v>3.7022264518964489E-3</v>
      </c>
      <c r="R5">
        <v>7.7966252716424788E-7</v>
      </c>
      <c r="S5">
        <v>0</v>
      </c>
      <c r="T5">
        <v>8.7298027642482606E-7</v>
      </c>
      <c r="U5">
        <v>0</v>
      </c>
      <c r="V5">
        <v>0</v>
      </c>
      <c r="W5">
        <v>3.3870861459959421E-4</v>
      </c>
      <c r="X5">
        <v>2.3306009543151471E-4</v>
      </c>
      <c r="Y5">
        <v>0</v>
      </c>
      <c r="Z5">
        <v>2.3351572020080359E-6</v>
      </c>
      <c r="AA5">
        <v>2.8193859060772188E-4</v>
      </c>
      <c r="AB5">
        <v>2.1414285708345701E-4</v>
      </c>
      <c r="AC5">
        <v>6.2791335457882476E-5</v>
      </c>
      <c r="AD5">
        <v>2.2646214755705539E-4</v>
      </c>
      <c r="AE5">
        <v>6.3485463897925201E-4</v>
      </c>
      <c r="AF5">
        <v>1.9284930833643289E-5</v>
      </c>
      <c r="AG5">
        <v>0</v>
      </c>
      <c r="AH5">
        <v>2.9039296953386399E-4</v>
      </c>
      <c r="AI5">
        <v>2.252045645360834E-3</v>
      </c>
      <c r="AJ5">
        <v>3.0718523754803151E-4</v>
      </c>
      <c r="AK5">
        <v>0</v>
      </c>
      <c r="AL5">
        <v>3.1212867441929911E-4</v>
      </c>
      <c r="AM5">
        <v>1.7758547659850639E-4</v>
      </c>
      <c r="AN5">
        <v>0</v>
      </c>
      <c r="AO5">
        <v>1.0459925428670811E-3</v>
      </c>
      <c r="AP5">
        <v>20278.465810333189</v>
      </c>
      <c r="AQ5">
        <v>0</v>
      </c>
      <c r="AR5">
        <v>1924.0765831144563</v>
      </c>
      <c r="AS5">
        <v>18448.999994951639</v>
      </c>
      <c r="AT5">
        <v>87458.01493217994</v>
      </c>
      <c r="AU5">
        <v>0</v>
      </c>
    </row>
    <row r="6" spans="1:47" x14ac:dyDescent="0.25">
      <c r="A6" s="146"/>
      <c r="B6" s="1" t="s">
        <v>4</v>
      </c>
      <c r="C6" s="1" t="s">
        <v>4</v>
      </c>
      <c r="D6" s="1" t="s">
        <v>41</v>
      </c>
      <c r="E6">
        <v>6.0965167654195122E-2</v>
      </c>
      <c r="F6">
        <v>7.902689605359163E-2</v>
      </c>
      <c r="G6">
        <v>1.310344704596278E-3</v>
      </c>
      <c r="H6">
        <v>2.3544643802397551E-4</v>
      </c>
      <c r="I6">
        <v>1.705227229503027E-3</v>
      </c>
      <c r="J6">
        <v>5.5979513607420624E-3</v>
      </c>
      <c r="K6">
        <v>9.4417813970801325E-5</v>
      </c>
      <c r="L6">
        <v>2.0174276874975548E-2</v>
      </c>
      <c r="M6">
        <v>9.925307828721773E-3</v>
      </c>
      <c r="N6">
        <v>3.8181400416662792E-3</v>
      </c>
      <c r="O6">
        <v>1.1775398419724781E-6</v>
      </c>
      <c r="P6">
        <v>2.2131893659700311E-3</v>
      </c>
      <c r="Q6">
        <v>1.456260758106926E-3</v>
      </c>
      <c r="R6">
        <v>4.8428728353231792E-4</v>
      </c>
      <c r="S6">
        <v>0</v>
      </c>
      <c r="T6">
        <v>7.4063715828089072E-4</v>
      </c>
      <c r="U6">
        <v>1.8962559875973859E-3</v>
      </c>
      <c r="V6">
        <v>4.9612807137307396E-3</v>
      </c>
      <c r="W6">
        <v>7.0074529027832969E-3</v>
      </c>
      <c r="X6">
        <v>5.9792524302591998E-3</v>
      </c>
      <c r="Y6">
        <v>7.2865902988250846E-4</v>
      </c>
      <c r="Z6">
        <v>2.3519512525044918E-3</v>
      </c>
      <c r="AA6">
        <v>3.0385128708063602E-2</v>
      </c>
      <c r="AB6">
        <v>1.1198611865727411E-4</v>
      </c>
      <c r="AC6">
        <v>1.9907969373458268E-3</v>
      </c>
      <c r="AD6">
        <v>2.897340464281042E-3</v>
      </c>
      <c r="AE6">
        <v>3.408362792901428E-3</v>
      </c>
      <c r="AF6">
        <v>1.2455410850142179E-6</v>
      </c>
      <c r="AG6">
        <v>0</v>
      </c>
      <c r="AH6">
        <v>2.868145189951939E-5</v>
      </c>
      <c r="AI6">
        <v>2.164765068807202E-3</v>
      </c>
      <c r="AJ6">
        <v>6.7385229792531415E-4</v>
      </c>
      <c r="AK6">
        <v>0</v>
      </c>
      <c r="AL6">
        <v>6.8648414347872284E-4</v>
      </c>
      <c r="AM6">
        <v>6.7284115290310747E-4</v>
      </c>
      <c r="AN6">
        <v>0</v>
      </c>
      <c r="AO6">
        <v>2.2372437814300759E-3</v>
      </c>
      <c r="AP6">
        <v>74163.919085796195</v>
      </c>
      <c r="AQ6">
        <v>337.45639144344977</v>
      </c>
      <c r="AR6">
        <v>0</v>
      </c>
      <c r="AS6">
        <v>62583.49559013285</v>
      </c>
      <c r="AT6">
        <v>178989.16574584899</v>
      </c>
      <c r="AU6">
        <v>0</v>
      </c>
    </row>
    <row r="7" spans="1:47" x14ac:dyDescent="0.25">
      <c r="A7" s="146"/>
      <c r="B7" s="1" t="s">
        <v>5</v>
      </c>
      <c r="C7" s="1" t="s">
        <v>5</v>
      </c>
      <c r="D7" s="1" t="s">
        <v>42</v>
      </c>
      <c r="E7">
        <v>1.410261724057087E-3</v>
      </c>
      <c r="F7">
        <v>4.128340367280092E-4</v>
      </c>
      <c r="G7">
        <v>5.9736557017497751E-3</v>
      </c>
      <c r="H7">
        <v>2.1550811219215679E-4</v>
      </c>
      <c r="I7">
        <v>2.7712882532141361E-4</v>
      </c>
      <c r="J7">
        <v>1.458578438354459E-4</v>
      </c>
      <c r="K7">
        <v>1.4115643298941731E-5</v>
      </c>
      <c r="L7">
        <v>2.9676052019860161E-4</v>
      </c>
      <c r="M7">
        <v>1.006756398696649E-4</v>
      </c>
      <c r="N7">
        <v>4.1961893882795928E-5</v>
      </c>
      <c r="O7">
        <v>2.207061989945086E-5</v>
      </c>
      <c r="P7">
        <v>1.3572862096666229E-3</v>
      </c>
      <c r="Q7">
        <v>2.1377460957364039E-4</v>
      </c>
      <c r="R7">
        <v>1.2797390693647641E-6</v>
      </c>
      <c r="S7">
        <v>0</v>
      </c>
      <c r="T7">
        <v>1.095961732481904E-4</v>
      </c>
      <c r="U7">
        <v>4.0829808278957438E-4</v>
      </c>
      <c r="V7">
        <v>5.7075868500922186E-4</v>
      </c>
      <c r="W7">
        <v>4.5671588974122862E-4</v>
      </c>
      <c r="X7">
        <v>5.304990318976497E-4</v>
      </c>
      <c r="Y7">
        <v>4.1738775853565012E-6</v>
      </c>
      <c r="Z7">
        <v>1.5126191758813871E-5</v>
      </c>
      <c r="AA7">
        <v>4.4511081327539752E-4</v>
      </c>
      <c r="AB7">
        <v>9.7293514532319544E-6</v>
      </c>
      <c r="AC7">
        <v>6.693678126124023E-7</v>
      </c>
      <c r="AD7">
        <v>5.3796987905722785E-7</v>
      </c>
      <c r="AE7">
        <v>2.9879141908453451E-6</v>
      </c>
      <c r="AF7">
        <v>4.8037763003997683E-7</v>
      </c>
      <c r="AG7">
        <v>8.3455557680624534E-8</v>
      </c>
      <c r="AH7">
        <v>3.9561040032636986E-6</v>
      </c>
      <c r="AI7">
        <v>8.0276849585164655E-7</v>
      </c>
      <c r="AJ7">
        <v>1.284666811873599E-4</v>
      </c>
      <c r="AK7">
        <v>0</v>
      </c>
      <c r="AL7">
        <v>1.306947731008205E-4</v>
      </c>
      <c r="AM7">
        <v>3.9594450032908899E-4</v>
      </c>
      <c r="AN7">
        <v>0</v>
      </c>
      <c r="AO7">
        <v>4.5638788138960452E-7</v>
      </c>
      <c r="AP7">
        <v>22840.669181199999</v>
      </c>
      <c r="AQ7">
        <v>0</v>
      </c>
      <c r="AR7">
        <v>14643.287059499997</v>
      </c>
      <c r="AS7">
        <v>61693.842441439068</v>
      </c>
      <c r="AT7">
        <v>101990.1616657649</v>
      </c>
      <c r="AU7">
        <v>0</v>
      </c>
    </row>
    <row r="8" spans="1:47" x14ac:dyDescent="0.25">
      <c r="A8" s="146"/>
      <c r="B8" s="1" t="s">
        <v>6</v>
      </c>
      <c r="C8" s="1" t="s">
        <v>6</v>
      </c>
      <c r="D8" s="1" t="s">
        <v>43</v>
      </c>
      <c r="E8">
        <v>7.4499791325898163E-4</v>
      </c>
      <c r="F8">
        <v>1.3648758679669819E-3</v>
      </c>
      <c r="G8">
        <v>5.259829955292201E-3</v>
      </c>
      <c r="H8">
        <v>1.0238778916569109E-2</v>
      </c>
      <c r="I8">
        <v>2.509911504178804E-4</v>
      </c>
      <c r="J8">
        <v>3.6305609988389998E-4</v>
      </c>
      <c r="K8">
        <v>1.1139642940622041E-6</v>
      </c>
      <c r="L8">
        <v>5.7626878683563736E-3</v>
      </c>
      <c r="M8">
        <v>7.9407773559568009E-4</v>
      </c>
      <c r="N8">
        <v>4.895931584839183E-5</v>
      </c>
      <c r="O8">
        <v>5.5120316005881104E-6</v>
      </c>
      <c r="P8">
        <v>8.5246698793880603E-4</v>
      </c>
      <c r="Q8">
        <v>5.2695590091168169E-4</v>
      </c>
      <c r="R8">
        <v>8.1634586330231792E-8</v>
      </c>
      <c r="S8">
        <v>0</v>
      </c>
      <c r="T8">
        <v>6.6546141866610306E-5</v>
      </c>
      <c r="U8">
        <v>6.6807074535423849E-6</v>
      </c>
      <c r="V8">
        <v>9.9261801572938508E-6</v>
      </c>
      <c r="W8">
        <v>1.6455247233441799E-4</v>
      </c>
      <c r="X8">
        <v>2.546383806472963E-4</v>
      </c>
      <c r="Y8">
        <v>7.5763946415785015E-5</v>
      </c>
      <c r="Z8">
        <v>5.0228552705962749E-4</v>
      </c>
      <c r="AA8">
        <v>3.786432809448338E-3</v>
      </c>
      <c r="AB8">
        <v>2.2753431222751392E-6</v>
      </c>
      <c r="AC8">
        <v>3.2351231252226443E-5</v>
      </c>
      <c r="AD8">
        <v>6.1022977134965958E-5</v>
      </c>
      <c r="AE8">
        <v>7.4421968230225743E-5</v>
      </c>
      <c r="AF8">
        <v>4.643475904948765E-7</v>
      </c>
      <c r="AG8">
        <v>0</v>
      </c>
      <c r="AH8">
        <v>3.1613368565217491E-7</v>
      </c>
      <c r="AI8">
        <v>3.4316373503097701E-5</v>
      </c>
      <c r="AJ8">
        <v>2.355642889630049E-8</v>
      </c>
      <c r="AK8">
        <v>0</v>
      </c>
      <c r="AL8">
        <v>7.0601423815622832E-8</v>
      </c>
      <c r="AM8">
        <v>1.5900750270663399E-4</v>
      </c>
      <c r="AN8">
        <v>0</v>
      </c>
      <c r="AO8">
        <v>2.3163236568911489E-5</v>
      </c>
      <c r="AP8">
        <v>0</v>
      </c>
      <c r="AQ8">
        <v>0</v>
      </c>
      <c r="AR8">
        <v>0</v>
      </c>
      <c r="AS8">
        <v>3339.7659416551251</v>
      </c>
      <c r="AT8">
        <v>5669.0021835704538</v>
      </c>
      <c r="AU8">
        <v>0</v>
      </c>
    </row>
    <row r="9" spans="1:47" x14ac:dyDescent="0.25">
      <c r="A9" s="146"/>
      <c r="B9" s="1" t="s">
        <v>7</v>
      </c>
      <c r="C9" s="1" t="s">
        <v>7</v>
      </c>
      <c r="D9" s="1" t="s">
        <v>44</v>
      </c>
      <c r="E9">
        <v>8.3944234269300085E-4</v>
      </c>
      <c r="F9">
        <v>2.302963355659496E-4</v>
      </c>
      <c r="G9">
        <v>1.1479738338586319E-3</v>
      </c>
      <c r="H9">
        <v>7.5914156788767827E-3</v>
      </c>
      <c r="I9">
        <v>0.1082027581466006</v>
      </c>
      <c r="J9">
        <v>3.3855035481947568E-4</v>
      </c>
      <c r="K9">
        <v>1.0017716501538449E-4</v>
      </c>
      <c r="L9">
        <v>4.5286125003559053E-4</v>
      </c>
      <c r="M9">
        <v>4.1522450054049599E-4</v>
      </c>
      <c r="N9">
        <v>2.0177362754678131E-3</v>
      </c>
      <c r="O9">
        <v>1.5296623058327231E-2</v>
      </c>
      <c r="P9">
        <v>1.25193990894117E-3</v>
      </c>
      <c r="Q9">
        <v>4.7276132283280183E-2</v>
      </c>
      <c r="R9">
        <v>3.0046300696863117E-7</v>
      </c>
      <c r="S9">
        <v>0</v>
      </c>
      <c r="T9">
        <v>4.6942173728006711E-4</v>
      </c>
      <c r="U9">
        <v>2.7630110346537761E-4</v>
      </c>
      <c r="V9">
        <v>2.126291757884879E-7</v>
      </c>
      <c r="W9">
        <v>1.307630313204001E-4</v>
      </c>
      <c r="X9">
        <v>4.529804842904212E-4</v>
      </c>
      <c r="Y9">
        <v>5.8449805257397428E-4</v>
      </c>
      <c r="Z9">
        <v>3.3113814998557038E-4</v>
      </c>
      <c r="AA9">
        <v>6.8185095530421834E-4</v>
      </c>
      <c r="AB9">
        <v>6.8137759915321385E-4</v>
      </c>
      <c r="AC9">
        <v>3.8085735233268607E-5</v>
      </c>
      <c r="AD9">
        <v>4.6933622438088043E-5</v>
      </c>
      <c r="AE9">
        <v>5.0259630516775512E-4</v>
      </c>
      <c r="AF9">
        <v>4.1873734374420511E-4</v>
      </c>
      <c r="AG9">
        <v>1.442304465990329E-5</v>
      </c>
      <c r="AH9">
        <v>2.8591234034242162E-3</v>
      </c>
      <c r="AI9">
        <v>5.3171743722111548E-5</v>
      </c>
      <c r="AJ9">
        <v>1.381254133596703E-2</v>
      </c>
      <c r="AK9">
        <v>0</v>
      </c>
      <c r="AL9">
        <v>1.402828712209625E-2</v>
      </c>
      <c r="AM9">
        <v>5.3607442735104736E-3</v>
      </c>
      <c r="AN9">
        <v>0</v>
      </c>
      <c r="AO9">
        <v>1.332693911266459E-4</v>
      </c>
      <c r="AP9">
        <v>1681.23897102208</v>
      </c>
      <c r="AQ9">
        <v>0</v>
      </c>
      <c r="AR9">
        <v>0.36356598389589989</v>
      </c>
      <c r="AS9">
        <v>3286.4062093040811</v>
      </c>
      <c r="AT9">
        <v>28703.907749054539</v>
      </c>
      <c r="AU9">
        <v>0</v>
      </c>
    </row>
    <row r="10" spans="1:47" x14ac:dyDescent="0.25">
      <c r="A10" s="146"/>
      <c r="B10" s="1" t="s">
        <v>8</v>
      </c>
      <c r="C10" s="1" t="s">
        <v>8</v>
      </c>
      <c r="D10" s="1" t="s">
        <v>45</v>
      </c>
      <c r="E10">
        <v>3.9851799712896227E-3</v>
      </c>
      <c r="F10">
        <v>3.8464625814263261E-3</v>
      </c>
      <c r="G10">
        <v>7.5740601256861365E-4</v>
      </c>
      <c r="H10">
        <v>5.0298070652863994E-3</v>
      </c>
      <c r="I10">
        <v>2.7679505122983309E-3</v>
      </c>
      <c r="J10">
        <v>8.7730251441241913E-2</v>
      </c>
      <c r="K10">
        <v>1.8800328767362899E-3</v>
      </c>
      <c r="L10">
        <v>4.2094275427687214E-3</v>
      </c>
      <c r="M10">
        <v>1.429299626575695E-2</v>
      </c>
      <c r="N10">
        <v>4.4520232293415458E-4</v>
      </c>
      <c r="O10">
        <v>6.5782767329751089E-4</v>
      </c>
      <c r="P10">
        <v>2.2049377238437971E-3</v>
      </c>
      <c r="Q10">
        <v>1.2644962451509121E-3</v>
      </c>
      <c r="R10">
        <v>3.4294064131309713E-5</v>
      </c>
      <c r="S10">
        <v>0</v>
      </c>
      <c r="T10">
        <v>3.6087970270263169E-4</v>
      </c>
      <c r="U10">
        <v>7.8663181064690755E-4</v>
      </c>
      <c r="V10">
        <v>4.9485102015408915E-4</v>
      </c>
      <c r="W10">
        <v>5.7952478647548197E-3</v>
      </c>
      <c r="X10">
        <v>5.0781256498772754E-3</v>
      </c>
      <c r="Y10">
        <v>5.0235336185044412E-4</v>
      </c>
      <c r="Z10">
        <v>3.2310236127389932E-3</v>
      </c>
      <c r="AA10">
        <v>6.0245874180231513E-3</v>
      </c>
      <c r="AB10">
        <v>5.2675204899841168E-4</v>
      </c>
      <c r="AC10">
        <v>5.9642815207922511E-5</v>
      </c>
      <c r="AD10">
        <v>6.6081283770789141E-5</v>
      </c>
      <c r="AE10">
        <v>3.512421185357655E-4</v>
      </c>
      <c r="AF10">
        <v>1.8960648816818951E-4</v>
      </c>
      <c r="AG10">
        <v>3.5029616160205459E-6</v>
      </c>
      <c r="AH10">
        <v>8.1791723194821133E-4</v>
      </c>
      <c r="AI10">
        <v>7.5399838069054341E-5</v>
      </c>
      <c r="AJ10">
        <v>1.103338724722956E-4</v>
      </c>
      <c r="AK10">
        <v>0</v>
      </c>
      <c r="AL10">
        <v>1.144413903154963E-4</v>
      </c>
      <c r="AM10">
        <v>2.9642490360103141E-3</v>
      </c>
      <c r="AN10">
        <v>0</v>
      </c>
      <c r="AO10">
        <v>9.4528555434466162E-5</v>
      </c>
      <c r="AP10">
        <v>7108.2774913367239</v>
      </c>
      <c r="AQ10">
        <v>0</v>
      </c>
      <c r="AR10">
        <v>17157.049317000001</v>
      </c>
      <c r="AS10">
        <v>10768.347929335871</v>
      </c>
      <c r="AT10">
        <v>59879.444416302933</v>
      </c>
      <c r="AU10">
        <v>0</v>
      </c>
    </row>
    <row r="11" spans="1:47" x14ac:dyDescent="0.25">
      <c r="A11" s="146"/>
      <c r="B11" s="1" t="s">
        <v>9</v>
      </c>
      <c r="C11" s="1" t="s">
        <v>9</v>
      </c>
      <c r="D11" s="1" t="s">
        <v>46</v>
      </c>
      <c r="E11">
        <v>2.0677429648298549E-3</v>
      </c>
      <c r="F11">
        <v>1.8990946935772159E-4</v>
      </c>
      <c r="G11">
        <v>0</v>
      </c>
      <c r="H11">
        <v>9.6665052053873412E-6</v>
      </c>
      <c r="I11">
        <v>7.0272756962422323E-6</v>
      </c>
      <c r="J11">
        <v>2.6717915974567599E-6</v>
      </c>
      <c r="K11">
        <v>0</v>
      </c>
      <c r="L11">
        <v>5.1892025350253506E-6</v>
      </c>
      <c r="M11">
        <v>3.9290480231273237E-5</v>
      </c>
      <c r="N11">
        <v>0</v>
      </c>
      <c r="O11">
        <v>3.5277705277551971E-5</v>
      </c>
      <c r="P11">
        <v>2.3483709402081099E-6</v>
      </c>
      <c r="Q11">
        <v>3.52686272377296E-6</v>
      </c>
      <c r="R11">
        <v>3.0850393209772562E-9</v>
      </c>
      <c r="S11">
        <v>0</v>
      </c>
      <c r="T11">
        <v>1.021487900914237E-6</v>
      </c>
      <c r="U11">
        <v>0</v>
      </c>
      <c r="V11">
        <v>0</v>
      </c>
      <c r="W11">
        <v>5.4841465585925439E-7</v>
      </c>
      <c r="X11">
        <v>6.3337872554747894E-6</v>
      </c>
      <c r="Y11">
        <v>0</v>
      </c>
      <c r="Z11">
        <v>1.011689240033196E-6</v>
      </c>
      <c r="AA11">
        <v>7.8156058146608037E-6</v>
      </c>
      <c r="AB11">
        <v>4.2251166604901193E-5</v>
      </c>
      <c r="AC11">
        <v>2.9975412804956999E-5</v>
      </c>
      <c r="AD11">
        <v>2.632001083448456E-5</v>
      </c>
      <c r="AE11">
        <v>2.6972211425215208E-4</v>
      </c>
      <c r="AF11">
        <v>2.6420408847572152E-4</v>
      </c>
      <c r="AG11">
        <v>0</v>
      </c>
      <c r="AH11">
        <v>4.8879719183613456E-4</v>
      </c>
      <c r="AI11">
        <v>4.5297883165486683E-5</v>
      </c>
      <c r="AJ11">
        <v>7.8206208014110631E-10</v>
      </c>
      <c r="AK11">
        <v>0</v>
      </c>
      <c r="AL11">
        <v>0</v>
      </c>
      <c r="AM11">
        <v>5.2413717861340502E-7</v>
      </c>
      <c r="AN11">
        <v>0</v>
      </c>
      <c r="AO11">
        <v>2.016877823792678E-5</v>
      </c>
      <c r="AP11">
        <v>26.819348421188131</v>
      </c>
      <c r="AQ11">
        <v>47.838289962012333</v>
      </c>
      <c r="AR11">
        <v>0</v>
      </c>
      <c r="AS11">
        <v>249.73539219838321</v>
      </c>
      <c r="AT11">
        <v>557.4728200681393</v>
      </c>
      <c r="AU11">
        <v>0</v>
      </c>
    </row>
    <row r="12" spans="1:47" x14ac:dyDescent="0.25">
      <c r="A12" s="146"/>
      <c r="B12" s="1" t="s">
        <v>10</v>
      </c>
      <c r="C12" s="1" t="s">
        <v>10</v>
      </c>
      <c r="D12" s="1" t="s">
        <v>47</v>
      </c>
      <c r="E12">
        <v>5.3781575226102812E-3</v>
      </c>
      <c r="F12">
        <v>1.576636085382167E-3</v>
      </c>
      <c r="G12">
        <v>6.1678651901333462E-4</v>
      </c>
      <c r="H12">
        <v>3.381017420418657E-3</v>
      </c>
      <c r="I12">
        <v>1.3394633985752921E-3</v>
      </c>
      <c r="J12">
        <v>1.167634063168054E-3</v>
      </c>
      <c r="K12">
        <v>2.9874719234048741E-3</v>
      </c>
      <c r="L12">
        <v>8.1081329856858998E-3</v>
      </c>
      <c r="M12">
        <v>1.350087978051233E-2</v>
      </c>
      <c r="N12">
        <v>1.1941015111188501E-3</v>
      </c>
      <c r="O12">
        <v>4.1076128245073401E-3</v>
      </c>
      <c r="P12">
        <v>9.2788506322577741E-4</v>
      </c>
      <c r="Q12">
        <v>1.3038937559761211E-3</v>
      </c>
      <c r="R12">
        <v>3.931405462198386E-5</v>
      </c>
      <c r="S12">
        <v>0</v>
      </c>
      <c r="T12">
        <v>1.1733057848860921E-5</v>
      </c>
      <c r="U12">
        <v>1.413236008440445E-4</v>
      </c>
      <c r="V12">
        <v>3.4786817436193161E-4</v>
      </c>
      <c r="W12">
        <v>2.8042523354292919E-4</v>
      </c>
      <c r="X12">
        <v>2.1287356039451691E-3</v>
      </c>
      <c r="Y12">
        <v>3.0497878521992179E-3</v>
      </c>
      <c r="Z12">
        <v>1.5879785853737741E-4</v>
      </c>
      <c r="AA12">
        <v>1.222397843688538E-2</v>
      </c>
      <c r="AB12">
        <v>9.3073520185526007E-4</v>
      </c>
      <c r="AC12">
        <v>1.3882587503584161E-3</v>
      </c>
      <c r="AD12">
        <v>1.346372655828613E-3</v>
      </c>
      <c r="AE12">
        <v>3.280195988132889E-3</v>
      </c>
      <c r="AF12">
        <v>5.4764357817036597E-4</v>
      </c>
      <c r="AG12">
        <v>1.850417258965079E-5</v>
      </c>
      <c r="AH12">
        <v>2.9356049756996262E-3</v>
      </c>
      <c r="AI12">
        <v>9.768200224407695E-4</v>
      </c>
      <c r="AJ12">
        <v>1.476438689950991E-2</v>
      </c>
      <c r="AK12">
        <v>0</v>
      </c>
      <c r="AL12">
        <v>1.499516678902864E-2</v>
      </c>
      <c r="AM12">
        <v>2.4764040985757099E-3</v>
      </c>
      <c r="AN12">
        <v>0</v>
      </c>
      <c r="AO12">
        <v>9.164657609734354E-4</v>
      </c>
      <c r="AP12">
        <v>6660.7112798640001</v>
      </c>
      <c r="AQ12">
        <v>1806.3513263519999</v>
      </c>
      <c r="AR12">
        <v>0</v>
      </c>
      <c r="AS12">
        <v>24571.907861048461</v>
      </c>
      <c r="AT12">
        <v>39438.667095718287</v>
      </c>
      <c r="AU12">
        <v>0</v>
      </c>
    </row>
    <row r="13" spans="1:47" x14ac:dyDescent="0.25">
      <c r="A13" s="146"/>
      <c r="B13" s="1" t="s">
        <v>11</v>
      </c>
      <c r="C13" s="1" t="s">
        <v>11</v>
      </c>
      <c r="D13" s="1" t="s">
        <v>48</v>
      </c>
      <c r="E13">
        <v>3.1746528758239989E-3</v>
      </c>
      <c r="F13">
        <v>6.768814486661264E-3</v>
      </c>
      <c r="G13">
        <v>9.1800131296123702E-2</v>
      </c>
      <c r="H13">
        <v>1.3937566820378061E-2</v>
      </c>
      <c r="I13">
        <v>2.8965535482869832E-3</v>
      </c>
      <c r="J13">
        <v>8.8721407201178566E-3</v>
      </c>
      <c r="K13">
        <v>1.4168181551637751E-3</v>
      </c>
      <c r="L13">
        <v>2.1427446658175781E-2</v>
      </c>
      <c r="M13">
        <v>0.10653428254716241</v>
      </c>
      <c r="N13">
        <v>3.6515065491263959E-3</v>
      </c>
      <c r="O13">
        <v>2.198102704855862E-3</v>
      </c>
      <c r="P13">
        <v>1.362130738029617E-2</v>
      </c>
      <c r="Q13">
        <v>1.225857676209919E-2</v>
      </c>
      <c r="R13">
        <v>4.3444621605845428E-4</v>
      </c>
      <c r="S13">
        <v>0</v>
      </c>
      <c r="T13">
        <v>2.1825260963096792E-3</v>
      </c>
      <c r="U13">
        <v>1.176310512302176E-3</v>
      </c>
      <c r="V13">
        <v>0</v>
      </c>
      <c r="W13">
        <v>9.0924080891998608E-4</v>
      </c>
      <c r="X13">
        <v>4.3895765405965509E-4</v>
      </c>
      <c r="Y13">
        <v>1.6243117272488809E-3</v>
      </c>
      <c r="Z13">
        <v>2.3091314262479699E-3</v>
      </c>
      <c r="AA13">
        <v>3.7354028632113401E-2</v>
      </c>
      <c r="AB13">
        <v>6.5507755101703246E-4</v>
      </c>
      <c r="AC13">
        <v>4.9505935289359147E-3</v>
      </c>
      <c r="AD13">
        <v>4.8416780053686104E-3</v>
      </c>
      <c r="AE13">
        <v>9.4368563068092329E-3</v>
      </c>
      <c r="AF13">
        <v>2.498715151506846E-5</v>
      </c>
      <c r="AG13">
        <v>0</v>
      </c>
      <c r="AH13">
        <v>1.6406520377286311E-4</v>
      </c>
      <c r="AI13">
        <v>5.3196738541593956E-3</v>
      </c>
      <c r="AJ13">
        <v>1.3262783388350361E-2</v>
      </c>
      <c r="AK13">
        <v>0</v>
      </c>
      <c r="AL13">
        <v>1.346988530041974E-2</v>
      </c>
      <c r="AM13">
        <v>2.588804389379808E-3</v>
      </c>
      <c r="AN13">
        <v>0</v>
      </c>
      <c r="AO13">
        <v>5.1415411859641229E-3</v>
      </c>
      <c r="AP13">
        <v>3208.9814467030619</v>
      </c>
      <c r="AQ13">
        <v>39693.988897852658</v>
      </c>
      <c r="AR13">
        <v>0</v>
      </c>
      <c r="AS13">
        <v>24384.256399467238</v>
      </c>
      <c r="AT13">
        <v>104450.08422498569</v>
      </c>
      <c r="AU13">
        <v>0</v>
      </c>
    </row>
    <row r="14" spans="1:47" x14ac:dyDescent="0.25">
      <c r="A14" s="146"/>
      <c r="B14" s="1" t="s">
        <v>12</v>
      </c>
      <c r="C14" s="1">
        <v>10</v>
      </c>
      <c r="D14" s="1" t="s">
        <v>49</v>
      </c>
      <c r="E14">
        <v>4.001459675839661E-4</v>
      </c>
      <c r="F14">
        <v>2.3446937253138909E-5</v>
      </c>
      <c r="G14">
        <v>1.861573120001591E-2</v>
      </c>
      <c r="H14">
        <v>0</v>
      </c>
      <c r="I14">
        <v>6.7780467297663839E-3</v>
      </c>
      <c r="J14">
        <v>1.7054533926395249E-4</v>
      </c>
      <c r="K14">
        <v>7.589692334833324E-8</v>
      </c>
      <c r="L14">
        <v>3.6243171166702661E-4</v>
      </c>
      <c r="M14">
        <v>1.143764506384074E-3</v>
      </c>
      <c r="N14">
        <v>3.1725925760366383E-2</v>
      </c>
      <c r="O14">
        <v>3.0608944541143273E-5</v>
      </c>
      <c r="P14">
        <v>1.2258296859754939E-2</v>
      </c>
      <c r="Q14">
        <v>4.4353756527111586E-3</v>
      </c>
      <c r="R14">
        <v>1.8072995393663412E-5</v>
      </c>
      <c r="S14">
        <v>0</v>
      </c>
      <c r="T14">
        <v>5.3873098298689897E-8</v>
      </c>
      <c r="U14">
        <v>9.5942396348965886E-6</v>
      </c>
      <c r="V14">
        <v>1.5945119720254531E-6</v>
      </c>
      <c r="W14">
        <v>1.8689852830123819E-4</v>
      </c>
      <c r="X14">
        <v>3.641201698249348E-7</v>
      </c>
      <c r="Y14">
        <v>5.6650462522429043E-4</v>
      </c>
      <c r="Z14">
        <v>6.4308785005367033E-5</v>
      </c>
      <c r="AA14">
        <v>5.4652908397629946E-4</v>
      </c>
      <c r="AB14">
        <v>9.1263492119644972E-5</v>
      </c>
      <c r="AC14">
        <v>5.6917466948441879E-5</v>
      </c>
      <c r="AD14">
        <v>6.8318627736414924E-5</v>
      </c>
      <c r="AE14">
        <v>7.814011541284609E-5</v>
      </c>
      <c r="AF14">
        <v>1.497250141025304E-7</v>
      </c>
      <c r="AG14">
        <v>0</v>
      </c>
      <c r="AH14">
        <v>6.266646491841122E-7</v>
      </c>
      <c r="AI14">
        <v>6.2728925123556185E-5</v>
      </c>
      <c r="AJ14">
        <v>2.5519442331119831E-4</v>
      </c>
      <c r="AK14">
        <v>0</v>
      </c>
      <c r="AL14">
        <v>2.5917938527931172E-4</v>
      </c>
      <c r="AM14">
        <v>1.748538630079784E-6</v>
      </c>
      <c r="AN14">
        <v>0</v>
      </c>
      <c r="AO14">
        <v>5.4341581071797558E-5</v>
      </c>
      <c r="AP14">
        <v>6.7656184038012261E-3</v>
      </c>
      <c r="AQ14">
        <v>0</v>
      </c>
      <c r="AR14">
        <v>202.87195985016686</v>
      </c>
      <c r="AS14">
        <v>15697.630655736381</v>
      </c>
      <c r="AT14">
        <v>26186.78089601285</v>
      </c>
      <c r="AU14">
        <v>0</v>
      </c>
    </row>
    <row r="15" spans="1:47" x14ac:dyDescent="0.25">
      <c r="A15" s="146"/>
      <c r="B15" s="1" t="s">
        <v>13</v>
      </c>
      <c r="C15" s="1">
        <v>11</v>
      </c>
      <c r="D15" s="1" t="s">
        <v>50</v>
      </c>
      <c r="E15">
        <v>3.7055016154623831E-7</v>
      </c>
      <c r="F15">
        <v>5.3986557992748633E-5</v>
      </c>
      <c r="G15">
        <v>7.2538468336973321E-3</v>
      </c>
      <c r="H15">
        <v>2.157589570260686E-3</v>
      </c>
      <c r="I15">
        <v>5.3370996178457076E-4</v>
      </c>
      <c r="J15">
        <v>3.4950400064739592E-4</v>
      </c>
      <c r="K15">
        <v>0</v>
      </c>
      <c r="L15">
        <v>1.547910535798387E-3</v>
      </c>
      <c r="M15">
        <v>6.9125044681087077E-4</v>
      </c>
      <c r="N15">
        <v>1.4462923796249899E-3</v>
      </c>
      <c r="O15">
        <v>8.9742007904110091E-2</v>
      </c>
      <c r="P15">
        <v>6.4159643488719276E-3</v>
      </c>
      <c r="Q15">
        <v>3.1066359187990628E-3</v>
      </c>
      <c r="R15">
        <v>8.9394407227738234E-10</v>
      </c>
      <c r="S15">
        <v>0</v>
      </c>
      <c r="T15">
        <v>1.7800745722969409E-9</v>
      </c>
      <c r="U15">
        <v>2.25621569166934E-4</v>
      </c>
      <c r="V15">
        <v>1.0113907627902109E-6</v>
      </c>
      <c r="W15">
        <v>3.2554516900135881E-5</v>
      </c>
      <c r="X15">
        <v>1.9957877564103231E-7</v>
      </c>
      <c r="Y15">
        <v>7.3168988057641416E-5</v>
      </c>
      <c r="Z15">
        <v>1.4300898204509769E-4</v>
      </c>
      <c r="AA15">
        <v>2.3341825899543308E-3</v>
      </c>
      <c r="AB15">
        <v>6.3264267060736599E-5</v>
      </c>
      <c r="AC15">
        <v>5.1368570345103133E-6</v>
      </c>
      <c r="AD15">
        <v>6.0320632073050922E-6</v>
      </c>
      <c r="AE15">
        <v>1.0026873950382259E-5</v>
      </c>
      <c r="AF15">
        <v>7.1082175173376806E-6</v>
      </c>
      <c r="AG15">
        <v>3.3752372350824453E-8</v>
      </c>
      <c r="AH15">
        <v>2.0901077504741051E-5</v>
      </c>
      <c r="AI15">
        <v>5.7707059303188738E-6</v>
      </c>
      <c r="AJ15">
        <v>1.858912749621998E-7</v>
      </c>
      <c r="AK15">
        <v>0</v>
      </c>
      <c r="AL15">
        <v>1.8712704908835599E-7</v>
      </c>
      <c r="AM15">
        <v>6.0784582215681049E-7</v>
      </c>
      <c r="AN15">
        <v>0</v>
      </c>
      <c r="AO15">
        <v>4.852173655456409E-6</v>
      </c>
      <c r="AP15">
        <v>1.1055395743991281</v>
      </c>
      <c r="AQ15">
        <v>0</v>
      </c>
      <c r="AR15">
        <v>209.66602772064346</v>
      </c>
      <c r="AS15">
        <v>8231.5129254492895</v>
      </c>
      <c r="AT15">
        <v>14656.73674140712</v>
      </c>
      <c r="AU15">
        <v>0</v>
      </c>
    </row>
    <row r="16" spans="1:47" x14ac:dyDescent="0.25">
      <c r="A16" s="146"/>
      <c r="B16" s="1" t="s">
        <v>14</v>
      </c>
      <c r="C16" s="1">
        <v>12</v>
      </c>
      <c r="D16" s="1" t="s">
        <v>51</v>
      </c>
      <c r="E16">
        <v>2.6843624879200029E-2</v>
      </c>
      <c r="F16">
        <v>1.3247460985108719E-2</v>
      </c>
      <c r="G16">
        <v>0.15889594234715429</v>
      </c>
      <c r="H16">
        <v>6.3322392731955182E-2</v>
      </c>
      <c r="I16">
        <v>7.6282196459977816E-2</v>
      </c>
      <c r="J16">
        <v>2.8605800498939099E-2</v>
      </c>
      <c r="K16">
        <v>1.9737111379660329E-2</v>
      </c>
      <c r="L16">
        <v>6.8126314951365188E-2</v>
      </c>
      <c r="M16">
        <v>1.5827813387136219E-2</v>
      </c>
      <c r="N16">
        <v>5.4248542971300107E-2</v>
      </c>
      <c r="O16">
        <v>2.6165245558389959E-2</v>
      </c>
      <c r="P16">
        <v>0.13028531926929171</v>
      </c>
      <c r="Q16">
        <v>9.6277409274759224E-2</v>
      </c>
      <c r="R16">
        <v>1.8708631997616429E-3</v>
      </c>
      <c r="S16">
        <v>0</v>
      </c>
      <c r="T16">
        <v>1.7146331259188219E-3</v>
      </c>
      <c r="U16">
        <v>4.5759554249532822E-3</v>
      </c>
      <c r="V16">
        <v>1.5806318393828189E-2</v>
      </c>
      <c r="W16">
        <v>4.8235923377847817E-3</v>
      </c>
      <c r="X16">
        <v>9.8355387135787443E-3</v>
      </c>
      <c r="Y16">
        <v>7.5334460294721522E-3</v>
      </c>
      <c r="Z16">
        <v>4.5443670230906766E-3</v>
      </c>
      <c r="AA16">
        <v>0.1026795379430418</v>
      </c>
      <c r="AB16">
        <v>3.7940796620945889E-3</v>
      </c>
      <c r="AC16">
        <v>3.5970183931687042E-3</v>
      </c>
      <c r="AD16">
        <v>4.5428578901583897E-3</v>
      </c>
      <c r="AE16">
        <v>6.3759085931082461E-3</v>
      </c>
      <c r="AF16">
        <v>5.9540476722709881E-4</v>
      </c>
      <c r="AG16">
        <v>2.0961648680046721E-5</v>
      </c>
      <c r="AH16">
        <v>4.1223301013467674E-3</v>
      </c>
      <c r="AI16">
        <v>4.045872812210023E-3</v>
      </c>
      <c r="AJ16">
        <v>8.3530615081948405E-3</v>
      </c>
      <c r="AK16">
        <v>0</v>
      </c>
      <c r="AL16">
        <v>8.4883638100917928E-3</v>
      </c>
      <c r="AM16">
        <v>1.058129469621945E-2</v>
      </c>
      <c r="AN16">
        <v>0</v>
      </c>
      <c r="AO16">
        <v>3.6106308461640508E-3</v>
      </c>
      <c r="AP16">
        <v>23964.023370320891</v>
      </c>
      <c r="AQ16">
        <v>1206.5103399925999</v>
      </c>
      <c r="AR16">
        <v>32111.595580947604</v>
      </c>
      <c r="AS16">
        <v>216988.52112075489</v>
      </c>
      <c r="AT16">
        <v>414676.85278361588</v>
      </c>
      <c r="AU16">
        <v>0</v>
      </c>
    </row>
    <row r="17" spans="1:47" x14ac:dyDescent="0.25">
      <c r="A17" s="146"/>
      <c r="B17" s="1" t="s">
        <v>15</v>
      </c>
      <c r="C17" s="1">
        <v>13</v>
      </c>
      <c r="D17" s="1" t="s">
        <v>52</v>
      </c>
      <c r="E17">
        <v>3.3542304082927531E-3</v>
      </c>
      <c r="F17">
        <v>1.41101833806946E-3</v>
      </c>
      <c r="G17">
        <v>4.2145911522605316E-3</v>
      </c>
      <c r="H17">
        <v>1.589248451740573E-3</v>
      </c>
      <c r="I17">
        <v>3.5128915877586952E-3</v>
      </c>
      <c r="J17">
        <v>2.202960788606012E-3</v>
      </c>
      <c r="K17">
        <v>3.0611606154611389E-3</v>
      </c>
      <c r="L17">
        <v>5.5944889364767736E-3</v>
      </c>
      <c r="M17">
        <v>2.1964706500930248E-3</v>
      </c>
      <c r="N17">
        <v>5.5732239973451348E-3</v>
      </c>
      <c r="O17">
        <v>2.712798337963558E-3</v>
      </c>
      <c r="P17">
        <v>7.290946309606485E-3</v>
      </c>
      <c r="Q17">
        <v>0.1113900857863097</v>
      </c>
      <c r="R17">
        <v>1.61639772235994E-4</v>
      </c>
      <c r="S17">
        <v>0</v>
      </c>
      <c r="T17">
        <v>4.0129707413161459E-4</v>
      </c>
      <c r="U17">
        <v>3.9268674979803129E-3</v>
      </c>
      <c r="V17">
        <v>1.9705641905909221E-3</v>
      </c>
      <c r="W17">
        <v>5.395174052219287E-3</v>
      </c>
      <c r="X17">
        <v>7.2489863193493506E-3</v>
      </c>
      <c r="Y17">
        <v>6.2692073414531884E-3</v>
      </c>
      <c r="Z17">
        <v>3.353643288515206E-3</v>
      </c>
      <c r="AA17">
        <v>8.3754454342962487E-3</v>
      </c>
      <c r="AB17">
        <v>1.1971062275345491E-2</v>
      </c>
      <c r="AC17">
        <v>1.395237713041432E-3</v>
      </c>
      <c r="AD17">
        <v>1.322196745323126E-3</v>
      </c>
      <c r="AE17">
        <v>5.9594408415278308E-3</v>
      </c>
      <c r="AF17">
        <v>7.9841313933604538E-3</v>
      </c>
      <c r="AG17">
        <v>7.334898986485844E-4</v>
      </c>
      <c r="AH17">
        <v>1.8379827774161649E-2</v>
      </c>
      <c r="AI17">
        <v>1.8084140177344499E-3</v>
      </c>
      <c r="AJ17">
        <v>4.8964537770911207E-4</v>
      </c>
      <c r="AK17">
        <v>0</v>
      </c>
      <c r="AL17">
        <v>3.6302124846804312E-4</v>
      </c>
      <c r="AM17">
        <v>1.202508017986431E-2</v>
      </c>
      <c r="AN17">
        <v>0</v>
      </c>
      <c r="AO17">
        <v>1.1357830288298079E-3</v>
      </c>
      <c r="AP17">
        <v>9095.3069962999998</v>
      </c>
      <c r="AQ17">
        <v>0</v>
      </c>
      <c r="AR17">
        <v>303492.84014169162</v>
      </c>
      <c r="AS17">
        <v>6194.5524148583081</v>
      </c>
      <c r="AT17">
        <v>383392.18619067618</v>
      </c>
      <c r="AU17">
        <v>0</v>
      </c>
    </row>
    <row r="18" spans="1:47" x14ac:dyDescent="0.25">
      <c r="A18" s="146"/>
      <c r="B18" s="1" t="s">
        <v>16</v>
      </c>
      <c r="C18" s="1">
        <v>14</v>
      </c>
      <c r="D18" s="1" t="s">
        <v>53</v>
      </c>
      <c r="E18">
        <v>5.8282061008665146E-3</v>
      </c>
      <c r="F18">
        <v>4.9635254845065147E-3</v>
      </c>
      <c r="G18">
        <v>2.401726013529862E-3</v>
      </c>
      <c r="H18">
        <v>5.0049408447579383E-3</v>
      </c>
      <c r="I18">
        <v>4.3779182100174121E-3</v>
      </c>
      <c r="J18">
        <v>2.7305376811476811E-3</v>
      </c>
      <c r="K18">
        <v>6.9715623327192304E-3</v>
      </c>
      <c r="L18">
        <v>4.4223626527685007E-3</v>
      </c>
      <c r="M18">
        <v>3.8162612336203271E-3</v>
      </c>
      <c r="N18">
        <v>3.26670786401191E-3</v>
      </c>
      <c r="O18">
        <v>4.5838871555051652E-3</v>
      </c>
      <c r="P18">
        <v>3.1458899618413152E-3</v>
      </c>
      <c r="Q18">
        <v>1.106013376980535E-3</v>
      </c>
      <c r="R18">
        <v>0.29537375967050489</v>
      </c>
      <c r="S18">
        <v>0</v>
      </c>
      <c r="T18">
        <v>4.8190225333700496E-3</v>
      </c>
      <c r="U18">
        <v>9.4967345252438466E-4</v>
      </c>
      <c r="V18">
        <v>1.043475383441683E-3</v>
      </c>
      <c r="W18">
        <v>1.4102310193707709E-3</v>
      </c>
      <c r="X18">
        <v>4.8259788982935878E-3</v>
      </c>
      <c r="Y18">
        <v>7.7202691791885131E-2</v>
      </c>
      <c r="Z18">
        <v>2.6110922317166209E-3</v>
      </c>
      <c r="AA18">
        <v>6.6271356186381894E-3</v>
      </c>
      <c r="AB18">
        <v>9.8580592050450701E-4</v>
      </c>
      <c r="AC18">
        <v>3.5792491873842648E-3</v>
      </c>
      <c r="AD18">
        <v>1.3878598154821911E-3</v>
      </c>
      <c r="AE18">
        <v>5.0086104611550119E-3</v>
      </c>
      <c r="AF18">
        <v>3.1217528097477118E-3</v>
      </c>
      <c r="AG18">
        <v>1.8091939684877661E-3</v>
      </c>
      <c r="AH18">
        <v>2.1908567078974968E-3</v>
      </c>
      <c r="AI18">
        <v>3.9543734214099258E-3</v>
      </c>
      <c r="AJ18">
        <v>2.6653250114097929E-3</v>
      </c>
      <c r="AK18">
        <v>0</v>
      </c>
      <c r="AL18">
        <v>2.7061767278089262E-3</v>
      </c>
      <c r="AM18">
        <v>3.572645482174017E-3</v>
      </c>
      <c r="AN18">
        <v>0</v>
      </c>
      <c r="AO18">
        <v>1.743218970104442E-3</v>
      </c>
      <c r="AP18">
        <v>16465.611852599999</v>
      </c>
      <c r="AQ18">
        <v>631.03218123869999</v>
      </c>
      <c r="AR18">
        <v>442.74966025699973</v>
      </c>
      <c r="AS18">
        <v>3101.6746578196639</v>
      </c>
      <c r="AT18">
        <v>45385.478597415116</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1.340284839719923E-2</v>
      </c>
      <c r="F20">
        <v>1.121781633946203E-2</v>
      </c>
      <c r="G20">
        <v>4.6530523750842011E-3</v>
      </c>
      <c r="H20">
        <v>1.009933136687443E-2</v>
      </c>
      <c r="I20">
        <v>1.2453266802321859E-2</v>
      </c>
      <c r="J20">
        <v>8.5826441183847555E-3</v>
      </c>
      <c r="K20">
        <v>1.364640166934558E-2</v>
      </c>
      <c r="L20">
        <v>7.0394992562037833E-3</v>
      </c>
      <c r="M20">
        <v>9.5169967495668684E-3</v>
      </c>
      <c r="N20">
        <v>7.5142956599848947E-3</v>
      </c>
      <c r="O20">
        <v>1.052890197342317E-2</v>
      </c>
      <c r="P20">
        <v>7.0693304627035712E-3</v>
      </c>
      <c r="Q20">
        <v>3.5544380933484488E-3</v>
      </c>
      <c r="R20">
        <v>1.2022981127961329E-2</v>
      </c>
      <c r="S20">
        <v>0</v>
      </c>
      <c r="T20">
        <v>5.0988893242602813E-2</v>
      </c>
      <c r="U20">
        <v>2.193068153727482E-3</v>
      </c>
      <c r="V20">
        <v>3.9731571754565032E-3</v>
      </c>
      <c r="W20">
        <v>7.29329915153667E-3</v>
      </c>
      <c r="X20">
        <v>1.6144794537004129E-2</v>
      </c>
      <c r="Y20">
        <v>0.20955250486369351</v>
      </c>
      <c r="Z20">
        <v>1.777579675393649E-2</v>
      </c>
      <c r="AA20">
        <v>1.0497155100927949E-2</v>
      </c>
      <c r="AB20">
        <v>2.0698731769063432E-3</v>
      </c>
      <c r="AC20">
        <v>6.8311036992961911E-3</v>
      </c>
      <c r="AD20">
        <v>2.647928338992204E-3</v>
      </c>
      <c r="AE20">
        <v>9.5808777088831846E-3</v>
      </c>
      <c r="AF20">
        <v>5.9942703560619502E-3</v>
      </c>
      <c r="AG20">
        <v>1.35110521077572E-2</v>
      </c>
      <c r="AH20">
        <v>4.2481426150057199E-3</v>
      </c>
      <c r="AI20">
        <v>7.5475925768045699E-3</v>
      </c>
      <c r="AJ20">
        <v>6.3852607811323491E-3</v>
      </c>
      <c r="AK20">
        <v>0</v>
      </c>
      <c r="AL20">
        <v>6.4870019836210198E-3</v>
      </c>
      <c r="AM20">
        <v>9.8553963125268314E-3</v>
      </c>
      <c r="AN20">
        <v>0</v>
      </c>
      <c r="AO20">
        <v>3.3254636755414512E-3</v>
      </c>
      <c r="AP20">
        <v>22976.131216176</v>
      </c>
      <c r="AQ20">
        <v>12467.99357575065</v>
      </c>
      <c r="AR20">
        <v>949.11315986499994</v>
      </c>
      <c r="AS20">
        <v>11535.282340995431</v>
      </c>
      <c r="AT20">
        <v>90462.841164308891</v>
      </c>
      <c r="AU20">
        <v>0</v>
      </c>
    </row>
    <row r="21" spans="1:47" x14ac:dyDescent="0.25">
      <c r="A21" s="146"/>
      <c r="B21" s="1" t="s">
        <v>19</v>
      </c>
      <c r="C21" s="1">
        <v>17</v>
      </c>
      <c r="D21" s="1" t="s">
        <v>56</v>
      </c>
      <c r="E21">
        <v>2.6090717156987539E-4</v>
      </c>
      <c r="F21">
        <v>1.777896700317857E-4</v>
      </c>
      <c r="G21">
        <v>7.7918168455058789E-5</v>
      </c>
      <c r="H21">
        <v>3.8163564894258512E-4</v>
      </c>
      <c r="I21">
        <v>2.4571647742787001E-4</v>
      </c>
      <c r="J21">
        <v>1.3283768718610469E-4</v>
      </c>
      <c r="K21">
        <v>5.3052650411719896E-4</v>
      </c>
      <c r="L21">
        <v>8.7686957639183014E-5</v>
      </c>
      <c r="M21">
        <v>1.6884927871353941E-4</v>
      </c>
      <c r="N21">
        <v>1.4958458215165199E-4</v>
      </c>
      <c r="O21">
        <v>3.4785062506625361E-4</v>
      </c>
      <c r="P21">
        <v>1.116726817093441E-4</v>
      </c>
      <c r="Q21">
        <v>3.2672588704441528E-4</v>
      </c>
      <c r="R21">
        <v>4.2545800644323301E-5</v>
      </c>
      <c r="S21">
        <v>0</v>
      </c>
      <c r="T21">
        <v>7.8587722496496575E-5</v>
      </c>
      <c r="U21">
        <v>0.15879338771935389</v>
      </c>
      <c r="V21">
        <v>7.9565981587214777E-5</v>
      </c>
      <c r="W21">
        <v>3.6824231879484077E-5</v>
      </c>
      <c r="X21">
        <v>1.979475513749821E-5</v>
      </c>
      <c r="Y21">
        <v>5.8019549738652582E-3</v>
      </c>
      <c r="Z21">
        <v>2.7951259096884319E-5</v>
      </c>
      <c r="AA21">
        <v>1.3212122902040289E-4</v>
      </c>
      <c r="AB21">
        <v>7.0461288699625365E-5</v>
      </c>
      <c r="AC21">
        <v>2.7248817752845709E-4</v>
      </c>
      <c r="AD21">
        <v>1.054600073868075E-4</v>
      </c>
      <c r="AE21">
        <v>3.812470788711277E-4</v>
      </c>
      <c r="AF21">
        <v>2.379122101745793E-4</v>
      </c>
      <c r="AG21">
        <v>1.080131143966807E-2</v>
      </c>
      <c r="AH21">
        <v>1.6583626589941931E-4</v>
      </c>
      <c r="AI21">
        <v>3.0084943403442451E-4</v>
      </c>
      <c r="AJ21">
        <v>8.7146338233966289E-5</v>
      </c>
      <c r="AK21">
        <v>0</v>
      </c>
      <c r="AL21">
        <v>8.8241574135772722E-5</v>
      </c>
      <c r="AM21">
        <v>1.716738935327913E-4</v>
      </c>
      <c r="AN21">
        <v>0</v>
      </c>
      <c r="AO21">
        <v>1.3266958514267561E-4</v>
      </c>
      <c r="AP21">
        <v>2253.8874826830001</v>
      </c>
      <c r="AQ21">
        <v>111.5140594166736</v>
      </c>
      <c r="AR21">
        <v>134.8562902884731</v>
      </c>
      <c r="AS21">
        <v>9456.762318541736</v>
      </c>
      <c r="AT21">
        <v>14685.901893031139</v>
      </c>
      <c r="AU21">
        <v>0</v>
      </c>
    </row>
    <row r="22" spans="1:47" x14ac:dyDescent="0.25">
      <c r="A22" s="146"/>
      <c r="B22" s="1" t="s">
        <v>20</v>
      </c>
      <c r="C22" s="1">
        <v>18</v>
      </c>
      <c r="D22" s="1" t="s">
        <v>57</v>
      </c>
      <c r="E22">
        <v>1.6799060072009779E-4</v>
      </c>
      <c r="F22">
        <v>2.4621642939405861E-4</v>
      </c>
      <c r="G22">
        <v>1.8044485953861171E-4</v>
      </c>
      <c r="H22">
        <v>9.534401979898301E-4</v>
      </c>
      <c r="I22">
        <v>5.2636961635677123E-4</v>
      </c>
      <c r="J22">
        <v>2.9723294357738092E-4</v>
      </c>
      <c r="K22">
        <v>2.6818317112144418E-4</v>
      </c>
      <c r="L22">
        <v>1.3026034228161799E-3</v>
      </c>
      <c r="M22">
        <v>6.5780065170160571E-4</v>
      </c>
      <c r="N22">
        <v>3.7838355203510631E-4</v>
      </c>
      <c r="O22">
        <v>2.4672846117385202E-4</v>
      </c>
      <c r="P22">
        <v>2.087829216038644E-4</v>
      </c>
      <c r="Q22">
        <v>3.8271870595363262E-4</v>
      </c>
      <c r="R22">
        <v>1.8470780974756831E-4</v>
      </c>
      <c r="S22">
        <v>0</v>
      </c>
      <c r="T22">
        <v>2.0179734385219431E-4</v>
      </c>
      <c r="U22">
        <v>9.8505587166051295E-4</v>
      </c>
      <c r="V22">
        <v>6.1043658412140427E-2</v>
      </c>
      <c r="W22">
        <v>1.674096353931158E-3</v>
      </c>
      <c r="X22">
        <v>2.7649318581316233E-4</v>
      </c>
      <c r="Y22">
        <v>2.8584976119487571E-3</v>
      </c>
      <c r="Z22">
        <v>8.3764622543476075E-4</v>
      </c>
      <c r="AA22">
        <v>1.9639659319600272E-3</v>
      </c>
      <c r="AB22">
        <v>1.0611141187301979E-4</v>
      </c>
      <c r="AC22">
        <v>1.2150949469412E-4</v>
      </c>
      <c r="AD22">
        <v>4.7034137643496228E-5</v>
      </c>
      <c r="AE22">
        <v>1.700349219126199E-4</v>
      </c>
      <c r="AF22">
        <v>1.061189932745885E-4</v>
      </c>
      <c r="AG22">
        <v>6.1502965791362488E-5</v>
      </c>
      <c r="AH22">
        <v>7.4127360345100279E-5</v>
      </c>
      <c r="AI22">
        <v>1.3417885129776461E-4</v>
      </c>
      <c r="AJ22">
        <v>6.2878055201260748E-5</v>
      </c>
      <c r="AK22">
        <v>0</v>
      </c>
      <c r="AL22">
        <v>6.3760645334883336E-5</v>
      </c>
      <c r="AM22">
        <v>1.3887843789236459E-4</v>
      </c>
      <c r="AN22">
        <v>0</v>
      </c>
      <c r="AO22">
        <v>5.9158597721845481E-5</v>
      </c>
      <c r="AP22">
        <v>14148.8779543</v>
      </c>
      <c r="AQ22">
        <v>11.145917974334001</v>
      </c>
      <c r="AR22">
        <v>5.4766167117399993</v>
      </c>
      <c r="AS22">
        <v>11695.69629365336</v>
      </c>
      <c r="AT22">
        <v>31916.094300510591</v>
      </c>
      <c r="AU22">
        <v>0</v>
      </c>
    </row>
    <row r="23" spans="1:47" x14ac:dyDescent="0.25">
      <c r="A23" s="146"/>
      <c r="B23" s="1" t="s">
        <v>21</v>
      </c>
      <c r="C23" s="1">
        <v>19</v>
      </c>
      <c r="D23" s="1" t="s">
        <v>58</v>
      </c>
      <c r="E23">
        <v>0.1938818227170922</v>
      </c>
      <c r="F23">
        <v>0.24692568197673359</v>
      </c>
      <c r="G23">
        <v>0.19321883765645481</v>
      </c>
      <c r="H23">
        <v>0.3932078399410488</v>
      </c>
      <c r="I23">
        <v>0.34179154074314488</v>
      </c>
      <c r="J23">
        <v>0.25328745367410083</v>
      </c>
      <c r="K23">
        <v>0.31162729973508779</v>
      </c>
      <c r="L23">
        <v>0.40007829426325131</v>
      </c>
      <c r="M23">
        <v>0.2206045842189118</v>
      </c>
      <c r="N23">
        <v>0.31236842297268019</v>
      </c>
      <c r="O23">
        <v>0.36363830284520621</v>
      </c>
      <c r="P23">
        <v>0.20626826195654041</v>
      </c>
      <c r="Q23">
        <v>0.18301122094285349</v>
      </c>
      <c r="R23">
        <v>0.18236993414128219</v>
      </c>
      <c r="S23">
        <v>0</v>
      </c>
      <c r="T23">
        <v>0.17482715065833629</v>
      </c>
      <c r="U23">
        <v>0.23757938995030531</v>
      </c>
      <c r="V23">
        <v>0.21183223758625699</v>
      </c>
      <c r="W23">
        <v>0.28518556990890792</v>
      </c>
      <c r="X23">
        <v>0.1246755460663813</v>
      </c>
      <c r="Y23">
        <v>1.4597220694562469</v>
      </c>
      <c r="Z23">
        <v>0.29841890019007777</v>
      </c>
      <c r="AA23">
        <v>0.6026348080139432</v>
      </c>
      <c r="AB23">
        <v>5.3960690084697303E-2</v>
      </c>
      <c r="AC23">
        <v>7.827036273901862E-2</v>
      </c>
      <c r="AD23">
        <v>4.8456567000754652E-2</v>
      </c>
      <c r="AE23">
        <v>0.1238691681982456</v>
      </c>
      <c r="AF23">
        <v>4.0789483591474239E-2</v>
      </c>
      <c r="AG23">
        <v>0.67864013200701712</v>
      </c>
      <c r="AH23">
        <v>7.0368594484727098E-2</v>
      </c>
      <c r="AI23">
        <v>8.9749924988594285E-2</v>
      </c>
      <c r="AJ23">
        <v>0.1907397031857139</v>
      </c>
      <c r="AK23">
        <v>0</v>
      </c>
      <c r="AL23">
        <v>0.18951545759599561</v>
      </c>
      <c r="AM23">
        <v>0.29875895317946671</v>
      </c>
      <c r="AN23">
        <v>0</v>
      </c>
      <c r="AO23">
        <v>6.1365575401237292E-2</v>
      </c>
      <c r="AP23">
        <v>563275.89447531325</v>
      </c>
      <c r="AQ23">
        <v>109662.75064165</v>
      </c>
      <c r="AR23">
        <v>126138.15206858696</v>
      </c>
      <c r="AS23">
        <v>170492.2178858176</v>
      </c>
      <c r="AT23">
        <v>2004417.3572503009</v>
      </c>
      <c r="AU23">
        <v>0</v>
      </c>
    </row>
    <row r="24" spans="1:47" x14ac:dyDescent="0.25">
      <c r="A24" s="146"/>
      <c r="B24" s="1" t="s">
        <v>22</v>
      </c>
      <c r="C24" s="1">
        <v>20</v>
      </c>
      <c r="D24" s="1" t="s">
        <v>59</v>
      </c>
      <c r="E24">
        <v>1.962751431517403E-3</v>
      </c>
      <c r="F24">
        <v>1.7199156005716411E-3</v>
      </c>
      <c r="G24">
        <v>4.9617717198589539E-3</v>
      </c>
      <c r="H24">
        <v>7.8806819834127996E-3</v>
      </c>
      <c r="I24">
        <v>2.9605219771804778E-3</v>
      </c>
      <c r="J24">
        <v>1.175115443194513E-3</v>
      </c>
      <c r="K24">
        <v>5.2395316789885288E-4</v>
      </c>
      <c r="L24">
        <v>5.6132847905361787E-3</v>
      </c>
      <c r="M24">
        <v>2.128882416034851E-3</v>
      </c>
      <c r="N24">
        <v>2.081946712391175E-3</v>
      </c>
      <c r="O24">
        <v>2.3761358694154612E-3</v>
      </c>
      <c r="P24">
        <v>2.390091869820424E-3</v>
      </c>
      <c r="Q24">
        <v>1.791573316861279E-3</v>
      </c>
      <c r="R24">
        <v>4.8249198919779997E-3</v>
      </c>
      <c r="S24">
        <v>0</v>
      </c>
      <c r="T24">
        <v>1.8595419278607259E-3</v>
      </c>
      <c r="U24">
        <v>7.6387275737241714E-4</v>
      </c>
      <c r="V24">
        <v>9.9917789647153872E-3</v>
      </c>
      <c r="W24">
        <v>2.0223697255183758E-3</v>
      </c>
      <c r="X24">
        <v>8.8954447080679174E-3</v>
      </c>
      <c r="Y24">
        <v>5.884137667965382E-3</v>
      </c>
      <c r="Z24">
        <v>3.3218543261991748E-3</v>
      </c>
      <c r="AA24">
        <v>8.4442748985602122E-3</v>
      </c>
      <c r="AB24">
        <v>8.611516586497658E-4</v>
      </c>
      <c r="AC24">
        <v>8.3176059567947747E-5</v>
      </c>
      <c r="AD24">
        <v>7.9432139205107939E-5</v>
      </c>
      <c r="AE24">
        <v>3.002667483170607E-4</v>
      </c>
      <c r="AF24">
        <v>6.6996020995494822E-4</v>
      </c>
      <c r="AG24">
        <v>2.4141900034040611E-5</v>
      </c>
      <c r="AH24">
        <v>1.16896870549153E-3</v>
      </c>
      <c r="AI24">
        <v>1.059715173299129E-4</v>
      </c>
      <c r="AJ24">
        <v>4.3268660587970961E-3</v>
      </c>
      <c r="AK24">
        <v>0</v>
      </c>
      <c r="AL24">
        <v>4.3470916793852104E-3</v>
      </c>
      <c r="AM24">
        <v>4.2937770411302766E-3</v>
      </c>
      <c r="AN24">
        <v>0</v>
      </c>
      <c r="AO24">
        <v>6.5157693779975499E-5</v>
      </c>
      <c r="AP24">
        <v>39659.945196227003</v>
      </c>
      <c r="AQ24">
        <v>609557.06690810004</v>
      </c>
      <c r="AR24">
        <v>0</v>
      </c>
      <c r="AS24">
        <v>4791.0361605187254</v>
      </c>
      <c r="AT24">
        <v>668564.93826984672</v>
      </c>
      <c r="AU24">
        <v>0</v>
      </c>
    </row>
    <row r="25" spans="1:47" x14ac:dyDescent="0.25">
      <c r="A25" s="146"/>
      <c r="B25" s="1" t="s">
        <v>23</v>
      </c>
      <c r="C25" s="1">
        <v>21</v>
      </c>
      <c r="D25" s="1" t="s">
        <v>60</v>
      </c>
      <c r="E25">
        <v>0</v>
      </c>
      <c r="F25">
        <v>1.225421324222223E-5</v>
      </c>
      <c r="G25">
        <v>2.5375189859096039E-5</v>
      </c>
      <c r="H25">
        <v>3.3707533710351502E-5</v>
      </c>
      <c r="I25">
        <v>8.2308217767869965E-5</v>
      </c>
      <c r="J25">
        <v>0</v>
      </c>
      <c r="K25">
        <v>9.0460340630012003E-7</v>
      </c>
      <c r="L25">
        <v>4.6550997951970762E-7</v>
      </c>
      <c r="M25">
        <v>2.237023555335832E-6</v>
      </c>
      <c r="N25">
        <v>1.7725886362039599E-5</v>
      </c>
      <c r="O25">
        <v>9.9761558978665336E-7</v>
      </c>
      <c r="P25">
        <v>8.9181609209892347E-6</v>
      </c>
      <c r="Q25">
        <v>3.0939663195867922E-5</v>
      </c>
      <c r="R25">
        <v>0</v>
      </c>
      <c r="S25">
        <v>0</v>
      </c>
      <c r="T25">
        <v>0</v>
      </c>
      <c r="U25">
        <v>0</v>
      </c>
      <c r="V25">
        <v>0</v>
      </c>
      <c r="W25">
        <v>0</v>
      </c>
      <c r="X25">
        <v>0</v>
      </c>
      <c r="Y25">
        <v>0</v>
      </c>
      <c r="Z25">
        <v>5.9040718135997249E-10</v>
      </c>
      <c r="AA25">
        <v>7.0196951796821369E-7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38.264030776383272</v>
      </c>
      <c r="AU25">
        <v>0</v>
      </c>
    </row>
    <row r="26" spans="1:47" x14ac:dyDescent="0.25">
      <c r="A26" s="146"/>
      <c r="B26" s="1" t="s">
        <v>24</v>
      </c>
      <c r="C26" s="1">
        <v>22</v>
      </c>
      <c r="D26" s="1" t="s">
        <v>61</v>
      </c>
      <c r="E26">
        <v>1.057542210465987E-2</v>
      </c>
      <c r="F26">
        <v>8.372074436270835E-4</v>
      </c>
      <c r="G26">
        <v>3.0396775448360221E-4</v>
      </c>
      <c r="H26">
        <v>1.150982928719721E-3</v>
      </c>
      <c r="I26">
        <v>2.266894183028174E-3</v>
      </c>
      <c r="J26">
        <v>6.659203539425251E-4</v>
      </c>
      <c r="K26">
        <v>1.9297894581988929E-4</v>
      </c>
      <c r="L26">
        <v>6.9362058949166801E-5</v>
      </c>
      <c r="M26">
        <v>1.4523775032316869E-4</v>
      </c>
      <c r="N26">
        <v>1.8905460165731199E-5</v>
      </c>
      <c r="O26">
        <v>7.5089582106475285E-5</v>
      </c>
      <c r="P26">
        <v>3.414257951623405E-4</v>
      </c>
      <c r="Q26">
        <v>4.1001306356688357E-3</v>
      </c>
      <c r="R26">
        <v>1.160049741996115E-2</v>
      </c>
      <c r="S26">
        <v>0</v>
      </c>
      <c r="T26">
        <v>1.870626395868873E-2</v>
      </c>
      <c r="U26">
        <v>3.197989718676878E-3</v>
      </c>
      <c r="V26">
        <v>3.0797270900444079E-2</v>
      </c>
      <c r="W26">
        <v>1.157160637932457E-3</v>
      </c>
      <c r="X26">
        <v>7.9675115348365813E-4</v>
      </c>
      <c r="Y26">
        <v>3.204001258730947E-3</v>
      </c>
      <c r="Z26">
        <v>1.051685375330739E-2</v>
      </c>
      <c r="AA26">
        <v>9.893493137949497E-5</v>
      </c>
      <c r="AB26">
        <v>1.114863140356625E-4</v>
      </c>
      <c r="AC26">
        <v>1.05880536996411E-4</v>
      </c>
      <c r="AD26">
        <v>4.6537100774386103E-3</v>
      </c>
      <c r="AE26">
        <v>1.2750148506345069E-4</v>
      </c>
      <c r="AF26">
        <v>6.4121615539809815E-5</v>
      </c>
      <c r="AG26">
        <v>3.9812148013736177E-6</v>
      </c>
      <c r="AH26">
        <v>6.0524371928267974E-4</v>
      </c>
      <c r="AI26">
        <v>5.4694479657721048E-5</v>
      </c>
      <c r="AJ26">
        <v>1.4702850817898999E-3</v>
      </c>
      <c r="AK26">
        <v>0</v>
      </c>
      <c r="AL26">
        <v>1.456830377890871E-3</v>
      </c>
      <c r="AM26">
        <v>1.02663676113341E-3</v>
      </c>
      <c r="AN26">
        <v>0</v>
      </c>
      <c r="AO26">
        <v>6.9711796968104098E-3</v>
      </c>
      <c r="AP26">
        <v>12588.884931214532</v>
      </c>
      <c r="AQ26">
        <v>0</v>
      </c>
      <c r="AR26">
        <v>0</v>
      </c>
      <c r="AS26">
        <v>11585.30241527955</v>
      </c>
      <c r="AT26">
        <v>33762.392516446402</v>
      </c>
      <c r="AU26">
        <v>0</v>
      </c>
    </row>
    <row r="27" spans="1:47" x14ac:dyDescent="0.25">
      <c r="A27" s="146"/>
      <c r="B27" s="1" t="s">
        <v>25</v>
      </c>
      <c r="C27" s="1">
        <v>23</v>
      </c>
      <c r="D27" s="1" t="s">
        <v>62</v>
      </c>
      <c r="E27">
        <v>4.4041072478007002E-4</v>
      </c>
      <c r="F27">
        <v>4.91104275748752E-5</v>
      </c>
      <c r="G27">
        <v>1.8635227748465639E-5</v>
      </c>
      <c r="H27">
        <v>5.3834875342985911E-6</v>
      </c>
      <c r="I27">
        <v>3.0679204794454319E-5</v>
      </c>
      <c r="J27">
        <v>0</v>
      </c>
      <c r="K27">
        <v>0</v>
      </c>
      <c r="L27">
        <v>2.3184922302818209E-6</v>
      </c>
      <c r="M27">
        <v>2.957648223260588E-6</v>
      </c>
      <c r="N27">
        <v>2.1420383680336588E-6</v>
      </c>
      <c r="O27">
        <v>1.039752877356322E-5</v>
      </c>
      <c r="P27">
        <v>2.3336686462829141E-5</v>
      </c>
      <c r="Q27">
        <v>2.6916522190204001E-4</v>
      </c>
      <c r="R27">
        <v>0</v>
      </c>
      <c r="S27">
        <v>0</v>
      </c>
      <c r="T27">
        <v>0</v>
      </c>
      <c r="U27">
        <v>2.808365412504619E-4</v>
      </c>
      <c r="V27">
        <v>0</v>
      </c>
      <c r="W27">
        <v>0</v>
      </c>
      <c r="X27">
        <v>0</v>
      </c>
      <c r="Y27">
        <v>7.7035665911745945E-6</v>
      </c>
      <c r="Z27">
        <v>5.7178146206516993E-7</v>
      </c>
      <c r="AA27">
        <v>3.3964029477540029E-6</v>
      </c>
      <c r="AB27">
        <v>1.103012228559801E-4</v>
      </c>
      <c r="AC27">
        <v>8.9676321499210229E-6</v>
      </c>
      <c r="AD27">
        <v>0</v>
      </c>
      <c r="AE27">
        <v>1.040683840615881E-4</v>
      </c>
      <c r="AF27">
        <v>7.0279155293159146E-5</v>
      </c>
      <c r="AG27">
        <v>0</v>
      </c>
      <c r="AH27">
        <v>7.0727574432103823E-4</v>
      </c>
      <c r="AI27">
        <v>2.891571485880845E-5</v>
      </c>
      <c r="AJ27">
        <v>8.3373708268910985E-5</v>
      </c>
      <c r="AK27">
        <v>0</v>
      </c>
      <c r="AL27">
        <v>8.4682669922111315E-5</v>
      </c>
      <c r="AM27">
        <v>0</v>
      </c>
      <c r="AN27">
        <v>0</v>
      </c>
      <c r="AO27">
        <v>1.9039779572679541E-5</v>
      </c>
      <c r="AP27">
        <v>225.58770793299999</v>
      </c>
      <c r="AQ27">
        <v>0</v>
      </c>
      <c r="AR27">
        <v>0</v>
      </c>
      <c r="AS27">
        <v>0</v>
      </c>
      <c r="AT27">
        <v>406.18509751052022</v>
      </c>
      <c r="AU27">
        <v>0</v>
      </c>
    </row>
    <row r="28" spans="1:47" x14ac:dyDescent="0.25">
      <c r="A28" s="146"/>
      <c r="B28" s="1" t="s">
        <v>26</v>
      </c>
      <c r="C28" s="1">
        <v>24</v>
      </c>
      <c r="D28" s="1" t="s">
        <v>63</v>
      </c>
      <c r="E28">
        <v>7.4438730550387506E-3</v>
      </c>
      <c r="F28">
        <v>9.1343287317730282E-3</v>
      </c>
      <c r="G28">
        <v>5.403840198637537E-3</v>
      </c>
      <c r="H28">
        <v>8.7576028313401111E-3</v>
      </c>
      <c r="I28">
        <v>1.5621659892481869E-2</v>
      </c>
      <c r="J28">
        <v>9.7120755218095996E-3</v>
      </c>
      <c r="K28">
        <v>7.7689994560723149E-3</v>
      </c>
      <c r="L28">
        <v>3.2566912771215303E-2</v>
      </c>
      <c r="M28">
        <v>1.2810854861352181E-2</v>
      </c>
      <c r="N28">
        <v>3.8531017790365121E-2</v>
      </c>
      <c r="O28">
        <v>2.9452594551786029E-2</v>
      </c>
      <c r="P28">
        <v>4.2843987189724337E-3</v>
      </c>
      <c r="Q28">
        <v>3.190428359143376E-3</v>
      </c>
      <c r="R28">
        <v>3.245332903571221E-3</v>
      </c>
      <c r="S28">
        <v>0</v>
      </c>
      <c r="T28">
        <v>4.923443736884069E-3</v>
      </c>
      <c r="U28">
        <v>0</v>
      </c>
      <c r="V28">
        <v>1.9445226842912909E-4</v>
      </c>
      <c r="W28">
        <v>3.662184205444743E-3</v>
      </c>
      <c r="X28">
        <v>5.5360042014044623E-3</v>
      </c>
      <c r="Y28">
        <v>2.1025775485698991E-5</v>
      </c>
      <c r="Z28">
        <v>1.434509750031884E-2</v>
      </c>
      <c r="AA28">
        <v>4.9068956735397552E-2</v>
      </c>
      <c r="AB28">
        <v>0.17640089244021259</v>
      </c>
      <c r="AC28">
        <v>1.9567607767490228E-6</v>
      </c>
      <c r="AD28">
        <v>9.9254831556602496E-7</v>
      </c>
      <c r="AE28">
        <v>3.1534873031487481E-6</v>
      </c>
      <c r="AF28">
        <v>2.058996558578145E-6</v>
      </c>
      <c r="AG28">
        <v>1.115423369630824E-7</v>
      </c>
      <c r="AH28">
        <v>1.5246060736994481E-5</v>
      </c>
      <c r="AI28">
        <v>4.1592496524562238E-6</v>
      </c>
      <c r="AJ28">
        <v>3.9067697863071323E-6</v>
      </c>
      <c r="AK28">
        <v>0</v>
      </c>
      <c r="AL28">
        <v>5.8733963561765677E-6</v>
      </c>
      <c r="AM28">
        <v>1.44374589254868E-2</v>
      </c>
      <c r="AN28">
        <v>0</v>
      </c>
      <c r="AO28">
        <v>1.9964108714724329E-7</v>
      </c>
      <c r="AP28">
        <v>23239.87622954711</v>
      </c>
      <c r="AQ28">
        <v>0</v>
      </c>
      <c r="AR28">
        <v>0</v>
      </c>
      <c r="AS28">
        <v>1373.3839158690671</v>
      </c>
      <c r="AT28">
        <v>58354.915781336997</v>
      </c>
      <c r="AU28">
        <v>0</v>
      </c>
    </row>
    <row r="29" spans="1:47" x14ac:dyDescent="0.25">
      <c r="A29" s="146"/>
      <c r="B29" s="1" t="s">
        <v>27</v>
      </c>
      <c r="C29" s="1">
        <v>25</v>
      </c>
      <c r="D29" s="1" t="s">
        <v>64</v>
      </c>
      <c r="E29">
        <v>4.6151703725190743E-5</v>
      </c>
      <c r="F29">
        <v>3.8324259161854372E-5</v>
      </c>
      <c r="G29">
        <v>2.0515020367990198E-5</v>
      </c>
      <c r="H29">
        <v>4.2360810956652953E-5</v>
      </c>
      <c r="I29">
        <v>7.0619949409022085E-5</v>
      </c>
      <c r="J29">
        <v>5.1209862464913401E-5</v>
      </c>
      <c r="K29">
        <v>3.5082604267457232E-5</v>
      </c>
      <c r="L29">
        <v>8.4511922577485549E-5</v>
      </c>
      <c r="M29">
        <v>5.6652299234532212E-5</v>
      </c>
      <c r="N29">
        <v>1.6663434201697749E-4</v>
      </c>
      <c r="O29">
        <v>1.082566233535133E-4</v>
      </c>
      <c r="P29">
        <v>1.7009603844610679E-5</v>
      </c>
      <c r="Q29">
        <v>9.5594598965586029E-6</v>
      </c>
      <c r="R29">
        <v>1.5743051584154891E-5</v>
      </c>
      <c r="S29">
        <v>0</v>
      </c>
      <c r="T29">
        <v>2.3549670707023521E-5</v>
      </c>
      <c r="U29">
        <v>0</v>
      </c>
      <c r="V29">
        <v>0</v>
      </c>
      <c r="W29">
        <v>1.0948065939482719E-5</v>
      </c>
      <c r="X29">
        <v>1.151040485238028E-5</v>
      </c>
      <c r="Y29">
        <v>0</v>
      </c>
      <c r="Z29">
        <v>2.0017215086230031E-5</v>
      </c>
      <c r="AA29">
        <v>1.2735292710750371E-4</v>
      </c>
      <c r="AB29">
        <v>1.085715357820725E-3</v>
      </c>
      <c r="AC29">
        <v>4.2204806428500114E-9</v>
      </c>
      <c r="AD29">
        <v>2.140503394262117E-9</v>
      </c>
      <c r="AE29">
        <v>6.7884633430468279E-9</v>
      </c>
      <c r="AF29">
        <v>4.4864378147950651E-9</v>
      </c>
      <c r="AG29">
        <v>0</v>
      </c>
      <c r="AH29">
        <v>3.2715942695613693E-8</v>
      </c>
      <c r="AI29">
        <v>8.7755927565896205E-9</v>
      </c>
      <c r="AJ29">
        <v>6.8141269170633767E-9</v>
      </c>
      <c r="AK29">
        <v>0</v>
      </c>
      <c r="AL29">
        <v>1.273435652306967E-8</v>
      </c>
      <c r="AM29">
        <v>4.3001809006333052E-5</v>
      </c>
      <c r="AN29">
        <v>0</v>
      </c>
      <c r="AO29">
        <v>4.336988098187445E-10</v>
      </c>
      <c r="AP29">
        <v>157.95861850159574</v>
      </c>
      <c r="AQ29">
        <v>0</v>
      </c>
      <c r="AR29">
        <v>0</v>
      </c>
      <c r="AS29">
        <v>55.64278991338022</v>
      </c>
      <c r="AT29">
        <v>355.38083567557243</v>
      </c>
      <c r="AU29">
        <v>0</v>
      </c>
    </row>
    <row r="30" spans="1:47" x14ac:dyDescent="0.25">
      <c r="A30" s="146"/>
      <c r="B30" s="1" t="s">
        <v>28</v>
      </c>
      <c r="C30" s="1">
        <v>26</v>
      </c>
      <c r="D30" s="1" t="s">
        <v>65</v>
      </c>
      <c r="E30">
        <v>2.6037629916361298E-4</v>
      </c>
      <c r="F30">
        <v>2.9412121654425068E-4</v>
      </c>
      <c r="G30">
        <v>1.7845423391538211E-4</v>
      </c>
      <c r="H30">
        <v>3.7008806092649212E-4</v>
      </c>
      <c r="I30">
        <v>6.1586122523207766E-4</v>
      </c>
      <c r="J30">
        <v>4.5057677950163528E-4</v>
      </c>
      <c r="K30">
        <v>3.2753479976335758E-4</v>
      </c>
      <c r="L30">
        <v>1.9180542400413949E-3</v>
      </c>
      <c r="M30">
        <v>6.499289386209142E-4</v>
      </c>
      <c r="N30">
        <v>1.451542421176536E-3</v>
      </c>
      <c r="O30">
        <v>9.4879638747297017E-4</v>
      </c>
      <c r="P30">
        <v>1.4809112847770939E-4</v>
      </c>
      <c r="Q30">
        <v>1.8680878352408671E-4</v>
      </c>
      <c r="R30">
        <v>1.3719159189556299E-4</v>
      </c>
      <c r="S30">
        <v>0</v>
      </c>
      <c r="T30">
        <v>2.0505712146461709E-4</v>
      </c>
      <c r="U30">
        <v>0</v>
      </c>
      <c r="V30">
        <v>0</v>
      </c>
      <c r="W30">
        <v>1.2402343461738639E-4</v>
      </c>
      <c r="X30">
        <v>1.8160649221379201E-4</v>
      </c>
      <c r="Y30">
        <v>0</v>
      </c>
      <c r="Z30">
        <v>1.7569221261513481E-4</v>
      </c>
      <c r="AA30">
        <v>2.8907553326080922E-3</v>
      </c>
      <c r="AB30">
        <v>6.9020958931308172E-3</v>
      </c>
      <c r="AC30">
        <v>7.630695500013422E-8</v>
      </c>
      <c r="AD30">
        <v>3.8706285825765933E-8</v>
      </c>
      <c r="AE30">
        <v>1.2298894202185461E-7</v>
      </c>
      <c r="AF30">
        <v>8.0246433074677083E-8</v>
      </c>
      <c r="AG30">
        <v>0</v>
      </c>
      <c r="AH30">
        <v>5.9471897709531653E-7</v>
      </c>
      <c r="AI30">
        <v>1.6226309779755951E-7</v>
      </c>
      <c r="AJ30">
        <v>1.4269946539130801E-7</v>
      </c>
      <c r="AK30">
        <v>0</v>
      </c>
      <c r="AL30">
        <v>2.289733084316184E-7</v>
      </c>
      <c r="AM30">
        <v>4.1290655961512528E-4</v>
      </c>
      <c r="AN30">
        <v>0</v>
      </c>
      <c r="AO30">
        <v>7.7820877036793734E-9</v>
      </c>
      <c r="AP30">
        <v>885.78565774185415</v>
      </c>
      <c r="AQ30">
        <v>0</v>
      </c>
      <c r="AR30">
        <v>0</v>
      </c>
      <c r="AS30">
        <v>222.00291020112419</v>
      </c>
      <c r="AT30">
        <v>2390.6095228943491</v>
      </c>
      <c r="AU30">
        <v>0</v>
      </c>
    </row>
    <row r="31" spans="1:47" x14ac:dyDescent="0.25">
      <c r="A31" s="146"/>
      <c r="B31" s="1" t="s">
        <v>29</v>
      </c>
      <c r="C31" s="1">
        <v>27</v>
      </c>
      <c r="D31" s="1" t="s">
        <v>66</v>
      </c>
      <c r="E31">
        <v>1.2642274132664729E-4</v>
      </c>
      <c r="F31">
        <v>1.4294578152401541E-4</v>
      </c>
      <c r="G31">
        <v>8.6760225252405449E-5</v>
      </c>
      <c r="H31">
        <v>1.7932892987427841E-4</v>
      </c>
      <c r="I31">
        <v>2.9908803776276468E-4</v>
      </c>
      <c r="J31">
        <v>2.17143434959275E-4</v>
      </c>
      <c r="K31">
        <v>1.4840355572741731E-4</v>
      </c>
      <c r="L31">
        <v>3.5830084413670258E-4</v>
      </c>
      <c r="M31">
        <v>2.400184304881735E-4</v>
      </c>
      <c r="N31">
        <v>7.0457482189877421E-4</v>
      </c>
      <c r="O31">
        <v>4.5994958681289133E-4</v>
      </c>
      <c r="P31">
        <v>7.1936786754587501E-5</v>
      </c>
      <c r="Q31">
        <v>1.755552524791763E-4</v>
      </c>
      <c r="R31">
        <v>6.6510785622838457E-5</v>
      </c>
      <c r="S31">
        <v>0</v>
      </c>
      <c r="T31">
        <v>9.9500873225746506E-5</v>
      </c>
      <c r="U31">
        <v>0</v>
      </c>
      <c r="V31">
        <v>0</v>
      </c>
      <c r="W31">
        <v>8.9714785010417363E-5</v>
      </c>
      <c r="X31">
        <v>4.8694159313331487E-5</v>
      </c>
      <c r="Y31">
        <v>0</v>
      </c>
      <c r="Z31">
        <v>8.4463801043177151E-5</v>
      </c>
      <c r="AA31">
        <v>5.3993271370852232E-4</v>
      </c>
      <c r="AB31">
        <v>6.4844209523893786E-3</v>
      </c>
      <c r="AC31">
        <v>1.7840429146264552E-8</v>
      </c>
      <c r="AD31">
        <v>9.0482648024707929E-9</v>
      </c>
      <c r="AE31">
        <v>2.8701155755328419E-8</v>
      </c>
      <c r="AF31">
        <v>1.8945431418222032E-8</v>
      </c>
      <c r="AG31">
        <v>0</v>
      </c>
      <c r="AH31">
        <v>1.383648454969159E-7</v>
      </c>
      <c r="AI31">
        <v>3.712290147710969E-8</v>
      </c>
      <c r="AJ31">
        <v>2.0870214893473751E-7</v>
      </c>
      <c r="AK31">
        <v>0</v>
      </c>
      <c r="AL31">
        <v>5.3801499027711209E-8</v>
      </c>
      <c r="AM31">
        <v>1.9268775723797131E-4</v>
      </c>
      <c r="AN31">
        <v>0</v>
      </c>
      <c r="AO31">
        <v>1.8319809032222211E-9</v>
      </c>
      <c r="AP31">
        <v>855.82395377402599</v>
      </c>
      <c r="AQ31">
        <v>0</v>
      </c>
      <c r="AR31">
        <v>0</v>
      </c>
      <c r="AS31">
        <v>149.3693823535323</v>
      </c>
      <c r="AT31">
        <v>1845.0326518207171</v>
      </c>
      <c r="AU31">
        <v>0</v>
      </c>
    </row>
    <row r="32" spans="1:47" x14ac:dyDescent="0.25">
      <c r="A32" s="146"/>
      <c r="B32" s="1" t="s">
        <v>30</v>
      </c>
      <c r="C32" s="1">
        <v>28</v>
      </c>
      <c r="D32" s="1" t="s">
        <v>67</v>
      </c>
      <c r="E32">
        <v>1.3288052632046951E-4</v>
      </c>
      <c r="F32">
        <v>1.4983105426602571E-4</v>
      </c>
      <c r="G32">
        <v>9.0802476544541894E-5</v>
      </c>
      <c r="H32">
        <v>1.9078341805941749E-4</v>
      </c>
      <c r="I32">
        <v>3.1461636127556273E-4</v>
      </c>
      <c r="J32">
        <v>2.2828372575859219E-4</v>
      </c>
      <c r="K32">
        <v>1.7606621196391599E-4</v>
      </c>
      <c r="L32">
        <v>3.7507002404815818E-4</v>
      </c>
      <c r="M32">
        <v>1.604617487420822E-4</v>
      </c>
      <c r="N32">
        <v>7.4340004432833643E-4</v>
      </c>
      <c r="O32">
        <v>4.863673879212803E-4</v>
      </c>
      <c r="P32">
        <v>7.5511261362899736E-5</v>
      </c>
      <c r="Q32">
        <v>4.230299654286202E-5</v>
      </c>
      <c r="R32">
        <v>7.0032147986349855E-5</v>
      </c>
      <c r="S32">
        <v>0</v>
      </c>
      <c r="T32">
        <v>1.045200321905473E-4</v>
      </c>
      <c r="U32">
        <v>0</v>
      </c>
      <c r="V32">
        <v>0</v>
      </c>
      <c r="W32">
        <v>3.9486128270741543E-5</v>
      </c>
      <c r="X32">
        <v>5.1073027007780592E-5</v>
      </c>
      <c r="Y32">
        <v>0</v>
      </c>
      <c r="Z32">
        <v>8.9684248471917199E-5</v>
      </c>
      <c r="AA32">
        <v>5.6520152499988643E-4</v>
      </c>
      <c r="AB32">
        <v>8.0856195978590154E-4</v>
      </c>
      <c r="AC32">
        <v>1.87281644909115E-8</v>
      </c>
      <c r="AD32">
        <v>9.4984677513500939E-9</v>
      </c>
      <c r="AE32">
        <v>3.0127687745549367E-8</v>
      </c>
      <c r="AF32">
        <v>1.989376409580126E-8</v>
      </c>
      <c r="AG32">
        <v>0</v>
      </c>
      <c r="AH32">
        <v>1.4522911765647799E-7</v>
      </c>
      <c r="AI32">
        <v>3.8962094625870479E-8</v>
      </c>
      <c r="AJ32">
        <v>1.216745562029814E-7</v>
      </c>
      <c r="AK32">
        <v>0</v>
      </c>
      <c r="AL32">
        <v>5.6486823623015657E-8</v>
      </c>
      <c r="AM32">
        <v>1.9495706765692341E-4</v>
      </c>
      <c r="AN32">
        <v>0</v>
      </c>
      <c r="AO32">
        <v>1.9235225061721371E-9</v>
      </c>
      <c r="AP32">
        <v>100.5120392558173</v>
      </c>
      <c r="AQ32">
        <v>0</v>
      </c>
      <c r="AR32">
        <v>0</v>
      </c>
      <c r="AS32">
        <v>11.564099161864579</v>
      </c>
      <c r="AT32">
        <v>470.01196336546479</v>
      </c>
      <c r="AU32">
        <v>0</v>
      </c>
    </row>
    <row r="33" spans="1:47" x14ac:dyDescent="0.25">
      <c r="A33" s="146"/>
      <c r="B33" s="1" t="s">
        <v>31</v>
      </c>
      <c r="C33" s="1">
        <v>29</v>
      </c>
      <c r="D33" s="1" t="s">
        <v>68</v>
      </c>
      <c r="E33">
        <v>2.2895416233627962E-5</v>
      </c>
      <c r="F33">
        <v>1.4417203143183899E-5</v>
      </c>
      <c r="G33">
        <v>1.5655457709383739E-5</v>
      </c>
      <c r="H33">
        <v>3.3120861974349768E-5</v>
      </c>
      <c r="I33">
        <v>5.4373778071603331E-5</v>
      </c>
      <c r="J33">
        <v>3.9106100058717748E-5</v>
      </c>
      <c r="K33">
        <v>2.9093110344697159E-5</v>
      </c>
      <c r="L33">
        <v>3.446296043679182E-9</v>
      </c>
      <c r="M33">
        <v>1.8253195132168181E-5</v>
      </c>
      <c r="N33">
        <v>1.285939063025761E-4</v>
      </c>
      <c r="O33">
        <v>8.4209663644286274E-5</v>
      </c>
      <c r="P33">
        <v>1.302948951169131E-5</v>
      </c>
      <c r="Q33">
        <v>3.7879494070748991E-9</v>
      </c>
      <c r="R33">
        <v>1.2083006155382881E-5</v>
      </c>
      <c r="S33">
        <v>0</v>
      </c>
      <c r="T33">
        <v>1.8023192990805079E-5</v>
      </c>
      <c r="U33">
        <v>0</v>
      </c>
      <c r="V33">
        <v>0</v>
      </c>
      <c r="W33">
        <v>4.3867082381256161E-6</v>
      </c>
      <c r="X33">
        <v>2.1520532853518278E-6</v>
      </c>
      <c r="Y33">
        <v>0</v>
      </c>
      <c r="Z33">
        <v>1.547037025446442E-5</v>
      </c>
      <c r="AA33">
        <v>3.9187970083354503E-9</v>
      </c>
      <c r="AB33">
        <v>0</v>
      </c>
      <c r="AC33">
        <v>0</v>
      </c>
      <c r="AD33">
        <v>0</v>
      </c>
      <c r="AE33">
        <v>0</v>
      </c>
      <c r="AF33">
        <v>0</v>
      </c>
      <c r="AG33">
        <v>0</v>
      </c>
      <c r="AH33">
        <v>0</v>
      </c>
      <c r="AI33">
        <v>0</v>
      </c>
      <c r="AJ33">
        <v>2.7292526170022061E-8</v>
      </c>
      <c r="AK33">
        <v>0</v>
      </c>
      <c r="AL33">
        <v>0</v>
      </c>
      <c r="AM33">
        <v>3.0858598409190149E-5</v>
      </c>
      <c r="AN33">
        <v>0</v>
      </c>
      <c r="AO33">
        <v>0</v>
      </c>
      <c r="AP33">
        <v>0</v>
      </c>
      <c r="AQ33">
        <v>0</v>
      </c>
      <c r="AR33">
        <v>0</v>
      </c>
      <c r="AS33">
        <v>4.585592259332813E-2</v>
      </c>
      <c r="AT33">
        <v>35.859619702958639</v>
      </c>
      <c r="AU33">
        <v>0</v>
      </c>
    </row>
    <row r="34" spans="1:47" x14ac:dyDescent="0.25">
      <c r="A34" s="146"/>
      <c r="B34" s="1" t="s">
        <v>32</v>
      </c>
      <c r="C34" s="1">
        <v>30</v>
      </c>
      <c r="D34" s="1" t="s">
        <v>69</v>
      </c>
      <c r="E34">
        <v>4.4827948907962922E-4</v>
      </c>
      <c r="F34">
        <v>6.879641479465979E-4</v>
      </c>
      <c r="G34">
        <v>3.0683705313310151E-4</v>
      </c>
      <c r="H34">
        <v>6.3513401221312578E-4</v>
      </c>
      <c r="I34">
        <v>1.0570847275384299E-3</v>
      </c>
      <c r="J34">
        <v>7.7267180753893346E-4</v>
      </c>
      <c r="K34">
        <v>5.612301753692994E-4</v>
      </c>
      <c r="L34">
        <v>2.8835691337300681E-3</v>
      </c>
      <c r="M34">
        <v>1.0156125506136039E-3</v>
      </c>
      <c r="N34">
        <v>2.49526031195126E-3</v>
      </c>
      <c r="O34">
        <v>1.6309686423889979E-3</v>
      </c>
      <c r="P34">
        <v>2.5472272752814079E-4</v>
      </c>
      <c r="Q34">
        <v>2.8166539876831422E-4</v>
      </c>
      <c r="R34">
        <v>2.3596685759418829E-4</v>
      </c>
      <c r="S34">
        <v>0</v>
      </c>
      <c r="T34">
        <v>3.5274171091515102E-4</v>
      </c>
      <c r="U34">
        <v>0</v>
      </c>
      <c r="V34">
        <v>0</v>
      </c>
      <c r="W34">
        <v>2.0976656428780221E-4</v>
      </c>
      <c r="X34">
        <v>3.1691672134229171E-4</v>
      </c>
      <c r="Y34">
        <v>1.519825885514101E-6</v>
      </c>
      <c r="Z34">
        <v>1.264802396353107E-3</v>
      </c>
      <c r="AA34">
        <v>4.3459194845140176E-3</v>
      </c>
      <c r="AB34">
        <v>1.0379929508684139E-2</v>
      </c>
      <c r="AC34">
        <v>1.148457220884118E-7</v>
      </c>
      <c r="AD34">
        <v>5.8254357308719519E-8</v>
      </c>
      <c r="AE34">
        <v>1.8508172354323181E-7</v>
      </c>
      <c r="AF34">
        <v>1.2085292659450259E-7</v>
      </c>
      <c r="AG34">
        <v>0</v>
      </c>
      <c r="AH34">
        <v>8.9479290616730403E-7</v>
      </c>
      <c r="AI34">
        <v>2.4410408100936072E-7</v>
      </c>
      <c r="AJ34">
        <v>2.308309547749708E-7</v>
      </c>
      <c r="AK34">
        <v>0</v>
      </c>
      <c r="AL34">
        <v>3.4472984902883631E-7</v>
      </c>
      <c r="AM34">
        <v>6.9468558850881764E-4</v>
      </c>
      <c r="AN34">
        <v>0</v>
      </c>
      <c r="AO34">
        <v>1.171774969622607E-8</v>
      </c>
      <c r="AP34">
        <v>1331.693236132603</v>
      </c>
      <c r="AQ34">
        <v>0</v>
      </c>
      <c r="AR34">
        <v>0</v>
      </c>
      <c r="AS34">
        <v>182.9443907233323</v>
      </c>
      <c r="AT34">
        <v>3651.9600902655861</v>
      </c>
      <c r="AU34">
        <v>0</v>
      </c>
    </row>
    <row r="35" spans="1:47" x14ac:dyDescent="0.25">
      <c r="A35" s="146"/>
      <c r="B35" s="1" t="s">
        <v>33</v>
      </c>
      <c r="C35" s="1">
        <v>31</v>
      </c>
      <c r="D35" s="1" t="s">
        <v>70</v>
      </c>
      <c r="E35">
        <v>7.7172201430339367E-5</v>
      </c>
      <c r="F35">
        <v>8.7615959400305776E-5</v>
      </c>
      <c r="G35">
        <v>5.3194216823854789E-5</v>
      </c>
      <c r="H35">
        <v>1.1021926170746949E-4</v>
      </c>
      <c r="I35">
        <v>1.8339683932065969E-4</v>
      </c>
      <c r="J35">
        <v>1.33050871118343E-4</v>
      </c>
      <c r="K35">
        <v>8.5904680048525558E-5</v>
      </c>
      <c r="L35">
        <v>2.1937515493235119E-4</v>
      </c>
      <c r="M35">
        <v>1.470423691490856E-4</v>
      </c>
      <c r="N35">
        <v>4.3268228701017749E-4</v>
      </c>
      <c r="O35">
        <v>2.7829606167852398E-4</v>
      </c>
      <c r="P35">
        <v>4.404119306535537E-5</v>
      </c>
      <c r="Q35">
        <v>2.4776290007528999E-5</v>
      </c>
      <c r="R35">
        <v>4.084848977529027E-5</v>
      </c>
      <c r="S35">
        <v>0</v>
      </c>
      <c r="T35">
        <v>6.1079855169430877E-5</v>
      </c>
      <c r="U35">
        <v>0</v>
      </c>
      <c r="V35">
        <v>0</v>
      </c>
      <c r="W35">
        <v>3.5456428884430588E-5</v>
      </c>
      <c r="X35">
        <v>2.9861812599145979E-5</v>
      </c>
      <c r="Y35">
        <v>0</v>
      </c>
      <c r="Z35">
        <v>5.1988064264210731E-5</v>
      </c>
      <c r="AA35">
        <v>3.3058154280386093E-4</v>
      </c>
      <c r="AB35">
        <v>1.7436186214134159E-3</v>
      </c>
      <c r="AC35">
        <v>1.022178004361184E-8</v>
      </c>
      <c r="AD35">
        <v>5.1842143695847103E-9</v>
      </c>
      <c r="AE35">
        <v>1.7609622588427891E-8</v>
      </c>
      <c r="AF35">
        <v>1.086148327190031E-8</v>
      </c>
      <c r="AG35">
        <v>0</v>
      </c>
      <c r="AH35">
        <v>8.4876976567711344E-8</v>
      </c>
      <c r="AI35">
        <v>2.1260361568679752E-8</v>
      </c>
      <c r="AJ35">
        <v>2.5099738434170661E-8</v>
      </c>
      <c r="AK35">
        <v>0</v>
      </c>
      <c r="AL35">
        <v>3.083548144246001E-8</v>
      </c>
      <c r="AM35">
        <v>1.137520322471125E-4</v>
      </c>
      <c r="AN35">
        <v>0</v>
      </c>
      <c r="AO35">
        <v>1.05009338126286E-9</v>
      </c>
      <c r="AP35">
        <v>241.34183116879032</v>
      </c>
      <c r="AQ35">
        <v>0</v>
      </c>
      <c r="AR35">
        <v>0</v>
      </c>
      <c r="AS35">
        <v>52.669299943276521</v>
      </c>
      <c r="AT35">
        <v>607.51756639565156</v>
      </c>
      <c r="AU35">
        <v>0</v>
      </c>
    </row>
    <row r="36" spans="1:47" x14ac:dyDescent="0.25">
      <c r="A36" s="146"/>
      <c r="B36" s="1" t="s">
        <v>34</v>
      </c>
      <c r="C36" s="1">
        <v>32</v>
      </c>
      <c r="D36" s="1" t="s">
        <v>71</v>
      </c>
      <c r="E36">
        <v>2.3586955352754659E-3</v>
      </c>
      <c r="F36">
        <v>3.5029771043820221E-3</v>
      </c>
      <c r="G36">
        <v>7.1813345512173482E-4</v>
      </c>
      <c r="H36">
        <v>1.0467992737338699E-2</v>
      </c>
      <c r="I36">
        <v>1.204586653342795E-2</v>
      </c>
      <c r="J36">
        <v>2.9075310065151288E-3</v>
      </c>
      <c r="K36">
        <v>4.3338114135832223E-3</v>
      </c>
      <c r="L36">
        <v>9.2010228517020193E-3</v>
      </c>
      <c r="M36">
        <v>4.7556085007708047E-3</v>
      </c>
      <c r="N36">
        <v>9.3966871739317604E-3</v>
      </c>
      <c r="O36">
        <v>6.8288164094429324E-3</v>
      </c>
      <c r="P36">
        <v>1.706503564862323E-3</v>
      </c>
      <c r="Q36">
        <v>1.5407100217651451E-3</v>
      </c>
      <c r="R36">
        <v>6.970074296562467E-4</v>
      </c>
      <c r="S36">
        <v>0</v>
      </c>
      <c r="T36">
        <v>1.1544221806216279E-3</v>
      </c>
      <c r="U36">
        <v>0</v>
      </c>
      <c r="V36">
        <v>1.4691332082108851E-4</v>
      </c>
      <c r="W36">
        <v>8.5483975456064165E-4</v>
      </c>
      <c r="X36">
        <v>1.2297364811665529E-3</v>
      </c>
      <c r="Y36">
        <v>3.046721282822002E-3</v>
      </c>
      <c r="Z36">
        <v>5.6116348463505616E-3</v>
      </c>
      <c r="AA36">
        <v>1.386576617767021E-2</v>
      </c>
      <c r="AB36">
        <v>0.22875094252062769</v>
      </c>
      <c r="AC36">
        <v>0.59348785676520921</v>
      </c>
      <c r="AD36">
        <v>0.53295591475015758</v>
      </c>
      <c r="AE36">
        <v>0.53661443229828887</v>
      </c>
      <c r="AF36">
        <v>0.31663200910535488</v>
      </c>
      <c r="AG36">
        <v>6.2021951418703113E-3</v>
      </c>
      <c r="AH36">
        <v>0.2655957215491318</v>
      </c>
      <c r="AI36">
        <v>0.74643680817438807</v>
      </c>
      <c r="AJ36">
        <v>4.3159136474302026E-6</v>
      </c>
      <c r="AK36">
        <v>0</v>
      </c>
      <c r="AL36">
        <v>1.3007586792224349E-6</v>
      </c>
      <c r="AM36">
        <v>5.5382230325620608E-3</v>
      </c>
      <c r="AN36">
        <v>0</v>
      </c>
      <c r="AO36">
        <v>0.59900970508077656</v>
      </c>
      <c r="AP36">
        <v>8910.4243788099993</v>
      </c>
      <c r="AQ36">
        <v>0</v>
      </c>
      <c r="AR36">
        <v>0</v>
      </c>
      <c r="AS36">
        <v>0</v>
      </c>
      <c r="AT36">
        <v>40137.052645009688</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2.2519417510158921E-5</v>
      </c>
      <c r="F38">
        <v>2.0288791383491301E-5</v>
      </c>
      <c r="G38">
        <v>0</v>
      </c>
      <c r="H38">
        <v>0</v>
      </c>
      <c r="I38">
        <v>0</v>
      </c>
      <c r="J38">
        <v>2.3937284650100872E-7</v>
      </c>
      <c r="K38">
        <v>0</v>
      </c>
      <c r="L38">
        <v>3.0766696126850241E-8</v>
      </c>
      <c r="M38">
        <v>1.4602871359113151E-10</v>
      </c>
      <c r="N38">
        <v>0</v>
      </c>
      <c r="O38">
        <v>0</v>
      </c>
      <c r="P38">
        <v>1.2234255760762389E-8</v>
      </c>
      <c r="Q38">
        <v>1.174266709484658E-8</v>
      </c>
      <c r="R38">
        <v>0</v>
      </c>
      <c r="S38">
        <v>0</v>
      </c>
      <c r="T38">
        <v>1.093339720996514E-5</v>
      </c>
      <c r="U38">
        <v>0</v>
      </c>
      <c r="V38">
        <v>0</v>
      </c>
      <c r="W38">
        <v>4.7131834690354764E-6</v>
      </c>
      <c r="X38">
        <v>5.6229297645942808E-6</v>
      </c>
      <c r="Y38">
        <v>0</v>
      </c>
      <c r="Z38">
        <v>5.0140133466416199E-11</v>
      </c>
      <c r="AA38">
        <v>0</v>
      </c>
      <c r="AB38">
        <v>2.6634279514421499E-4</v>
      </c>
      <c r="AC38">
        <v>0</v>
      </c>
      <c r="AD38">
        <v>1.045723243824137E-9</v>
      </c>
      <c r="AE38">
        <v>3.316405624376719E-9</v>
      </c>
      <c r="AF38">
        <v>2.1919420008214449E-9</v>
      </c>
      <c r="AG38">
        <v>0</v>
      </c>
      <c r="AH38">
        <v>1.5982597501152181E-8</v>
      </c>
      <c r="AI38">
        <v>4.2870493242702433E-9</v>
      </c>
      <c r="AJ38">
        <v>3.1091928124778038E-9</v>
      </c>
      <c r="AK38">
        <v>0</v>
      </c>
      <c r="AL38">
        <v>6.2214505217009862E-9</v>
      </c>
      <c r="AM38">
        <v>2.1038135169821409E-5</v>
      </c>
      <c r="AN38">
        <v>0</v>
      </c>
      <c r="AO38">
        <v>1.908047144988222E-2</v>
      </c>
      <c r="AP38">
        <v>0</v>
      </c>
      <c r="AQ38">
        <v>0</v>
      </c>
      <c r="AR38">
        <v>0</v>
      </c>
      <c r="AS38">
        <v>0</v>
      </c>
      <c r="AT38">
        <v>253.83650276039279</v>
      </c>
      <c r="AU38">
        <v>0</v>
      </c>
    </row>
    <row r="39" spans="1:47" x14ac:dyDescent="0.25">
      <c r="A39" s="146"/>
      <c r="B39" s="1" t="s">
        <v>37</v>
      </c>
      <c r="C39" s="1">
        <v>35</v>
      </c>
      <c r="D39" s="1" t="s">
        <v>74</v>
      </c>
      <c r="E39">
        <v>5.1455565895380253E-4</v>
      </c>
      <c r="F39">
        <v>2.0087276760770022E-3</v>
      </c>
      <c r="G39">
        <v>3.1237271010215789E-3</v>
      </c>
      <c r="H39">
        <v>6.4425998455691861E-3</v>
      </c>
      <c r="I39">
        <v>1.318826508739427E-2</v>
      </c>
      <c r="J39">
        <v>6.1252396405351156E-3</v>
      </c>
      <c r="K39">
        <v>2.558177542793489E-3</v>
      </c>
      <c r="L39">
        <v>6.6398391241583791E-4</v>
      </c>
      <c r="M39">
        <v>5.295254625568388E-3</v>
      </c>
      <c r="N39">
        <v>0.1049781034829496</v>
      </c>
      <c r="O39">
        <v>4.0911376574137751E-2</v>
      </c>
      <c r="P39">
        <v>4.4770348016883966E-3</v>
      </c>
      <c r="Q39">
        <v>2.1340702547442249E-3</v>
      </c>
      <c r="R39">
        <v>9.9143221248179474E-4</v>
      </c>
      <c r="S39">
        <v>0</v>
      </c>
      <c r="T39">
        <v>1.7430190157939171E-4</v>
      </c>
      <c r="U39">
        <v>2.110452905596557E-3</v>
      </c>
      <c r="V39">
        <v>1.5736905885965981E-3</v>
      </c>
      <c r="W39">
        <v>2.0414647477574538E-3</v>
      </c>
      <c r="X39">
        <v>2.7350565710150001E-3</v>
      </c>
      <c r="Y39">
        <v>1.5773874717048199E-2</v>
      </c>
      <c r="Z39">
        <v>1.4794865086529959E-2</v>
      </c>
      <c r="AA39">
        <v>9.7874647878636489E-4</v>
      </c>
      <c r="AB39">
        <v>1.5091115520381141E-3</v>
      </c>
      <c r="AC39">
        <v>1.3577931998132441E-4</v>
      </c>
      <c r="AD39">
        <v>1.297054816399679E-4</v>
      </c>
      <c r="AE39">
        <v>4.9893072068779457E-4</v>
      </c>
      <c r="AF39">
        <v>6.0585177715390375E-4</v>
      </c>
      <c r="AG39">
        <v>1.8004894031129678E-5</v>
      </c>
      <c r="AH39">
        <v>1.0503004374508879E-3</v>
      </c>
      <c r="AI39">
        <v>1.691369269099582E-4</v>
      </c>
      <c r="AJ39">
        <v>2.2265061366178881E-3</v>
      </c>
      <c r="AK39">
        <v>0</v>
      </c>
      <c r="AL39">
        <v>2.0866567192715101E-3</v>
      </c>
      <c r="AM39">
        <v>4.894796375424295E-2</v>
      </c>
      <c r="AN39">
        <v>0</v>
      </c>
      <c r="AO39">
        <v>1.039061783104152E-4</v>
      </c>
      <c r="AP39">
        <v>5368.1385446655404</v>
      </c>
      <c r="AQ39">
        <v>0</v>
      </c>
      <c r="AR39">
        <v>343.15004225017771</v>
      </c>
      <c r="AS39">
        <v>423.19853829305441</v>
      </c>
      <c r="AT39">
        <v>22071.562833147262</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8.405055213836292E-6</v>
      </c>
      <c r="F41">
        <v>0</v>
      </c>
      <c r="G41">
        <v>0</v>
      </c>
      <c r="H41">
        <v>0</v>
      </c>
      <c r="I41">
        <v>0</v>
      </c>
      <c r="J41">
        <v>1.185519502591958E-4</v>
      </c>
      <c r="K41">
        <v>5.9761728813341217E-7</v>
      </c>
      <c r="L41">
        <v>1.5420921479961381E-5</v>
      </c>
      <c r="M41">
        <v>7.3388276374135846E-8</v>
      </c>
      <c r="N41">
        <v>0</v>
      </c>
      <c r="O41">
        <v>0</v>
      </c>
      <c r="P41">
        <v>6.1414050442479692E-6</v>
      </c>
      <c r="Q41">
        <v>5.7607623654721571E-6</v>
      </c>
      <c r="R41">
        <v>0</v>
      </c>
      <c r="S41">
        <v>0</v>
      </c>
      <c r="T41">
        <v>2.3737049258270092E-3</v>
      </c>
      <c r="U41">
        <v>0</v>
      </c>
      <c r="V41">
        <v>0</v>
      </c>
      <c r="W41">
        <v>1.8382336872020219E-3</v>
      </c>
      <c r="X41">
        <v>2.9093716739460591E-3</v>
      </c>
      <c r="Y41">
        <v>0</v>
      </c>
      <c r="Z41">
        <v>2.6300911215170939E-8</v>
      </c>
      <c r="AA41">
        <v>1.9845162623306348E-6</v>
      </c>
      <c r="AB41">
        <v>9.258666049525259E-2</v>
      </c>
      <c r="AC41">
        <v>1.025565253014817E-6</v>
      </c>
      <c r="AD41">
        <v>5.2020922275333396E-7</v>
      </c>
      <c r="AE41">
        <v>1.652830380553129E-6</v>
      </c>
      <c r="AF41">
        <v>1.078995983136044E-6</v>
      </c>
      <c r="AG41">
        <v>6.5369179579913427E-8</v>
      </c>
      <c r="AH41">
        <v>7.9912332729809338E-6</v>
      </c>
      <c r="AI41">
        <v>2.1801344512712202E-6</v>
      </c>
      <c r="AJ41">
        <v>1.533590813312102E-6</v>
      </c>
      <c r="AK41">
        <v>0</v>
      </c>
      <c r="AL41">
        <v>3.0781058079740271E-6</v>
      </c>
      <c r="AM41">
        <v>7.4798036182857934E-3</v>
      </c>
      <c r="AN41">
        <v>0</v>
      </c>
      <c r="AO41">
        <v>1.046242469398084E-7</v>
      </c>
      <c r="AP41">
        <v>0</v>
      </c>
      <c r="AQ41">
        <v>0</v>
      </c>
      <c r="AR41">
        <v>0</v>
      </c>
      <c r="AS41">
        <v>0</v>
      </c>
      <c r="AT41">
        <v>11425.70754895587</v>
      </c>
      <c r="AU41">
        <v>0</v>
      </c>
    </row>
    <row r="42" spans="1:47" x14ac:dyDescent="0.25">
      <c r="A42" s="146" t="s">
        <v>79</v>
      </c>
      <c r="B42" s="1" t="s">
        <v>3</v>
      </c>
      <c r="C42" s="1" t="s">
        <v>3</v>
      </c>
      <c r="D42" s="1" t="s">
        <v>40</v>
      </c>
      <c r="E42">
        <v>3.0493539358581099E-2</v>
      </c>
      <c r="F42">
        <v>1.8491266030804601E-2</v>
      </c>
      <c r="G42">
        <v>7.6804742809648616E-10</v>
      </c>
      <c r="H42">
        <v>1.360621227907155E-9</v>
      </c>
      <c r="I42">
        <v>8.3444642709438887E-11</v>
      </c>
      <c r="J42">
        <v>2.3833936346507061E-5</v>
      </c>
      <c r="K42">
        <v>1.305761209223009E-6</v>
      </c>
      <c r="L42">
        <v>2.1064899887550009E-5</v>
      </c>
      <c r="M42">
        <v>3.2739896371426648E-5</v>
      </c>
      <c r="N42">
        <v>2.64575973579301E-10</v>
      </c>
      <c r="O42">
        <v>3.6975679833207869E-10</v>
      </c>
      <c r="P42">
        <v>1.2531898644685009E-4</v>
      </c>
      <c r="Q42">
        <v>5.8136011138421508E-8</v>
      </c>
      <c r="R42">
        <v>5.0949944351530603E-8</v>
      </c>
      <c r="S42">
        <v>0</v>
      </c>
      <c r="T42">
        <v>2.9552778968307688E-7</v>
      </c>
      <c r="U42">
        <v>5.4275076928570217E-9</v>
      </c>
      <c r="V42">
        <v>1.1126263408854821E-8</v>
      </c>
      <c r="W42">
        <v>3.2083014025557738E-5</v>
      </c>
      <c r="X42">
        <v>1.3143560445616079E-5</v>
      </c>
      <c r="Y42">
        <v>0</v>
      </c>
      <c r="Z42">
        <v>2.7088259334288349E-8</v>
      </c>
      <c r="AA42">
        <v>3.1648362017068577E-5</v>
      </c>
      <c r="AB42">
        <v>1.304804933179494E-8</v>
      </c>
      <c r="AC42">
        <v>0</v>
      </c>
      <c r="AD42">
        <v>1.023001012759239E-9</v>
      </c>
      <c r="AE42">
        <v>6.7182472694727221E-9</v>
      </c>
      <c r="AF42">
        <v>3.4665668255681889E-9</v>
      </c>
      <c r="AG42">
        <v>0</v>
      </c>
      <c r="AH42">
        <v>3.3817795934413319E-8</v>
      </c>
      <c r="AI42">
        <v>1.2144192005636619E-7</v>
      </c>
      <c r="AJ42">
        <v>1.1574691777493781E-8</v>
      </c>
      <c r="AK42">
        <v>0</v>
      </c>
      <c r="AL42">
        <v>8.0367759484673518E-9</v>
      </c>
      <c r="AM42">
        <v>6.5259958323924278E-6</v>
      </c>
      <c r="AN42">
        <v>0</v>
      </c>
      <c r="AO42">
        <v>5.896575478737454E-9</v>
      </c>
      <c r="AP42">
        <v>12129.073127635729</v>
      </c>
      <c r="AQ42">
        <v>0</v>
      </c>
      <c r="AR42">
        <v>170.52490029970136</v>
      </c>
      <c r="AS42">
        <v>0</v>
      </c>
      <c r="AT42">
        <v>0</v>
      </c>
      <c r="AU42">
        <v>18407.19022189614</v>
      </c>
    </row>
    <row r="43" spans="1:47" x14ac:dyDescent="0.25">
      <c r="A43" s="146"/>
      <c r="B43" s="1" t="s">
        <v>4</v>
      </c>
      <c r="C43" s="1" t="s">
        <v>4</v>
      </c>
      <c r="D43" s="1" t="s">
        <v>41</v>
      </c>
      <c r="E43">
        <v>1.282451399320622E-2</v>
      </c>
      <c r="F43">
        <v>4.6870046159909452E-2</v>
      </c>
      <c r="G43">
        <v>5.9058341985171871E-4</v>
      </c>
      <c r="H43">
        <v>1.2325442112028079E-4</v>
      </c>
      <c r="I43">
        <v>9.3669983439558836E-4</v>
      </c>
      <c r="J43">
        <v>1.3466145089192081E-3</v>
      </c>
      <c r="K43">
        <v>2.537968342263308E-5</v>
      </c>
      <c r="L43">
        <v>1.0078518562655479E-2</v>
      </c>
      <c r="M43">
        <v>5.0625942723626811E-3</v>
      </c>
      <c r="N43">
        <v>1.5941231697516661E-3</v>
      </c>
      <c r="O43">
        <v>3.4613790871866093E-5</v>
      </c>
      <c r="P43">
        <v>8.2523804886067652E-4</v>
      </c>
      <c r="Q43">
        <v>8.4170135193201926E-4</v>
      </c>
      <c r="R43">
        <v>1.346997642705979E-4</v>
      </c>
      <c r="S43">
        <v>0</v>
      </c>
      <c r="T43">
        <v>2.0851379746648441E-4</v>
      </c>
      <c r="U43">
        <v>9.2110197079045162E-4</v>
      </c>
      <c r="V43">
        <v>2.529533382186323E-3</v>
      </c>
      <c r="W43">
        <v>3.3125168341449061E-3</v>
      </c>
      <c r="X43">
        <v>2.322421733047377E-3</v>
      </c>
      <c r="Y43">
        <v>2.7584687459756901E-4</v>
      </c>
      <c r="Z43">
        <v>6.0177044667672605E-4</v>
      </c>
      <c r="AA43">
        <v>1.51831222710183E-2</v>
      </c>
      <c r="AB43">
        <v>6.0472737897084642E-5</v>
      </c>
      <c r="AC43">
        <v>8.1441440960739776E-4</v>
      </c>
      <c r="AD43">
        <v>1.4832344266828639E-3</v>
      </c>
      <c r="AE43">
        <v>1.803359249195132E-3</v>
      </c>
      <c r="AF43">
        <v>8.1593417196008883E-7</v>
      </c>
      <c r="AG43">
        <v>0</v>
      </c>
      <c r="AH43">
        <v>1.250894779485349E-5</v>
      </c>
      <c r="AI43">
        <v>8.8499349221584538E-4</v>
      </c>
      <c r="AJ43">
        <v>3.9533821282073338E-4</v>
      </c>
      <c r="AK43">
        <v>0</v>
      </c>
      <c r="AL43">
        <v>4.0237547226417239E-4</v>
      </c>
      <c r="AM43">
        <v>3.2396996369365511E-4</v>
      </c>
      <c r="AN43">
        <v>0</v>
      </c>
      <c r="AO43">
        <v>1.1213153211053421E-3</v>
      </c>
      <c r="AP43">
        <v>28992.337304933961</v>
      </c>
      <c r="AQ43">
        <v>0</v>
      </c>
      <c r="AR43">
        <v>0</v>
      </c>
      <c r="AS43">
        <v>0</v>
      </c>
      <c r="AT43">
        <v>0</v>
      </c>
      <c r="AU43">
        <v>48690.369621283913</v>
      </c>
    </row>
    <row r="44" spans="1:47" x14ac:dyDescent="0.25">
      <c r="A44" s="146"/>
      <c r="B44" s="1" t="s">
        <v>5</v>
      </c>
      <c r="C44" s="1" t="s">
        <v>5</v>
      </c>
      <c r="D44" s="1" t="s">
        <v>42</v>
      </c>
      <c r="E44">
        <v>1.085972673694736E-3</v>
      </c>
      <c r="F44">
        <v>3.7009843047299131E-4</v>
      </c>
      <c r="G44">
        <v>7.0522051918654417E-3</v>
      </c>
      <c r="H44">
        <v>1.9820079608056539E-4</v>
      </c>
      <c r="I44">
        <v>2.5487278987831462E-4</v>
      </c>
      <c r="J44">
        <v>1.3647038858547681E-4</v>
      </c>
      <c r="K44">
        <v>1.3081092388066229E-5</v>
      </c>
      <c r="L44">
        <v>2.7389010653923278E-4</v>
      </c>
      <c r="M44">
        <v>9.2563959020602191E-5</v>
      </c>
      <c r="N44">
        <v>3.8344497048347797E-5</v>
      </c>
      <c r="O44">
        <v>2.0075205650212391E-5</v>
      </c>
      <c r="P44">
        <v>2.1007629246911339E-3</v>
      </c>
      <c r="Q44">
        <v>3.1113652007583922E-4</v>
      </c>
      <c r="R44">
        <v>1.833776915711346E-6</v>
      </c>
      <c r="S44">
        <v>0</v>
      </c>
      <c r="T44">
        <v>2.296233590488157E-4</v>
      </c>
      <c r="U44">
        <v>5.3667709697986668E-4</v>
      </c>
      <c r="V44">
        <v>8.1486475577682654E-4</v>
      </c>
      <c r="W44">
        <v>6.4090093658362751E-4</v>
      </c>
      <c r="X44">
        <v>7.1171976361615011E-4</v>
      </c>
      <c r="Y44">
        <v>3.8386761952952227E-6</v>
      </c>
      <c r="Z44">
        <v>2.2082442280487488E-5</v>
      </c>
      <c r="AA44">
        <v>4.0969322769225891E-4</v>
      </c>
      <c r="AB44">
        <v>8.9414442386843309E-6</v>
      </c>
      <c r="AC44">
        <v>6.7650638329233169E-7</v>
      </c>
      <c r="AD44">
        <v>5.2523219950708324E-7</v>
      </c>
      <c r="AE44">
        <v>2.8272240697547972E-6</v>
      </c>
      <c r="AF44">
        <v>5.7083587220215786E-7</v>
      </c>
      <c r="AG44">
        <v>8.4570791974340986E-8</v>
      </c>
      <c r="AH44">
        <v>3.8729479670362113E-6</v>
      </c>
      <c r="AI44">
        <v>7.7634974013795879E-7</v>
      </c>
      <c r="AJ44">
        <v>1.217368708951027E-4</v>
      </c>
      <c r="AK44">
        <v>0</v>
      </c>
      <c r="AL44">
        <v>1.2395136703419879E-4</v>
      </c>
      <c r="AM44">
        <v>4.5130887576569671E-4</v>
      </c>
      <c r="AN44">
        <v>0</v>
      </c>
      <c r="AO44">
        <v>4.3037771145969863E-7</v>
      </c>
      <c r="AP44">
        <v>36177.032919549827</v>
      </c>
      <c r="AQ44">
        <v>0</v>
      </c>
      <c r="AR44">
        <v>21708.811716416934</v>
      </c>
      <c r="AS44">
        <v>0</v>
      </c>
      <c r="AT44">
        <v>0</v>
      </c>
      <c r="AU44">
        <v>61626.680375194737</v>
      </c>
    </row>
    <row r="45" spans="1:47" x14ac:dyDescent="0.25">
      <c r="A45" s="146"/>
      <c r="B45" s="1" t="s">
        <v>6</v>
      </c>
      <c r="C45" s="1" t="s">
        <v>6</v>
      </c>
      <c r="D45" s="1" t="s">
        <v>43</v>
      </c>
      <c r="E45">
        <v>1.898565640931673E-3</v>
      </c>
      <c r="F45">
        <v>1.0547198252957449E-3</v>
      </c>
      <c r="G45">
        <v>3.4419772379759442E-3</v>
      </c>
      <c r="H45">
        <v>9.1013742831203212E-3</v>
      </c>
      <c r="I45">
        <v>1.858471447423588E-4</v>
      </c>
      <c r="J45">
        <v>4.8043291133620109E-4</v>
      </c>
      <c r="K45">
        <v>1.7458061375908521E-6</v>
      </c>
      <c r="L45">
        <v>3.5138786068066828E-3</v>
      </c>
      <c r="M45">
        <v>1.7852577584779991E-3</v>
      </c>
      <c r="N45">
        <v>5.2352593130809363E-5</v>
      </c>
      <c r="O45">
        <v>6.0554031393479494E-6</v>
      </c>
      <c r="P45">
        <v>2.1539458962967438E-3</v>
      </c>
      <c r="Q45">
        <v>3.9939286218759068E-4</v>
      </c>
      <c r="R45">
        <v>3.0860973168399039E-6</v>
      </c>
      <c r="S45">
        <v>0</v>
      </c>
      <c r="T45">
        <v>1.3777327208262159E-4</v>
      </c>
      <c r="U45">
        <v>7.7039118077210734E-5</v>
      </c>
      <c r="V45">
        <v>8.0421334097229301E-5</v>
      </c>
      <c r="W45">
        <v>2.5350654971024599E-4</v>
      </c>
      <c r="X45">
        <v>2.7317291224075409E-4</v>
      </c>
      <c r="Y45">
        <v>4.3999732294269362E-5</v>
      </c>
      <c r="Z45">
        <v>2.0765548967155941E-4</v>
      </c>
      <c r="AA45">
        <v>8.36053478322645E-3</v>
      </c>
      <c r="AB45">
        <v>9.2980707688498051E-6</v>
      </c>
      <c r="AC45">
        <v>1.828316198069222E-5</v>
      </c>
      <c r="AD45">
        <v>3.4418065440182849E-5</v>
      </c>
      <c r="AE45">
        <v>4.2039764460873593E-5</v>
      </c>
      <c r="AF45">
        <v>2.6269004582622302E-7</v>
      </c>
      <c r="AG45">
        <v>0</v>
      </c>
      <c r="AH45">
        <v>1.7994029450934619E-6</v>
      </c>
      <c r="AI45">
        <v>1.951986161763491E-5</v>
      </c>
      <c r="AJ45">
        <v>3.411680340018249E-6</v>
      </c>
      <c r="AK45">
        <v>0</v>
      </c>
      <c r="AL45">
        <v>3.5245788600889881E-6</v>
      </c>
      <c r="AM45">
        <v>9.9203316814662495E-5</v>
      </c>
      <c r="AN45">
        <v>0</v>
      </c>
      <c r="AO45">
        <v>2.4544426023077869E-5</v>
      </c>
      <c r="AP45">
        <v>0</v>
      </c>
      <c r="AQ45">
        <v>0</v>
      </c>
      <c r="AR45">
        <v>2.5075718954558842E-4</v>
      </c>
      <c r="AS45">
        <v>0</v>
      </c>
      <c r="AT45">
        <v>0</v>
      </c>
      <c r="AU45">
        <v>2885.21605321379</v>
      </c>
    </row>
    <row r="46" spans="1:47" x14ac:dyDescent="0.25">
      <c r="A46" s="146"/>
      <c r="B46" s="1" t="s">
        <v>7</v>
      </c>
      <c r="C46" s="1" t="s">
        <v>7</v>
      </c>
      <c r="D46" s="1" t="s">
        <v>44</v>
      </c>
      <c r="E46">
        <v>3.6860341938059032E-4</v>
      </c>
      <c r="F46">
        <v>2.042759118686983E-4</v>
      </c>
      <c r="G46">
        <v>1.2165035012720649E-3</v>
      </c>
      <c r="H46">
        <v>2.5051860984331409E-3</v>
      </c>
      <c r="I46">
        <v>1.4314685973288671E-2</v>
      </c>
      <c r="J46">
        <v>1.7976041682416191E-4</v>
      </c>
      <c r="K46">
        <v>6.6635926602540114E-5</v>
      </c>
      <c r="L46">
        <v>3.0105964886975931E-4</v>
      </c>
      <c r="M46">
        <v>3.6982431209727889E-4</v>
      </c>
      <c r="N46">
        <v>5.8484195987642856E-4</v>
      </c>
      <c r="O46">
        <v>6.2091076381803924E-3</v>
      </c>
      <c r="P46">
        <v>5.7230796056368424E-4</v>
      </c>
      <c r="Q46">
        <v>5.7061652355205649E-3</v>
      </c>
      <c r="R46">
        <v>8.254415089341392E-8</v>
      </c>
      <c r="S46">
        <v>0</v>
      </c>
      <c r="T46">
        <v>1.8682749742703991E-4</v>
      </c>
      <c r="U46">
        <v>2.7300191184939892E-4</v>
      </c>
      <c r="V46">
        <v>2.1129239296408631E-7</v>
      </c>
      <c r="W46">
        <v>7.0157931646729651E-5</v>
      </c>
      <c r="X46">
        <v>2.4964164647289458E-4</v>
      </c>
      <c r="Y46">
        <v>1.6663955367172571E-4</v>
      </c>
      <c r="Z46">
        <v>6.9071702188868008E-5</v>
      </c>
      <c r="AA46">
        <v>4.5328614165510449E-4</v>
      </c>
      <c r="AB46">
        <v>2.358465807792535E-4</v>
      </c>
      <c r="AC46">
        <v>1.027929470474083E-5</v>
      </c>
      <c r="AD46">
        <v>1.2448549726178349E-5</v>
      </c>
      <c r="AE46">
        <v>1.331947006428767E-4</v>
      </c>
      <c r="AF46">
        <v>1.1168976370147E-4</v>
      </c>
      <c r="AG46">
        <v>4.0066928605144277E-6</v>
      </c>
      <c r="AH46">
        <v>7.723831585789711E-4</v>
      </c>
      <c r="AI46">
        <v>1.438360027801348E-5</v>
      </c>
      <c r="AJ46">
        <v>9.9729957589523286E-4</v>
      </c>
      <c r="AK46">
        <v>0</v>
      </c>
      <c r="AL46">
        <v>1.0129114575558669E-3</v>
      </c>
      <c r="AM46">
        <v>1.3190272049015319E-3</v>
      </c>
      <c r="AN46">
        <v>0</v>
      </c>
      <c r="AO46">
        <v>1.675262631150974E-5</v>
      </c>
      <c r="AP46">
        <v>2174.4480749152981</v>
      </c>
      <c r="AQ46">
        <v>0</v>
      </c>
      <c r="AR46">
        <v>9.1488344563999E-2</v>
      </c>
      <c r="AS46">
        <v>0</v>
      </c>
      <c r="AT46">
        <v>0</v>
      </c>
      <c r="AU46">
        <v>5802.6307717344098</v>
      </c>
    </row>
    <row r="47" spans="1:47" x14ac:dyDescent="0.25">
      <c r="A47" s="146"/>
      <c r="B47" s="1" t="s">
        <v>8</v>
      </c>
      <c r="C47" s="1" t="s">
        <v>8</v>
      </c>
      <c r="D47" s="1" t="s">
        <v>45</v>
      </c>
      <c r="E47">
        <v>9.9980507364926365E-4</v>
      </c>
      <c r="F47">
        <v>3.240857236900659E-3</v>
      </c>
      <c r="G47">
        <v>1.235181121148662E-3</v>
      </c>
      <c r="H47">
        <v>5.1222149349877356E-3</v>
      </c>
      <c r="I47">
        <v>2.5613403506429479E-3</v>
      </c>
      <c r="J47">
        <v>3.9671618581949099E-2</v>
      </c>
      <c r="K47">
        <v>1.1225153842006239E-3</v>
      </c>
      <c r="L47">
        <v>2.6112013091702229E-3</v>
      </c>
      <c r="M47">
        <v>3.0430260471433481E-3</v>
      </c>
      <c r="N47">
        <v>2.6632617635139318E-4</v>
      </c>
      <c r="O47">
        <v>5.525624272577803E-4</v>
      </c>
      <c r="P47">
        <v>1.52401010651948E-3</v>
      </c>
      <c r="Q47">
        <v>8.876978039057187E-4</v>
      </c>
      <c r="R47">
        <v>3.660053096584028E-5</v>
      </c>
      <c r="S47">
        <v>0</v>
      </c>
      <c r="T47">
        <v>1.9236915207013609E-4</v>
      </c>
      <c r="U47">
        <v>7.3866195308033334E-4</v>
      </c>
      <c r="V47">
        <v>1.6075980015680321E-4</v>
      </c>
      <c r="W47">
        <v>1.730322001988964E-3</v>
      </c>
      <c r="X47">
        <v>1.033909325331204E-3</v>
      </c>
      <c r="Y47">
        <v>1.5265256166803381E-4</v>
      </c>
      <c r="Z47">
        <v>7.754315656951469E-4</v>
      </c>
      <c r="AA47">
        <v>3.748083360129174E-3</v>
      </c>
      <c r="AB47">
        <v>1.821104627567607E-4</v>
      </c>
      <c r="AC47">
        <v>8.4567230610568956E-6</v>
      </c>
      <c r="AD47">
        <v>9.4234861682948592E-6</v>
      </c>
      <c r="AE47">
        <v>5.9327029848778752E-5</v>
      </c>
      <c r="AF47">
        <v>3.9096061157887843E-5</v>
      </c>
      <c r="AG47">
        <v>7.5939269654598257E-7</v>
      </c>
      <c r="AH47">
        <v>1.7391060989672719E-4</v>
      </c>
      <c r="AI47">
        <v>1.1064276239663699E-5</v>
      </c>
      <c r="AJ47">
        <v>2.0941837297828089E-4</v>
      </c>
      <c r="AK47">
        <v>0</v>
      </c>
      <c r="AL47">
        <v>2.1320364795105281E-4</v>
      </c>
      <c r="AM47">
        <v>6.7963864774994481E-4</v>
      </c>
      <c r="AN47">
        <v>0</v>
      </c>
      <c r="AO47">
        <v>8.2232385318639349E-5</v>
      </c>
      <c r="AP47">
        <v>3529.185284967743</v>
      </c>
      <c r="AQ47">
        <v>0</v>
      </c>
      <c r="AR47">
        <v>0</v>
      </c>
      <c r="AS47">
        <v>0</v>
      </c>
      <c r="AT47">
        <v>0</v>
      </c>
      <c r="AU47">
        <v>12467.68308716446</v>
      </c>
    </row>
    <row r="48" spans="1:47" x14ac:dyDescent="0.25">
      <c r="A48" s="146"/>
      <c r="B48" s="1" t="s">
        <v>9</v>
      </c>
      <c r="C48" s="1" t="s">
        <v>9</v>
      </c>
      <c r="D48" s="1" t="s">
        <v>46</v>
      </c>
      <c r="E48">
        <v>5.0702493807730032E-3</v>
      </c>
      <c r="F48">
        <v>4.8881430081001726E-4</v>
      </c>
      <c r="G48">
        <v>0</v>
      </c>
      <c r="H48">
        <v>1.4289455103277019E-5</v>
      </c>
      <c r="I48">
        <v>1.057747874446215E-5</v>
      </c>
      <c r="J48">
        <v>4.0577122661724749E-6</v>
      </c>
      <c r="K48">
        <v>0</v>
      </c>
      <c r="L48">
        <v>8.5495990453464234E-5</v>
      </c>
      <c r="M48">
        <v>3.73168292914021E-4</v>
      </c>
      <c r="N48">
        <v>0</v>
      </c>
      <c r="O48">
        <v>5.3545310018146303E-5</v>
      </c>
      <c r="P48">
        <v>3.6234288757143661E-6</v>
      </c>
      <c r="Q48">
        <v>3.0209958208417301E-5</v>
      </c>
      <c r="R48">
        <v>5.9823775214158705E-10</v>
      </c>
      <c r="S48">
        <v>0</v>
      </c>
      <c r="T48">
        <v>1.440376508194812E-6</v>
      </c>
      <c r="U48">
        <v>0</v>
      </c>
      <c r="V48">
        <v>0</v>
      </c>
      <c r="W48">
        <v>7.0622378047143514E-6</v>
      </c>
      <c r="X48">
        <v>4.1107451727564049E-6</v>
      </c>
      <c r="Y48">
        <v>1.5089539862696879E-4</v>
      </c>
      <c r="Z48">
        <v>1.616668329306059E-6</v>
      </c>
      <c r="AA48">
        <v>1.2892288594147961E-4</v>
      </c>
      <c r="AB48">
        <v>1.9301778093163891E-4</v>
      </c>
      <c r="AC48">
        <v>4.1605399007967162E-5</v>
      </c>
      <c r="AD48">
        <v>3.8857327426723278E-5</v>
      </c>
      <c r="AE48">
        <v>4.0206398438434159E-4</v>
      </c>
      <c r="AF48">
        <v>2.9285488786105708E-4</v>
      </c>
      <c r="AG48">
        <v>0</v>
      </c>
      <c r="AH48">
        <v>7.1718394682899599E-4</v>
      </c>
      <c r="AI48">
        <v>5.9973971145152241E-5</v>
      </c>
      <c r="AJ48">
        <v>1.453603236485655E-10</v>
      </c>
      <c r="AK48">
        <v>0</v>
      </c>
      <c r="AL48">
        <v>0</v>
      </c>
      <c r="AM48">
        <v>1.875368433587324E-6</v>
      </c>
      <c r="AN48">
        <v>0</v>
      </c>
      <c r="AO48">
        <v>2.9224336979402871E-5</v>
      </c>
      <c r="AP48">
        <v>8.3878922623578589</v>
      </c>
      <c r="AQ48">
        <v>22.986516750107299</v>
      </c>
      <c r="AR48">
        <v>0</v>
      </c>
      <c r="AS48">
        <v>0</v>
      </c>
      <c r="AT48">
        <v>0</v>
      </c>
      <c r="AU48">
        <v>651.57590890232723</v>
      </c>
    </row>
    <row r="49" spans="1:47" x14ac:dyDescent="0.25">
      <c r="A49" s="146"/>
      <c r="B49" s="1" t="s">
        <v>10</v>
      </c>
      <c r="C49" s="1" t="s">
        <v>10</v>
      </c>
      <c r="D49" s="1" t="s">
        <v>47</v>
      </c>
      <c r="E49">
        <v>1.1558957355846399E-2</v>
      </c>
      <c r="F49">
        <v>3.4623871958885648E-3</v>
      </c>
      <c r="G49">
        <v>2.530432855849848E-3</v>
      </c>
      <c r="H49">
        <v>1.502939583190676E-2</v>
      </c>
      <c r="I49">
        <v>2.2371073918572761E-3</v>
      </c>
      <c r="J49">
        <v>6.1495891382649399E-3</v>
      </c>
      <c r="K49">
        <v>1.314492037859945E-2</v>
      </c>
      <c r="L49">
        <v>2.5198217604293981E-2</v>
      </c>
      <c r="M49">
        <v>4.5523563410732243E-2</v>
      </c>
      <c r="N49">
        <v>1.521688228205507E-3</v>
      </c>
      <c r="O49">
        <v>8.2144224632063195E-3</v>
      </c>
      <c r="P49">
        <v>3.892956303160128E-3</v>
      </c>
      <c r="Q49">
        <v>3.196435673431277E-3</v>
      </c>
      <c r="R49">
        <v>1.4949844888472759E-4</v>
      </c>
      <c r="S49">
        <v>0</v>
      </c>
      <c r="T49">
        <v>4.152085262940322E-5</v>
      </c>
      <c r="U49">
        <v>2.7443456512290989E-4</v>
      </c>
      <c r="V49">
        <v>7.1670773319866432E-5</v>
      </c>
      <c r="W49">
        <v>6.0319796990377305E-4</v>
      </c>
      <c r="X49">
        <v>3.0394113223357801E-3</v>
      </c>
      <c r="Y49">
        <v>7.0133694220724463E-2</v>
      </c>
      <c r="Z49">
        <v>1.358310757554258E-3</v>
      </c>
      <c r="AA49">
        <v>3.7997107703058371E-2</v>
      </c>
      <c r="AB49">
        <v>4.3694144070326787E-3</v>
      </c>
      <c r="AC49">
        <v>9.0982659835905939E-3</v>
      </c>
      <c r="AD49">
        <v>1.9706074749095289E-3</v>
      </c>
      <c r="AE49">
        <v>1.108986868825393E-7</v>
      </c>
      <c r="AF49">
        <v>3.5882396543555849E-3</v>
      </c>
      <c r="AG49">
        <v>1.212087669241729E-4</v>
      </c>
      <c r="AH49">
        <v>1.315250269802117E-2</v>
      </c>
      <c r="AI49">
        <v>6.4007975301081481E-3</v>
      </c>
      <c r="AJ49">
        <v>6.7971333415235285E-2</v>
      </c>
      <c r="AK49">
        <v>0</v>
      </c>
      <c r="AL49">
        <v>6.9032778052600538E-2</v>
      </c>
      <c r="AM49">
        <v>2.5235906159543318E-3</v>
      </c>
      <c r="AN49">
        <v>0</v>
      </c>
      <c r="AO49">
        <v>3.3885177200448568E-3</v>
      </c>
      <c r="AP49">
        <v>3948.3889376040052</v>
      </c>
      <c r="AQ49">
        <v>1449.6419688699291</v>
      </c>
      <c r="AR49">
        <v>0</v>
      </c>
      <c r="AS49">
        <v>0</v>
      </c>
      <c r="AT49">
        <v>0</v>
      </c>
      <c r="AU49">
        <v>23039.098505755759</v>
      </c>
    </row>
    <row r="50" spans="1:47" x14ac:dyDescent="0.25">
      <c r="A50" s="146"/>
      <c r="B50" s="1" t="s">
        <v>11</v>
      </c>
      <c r="C50" s="1" t="s">
        <v>11</v>
      </c>
      <c r="D50" s="1" t="s">
        <v>48</v>
      </c>
      <c r="E50">
        <v>1.771887315234426E-3</v>
      </c>
      <c r="F50">
        <v>5.2768858312759442E-3</v>
      </c>
      <c r="G50">
        <v>6.1668900804807997E-2</v>
      </c>
      <c r="H50">
        <v>6.5328021260712228E-3</v>
      </c>
      <c r="I50">
        <v>1.352941533665241E-3</v>
      </c>
      <c r="J50">
        <v>6.1211083152621359E-3</v>
      </c>
      <c r="K50">
        <v>6.1609137516369561E-4</v>
      </c>
      <c r="L50">
        <v>1.5820952646431932E-2</v>
      </c>
      <c r="M50">
        <v>2.253178163637002E-2</v>
      </c>
      <c r="N50">
        <v>2.1540965350957319E-3</v>
      </c>
      <c r="O50">
        <v>1.142317958244838E-3</v>
      </c>
      <c r="P50">
        <v>8.988775405283686E-3</v>
      </c>
      <c r="Q50">
        <v>9.6841893143895172E-3</v>
      </c>
      <c r="R50">
        <v>2.6901402436185041E-4</v>
      </c>
      <c r="S50">
        <v>0</v>
      </c>
      <c r="T50">
        <v>2.5519063216428179E-3</v>
      </c>
      <c r="U50">
        <v>9.5695096686781523E-4</v>
      </c>
      <c r="V50">
        <v>1.657190682605996E-3</v>
      </c>
      <c r="W50">
        <v>7.6170925157457363E-4</v>
      </c>
      <c r="X50">
        <v>2.9676196568921971E-4</v>
      </c>
      <c r="Y50">
        <v>7.1051994116340411E-4</v>
      </c>
      <c r="Z50">
        <v>2.0373335885814589E-3</v>
      </c>
      <c r="AA50">
        <v>2.8002777257779759E-2</v>
      </c>
      <c r="AB50">
        <v>4.9063002725433132E-4</v>
      </c>
      <c r="AC50">
        <v>2.192495473311093E-3</v>
      </c>
      <c r="AD50">
        <v>3.509077662232009E-3</v>
      </c>
      <c r="AE50">
        <v>4.179350576511762E-3</v>
      </c>
      <c r="AF50">
        <v>1.106473217590434E-5</v>
      </c>
      <c r="AG50">
        <v>0</v>
      </c>
      <c r="AH50">
        <v>7.2660762148263986E-5</v>
      </c>
      <c r="AI50">
        <v>2.3559531797473551E-3</v>
      </c>
      <c r="AJ50">
        <v>1.111932178526547E-2</v>
      </c>
      <c r="AK50">
        <v>0</v>
      </c>
      <c r="AL50">
        <v>1.129294761748925E-2</v>
      </c>
      <c r="AM50">
        <v>1.624449574701501E-3</v>
      </c>
      <c r="AN50">
        <v>0</v>
      </c>
      <c r="AO50">
        <v>2.7334265308175628E-3</v>
      </c>
      <c r="AP50">
        <v>4520.9212411247227</v>
      </c>
      <c r="AQ50">
        <v>3332.7187765337512</v>
      </c>
      <c r="AR50">
        <v>0</v>
      </c>
      <c r="AS50">
        <v>0</v>
      </c>
      <c r="AT50">
        <v>0</v>
      </c>
      <c r="AU50">
        <v>28855.15021606244</v>
      </c>
    </row>
    <row r="51" spans="1:47" x14ac:dyDescent="0.25">
      <c r="A51" s="146"/>
      <c r="B51" s="1" t="s">
        <v>12</v>
      </c>
      <c r="C51" s="1">
        <v>10</v>
      </c>
      <c r="D51" s="1" t="s">
        <v>49</v>
      </c>
      <c r="E51">
        <v>4.2924880742843842E-4</v>
      </c>
      <c r="F51">
        <v>2.515231147020723E-5</v>
      </c>
      <c r="G51">
        <v>8.6399042002982991E-3</v>
      </c>
      <c r="H51">
        <v>0</v>
      </c>
      <c r="I51">
        <v>7.4142396573581787E-3</v>
      </c>
      <c r="J51">
        <v>1.8292791459374009E-4</v>
      </c>
      <c r="K51">
        <v>8.1417160590435782E-8</v>
      </c>
      <c r="L51">
        <v>3.8879109579310472E-4</v>
      </c>
      <c r="M51">
        <v>1.39093810431472E-3</v>
      </c>
      <c r="N51">
        <v>3.8847283772919051E-2</v>
      </c>
      <c r="O51">
        <v>3.2835235517688841E-5</v>
      </c>
      <c r="P51">
        <v>1.3748095344217091E-2</v>
      </c>
      <c r="Q51">
        <v>5.5032712067422038E-3</v>
      </c>
      <c r="R51">
        <v>1.9386225305577299E-5</v>
      </c>
      <c r="S51">
        <v>0</v>
      </c>
      <c r="T51">
        <v>5.6357446715329888E-8</v>
      </c>
      <c r="U51">
        <v>7.9045249662043717E-6</v>
      </c>
      <c r="V51">
        <v>1.434379931301781E-6</v>
      </c>
      <c r="W51">
        <v>2.005628784119037E-4</v>
      </c>
      <c r="X51">
        <v>1.016460469737135E-7</v>
      </c>
      <c r="Y51">
        <v>6.0770840255660436E-4</v>
      </c>
      <c r="Z51">
        <v>6.8986172474029301E-5</v>
      </c>
      <c r="AA51">
        <v>5.8627997334198697E-4</v>
      </c>
      <c r="AB51">
        <v>1.188912147218474E-4</v>
      </c>
      <c r="AC51">
        <v>6.1057146192012023E-5</v>
      </c>
      <c r="AD51">
        <v>7.3287610831890756E-5</v>
      </c>
      <c r="AE51">
        <v>8.3823353118994928E-5</v>
      </c>
      <c r="AF51">
        <v>1.603636538009951E-7</v>
      </c>
      <c r="AG51">
        <v>0</v>
      </c>
      <c r="AH51">
        <v>6.7178717147046806E-7</v>
      </c>
      <c r="AI51">
        <v>6.7291335666698054E-5</v>
      </c>
      <c r="AJ51">
        <v>2.7375524543466731E-4</v>
      </c>
      <c r="AK51">
        <v>0</v>
      </c>
      <c r="AL51">
        <v>2.7802982903519851E-4</v>
      </c>
      <c r="AM51">
        <v>1.69621025698302E-6</v>
      </c>
      <c r="AN51">
        <v>0</v>
      </c>
      <c r="AO51">
        <v>5.8294005400793007E-5</v>
      </c>
      <c r="AP51">
        <v>0</v>
      </c>
      <c r="AQ51">
        <v>0</v>
      </c>
      <c r="AR51">
        <v>0</v>
      </c>
      <c r="AS51">
        <v>0</v>
      </c>
      <c r="AT51">
        <v>0</v>
      </c>
      <c r="AU51">
        <v>10561.12310588477</v>
      </c>
    </row>
    <row r="52" spans="1:47" x14ac:dyDescent="0.25">
      <c r="A52" s="146"/>
      <c r="B52" s="1" t="s">
        <v>13</v>
      </c>
      <c r="C52" s="1">
        <v>11</v>
      </c>
      <c r="D52" s="1" t="s">
        <v>50</v>
      </c>
      <c r="E52">
        <v>5.9147553590804563E-7</v>
      </c>
      <c r="F52">
        <v>1.4319796387329719E-4</v>
      </c>
      <c r="G52">
        <v>5.487929522420441E-3</v>
      </c>
      <c r="H52">
        <v>3.8425671320970142E-3</v>
      </c>
      <c r="I52">
        <v>2.5099654924284568E-3</v>
      </c>
      <c r="J52">
        <v>8.3250806612862984E-4</v>
      </c>
      <c r="K52">
        <v>0</v>
      </c>
      <c r="L52">
        <v>7.1610359163159316E-3</v>
      </c>
      <c r="M52">
        <v>2.248839773317743E-3</v>
      </c>
      <c r="N52">
        <v>7.091021156715293E-3</v>
      </c>
      <c r="O52">
        <v>0.13489502132554901</v>
      </c>
      <c r="P52">
        <v>1.428843043348552E-2</v>
      </c>
      <c r="Q52">
        <v>4.4970441918151614E-3</v>
      </c>
      <c r="R52">
        <v>3.7206687732042828E-10</v>
      </c>
      <c r="S52">
        <v>0</v>
      </c>
      <c r="T52">
        <v>1.5273416336027571E-9</v>
      </c>
      <c r="U52">
        <v>1.584667560260891E-4</v>
      </c>
      <c r="V52">
        <v>1.144229217619331E-6</v>
      </c>
      <c r="W52">
        <v>5.7632447560339558E-5</v>
      </c>
      <c r="X52">
        <v>1.134865506151916E-7</v>
      </c>
      <c r="Y52">
        <v>2.2302763881382279E-4</v>
      </c>
      <c r="Z52">
        <v>7.2894975648300504E-4</v>
      </c>
      <c r="AA52">
        <v>1.0798541020831141E-2</v>
      </c>
      <c r="AB52">
        <v>5.8866596892524271E-4</v>
      </c>
      <c r="AC52">
        <v>1.2779293367440791E-5</v>
      </c>
      <c r="AD52">
        <v>1.431389294359572E-5</v>
      </c>
      <c r="AE52">
        <v>4.6773319355195237E-5</v>
      </c>
      <c r="AF52">
        <v>6.9062317186064357E-5</v>
      </c>
      <c r="AG52">
        <v>9.8513442977594375E-7</v>
      </c>
      <c r="AH52">
        <v>2.024582273016075E-4</v>
      </c>
      <c r="AI52">
        <v>1.522503473696888E-5</v>
      </c>
      <c r="AJ52">
        <v>3.6112811823179989E-7</v>
      </c>
      <c r="AK52">
        <v>0</v>
      </c>
      <c r="AL52">
        <v>3.6045462164428599E-7</v>
      </c>
      <c r="AM52">
        <v>9.4040138797145487E-7</v>
      </c>
      <c r="AN52">
        <v>0</v>
      </c>
      <c r="AO52">
        <v>1.171953968107425E-5</v>
      </c>
      <c r="AP52">
        <v>15.701169095334</v>
      </c>
      <c r="AQ52">
        <v>0</v>
      </c>
      <c r="AR52">
        <v>0</v>
      </c>
      <c r="AS52">
        <v>0</v>
      </c>
      <c r="AT52">
        <v>0</v>
      </c>
      <c r="AU52">
        <v>11256.50813046489</v>
      </c>
    </row>
    <row r="53" spans="1:47" x14ac:dyDescent="0.25">
      <c r="A53" s="146"/>
      <c r="B53" s="1" t="s">
        <v>14</v>
      </c>
      <c r="C53" s="1">
        <v>12</v>
      </c>
      <c r="D53" s="1" t="s">
        <v>51</v>
      </c>
      <c r="E53">
        <v>2.4863430666526021E-2</v>
      </c>
      <c r="F53">
        <v>9.4642953667005408E-3</v>
      </c>
      <c r="G53">
        <v>0.15280233759825579</v>
      </c>
      <c r="H53">
        <v>3.6194170121071192E-2</v>
      </c>
      <c r="I53">
        <v>1.309776177700047E-2</v>
      </c>
      <c r="J53">
        <v>3.294686079842065E-2</v>
      </c>
      <c r="K53">
        <v>6.2920135485386606E-3</v>
      </c>
      <c r="L53">
        <v>4.277980885763618E-2</v>
      </c>
      <c r="M53">
        <v>1.156388361229794E-2</v>
      </c>
      <c r="N53">
        <v>4.6475320512400171E-2</v>
      </c>
      <c r="O53">
        <v>2.4486806902366081E-2</v>
      </c>
      <c r="P53">
        <v>0.1145351669235809</v>
      </c>
      <c r="Q53">
        <v>5.9348680047229978E-2</v>
      </c>
      <c r="R53">
        <v>3.2300972694500928E-3</v>
      </c>
      <c r="S53">
        <v>0</v>
      </c>
      <c r="T53">
        <v>1.530506860664634E-3</v>
      </c>
      <c r="U53">
        <v>3.3548642893173309E-3</v>
      </c>
      <c r="V53">
        <v>2.546822729497349E-2</v>
      </c>
      <c r="W53">
        <v>5.9071911630474566E-3</v>
      </c>
      <c r="X53">
        <v>1.301649566953169E-2</v>
      </c>
      <c r="Y53">
        <v>3.9302585532077824E-3</v>
      </c>
      <c r="Z53">
        <v>5.5558498983377114E-3</v>
      </c>
      <c r="AA53">
        <v>6.4446381288911836E-2</v>
      </c>
      <c r="AB53">
        <v>2.6288257049783791E-3</v>
      </c>
      <c r="AC53">
        <v>2.4275902782554511E-3</v>
      </c>
      <c r="AD53">
        <v>2.971668326134937E-3</v>
      </c>
      <c r="AE53">
        <v>4.3377553949388798E-3</v>
      </c>
      <c r="AF53">
        <v>3.965124928292922E-4</v>
      </c>
      <c r="AG53">
        <v>1.2755661083899131E-5</v>
      </c>
      <c r="AH53">
        <v>2.5464221363535938E-3</v>
      </c>
      <c r="AI53">
        <v>2.7279339348383318E-3</v>
      </c>
      <c r="AJ53">
        <v>1.1183827273892199E-2</v>
      </c>
      <c r="AK53">
        <v>0</v>
      </c>
      <c r="AL53">
        <v>1.136445225401397E-2</v>
      </c>
      <c r="AM53">
        <v>1.041676071020119E-2</v>
      </c>
      <c r="AN53">
        <v>0</v>
      </c>
      <c r="AO53">
        <v>2.3790685543458282E-3</v>
      </c>
      <c r="AP53">
        <v>53945.606329314098</v>
      </c>
      <c r="AQ53">
        <v>1826.638254977139</v>
      </c>
      <c r="AR53">
        <v>46574.558755385959</v>
      </c>
      <c r="AS53">
        <v>0</v>
      </c>
      <c r="AT53">
        <v>0</v>
      </c>
      <c r="AU53">
        <v>221870.31628471729</v>
      </c>
    </row>
    <row r="54" spans="1:47" x14ac:dyDescent="0.25">
      <c r="A54" s="146"/>
      <c r="B54" s="1" t="s">
        <v>15</v>
      </c>
      <c r="C54" s="1">
        <v>13</v>
      </c>
      <c r="D54" s="1" t="s">
        <v>52</v>
      </c>
      <c r="E54">
        <v>4.0889374380748968E-4</v>
      </c>
      <c r="F54">
        <v>2.6041848590125109E-4</v>
      </c>
      <c r="G54">
        <v>1.693573180914492E-4</v>
      </c>
      <c r="H54">
        <v>3.5836144415967737E-4</v>
      </c>
      <c r="I54">
        <v>7.7783908753016498E-4</v>
      </c>
      <c r="J54">
        <v>4.5863049334426032E-4</v>
      </c>
      <c r="K54">
        <v>3.9064879988870409E-3</v>
      </c>
      <c r="L54">
        <v>6.0952438006076646E-4</v>
      </c>
      <c r="M54">
        <v>2.3090871143001079E-4</v>
      </c>
      <c r="N54">
        <v>6.7667567524907753E-4</v>
      </c>
      <c r="O54">
        <v>5.1696558981389606E-4</v>
      </c>
      <c r="P54">
        <v>3.2491034981611963E-4</v>
      </c>
      <c r="Q54">
        <v>7.2863768076693236E-3</v>
      </c>
      <c r="R54">
        <v>3.8573576821205181E-4</v>
      </c>
      <c r="S54">
        <v>0</v>
      </c>
      <c r="T54">
        <v>1.583236363319632E-4</v>
      </c>
      <c r="U54">
        <v>5.00388482994595E-4</v>
      </c>
      <c r="V54">
        <v>1.4487415663327221E-4</v>
      </c>
      <c r="W54">
        <v>7.5481388980558589E-4</v>
      </c>
      <c r="X54">
        <v>1.0948836540898069E-3</v>
      </c>
      <c r="Y54">
        <v>2.233430940201651E-2</v>
      </c>
      <c r="Z54">
        <v>2.4837665209395312E-3</v>
      </c>
      <c r="AA54">
        <v>9.116782622019036E-4</v>
      </c>
      <c r="AB54">
        <v>1.4669777835551599E-3</v>
      </c>
      <c r="AC54">
        <v>2.8888937299127032E-3</v>
      </c>
      <c r="AD54">
        <v>2.0643517988196201E-3</v>
      </c>
      <c r="AE54">
        <v>9.4887930282256689E-3</v>
      </c>
      <c r="AF54">
        <v>2.8738184271981078E-3</v>
      </c>
      <c r="AG54">
        <v>1.2785229755165009E-3</v>
      </c>
      <c r="AH54">
        <v>3.5276918310843011E-3</v>
      </c>
      <c r="AI54">
        <v>1.6183906442180599E-3</v>
      </c>
      <c r="AJ54">
        <v>5.0139877975836249E-4</v>
      </c>
      <c r="AK54">
        <v>0</v>
      </c>
      <c r="AL54">
        <v>2.257328169849717E-4</v>
      </c>
      <c r="AM54">
        <v>1.058836429956843E-3</v>
      </c>
      <c r="AN54">
        <v>0</v>
      </c>
      <c r="AO54">
        <v>1.2012525978255641E-3</v>
      </c>
      <c r="AP54">
        <v>0</v>
      </c>
      <c r="AQ54">
        <v>0</v>
      </c>
      <c r="AR54">
        <v>0</v>
      </c>
      <c r="AS54">
        <v>0</v>
      </c>
      <c r="AT54">
        <v>0</v>
      </c>
      <c r="AU54">
        <v>5710.8334240744389</v>
      </c>
    </row>
    <row r="55" spans="1:47" x14ac:dyDescent="0.25">
      <c r="A55" s="146"/>
      <c r="B55" s="1" t="s">
        <v>16</v>
      </c>
      <c r="C55" s="1">
        <v>14</v>
      </c>
      <c r="D55" s="1" t="s">
        <v>53</v>
      </c>
      <c r="E55">
        <v>2.3074978987416351E-4</v>
      </c>
      <c r="F55">
        <v>1.5665897438280421E-4</v>
      </c>
      <c r="G55">
        <v>7.6471061243850208E-5</v>
      </c>
      <c r="H55">
        <v>3.3413070411371978E-4</v>
      </c>
      <c r="I55">
        <v>2.2081825000671909E-4</v>
      </c>
      <c r="J55">
        <v>1.3564554506541291E-4</v>
      </c>
      <c r="K55">
        <v>4.6540444418205398E-4</v>
      </c>
      <c r="L55">
        <v>1.004737648463534E-4</v>
      </c>
      <c r="M55">
        <v>1.6960036372915579E-4</v>
      </c>
      <c r="N55">
        <v>1.5061467251310581E-4</v>
      </c>
      <c r="O55">
        <v>3.0602108803150208E-4</v>
      </c>
      <c r="P55">
        <v>9.997580455418764E-5</v>
      </c>
      <c r="Q55">
        <v>1.6602151207796001E-4</v>
      </c>
      <c r="R55">
        <v>4.4946587975579259E-2</v>
      </c>
      <c r="S55">
        <v>0</v>
      </c>
      <c r="T55">
        <v>7.6979080875867907E-4</v>
      </c>
      <c r="U55">
        <v>1.114271471086533E-4</v>
      </c>
      <c r="V55">
        <v>6.9662594505986213E-5</v>
      </c>
      <c r="W55">
        <v>1.2863049257621961E-4</v>
      </c>
      <c r="X55">
        <v>4.1524160776229769E-4</v>
      </c>
      <c r="Y55">
        <v>5.1540648666950706E-3</v>
      </c>
      <c r="Z55">
        <v>3.1800841778514868E-5</v>
      </c>
      <c r="AA55">
        <v>1.4732254481805991E-4</v>
      </c>
      <c r="AB55">
        <v>6.5924273161443661E-5</v>
      </c>
      <c r="AC55">
        <v>2.390174480082385E-4</v>
      </c>
      <c r="AD55">
        <v>9.2687391918672485E-5</v>
      </c>
      <c r="AE55">
        <v>3.3448562044553488E-4</v>
      </c>
      <c r="AF55">
        <v>2.0846698654419069E-4</v>
      </c>
      <c r="AG55">
        <v>6.1915391289460997E-3</v>
      </c>
      <c r="AH55">
        <v>1.4681950273071981E-4</v>
      </c>
      <c r="AI55">
        <v>2.6415128871734171E-4</v>
      </c>
      <c r="AJ55">
        <v>7.6549276252183836E-5</v>
      </c>
      <c r="AK55">
        <v>0</v>
      </c>
      <c r="AL55">
        <v>7.7788191871495859E-5</v>
      </c>
      <c r="AM55">
        <v>2.4336013123327509E-4</v>
      </c>
      <c r="AN55">
        <v>0</v>
      </c>
      <c r="AO55">
        <v>1.163835698643039E-4</v>
      </c>
      <c r="AP55">
        <v>962.93012826827908</v>
      </c>
      <c r="AQ55">
        <v>28.974458865442781</v>
      </c>
      <c r="AR55">
        <v>67.401244610479296</v>
      </c>
      <c r="AS55">
        <v>0</v>
      </c>
      <c r="AT55">
        <v>0</v>
      </c>
      <c r="AU55">
        <v>3932.932554665083</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3.3559636759962629E-3</v>
      </c>
      <c r="F57">
        <v>3.4085788341820271E-3</v>
      </c>
      <c r="G57">
        <v>1.86755365774509E-3</v>
      </c>
      <c r="H57">
        <v>1.099063193382563E-3</v>
      </c>
      <c r="I57">
        <v>3.265375939394001E-3</v>
      </c>
      <c r="J57">
        <v>2.9577264572298759E-3</v>
      </c>
      <c r="K57">
        <v>1.484976659869464E-3</v>
      </c>
      <c r="L57">
        <v>2.8299989817903992E-3</v>
      </c>
      <c r="M57">
        <v>2.6477274084677469E-3</v>
      </c>
      <c r="N57">
        <v>4.4219958621737748E-4</v>
      </c>
      <c r="O57">
        <v>1.069656501477916E-3</v>
      </c>
      <c r="P57">
        <v>2.3528916647222908E-3</v>
      </c>
      <c r="Q57">
        <v>1.304638373767323E-3</v>
      </c>
      <c r="R57">
        <v>4.8684163590400004E-3</v>
      </c>
      <c r="S57">
        <v>0</v>
      </c>
      <c r="T57">
        <v>1.758585837088503E-2</v>
      </c>
      <c r="U57">
        <v>4.2462054681374328E-4</v>
      </c>
      <c r="V57">
        <v>1.6887445766806781E-3</v>
      </c>
      <c r="W57">
        <v>2.7603522085309592E-3</v>
      </c>
      <c r="X57">
        <v>4.7790042330253064E-3</v>
      </c>
      <c r="Y57">
        <v>1.6017564773986932E-2</v>
      </c>
      <c r="Z57">
        <v>4.7415508201439126E-3</v>
      </c>
      <c r="AA57">
        <v>4.2358734280161141E-3</v>
      </c>
      <c r="AB57">
        <v>2.114710882320912E-4</v>
      </c>
      <c r="AC57">
        <v>7.4353014162413002E-4</v>
      </c>
      <c r="AD57">
        <v>2.8832908665083932E-4</v>
      </c>
      <c r="AE57">
        <v>1.043022415442615E-3</v>
      </c>
      <c r="AF57">
        <v>6.5283246111955313E-4</v>
      </c>
      <c r="AG57">
        <v>3.5380890990475027E-2</v>
      </c>
      <c r="AH57">
        <v>4.6851771501482822E-4</v>
      </c>
      <c r="AI57">
        <v>8.2222968496062593E-4</v>
      </c>
      <c r="AJ57">
        <v>2.565179368388874E-3</v>
      </c>
      <c r="AK57">
        <v>0</v>
      </c>
      <c r="AL57">
        <v>2.606873634053453E-3</v>
      </c>
      <c r="AM57">
        <v>1.852202206455784E-3</v>
      </c>
      <c r="AN57">
        <v>0</v>
      </c>
      <c r="AO57">
        <v>3.6161826453851481E-4</v>
      </c>
      <c r="AP57">
        <v>3524.5517049558289</v>
      </c>
      <c r="AQ57">
        <v>1552.7322599371801</v>
      </c>
      <c r="AR57">
        <v>330.21304595514141</v>
      </c>
      <c r="AS57">
        <v>0</v>
      </c>
      <c r="AT57">
        <v>0</v>
      </c>
      <c r="AU57">
        <v>19600.756169610591</v>
      </c>
    </row>
    <row r="58" spans="1:47" x14ac:dyDescent="0.25">
      <c r="A58" s="146"/>
      <c r="B58" s="1" t="s">
        <v>19</v>
      </c>
      <c r="C58" s="1">
        <v>17</v>
      </c>
      <c r="D58" s="1" t="s">
        <v>56</v>
      </c>
      <c r="E58">
        <v>2.37368798648422E-5</v>
      </c>
      <c r="F58">
        <v>1.5980307006829189E-5</v>
      </c>
      <c r="G58">
        <v>7.0029205038632814E-6</v>
      </c>
      <c r="H58">
        <v>2.8665560570735349E-5</v>
      </c>
      <c r="I58">
        <v>1.9756710935863641E-5</v>
      </c>
      <c r="J58">
        <v>1.153519067133898E-5</v>
      </c>
      <c r="K58">
        <v>3.415563679449213E-3</v>
      </c>
      <c r="L58">
        <v>8.5825778295556237E-6</v>
      </c>
      <c r="M58">
        <v>1.404501988049729E-5</v>
      </c>
      <c r="N58">
        <v>1.226794332203094E-5</v>
      </c>
      <c r="O58">
        <v>2.6127886464455879E-5</v>
      </c>
      <c r="P58">
        <v>1.014792811056625E-5</v>
      </c>
      <c r="Q58">
        <v>3.045949168195798E-6</v>
      </c>
      <c r="R58">
        <v>3.591978487404255E-6</v>
      </c>
      <c r="S58">
        <v>0</v>
      </c>
      <c r="T58">
        <v>7.2988672640491376E-6</v>
      </c>
      <c r="U58">
        <v>0.4471094592964121</v>
      </c>
      <c r="V58">
        <v>5.9764556137476659E-6</v>
      </c>
      <c r="W58">
        <v>4.0563951993353284E-6</v>
      </c>
      <c r="X58">
        <v>2.152245393674351E-6</v>
      </c>
      <c r="Y58">
        <v>4.3630733597753533E-4</v>
      </c>
      <c r="Z58">
        <v>9.3465822197198628E-8</v>
      </c>
      <c r="AA58">
        <v>1.292993997950373E-5</v>
      </c>
      <c r="AB58">
        <v>5.2930533748541351E-6</v>
      </c>
      <c r="AC58">
        <v>2.0467206437294931E-5</v>
      </c>
      <c r="AD58">
        <v>7.9213377567810711E-6</v>
      </c>
      <c r="AE58">
        <v>2.863633744146809E-5</v>
      </c>
      <c r="AF58">
        <v>1.7870092498142541E-5</v>
      </c>
      <c r="AG58">
        <v>2.3586369257032981E-2</v>
      </c>
      <c r="AH58">
        <v>1.2457511512296489E-5</v>
      </c>
      <c r="AI58">
        <v>2.2597498127851119E-5</v>
      </c>
      <c r="AJ58">
        <v>8.0694932833544696E-6</v>
      </c>
      <c r="AK58">
        <v>0</v>
      </c>
      <c r="AL58">
        <v>8.1759097619010458E-6</v>
      </c>
      <c r="AM58">
        <v>1.316569624583843E-5</v>
      </c>
      <c r="AN58">
        <v>0</v>
      </c>
      <c r="AO58">
        <v>9.9651227524261084E-6</v>
      </c>
      <c r="AP58">
        <v>4064.3320333484262</v>
      </c>
      <c r="AQ58">
        <v>1.1279712365065999</v>
      </c>
      <c r="AR58">
        <v>1.3668554071294707</v>
      </c>
      <c r="AS58">
        <v>0</v>
      </c>
      <c r="AT58">
        <v>0</v>
      </c>
      <c r="AU58">
        <v>10662.53355156607</v>
      </c>
    </row>
    <row r="59" spans="1:47" x14ac:dyDescent="0.25">
      <c r="A59" s="146"/>
      <c r="B59" s="1" t="s">
        <v>20</v>
      </c>
      <c r="C59" s="1">
        <v>18</v>
      </c>
      <c r="D59" s="1" t="s">
        <v>57</v>
      </c>
      <c r="E59">
        <v>9.6746980954709076E-5</v>
      </c>
      <c r="F59">
        <v>1.419488608818056E-4</v>
      </c>
      <c r="G59">
        <v>1.040301913502346E-4</v>
      </c>
      <c r="H59">
        <v>5.4967798191584338E-4</v>
      </c>
      <c r="I59">
        <v>3.0140606038715192E-4</v>
      </c>
      <c r="J59">
        <v>1.7111592416129849E-4</v>
      </c>
      <c r="K59">
        <v>1.5462589958268509E-4</v>
      </c>
      <c r="L59">
        <v>2.3592297544495119E-4</v>
      </c>
      <c r="M59">
        <v>2.6158876378435352E-4</v>
      </c>
      <c r="N59">
        <v>1.4298991030419419E-4</v>
      </c>
      <c r="O59">
        <v>1.4224405778678521E-4</v>
      </c>
      <c r="P59">
        <v>1.210540460059328E-4</v>
      </c>
      <c r="Q59">
        <v>2.5555112477412503E-4</v>
      </c>
      <c r="R59">
        <v>1.064878702616931E-4</v>
      </c>
      <c r="S59">
        <v>0</v>
      </c>
      <c r="T59">
        <v>1.163403399169352E-4</v>
      </c>
      <c r="U59">
        <v>6.5685138930092566E-4</v>
      </c>
      <c r="V59">
        <v>4.0698948966100199E-2</v>
      </c>
      <c r="W59">
        <v>1.1198338203702431E-3</v>
      </c>
      <c r="X59">
        <v>1.3571900931807929E-4</v>
      </c>
      <c r="Y59">
        <v>1.6479829589266669E-3</v>
      </c>
      <c r="Z59">
        <v>8.3313960690579869E-5</v>
      </c>
      <c r="AA59">
        <v>3.5558966853338009E-4</v>
      </c>
      <c r="AB59">
        <v>6.1175422286049834E-5</v>
      </c>
      <c r="AC59">
        <v>7.0052735313273093E-5</v>
      </c>
      <c r="AD59">
        <v>2.7116152555122769E-5</v>
      </c>
      <c r="AE59">
        <v>9.802864713366659E-5</v>
      </c>
      <c r="AF59">
        <v>6.1179793120395956E-5</v>
      </c>
      <c r="AG59">
        <v>3.5457731052662189E-5</v>
      </c>
      <c r="AH59">
        <v>4.2735955464313642E-5</v>
      </c>
      <c r="AI59">
        <v>7.7356881273109131E-5</v>
      </c>
      <c r="AJ59">
        <v>3.6250498523698241E-5</v>
      </c>
      <c r="AK59">
        <v>0</v>
      </c>
      <c r="AL59">
        <v>3.6759329979113693E-5</v>
      </c>
      <c r="AM59">
        <v>8.1454800345010978E-5</v>
      </c>
      <c r="AN59">
        <v>0</v>
      </c>
      <c r="AO59">
        <v>3.4106154404982508E-5</v>
      </c>
      <c r="AP59">
        <v>9317.8981012403037</v>
      </c>
      <c r="AQ59">
        <v>5.7894398566773138</v>
      </c>
      <c r="AR59">
        <v>3.1573827369312131</v>
      </c>
      <c r="AS59">
        <v>0</v>
      </c>
      <c r="AT59">
        <v>0</v>
      </c>
      <c r="AU59">
        <v>13254.107645457931</v>
      </c>
    </row>
    <row r="60" spans="1:47" x14ac:dyDescent="0.25">
      <c r="A60" s="146"/>
      <c r="B60" s="1" t="s">
        <v>21</v>
      </c>
      <c r="C60" s="1">
        <v>19</v>
      </c>
      <c r="D60" s="1" t="s">
        <v>58</v>
      </c>
      <c r="E60">
        <v>1.170247783749977E-2</v>
      </c>
      <c r="F60">
        <v>2.1616962977777061E-2</v>
      </c>
      <c r="G60">
        <v>2.637609472774665E-2</v>
      </c>
      <c r="H60">
        <v>2.1288299184420351E-2</v>
      </c>
      <c r="I60">
        <v>2.5817254826453358E-2</v>
      </c>
      <c r="J60">
        <v>2.9128570446335631E-2</v>
      </c>
      <c r="K60">
        <v>4.1148562396879258E-2</v>
      </c>
      <c r="L60">
        <v>6.4509633322369808E-2</v>
      </c>
      <c r="M60">
        <v>1.8142943201373472E-2</v>
      </c>
      <c r="N60">
        <v>2.2975948092870201E-2</v>
      </c>
      <c r="O60">
        <v>2.292778645169942E-2</v>
      </c>
      <c r="P60">
        <v>2.5894057490291032E-2</v>
      </c>
      <c r="Q60">
        <v>2.3593336703601909E-2</v>
      </c>
      <c r="R60">
        <v>9.9683000173909388E-3</v>
      </c>
      <c r="S60">
        <v>0</v>
      </c>
      <c r="T60">
        <v>1.7311336306025469E-2</v>
      </c>
      <c r="U60">
        <v>2.1142814860283288E-2</v>
      </c>
      <c r="V60">
        <v>3.7269915847080393E-2</v>
      </c>
      <c r="W60">
        <v>3.3013357129472891E-2</v>
      </c>
      <c r="X60">
        <v>3.0485909393871639E-2</v>
      </c>
      <c r="Y60">
        <v>0.27665565237159362</v>
      </c>
      <c r="Z60">
        <v>5.2258334435823062E-2</v>
      </c>
      <c r="AA60">
        <v>9.7125524435556831E-2</v>
      </c>
      <c r="AB60">
        <v>8.8012988029873424E-3</v>
      </c>
      <c r="AC60">
        <v>1.700792765727973E-2</v>
      </c>
      <c r="AD60">
        <v>1.03118065296403E-2</v>
      </c>
      <c r="AE60">
        <v>2.312700139188446E-2</v>
      </c>
      <c r="AF60">
        <v>7.0342691279823193E-3</v>
      </c>
      <c r="AG60">
        <v>2.694894475453832E-2</v>
      </c>
      <c r="AH60">
        <v>8.1907200684368155E-3</v>
      </c>
      <c r="AI60">
        <v>1.3133114926560999E-2</v>
      </c>
      <c r="AJ60">
        <v>1.6481915307208519E-2</v>
      </c>
      <c r="AK60">
        <v>0</v>
      </c>
      <c r="AL60">
        <v>1.2976606449576759E-2</v>
      </c>
      <c r="AM60">
        <v>2.505784885544101E-2</v>
      </c>
      <c r="AN60">
        <v>0</v>
      </c>
      <c r="AO60">
        <v>5.9568722260454681E-3</v>
      </c>
      <c r="AP60">
        <v>13602.17721303602</v>
      </c>
      <c r="AQ60">
        <v>3184.367509305509</v>
      </c>
      <c r="AR60">
        <v>19218.813770005352</v>
      </c>
      <c r="AS60">
        <v>0</v>
      </c>
      <c r="AT60">
        <v>0</v>
      </c>
      <c r="AU60">
        <v>165179.4101387556</v>
      </c>
    </row>
    <row r="61" spans="1:47" x14ac:dyDescent="0.25">
      <c r="A61" s="146"/>
      <c r="B61" s="1" t="s">
        <v>22</v>
      </c>
      <c r="C61" s="1">
        <v>20</v>
      </c>
      <c r="D61" s="1" t="s">
        <v>59</v>
      </c>
      <c r="E61">
        <v>2.75648875952702E-5</v>
      </c>
      <c r="F61">
        <v>2.1252501343354712E-5</v>
      </c>
      <c r="G61">
        <v>7.4660963885506072E-5</v>
      </c>
      <c r="H61">
        <v>7.2312227639148872E-5</v>
      </c>
      <c r="I61">
        <v>3.6779096887695337E-5</v>
      </c>
      <c r="J61">
        <v>1.283102831986772E-5</v>
      </c>
      <c r="K61">
        <v>9.2506943371444648E-7</v>
      </c>
      <c r="L61">
        <v>5.7830722046430398E-5</v>
      </c>
      <c r="M61">
        <v>3.5922489412905011E-5</v>
      </c>
      <c r="N61">
        <v>1.9820920832060379E-5</v>
      </c>
      <c r="O61">
        <v>1.7108958616888841E-5</v>
      </c>
      <c r="P61">
        <v>3.1134312494381971E-5</v>
      </c>
      <c r="Q61">
        <v>2.0877730037436272E-5</v>
      </c>
      <c r="R61">
        <v>1.478158320122641E-4</v>
      </c>
      <c r="S61">
        <v>0</v>
      </c>
      <c r="T61">
        <v>6.4825059755408321E-5</v>
      </c>
      <c r="U61">
        <v>3.7908715830889197E-5</v>
      </c>
      <c r="V61">
        <v>9.0793696598799392E-5</v>
      </c>
      <c r="W61">
        <v>3.5221172631960973E-5</v>
      </c>
      <c r="X61">
        <v>7.4274672134019517E-5</v>
      </c>
      <c r="Y61">
        <v>1.8456460225733771E-5</v>
      </c>
      <c r="Z61">
        <v>1.050146831896678E-5</v>
      </c>
      <c r="AA61">
        <v>8.6927952838701484E-5</v>
      </c>
      <c r="AB61">
        <v>1.6219475707896752E-5</v>
      </c>
      <c r="AC61">
        <v>9.3218898599016564E-7</v>
      </c>
      <c r="AD61">
        <v>8.8840623803301672E-7</v>
      </c>
      <c r="AE61">
        <v>3.4084428539513058E-6</v>
      </c>
      <c r="AF61">
        <v>7.647729355413111E-6</v>
      </c>
      <c r="AG61">
        <v>2.7566127579075728E-7</v>
      </c>
      <c r="AH61">
        <v>1.336244773355636E-5</v>
      </c>
      <c r="AI61">
        <v>1.1927343783944961E-6</v>
      </c>
      <c r="AJ61">
        <v>5.9481555274631582E-5</v>
      </c>
      <c r="AK61">
        <v>0</v>
      </c>
      <c r="AL61">
        <v>5.9870592310657703E-5</v>
      </c>
      <c r="AM61">
        <v>3.5652103555456599E-5</v>
      </c>
      <c r="AN61">
        <v>0</v>
      </c>
      <c r="AO61">
        <v>7.2817505604368192E-7</v>
      </c>
      <c r="AP61">
        <v>420.4098539217448</v>
      </c>
      <c r="AQ61">
        <v>5312.0769175060959</v>
      </c>
      <c r="AR61">
        <v>0</v>
      </c>
      <c r="AS61">
        <v>0</v>
      </c>
      <c r="AT61">
        <v>0</v>
      </c>
      <c r="AU61">
        <v>5917.1479677412226</v>
      </c>
    </row>
    <row r="62" spans="1:47" x14ac:dyDescent="0.25">
      <c r="A62" s="146"/>
      <c r="B62" s="1" t="s">
        <v>23</v>
      </c>
      <c r="C62" s="1">
        <v>21</v>
      </c>
      <c r="D62" s="1" t="s">
        <v>60</v>
      </c>
      <c r="E62">
        <v>3.9212145907093328E-7</v>
      </c>
      <c r="F62">
        <v>1.8697591386992229E-4</v>
      </c>
      <c r="G62">
        <v>3.3017252126331598E-4</v>
      </c>
      <c r="H62">
        <v>4.8652341566534962E-4</v>
      </c>
      <c r="I62">
        <v>1.2607983873872801E-3</v>
      </c>
      <c r="J62">
        <v>2.626996032962074E-6</v>
      </c>
      <c r="K62">
        <v>4.1028403833600502E-4</v>
      </c>
      <c r="L62">
        <v>8.0801715250443523E-5</v>
      </c>
      <c r="M62">
        <v>2.5861114660696952E-4</v>
      </c>
      <c r="N62">
        <v>1.0658086560790149E-2</v>
      </c>
      <c r="O62">
        <v>9.2426472129069209E-7</v>
      </c>
      <c r="P62">
        <v>1.2951094171958659E-4</v>
      </c>
      <c r="Q62">
        <v>4.4499476424554228E-8</v>
      </c>
      <c r="R62">
        <v>0</v>
      </c>
      <c r="S62">
        <v>0</v>
      </c>
      <c r="T62">
        <v>1.9356377574544939E-8</v>
      </c>
      <c r="U62">
        <v>0</v>
      </c>
      <c r="V62">
        <v>0</v>
      </c>
      <c r="W62">
        <v>1.1757506652747121E-7</v>
      </c>
      <c r="X62">
        <v>3.9495453224670818E-6</v>
      </c>
      <c r="Y62">
        <v>1.5173380551610121</v>
      </c>
      <c r="Z62">
        <v>2.7203309840760589E-5</v>
      </c>
      <c r="AA62">
        <v>1.218021072890002E-4</v>
      </c>
      <c r="AB62">
        <v>8.3772097189630018E-6</v>
      </c>
      <c r="AC62">
        <v>9.4806917035034554E-4</v>
      </c>
      <c r="AD62">
        <v>1.1152077876539241E-3</v>
      </c>
      <c r="AE62">
        <v>0.19481602216781499</v>
      </c>
      <c r="AF62">
        <v>3.2108298810198622E-8</v>
      </c>
      <c r="AG62">
        <v>0</v>
      </c>
      <c r="AH62">
        <v>3.3628704254371063E-8</v>
      </c>
      <c r="AI62">
        <v>1.0225176908903141E-3</v>
      </c>
      <c r="AJ62">
        <v>3.9543872560420853E-3</v>
      </c>
      <c r="AK62">
        <v>0</v>
      </c>
      <c r="AL62">
        <v>4.0161328651768359E-3</v>
      </c>
      <c r="AM62">
        <v>2.4269264923948609E-6</v>
      </c>
      <c r="AN62">
        <v>0</v>
      </c>
      <c r="AO62">
        <v>6.3207314558141664E-3</v>
      </c>
      <c r="AP62">
        <v>3.5488647308724501</v>
      </c>
      <c r="AQ62">
        <v>0</v>
      </c>
      <c r="AR62">
        <v>0</v>
      </c>
      <c r="AS62">
        <v>0</v>
      </c>
      <c r="AT62">
        <v>0</v>
      </c>
      <c r="AU62">
        <v>1130.563269017116</v>
      </c>
    </row>
    <row r="63" spans="1:47" x14ac:dyDescent="0.25">
      <c r="A63" s="146"/>
      <c r="B63" s="1" t="s">
        <v>24</v>
      </c>
      <c r="C63" s="1">
        <v>22</v>
      </c>
      <c r="D63" s="1" t="s">
        <v>61</v>
      </c>
      <c r="E63">
        <v>3.5677985432542251E-3</v>
      </c>
      <c r="F63">
        <v>3.6587652688123539E-3</v>
      </c>
      <c r="G63">
        <v>2.5151221584241058E-4</v>
      </c>
      <c r="H63">
        <v>2.2032411546164059E-3</v>
      </c>
      <c r="I63">
        <v>9.1277044469708132E-3</v>
      </c>
      <c r="J63">
        <v>3.6510788665304801E-3</v>
      </c>
      <c r="K63">
        <v>2.6982712734002572E-4</v>
      </c>
      <c r="L63">
        <v>4.3160775721569072E-5</v>
      </c>
      <c r="M63">
        <v>8.2542915537323226E-3</v>
      </c>
      <c r="N63">
        <v>6.2813280155263608E-5</v>
      </c>
      <c r="O63">
        <v>1.198392633389006E-4</v>
      </c>
      <c r="P63">
        <v>1.5946440431050939E-4</v>
      </c>
      <c r="Q63">
        <v>2.027408647344717E-3</v>
      </c>
      <c r="R63">
        <v>5.908467106633516E-3</v>
      </c>
      <c r="S63">
        <v>0</v>
      </c>
      <c r="T63">
        <v>1.003573378521855E-2</v>
      </c>
      <c r="U63">
        <v>8.8886914451118701E-4</v>
      </c>
      <c r="V63">
        <v>1.8595950027525499E-2</v>
      </c>
      <c r="W63">
        <v>7.2386431828829498E-4</v>
      </c>
      <c r="X63">
        <v>3.8856423625750742E-4</v>
      </c>
      <c r="Y63">
        <v>5.0066628162485723E-5</v>
      </c>
      <c r="Z63">
        <v>0.45988383785181441</v>
      </c>
      <c r="AA63">
        <v>6.2238022770795757E-5</v>
      </c>
      <c r="AB63">
        <v>5.8336022716621897E-5</v>
      </c>
      <c r="AC63">
        <v>2.027362473181291E-4</v>
      </c>
      <c r="AD63">
        <v>1.40091430518761E-5</v>
      </c>
      <c r="AE63">
        <v>5.3027105688280941E-5</v>
      </c>
      <c r="AF63">
        <v>2.698490444202494E-5</v>
      </c>
      <c r="AG63">
        <v>9.7882950594021614E-7</v>
      </c>
      <c r="AH63">
        <v>3.318927873651578E-4</v>
      </c>
      <c r="AI63">
        <v>3.5372873189605439E-5</v>
      </c>
      <c r="AJ63">
        <v>1.24138734127684E-2</v>
      </c>
      <c r="AK63">
        <v>0</v>
      </c>
      <c r="AL63">
        <v>1.2603187578777989E-2</v>
      </c>
      <c r="AM63">
        <v>3.443521235712745E-4</v>
      </c>
      <c r="AN63">
        <v>0</v>
      </c>
      <c r="AO63">
        <v>1.603089160368917E-4</v>
      </c>
      <c r="AP63">
        <v>8747.5390938979363</v>
      </c>
      <c r="AQ63">
        <v>0</v>
      </c>
      <c r="AR63">
        <v>0</v>
      </c>
      <c r="AS63">
        <v>0</v>
      </c>
      <c r="AT63">
        <v>0</v>
      </c>
      <c r="AU63">
        <v>31479.88987715996</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8.7257306540829597E-7</v>
      </c>
      <c r="F65">
        <v>7.0282782480827314E-7</v>
      </c>
      <c r="G65">
        <v>4.8584473516187428E-7</v>
      </c>
      <c r="H65">
        <v>7.4758157679161606E-7</v>
      </c>
      <c r="I65">
        <v>1.243584091800872E-6</v>
      </c>
      <c r="J65">
        <v>1.1471674610617511E-6</v>
      </c>
      <c r="K65">
        <v>5.3869587542433735E-7</v>
      </c>
      <c r="L65">
        <v>1.210211880164012E-6</v>
      </c>
      <c r="M65">
        <v>9.5126032797046924E-7</v>
      </c>
      <c r="N65">
        <v>3.8861013993831236E-6</v>
      </c>
      <c r="O65">
        <v>2.5403295792395129E-6</v>
      </c>
      <c r="P65">
        <v>4.2584173973704822E-7</v>
      </c>
      <c r="Q65">
        <v>2.861536949199328E-7</v>
      </c>
      <c r="R65">
        <v>4.2035822257501509E-7</v>
      </c>
      <c r="S65">
        <v>0</v>
      </c>
      <c r="T65">
        <v>6.2850293376323941E-7</v>
      </c>
      <c r="U65">
        <v>0</v>
      </c>
      <c r="V65">
        <v>0</v>
      </c>
      <c r="W65">
        <v>2.9240760404753898E-7</v>
      </c>
      <c r="X65">
        <v>2.6332580362479557E-7</v>
      </c>
      <c r="Y65">
        <v>0</v>
      </c>
      <c r="Z65">
        <v>6.0552906446342077E-7</v>
      </c>
      <c r="AA65">
        <v>1.8227818715058029E-6</v>
      </c>
      <c r="AB65">
        <v>1.20048780429815E-5</v>
      </c>
      <c r="AC65">
        <v>0</v>
      </c>
      <c r="AD65">
        <v>0</v>
      </c>
      <c r="AE65">
        <v>0</v>
      </c>
      <c r="AF65">
        <v>0</v>
      </c>
      <c r="AG65">
        <v>0</v>
      </c>
      <c r="AH65">
        <v>7.5699746506300051E-10</v>
      </c>
      <c r="AI65">
        <v>0</v>
      </c>
      <c r="AJ65">
        <v>3.3229458687901702E-10</v>
      </c>
      <c r="AK65">
        <v>0</v>
      </c>
      <c r="AL65">
        <v>0</v>
      </c>
      <c r="AM65">
        <v>1.15617932995637E-6</v>
      </c>
      <c r="AN65">
        <v>0</v>
      </c>
      <c r="AO65">
        <v>0</v>
      </c>
      <c r="AP65">
        <v>1.4379632409782541</v>
      </c>
      <c r="AQ65">
        <v>0</v>
      </c>
      <c r="AR65">
        <v>0</v>
      </c>
      <c r="AS65">
        <v>0</v>
      </c>
      <c r="AT65">
        <v>0</v>
      </c>
      <c r="AU65">
        <v>3.956288644439315</v>
      </c>
    </row>
    <row r="66" spans="1:47" x14ac:dyDescent="0.25">
      <c r="A66" s="146"/>
      <c r="B66" s="1" t="s">
        <v>27</v>
      </c>
      <c r="C66" s="1">
        <v>25</v>
      </c>
      <c r="D66" s="1" t="s">
        <v>64</v>
      </c>
      <c r="E66">
        <v>2.3465206204503441E-8</v>
      </c>
      <c r="F66">
        <v>1.8927742880134501E-8</v>
      </c>
      <c r="G66">
        <v>1.309257544733303E-8</v>
      </c>
      <c r="H66">
        <v>2.0076557383914712E-8</v>
      </c>
      <c r="I66">
        <v>3.3469743254182023E-8</v>
      </c>
      <c r="J66">
        <v>3.0870974686038041E-8</v>
      </c>
      <c r="K66">
        <v>1.3524904944826041E-8</v>
      </c>
      <c r="L66">
        <v>3.2597031927933538E-8</v>
      </c>
      <c r="M66">
        <v>2.5621318582332121E-8</v>
      </c>
      <c r="N66">
        <v>1.045459452157433E-7</v>
      </c>
      <c r="O66">
        <v>1.7030939593121921E-4</v>
      </c>
      <c r="P66">
        <v>1.1138335920143911E-8</v>
      </c>
      <c r="Q66">
        <v>7.7459199699143257E-9</v>
      </c>
      <c r="R66">
        <v>1.131628567961732E-8</v>
      </c>
      <c r="S66">
        <v>0</v>
      </c>
      <c r="T66">
        <v>1.69274038613854E-8</v>
      </c>
      <c r="U66">
        <v>0</v>
      </c>
      <c r="V66">
        <v>0</v>
      </c>
      <c r="W66">
        <v>1.129771823612964E-8</v>
      </c>
      <c r="X66">
        <v>1.40908033732247E-6</v>
      </c>
      <c r="Y66">
        <v>0</v>
      </c>
      <c r="Z66">
        <v>1.213801533725581E-4</v>
      </c>
      <c r="AA66">
        <v>4.9096593413154262E-8</v>
      </c>
      <c r="AB66">
        <v>3.2296569069802007E-7</v>
      </c>
      <c r="AC66">
        <v>0</v>
      </c>
      <c r="AD66">
        <v>0</v>
      </c>
      <c r="AE66">
        <v>0</v>
      </c>
      <c r="AF66">
        <v>0</v>
      </c>
      <c r="AG66">
        <v>0</v>
      </c>
      <c r="AH66">
        <v>0</v>
      </c>
      <c r="AI66">
        <v>0</v>
      </c>
      <c r="AJ66">
        <v>0</v>
      </c>
      <c r="AK66">
        <v>0</v>
      </c>
      <c r="AL66">
        <v>0</v>
      </c>
      <c r="AM66">
        <v>3.1007630383008992E-8</v>
      </c>
      <c r="AN66">
        <v>0</v>
      </c>
      <c r="AO66">
        <v>0</v>
      </c>
      <c r="AP66">
        <v>3.8756481393760367E-2</v>
      </c>
      <c r="AQ66">
        <v>0</v>
      </c>
      <c r="AR66">
        <v>0</v>
      </c>
      <c r="AS66">
        <v>0</v>
      </c>
      <c r="AT66">
        <v>0</v>
      </c>
      <c r="AU66">
        <v>7.6433177438317754</v>
      </c>
    </row>
    <row r="67" spans="1:47" x14ac:dyDescent="0.25">
      <c r="A67" s="146"/>
      <c r="B67" s="1" t="s">
        <v>28</v>
      </c>
      <c r="C67" s="1">
        <v>26</v>
      </c>
      <c r="D67" s="1" t="s">
        <v>65</v>
      </c>
      <c r="E67">
        <v>2.053708907110507E-6</v>
      </c>
      <c r="F67">
        <v>1.654271040595267E-6</v>
      </c>
      <c r="G67">
        <v>1.14363063170485E-6</v>
      </c>
      <c r="H67">
        <v>1.7586999611239759E-6</v>
      </c>
      <c r="I67">
        <v>2.9266415948642849E-6</v>
      </c>
      <c r="J67">
        <v>2.699678524341537E-6</v>
      </c>
      <c r="K67">
        <v>1.1931414781618631E-6</v>
      </c>
      <c r="L67">
        <v>2.8484833539530692E-6</v>
      </c>
      <c r="M67">
        <v>2.2389746486920789E-6</v>
      </c>
      <c r="N67">
        <v>9.1450385173125996E-6</v>
      </c>
      <c r="O67">
        <v>2.1044262944006932E-6</v>
      </c>
      <c r="P67">
        <v>9.7345020522235036E-7</v>
      </c>
      <c r="Q67">
        <v>6.7357825994827595E-7</v>
      </c>
      <c r="R67">
        <v>9.8930957782361091E-7</v>
      </c>
      <c r="S67">
        <v>0</v>
      </c>
      <c r="T67">
        <v>1.4792918681416759E-6</v>
      </c>
      <c r="U67">
        <v>0</v>
      </c>
      <c r="V67">
        <v>0</v>
      </c>
      <c r="W67">
        <v>6.8821033014169117E-7</v>
      </c>
      <c r="X67">
        <v>6.1979068198490339E-7</v>
      </c>
      <c r="Y67">
        <v>0</v>
      </c>
      <c r="Z67">
        <v>1.4247120400040981E-6</v>
      </c>
      <c r="AA67">
        <v>4.2902932372458684E-6</v>
      </c>
      <c r="AB67">
        <v>2.8250288296310451E-5</v>
      </c>
      <c r="AC67">
        <v>0</v>
      </c>
      <c r="AD67">
        <v>0</v>
      </c>
      <c r="AE67">
        <v>0</v>
      </c>
      <c r="AF67">
        <v>0</v>
      </c>
      <c r="AG67">
        <v>0</v>
      </c>
      <c r="AH67">
        <v>1.7817256383912739E-9</v>
      </c>
      <c r="AI67">
        <v>0</v>
      </c>
      <c r="AJ67">
        <v>6.8000396856384606E-10</v>
      </c>
      <c r="AK67">
        <v>0</v>
      </c>
      <c r="AL67">
        <v>0</v>
      </c>
      <c r="AM67">
        <v>2.719308765551949E-6</v>
      </c>
      <c r="AN67">
        <v>0</v>
      </c>
      <c r="AO67">
        <v>0</v>
      </c>
      <c r="AP67">
        <v>68.260373080374848</v>
      </c>
      <c r="AQ67">
        <v>0</v>
      </c>
      <c r="AR67">
        <v>0</v>
      </c>
      <c r="AS67">
        <v>0</v>
      </c>
      <c r="AT67">
        <v>0</v>
      </c>
      <c r="AU67">
        <v>74.118448111306833</v>
      </c>
    </row>
    <row r="68" spans="1:47" x14ac:dyDescent="0.25">
      <c r="A68" s="146"/>
      <c r="B68" s="1" t="s">
        <v>29</v>
      </c>
      <c r="C68" s="1">
        <v>27</v>
      </c>
      <c r="D68" s="1" t="s">
        <v>66</v>
      </c>
      <c r="E68">
        <v>1.1182824233510681E-6</v>
      </c>
      <c r="F68">
        <v>9.010041633078178E-7</v>
      </c>
      <c r="G68">
        <v>6.2316897071856262E-7</v>
      </c>
      <c r="H68">
        <v>9.5494185168343345E-7</v>
      </c>
      <c r="I68">
        <v>1.592669318875098E-6</v>
      </c>
      <c r="J68">
        <v>1.468970454164875E-6</v>
      </c>
      <c r="K68">
        <v>6.4223737680472664E-7</v>
      </c>
      <c r="L68">
        <v>1.5513780407464991E-6</v>
      </c>
      <c r="M68">
        <v>1.2193775805280191E-6</v>
      </c>
      <c r="N68">
        <v>4.975119496608935E-6</v>
      </c>
      <c r="O68">
        <v>6.7658307095697112E-4</v>
      </c>
      <c r="P68">
        <v>5.3010246561051706E-7</v>
      </c>
      <c r="Q68">
        <v>3.670377752415152E-7</v>
      </c>
      <c r="R68">
        <v>5.3851528361502752E-7</v>
      </c>
      <c r="S68">
        <v>0</v>
      </c>
      <c r="T68">
        <v>8.0560714099142414E-7</v>
      </c>
      <c r="U68">
        <v>0</v>
      </c>
      <c r="V68">
        <v>0</v>
      </c>
      <c r="W68">
        <v>3.7476525801557939E-7</v>
      </c>
      <c r="X68">
        <v>3.3755539439764288E-7</v>
      </c>
      <c r="Y68">
        <v>0</v>
      </c>
      <c r="Z68">
        <v>7.7440878163770499E-7</v>
      </c>
      <c r="AA68">
        <v>2.3366353571117139E-6</v>
      </c>
      <c r="AB68">
        <v>1.536739274511118E-5</v>
      </c>
      <c r="AC68">
        <v>0</v>
      </c>
      <c r="AD68">
        <v>0</v>
      </c>
      <c r="AE68">
        <v>0</v>
      </c>
      <c r="AF68">
        <v>0</v>
      </c>
      <c r="AG68">
        <v>0</v>
      </c>
      <c r="AH68">
        <v>9.7030778042409464E-10</v>
      </c>
      <c r="AI68">
        <v>0</v>
      </c>
      <c r="AJ68">
        <v>2.1458467176133298E-9</v>
      </c>
      <c r="AK68">
        <v>0</v>
      </c>
      <c r="AL68">
        <v>0</v>
      </c>
      <c r="AM68">
        <v>1.4744857869742339E-6</v>
      </c>
      <c r="AN68">
        <v>0</v>
      </c>
      <c r="AO68">
        <v>0</v>
      </c>
      <c r="AP68">
        <v>1.8447544902398787</v>
      </c>
      <c r="AQ68">
        <v>0</v>
      </c>
      <c r="AR68">
        <v>0</v>
      </c>
      <c r="AS68">
        <v>0</v>
      </c>
      <c r="AT68">
        <v>0</v>
      </c>
      <c r="AU68">
        <v>14.933377993540979</v>
      </c>
    </row>
    <row r="69" spans="1:47" x14ac:dyDescent="0.25">
      <c r="A69" s="146"/>
      <c r="B69" s="1" t="s">
        <v>30</v>
      </c>
      <c r="C69" s="1">
        <v>28</v>
      </c>
      <c r="D69" s="1" t="s">
        <v>67</v>
      </c>
      <c r="E69">
        <v>2.1153099898253509E-7</v>
      </c>
      <c r="F69">
        <v>1.7020975069955671E-7</v>
      </c>
      <c r="G69">
        <v>1.174537883270569E-7</v>
      </c>
      <c r="H69">
        <v>1.8323507570696389E-7</v>
      </c>
      <c r="I69">
        <v>3.0216857085041172E-7</v>
      </c>
      <c r="J69">
        <v>2.7887861353254652E-7</v>
      </c>
      <c r="K69">
        <v>1.3753779854513789E-7</v>
      </c>
      <c r="L69">
        <v>2.9314070286917751E-7</v>
      </c>
      <c r="M69">
        <v>2.3044826055527389E-7</v>
      </c>
      <c r="N69">
        <v>9.4542279411276981E-7</v>
      </c>
      <c r="O69">
        <v>6.1853991878162999E-7</v>
      </c>
      <c r="P69">
        <v>1.00231690758531E-7</v>
      </c>
      <c r="Q69">
        <v>6.917647829708963E-8</v>
      </c>
      <c r="R69">
        <v>1.020385853958849E-7</v>
      </c>
      <c r="S69">
        <v>0</v>
      </c>
      <c r="T69">
        <v>1.5228500459934231E-7</v>
      </c>
      <c r="U69">
        <v>0</v>
      </c>
      <c r="V69">
        <v>0</v>
      </c>
      <c r="W69">
        <v>7.0869759830005307E-8</v>
      </c>
      <c r="X69">
        <v>6.3785763455502119E-8</v>
      </c>
      <c r="Y69">
        <v>0</v>
      </c>
      <c r="Z69">
        <v>1.4785193085866491E-7</v>
      </c>
      <c r="AA69">
        <v>4.41518963899497E-7</v>
      </c>
      <c r="AB69">
        <v>2.921652941995183E-6</v>
      </c>
      <c r="AC69">
        <v>0</v>
      </c>
      <c r="AD69">
        <v>0</v>
      </c>
      <c r="AE69">
        <v>0</v>
      </c>
      <c r="AF69">
        <v>0</v>
      </c>
      <c r="AG69">
        <v>0</v>
      </c>
      <c r="AH69">
        <v>0</v>
      </c>
      <c r="AI69">
        <v>0</v>
      </c>
      <c r="AJ69">
        <v>2.1337870098785121E-10</v>
      </c>
      <c r="AK69">
        <v>0</v>
      </c>
      <c r="AL69">
        <v>0</v>
      </c>
      <c r="AM69">
        <v>2.8491769254759953E-7</v>
      </c>
      <c r="AN69">
        <v>0</v>
      </c>
      <c r="AO69">
        <v>0</v>
      </c>
      <c r="AP69">
        <v>0.34740851840704912</v>
      </c>
      <c r="AQ69">
        <v>0</v>
      </c>
      <c r="AR69">
        <v>0</v>
      </c>
      <c r="AS69">
        <v>0</v>
      </c>
      <c r="AT69">
        <v>0</v>
      </c>
      <c r="AU69">
        <v>0.95744747291367016</v>
      </c>
    </row>
    <row r="70" spans="1:47" x14ac:dyDescent="0.25">
      <c r="A70" s="146"/>
      <c r="B70" s="1" t="s">
        <v>31</v>
      </c>
      <c r="C70" s="1">
        <v>29</v>
      </c>
      <c r="D70" s="1" t="s">
        <v>68</v>
      </c>
      <c r="E70">
        <v>2.3648578088031731E-9</v>
      </c>
      <c r="F70">
        <v>1.9219689286305261E-9</v>
      </c>
      <c r="G70">
        <v>1.3323581411557921E-9</v>
      </c>
      <c r="H70">
        <v>2.0935857556382759E-9</v>
      </c>
      <c r="I70">
        <v>3.2220888808412149E-9</v>
      </c>
      <c r="J70">
        <v>3.1727690078101261E-9</v>
      </c>
      <c r="K70">
        <v>0</v>
      </c>
      <c r="L70">
        <v>3.328695700201448E-9</v>
      </c>
      <c r="M70">
        <v>2.6169969977657209E-9</v>
      </c>
      <c r="N70">
        <v>1.0758751273389979E-8</v>
      </c>
      <c r="O70">
        <v>6.7052397744099442E-9</v>
      </c>
      <c r="P70">
        <v>1.144563161810152E-9</v>
      </c>
      <c r="Q70">
        <v>7.847058970199526E-10</v>
      </c>
      <c r="R70">
        <v>1.159979458808848E-9</v>
      </c>
      <c r="S70">
        <v>0</v>
      </c>
      <c r="T70">
        <v>1.729522219562899E-9</v>
      </c>
      <c r="U70">
        <v>0</v>
      </c>
      <c r="V70">
        <v>0</v>
      </c>
      <c r="W70">
        <v>7.9624324402375287E-10</v>
      </c>
      <c r="X70">
        <v>7.2431928786444411E-10</v>
      </c>
      <c r="Y70">
        <v>0</v>
      </c>
      <c r="Z70">
        <v>1.656791638673068E-9</v>
      </c>
      <c r="AA70">
        <v>3.5505796481805512E-9</v>
      </c>
      <c r="AB70">
        <v>3.3258257043229741E-8</v>
      </c>
      <c r="AC70">
        <v>0</v>
      </c>
      <c r="AD70">
        <v>0</v>
      </c>
      <c r="AE70">
        <v>0</v>
      </c>
      <c r="AF70">
        <v>0</v>
      </c>
      <c r="AG70">
        <v>0</v>
      </c>
      <c r="AH70">
        <v>0</v>
      </c>
      <c r="AI70">
        <v>0</v>
      </c>
      <c r="AJ70">
        <v>0</v>
      </c>
      <c r="AK70">
        <v>0</v>
      </c>
      <c r="AL70">
        <v>0</v>
      </c>
      <c r="AM70">
        <v>2.6761178239186038E-9</v>
      </c>
      <c r="AN70">
        <v>0</v>
      </c>
      <c r="AO70">
        <v>0</v>
      </c>
      <c r="AP70">
        <v>3.9395708979480578E-3</v>
      </c>
      <c r="AQ70">
        <v>0</v>
      </c>
      <c r="AR70">
        <v>0</v>
      </c>
      <c r="AS70">
        <v>0</v>
      </c>
      <c r="AT70">
        <v>0</v>
      </c>
      <c r="AU70">
        <v>1.0827337577808301E-2</v>
      </c>
    </row>
    <row r="71" spans="1:47" x14ac:dyDescent="0.25">
      <c r="A71" s="146"/>
      <c r="B71" s="1" t="s">
        <v>32</v>
      </c>
      <c r="C71" s="1">
        <v>30</v>
      </c>
      <c r="D71" s="1" t="s">
        <v>69</v>
      </c>
      <c r="E71">
        <v>1.2074874745265859E-6</v>
      </c>
      <c r="F71">
        <v>1.0871865675905891E-6</v>
      </c>
      <c r="G71">
        <v>6.966893063081725E-7</v>
      </c>
      <c r="H71">
        <v>3.4501147415458901E-6</v>
      </c>
      <c r="I71">
        <v>5.9861400256900574E-6</v>
      </c>
      <c r="J71">
        <v>2.754476217926608E-6</v>
      </c>
      <c r="K71">
        <v>2.8958904156313279E-5</v>
      </c>
      <c r="L71">
        <v>6.3650977167791924E-6</v>
      </c>
      <c r="M71">
        <v>2.0236942494320749E-6</v>
      </c>
      <c r="N71">
        <v>1.065955868645515E-5</v>
      </c>
      <c r="O71">
        <v>1.3149061655797889E-5</v>
      </c>
      <c r="P71">
        <v>1.570480682463668E-6</v>
      </c>
      <c r="Q71">
        <v>3.6993977787700439E-7</v>
      </c>
      <c r="R71">
        <v>3.8054205298684301E-7</v>
      </c>
      <c r="S71">
        <v>0</v>
      </c>
      <c r="T71">
        <v>4.5573476056831509E-7</v>
      </c>
      <c r="U71">
        <v>0</v>
      </c>
      <c r="V71">
        <v>0</v>
      </c>
      <c r="W71">
        <v>3.473669407756965E-7</v>
      </c>
      <c r="X71">
        <v>4.4597527407808218E-7</v>
      </c>
      <c r="Y71">
        <v>7.3485701723063414E-6</v>
      </c>
      <c r="Z71">
        <v>5.595251911342132E-6</v>
      </c>
      <c r="AA71">
        <v>9.5955399720238461E-6</v>
      </c>
      <c r="AB71">
        <v>1.591905299463618E-5</v>
      </c>
      <c r="AC71">
        <v>2.4149936191293629E-7</v>
      </c>
      <c r="AD71">
        <v>1.4277350508722569E-7</v>
      </c>
      <c r="AE71">
        <v>9.6918736743679519E-7</v>
      </c>
      <c r="AF71">
        <v>3.4210644607994883E-8</v>
      </c>
      <c r="AG71">
        <v>0</v>
      </c>
      <c r="AH71">
        <v>2.5107335610458791E-8</v>
      </c>
      <c r="AI71">
        <v>1.0009128688582011E-7</v>
      </c>
      <c r="AJ71">
        <v>2.723894739344285E-6</v>
      </c>
      <c r="AK71">
        <v>0</v>
      </c>
      <c r="AL71">
        <v>1.786897632514958E-6</v>
      </c>
      <c r="AM71">
        <v>3.0686653853381031E-7</v>
      </c>
      <c r="AN71">
        <v>0</v>
      </c>
      <c r="AO71">
        <v>1.3017286654801919E-6</v>
      </c>
      <c r="AP71">
        <v>0</v>
      </c>
      <c r="AQ71">
        <v>0</v>
      </c>
      <c r="AR71">
        <v>0</v>
      </c>
      <c r="AS71">
        <v>0</v>
      </c>
      <c r="AT71">
        <v>0</v>
      </c>
      <c r="AU71">
        <v>4.7798465526560188</v>
      </c>
    </row>
    <row r="72" spans="1:47" x14ac:dyDescent="0.25">
      <c r="A72" s="146"/>
      <c r="B72" s="1" t="s">
        <v>33</v>
      </c>
      <c r="C72" s="1">
        <v>31</v>
      </c>
      <c r="D72" s="1" t="s">
        <v>70</v>
      </c>
      <c r="E72">
        <v>2.236709897745773E-7</v>
      </c>
      <c r="F72">
        <v>1.8016104838021139E-7</v>
      </c>
      <c r="G72">
        <v>1.245487519513799E-7</v>
      </c>
      <c r="H72">
        <v>1.915715139490174E-7</v>
      </c>
      <c r="I72">
        <v>3.1875326123266321E-7</v>
      </c>
      <c r="J72">
        <v>2.9403580463501481E-7</v>
      </c>
      <c r="K72">
        <v>1.300291237692272E-7</v>
      </c>
      <c r="L72">
        <v>3.102268362753467E-7</v>
      </c>
      <c r="M72">
        <v>2.4384602855313861E-7</v>
      </c>
      <c r="N72">
        <v>9.9604358080734774E-7</v>
      </c>
      <c r="O72">
        <v>3.3574360547398849E-5</v>
      </c>
      <c r="P72">
        <v>1.0601874225147199E-7</v>
      </c>
      <c r="Q72">
        <v>7.335699296112631E-8</v>
      </c>
      <c r="R72">
        <v>1.077484857278724E-7</v>
      </c>
      <c r="S72">
        <v>0</v>
      </c>
      <c r="T72">
        <v>1.611096161791688E-7</v>
      </c>
      <c r="U72">
        <v>0</v>
      </c>
      <c r="V72">
        <v>0</v>
      </c>
      <c r="W72">
        <v>7.4954339467388912E-8</v>
      </c>
      <c r="X72">
        <v>6.7501113687225176E-8</v>
      </c>
      <c r="Y72">
        <v>0</v>
      </c>
      <c r="Z72">
        <v>1.5516144312615329E-7</v>
      </c>
      <c r="AA72">
        <v>4.6725359780807179E-7</v>
      </c>
      <c r="AB72">
        <v>3.076932723227823E-6</v>
      </c>
      <c r="AC72">
        <v>0</v>
      </c>
      <c r="AD72">
        <v>0</v>
      </c>
      <c r="AE72">
        <v>0</v>
      </c>
      <c r="AF72">
        <v>0</v>
      </c>
      <c r="AG72">
        <v>0</v>
      </c>
      <c r="AH72">
        <v>0</v>
      </c>
      <c r="AI72">
        <v>0</v>
      </c>
      <c r="AJ72">
        <v>7.6229127222812095E-11</v>
      </c>
      <c r="AK72">
        <v>0</v>
      </c>
      <c r="AL72">
        <v>0</v>
      </c>
      <c r="AM72">
        <v>2.9623146796387418E-7</v>
      </c>
      <c r="AN72">
        <v>0</v>
      </c>
      <c r="AO72">
        <v>0</v>
      </c>
      <c r="AP72">
        <v>0.36863577447102963</v>
      </c>
      <c r="AQ72">
        <v>0</v>
      </c>
      <c r="AR72">
        <v>0</v>
      </c>
      <c r="AS72">
        <v>0</v>
      </c>
      <c r="AT72">
        <v>0</v>
      </c>
      <c r="AU72">
        <v>1.495385537564571</v>
      </c>
    </row>
    <row r="73" spans="1:47" x14ac:dyDescent="0.25">
      <c r="A73" s="146"/>
      <c r="B73" s="1" t="s">
        <v>34</v>
      </c>
      <c r="C73" s="1">
        <v>32</v>
      </c>
      <c r="D73" s="1" t="s">
        <v>71</v>
      </c>
      <c r="E73">
        <v>8.0852822968983831E-5</v>
      </c>
      <c r="F73">
        <v>4.4804302745248188E-4</v>
      </c>
      <c r="G73">
        <v>2.03733588530596E-4</v>
      </c>
      <c r="H73">
        <v>5.3744295763006296E-3</v>
      </c>
      <c r="I73">
        <v>2.4570400637695081E-3</v>
      </c>
      <c r="J73">
        <v>5.9972376131602197E-4</v>
      </c>
      <c r="K73">
        <v>0.25228515554391268</v>
      </c>
      <c r="L73">
        <v>1.6453343986606899E-2</v>
      </c>
      <c r="M73">
        <v>1.6434600641972519E-3</v>
      </c>
      <c r="N73">
        <v>3.504838020015603E-3</v>
      </c>
      <c r="O73">
        <v>3.2985740317817312E-3</v>
      </c>
      <c r="P73">
        <v>3.8820198647531671E-4</v>
      </c>
      <c r="Q73">
        <v>3.177903901619086E-5</v>
      </c>
      <c r="R73">
        <v>0</v>
      </c>
      <c r="S73">
        <v>0</v>
      </c>
      <c r="T73">
        <v>2.6992026090962349E-4</v>
      </c>
      <c r="U73">
        <v>5.0423851674114017E-4</v>
      </c>
      <c r="V73">
        <v>2.2197737127055561E-4</v>
      </c>
      <c r="W73">
        <v>1.3439575961653129E-4</v>
      </c>
      <c r="X73">
        <v>2.7621400490056931E-4</v>
      </c>
      <c r="Y73">
        <v>4.046043393349151E-2</v>
      </c>
      <c r="Z73">
        <v>3.7510849580647113E-2</v>
      </c>
      <c r="AA73">
        <v>2.4808968225605181E-2</v>
      </c>
      <c r="AB73">
        <v>1.007741379709653E-3</v>
      </c>
      <c r="AC73">
        <v>0.14205543521455971</v>
      </c>
      <c r="AD73">
        <v>0.33693051156088688</v>
      </c>
      <c r="AE73">
        <v>1.435887584685673E-7</v>
      </c>
      <c r="AF73">
        <v>4.1704284488169379E-3</v>
      </c>
      <c r="AG73">
        <v>6.8987794700018431E-4</v>
      </c>
      <c r="AH73">
        <v>6.4698128149909468E-4</v>
      </c>
      <c r="AI73">
        <v>5.9213975990439587E-3</v>
      </c>
      <c r="AJ73">
        <v>4.461460534994701E-2</v>
      </c>
      <c r="AK73">
        <v>0</v>
      </c>
      <c r="AL73">
        <v>4.3241357000176603E-2</v>
      </c>
      <c r="AM73">
        <v>1.4514505339934599E-4</v>
      </c>
      <c r="AN73">
        <v>0</v>
      </c>
      <c r="AO73">
        <v>0.11233456238207359</v>
      </c>
      <c r="AP73">
        <v>0</v>
      </c>
      <c r="AQ73">
        <v>0</v>
      </c>
      <c r="AR73">
        <v>0</v>
      </c>
      <c r="AS73">
        <v>0</v>
      </c>
      <c r="AT73">
        <v>0</v>
      </c>
      <c r="AU73">
        <v>7301.5653696949385</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9.1889042578592098E-6</v>
      </c>
      <c r="F76">
        <v>3.5873181320451851E-5</v>
      </c>
      <c r="G76">
        <v>5.5785576595694153E-5</v>
      </c>
      <c r="H76">
        <v>1.150561991426391E-4</v>
      </c>
      <c r="I76">
        <v>2.3552474010712099E-4</v>
      </c>
      <c r="J76">
        <v>1.573395245752112E-4</v>
      </c>
      <c r="K76">
        <v>4.568561898849524E-5</v>
      </c>
      <c r="L76">
        <v>1.1838290042536261E-5</v>
      </c>
      <c r="M76">
        <v>1.066666771114587E-4</v>
      </c>
      <c r="N76">
        <v>2.0751029289532248E-3</v>
      </c>
      <c r="O76">
        <v>9.3989061183805686E-4</v>
      </c>
      <c r="P76">
        <v>8.6851775382983812E-5</v>
      </c>
      <c r="Q76">
        <v>3.2687335092977408E-5</v>
      </c>
      <c r="R76">
        <v>1.7688821793339261E-5</v>
      </c>
      <c r="S76">
        <v>0</v>
      </c>
      <c r="T76">
        <v>3.0939471245058722E-6</v>
      </c>
      <c r="U76">
        <v>3.7689841712537138E-5</v>
      </c>
      <c r="V76">
        <v>2.8103999513990209E-5</v>
      </c>
      <c r="W76">
        <v>4.4440096283607919E-5</v>
      </c>
      <c r="X76">
        <v>4.5270254960573289E-5</v>
      </c>
      <c r="Y76">
        <v>2.8170027947372521E-4</v>
      </c>
      <c r="Z76">
        <v>1.0792499070250239E-4</v>
      </c>
      <c r="AA76">
        <v>1.7479099079425301E-5</v>
      </c>
      <c r="AB76">
        <v>2.694622562801857E-5</v>
      </c>
      <c r="AC76">
        <v>2.423275743945794E-6</v>
      </c>
      <c r="AD76">
        <v>2.315585135227889E-6</v>
      </c>
      <c r="AE76">
        <v>8.9082022083157485E-6</v>
      </c>
      <c r="AF76">
        <v>1.081639321423967E-5</v>
      </c>
      <c r="AG76">
        <v>3.1700608732563488E-7</v>
      </c>
      <c r="AH76">
        <v>1.8750945912710049E-5</v>
      </c>
      <c r="AI76">
        <v>3.0195834918862089E-6</v>
      </c>
      <c r="AJ76">
        <v>3.9758173790899397E-5</v>
      </c>
      <c r="AK76">
        <v>0</v>
      </c>
      <c r="AL76">
        <v>3.725778212872365E-5</v>
      </c>
      <c r="AM76">
        <v>8.7178450524862279E-4</v>
      </c>
      <c r="AN76">
        <v>0</v>
      </c>
      <c r="AO76">
        <v>1.855352319507886E-6</v>
      </c>
      <c r="AP76">
        <v>72.981757227110876</v>
      </c>
      <c r="AQ76">
        <v>0</v>
      </c>
      <c r="AR76">
        <v>5.0003047731767101</v>
      </c>
      <c r="AS76">
        <v>0</v>
      </c>
      <c r="AT76">
        <v>0</v>
      </c>
      <c r="AU76">
        <v>384.10375234499372</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U84" si="0">E5+E42</f>
        <v>0.14478919077364019</v>
      </c>
      <c r="F79">
        <f t="shared" si="0"/>
        <v>0.20409134119901989</v>
      </c>
      <c r="G79">
        <f t="shared" si="0"/>
        <v>2.0002620526055316E-5</v>
      </c>
      <c r="H79">
        <f t="shared" si="0"/>
        <v>1.360621227907155E-9</v>
      </c>
      <c r="I79">
        <f t="shared" si="0"/>
        <v>8.3444642709438887E-11</v>
      </c>
      <c r="J79">
        <f t="shared" si="0"/>
        <v>1.2261833950242712E-3</v>
      </c>
      <c r="K79">
        <f t="shared" si="0"/>
        <v>1.2919683497712688E-5</v>
      </c>
      <c r="L79">
        <f t="shared" si="0"/>
        <v>2.0922874860009321E-4</v>
      </c>
      <c r="M79">
        <f t="shared" si="0"/>
        <v>5.973231741421758E-4</v>
      </c>
      <c r="N79">
        <f t="shared" si="0"/>
        <v>2.64575973579301E-10</v>
      </c>
      <c r="O79">
        <f t="shared" si="0"/>
        <v>3.6975679833207869E-10</v>
      </c>
      <c r="P79">
        <f t="shared" si="0"/>
        <v>2.8989841374514993E-3</v>
      </c>
      <c r="Q79">
        <f t="shared" si="0"/>
        <v>3.7022845879075873E-3</v>
      </c>
      <c r="R79">
        <f t="shared" si="0"/>
        <v>8.3061247151577844E-7</v>
      </c>
      <c r="S79">
        <f t="shared" si="0"/>
        <v>0</v>
      </c>
      <c r="T79">
        <f t="shared" si="0"/>
        <v>1.1685080661079028E-6</v>
      </c>
      <c r="U79">
        <f t="shared" si="0"/>
        <v>5.4275076928570217E-9</v>
      </c>
      <c r="V79">
        <f t="shared" si="0"/>
        <v>1.1126263408854821E-8</v>
      </c>
      <c r="W79">
        <f t="shared" si="0"/>
        <v>3.7079162862515197E-4</v>
      </c>
      <c r="X79">
        <f t="shared" si="0"/>
        <v>2.4620365587713078E-4</v>
      </c>
      <c r="Y79">
        <f t="shared" si="0"/>
        <v>0</v>
      </c>
      <c r="Z79">
        <f t="shared" si="0"/>
        <v>2.3622454613423242E-6</v>
      </c>
      <c r="AA79">
        <f t="shared" si="0"/>
        <v>3.1358695262479044E-4</v>
      </c>
      <c r="AB79">
        <f t="shared" si="0"/>
        <v>2.1415590513278881E-4</v>
      </c>
      <c r="AC79">
        <f t="shared" si="0"/>
        <v>6.2791335457882476E-5</v>
      </c>
      <c r="AD79">
        <f t="shared" si="0"/>
        <v>2.2646317055806815E-4</v>
      </c>
      <c r="AE79">
        <f t="shared" si="0"/>
        <v>6.3486135722652149E-4</v>
      </c>
      <c r="AF79">
        <f t="shared" si="0"/>
        <v>1.9288397400468858E-5</v>
      </c>
      <c r="AG79">
        <f t="shared" si="0"/>
        <v>0</v>
      </c>
      <c r="AH79">
        <f t="shared" si="0"/>
        <v>2.904267873297984E-4</v>
      </c>
      <c r="AI79">
        <f t="shared" si="0"/>
        <v>2.2521670872808902E-3</v>
      </c>
      <c r="AJ79">
        <f t="shared" si="0"/>
        <v>3.0719681223980897E-4</v>
      </c>
      <c r="AK79">
        <f t="shared" si="0"/>
        <v>0</v>
      </c>
      <c r="AL79">
        <f t="shared" si="0"/>
        <v>3.1213671119524757E-4</v>
      </c>
      <c r="AM79">
        <f t="shared" si="0"/>
        <v>1.841114724308988E-4</v>
      </c>
      <c r="AN79">
        <f t="shared" si="0"/>
        <v>0</v>
      </c>
      <c r="AO79">
        <f t="shared" si="0"/>
        <v>1.0459984394425598E-3</v>
      </c>
      <c r="AP79">
        <f t="shared" si="0"/>
        <v>32407.538937968919</v>
      </c>
      <c r="AQ79">
        <f t="shared" si="0"/>
        <v>0</v>
      </c>
      <c r="AR79">
        <f t="shared" si="0"/>
        <v>2094.6014834141579</v>
      </c>
      <c r="AS79">
        <f t="shared" si="0"/>
        <v>18448.999994951639</v>
      </c>
      <c r="AT79">
        <f t="shared" si="0"/>
        <v>87458.01493217994</v>
      </c>
      <c r="AU79">
        <f t="shared" si="0"/>
        <v>18407.19022189614</v>
      </c>
    </row>
    <row r="80" spans="1:47" x14ac:dyDescent="0.25">
      <c r="A80" s="146"/>
      <c r="B80" s="1" t="s">
        <v>4</v>
      </c>
      <c r="C80" s="1" t="s">
        <v>4</v>
      </c>
      <c r="D80" s="1" t="s">
        <v>41</v>
      </c>
      <c r="E80">
        <f t="shared" si="0"/>
        <v>7.3789681647401337E-2</v>
      </c>
      <c r="F80">
        <f t="shared" si="0"/>
        <v>0.12589694221350109</v>
      </c>
      <c r="G80">
        <f t="shared" si="0"/>
        <v>1.9009281244479967E-3</v>
      </c>
      <c r="H80">
        <f t="shared" si="0"/>
        <v>3.5870085914425627E-4</v>
      </c>
      <c r="I80">
        <f t="shared" si="0"/>
        <v>2.6419270638986152E-3</v>
      </c>
      <c r="J80">
        <f t="shared" si="0"/>
        <v>6.9445658696612707E-3</v>
      </c>
      <c r="K80">
        <f t="shared" si="0"/>
        <v>1.197974973934344E-4</v>
      </c>
      <c r="L80">
        <f t="shared" si="0"/>
        <v>3.0252795437631028E-2</v>
      </c>
      <c r="M80">
        <f t="shared" si="0"/>
        <v>1.4987902101084454E-2</v>
      </c>
      <c r="N80">
        <f t="shared" si="0"/>
        <v>5.4122632114179453E-3</v>
      </c>
      <c r="O80">
        <f t="shared" si="0"/>
        <v>3.5791330713838574E-5</v>
      </c>
      <c r="P80">
        <f t="shared" si="0"/>
        <v>3.0384274148307078E-3</v>
      </c>
      <c r="Q80">
        <f t="shared" si="0"/>
        <v>2.2979621100389452E-3</v>
      </c>
      <c r="R80">
        <f t="shared" si="0"/>
        <v>6.189870478029158E-4</v>
      </c>
      <c r="S80">
        <f t="shared" si="0"/>
        <v>0</v>
      </c>
      <c r="T80">
        <f t="shared" si="0"/>
        <v>9.4915095574737507E-4</v>
      </c>
      <c r="U80">
        <f t="shared" si="0"/>
        <v>2.8173579583878373E-3</v>
      </c>
      <c r="V80">
        <f t="shared" si="0"/>
        <v>7.4908140959170626E-3</v>
      </c>
      <c r="W80">
        <f t="shared" si="0"/>
        <v>1.0319969736928203E-2</v>
      </c>
      <c r="X80">
        <f t="shared" si="0"/>
        <v>8.3016741633065768E-3</v>
      </c>
      <c r="Y80">
        <f t="shared" si="0"/>
        <v>1.0045059044800774E-3</v>
      </c>
      <c r="Z80">
        <f t="shared" si="0"/>
        <v>2.953721699181218E-3</v>
      </c>
      <c r="AA80">
        <f t="shared" si="0"/>
        <v>4.5568250979081903E-2</v>
      </c>
      <c r="AB80">
        <f t="shared" si="0"/>
        <v>1.7245885655435875E-4</v>
      </c>
      <c r="AC80">
        <f t="shared" si="0"/>
        <v>2.8052113469532246E-3</v>
      </c>
      <c r="AD80">
        <f t="shared" si="0"/>
        <v>4.3805748909639059E-3</v>
      </c>
      <c r="AE80">
        <f t="shared" si="0"/>
        <v>5.21172204209656E-3</v>
      </c>
      <c r="AF80">
        <f t="shared" si="0"/>
        <v>2.061475256974307E-6</v>
      </c>
      <c r="AG80">
        <f t="shared" si="0"/>
        <v>0</v>
      </c>
      <c r="AH80">
        <f t="shared" si="0"/>
        <v>4.1190399694372879E-5</v>
      </c>
      <c r="AI80">
        <f t="shared" si="0"/>
        <v>3.0497585610230475E-3</v>
      </c>
      <c r="AJ80">
        <f t="shared" si="0"/>
        <v>1.0691905107460475E-3</v>
      </c>
      <c r="AK80">
        <f t="shared" si="0"/>
        <v>0</v>
      </c>
      <c r="AL80">
        <f t="shared" si="0"/>
        <v>1.0888596157428952E-3</v>
      </c>
      <c r="AM80">
        <f t="shared" si="0"/>
        <v>9.9681111659676263E-4</v>
      </c>
      <c r="AN80">
        <f t="shared" si="0"/>
        <v>0</v>
      </c>
      <c r="AO80">
        <f t="shared" si="0"/>
        <v>3.3585591025354182E-3</v>
      </c>
      <c r="AP80">
        <f t="shared" si="0"/>
        <v>103156.25639073015</v>
      </c>
      <c r="AQ80">
        <f t="shared" si="0"/>
        <v>337.45639144344977</v>
      </c>
      <c r="AR80">
        <f t="shared" si="0"/>
        <v>0</v>
      </c>
      <c r="AS80">
        <f t="shared" si="0"/>
        <v>62583.49559013285</v>
      </c>
      <c r="AT80">
        <f t="shared" si="0"/>
        <v>178989.16574584899</v>
      </c>
      <c r="AU80">
        <f t="shared" si="0"/>
        <v>48690.369621283913</v>
      </c>
    </row>
    <row r="81" spans="1:47" x14ac:dyDescent="0.25">
      <c r="A81" s="146"/>
      <c r="B81" s="1" t="s">
        <v>5</v>
      </c>
      <c r="C81" s="1" t="s">
        <v>5</v>
      </c>
      <c r="D81" s="1" t="s">
        <v>42</v>
      </c>
      <c r="E81">
        <f t="shared" si="0"/>
        <v>2.4962343977518228E-3</v>
      </c>
      <c r="F81">
        <f t="shared" si="0"/>
        <v>7.8293246720100051E-4</v>
      </c>
      <c r="G81">
        <f t="shared" si="0"/>
        <v>1.3025860893615217E-2</v>
      </c>
      <c r="H81">
        <f t="shared" si="0"/>
        <v>4.1370890827272216E-4</v>
      </c>
      <c r="I81">
        <f t="shared" si="0"/>
        <v>5.3200161519972823E-4</v>
      </c>
      <c r="J81">
        <f t="shared" si="0"/>
        <v>2.8232823242092272E-4</v>
      </c>
      <c r="K81">
        <f t="shared" si="0"/>
        <v>2.7196735687007958E-5</v>
      </c>
      <c r="L81">
        <f t="shared" si="0"/>
        <v>5.7065062673783439E-4</v>
      </c>
      <c r="M81">
        <f t="shared" si="0"/>
        <v>1.9323959889026707E-4</v>
      </c>
      <c r="N81">
        <f t="shared" si="0"/>
        <v>8.0306390931143726E-5</v>
      </c>
      <c r="O81">
        <f t="shared" si="0"/>
        <v>4.2145825549663255E-5</v>
      </c>
      <c r="P81">
        <f t="shared" si="0"/>
        <v>3.4580491343577571E-3</v>
      </c>
      <c r="Q81">
        <f t="shared" si="0"/>
        <v>5.249111296494796E-4</v>
      </c>
      <c r="R81">
        <f t="shared" si="0"/>
        <v>3.1135159850761099E-6</v>
      </c>
      <c r="S81">
        <f t="shared" si="0"/>
        <v>0</v>
      </c>
      <c r="T81">
        <f t="shared" si="0"/>
        <v>3.3921953229700609E-4</v>
      </c>
      <c r="U81">
        <f t="shared" si="0"/>
        <v>9.4497517976944111E-4</v>
      </c>
      <c r="V81">
        <f t="shared" si="0"/>
        <v>1.3856234407860484E-3</v>
      </c>
      <c r="W81">
        <f t="shared" si="0"/>
        <v>1.0976168263248562E-3</v>
      </c>
      <c r="X81">
        <f t="shared" si="0"/>
        <v>1.2422187955137998E-3</v>
      </c>
      <c r="Y81">
        <f t="shared" si="0"/>
        <v>8.0125537806517239E-6</v>
      </c>
      <c r="Z81">
        <f t="shared" si="0"/>
        <v>3.7208634039301361E-5</v>
      </c>
      <c r="AA81">
        <f t="shared" si="0"/>
        <v>8.5480404096765637E-4</v>
      </c>
      <c r="AB81">
        <f t="shared" si="0"/>
        <v>1.8670795691916285E-5</v>
      </c>
      <c r="AC81">
        <f t="shared" si="0"/>
        <v>1.3458741959047339E-6</v>
      </c>
      <c r="AD81">
        <f t="shared" si="0"/>
        <v>1.0632020785643111E-6</v>
      </c>
      <c r="AE81">
        <f t="shared" si="0"/>
        <v>5.8151382606001422E-6</v>
      </c>
      <c r="AF81">
        <f t="shared" si="0"/>
        <v>1.0512135022421348E-6</v>
      </c>
      <c r="AG81">
        <f t="shared" si="0"/>
        <v>1.6802634965496552E-7</v>
      </c>
      <c r="AH81">
        <f t="shared" si="0"/>
        <v>7.8290519702999091E-6</v>
      </c>
      <c r="AI81">
        <f t="shared" si="0"/>
        <v>1.5791182359896053E-6</v>
      </c>
      <c r="AJ81">
        <f t="shared" si="0"/>
        <v>2.5020355208246259E-4</v>
      </c>
      <c r="AK81">
        <f t="shared" si="0"/>
        <v>0</v>
      </c>
      <c r="AL81">
        <f t="shared" si="0"/>
        <v>2.5464614013501929E-4</v>
      </c>
      <c r="AM81">
        <f t="shared" si="0"/>
        <v>8.472533760947857E-4</v>
      </c>
      <c r="AN81">
        <f t="shared" si="0"/>
        <v>0</v>
      </c>
      <c r="AO81">
        <f t="shared" si="0"/>
        <v>8.8676559284930314E-7</v>
      </c>
      <c r="AP81">
        <f t="shared" si="0"/>
        <v>59017.702100749826</v>
      </c>
      <c r="AQ81">
        <f t="shared" si="0"/>
        <v>0</v>
      </c>
      <c r="AR81">
        <f t="shared" si="0"/>
        <v>36352.098775916929</v>
      </c>
      <c r="AS81">
        <f t="shared" si="0"/>
        <v>61693.842441439068</v>
      </c>
      <c r="AT81">
        <f t="shared" si="0"/>
        <v>101990.1616657649</v>
      </c>
      <c r="AU81">
        <f t="shared" si="0"/>
        <v>61626.680375194737</v>
      </c>
    </row>
    <row r="82" spans="1:47" x14ac:dyDescent="0.25">
      <c r="A82" s="146"/>
      <c r="B82" s="1" t="s">
        <v>6</v>
      </c>
      <c r="C82" s="1" t="s">
        <v>6</v>
      </c>
      <c r="D82" s="1" t="s">
        <v>43</v>
      </c>
      <c r="E82">
        <f t="shared" si="0"/>
        <v>2.6435635541906546E-3</v>
      </c>
      <c r="F82">
        <f t="shared" si="0"/>
        <v>2.4195956932627268E-3</v>
      </c>
      <c r="G82">
        <f t="shared" si="0"/>
        <v>8.7018071932681452E-3</v>
      </c>
      <c r="H82">
        <f t="shared" si="0"/>
        <v>1.934015319968943E-2</v>
      </c>
      <c r="I82">
        <f t="shared" si="0"/>
        <v>4.3683829516023918E-4</v>
      </c>
      <c r="J82">
        <f t="shared" si="0"/>
        <v>8.4348901122010102E-4</v>
      </c>
      <c r="K82">
        <f t="shared" si="0"/>
        <v>2.8597704316530562E-6</v>
      </c>
      <c r="L82">
        <f t="shared" si="0"/>
        <v>9.2765664751630564E-3</v>
      </c>
      <c r="M82">
        <f t="shared" si="0"/>
        <v>2.579335494073679E-3</v>
      </c>
      <c r="N82">
        <f t="shared" si="0"/>
        <v>1.0131190897920119E-4</v>
      </c>
      <c r="O82">
        <f t="shared" si="0"/>
        <v>1.156743473993606E-5</v>
      </c>
      <c r="P82">
        <f t="shared" si="0"/>
        <v>3.0064128842355498E-3</v>
      </c>
      <c r="Q82">
        <f t="shared" si="0"/>
        <v>9.2634876309927237E-4</v>
      </c>
      <c r="R82">
        <f t="shared" si="0"/>
        <v>3.1677319031701359E-6</v>
      </c>
      <c r="S82">
        <f t="shared" si="0"/>
        <v>0</v>
      </c>
      <c r="T82">
        <f t="shared" si="0"/>
        <v>2.0431941394923189E-4</v>
      </c>
      <c r="U82">
        <f t="shared" si="0"/>
        <v>8.3719825530753121E-5</v>
      </c>
      <c r="V82">
        <f t="shared" si="0"/>
        <v>9.0347514254523155E-5</v>
      </c>
      <c r="W82">
        <f t="shared" si="0"/>
        <v>4.1805902204466398E-4</v>
      </c>
      <c r="X82">
        <f t="shared" si="0"/>
        <v>5.2781129288805039E-4</v>
      </c>
      <c r="Y82">
        <f t="shared" si="0"/>
        <v>1.1976367871005438E-4</v>
      </c>
      <c r="Z82">
        <f t="shared" si="0"/>
        <v>7.0994101673118692E-4</v>
      </c>
      <c r="AA82">
        <f t="shared" si="0"/>
        <v>1.2146967592674788E-2</v>
      </c>
      <c r="AB82">
        <f t="shared" si="0"/>
        <v>1.1573413891124945E-5</v>
      </c>
      <c r="AC82">
        <f t="shared" si="0"/>
        <v>5.0634393232918663E-5</v>
      </c>
      <c r="AD82">
        <f t="shared" si="0"/>
        <v>9.5441042575148807E-5</v>
      </c>
      <c r="AE82">
        <f t="shared" si="0"/>
        <v>1.1646173269109933E-4</v>
      </c>
      <c r="AF82">
        <f t="shared" si="0"/>
        <v>7.2703763632109953E-7</v>
      </c>
      <c r="AG82">
        <f t="shared" si="0"/>
        <v>0</v>
      </c>
      <c r="AH82">
        <f t="shared" si="0"/>
        <v>2.1155366307456368E-6</v>
      </c>
      <c r="AI82">
        <f t="shared" si="0"/>
        <v>5.3836235120732607E-5</v>
      </c>
      <c r="AJ82">
        <f t="shared" si="0"/>
        <v>3.4352367689145496E-6</v>
      </c>
      <c r="AK82">
        <f t="shared" si="0"/>
        <v>0</v>
      </c>
      <c r="AL82">
        <f t="shared" si="0"/>
        <v>3.5951802839046109E-6</v>
      </c>
      <c r="AM82">
        <f t="shared" si="0"/>
        <v>2.5821081952129646E-4</v>
      </c>
      <c r="AN82">
        <f t="shared" si="0"/>
        <v>0</v>
      </c>
      <c r="AO82">
        <f t="shared" si="0"/>
        <v>4.7707662591989355E-5</v>
      </c>
      <c r="AP82">
        <f t="shared" si="0"/>
        <v>0</v>
      </c>
      <c r="AQ82">
        <f t="shared" si="0"/>
        <v>0</v>
      </c>
      <c r="AR82">
        <f t="shared" si="0"/>
        <v>2.5075718954558842E-4</v>
      </c>
      <c r="AS82">
        <f t="shared" si="0"/>
        <v>3339.7659416551251</v>
      </c>
      <c r="AT82">
        <f t="shared" si="0"/>
        <v>5669.0021835704538</v>
      </c>
      <c r="AU82">
        <f t="shared" si="0"/>
        <v>2885.21605321379</v>
      </c>
    </row>
    <row r="83" spans="1:47" x14ac:dyDescent="0.25">
      <c r="A83" s="146"/>
      <c r="B83" s="1" t="s">
        <v>7</v>
      </c>
      <c r="C83" s="1" t="s">
        <v>7</v>
      </c>
      <c r="D83" s="1" t="s">
        <v>44</v>
      </c>
      <c r="E83">
        <f t="shared" si="0"/>
        <v>1.2080457620735911E-3</v>
      </c>
      <c r="F83">
        <f t="shared" si="0"/>
        <v>4.345722474346479E-4</v>
      </c>
      <c r="G83">
        <f t="shared" si="0"/>
        <v>2.3644773351306969E-3</v>
      </c>
      <c r="H83">
        <f t="shared" si="0"/>
        <v>1.0096601777309923E-2</v>
      </c>
      <c r="I83">
        <f t="shared" si="0"/>
        <v>0.12251744411988927</v>
      </c>
      <c r="J83">
        <f t="shared" si="0"/>
        <v>5.1831077164363757E-4</v>
      </c>
      <c r="K83">
        <f t="shared" si="0"/>
        <v>1.6681309161792459E-4</v>
      </c>
      <c r="L83">
        <f t="shared" si="0"/>
        <v>7.5392089890534983E-4</v>
      </c>
      <c r="M83">
        <f t="shared" si="0"/>
        <v>7.8504881263777488E-4</v>
      </c>
      <c r="N83">
        <f t="shared" si="0"/>
        <v>2.6025782353442418E-3</v>
      </c>
      <c r="O83">
        <f t="shared" si="0"/>
        <v>2.1505730696507623E-2</v>
      </c>
      <c r="P83">
        <f t="shared" si="0"/>
        <v>1.8242478695048542E-3</v>
      </c>
      <c r="Q83">
        <f t="shared" si="0"/>
        <v>5.298229751880075E-2</v>
      </c>
      <c r="R83">
        <f t="shared" si="0"/>
        <v>3.8300715786204512E-7</v>
      </c>
      <c r="S83">
        <f t="shared" si="0"/>
        <v>0</v>
      </c>
      <c r="T83">
        <f t="shared" si="0"/>
        <v>6.5624923470710707E-4</v>
      </c>
      <c r="U83">
        <f t="shared" si="0"/>
        <v>5.4930301531477647E-4</v>
      </c>
      <c r="V83">
        <f t="shared" si="0"/>
        <v>4.2392156875257424E-7</v>
      </c>
      <c r="W83">
        <f t="shared" si="0"/>
        <v>2.0092096296712975E-4</v>
      </c>
      <c r="X83">
        <f t="shared" si="0"/>
        <v>7.0262213076331573E-4</v>
      </c>
      <c r="Y83">
        <f t="shared" si="0"/>
        <v>7.5113760624569994E-4</v>
      </c>
      <c r="Z83">
        <f t="shared" si="0"/>
        <v>4.0020985217443839E-4</v>
      </c>
      <c r="AA83">
        <f t="shared" si="0"/>
        <v>1.1351370969593228E-3</v>
      </c>
      <c r="AB83">
        <f t="shared" si="0"/>
        <v>9.1722417993246738E-4</v>
      </c>
      <c r="AC83">
        <f t="shared" si="0"/>
        <v>4.8365029938009437E-5</v>
      </c>
      <c r="AD83">
        <f t="shared" si="0"/>
        <v>5.9382172164266393E-5</v>
      </c>
      <c r="AE83">
        <f t="shared" si="0"/>
        <v>6.3579100581063184E-4</v>
      </c>
      <c r="AF83">
        <f t="shared" si="0"/>
        <v>5.3042710744567517E-4</v>
      </c>
      <c r="AG83">
        <f t="shared" si="0"/>
        <v>1.8429737520417719E-5</v>
      </c>
      <c r="AH83">
        <f t="shared" si="0"/>
        <v>3.6315065620031875E-3</v>
      </c>
      <c r="AI83">
        <f t="shared" si="0"/>
        <v>6.7555344000125029E-5</v>
      </c>
      <c r="AJ83">
        <f t="shared" si="0"/>
        <v>1.4809840911862262E-2</v>
      </c>
      <c r="AK83">
        <f t="shared" si="0"/>
        <v>0</v>
      </c>
      <c r="AL83">
        <f t="shared" si="0"/>
        <v>1.5041198579652117E-2</v>
      </c>
      <c r="AM83">
        <f t="shared" si="0"/>
        <v>6.6797714784120055E-3</v>
      </c>
      <c r="AN83">
        <f t="shared" si="0"/>
        <v>0</v>
      </c>
      <c r="AO83">
        <f t="shared" si="0"/>
        <v>1.5002201743815564E-4</v>
      </c>
      <c r="AP83">
        <f t="shared" si="0"/>
        <v>3855.6870459373781</v>
      </c>
      <c r="AQ83">
        <f t="shared" si="0"/>
        <v>0</v>
      </c>
      <c r="AR83">
        <f t="shared" si="0"/>
        <v>0.4550543284598989</v>
      </c>
      <c r="AS83">
        <f t="shared" si="0"/>
        <v>3286.4062093040811</v>
      </c>
      <c r="AT83">
        <f t="shared" si="0"/>
        <v>28703.907749054539</v>
      </c>
      <c r="AU83">
        <f t="shared" si="0"/>
        <v>5802.6307717344098</v>
      </c>
    </row>
    <row r="84" spans="1:47" x14ac:dyDescent="0.25">
      <c r="A84" s="146"/>
      <c r="B84" s="1" t="s">
        <v>8</v>
      </c>
      <c r="C84" s="1" t="s">
        <v>8</v>
      </c>
      <c r="D84" s="1" t="s">
        <v>45</v>
      </c>
      <c r="E84">
        <f t="shared" si="0"/>
        <v>4.9849850449388868E-3</v>
      </c>
      <c r="F84">
        <f t="shared" si="0"/>
        <v>7.0873198183269851E-3</v>
      </c>
      <c r="G84">
        <f t="shared" si="0"/>
        <v>1.9925871337172756E-3</v>
      </c>
      <c r="H84">
        <f t="shared" si="0"/>
        <v>1.0152022000274135E-2</v>
      </c>
      <c r="I84">
        <f t="shared" si="0"/>
        <v>5.3292908629412787E-3</v>
      </c>
      <c r="J84">
        <f t="shared" si="0"/>
        <v>0.12740187002319101</v>
      </c>
      <c r="K84">
        <f t="shared" si="0"/>
        <v>3.0025482609369139E-3</v>
      </c>
      <c r="L84">
        <f t="shared" si="0"/>
        <v>6.8206288519389443E-3</v>
      </c>
      <c r="M84">
        <f t="shared" si="0"/>
        <v>1.7336022312900299E-2</v>
      </c>
      <c r="N84">
        <f t="shared" si="0"/>
        <v>7.115284992855477E-4</v>
      </c>
      <c r="O84">
        <f t="shared" si="0"/>
        <v>1.2103901005552911E-3</v>
      </c>
      <c r="P84">
        <f t="shared" si="0"/>
        <v>3.7289478303632771E-3</v>
      </c>
      <c r="Q84">
        <f t="shared" si="0"/>
        <v>2.1521940490566308E-3</v>
      </c>
      <c r="R84">
        <f t="shared" si="0"/>
        <v>7.089459509715E-5</v>
      </c>
      <c r="S84">
        <f t="shared" si="0"/>
        <v>0</v>
      </c>
      <c r="T84">
        <f t="shared" si="0"/>
        <v>5.5324885477276776E-4</v>
      </c>
      <c r="U84">
        <f t="shared" si="0"/>
        <v>1.5252937637272408E-3</v>
      </c>
      <c r="V84">
        <f t="shared" si="0"/>
        <v>6.5561082031089239E-4</v>
      </c>
      <c r="W84">
        <f t="shared" si="0"/>
        <v>7.5255698667437837E-3</v>
      </c>
      <c r="X84">
        <f t="shared" si="0"/>
        <v>6.1120349752084796E-3</v>
      </c>
      <c r="Y84">
        <f t="shared" si="0"/>
        <v>6.550059235184779E-4</v>
      </c>
      <c r="Z84">
        <f t="shared" si="0"/>
        <v>4.0064551784341398E-3</v>
      </c>
      <c r="AA84">
        <f t="shared" si="0"/>
        <v>9.7726707781523245E-3</v>
      </c>
      <c r="AB84">
        <f t="shared" si="0"/>
        <v>7.0886251175517241E-4</v>
      </c>
      <c r="AC84">
        <f t="shared" si="0"/>
        <v>6.809953826897941E-5</v>
      </c>
      <c r="AD84">
        <f t="shared" si="0"/>
        <v>7.5504769939084007E-5</v>
      </c>
      <c r="AE84">
        <f t="shared" si="0"/>
        <v>4.1056914838454424E-4</v>
      </c>
      <c r="AF84">
        <f t="shared" si="0"/>
        <v>2.2870254932607736E-4</v>
      </c>
      <c r="AG84">
        <f t="shared" si="0"/>
        <v>4.2623543125665282E-6</v>
      </c>
      <c r="AH84">
        <f t="shared" si="0"/>
        <v>9.9182784184493862E-4</v>
      </c>
      <c r="AI84">
        <f t="shared" si="0"/>
        <v>8.646411430871804E-5</v>
      </c>
      <c r="AJ84">
        <f t="shared" si="0"/>
        <v>3.197522454505765E-4</v>
      </c>
      <c r="AK84">
        <f t="shared" si="0"/>
        <v>0</v>
      </c>
      <c r="AL84">
        <f t="shared" si="0"/>
        <v>3.2764503826654911E-4</v>
      </c>
      <c r="AM84">
        <f t="shared" si="0"/>
        <v>3.6438876837602587E-3</v>
      </c>
      <c r="AN84">
        <f t="shared" si="0"/>
        <v>0</v>
      </c>
      <c r="AO84">
        <f t="shared" si="0"/>
        <v>1.767609407531055E-4</v>
      </c>
      <c r="AP84">
        <f t="shared" si="0"/>
        <v>10637.462776304466</v>
      </c>
      <c r="AQ84">
        <f t="shared" si="0"/>
        <v>0</v>
      </c>
      <c r="AR84">
        <f t="shared" si="0"/>
        <v>17157.049317000001</v>
      </c>
      <c r="AS84">
        <f t="shared" ref="AS84:AU99" si="1">AS10+AS47</f>
        <v>10768.347929335871</v>
      </c>
      <c r="AT84">
        <f t="shared" si="1"/>
        <v>59879.444416302933</v>
      </c>
      <c r="AU84">
        <f t="shared" si="1"/>
        <v>12467.68308716446</v>
      </c>
    </row>
    <row r="85" spans="1:47" x14ac:dyDescent="0.25">
      <c r="A85" s="146"/>
      <c r="B85" s="1" t="s">
        <v>9</v>
      </c>
      <c r="C85" s="1" t="s">
        <v>9</v>
      </c>
      <c r="D85" s="1" t="s">
        <v>46</v>
      </c>
      <c r="E85">
        <f t="shared" ref="E85:AT91" si="2">E11+E48</f>
        <v>7.1379923456028581E-3</v>
      </c>
      <c r="F85">
        <f t="shared" si="2"/>
        <v>6.7872377016773883E-4</v>
      </c>
      <c r="G85">
        <f t="shared" si="2"/>
        <v>0</v>
      </c>
      <c r="H85">
        <f t="shared" si="2"/>
        <v>2.3955960308664359E-5</v>
      </c>
      <c r="I85">
        <f t="shared" si="2"/>
        <v>1.7604754440704384E-5</v>
      </c>
      <c r="J85">
        <f t="shared" si="2"/>
        <v>6.7295038636292352E-6</v>
      </c>
      <c r="K85">
        <f t="shared" si="2"/>
        <v>0</v>
      </c>
      <c r="L85">
        <f t="shared" si="2"/>
        <v>9.0685192988489586E-5</v>
      </c>
      <c r="M85">
        <f t="shared" si="2"/>
        <v>4.1245877314529425E-4</v>
      </c>
      <c r="N85">
        <f t="shared" si="2"/>
        <v>0</v>
      </c>
      <c r="O85">
        <f t="shared" si="2"/>
        <v>8.8823015295698274E-5</v>
      </c>
      <c r="P85">
        <f t="shared" si="2"/>
        <v>5.9717998159224756E-6</v>
      </c>
      <c r="Q85">
        <f t="shared" si="2"/>
        <v>3.3736820932190258E-5</v>
      </c>
      <c r="R85">
        <f t="shared" si="2"/>
        <v>3.6832770731188432E-9</v>
      </c>
      <c r="S85">
        <f t="shared" si="2"/>
        <v>0</v>
      </c>
      <c r="T85">
        <f t="shared" si="2"/>
        <v>2.4618644091090488E-6</v>
      </c>
      <c r="U85">
        <f t="shared" si="2"/>
        <v>0</v>
      </c>
      <c r="V85">
        <f t="shared" si="2"/>
        <v>0</v>
      </c>
      <c r="W85">
        <f t="shared" si="2"/>
        <v>7.6106524605736062E-6</v>
      </c>
      <c r="X85">
        <f t="shared" si="2"/>
        <v>1.0444532428231193E-5</v>
      </c>
      <c r="Y85">
        <f t="shared" si="2"/>
        <v>1.5089539862696879E-4</v>
      </c>
      <c r="Z85">
        <f t="shared" si="2"/>
        <v>2.6283575693392552E-6</v>
      </c>
      <c r="AA85">
        <f t="shared" si="2"/>
        <v>1.3673849175614041E-4</v>
      </c>
      <c r="AB85">
        <f t="shared" si="2"/>
        <v>2.352689475365401E-4</v>
      </c>
      <c r="AC85">
        <f t="shared" si="2"/>
        <v>7.1580811812924165E-5</v>
      </c>
      <c r="AD85">
        <f t="shared" si="2"/>
        <v>6.5177338261207838E-5</v>
      </c>
      <c r="AE85">
        <f t="shared" si="2"/>
        <v>6.7178609863649368E-4</v>
      </c>
      <c r="AF85">
        <f t="shared" si="2"/>
        <v>5.570589763367786E-4</v>
      </c>
      <c r="AG85">
        <f t="shared" si="2"/>
        <v>0</v>
      </c>
      <c r="AH85">
        <f t="shared" si="2"/>
        <v>1.2059811386651307E-3</v>
      </c>
      <c r="AI85">
        <f t="shared" si="2"/>
        <v>1.0527185431063893E-4</v>
      </c>
      <c r="AJ85">
        <f t="shared" si="2"/>
        <v>9.2742240378967176E-10</v>
      </c>
      <c r="AK85">
        <f t="shared" si="2"/>
        <v>0</v>
      </c>
      <c r="AL85">
        <f t="shared" si="2"/>
        <v>0</v>
      </c>
      <c r="AM85">
        <f t="shared" si="2"/>
        <v>2.3995056122007291E-6</v>
      </c>
      <c r="AN85">
        <f t="shared" si="2"/>
        <v>0</v>
      </c>
      <c r="AO85">
        <f t="shared" si="2"/>
        <v>4.9393115217329648E-5</v>
      </c>
      <c r="AP85">
        <f t="shared" si="2"/>
        <v>35.20724068354599</v>
      </c>
      <c r="AQ85">
        <f t="shared" si="2"/>
        <v>70.824806712119624</v>
      </c>
      <c r="AR85">
        <f t="shared" si="2"/>
        <v>0</v>
      </c>
      <c r="AS85">
        <f t="shared" si="2"/>
        <v>249.73539219838321</v>
      </c>
      <c r="AT85">
        <f t="shared" si="2"/>
        <v>557.4728200681393</v>
      </c>
      <c r="AU85">
        <f t="shared" si="1"/>
        <v>651.57590890232723</v>
      </c>
    </row>
    <row r="86" spans="1:47" x14ac:dyDescent="0.25">
      <c r="A86" s="146"/>
      <c r="B86" s="1" t="s">
        <v>10</v>
      </c>
      <c r="C86" s="1" t="s">
        <v>10</v>
      </c>
      <c r="D86" s="1" t="s">
        <v>47</v>
      </c>
      <c r="E86">
        <f t="shared" si="2"/>
        <v>1.6937114878456679E-2</v>
      </c>
      <c r="F86">
        <f t="shared" si="2"/>
        <v>5.0390232812707316E-3</v>
      </c>
      <c r="G86">
        <f t="shared" si="2"/>
        <v>3.1472193748631827E-3</v>
      </c>
      <c r="H86">
        <f t="shared" si="2"/>
        <v>1.8410413252325418E-2</v>
      </c>
      <c r="I86">
        <f t="shared" si="2"/>
        <v>3.5765707904325682E-3</v>
      </c>
      <c r="J86">
        <f t="shared" si="2"/>
        <v>7.3172232014329939E-3</v>
      </c>
      <c r="K86">
        <f t="shared" si="2"/>
        <v>1.6132392302004323E-2</v>
      </c>
      <c r="L86">
        <f t="shared" si="2"/>
        <v>3.3306350589979883E-2</v>
      </c>
      <c r="M86">
        <f t="shared" si="2"/>
        <v>5.9024443191244572E-2</v>
      </c>
      <c r="N86">
        <f t="shared" si="2"/>
        <v>2.7157897393243571E-3</v>
      </c>
      <c r="O86">
        <f t="shared" si="2"/>
        <v>1.232203528771366E-2</v>
      </c>
      <c r="P86">
        <f t="shared" si="2"/>
        <v>4.8208413663859053E-3</v>
      </c>
      <c r="Q86">
        <f t="shared" si="2"/>
        <v>4.5003294294073976E-3</v>
      </c>
      <c r="R86">
        <f t="shared" si="2"/>
        <v>1.8881250350671146E-4</v>
      </c>
      <c r="S86">
        <f t="shared" si="2"/>
        <v>0</v>
      </c>
      <c r="T86">
        <f t="shared" si="2"/>
        <v>5.3253910478264139E-5</v>
      </c>
      <c r="U86">
        <f t="shared" si="2"/>
        <v>4.1575816596695439E-4</v>
      </c>
      <c r="V86">
        <f t="shared" si="2"/>
        <v>4.1953894768179806E-4</v>
      </c>
      <c r="W86">
        <f t="shared" si="2"/>
        <v>8.8362320344670224E-4</v>
      </c>
      <c r="X86">
        <f t="shared" si="2"/>
        <v>5.1681469262809497E-3</v>
      </c>
      <c r="Y86">
        <f t="shared" si="2"/>
        <v>7.3183482072923675E-2</v>
      </c>
      <c r="Z86">
        <f t="shared" si="2"/>
        <v>1.5171086160916355E-3</v>
      </c>
      <c r="AA86">
        <f t="shared" si="2"/>
        <v>5.0221086139943749E-2</v>
      </c>
      <c r="AB86">
        <f t="shared" si="2"/>
        <v>5.3001496088879389E-3</v>
      </c>
      <c r="AC86">
        <f t="shared" si="2"/>
        <v>1.048652473394901E-2</v>
      </c>
      <c r="AD86">
        <f t="shared" si="2"/>
        <v>3.3169801307381419E-3</v>
      </c>
      <c r="AE86">
        <f t="shared" si="2"/>
        <v>3.2803068868197715E-3</v>
      </c>
      <c r="AF86">
        <f t="shared" si="2"/>
        <v>4.1358832325259507E-3</v>
      </c>
      <c r="AG86">
        <f t="shared" si="2"/>
        <v>1.3971293951382368E-4</v>
      </c>
      <c r="AH86">
        <f t="shared" si="2"/>
        <v>1.6088107673720795E-2</v>
      </c>
      <c r="AI86">
        <f t="shared" si="2"/>
        <v>7.3776175525489176E-3</v>
      </c>
      <c r="AJ86">
        <f t="shared" si="2"/>
        <v>8.2735720314745201E-2</v>
      </c>
      <c r="AK86">
        <f t="shared" si="2"/>
        <v>0</v>
      </c>
      <c r="AL86">
        <f t="shared" si="2"/>
        <v>8.4027944841629176E-2</v>
      </c>
      <c r="AM86">
        <f t="shared" si="2"/>
        <v>4.9999947145300417E-3</v>
      </c>
      <c r="AN86">
        <f t="shared" si="2"/>
        <v>0</v>
      </c>
      <c r="AO86">
        <f t="shared" si="2"/>
        <v>4.3049834810182921E-3</v>
      </c>
      <c r="AP86">
        <f t="shared" si="2"/>
        <v>10609.100217468005</v>
      </c>
      <c r="AQ86">
        <f t="shared" si="2"/>
        <v>3255.9932952219287</v>
      </c>
      <c r="AR86">
        <f t="shared" si="2"/>
        <v>0</v>
      </c>
      <c r="AS86">
        <f t="shared" si="2"/>
        <v>24571.907861048461</v>
      </c>
      <c r="AT86">
        <f t="shared" si="2"/>
        <v>39438.667095718287</v>
      </c>
      <c r="AU86">
        <f t="shared" si="1"/>
        <v>23039.098505755759</v>
      </c>
    </row>
    <row r="87" spans="1:47" x14ac:dyDescent="0.25">
      <c r="A87" s="146"/>
      <c r="B87" s="1" t="s">
        <v>11</v>
      </c>
      <c r="C87" s="1" t="s">
        <v>11</v>
      </c>
      <c r="D87" s="1" t="s">
        <v>48</v>
      </c>
      <c r="E87">
        <f t="shared" si="2"/>
        <v>4.9465401910584253E-3</v>
      </c>
      <c r="F87">
        <f t="shared" si="2"/>
        <v>1.2045700317937207E-2</v>
      </c>
      <c r="G87">
        <f t="shared" si="2"/>
        <v>0.15346903210093171</v>
      </c>
      <c r="H87">
        <f t="shared" si="2"/>
        <v>2.0470368946449283E-2</v>
      </c>
      <c r="I87">
        <f t="shared" si="2"/>
        <v>4.2494950819522244E-3</v>
      </c>
      <c r="J87">
        <f t="shared" si="2"/>
        <v>1.4993249035379992E-2</v>
      </c>
      <c r="K87">
        <f t="shared" si="2"/>
        <v>2.0329095303274706E-3</v>
      </c>
      <c r="L87">
        <f t="shared" si="2"/>
        <v>3.7248399304607716E-2</v>
      </c>
      <c r="M87">
        <f t="shared" si="2"/>
        <v>0.12906606418353242</v>
      </c>
      <c r="N87">
        <f t="shared" si="2"/>
        <v>5.8056030842221279E-3</v>
      </c>
      <c r="O87">
        <f t="shared" si="2"/>
        <v>3.3404206631007E-3</v>
      </c>
      <c r="P87">
        <f t="shared" si="2"/>
        <v>2.2610082785579855E-2</v>
      </c>
      <c r="Q87">
        <f t="shared" si="2"/>
        <v>2.1942766076488707E-2</v>
      </c>
      <c r="R87">
        <f t="shared" si="2"/>
        <v>7.0346024042030469E-4</v>
      </c>
      <c r="S87">
        <f t="shared" si="2"/>
        <v>0</v>
      </c>
      <c r="T87">
        <f t="shared" si="2"/>
        <v>4.7344324179524975E-3</v>
      </c>
      <c r="U87">
        <f t="shared" si="2"/>
        <v>2.133261479169991E-3</v>
      </c>
      <c r="V87">
        <f t="shared" si="2"/>
        <v>1.657190682605996E-3</v>
      </c>
      <c r="W87">
        <f t="shared" si="2"/>
        <v>1.6709500604945597E-3</v>
      </c>
      <c r="X87">
        <f t="shared" si="2"/>
        <v>7.3571961974887475E-4</v>
      </c>
      <c r="Y87">
        <f t="shared" si="2"/>
        <v>2.334831668412285E-3</v>
      </c>
      <c r="Z87">
        <f t="shared" si="2"/>
        <v>4.3464650148294284E-3</v>
      </c>
      <c r="AA87">
        <f t="shared" si="2"/>
        <v>6.5356805889893163E-2</v>
      </c>
      <c r="AB87">
        <f t="shared" si="2"/>
        <v>1.1457075782713637E-3</v>
      </c>
      <c r="AC87">
        <f t="shared" si="2"/>
        <v>7.1430890022470082E-3</v>
      </c>
      <c r="AD87">
        <f t="shared" si="2"/>
        <v>8.3507556676006185E-3</v>
      </c>
      <c r="AE87">
        <f t="shared" si="2"/>
        <v>1.3616206883320995E-2</v>
      </c>
      <c r="AF87">
        <f t="shared" si="2"/>
        <v>3.6051883690972798E-5</v>
      </c>
      <c r="AG87">
        <f t="shared" si="2"/>
        <v>0</v>
      </c>
      <c r="AH87">
        <f t="shared" si="2"/>
        <v>2.3672596592112709E-4</v>
      </c>
      <c r="AI87">
        <f t="shared" si="2"/>
        <v>7.6756270339067506E-3</v>
      </c>
      <c r="AJ87">
        <f t="shared" si="2"/>
        <v>2.4382105173615831E-2</v>
      </c>
      <c r="AK87">
        <f t="shared" si="2"/>
        <v>0</v>
      </c>
      <c r="AL87">
        <f t="shared" si="2"/>
        <v>2.476283291790899E-2</v>
      </c>
      <c r="AM87">
        <f t="shared" si="2"/>
        <v>4.2132539640813088E-3</v>
      </c>
      <c r="AN87">
        <f t="shared" si="2"/>
        <v>0</v>
      </c>
      <c r="AO87">
        <f t="shared" si="2"/>
        <v>7.8749677167816862E-3</v>
      </c>
      <c r="AP87">
        <f t="shared" si="2"/>
        <v>7729.9026878277846</v>
      </c>
      <c r="AQ87">
        <f t="shared" si="2"/>
        <v>43026.707674386409</v>
      </c>
      <c r="AR87">
        <f t="shared" si="2"/>
        <v>0</v>
      </c>
      <c r="AS87">
        <f t="shared" si="2"/>
        <v>24384.256399467238</v>
      </c>
      <c r="AT87">
        <f t="shared" si="2"/>
        <v>104450.08422498569</v>
      </c>
      <c r="AU87">
        <f t="shared" si="1"/>
        <v>28855.15021606244</v>
      </c>
    </row>
    <row r="88" spans="1:47" x14ac:dyDescent="0.25">
      <c r="A88" s="146"/>
      <c r="B88" s="1" t="s">
        <v>12</v>
      </c>
      <c r="C88" s="1">
        <v>10</v>
      </c>
      <c r="D88" s="1" t="s">
        <v>49</v>
      </c>
      <c r="E88">
        <f t="shared" si="2"/>
        <v>8.2939477501240452E-4</v>
      </c>
      <c r="F88">
        <f t="shared" si="2"/>
        <v>4.8599248723346139E-5</v>
      </c>
      <c r="G88">
        <f t="shared" si="2"/>
        <v>2.7255635400314209E-2</v>
      </c>
      <c r="H88">
        <f t="shared" si="2"/>
        <v>0</v>
      </c>
      <c r="I88">
        <f t="shared" si="2"/>
        <v>1.4192286387124563E-2</v>
      </c>
      <c r="J88">
        <f t="shared" si="2"/>
        <v>3.5347325385769255E-4</v>
      </c>
      <c r="K88">
        <f t="shared" si="2"/>
        <v>1.5731408393876901E-7</v>
      </c>
      <c r="L88">
        <f t="shared" si="2"/>
        <v>7.5122280746013127E-4</v>
      </c>
      <c r="M88">
        <f t="shared" si="2"/>
        <v>2.5347026106987943E-3</v>
      </c>
      <c r="N88">
        <f t="shared" si="2"/>
        <v>7.0573209533285441E-2</v>
      </c>
      <c r="O88">
        <f t="shared" si="2"/>
        <v>6.3444180058832113E-5</v>
      </c>
      <c r="P88">
        <f t="shared" si="2"/>
        <v>2.600639220397203E-2</v>
      </c>
      <c r="Q88">
        <f t="shared" si="2"/>
        <v>9.9386468594533615E-3</v>
      </c>
      <c r="R88">
        <f t="shared" si="2"/>
        <v>3.7459220699240711E-5</v>
      </c>
      <c r="S88">
        <f t="shared" si="2"/>
        <v>0</v>
      </c>
      <c r="T88">
        <f t="shared" si="2"/>
        <v>1.1023054501401979E-7</v>
      </c>
      <c r="U88">
        <f t="shared" si="2"/>
        <v>1.749876460110096E-5</v>
      </c>
      <c r="V88">
        <f t="shared" si="2"/>
        <v>3.0288919033272341E-6</v>
      </c>
      <c r="W88">
        <f t="shared" si="2"/>
        <v>3.8746140671314187E-4</v>
      </c>
      <c r="X88">
        <f t="shared" si="2"/>
        <v>4.6576621679864831E-7</v>
      </c>
      <c r="Y88">
        <f t="shared" si="2"/>
        <v>1.1742130277808947E-3</v>
      </c>
      <c r="Z88">
        <f t="shared" si="2"/>
        <v>1.3329495747939633E-4</v>
      </c>
      <c r="AA88">
        <f t="shared" si="2"/>
        <v>1.1328090573182864E-3</v>
      </c>
      <c r="AB88">
        <f t="shared" si="2"/>
        <v>2.1015470684149237E-4</v>
      </c>
      <c r="AC88">
        <f t="shared" si="2"/>
        <v>1.179746131404539E-4</v>
      </c>
      <c r="AD88">
        <f t="shared" si="2"/>
        <v>1.4160623856830569E-4</v>
      </c>
      <c r="AE88">
        <f t="shared" si="2"/>
        <v>1.6196346853184103E-4</v>
      </c>
      <c r="AF88">
        <f t="shared" si="2"/>
        <v>3.1008866790352547E-7</v>
      </c>
      <c r="AG88">
        <f t="shared" si="2"/>
        <v>0</v>
      </c>
      <c r="AH88">
        <f t="shared" si="2"/>
        <v>1.2984518206545804E-6</v>
      </c>
      <c r="AI88">
        <f t="shared" si="2"/>
        <v>1.3002026079025425E-4</v>
      </c>
      <c r="AJ88">
        <f t="shared" si="2"/>
        <v>5.2894966874586567E-4</v>
      </c>
      <c r="AK88">
        <f t="shared" si="2"/>
        <v>0</v>
      </c>
      <c r="AL88">
        <f t="shared" si="2"/>
        <v>5.3720921431451023E-4</v>
      </c>
      <c r="AM88">
        <f t="shared" si="2"/>
        <v>3.4447488870628039E-6</v>
      </c>
      <c r="AN88">
        <f t="shared" si="2"/>
        <v>0</v>
      </c>
      <c r="AO88">
        <f t="shared" si="2"/>
        <v>1.1263558647259057E-4</v>
      </c>
      <c r="AP88">
        <f t="shared" si="2"/>
        <v>6.7656184038012261E-3</v>
      </c>
      <c r="AQ88">
        <f t="shared" si="2"/>
        <v>0</v>
      </c>
      <c r="AR88">
        <f t="shared" si="2"/>
        <v>202.87195985016686</v>
      </c>
      <c r="AS88">
        <f t="shared" si="2"/>
        <v>15697.630655736381</v>
      </c>
      <c r="AT88">
        <f t="shared" si="2"/>
        <v>26186.78089601285</v>
      </c>
      <c r="AU88">
        <f t="shared" si="1"/>
        <v>10561.12310588477</v>
      </c>
    </row>
    <row r="89" spans="1:47" x14ac:dyDescent="0.25">
      <c r="A89" s="146"/>
      <c r="B89" s="1" t="s">
        <v>13</v>
      </c>
      <c r="C89" s="1">
        <v>11</v>
      </c>
      <c r="D89" s="1" t="s">
        <v>50</v>
      </c>
      <c r="E89">
        <f t="shared" si="2"/>
        <v>9.6202569745428389E-7</v>
      </c>
      <c r="F89">
        <f t="shared" si="2"/>
        <v>1.9718452186604583E-4</v>
      </c>
      <c r="G89">
        <f t="shared" si="2"/>
        <v>1.2741776356117774E-2</v>
      </c>
      <c r="H89">
        <f t="shared" si="2"/>
        <v>6.0001567023577002E-3</v>
      </c>
      <c r="I89">
        <f t="shared" si="2"/>
        <v>3.0436754542130275E-3</v>
      </c>
      <c r="J89">
        <f t="shared" si="2"/>
        <v>1.1820120667760258E-3</v>
      </c>
      <c r="K89">
        <f t="shared" si="2"/>
        <v>0</v>
      </c>
      <c r="L89">
        <f t="shared" si="2"/>
        <v>8.7089464521143186E-3</v>
      </c>
      <c r="M89">
        <f t="shared" si="2"/>
        <v>2.9400902201286139E-3</v>
      </c>
      <c r="N89">
        <f t="shared" si="2"/>
        <v>8.5373135363402824E-3</v>
      </c>
      <c r="O89">
        <f t="shared" si="2"/>
        <v>0.22463702922965911</v>
      </c>
      <c r="P89">
        <f t="shared" si="2"/>
        <v>2.0704394782357447E-2</v>
      </c>
      <c r="Q89">
        <f t="shared" si="2"/>
        <v>7.6036801106142242E-3</v>
      </c>
      <c r="R89">
        <f t="shared" si="2"/>
        <v>1.2660109495978107E-9</v>
      </c>
      <c r="S89">
        <f t="shared" si="2"/>
        <v>0</v>
      </c>
      <c r="T89">
        <f t="shared" si="2"/>
        <v>3.307416205899698E-9</v>
      </c>
      <c r="U89">
        <f t="shared" si="2"/>
        <v>3.840883251930231E-4</v>
      </c>
      <c r="V89">
        <f t="shared" si="2"/>
        <v>2.1556199804095419E-6</v>
      </c>
      <c r="W89">
        <f t="shared" si="2"/>
        <v>9.0186964460475439E-5</v>
      </c>
      <c r="X89">
        <f t="shared" si="2"/>
        <v>3.1306532625622389E-7</v>
      </c>
      <c r="Y89">
        <f t="shared" si="2"/>
        <v>2.9619662687146422E-4</v>
      </c>
      <c r="Z89">
        <f t="shared" si="2"/>
        <v>8.7195873852810276E-4</v>
      </c>
      <c r="AA89">
        <f t="shared" si="2"/>
        <v>1.3132723610785471E-2</v>
      </c>
      <c r="AB89">
        <f t="shared" si="2"/>
        <v>6.5193023598597935E-4</v>
      </c>
      <c r="AC89">
        <f t="shared" si="2"/>
        <v>1.7916150401951102E-5</v>
      </c>
      <c r="AD89">
        <f t="shared" si="2"/>
        <v>2.0345956150900811E-5</v>
      </c>
      <c r="AE89">
        <f t="shared" si="2"/>
        <v>5.6800193305577496E-5</v>
      </c>
      <c r="AF89">
        <f t="shared" si="2"/>
        <v>7.6170534703402036E-5</v>
      </c>
      <c r="AG89">
        <f t="shared" si="2"/>
        <v>1.0188868021267683E-6</v>
      </c>
      <c r="AH89">
        <f t="shared" si="2"/>
        <v>2.2335930480634855E-4</v>
      </c>
      <c r="AI89">
        <f t="shared" si="2"/>
        <v>2.0995740667287754E-5</v>
      </c>
      <c r="AJ89">
        <f t="shared" si="2"/>
        <v>5.4701939319399972E-7</v>
      </c>
      <c r="AK89">
        <f t="shared" si="2"/>
        <v>0</v>
      </c>
      <c r="AL89">
        <f t="shared" si="2"/>
        <v>5.4758167073264195E-7</v>
      </c>
      <c r="AM89">
        <f t="shared" si="2"/>
        <v>1.5482472101282654E-6</v>
      </c>
      <c r="AN89">
        <f t="shared" si="2"/>
        <v>0</v>
      </c>
      <c r="AO89">
        <f t="shared" si="2"/>
        <v>1.657171333653066E-5</v>
      </c>
      <c r="AP89">
        <f t="shared" si="2"/>
        <v>16.80670866973313</v>
      </c>
      <c r="AQ89">
        <f t="shared" si="2"/>
        <v>0</v>
      </c>
      <c r="AR89">
        <f t="shared" si="2"/>
        <v>209.66602772064346</v>
      </c>
      <c r="AS89">
        <f t="shared" si="2"/>
        <v>8231.5129254492895</v>
      </c>
      <c r="AT89">
        <f t="shared" si="2"/>
        <v>14656.73674140712</v>
      </c>
      <c r="AU89">
        <f t="shared" si="1"/>
        <v>11256.50813046489</v>
      </c>
    </row>
    <row r="90" spans="1:47" x14ac:dyDescent="0.25">
      <c r="A90" s="146"/>
      <c r="B90" s="1" t="s">
        <v>14</v>
      </c>
      <c r="C90" s="1">
        <v>12</v>
      </c>
      <c r="D90" s="1" t="s">
        <v>51</v>
      </c>
      <c r="E90">
        <f t="shared" si="2"/>
        <v>5.1707055545726049E-2</v>
      </c>
      <c r="F90">
        <f t="shared" si="2"/>
        <v>2.2711756351809262E-2</v>
      </c>
      <c r="G90">
        <f t="shared" si="2"/>
        <v>0.31169827994541011</v>
      </c>
      <c r="H90">
        <f t="shared" si="2"/>
        <v>9.9516562853026375E-2</v>
      </c>
      <c r="I90">
        <f t="shared" si="2"/>
        <v>8.937995823697828E-2</v>
      </c>
      <c r="J90">
        <f t="shared" si="2"/>
        <v>6.155266129735975E-2</v>
      </c>
      <c r="K90">
        <f t="shared" si="2"/>
        <v>2.6029124928198991E-2</v>
      </c>
      <c r="L90">
        <f t="shared" si="2"/>
        <v>0.11090612380900136</v>
      </c>
      <c r="M90">
        <f t="shared" si="2"/>
        <v>2.7391696999434161E-2</v>
      </c>
      <c r="N90">
        <f t="shared" si="2"/>
        <v>0.10072386348370027</v>
      </c>
      <c r="O90">
        <f t="shared" si="2"/>
        <v>5.065205246075604E-2</v>
      </c>
      <c r="P90">
        <f t="shared" si="2"/>
        <v>0.24482048619287261</v>
      </c>
      <c r="Q90">
        <f t="shared" si="2"/>
        <v>0.15562608932198921</v>
      </c>
      <c r="R90">
        <f t="shared" si="2"/>
        <v>5.1009604692117353E-3</v>
      </c>
      <c r="S90">
        <f t="shared" si="2"/>
        <v>0</v>
      </c>
      <c r="T90">
        <f t="shared" si="2"/>
        <v>3.2451399865834557E-3</v>
      </c>
      <c r="U90">
        <f t="shared" si="2"/>
        <v>7.9308197142706136E-3</v>
      </c>
      <c r="V90">
        <f t="shared" si="2"/>
        <v>4.1274545688801678E-2</v>
      </c>
      <c r="W90">
        <f t="shared" si="2"/>
        <v>1.0730783500832237E-2</v>
      </c>
      <c r="X90">
        <f t="shared" si="2"/>
        <v>2.2852034383110433E-2</v>
      </c>
      <c r="Y90">
        <f t="shared" si="2"/>
        <v>1.1463704582679934E-2</v>
      </c>
      <c r="Z90">
        <f t="shared" si="2"/>
        <v>1.0100216921428387E-2</v>
      </c>
      <c r="AA90">
        <f t="shared" si="2"/>
        <v>0.16712591923195363</v>
      </c>
      <c r="AB90">
        <f t="shared" si="2"/>
        <v>6.422905367072968E-3</v>
      </c>
      <c r="AC90">
        <f t="shared" si="2"/>
        <v>6.0246086714241549E-3</v>
      </c>
      <c r="AD90">
        <f t="shared" si="2"/>
        <v>7.5145262162933267E-3</v>
      </c>
      <c r="AE90">
        <f t="shared" si="2"/>
        <v>1.0713663988047125E-2</v>
      </c>
      <c r="AF90">
        <f t="shared" si="2"/>
        <v>9.9191726005639106E-4</v>
      </c>
      <c r="AG90">
        <f t="shared" si="2"/>
        <v>3.3717309763945854E-5</v>
      </c>
      <c r="AH90">
        <f t="shared" si="2"/>
        <v>6.6687522377003611E-3</v>
      </c>
      <c r="AI90">
        <f t="shared" si="2"/>
        <v>6.7738067470483549E-3</v>
      </c>
      <c r="AJ90">
        <f t="shared" si="2"/>
        <v>1.953688878208704E-2</v>
      </c>
      <c r="AK90">
        <f t="shared" si="2"/>
        <v>0</v>
      </c>
      <c r="AL90">
        <f t="shared" si="2"/>
        <v>1.9852816064105765E-2</v>
      </c>
      <c r="AM90">
        <f t="shared" si="2"/>
        <v>2.0998055406420642E-2</v>
      </c>
      <c r="AN90">
        <f t="shared" si="2"/>
        <v>0</v>
      </c>
      <c r="AO90">
        <f t="shared" si="2"/>
        <v>5.989699400509879E-3</v>
      </c>
      <c r="AP90">
        <f t="shared" si="2"/>
        <v>77909.629699634985</v>
      </c>
      <c r="AQ90">
        <f t="shared" si="2"/>
        <v>3033.148594969739</v>
      </c>
      <c r="AR90">
        <f t="shared" si="2"/>
        <v>78686.154336333566</v>
      </c>
      <c r="AS90">
        <f t="shared" si="2"/>
        <v>216988.52112075489</v>
      </c>
      <c r="AT90">
        <f t="shared" si="2"/>
        <v>414676.85278361588</v>
      </c>
      <c r="AU90">
        <f t="shared" si="1"/>
        <v>221870.31628471729</v>
      </c>
    </row>
    <row r="91" spans="1:47" x14ac:dyDescent="0.25">
      <c r="A91" s="146"/>
      <c r="B91" s="1" t="s">
        <v>15</v>
      </c>
      <c r="C91" s="1">
        <v>13</v>
      </c>
      <c r="D91" s="1" t="s">
        <v>52</v>
      </c>
      <c r="E91">
        <f t="shared" si="2"/>
        <v>3.7631241521002426E-3</v>
      </c>
      <c r="F91">
        <f t="shared" si="2"/>
        <v>1.6714368239707112E-3</v>
      </c>
      <c r="G91">
        <f t="shared" si="2"/>
        <v>4.3839484703519808E-3</v>
      </c>
      <c r="H91">
        <f t="shared" ref="E91:AT97" si="3">H17+H54</f>
        <v>1.9476098959002504E-3</v>
      </c>
      <c r="I91">
        <f t="shared" si="3"/>
        <v>4.29073067528886E-3</v>
      </c>
      <c r="J91">
        <f t="shared" si="3"/>
        <v>2.6615912819502722E-3</v>
      </c>
      <c r="K91">
        <f t="shared" si="3"/>
        <v>6.9676486143481799E-3</v>
      </c>
      <c r="L91">
        <f t="shared" si="3"/>
        <v>6.2040133165375405E-3</v>
      </c>
      <c r="M91">
        <f t="shared" si="3"/>
        <v>2.4273793615230358E-3</v>
      </c>
      <c r="N91">
        <f t="shared" si="3"/>
        <v>6.2498996725942127E-3</v>
      </c>
      <c r="O91">
        <f t="shared" si="3"/>
        <v>3.2297639277774539E-3</v>
      </c>
      <c r="P91">
        <f t="shared" si="3"/>
        <v>7.6158566594226049E-3</v>
      </c>
      <c r="Q91">
        <f t="shared" si="3"/>
        <v>0.11867646259397902</v>
      </c>
      <c r="R91">
        <f t="shared" si="3"/>
        <v>5.4737554044804581E-4</v>
      </c>
      <c r="S91">
        <f t="shared" si="3"/>
        <v>0</v>
      </c>
      <c r="T91">
        <f t="shared" si="3"/>
        <v>5.5962071046357777E-4</v>
      </c>
      <c r="U91">
        <f t="shared" si="3"/>
        <v>4.4272559809749078E-3</v>
      </c>
      <c r="V91">
        <f t="shared" si="3"/>
        <v>2.1154383472241941E-3</v>
      </c>
      <c r="W91">
        <f t="shared" si="3"/>
        <v>6.149987942024873E-3</v>
      </c>
      <c r="X91">
        <f t="shared" si="3"/>
        <v>8.3438699734391577E-3</v>
      </c>
      <c r="Y91">
        <f t="shared" si="3"/>
        <v>2.8603516743469698E-2</v>
      </c>
      <c r="Z91">
        <f t="shared" si="3"/>
        <v>5.8374098094547376E-3</v>
      </c>
      <c r="AA91">
        <f t="shared" si="3"/>
        <v>9.2871236964981521E-3</v>
      </c>
      <c r="AB91">
        <f t="shared" si="3"/>
        <v>1.343804005890065E-2</v>
      </c>
      <c r="AC91">
        <f t="shared" si="3"/>
        <v>4.2841314429541352E-3</v>
      </c>
      <c r="AD91">
        <f t="shared" si="3"/>
        <v>3.3865485441427461E-3</v>
      </c>
      <c r="AE91">
        <f t="shared" si="3"/>
        <v>1.5448233869753501E-2</v>
      </c>
      <c r="AF91">
        <f t="shared" si="3"/>
        <v>1.0857949820558561E-2</v>
      </c>
      <c r="AG91">
        <f t="shared" si="3"/>
        <v>2.0120128741650855E-3</v>
      </c>
      <c r="AH91">
        <f t="shared" si="3"/>
        <v>2.1907519605245951E-2</v>
      </c>
      <c r="AI91">
        <f t="shared" si="3"/>
        <v>3.4268046619525096E-3</v>
      </c>
      <c r="AJ91">
        <f t="shared" si="3"/>
        <v>9.9104415746747456E-4</v>
      </c>
      <c r="AK91">
        <f t="shared" si="3"/>
        <v>0</v>
      </c>
      <c r="AL91">
        <f t="shared" si="3"/>
        <v>5.8875406545301479E-4</v>
      </c>
      <c r="AM91">
        <f t="shared" si="3"/>
        <v>1.3083916609821153E-2</v>
      </c>
      <c r="AN91">
        <f t="shared" si="3"/>
        <v>0</v>
      </c>
      <c r="AO91">
        <f t="shared" si="3"/>
        <v>2.337035626655372E-3</v>
      </c>
      <c r="AP91">
        <f t="shared" si="3"/>
        <v>9095.3069962999998</v>
      </c>
      <c r="AQ91">
        <f t="shared" si="3"/>
        <v>0</v>
      </c>
      <c r="AR91">
        <f t="shared" si="3"/>
        <v>303492.84014169162</v>
      </c>
      <c r="AS91">
        <f t="shared" si="3"/>
        <v>6194.5524148583081</v>
      </c>
      <c r="AT91">
        <f t="shared" si="3"/>
        <v>383392.18619067618</v>
      </c>
      <c r="AU91">
        <f t="shared" si="1"/>
        <v>5710.8334240744389</v>
      </c>
    </row>
    <row r="92" spans="1:47" x14ac:dyDescent="0.25">
      <c r="A92" s="146"/>
      <c r="B92" s="1" t="s">
        <v>16</v>
      </c>
      <c r="C92" s="1">
        <v>14</v>
      </c>
      <c r="D92" s="1" t="s">
        <v>53</v>
      </c>
      <c r="E92">
        <f t="shared" si="3"/>
        <v>6.0589558907406778E-3</v>
      </c>
      <c r="F92">
        <f t="shared" si="3"/>
        <v>5.1201844588893188E-3</v>
      </c>
      <c r="G92">
        <f t="shared" si="3"/>
        <v>2.4781970747737121E-3</v>
      </c>
      <c r="H92">
        <f t="shared" si="3"/>
        <v>5.3390715488716581E-3</v>
      </c>
      <c r="I92">
        <f t="shared" si="3"/>
        <v>4.5987364600241307E-3</v>
      </c>
      <c r="J92">
        <f t="shared" si="3"/>
        <v>2.8661832262130938E-3</v>
      </c>
      <c r="K92">
        <f t="shared" si="3"/>
        <v>7.4369667769012843E-3</v>
      </c>
      <c r="L92">
        <f t="shared" si="3"/>
        <v>4.5228364176148539E-3</v>
      </c>
      <c r="M92">
        <f t="shared" si="3"/>
        <v>3.9858615973494826E-3</v>
      </c>
      <c r="N92">
        <f t="shared" si="3"/>
        <v>3.4173225365250158E-3</v>
      </c>
      <c r="O92">
        <f t="shared" si="3"/>
        <v>4.8899082435366675E-3</v>
      </c>
      <c r="P92">
        <f t="shared" si="3"/>
        <v>3.2458657663955027E-3</v>
      </c>
      <c r="Q92">
        <f t="shared" si="3"/>
        <v>1.272034889058495E-3</v>
      </c>
      <c r="R92">
        <f t="shared" si="3"/>
        <v>0.34032034764608415</v>
      </c>
      <c r="S92">
        <f t="shared" si="3"/>
        <v>0</v>
      </c>
      <c r="T92">
        <f t="shared" si="3"/>
        <v>5.5888133421287288E-3</v>
      </c>
      <c r="U92">
        <f t="shared" si="3"/>
        <v>1.061100599633038E-3</v>
      </c>
      <c r="V92">
        <f t="shared" si="3"/>
        <v>1.1131379779476692E-3</v>
      </c>
      <c r="W92">
        <f t="shared" si="3"/>
        <v>1.5388615119469905E-3</v>
      </c>
      <c r="X92">
        <f t="shared" si="3"/>
        <v>5.2412205060558851E-3</v>
      </c>
      <c r="Y92">
        <f t="shared" si="3"/>
        <v>8.2356756658580207E-2</v>
      </c>
      <c r="Z92">
        <f t="shared" si="3"/>
        <v>2.6428930734951357E-3</v>
      </c>
      <c r="AA92">
        <f t="shared" si="3"/>
        <v>6.7744581634562491E-3</v>
      </c>
      <c r="AB92">
        <f t="shared" si="3"/>
        <v>1.0517301936659508E-3</v>
      </c>
      <c r="AC92">
        <f t="shared" si="3"/>
        <v>3.8182666353925032E-3</v>
      </c>
      <c r="AD92">
        <f t="shared" si="3"/>
        <v>1.4805472074008637E-3</v>
      </c>
      <c r="AE92">
        <f t="shared" si="3"/>
        <v>5.3430960816005469E-3</v>
      </c>
      <c r="AF92">
        <f t="shared" si="3"/>
        <v>3.3302197962919024E-3</v>
      </c>
      <c r="AG92">
        <f t="shared" si="3"/>
        <v>8.000733097433866E-3</v>
      </c>
      <c r="AH92">
        <f t="shared" si="3"/>
        <v>2.3376762106282166E-3</v>
      </c>
      <c r="AI92">
        <f t="shared" si="3"/>
        <v>4.2185247101272673E-3</v>
      </c>
      <c r="AJ92">
        <f t="shared" si="3"/>
        <v>2.7418742876619768E-3</v>
      </c>
      <c r="AK92">
        <f t="shared" si="3"/>
        <v>0</v>
      </c>
      <c r="AL92">
        <f t="shared" si="3"/>
        <v>2.783964919680422E-3</v>
      </c>
      <c r="AM92">
        <f t="shared" si="3"/>
        <v>3.8160056134072919E-3</v>
      </c>
      <c r="AN92">
        <f t="shared" si="3"/>
        <v>0</v>
      </c>
      <c r="AO92">
        <f t="shared" si="3"/>
        <v>1.8596025399687458E-3</v>
      </c>
      <c r="AP92">
        <f t="shared" si="3"/>
        <v>17428.541980868278</v>
      </c>
      <c r="AQ92">
        <f t="shared" si="3"/>
        <v>660.00664010414278</v>
      </c>
      <c r="AR92">
        <f t="shared" si="3"/>
        <v>510.15090486747903</v>
      </c>
      <c r="AS92">
        <f t="shared" si="3"/>
        <v>3101.6746578196639</v>
      </c>
      <c r="AT92">
        <f t="shared" si="3"/>
        <v>45385.478597415116</v>
      </c>
      <c r="AU92">
        <f t="shared" si="1"/>
        <v>3932.932554665083</v>
      </c>
    </row>
    <row r="93" spans="1:47" x14ac:dyDescent="0.25">
      <c r="A93" s="146"/>
      <c r="B93" s="1" t="s">
        <v>17</v>
      </c>
      <c r="C93" s="1">
        <v>15</v>
      </c>
      <c r="D93" s="1" t="s">
        <v>54</v>
      </c>
      <c r="E93">
        <f t="shared" si="3"/>
        <v>0</v>
      </c>
      <c r="F93">
        <f t="shared" si="3"/>
        <v>0</v>
      </c>
      <c r="G93">
        <f t="shared" si="3"/>
        <v>0</v>
      </c>
      <c r="H93">
        <f t="shared" si="3"/>
        <v>0</v>
      </c>
      <c r="I93">
        <f t="shared" si="3"/>
        <v>0</v>
      </c>
      <c r="J93">
        <f t="shared" si="3"/>
        <v>0</v>
      </c>
      <c r="K93">
        <f t="shared" si="3"/>
        <v>0</v>
      </c>
      <c r="L93">
        <f t="shared" si="3"/>
        <v>0</v>
      </c>
      <c r="M93">
        <f t="shared" si="3"/>
        <v>0</v>
      </c>
      <c r="N93">
        <f t="shared" si="3"/>
        <v>0</v>
      </c>
      <c r="O93">
        <f t="shared" si="3"/>
        <v>0</v>
      </c>
      <c r="P93">
        <f t="shared" si="3"/>
        <v>0</v>
      </c>
      <c r="Q93">
        <f t="shared" si="3"/>
        <v>0</v>
      </c>
      <c r="R93">
        <f t="shared" si="3"/>
        <v>0</v>
      </c>
      <c r="S93">
        <f t="shared" si="3"/>
        <v>0</v>
      </c>
      <c r="T93">
        <f t="shared" si="3"/>
        <v>0</v>
      </c>
      <c r="U93">
        <f t="shared" si="3"/>
        <v>0</v>
      </c>
      <c r="V93">
        <f t="shared" si="3"/>
        <v>0</v>
      </c>
      <c r="W93">
        <f t="shared" si="3"/>
        <v>0</v>
      </c>
      <c r="X93">
        <f t="shared" si="3"/>
        <v>0</v>
      </c>
      <c r="Y93">
        <f t="shared" si="3"/>
        <v>0</v>
      </c>
      <c r="Z93">
        <f t="shared" si="3"/>
        <v>0</v>
      </c>
      <c r="AA93">
        <f t="shared" si="3"/>
        <v>0</v>
      </c>
      <c r="AB93">
        <f t="shared" si="3"/>
        <v>0</v>
      </c>
      <c r="AC93">
        <f t="shared" si="3"/>
        <v>0</v>
      </c>
      <c r="AD93">
        <f t="shared" si="3"/>
        <v>0</v>
      </c>
      <c r="AE93">
        <f t="shared" si="3"/>
        <v>0</v>
      </c>
      <c r="AF93">
        <f t="shared" si="3"/>
        <v>0</v>
      </c>
      <c r="AG93">
        <f t="shared" si="3"/>
        <v>0</v>
      </c>
      <c r="AH93">
        <f t="shared" si="3"/>
        <v>0</v>
      </c>
      <c r="AI93">
        <f t="shared" si="3"/>
        <v>0</v>
      </c>
      <c r="AJ93">
        <f t="shared" si="3"/>
        <v>0</v>
      </c>
      <c r="AK93">
        <f t="shared" si="3"/>
        <v>0</v>
      </c>
      <c r="AL93">
        <f t="shared" si="3"/>
        <v>0</v>
      </c>
      <c r="AM93">
        <f t="shared" si="3"/>
        <v>0</v>
      </c>
      <c r="AN93">
        <f t="shared" si="3"/>
        <v>0</v>
      </c>
      <c r="AO93">
        <f t="shared" si="3"/>
        <v>0</v>
      </c>
      <c r="AP93">
        <f t="shared" si="3"/>
        <v>0</v>
      </c>
      <c r="AQ93">
        <f t="shared" si="3"/>
        <v>0</v>
      </c>
      <c r="AR93">
        <f t="shared" si="3"/>
        <v>0</v>
      </c>
      <c r="AS93">
        <f t="shared" si="3"/>
        <v>0</v>
      </c>
      <c r="AT93">
        <f t="shared" si="3"/>
        <v>0</v>
      </c>
      <c r="AU93">
        <f t="shared" si="1"/>
        <v>0</v>
      </c>
    </row>
    <row r="94" spans="1:47" x14ac:dyDescent="0.25">
      <c r="A94" s="146"/>
      <c r="B94" s="1" t="s">
        <v>18</v>
      </c>
      <c r="C94" s="1">
        <v>16</v>
      </c>
      <c r="D94" s="1" t="s">
        <v>55</v>
      </c>
      <c r="E94">
        <f t="shared" si="3"/>
        <v>1.6758812073195493E-2</v>
      </c>
      <c r="F94">
        <f t="shared" si="3"/>
        <v>1.4626395173644058E-2</v>
      </c>
      <c r="G94">
        <f t="shared" si="3"/>
        <v>6.5206060328292913E-3</v>
      </c>
      <c r="H94">
        <f t="shared" si="3"/>
        <v>1.1198394560256992E-2</v>
      </c>
      <c r="I94">
        <f t="shared" si="3"/>
        <v>1.571864274171586E-2</v>
      </c>
      <c r="J94">
        <f t="shared" si="3"/>
        <v>1.1540370575614632E-2</v>
      </c>
      <c r="K94">
        <f t="shared" si="3"/>
        <v>1.5131378329215043E-2</v>
      </c>
      <c r="L94">
        <f t="shared" si="3"/>
        <v>9.8694982379941825E-3</v>
      </c>
      <c r="M94">
        <f t="shared" si="3"/>
        <v>1.2164724158034615E-2</v>
      </c>
      <c r="N94">
        <f t="shared" si="3"/>
        <v>7.9564952462022713E-3</v>
      </c>
      <c r="O94">
        <f t="shared" si="3"/>
        <v>1.1598558474901086E-2</v>
      </c>
      <c r="P94">
        <f t="shared" si="3"/>
        <v>9.4222221274258625E-3</v>
      </c>
      <c r="Q94">
        <f t="shared" si="3"/>
        <v>4.8590764671157718E-3</v>
      </c>
      <c r="R94">
        <f t="shared" si="3"/>
        <v>1.6891397487001331E-2</v>
      </c>
      <c r="S94">
        <f t="shared" si="3"/>
        <v>0</v>
      </c>
      <c r="T94">
        <f t="shared" si="3"/>
        <v>6.8574751613487847E-2</v>
      </c>
      <c r="U94">
        <f t="shared" si="3"/>
        <v>2.6176887005412252E-3</v>
      </c>
      <c r="V94">
        <f t="shared" si="3"/>
        <v>5.6619017521371811E-3</v>
      </c>
      <c r="W94">
        <f t="shared" si="3"/>
        <v>1.0053651360067629E-2</v>
      </c>
      <c r="X94">
        <f t="shared" si="3"/>
        <v>2.0923798770029436E-2</v>
      </c>
      <c r="Y94">
        <f t="shared" si="3"/>
        <v>0.22557006963768045</v>
      </c>
      <c r="Z94">
        <f t="shared" si="3"/>
        <v>2.2517347574080401E-2</v>
      </c>
      <c r="AA94">
        <f t="shared" si="3"/>
        <v>1.4733028528944064E-2</v>
      </c>
      <c r="AB94">
        <f t="shared" si="3"/>
        <v>2.2813442651384345E-3</v>
      </c>
      <c r="AC94">
        <f t="shared" si="3"/>
        <v>7.5746338409203211E-3</v>
      </c>
      <c r="AD94">
        <f t="shared" si="3"/>
        <v>2.9362574256430432E-3</v>
      </c>
      <c r="AE94">
        <f t="shared" si="3"/>
        <v>1.06239001243258E-2</v>
      </c>
      <c r="AF94">
        <f t="shared" si="3"/>
        <v>6.6471028171815032E-3</v>
      </c>
      <c r="AG94">
        <f t="shared" si="3"/>
        <v>4.8891943098232228E-2</v>
      </c>
      <c r="AH94">
        <f t="shared" si="3"/>
        <v>4.7166603300205483E-3</v>
      </c>
      <c r="AI94">
        <f t="shared" si="3"/>
        <v>8.3698222617651953E-3</v>
      </c>
      <c r="AJ94">
        <f t="shared" si="3"/>
        <v>8.9504401495212223E-3</v>
      </c>
      <c r="AK94">
        <f t="shared" si="3"/>
        <v>0</v>
      </c>
      <c r="AL94">
        <f t="shared" si="3"/>
        <v>9.0938756176744719E-3</v>
      </c>
      <c r="AM94">
        <f t="shared" si="3"/>
        <v>1.1707598518982615E-2</v>
      </c>
      <c r="AN94">
        <f t="shared" si="3"/>
        <v>0</v>
      </c>
      <c r="AO94">
        <f t="shared" si="3"/>
        <v>3.6870819400799662E-3</v>
      </c>
      <c r="AP94">
        <f t="shared" si="3"/>
        <v>26500.682921131829</v>
      </c>
      <c r="AQ94">
        <f t="shared" si="3"/>
        <v>14020.72583568783</v>
      </c>
      <c r="AR94">
        <f t="shared" si="3"/>
        <v>1279.3262058201412</v>
      </c>
      <c r="AS94">
        <f t="shared" si="3"/>
        <v>11535.282340995431</v>
      </c>
      <c r="AT94">
        <f t="shared" si="3"/>
        <v>90462.841164308891</v>
      </c>
      <c r="AU94">
        <f t="shared" si="1"/>
        <v>19600.756169610591</v>
      </c>
    </row>
    <row r="95" spans="1:47" x14ac:dyDescent="0.25">
      <c r="A95" s="146"/>
      <c r="B95" s="1" t="s">
        <v>19</v>
      </c>
      <c r="C95" s="1">
        <v>17</v>
      </c>
      <c r="D95" s="1" t="s">
        <v>56</v>
      </c>
      <c r="E95">
        <f t="shared" si="3"/>
        <v>2.8464405143471756E-4</v>
      </c>
      <c r="F95">
        <f t="shared" si="3"/>
        <v>1.9376997703861488E-4</v>
      </c>
      <c r="G95">
        <f t="shared" si="3"/>
        <v>8.4921088958922066E-5</v>
      </c>
      <c r="H95">
        <f t="shared" si="3"/>
        <v>4.103012095133205E-4</v>
      </c>
      <c r="I95">
        <f t="shared" si="3"/>
        <v>2.6547318836373364E-4</v>
      </c>
      <c r="J95">
        <f t="shared" si="3"/>
        <v>1.4437287785744367E-4</v>
      </c>
      <c r="K95">
        <f t="shared" si="3"/>
        <v>3.9460901835664123E-3</v>
      </c>
      <c r="L95">
        <f t="shared" si="3"/>
        <v>9.6269535468738641E-5</v>
      </c>
      <c r="M95">
        <f t="shared" si="3"/>
        <v>1.8289429859403669E-4</v>
      </c>
      <c r="N95">
        <f t="shared" si="3"/>
        <v>1.6185252547368294E-4</v>
      </c>
      <c r="O95">
        <f t="shared" si="3"/>
        <v>3.7397851153070946E-4</v>
      </c>
      <c r="P95">
        <f t="shared" si="3"/>
        <v>1.2182060981991034E-4</v>
      </c>
      <c r="Q95">
        <f t="shared" si="3"/>
        <v>3.2977183621261106E-4</v>
      </c>
      <c r="R95">
        <f t="shared" si="3"/>
        <v>4.6137779131727555E-5</v>
      </c>
      <c r="S95">
        <f t="shared" si="3"/>
        <v>0</v>
      </c>
      <c r="T95">
        <f t="shared" si="3"/>
        <v>8.5886589760545708E-5</v>
      </c>
      <c r="U95">
        <f t="shared" si="3"/>
        <v>0.60590284701576602</v>
      </c>
      <c r="V95">
        <f t="shared" si="3"/>
        <v>8.5542437200962447E-5</v>
      </c>
      <c r="W95">
        <f t="shared" si="3"/>
        <v>4.0880627078819408E-5</v>
      </c>
      <c r="X95">
        <f t="shared" si="3"/>
        <v>2.1947000531172561E-5</v>
      </c>
      <c r="Y95">
        <f t="shared" si="3"/>
        <v>6.2382623098427934E-3</v>
      </c>
      <c r="Z95">
        <f t="shared" si="3"/>
        <v>2.8044724919081517E-5</v>
      </c>
      <c r="AA95">
        <f t="shared" si="3"/>
        <v>1.4505116899990662E-4</v>
      </c>
      <c r="AB95">
        <f t="shared" si="3"/>
        <v>7.5754342074479494E-5</v>
      </c>
      <c r="AC95">
        <f t="shared" si="3"/>
        <v>2.9295538396575201E-4</v>
      </c>
      <c r="AD95">
        <f t="shared" si="3"/>
        <v>1.1338134514358857E-4</v>
      </c>
      <c r="AE95">
        <f t="shared" si="3"/>
        <v>4.0988341631259577E-4</v>
      </c>
      <c r="AF95">
        <f t="shared" si="3"/>
        <v>2.5578230267272182E-4</v>
      </c>
      <c r="AG95">
        <f t="shared" si="3"/>
        <v>3.4387680696701048E-2</v>
      </c>
      <c r="AH95">
        <f t="shared" si="3"/>
        <v>1.7829377741171581E-4</v>
      </c>
      <c r="AI95">
        <f t="shared" si="3"/>
        <v>3.2344693216227561E-4</v>
      </c>
      <c r="AJ95">
        <f t="shared" si="3"/>
        <v>9.5215831517320753E-5</v>
      </c>
      <c r="AK95">
        <f t="shared" si="3"/>
        <v>0</v>
      </c>
      <c r="AL95">
        <f t="shared" si="3"/>
        <v>9.6417483897673771E-5</v>
      </c>
      <c r="AM95">
        <f t="shared" si="3"/>
        <v>1.8483958977862973E-4</v>
      </c>
      <c r="AN95">
        <f t="shared" si="3"/>
        <v>0</v>
      </c>
      <c r="AO95">
        <f t="shared" si="3"/>
        <v>1.4263470789510171E-4</v>
      </c>
      <c r="AP95">
        <f t="shared" si="3"/>
        <v>6318.2195160314259</v>
      </c>
      <c r="AQ95">
        <f t="shared" si="3"/>
        <v>112.6420306531802</v>
      </c>
      <c r="AR95">
        <f t="shared" si="3"/>
        <v>136.22314569560257</v>
      </c>
      <c r="AS95">
        <f t="shared" si="3"/>
        <v>9456.762318541736</v>
      </c>
      <c r="AT95">
        <f t="shared" si="3"/>
        <v>14685.901893031139</v>
      </c>
      <c r="AU95">
        <f t="shared" si="1"/>
        <v>10662.53355156607</v>
      </c>
    </row>
    <row r="96" spans="1:47" x14ac:dyDescent="0.25">
      <c r="A96" s="146"/>
      <c r="B96" s="1" t="s">
        <v>20</v>
      </c>
      <c r="C96" s="1">
        <v>18</v>
      </c>
      <c r="D96" s="1" t="s">
        <v>57</v>
      </c>
      <c r="E96">
        <f t="shared" si="3"/>
        <v>2.6473758167480687E-4</v>
      </c>
      <c r="F96">
        <f t="shared" si="3"/>
        <v>3.8816529027586421E-4</v>
      </c>
      <c r="G96">
        <f t="shared" si="3"/>
        <v>2.8447505088884632E-4</v>
      </c>
      <c r="H96">
        <f t="shared" si="3"/>
        <v>1.5031181799056736E-3</v>
      </c>
      <c r="I96">
        <f t="shared" si="3"/>
        <v>8.2777567674392316E-4</v>
      </c>
      <c r="J96">
        <f t="shared" si="3"/>
        <v>4.6834886773867941E-4</v>
      </c>
      <c r="K96">
        <f t="shared" si="3"/>
        <v>4.228090707041293E-4</v>
      </c>
      <c r="L96">
        <f t="shared" si="3"/>
        <v>1.538526398261131E-3</v>
      </c>
      <c r="M96">
        <f t="shared" si="3"/>
        <v>9.1938941548595928E-4</v>
      </c>
      <c r="N96">
        <f t="shared" si="3"/>
        <v>5.2137346233930052E-4</v>
      </c>
      <c r="O96">
        <f t="shared" si="3"/>
        <v>3.8897251896063723E-4</v>
      </c>
      <c r="P96">
        <f t="shared" si="3"/>
        <v>3.2983696760979721E-4</v>
      </c>
      <c r="Q96">
        <f t="shared" si="3"/>
        <v>6.3826983072775764E-4</v>
      </c>
      <c r="R96">
        <f t="shared" si="3"/>
        <v>2.9119568000926142E-4</v>
      </c>
      <c r="S96">
        <f t="shared" si="3"/>
        <v>0</v>
      </c>
      <c r="T96">
        <f t="shared" si="3"/>
        <v>3.181376837691295E-4</v>
      </c>
      <c r="U96">
        <f t="shared" si="3"/>
        <v>1.6419072609614386E-3</v>
      </c>
      <c r="V96">
        <f t="shared" si="3"/>
        <v>0.10174260737824062</v>
      </c>
      <c r="W96">
        <f t="shared" si="3"/>
        <v>2.793930174301401E-3</v>
      </c>
      <c r="X96">
        <f t="shared" si="3"/>
        <v>4.1221219513124159E-4</v>
      </c>
      <c r="Y96">
        <f t="shared" si="3"/>
        <v>4.5064805708754235E-3</v>
      </c>
      <c r="Z96">
        <f t="shared" si="3"/>
        <v>9.2096018612534058E-4</v>
      </c>
      <c r="AA96">
        <f t="shared" si="3"/>
        <v>2.3195556004934072E-3</v>
      </c>
      <c r="AB96">
        <f t="shared" si="3"/>
        <v>1.6728683415906961E-4</v>
      </c>
      <c r="AC96">
        <f t="shared" si="3"/>
        <v>1.9156223000739309E-4</v>
      </c>
      <c r="AD96">
        <f t="shared" si="3"/>
        <v>7.4150290198619001E-5</v>
      </c>
      <c r="AE96">
        <f t="shared" si="3"/>
        <v>2.6806356904628646E-4</v>
      </c>
      <c r="AF96">
        <f t="shared" si="3"/>
        <v>1.6729878639498447E-4</v>
      </c>
      <c r="AG96">
        <f t="shared" si="3"/>
        <v>9.696069684402467E-5</v>
      </c>
      <c r="AH96">
        <f t="shared" si="3"/>
        <v>1.1686331580941392E-4</v>
      </c>
      <c r="AI96">
        <f t="shared" si="3"/>
        <v>2.1153573257087375E-4</v>
      </c>
      <c r="AJ96">
        <f t="shared" si="3"/>
        <v>9.9128553724958982E-5</v>
      </c>
      <c r="AK96">
        <f t="shared" si="3"/>
        <v>0</v>
      </c>
      <c r="AL96">
        <f t="shared" si="3"/>
        <v>1.0051997531399702E-4</v>
      </c>
      <c r="AM96">
        <f t="shared" si="3"/>
        <v>2.2033323823737557E-4</v>
      </c>
      <c r="AN96">
        <f t="shared" si="3"/>
        <v>0</v>
      </c>
      <c r="AO96">
        <f t="shared" si="3"/>
        <v>9.3264752126827989E-5</v>
      </c>
      <c r="AP96">
        <f t="shared" si="3"/>
        <v>23466.776055540304</v>
      </c>
      <c r="AQ96">
        <f t="shared" si="3"/>
        <v>16.935357831011316</v>
      </c>
      <c r="AR96">
        <f t="shared" si="3"/>
        <v>8.6339994486712115</v>
      </c>
      <c r="AS96">
        <f t="shared" si="3"/>
        <v>11695.69629365336</v>
      </c>
      <c r="AT96">
        <f t="shared" si="3"/>
        <v>31916.094300510591</v>
      </c>
      <c r="AU96">
        <f t="shared" si="1"/>
        <v>13254.107645457931</v>
      </c>
    </row>
    <row r="97" spans="1:47" x14ac:dyDescent="0.25">
      <c r="A97" s="146"/>
      <c r="B97" s="1" t="s">
        <v>21</v>
      </c>
      <c r="C97" s="1">
        <v>19</v>
      </c>
      <c r="D97" s="1" t="s">
        <v>58</v>
      </c>
      <c r="E97">
        <f t="shared" si="3"/>
        <v>0.20558430055459198</v>
      </c>
      <c r="F97">
        <f t="shared" si="3"/>
        <v>0.26854264495451063</v>
      </c>
      <c r="G97">
        <f t="shared" si="3"/>
        <v>0.21959493238420147</v>
      </c>
      <c r="H97">
        <f t="shared" si="3"/>
        <v>0.41449613912546912</v>
      </c>
      <c r="I97">
        <f t="shared" si="3"/>
        <v>0.36760879556959825</v>
      </c>
      <c r="J97">
        <f t="shared" si="3"/>
        <v>0.28241602412043648</v>
      </c>
      <c r="K97">
        <f t="shared" ref="K97:AU106" si="4">K23+K60</f>
        <v>0.35277586213196704</v>
      </c>
      <c r="L97">
        <f t="shared" si="4"/>
        <v>0.46458792758562112</v>
      </c>
      <c r="M97">
        <f t="shared" si="4"/>
        <v>0.23874752742028527</v>
      </c>
      <c r="N97">
        <f t="shared" si="4"/>
        <v>0.33534437106555037</v>
      </c>
      <c r="O97">
        <f t="shared" si="4"/>
        <v>0.38656608929690561</v>
      </c>
      <c r="P97">
        <f t="shared" si="4"/>
        <v>0.23216231944683144</v>
      </c>
      <c r="Q97">
        <f t="shared" si="4"/>
        <v>0.20660455764645541</v>
      </c>
      <c r="R97">
        <f t="shared" si="4"/>
        <v>0.19233823415867313</v>
      </c>
      <c r="S97">
        <f t="shared" si="4"/>
        <v>0</v>
      </c>
      <c r="T97">
        <f t="shared" si="4"/>
        <v>0.19213848696436175</v>
      </c>
      <c r="U97">
        <f t="shared" si="4"/>
        <v>0.25872220481058861</v>
      </c>
      <c r="V97">
        <f t="shared" si="4"/>
        <v>0.24910215343333739</v>
      </c>
      <c r="W97">
        <f t="shared" si="4"/>
        <v>0.31819892703838082</v>
      </c>
      <c r="X97">
        <f t="shared" si="4"/>
        <v>0.15516145546025295</v>
      </c>
      <c r="Y97">
        <f t="shared" si="4"/>
        <v>1.7363777218278407</v>
      </c>
      <c r="Z97">
        <f t="shared" si="4"/>
        <v>0.35067723462590084</v>
      </c>
      <c r="AA97">
        <f t="shared" si="4"/>
        <v>0.69976033244950009</v>
      </c>
      <c r="AB97">
        <f t="shared" si="4"/>
        <v>6.2761988887684639E-2</v>
      </c>
      <c r="AC97">
        <f t="shared" si="4"/>
        <v>9.5278290396298343E-2</v>
      </c>
      <c r="AD97">
        <f t="shared" si="4"/>
        <v>5.8768373530394949E-2</v>
      </c>
      <c r="AE97">
        <f t="shared" si="4"/>
        <v>0.14699616959013007</v>
      </c>
      <c r="AF97">
        <f t="shared" si="4"/>
        <v>4.7823752719456561E-2</v>
      </c>
      <c r="AG97">
        <f t="shared" si="4"/>
        <v>0.70558907676155547</v>
      </c>
      <c r="AH97">
        <f t="shared" si="4"/>
        <v>7.8559314553163909E-2</v>
      </c>
      <c r="AI97">
        <f t="shared" si="4"/>
        <v>0.10288303991515528</v>
      </c>
      <c r="AJ97">
        <f t="shared" si="4"/>
        <v>0.20722161849292242</v>
      </c>
      <c r="AK97">
        <f t="shared" si="4"/>
        <v>0</v>
      </c>
      <c r="AL97">
        <f t="shared" si="4"/>
        <v>0.20249206404557238</v>
      </c>
      <c r="AM97">
        <f t="shared" si="4"/>
        <v>0.3238168020349077</v>
      </c>
      <c r="AN97">
        <f t="shared" si="4"/>
        <v>0</v>
      </c>
      <c r="AO97">
        <f t="shared" si="4"/>
        <v>6.7322447627282761E-2</v>
      </c>
      <c r="AP97">
        <f t="shared" si="4"/>
        <v>576878.07168834924</v>
      </c>
      <c r="AQ97">
        <f t="shared" si="4"/>
        <v>112847.1181509555</v>
      </c>
      <c r="AR97">
        <f t="shared" si="4"/>
        <v>145356.96583859232</v>
      </c>
      <c r="AS97">
        <f t="shared" si="4"/>
        <v>170492.2178858176</v>
      </c>
      <c r="AT97">
        <f t="shared" si="4"/>
        <v>2004417.3572503009</v>
      </c>
      <c r="AU97">
        <f t="shared" si="1"/>
        <v>165179.4101387556</v>
      </c>
    </row>
    <row r="98" spans="1:47" x14ac:dyDescent="0.25">
      <c r="A98" s="146"/>
      <c r="B98" s="1" t="s">
        <v>22</v>
      </c>
      <c r="C98" s="1">
        <v>20</v>
      </c>
      <c r="D98" s="1" t="s">
        <v>59</v>
      </c>
      <c r="E98">
        <f t="shared" ref="E98:T113" si="5">E24+E61</f>
        <v>1.9903163191126731E-3</v>
      </c>
      <c r="F98">
        <f t="shared" si="5"/>
        <v>1.7411681019149957E-3</v>
      </c>
      <c r="G98">
        <f t="shared" si="5"/>
        <v>5.0364326837444599E-3</v>
      </c>
      <c r="H98">
        <f t="shared" si="5"/>
        <v>7.9529942110519482E-3</v>
      </c>
      <c r="I98">
        <f t="shared" si="5"/>
        <v>2.997301074068173E-3</v>
      </c>
      <c r="J98">
        <f t="shared" si="5"/>
        <v>1.1879464715143808E-3</v>
      </c>
      <c r="K98">
        <f t="shared" si="5"/>
        <v>5.2487823733256733E-4</v>
      </c>
      <c r="L98">
        <f t="shared" si="5"/>
        <v>5.6711155125826092E-3</v>
      </c>
      <c r="M98">
        <f t="shared" si="5"/>
        <v>2.164804905447756E-3</v>
      </c>
      <c r="N98">
        <f t="shared" si="5"/>
        <v>2.1017676332232352E-3</v>
      </c>
      <c r="O98">
        <f t="shared" si="5"/>
        <v>2.3932448280323503E-3</v>
      </c>
      <c r="P98">
        <f t="shared" si="5"/>
        <v>2.4212261823148059E-3</v>
      </c>
      <c r="Q98">
        <f t="shared" si="5"/>
        <v>1.8124510468987152E-3</v>
      </c>
      <c r="R98">
        <f t="shared" si="5"/>
        <v>4.9727357239902634E-3</v>
      </c>
      <c r="S98">
        <f t="shared" si="5"/>
        <v>0</v>
      </c>
      <c r="T98">
        <f t="shared" si="4"/>
        <v>1.9243669876161341E-3</v>
      </c>
      <c r="U98">
        <f t="shared" si="4"/>
        <v>8.0178147320330629E-4</v>
      </c>
      <c r="V98">
        <f t="shared" si="4"/>
        <v>1.0082572661314187E-2</v>
      </c>
      <c r="W98">
        <f t="shared" si="4"/>
        <v>2.0575908981503369E-3</v>
      </c>
      <c r="X98">
        <f t="shared" si="4"/>
        <v>8.9697193802019369E-3</v>
      </c>
      <c r="Y98">
        <f t="shared" si="4"/>
        <v>5.9025941281911154E-3</v>
      </c>
      <c r="Z98">
        <f t="shared" si="4"/>
        <v>3.3323557945181418E-3</v>
      </c>
      <c r="AA98">
        <f t="shared" si="4"/>
        <v>8.5312028513989131E-3</v>
      </c>
      <c r="AB98">
        <f t="shared" si="4"/>
        <v>8.7737113435766253E-4</v>
      </c>
      <c r="AC98">
        <f t="shared" si="4"/>
        <v>8.4108248553937918E-5</v>
      </c>
      <c r="AD98">
        <f t="shared" si="4"/>
        <v>8.0320545443140961E-5</v>
      </c>
      <c r="AE98">
        <f t="shared" si="4"/>
        <v>3.0367519117101201E-4</v>
      </c>
      <c r="AF98">
        <f t="shared" si="4"/>
        <v>6.7760793931036136E-4</v>
      </c>
      <c r="AG98">
        <f t="shared" si="4"/>
        <v>2.4417561309831369E-5</v>
      </c>
      <c r="AH98">
        <f t="shared" si="4"/>
        <v>1.1823311532250865E-3</v>
      </c>
      <c r="AI98">
        <f t="shared" si="4"/>
        <v>1.0716425170830739E-4</v>
      </c>
      <c r="AJ98">
        <f t="shared" si="4"/>
        <v>4.386347614071728E-3</v>
      </c>
      <c r="AK98">
        <f t="shared" si="4"/>
        <v>0</v>
      </c>
      <c r="AL98">
        <f t="shared" si="4"/>
        <v>4.4069622716958684E-3</v>
      </c>
      <c r="AM98">
        <f t="shared" si="4"/>
        <v>4.3294291446857331E-3</v>
      </c>
      <c r="AN98">
        <f t="shared" si="4"/>
        <v>0</v>
      </c>
      <c r="AO98">
        <f t="shared" si="4"/>
        <v>6.5885868836019186E-5</v>
      </c>
      <c r="AP98">
        <f t="shared" si="4"/>
        <v>40080.355050148748</v>
      </c>
      <c r="AQ98">
        <f t="shared" si="4"/>
        <v>614869.14382560609</v>
      </c>
      <c r="AR98">
        <f t="shared" si="4"/>
        <v>0</v>
      </c>
      <c r="AS98">
        <f t="shared" si="4"/>
        <v>4791.0361605187254</v>
      </c>
      <c r="AT98">
        <f t="shared" si="4"/>
        <v>668564.93826984672</v>
      </c>
      <c r="AU98">
        <f t="shared" si="1"/>
        <v>5917.1479677412226</v>
      </c>
    </row>
    <row r="99" spans="1:47" x14ac:dyDescent="0.25">
      <c r="A99" s="146"/>
      <c r="B99" s="1" t="s">
        <v>23</v>
      </c>
      <c r="C99" s="1">
        <v>21</v>
      </c>
      <c r="D99" s="1" t="s">
        <v>60</v>
      </c>
      <c r="E99">
        <f t="shared" si="5"/>
        <v>3.9212145907093328E-7</v>
      </c>
      <c r="F99">
        <f t="shared" si="5"/>
        <v>1.9923012711214452E-4</v>
      </c>
      <c r="G99">
        <f t="shared" si="5"/>
        <v>3.5554771112241204E-4</v>
      </c>
      <c r="H99">
        <f t="shared" si="5"/>
        <v>5.202309493757011E-4</v>
      </c>
      <c r="I99">
        <f t="shared" si="5"/>
        <v>1.3431066051551501E-3</v>
      </c>
      <c r="J99">
        <f t="shared" si="5"/>
        <v>2.626996032962074E-6</v>
      </c>
      <c r="K99">
        <f t="shared" si="5"/>
        <v>4.1118864174230512E-4</v>
      </c>
      <c r="L99">
        <f t="shared" si="5"/>
        <v>8.1267225229963226E-5</v>
      </c>
      <c r="M99">
        <f t="shared" si="5"/>
        <v>2.6084817016230536E-4</v>
      </c>
      <c r="N99">
        <f t="shared" si="5"/>
        <v>1.0675812447152188E-2</v>
      </c>
      <c r="O99">
        <f t="shared" si="5"/>
        <v>1.9218803110773456E-6</v>
      </c>
      <c r="P99">
        <f t="shared" si="5"/>
        <v>1.3842910264057583E-4</v>
      </c>
      <c r="Q99">
        <f t="shared" si="5"/>
        <v>3.0984162672292479E-5</v>
      </c>
      <c r="R99">
        <f t="shared" si="5"/>
        <v>0</v>
      </c>
      <c r="S99">
        <f t="shared" si="5"/>
        <v>0</v>
      </c>
      <c r="T99">
        <f t="shared" si="5"/>
        <v>1.9356377574544939E-8</v>
      </c>
      <c r="U99">
        <f t="shared" si="4"/>
        <v>0</v>
      </c>
      <c r="V99">
        <f t="shared" si="4"/>
        <v>0</v>
      </c>
      <c r="W99">
        <f t="shared" si="4"/>
        <v>1.1757506652747121E-7</v>
      </c>
      <c r="X99">
        <f t="shared" si="4"/>
        <v>3.9495453224670818E-6</v>
      </c>
      <c r="Y99">
        <f t="shared" si="4"/>
        <v>1.5173380551610121</v>
      </c>
      <c r="Z99">
        <f t="shared" si="4"/>
        <v>2.7203900247941948E-5</v>
      </c>
      <c r="AA99">
        <f t="shared" si="4"/>
        <v>1.2250407680696842E-4</v>
      </c>
      <c r="AB99">
        <f t="shared" si="4"/>
        <v>8.3772097189630018E-6</v>
      </c>
      <c r="AC99">
        <f t="shared" si="4"/>
        <v>9.4806917035034554E-4</v>
      </c>
      <c r="AD99">
        <f t="shared" si="4"/>
        <v>1.1152077876539241E-3</v>
      </c>
      <c r="AE99">
        <f t="shared" si="4"/>
        <v>0.19481602216781499</v>
      </c>
      <c r="AF99">
        <f t="shared" si="4"/>
        <v>3.2108298810198622E-8</v>
      </c>
      <c r="AG99">
        <f t="shared" si="4"/>
        <v>0</v>
      </c>
      <c r="AH99">
        <f t="shared" si="4"/>
        <v>3.3628704254371063E-8</v>
      </c>
      <c r="AI99">
        <f t="shared" si="4"/>
        <v>1.0225176908903141E-3</v>
      </c>
      <c r="AJ99">
        <f t="shared" si="4"/>
        <v>3.9543872560420853E-3</v>
      </c>
      <c r="AK99">
        <f t="shared" si="4"/>
        <v>0</v>
      </c>
      <c r="AL99">
        <f t="shared" si="4"/>
        <v>4.0161328651768359E-3</v>
      </c>
      <c r="AM99">
        <f t="shared" si="4"/>
        <v>2.4269264923948609E-6</v>
      </c>
      <c r="AN99">
        <f t="shared" si="4"/>
        <v>0</v>
      </c>
      <c r="AO99">
        <f t="shared" si="4"/>
        <v>6.3207314558141664E-3</v>
      </c>
      <c r="AP99">
        <f t="shared" si="4"/>
        <v>3.5488647308724501</v>
      </c>
      <c r="AQ99">
        <f t="shared" si="4"/>
        <v>0</v>
      </c>
      <c r="AR99">
        <f t="shared" si="4"/>
        <v>0</v>
      </c>
      <c r="AS99">
        <f t="shared" si="4"/>
        <v>14.63717262902489</v>
      </c>
      <c r="AT99">
        <f t="shared" si="4"/>
        <v>38.264030776383272</v>
      </c>
      <c r="AU99">
        <f t="shared" si="1"/>
        <v>1130.563269017116</v>
      </c>
    </row>
    <row r="100" spans="1:47" x14ac:dyDescent="0.25">
      <c r="A100" s="146"/>
      <c r="B100" s="1" t="s">
        <v>24</v>
      </c>
      <c r="C100" s="1">
        <v>22</v>
      </c>
      <c r="D100" s="1" t="s">
        <v>61</v>
      </c>
      <c r="E100">
        <f t="shared" si="5"/>
        <v>1.4143220647914095E-2</v>
      </c>
      <c r="F100">
        <f t="shared" si="5"/>
        <v>4.4959727124394373E-3</v>
      </c>
      <c r="G100">
        <f t="shared" si="5"/>
        <v>5.5547997032601279E-4</v>
      </c>
      <c r="H100">
        <f t="shared" si="5"/>
        <v>3.3542240833361269E-3</v>
      </c>
      <c r="I100">
        <f t="shared" si="5"/>
        <v>1.1394598629998988E-2</v>
      </c>
      <c r="J100">
        <f t="shared" si="5"/>
        <v>4.3169992204730055E-3</v>
      </c>
      <c r="K100">
        <f t="shared" si="5"/>
        <v>4.6280607315991504E-4</v>
      </c>
      <c r="L100">
        <f t="shared" si="5"/>
        <v>1.1252283467073587E-4</v>
      </c>
      <c r="M100">
        <f t="shared" si="5"/>
        <v>8.3995293040554919E-3</v>
      </c>
      <c r="N100">
        <f t="shared" si="5"/>
        <v>8.1718740320994808E-5</v>
      </c>
      <c r="O100">
        <f t="shared" si="5"/>
        <v>1.949288454453759E-4</v>
      </c>
      <c r="P100">
        <f t="shared" si="5"/>
        <v>5.0089019947284984E-4</v>
      </c>
      <c r="Q100">
        <f t="shared" si="5"/>
        <v>6.1275392830135531E-3</v>
      </c>
      <c r="R100">
        <f t="shared" si="5"/>
        <v>1.7508964526594666E-2</v>
      </c>
      <c r="S100">
        <f t="shared" si="5"/>
        <v>0</v>
      </c>
      <c r="T100">
        <f t="shared" si="5"/>
        <v>2.8741997743907281E-2</v>
      </c>
      <c r="U100">
        <f t="shared" si="4"/>
        <v>4.0868588631880649E-3</v>
      </c>
      <c r="V100">
        <f t="shared" si="4"/>
        <v>4.9393220927969578E-2</v>
      </c>
      <c r="W100">
        <f t="shared" si="4"/>
        <v>1.8810249562207521E-3</v>
      </c>
      <c r="X100">
        <f t="shared" si="4"/>
        <v>1.1853153897411655E-3</v>
      </c>
      <c r="Y100">
        <f t="shared" si="4"/>
        <v>3.2540678868934326E-3</v>
      </c>
      <c r="Z100">
        <f t="shared" si="4"/>
        <v>0.47040069160512182</v>
      </c>
      <c r="AA100">
        <f t="shared" si="4"/>
        <v>1.6117295415029074E-4</v>
      </c>
      <c r="AB100">
        <f t="shared" si="4"/>
        <v>1.698223367522844E-4</v>
      </c>
      <c r="AC100">
        <f t="shared" si="4"/>
        <v>3.0861678431454013E-4</v>
      </c>
      <c r="AD100">
        <f t="shared" si="4"/>
        <v>4.6677192204904868E-3</v>
      </c>
      <c r="AE100">
        <f t="shared" si="4"/>
        <v>1.8052859075173163E-4</v>
      </c>
      <c r="AF100">
        <f t="shared" si="4"/>
        <v>9.1106519981834749E-5</v>
      </c>
      <c r="AG100">
        <f t="shared" si="4"/>
        <v>4.960044307313834E-6</v>
      </c>
      <c r="AH100">
        <f t="shared" si="4"/>
        <v>9.3713650664783749E-4</v>
      </c>
      <c r="AI100">
        <f t="shared" si="4"/>
        <v>9.0067352847326488E-5</v>
      </c>
      <c r="AJ100">
        <f t="shared" si="4"/>
        <v>1.3884158494558299E-2</v>
      </c>
      <c r="AK100">
        <f t="shared" si="4"/>
        <v>0</v>
      </c>
      <c r="AL100">
        <f t="shared" si="4"/>
        <v>1.406001795666886E-2</v>
      </c>
      <c r="AM100">
        <f t="shared" si="4"/>
        <v>1.3709888847046846E-3</v>
      </c>
      <c r="AN100">
        <f t="shared" si="4"/>
        <v>0</v>
      </c>
      <c r="AO100">
        <f t="shared" si="4"/>
        <v>7.1314886128473016E-3</v>
      </c>
      <c r="AP100">
        <f t="shared" si="4"/>
        <v>21336.424025112468</v>
      </c>
      <c r="AQ100">
        <f t="shared" si="4"/>
        <v>0</v>
      </c>
      <c r="AR100">
        <f t="shared" si="4"/>
        <v>0</v>
      </c>
      <c r="AS100">
        <f t="shared" si="4"/>
        <v>11585.30241527955</v>
      </c>
      <c r="AT100">
        <f t="shared" si="4"/>
        <v>33762.392516446402</v>
      </c>
      <c r="AU100">
        <f t="shared" si="4"/>
        <v>31479.88987715996</v>
      </c>
    </row>
    <row r="101" spans="1:47" x14ac:dyDescent="0.25">
      <c r="A101" s="146"/>
      <c r="B101" s="1" t="s">
        <v>25</v>
      </c>
      <c r="C101" s="1">
        <v>23</v>
      </c>
      <c r="D101" s="1" t="s">
        <v>62</v>
      </c>
      <c r="E101">
        <f t="shared" si="5"/>
        <v>4.4041072478007002E-4</v>
      </c>
      <c r="F101">
        <f t="shared" si="5"/>
        <v>4.91104275748752E-5</v>
      </c>
      <c r="G101">
        <f t="shared" si="5"/>
        <v>1.8635227748465639E-5</v>
      </c>
      <c r="H101">
        <f t="shared" si="5"/>
        <v>5.3834875342985911E-6</v>
      </c>
      <c r="I101">
        <f t="shared" si="5"/>
        <v>3.0679204794454319E-5</v>
      </c>
      <c r="J101">
        <f t="shared" si="5"/>
        <v>0</v>
      </c>
      <c r="K101">
        <f t="shared" si="5"/>
        <v>0</v>
      </c>
      <c r="L101">
        <f t="shared" si="5"/>
        <v>2.3184922302818209E-6</v>
      </c>
      <c r="M101">
        <f t="shared" si="5"/>
        <v>2.957648223260588E-6</v>
      </c>
      <c r="N101">
        <f t="shared" si="5"/>
        <v>2.1420383680336588E-6</v>
      </c>
      <c r="O101">
        <f t="shared" si="5"/>
        <v>1.039752877356322E-5</v>
      </c>
      <c r="P101">
        <f t="shared" si="5"/>
        <v>2.3336686462829141E-5</v>
      </c>
      <c r="Q101">
        <f t="shared" si="5"/>
        <v>2.6916522190204001E-4</v>
      </c>
      <c r="R101">
        <f t="shared" si="5"/>
        <v>0</v>
      </c>
      <c r="S101">
        <f t="shared" si="5"/>
        <v>0</v>
      </c>
      <c r="T101">
        <f t="shared" si="5"/>
        <v>0</v>
      </c>
      <c r="U101">
        <f t="shared" si="4"/>
        <v>2.808365412504619E-4</v>
      </c>
      <c r="V101">
        <f t="shared" si="4"/>
        <v>0</v>
      </c>
      <c r="W101">
        <f t="shared" si="4"/>
        <v>0</v>
      </c>
      <c r="X101">
        <f t="shared" si="4"/>
        <v>0</v>
      </c>
      <c r="Y101">
        <f t="shared" si="4"/>
        <v>7.7035665911745945E-6</v>
      </c>
      <c r="Z101">
        <f t="shared" si="4"/>
        <v>5.7178146206516993E-7</v>
      </c>
      <c r="AA101">
        <f t="shared" si="4"/>
        <v>3.3964029477540029E-6</v>
      </c>
      <c r="AB101">
        <f t="shared" si="4"/>
        <v>1.103012228559801E-4</v>
      </c>
      <c r="AC101">
        <f t="shared" si="4"/>
        <v>8.9676321499210229E-6</v>
      </c>
      <c r="AD101">
        <f t="shared" si="4"/>
        <v>0</v>
      </c>
      <c r="AE101">
        <f t="shared" si="4"/>
        <v>1.040683840615881E-4</v>
      </c>
      <c r="AF101">
        <f t="shared" si="4"/>
        <v>7.0279155293159146E-5</v>
      </c>
      <c r="AG101">
        <f t="shared" si="4"/>
        <v>0</v>
      </c>
      <c r="AH101">
        <f t="shared" si="4"/>
        <v>7.0727574432103823E-4</v>
      </c>
      <c r="AI101">
        <f t="shared" si="4"/>
        <v>2.891571485880845E-5</v>
      </c>
      <c r="AJ101">
        <f t="shared" si="4"/>
        <v>8.3373708268910985E-5</v>
      </c>
      <c r="AK101">
        <f t="shared" si="4"/>
        <v>0</v>
      </c>
      <c r="AL101">
        <f t="shared" si="4"/>
        <v>8.4682669922111315E-5</v>
      </c>
      <c r="AM101">
        <f t="shared" si="4"/>
        <v>0</v>
      </c>
      <c r="AN101">
        <f t="shared" si="4"/>
        <v>0</v>
      </c>
      <c r="AO101">
        <f t="shared" si="4"/>
        <v>1.9039779572679541E-5</v>
      </c>
      <c r="AP101">
        <f t="shared" si="4"/>
        <v>225.58770793299999</v>
      </c>
      <c r="AQ101">
        <f t="shared" si="4"/>
        <v>0</v>
      </c>
      <c r="AR101">
        <f t="shared" si="4"/>
        <v>0</v>
      </c>
      <c r="AS101">
        <f t="shared" si="4"/>
        <v>0</v>
      </c>
      <c r="AT101">
        <f t="shared" si="4"/>
        <v>406.18509751052022</v>
      </c>
      <c r="AU101">
        <f t="shared" si="4"/>
        <v>0</v>
      </c>
    </row>
    <row r="102" spans="1:47" x14ac:dyDescent="0.25">
      <c r="A102" s="146"/>
      <c r="B102" s="1" t="s">
        <v>26</v>
      </c>
      <c r="C102" s="1">
        <v>24</v>
      </c>
      <c r="D102" s="1" t="s">
        <v>63</v>
      </c>
      <c r="E102">
        <f t="shared" si="5"/>
        <v>7.444745628104159E-3</v>
      </c>
      <c r="F102">
        <f t="shared" si="5"/>
        <v>9.1350315595978369E-3</v>
      </c>
      <c r="G102">
        <f t="shared" si="5"/>
        <v>5.4043260433726988E-3</v>
      </c>
      <c r="H102">
        <f t="shared" si="5"/>
        <v>8.7583504129169019E-3</v>
      </c>
      <c r="I102">
        <f t="shared" si="5"/>
        <v>1.562290347657367E-2</v>
      </c>
      <c r="J102">
        <f t="shared" si="5"/>
        <v>9.7132226892706619E-3</v>
      </c>
      <c r="K102">
        <f t="shared" si="5"/>
        <v>7.7695381519477394E-3</v>
      </c>
      <c r="L102">
        <f t="shared" si="5"/>
        <v>3.2568122983095464E-2</v>
      </c>
      <c r="M102">
        <f t="shared" si="5"/>
        <v>1.2811806121680151E-2</v>
      </c>
      <c r="N102">
        <f t="shared" si="5"/>
        <v>3.8534903891764505E-2</v>
      </c>
      <c r="O102">
        <f t="shared" si="5"/>
        <v>2.945513488136527E-2</v>
      </c>
      <c r="P102">
        <f t="shared" si="5"/>
        <v>4.2848245607121707E-3</v>
      </c>
      <c r="Q102">
        <f t="shared" si="5"/>
        <v>3.190714512838296E-3</v>
      </c>
      <c r="R102">
        <f t="shared" si="5"/>
        <v>3.2457532617937959E-3</v>
      </c>
      <c r="S102">
        <f t="shared" si="5"/>
        <v>0</v>
      </c>
      <c r="T102">
        <f t="shared" si="5"/>
        <v>4.9240722398178321E-3</v>
      </c>
      <c r="U102">
        <f t="shared" si="4"/>
        <v>0</v>
      </c>
      <c r="V102">
        <f t="shared" si="4"/>
        <v>1.9445226842912909E-4</v>
      </c>
      <c r="W102">
        <f t="shared" si="4"/>
        <v>3.6624766130487906E-3</v>
      </c>
      <c r="X102">
        <f t="shared" si="4"/>
        <v>5.5362675272080872E-3</v>
      </c>
      <c r="Y102">
        <f t="shared" si="4"/>
        <v>2.1025775485698991E-5</v>
      </c>
      <c r="Z102">
        <f t="shared" si="4"/>
        <v>1.4345703029383303E-2</v>
      </c>
      <c r="AA102">
        <f t="shared" si="4"/>
        <v>4.9070779517269056E-2</v>
      </c>
      <c r="AB102">
        <f t="shared" si="4"/>
        <v>0.17641289731825557</v>
      </c>
      <c r="AC102">
        <f t="shared" si="4"/>
        <v>1.9567607767490228E-6</v>
      </c>
      <c r="AD102">
        <f t="shared" si="4"/>
        <v>9.9254831556602496E-7</v>
      </c>
      <c r="AE102">
        <f t="shared" si="4"/>
        <v>3.1534873031487481E-6</v>
      </c>
      <c r="AF102">
        <f t="shared" si="4"/>
        <v>2.058996558578145E-6</v>
      </c>
      <c r="AG102">
        <f t="shared" si="4"/>
        <v>1.115423369630824E-7</v>
      </c>
      <c r="AH102">
        <f t="shared" si="4"/>
        <v>1.5246817734459544E-5</v>
      </c>
      <c r="AI102">
        <f t="shared" si="4"/>
        <v>4.1592496524562238E-6</v>
      </c>
      <c r="AJ102">
        <f t="shared" si="4"/>
        <v>3.9071020808940113E-6</v>
      </c>
      <c r="AK102">
        <f t="shared" si="4"/>
        <v>0</v>
      </c>
      <c r="AL102">
        <f t="shared" si="4"/>
        <v>5.8733963561765677E-6</v>
      </c>
      <c r="AM102">
        <f t="shared" si="4"/>
        <v>1.4438615104816756E-2</v>
      </c>
      <c r="AN102">
        <f t="shared" si="4"/>
        <v>0</v>
      </c>
      <c r="AO102">
        <f t="shared" si="4"/>
        <v>1.9964108714724329E-7</v>
      </c>
      <c r="AP102">
        <f t="shared" si="4"/>
        <v>23241.31419278809</v>
      </c>
      <c r="AQ102">
        <f t="shared" si="4"/>
        <v>0</v>
      </c>
      <c r="AR102">
        <f t="shared" si="4"/>
        <v>0</v>
      </c>
      <c r="AS102">
        <f t="shared" si="4"/>
        <v>1373.3839158690671</v>
      </c>
      <c r="AT102">
        <f t="shared" si="4"/>
        <v>58354.915781336997</v>
      </c>
      <c r="AU102">
        <f t="shared" si="4"/>
        <v>3.956288644439315</v>
      </c>
    </row>
    <row r="103" spans="1:47" x14ac:dyDescent="0.25">
      <c r="A103" s="146"/>
      <c r="B103" s="1" t="s">
        <v>27</v>
      </c>
      <c r="C103" s="1">
        <v>25</v>
      </c>
      <c r="D103" s="1" t="s">
        <v>64</v>
      </c>
      <c r="E103">
        <f t="shared" si="5"/>
        <v>4.6175168931395244E-5</v>
      </c>
      <c r="F103">
        <f t="shared" si="5"/>
        <v>3.834318690473451E-5</v>
      </c>
      <c r="G103">
        <f t="shared" si="5"/>
        <v>2.0528112943437532E-5</v>
      </c>
      <c r="H103">
        <f t="shared" si="5"/>
        <v>4.2380887514036869E-5</v>
      </c>
      <c r="I103">
        <f t="shared" si="5"/>
        <v>7.0653419152276272E-5</v>
      </c>
      <c r="J103">
        <f t="shared" si="5"/>
        <v>5.1240733439599436E-5</v>
      </c>
      <c r="K103">
        <f t="shared" si="5"/>
        <v>3.5096129172402061E-5</v>
      </c>
      <c r="L103">
        <f t="shared" si="5"/>
        <v>8.4544519609413489E-5</v>
      </c>
      <c r="M103">
        <f t="shared" si="5"/>
        <v>5.6677920553114544E-5</v>
      </c>
      <c r="N103">
        <f t="shared" si="5"/>
        <v>1.6673888796219324E-4</v>
      </c>
      <c r="O103">
        <f t="shared" si="5"/>
        <v>2.785660192847325E-4</v>
      </c>
      <c r="P103">
        <f t="shared" si="5"/>
        <v>1.7020742180530822E-5</v>
      </c>
      <c r="Q103">
        <f t="shared" si="5"/>
        <v>9.5672058165285168E-6</v>
      </c>
      <c r="R103">
        <f t="shared" si="5"/>
        <v>1.5754367869834508E-5</v>
      </c>
      <c r="S103">
        <f t="shared" si="5"/>
        <v>0</v>
      </c>
      <c r="T103">
        <f t="shared" si="5"/>
        <v>2.3566598110884907E-5</v>
      </c>
      <c r="U103">
        <f t="shared" si="4"/>
        <v>0</v>
      </c>
      <c r="V103">
        <f t="shared" si="4"/>
        <v>0</v>
      </c>
      <c r="W103">
        <f t="shared" si="4"/>
        <v>1.0959363657718848E-5</v>
      </c>
      <c r="X103">
        <f t="shared" si="4"/>
        <v>1.291948518970275E-5</v>
      </c>
      <c r="Y103">
        <f t="shared" si="4"/>
        <v>0</v>
      </c>
      <c r="Z103">
        <f t="shared" si="4"/>
        <v>1.4139736845878814E-4</v>
      </c>
      <c r="AA103">
        <f t="shared" si="4"/>
        <v>1.2740202370091686E-4</v>
      </c>
      <c r="AB103">
        <f t="shared" si="4"/>
        <v>1.0860383235114231E-3</v>
      </c>
      <c r="AC103">
        <f t="shared" si="4"/>
        <v>4.2204806428500114E-9</v>
      </c>
      <c r="AD103">
        <f t="shared" si="4"/>
        <v>2.140503394262117E-9</v>
      </c>
      <c r="AE103">
        <f t="shared" si="4"/>
        <v>6.7884633430468279E-9</v>
      </c>
      <c r="AF103">
        <f t="shared" si="4"/>
        <v>4.4864378147950651E-9</v>
      </c>
      <c r="AG103">
        <f t="shared" si="4"/>
        <v>0</v>
      </c>
      <c r="AH103">
        <f t="shared" si="4"/>
        <v>3.2715942695613693E-8</v>
      </c>
      <c r="AI103">
        <f t="shared" si="4"/>
        <v>8.7755927565896205E-9</v>
      </c>
      <c r="AJ103">
        <f t="shared" si="4"/>
        <v>6.8141269170633767E-9</v>
      </c>
      <c r="AK103">
        <f t="shared" si="4"/>
        <v>0</v>
      </c>
      <c r="AL103">
        <f t="shared" si="4"/>
        <v>1.273435652306967E-8</v>
      </c>
      <c r="AM103">
        <f t="shared" si="4"/>
        <v>4.3032816636716058E-5</v>
      </c>
      <c r="AN103">
        <f t="shared" si="4"/>
        <v>0</v>
      </c>
      <c r="AO103">
        <f t="shared" si="4"/>
        <v>4.336988098187445E-10</v>
      </c>
      <c r="AP103">
        <f t="shared" si="4"/>
        <v>157.9973749829895</v>
      </c>
      <c r="AQ103">
        <f t="shared" si="4"/>
        <v>0</v>
      </c>
      <c r="AR103">
        <f t="shared" si="4"/>
        <v>0</v>
      </c>
      <c r="AS103">
        <f t="shared" si="4"/>
        <v>55.64278991338022</v>
      </c>
      <c r="AT103">
        <f t="shared" si="4"/>
        <v>355.38083567557243</v>
      </c>
      <c r="AU103">
        <f t="shared" si="4"/>
        <v>7.6433177438317754</v>
      </c>
    </row>
    <row r="104" spans="1:47" x14ac:dyDescent="0.25">
      <c r="A104" s="146"/>
      <c r="B104" s="1" t="s">
        <v>28</v>
      </c>
      <c r="C104" s="1">
        <v>26</v>
      </c>
      <c r="D104" s="1" t="s">
        <v>65</v>
      </c>
      <c r="E104">
        <f t="shared" si="5"/>
        <v>2.6243000807072347E-4</v>
      </c>
      <c r="F104">
        <f t="shared" si="5"/>
        <v>2.9577548758484595E-4</v>
      </c>
      <c r="G104">
        <f t="shared" si="5"/>
        <v>1.7959786454708695E-4</v>
      </c>
      <c r="H104">
        <f t="shared" si="5"/>
        <v>3.718467608876161E-4</v>
      </c>
      <c r="I104">
        <f t="shared" si="5"/>
        <v>6.1878786682694191E-4</v>
      </c>
      <c r="J104">
        <f t="shared" si="5"/>
        <v>4.5327645802597681E-4</v>
      </c>
      <c r="K104">
        <f t="shared" si="5"/>
        <v>3.2872794124151942E-4</v>
      </c>
      <c r="L104">
        <f t="shared" si="5"/>
        <v>1.9209027233953481E-3</v>
      </c>
      <c r="M104">
        <f t="shared" si="5"/>
        <v>6.5216791326960625E-4</v>
      </c>
      <c r="N104">
        <f t="shared" si="5"/>
        <v>1.4606874596938485E-3</v>
      </c>
      <c r="O104">
        <f t="shared" si="5"/>
        <v>9.5090081376737084E-4</v>
      </c>
      <c r="P104">
        <f t="shared" si="5"/>
        <v>1.4906457868293173E-4</v>
      </c>
      <c r="Q104">
        <f t="shared" si="5"/>
        <v>1.8748236178403499E-4</v>
      </c>
      <c r="R104">
        <f t="shared" si="5"/>
        <v>1.3818090147338662E-4</v>
      </c>
      <c r="S104">
        <f t="shared" si="5"/>
        <v>0</v>
      </c>
      <c r="T104">
        <f t="shared" si="5"/>
        <v>2.0653641333275876E-4</v>
      </c>
      <c r="U104">
        <f t="shared" si="4"/>
        <v>0</v>
      </c>
      <c r="V104">
        <f t="shared" si="4"/>
        <v>0</v>
      </c>
      <c r="W104">
        <f t="shared" si="4"/>
        <v>1.2471164494752809E-4</v>
      </c>
      <c r="X104">
        <f t="shared" si="4"/>
        <v>1.8222628289577691E-4</v>
      </c>
      <c r="Y104">
        <f t="shared" si="4"/>
        <v>0</v>
      </c>
      <c r="Z104">
        <f t="shared" si="4"/>
        <v>1.7711692465513889E-4</v>
      </c>
      <c r="AA104">
        <f t="shared" si="4"/>
        <v>2.895045625845338E-3</v>
      </c>
      <c r="AB104">
        <f t="shared" si="4"/>
        <v>6.9303461814271272E-3</v>
      </c>
      <c r="AC104">
        <f t="shared" si="4"/>
        <v>7.630695500013422E-8</v>
      </c>
      <c r="AD104">
        <f t="shared" si="4"/>
        <v>3.8706285825765933E-8</v>
      </c>
      <c r="AE104">
        <f t="shared" si="4"/>
        <v>1.2298894202185461E-7</v>
      </c>
      <c r="AF104">
        <f t="shared" si="4"/>
        <v>8.0246433074677083E-8</v>
      </c>
      <c r="AG104">
        <f t="shared" si="4"/>
        <v>0</v>
      </c>
      <c r="AH104">
        <f t="shared" si="4"/>
        <v>5.9650070273370781E-7</v>
      </c>
      <c r="AI104">
        <f t="shared" si="4"/>
        <v>1.6226309779755951E-7</v>
      </c>
      <c r="AJ104">
        <f t="shared" si="4"/>
        <v>1.4337946935987186E-7</v>
      </c>
      <c r="AK104">
        <f t="shared" si="4"/>
        <v>0</v>
      </c>
      <c r="AL104">
        <f t="shared" si="4"/>
        <v>2.289733084316184E-7</v>
      </c>
      <c r="AM104">
        <f t="shared" si="4"/>
        <v>4.1562586838067724E-4</v>
      </c>
      <c r="AN104">
        <f t="shared" si="4"/>
        <v>0</v>
      </c>
      <c r="AO104">
        <f t="shared" si="4"/>
        <v>7.7820877036793734E-9</v>
      </c>
      <c r="AP104">
        <f t="shared" si="4"/>
        <v>954.046030822229</v>
      </c>
      <c r="AQ104">
        <f t="shared" si="4"/>
        <v>0</v>
      </c>
      <c r="AR104">
        <f t="shared" si="4"/>
        <v>0</v>
      </c>
      <c r="AS104">
        <f t="shared" si="4"/>
        <v>222.00291020112419</v>
      </c>
      <c r="AT104">
        <f t="shared" si="4"/>
        <v>2390.6095228943491</v>
      </c>
      <c r="AU104">
        <f t="shared" si="4"/>
        <v>74.118448111306833</v>
      </c>
    </row>
    <row r="105" spans="1:47" x14ac:dyDescent="0.25">
      <c r="A105" s="146"/>
      <c r="B105" s="1" t="s">
        <v>29</v>
      </c>
      <c r="C105" s="1">
        <v>27</v>
      </c>
      <c r="D105" s="1" t="s">
        <v>66</v>
      </c>
      <c r="E105">
        <f t="shared" si="5"/>
        <v>1.2754102374999836E-4</v>
      </c>
      <c r="F105">
        <f t="shared" si="5"/>
        <v>1.4384678568732322E-4</v>
      </c>
      <c r="G105">
        <f t="shared" si="5"/>
        <v>8.7383394223124007E-5</v>
      </c>
      <c r="H105">
        <f t="shared" si="5"/>
        <v>1.8028387172596184E-4</v>
      </c>
      <c r="I105">
        <f t="shared" si="5"/>
        <v>3.0068070708163977E-4</v>
      </c>
      <c r="J105">
        <f t="shared" si="5"/>
        <v>2.1861240541343988E-4</v>
      </c>
      <c r="K105">
        <f t="shared" si="5"/>
        <v>1.4904579310422205E-4</v>
      </c>
      <c r="L105">
        <f t="shared" si="5"/>
        <v>3.598522221774491E-4</v>
      </c>
      <c r="M105">
        <f t="shared" si="5"/>
        <v>2.4123780806870152E-4</v>
      </c>
      <c r="N105">
        <f t="shared" si="5"/>
        <v>7.0954994139538316E-4</v>
      </c>
      <c r="O105">
        <f t="shared" si="5"/>
        <v>1.1365326577698624E-3</v>
      </c>
      <c r="P105">
        <f t="shared" si="5"/>
        <v>7.2466889220198025E-5</v>
      </c>
      <c r="Q105">
        <f t="shared" si="5"/>
        <v>1.7592229025441782E-4</v>
      </c>
      <c r="R105">
        <f t="shared" si="5"/>
        <v>6.7049300906453483E-5</v>
      </c>
      <c r="S105">
        <f t="shared" si="5"/>
        <v>0</v>
      </c>
      <c r="T105">
        <f t="shared" si="5"/>
        <v>1.0030648036673794E-4</v>
      </c>
      <c r="U105">
        <f t="shared" si="4"/>
        <v>0</v>
      </c>
      <c r="V105">
        <f t="shared" si="4"/>
        <v>0</v>
      </c>
      <c r="W105">
        <f t="shared" si="4"/>
        <v>9.0089550268432936E-5</v>
      </c>
      <c r="X105">
        <f t="shared" si="4"/>
        <v>4.9031714707729128E-5</v>
      </c>
      <c r="Y105">
        <f t="shared" si="4"/>
        <v>0</v>
      </c>
      <c r="Z105">
        <f t="shared" si="4"/>
        <v>8.5238209824814857E-5</v>
      </c>
      <c r="AA105">
        <f t="shared" si="4"/>
        <v>5.4226934906563399E-4</v>
      </c>
      <c r="AB105">
        <f t="shared" si="4"/>
        <v>6.4997883451344898E-3</v>
      </c>
      <c r="AC105">
        <f t="shared" si="4"/>
        <v>1.7840429146264552E-8</v>
      </c>
      <c r="AD105">
        <f t="shared" si="4"/>
        <v>9.0482648024707929E-9</v>
      </c>
      <c r="AE105">
        <f t="shared" si="4"/>
        <v>2.8701155755328419E-8</v>
      </c>
      <c r="AF105">
        <f t="shared" si="4"/>
        <v>1.8945431418222032E-8</v>
      </c>
      <c r="AG105">
        <f t="shared" si="4"/>
        <v>0</v>
      </c>
      <c r="AH105">
        <f t="shared" si="4"/>
        <v>1.3933515327734E-7</v>
      </c>
      <c r="AI105">
        <f t="shared" si="4"/>
        <v>3.712290147710969E-8</v>
      </c>
      <c r="AJ105">
        <f t="shared" si="4"/>
        <v>2.1084799565235083E-7</v>
      </c>
      <c r="AK105">
        <f t="shared" si="4"/>
        <v>0</v>
      </c>
      <c r="AL105">
        <f t="shared" si="4"/>
        <v>5.3801499027711209E-8</v>
      </c>
      <c r="AM105">
        <f t="shared" si="4"/>
        <v>1.9416224302494555E-4</v>
      </c>
      <c r="AN105">
        <f t="shared" si="4"/>
        <v>0</v>
      </c>
      <c r="AO105">
        <f t="shared" si="4"/>
        <v>1.8319809032222211E-9</v>
      </c>
      <c r="AP105">
        <f t="shared" si="4"/>
        <v>857.66870826426589</v>
      </c>
      <c r="AQ105">
        <f t="shared" si="4"/>
        <v>0</v>
      </c>
      <c r="AR105">
        <f t="shared" si="4"/>
        <v>0</v>
      </c>
      <c r="AS105">
        <f t="shared" si="4"/>
        <v>149.3693823535323</v>
      </c>
      <c r="AT105">
        <f t="shared" si="4"/>
        <v>1845.0326518207171</v>
      </c>
      <c r="AU105">
        <f t="shared" si="4"/>
        <v>14.933377993540979</v>
      </c>
    </row>
    <row r="106" spans="1:47" x14ac:dyDescent="0.25">
      <c r="A106" s="146"/>
      <c r="B106" s="1" t="s">
        <v>30</v>
      </c>
      <c r="C106" s="1">
        <v>28</v>
      </c>
      <c r="D106" s="1" t="s">
        <v>67</v>
      </c>
      <c r="E106">
        <f t="shared" si="5"/>
        <v>1.3309205731945205E-4</v>
      </c>
      <c r="F106">
        <f t="shared" si="5"/>
        <v>1.5000126401672526E-4</v>
      </c>
      <c r="G106">
        <f t="shared" si="5"/>
        <v>9.0919930332868944E-5</v>
      </c>
      <c r="H106">
        <f t="shared" si="5"/>
        <v>1.9096665313512445E-4</v>
      </c>
      <c r="I106">
        <f t="shared" si="5"/>
        <v>3.1491852984641313E-4</v>
      </c>
      <c r="J106">
        <f t="shared" si="5"/>
        <v>2.2856260437212475E-4</v>
      </c>
      <c r="K106">
        <f t="shared" si="5"/>
        <v>1.7620374976246112E-4</v>
      </c>
      <c r="L106">
        <f t="shared" si="5"/>
        <v>3.7536316475102736E-4</v>
      </c>
      <c r="M106">
        <f t="shared" si="5"/>
        <v>1.6069219700263747E-4</v>
      </c>
      <c r="N106">
        <f t="shared" si="5"/>
        <v>7.4434546712244922E-4</v>
      </c>
      <c r="O106">
        <f t="shared" si="5"/>
        <v>4.8698592784006194E-4</v>
      </c>
      <c r="P106">
        <f t="shared" si="5"/>
        <v>7.5611493053658263E-5</v>
      </c>
      <c r="Q106">
        <f t="shared" si="5"/>
        <v>4.2372173021159107E-5</v>
      </c>
      <c r="R106">
        <f t="shared" si="5"/>
        <v>7.013418657174574E-5</v>
      </c>
      <c r="S106">
        <f t="shared" si="5"/>
        <v>0</v>
      </c>
      <c r="T106">
        <f t="shared" si="5"/>
        <v>1.0467231719514664E-4</v>
      </c>
      <c r="U106">
        <f t="shared" si="4"/>
        <v>0</v>
      </c>
      <c r="V106">
        <f t="shared" si="4"/>
        <v>0</v>
      </c>
      <c r="W106">
        <f t="shared" si="4"/>
        <v>3.9556998030571549E-5</v>
      </c>
      <c r="X106">
        <f t="shared" si="4"/>
        <v>5.1136812771236096E-5</v>
      </c>
      <c r="Y106">
        <f t="shared" ref="Y106:AU115" si="6">Y32+Y69</f>
        <v>0</v>
      </c>
      <c r="Z106">
        <f t="shared" si="6"/>
        <v>8.9832100402775859E-5</v>
      </c>
      <c r="AA106">
        <f t="shared" si="6"/>
        <v>5.6564304396378596E-4</v>
      </c>
      <c r="AB106">
        <f t="shared" si="6"/>
        <v>8.1148361272789674E-4</v>
      </c>
      <c r="AC106">
        <f t="shared" si="6"/>
        <v>1.87281644909115E-8</v>
      </c>
      <c r="AD106">
        <f t="shared" si="6"/>
        <v>9.4984677513500939E-9</v>
      </c>
      <c r="AE106">
        <f t="shared" si="6"/>
        <v>3.0127687745549367E-8</v>
      </c>
      <c r="AF106">
        <f t="shared" si="6"/>
        <v>1.989376409580126E-8</v>
      </c>
      <c r="AG106">
        <f t="shared" si="6"/>
        <v>0</v>
      </c>
      <c r="AH106">
        <f t="shared" si="6"/>
        <v>1.4522911765647799E-7</v>
      </c>
      <c r="AI106">
        <f t="shared" si="6"/>
        <v>3.8962094625870479E-8</v>
      </c>
      <c r="AJ106">
        <f t="shared" si="6"/>
        <v>1.2188793490396924E-7</v>
      </c>
      <c r="AK106">
        <f t="shared" si="6"/>
        <v>0</v>
      </c>
      <c r="AL106">
        <f t="shared" si="6"/>
        <v>5.6486823623015657E-8</v>
      </c>
      <c r="AM106">
        <f t="shared" si="6"/>
        <v>1.9524198534947101E-4</v>
      </c>
      <c r="AN106">
        <f t="shared" si="6"/>
        <v>0</v>
      </c>
      <c r="AO106">
        <f t="shared" si="6"/>
        <v>1.9235225061721371E-9</v>
      </c>
      <c r="AP106">
        <f t="shared" si="6"/>
        <v>100.85944777422435</v>
      </c>
      <c r="AQ106">
        <f t="shared" si="6"/>
        <v>0</v>
      </c>
      <c r="AR106">
        <f t="shared" si="6"/>
        <v>0</v>
      </c>
      <c r="AS106">
        <f t="shared" si="6"/>
        <v>11.564099161864579</v>
      </c>
      <c r="AT106">
        <f t="shared" si="6"/>
        <v>470.01196336546479</v>
      </c>
      <c r="AU106">
        <f t="shared" si="6"/>
        <v>0.95744747291367016</v>
      </c>
    </row>
    <row r="107" spans="1:47" x14ac:dyDescent="0.25">
      <c r="A107" s="146"/>
      <c r="B107" s="1" t="s">
        <v>31</v>
      </c>
      <c r="C107" s="1">
        <v>29</v>
      </c>
      <c r="D107" s="1" t="s">
        <v>68</v>
      </c>
      <c r="E107">
        <f t="shared" si="5"/>
        <v>2.2897781091436764E-5</v>
      </c>
      <c r="F107">
        <f t="shared" si="5"/>
        <v>1.4419125112112529E-5</v>
      </c>
      <c r="G107">
        <f t="shared" si="5"/>
        <v>1.5656790067524896E-5</v>
      </c>
      <c r="H107">
        <f t="shared" si="5"/>
        <v>3.3122955560105407E-5</v>
      </c>
      <c r="I107">
        <f t="shared" si="5"/>
        <v>5.4377000160484173E-5</v>
      </c>
      <c r="J107">
        <f t="shared" si="5"/>
        <v>3.9109272827725562E-5</v>
      </c>
      <c r="K107">
        <f t="shared" si="5"/>
        <v>2.9093110344697159E-5</v>
      </c>
      <c r="L107">
        <f t="shared" si="5"/>
        <v>6.7749917438806296E-9</v>
      </c>
      <c r="M107">
        <f t="shared" si="5"/>
        <v>1.8255812129165946E-5</v>
      </c>
      <c r="N107">
        <f t="shared" si="5"/>
        <v>1.2860466505384949E-4</v>
      </c>
      <c r="O107">
        <f t="shared" si="5"/>
        <v>8.4216368884060689E-5</v>
      </c>
      <c r="P107">
        <f t="shared" si="5"/>
        <v>1.303063407485312E-5</v>
      </c>
      <c r="Q107">
        <f t="shared" si="5"/>
        <v>4.5726553040948517E-9</v>
      </c>
      <c r="R107">
        <f t="shared" si="5"/>
        <v>1.2084166134841689E-5</v>
      </c>
      <c r="S107">
        <f t="shared" si="5"/>
        <v>0</v>
      </c>
      <c r="T107">
        <f t="shared" si="5"/>
        <v>1.8024922513024642E-5</v>
      </c>
      <c r="U107">
        <f t="shared" ref="U107:AT113" si="7">U33+U70</f>
        <v>0</v>
      </c>
      <c r="V107">
        <f t="shared" si="7"/>
        <v>0</v>
      </c>
      <c r="W107">
        <f t="shared" si="7"/>
        <v>4.3875044813696396E-6</v>
      </c>
      <c r="X107">
        <f t="shared" si="7"/>
        <v>2.1527776046396924E-6</v>
      </c>
      <c r="Y107">
        <f t="shared" si="7"/>
        <v>0</v>
      </c>
      <c r="Z107">
        <f t="shared" si="7"/>
        <v>1.5472027046103093E-5</v>
      </c>
      <c r="AA107">
        <f t="shared" si="7"/>
        <v>7.4693766565160018E-9</v>
      </c>
      <c r="AB107">
        <f t="shared" si="7"/>
        <v>3.3258257043229741E-8</v>
      </c>
      <c r="AC107">
        <f t="shared" si="7"/>
        <v>0</v>
      </c>
      <c r="AD107">
        <f t="shared" si="7"/>
        <v>0</v>
      </c>
      <c r="AE107">
        <f t="shared" si="7"/>
        <v>0</v>
      </c>
      <c r="AF107">
        <f t="shared" si="7"/>
        <v>0</v>
      </c>
      <c r="AG107">
        <f t="shared" si="7"/>
        <v>0</v>
      </c>
      <c r="AH107">
        <f t="shared" si="7"/>
        <v>0</v>
      </c>
      <c r="AI107">
        <f t="shared" si="7"/>
        <v>0</v>
      </c>
      <c r="AJ107">
        <f t="shared" si="7"/>
        <v>2.7292526170022061E-8</v>
      </c>
      <c r="AK107">
        <f t="shared" si="7"/>
        <v>0</v>
      </c>
      <c r="AL107">
        <f t="shared" si="7"/>
        <v>0</v>
      </c>
      <c r="AM107">
        <f t="shared" si="7"/>
        <v>3.0861274527014065E-5</v>
      </c>
      <c r="AN107">
        <f t="shared" si="7"/>
        <v>0</v>
      </c>
      <c r="AO107">
        <f t="shared" si="7"/>
        <v>0</v>
      </c>
      <c r="AP107">
        <f t="shared" si="7"/>
        <v>3.9395708979480578E-3</v>
      </c>
      <c r="AQ107">
        <f t="shared" si="7"/>
        <v>0</v>
      </c>
      <c r="AR107">
        <f t="shared" si="7"/>
        <v>0</v>
      </c>
      <c r="AS107">
        <f t="shared" si="7"/>
        <v>4.585592259332813E-2</v>
      </c>
      <c r="AT107">
        <f t="shared" si="7"/>
        <v>35.859619702958639</v>
      </c>
      <c r="AU107">
        <f t="shared" si="6"/>
        <v>1.0827337577808301E-2</v>
      </c>
    </row>
    <row r="108" spans="1:47" x14ac:dyDescent="0.25">
      <c r="A108" s="146"/>
      <c r="B108" s="1" t="s">
        <v>32</v>
      </c>
      <c r="C108" s="1">
        <v>30</v>
      </c>
      <c r="D108" s="1" t="s">
        <v>69</v>
      </c>
      <c r="E108">
        <f t="shared" si="5"/>
        <v>4.4948697655415582E-4</v>
      </c>
      <c r="F108">
        <f t="shared" si="5"/>
        <v>6.8905133451418847E-4</v>
      </c>
      <c r="G108">
        <f t="shared" si="5"/>
        <v>3.0753374243940967E-4</v>
      </c>
      <c r="H108">
        <f t="shared" si="5"/>
        <v>6.3858412695467169E-4</v>
      </c>
      <c r="I108">
        <f t="shared" si="5"/>
        <v>1.0630708675641199E-3</v>
      </c>
      <c r="J108">
        <f t="shared" si="5"/>
        <v>7.7542628375686009E-4</v>
      </c>
      <c r="K108">
        <f t="shared" si="5"/>
        <v>5.9018907952561263E-4</v>
      </c>
      <c r="L108">
        <f t="shared" si="5"/>
        <v>2.8899342314468472E-3</v>
      </c>
      <c r="M108">
        <f t="shared" si="5"/>
        <v>1.017636244863036E-3</v>
      </c>
      <c r="N108">
        <f t="shared" si="5"/>
        <v>2.5059198706377152E-3</v>
      </c>
      <c r="O108">
        <f t="shared" si="5"/>
        <v>1.6441177040447958E-3</v>
      </c>
      <c r="P108">
        <f t="shared" si="5"/>
        <v>2.5629320821060446E-4</v>
      </c>
      <c r="Q108">
        <f t="shared" si="5"/>
        <v>2.8203533854619122E-4</v>
      </c>
      <c r="R108">
        <f t="shared" si="5"/>
        <v>2.3634739964717514E-4</v>
      </c>
      <c r="S108">
        <f t="shared" si="5"/>
        <v>0</v>
      </c>
      <c r="T108">
        <f t="shared" si="5"/>
        <v>3.5319744567571934E-4</v>
      </c>
      <c r="U108">
        <f t="shared" si="7"/>
        <v>0</v>
      </c>
      <c r="V108">
        <f t="shared" si="7"/>
        <v>0</v>
      </c>
      <c r="W108">
        <f t="shared" si="7"/>
        <v>2.1011393122857789E-4</v>
      </c>
      <c r="X108">
        <f t="shared" si="7"/>
        <v>3.173626966163698E-4</v>
      </c>
      <c r="Y108">
        <f t="shared" si="7"/>
        <v>8.868396057820443E-6</v>
      </c>
      <c r="Z108">
        <f t="shared" si="7"/>
        <v>1.2703976482644492E-3</v>
      </c>
      <c r="AA108">
        <f t="shared" si="7"/>
        <v>4.3555150244860416E-3</v>
      </c>
      <c r="AB108">
        <f t="shared" si="7"/>
        <v>1.0395848561678776E-2</v>
      </c>
      <c r="AC108">
        <f t="shared" si="7"/>
        <v>3.563450840013481E-7</v>
      </c>
      <c r="AD108">
        <f t="shared" si="7"/>
        <v>2.010278623959452E-7</v>
      </c>
      <c r="AE108">
        <f t="shared" si="7"/>
        <v>1.1542690909800271E-6</v>
      </c>
      <c r="AF108">
        <f t="shared" si="7"/>
        <v>1.5506357120249746E-7</v>
      </c>
      <c r="AG108">
        <f t="shared" si="7"/>
        <v>0</v>
      </c>
      <c r="AH108">
        <f t="shared" si="7"/>
        <v>9.199002417777628E-7</v>
      </c>
      <c r="AI108">
        <f t="shared" si="7"/>
        <v>3.4419536789518084E-7</v>
      </c>
      <c r="AJ108">
        <f t="shared" si="7"/>
        <v>2.9547256941192556E-6</v>
      </c>
      <c r="AK108">
        <f t="shared" si="7"/>
        <v>0</v>
      </c>
      <c r="AL108">
        <f t="shared" si="7"/>
        <v>2.1316274815437944E-6</v>
      </c>
      <c r="AM108">
        <f t="shared" si="7"/>
        <v>6.9499245504735143E-4</v>
      </c>
      <c r="AN108">
        <f t="shared" si="7"/>
        <v>0</v>
      </c>
      <c r="AO108">
        <f t="shared" si="7"/>
        <v>1.313446415176418E-6</v>
      </c>
      <c r="AP108">
        <f t="shared" si="7"/>
        <v>1331.693236132603</v>
      </c>
      <c r="AQ108">
        <f t="shared" si="7"/>
        <v>0</v>
      </c>
      <c r="AR108">
        <f t="shared" si="7"/>
        <v>0</v>
      </c>
      <c r="AS108">
        <f t="shared" si="7"/>
        <v>182.9443907233323</v>
      </c>
      <c r="AT108">
        <f t="shared" si="7"/>
        <v>3651.9600902655861</v>
      </c>
      <c r="AU108">
        <f t="shared" si="6"/>
        <v>4.7798465526560188</v>
      </c>
    </row>
    <row r="109" spans="1:47" x14ac:dyDescent="0.25">
      <c r="A109" s="146"/>
      <c r="B109" s="1" t="s">
        <v>33</v>
      </c>
      <c r="C109" s="1">
        <v>31</v>
      </c>
      <c r="D109" s="1" t="s">
        <v>70</v>
      </c>
      <c r="E109">
        <f t="shared" si="5"/>
        <v>7.7395872420113948E-5</v>
      </c>
      <c r="F109">
        <f t="shared" si="5"/>
        <v>8.7796120448685989E-5</v>
      </c>
      <c r="G109">
        <f t="shared" si="5"/>
        <v>5.3318765575806166E-5</v>
      </c>
      <c r="H109">
        <f t="shared" si="5"/>
        <v>1.1041083322141851E-4</v>
      </c>
      <c r="I109">
        <f t="shared" si="5"/>
        <v>1.8371559258189234E-4</v>
      </c>
      <c r="J109">
        <f t="shared" si="5"/>
        <v>1.3334490692297802E-4</v>
      </c>
      <c r="K109">
        <f t="shared" si="5"/>
        <v>8.6034709172294792E-5</v>
      </c>
      <c r="L109">
        <f t="shared" si="5"/>
        <v>2.1968538176862654E-4</v>
      </c>
      <c r="M109">
        <f t="shared" si="5"/>
        <v>1.4728621517763873E-4</v>
      </c>
      <c r="N109">
        <f t="shared" si="5"/>
        <v>4.3367833059098482E-4</v>
      </c>
      <c r="O109">
        <f t="shared" si="5"/>
        <v>3.1187042222592285E-4</v>
      </c>
      <c r="P109">
        <f t="shared" si="5"/>
        <v>4.4147211807606843E-5</v>
      </c>
      <c r="Q109">
        <f t="shared" si="5"/>
        <v>2.4849647000490126E-5</v>
      </c>
      <c r="R109">
        <f t="shared" si="5"/>
        <v>4.0956238261018139E-5</v>
      </c>
      <c r="S109">
        <f t="shared" si="5"/>
        <v>0</v>
      </c>
      <c r="T109">
        <f t="shared" si="5"/>
        <v>6.1240964785610048E-5</v>
      </c>
      <c r="U109">
        <f t="shared" si="7"/>
        <v>0</v>
      </c>
      <c r="V109">
        <f t="shared" si="7"/>
        <v>0</v>
      </c>
      <c r="W109">
        <f t="shared" si="7"/>
        <v>3.5531383223897978E-5</v>
      </c>
      <c r="X109">
        <f t="shared" si="7"/>
        <v>2.9929313712833205E-5</v>
      </c>
      <c r="Y109">
        <f t="shared" si="7"/>
        <v>0</v>
      </c>
      <c r="Z109">
        <f t="shared" si="7"/>
        <v>5.2143225707336886E-5</v>
      </c>
      <c r="AA109">
        <f t="shared" si="7"/>
        <v>3.3104879640166902E-4</v>
      </c>
      <c r="AB109">
        <f t="shared" si="7"/>
        <v>1.7466955541366436E-3</v>
      </c>
      <c r="AC109">
        <f t="shared" si="7"/>
        <v>1.022178004361184E-8</v>
      </c>
      <c r="AD109">
        <f t="shared" si="7"/>
        <v>5.1842143695847103E-9</v>
      </c>
      <c r="AE109">
        <f t="shared" si="7"/>
        <v>1.7609622588427891E-8</v>
      </c>
      <c r="AF109">
        <f t="shared" si="7"/>
        <v>1.086148327190031E-8</v>
      </c>
      <c r="AG109">
        <f t="shared" si="7"/>
        <v>0</v>
      </c>
      <c r="AH109">
        <f t="shared" si="7"/>
        <v>8.4876976567711344E-8</v>
      </c>
      <c r="AI109">
        <f t="shared" si="7"/>
        <v>2.1260361568679752E-8</v>
      </c>
      <c r="AJ109">
        <f t="shared" si="7"/>
        <v>2.5175967561393472E-8</v>
      </c>
      <c r="AK109">
        <f t="shared" si="7"/>
        <v>0</v>
      </c>
      <c r="AL109">
        <f t="shared" si="7"/>
        <v>3.083548144246001E-8</v>
      </c>
      <c r="AM109">
        <f t="shared" si="7"/>
        <v>1.1404826371507638E-4</v>
      </c>
      <c r="AN109">
        <f t="shared" si="7"/>
        <v>0</v>
      </c>
      <c r="AO109">
        <f t="shared" si="7"/>
        <v>1.05009338126286E-9</v>
      </c>
      <c r="AP109">
        <f t="shared" si="7"/>
        <v>241.71046694326134</v>
      </c>
      <c r="AQ109">
        <f t="shared" si="7"/>
        <v>0</v>
      </c>
      <c r="AR109">
        <f t="shared" si="7"/>
        <v>0</v>
      </c>
      <c r="AS109">
        <f t="shared" si="7"/>
        <v>52.669299943276521</v>
      </c>
      <c r="AT109">
        <f t="shared" si="7"/>
        <v>607.51756639565156</v>
      </c>
      <c r="AU109">
        <f t="shared" si="6"/>
        <v>1.495385537564571</v>
      </c>
    </row>
    <row r="110" spans="1:47" x14ac:dyDescent="0.25">
      <c r="A110" s="146"/>
      <c r="B110" s="1" t="s">
        <v>34</v>
      </c>
      <c r="C110" s="1">
        <v>32</v>
      </c>
      <c r="D110" s="1" t="s">
        <v>71</v>
      </c>
      <c r="E110">
        <f t="shared" si="5"/>
        <v>2.4395483582444499E-3</v>
      </c>
      <c r="F110">
        <f t="shared" si="5"/>
        <v>3.9510201318345038E-3</v>
      </c>
      <c r="G110">
        <f t="shared" si="5"/>
        <v>9.2186704365233082E-4</v>
      </c>
      <c r="H110">
        <f t="shared" si="5"/>
        <v>1.5842422313639328E-2</v>
      </c>
      <c r="I110">
        <f t="shared" si="5"/>
        <v>1.4502906597197458E-2</v>
      </c>
      <c r="J110">
        <f t="shared" si="5"/>
        <v>3.5072547678311507E-3</v>
      </c>
      <c r="K110">
        <f t="shared" si="5"/>
        <v>0.25661896695749592</v>
      </c>
      <c r="L110">
        <f t="shared" si="5"/>
        <v>2.565436683830892E-2</v>
      </c>
      <c r="M110">
        <f t="shared" si="5"/>
        <v>6.3990685649680567E-3</v>
      </c>
      <c r="N110">
        <f t="shared" si="5"/>
        <v>1.2901525193947364E-2</v>
      </c>
      <c r="O110">
        <f t="shared" si="5"/>
        <v>1.0127390441224664E-2</v>
      </c>
      <c r="P110">
        <f t="shared" si="5"/>
        <v>2.0947055513376397E-3</v>
      </c>
      <c r="Q110">
        <f t="shared" si="5"/>
        <v>1.572489060781336E-3</v>
      </c>
      <c r="R110">
        <f t="shared" si="5"/>
        <v>6.970074296562467E-4</v>
      </c>
      <c r="S110">
        <f t="shared" si="5"/>
        <v>0</v>
      </c>
      <c r="T110">
        <f t="shared" si="5"/>
        <v>1.4243424415312513E-3</v>
      </c>
      <c r="U110">
        <f t="shared" si="7"/>
        <v>5.0423851674114017E-4</v>
      </c>
      <c r="V110">
        <f t="shared" si="7"/>
        <v>3.6889069209164411E-4</v>
      </c>
      <c r="W110">
        <f t="shared" si="7"/>
        <v>9.8923551417717283E-4</v>
      </c>
      <c r="X110">
        <f t="shared" si="7"/>
        <v>1.5059504860671221E-3</v>
      </c>
      <c r="Y110">
        <f t="shared" si="7"/>
        <v>4.3507155216313514E-2</v>
      </c>
      <c r="Z110">
        <f t="shared" si="7"/>
        <v>4.3122484426997676E-2</v>
      </c>
      <c r="AA110">
        <f t="shared" si="7"/>
        <v>3.8674734403275388E-2</v>
      </c>
      <c r="AB110">
        <f t="shared" si="7"/>
        <v>0.22975868390033735</v>
      </c>
      <c r="AC110">
        <f t="shared" si="7"/>
        <v>0.73554329197976887</v>
      </c>
      <c r="AD110">
        <f t="shared" si="7"/>
        <v>0.8698864263110444</v>
      </c>
      <c r="AE110">
        <f t="shared" si="7"/>
        <v>0.53661457588704731</v>
      </c>
      <c r="AF110">
        <f t="shared" si="7"/>
        <v>0.32080243755417182</v>
      </c>
      <c r="AG110">
        <f t="shared" si="7"/>
        <v>6.8920730888704955E-3</v>
      </c>
      <c r="AH110">
        <f t="shared" si="7"/>
        <v>0.2662427028306309</v>
      </c>
      <c r="AI110">
        <f t="shared" si="7"/>
        <v>0.75235820577343204</v>
      </c>
      <c r="AJ110">
        <f t="shared" si="7"/>
        <v>4.4618921263594444E-2</v>
      </c>
      <c r="AK110">
        <f t="shared" si="7"/>
        <v>0</v>
      </c>
      <c r="AL110">
        <f t="shared" si="7"/>
        <v>4.3242657758855822E-2</v>
      </c>
      <c r="AM110">
        <f t="shared" si="7"/>
        <v>5.6833680859614067E-3</v>
      </c>
      <c r="AN110">
        <f t="shared" si="7"/>
        <v>0</v>
      </c>
      <c r="AO110">
        <f t="shared" si="7"/>
        <v>0.71134426746285018</v>
      </c>
      <c r="AP110">
        <f t="shared" si="7"/>
        <v>8910.4243788099993</v>
      </c>
      <c r="AQ110">
        <f t="shared" si="7"/>
        <v>0</v>
      </c>
      <c r="AR110">
        <f t="shared" si="7"/>
        <v>0</v>
      </c>
      <c r="AS110">
        <f t="shared" si="7"/>
        <v>0</v>
      </c>
      <c r="AT110">
        <f t="shared" si="7"/>
        <v>40137.052645009688</v>
      </c>
      <c r="AU110">
        <f t="shared" si="6"/>
        <v>7301.5653696949385</v>
      </c>
    </row>
    <row r="111" spans="1:47" x14ac:dyDescent="0.25">
      <c r="A111" s="146"/>
      <c r="B111" s="1" t="s">
        <v>35</v>
      </c>
      <c r="C111" s="1">
        <v>33</v>
      </c>
      <c r="D111" s="1" t="s">
        <v>72</v>
      </c>
      <c r="E111">
        <f t="shared" si="5"/>
        <v>0</v>
      </c>
      <c r="F111">
        <f t="shared" si="5"/>
        <v>0</v>
      </c>
      <c r="G111">
        <f t="shared" si="5"/>
        <v>0</v>
      </c>
      <c r="H111">
        <f t="shared" si="5"/>
        <v>0</v>
      </c>
      <c r="I111">
        <f t="shared" si="5"/>
        <v>0</v>
      </c>
      <c r="J111">
        <f t="shared" si="5"/>
        <v>0</v>
      </c>
      <c r="K111">
        <f t="shared" si="5"/>
        <v>0</v>
      </c>
      <c r="L111">
        <f t="shared" si="5"/>
        <v>0</v>
      </c>
      <c r="M111">
        <f t="shared" si="5"/>
        <v>0</v>
      </c>
      <c r="N111">
        <f t="shared" si="5"/>
        <v>0</v>
      </c>
      <c r="O111">
        <f t="shared" si="5"/>
        <v>0</v>
      </c>
      <c r="P111">
        <f t="shared" si="5"/>
        <v>0</v>
      </c>
      <c r="Q111">
        <f t="shared" si="5"/>
        <v>0</v>
      </c>
      <c r="R111">
        <f t="shared" si="5"/>
        <v>0</v>
      </c>
      <c r="S111">
        <f t="shared" si="5"/>
        <v>0</v>
      </c>
      <c r="T111">
        <f t="shared" si="5"/>
        <v>0</v>
      </c>
      <c r="U111">
        <f t="shared" si="7"/>
        <v>0</v>
      </c>
      <c r="V111">
        <f t="shared" si="7"/>
        <v>0</v>
      </c>
      <c r="W111">
        <f t="shared" si="7"/>
        <v>0</v>
      </c>
      <c r="X111">
        <f t="shared" si="7"/>
        <v>0</v>
      </c>
      <c r="Y111">
        <f t="shared" si="7"/>
        <v>0</v>
      </c>
      <c r="Z111">
        <f t="shared" si="7"/>
        <v>0</v>
      </c>
      <c r="AA111">
        <f t="shared" si="7"/>
        <v>0</v>
      </c>
      <c r="AB111">
        <f t="shared" si="7"/>
        <v>0</v>
      </c>
      <c r="AC111">
        <f t="shared" si="7"/>
        <v>0</v>
      </c>
      <c r="AD111">
        <f t="shared" si="7"/>
        <v>0</v>
      </c>
      <c r="AE111">
        <f t="shared" si="7"/>
        <v>0</v>
      </c>
      <c r="AF111">
        <f t="shared" si="7"/>
        <v>0</v>
      </c>
      <c r="AG111">
        <f t="shared" si="7"/>
        <v>0</v>
      </c>
      <c r="AH111">
        <f t="shared" si="7"/>
        <v>0</v>
      </c>
      <c r="AI111">
        <f t="shared" si="7"/>
        <v>0</v>
      </c>
      <c r="AJ111">
        <f t="shared" si="7"/>
        <v>0</v>
      </c>
      <c r="AK111">
        <f t="shared" si="7"/>
        <v>0</v>
      </c>
      <c r="AL111">
        <f t="shared" si="7"/>
        <v>0</v>
      </c>
      <c r="AM111">
        <f t="shared" si="7"/>
        <v>0</v>
      </c>
      <c r="AN111">
        <f t="shared" si="7"/>
        <v>0</v>
      </c>
      <c r="AO111">
        <f t="shared" si="7"/>
        <v>0</v>
      </c>
      <c r="AP111">
        <f t="shared" si="7"/>
        <v>0</v>
      </c>
      <c r="AQ111">
        <f t="shared" si="7"/>
        <v>0</v>
      </c>
      <c r="AR111">
        <f t="shared" si="7"/>
        <v>0</v>
      </c>
      <c r="AS111">
        <f t="shared" si="7"/>
        <v>0</v>
      </c>
      <c r="AT111">
        <f t="shared" si="7"/>
        <v>0</v>
      </c>
      <c r="AU111">
        <f t="shared" si="6"/>
        <v>0</v>
      </c>
    </row>
    <row r="112" spans="1:47" x14ac:dyDescent="0.25">
      <c r="A112" s="146"/>
      <c r="B112" s="1" t="s">
        <v>36</v>
      </c>
      <c r="C112" s="1">
        <v>34</v>
      </c>
      <c r="D112" s="1" t="s">
        <v>73</v>
      </c>
      <c r="E112">
        <f t="shared" si="5"/>
        <v>2.2519417510158921E-5</v>
      </c>
      <c r="F112">
        <f t="shared" si="5"/>
        <v>2.0288791383491301E-5</v>
      </c>
      <c r="G112">
        <f t="shared" si="5"/>
        <v>0</v>
      </c>
      <c r="H112">
        <f t="shared" si="5"/>
        <v>0</v>
      </c>
      <c r="I112">
        <f t="shared" si="5"/>
        <v>0</v>
      </c>
      <c r="J112">
        <f t="shared" si="5"/>
        <v>2.3937284650100872E-7</v>
      </c>
      <c r="K112">
        <f t="shared" si="5"/>
        <v>0</v>
      </c>
      <c r="L112">
        <f t="shared" si="5"/>
        <v>3.0766696126850241E-8</v>
      </c>
      <c r="M112">
        <f t="shared" si="5"/>
        <v>1.4602871359113151E-10</v>
      </c>
      <c r="N112">
        <f t="shared" si="5"/>
        <v>0</v>
      </c>
      <c r="O112">
        <f t="shared" si="5"/>
        <v>0</v>
      </c>
      <c r="P112">
        <f t="shared" si="5"/>
        <v>1.2234255760762389E-8</v>
      </c>
      <c r="Q112">
        <f t="shared" si="5"/>
        <v>1.174266709484658E-8</v>
      </c>
      <c r="R112">
        <f t="shared" si="5"/>
        <v>0</v>
      </c>
      <c r="S112">
        <f t="shared" si="5"/>
        <v>0</v>
      </c>
      <c r="T112">
        <f t="shared" si="5"/>
        <v>1.093339720996514E-5</v>
      </c>
      <c r="U112">
        <f t="shared" si="7"/>
        <v>0</v>
      </c>
      <c r="V112">
        <f t="shared" si="7"/>
        <v>0</v>
      </c>
      <c r="W112">
        <f t="shared" si="7"/>
        <v>4.7131834690354764E-6</v>
      </c>
      <c r="X112">
        <f t="shared" si="7"/>
        <v>5.6229297645942808E-6</v>
      </c>
      <c r="Y112">
        <f t="shared" si="7"/>
        <v>0</v>
      </c>
      <c r="Z112">
        <f t="shared" si="7"/>
        <v>5.0140133466416199E-11</v>
      </c>
      <c r="AA112">
        <f t="shared" si="7"/>
        <v>0</v>
      </c>
      <c r="AB112">
        <f t="shared" si="7"/>
        <v>2.6634279514421499E-4</v>
      </c>
      <c r="AC112">
        <f t="shared" si="7"/>
        <v>0</v>
      </c>
      <c r="AD112">
        <f t="shared" si="7"/>
        <v>1.045723243824137E-9</v>
      </c>
      <c r="AE112">
        <f t="shared" si="7"/>
        <v>3.316405624376719E-9</v>
      </c>
      <c r="AF112">
        <f t="shared" si="7"/>
        <v>2.1919420008214449E-9</v>
      </c>
      <c r="AG112">
        <f t="shared" si="7"/>
        <v>0</v>
      </c>
      <c r="AH112">
        <f t="shared" si="7"/>
        <v>1.5982597501152181E-8</v>
      </c>
      <c r="AI112">
        <f t="shared" si="7"/>
        <v>4.2870493242702433E-9</v>
      </c>
      <c r="AJ112">
        <f t="shared" si="7"/>
        <v>3.1091928124778038E-9</v>
      </c>
      <c r="AK112">
        <f t="shared" si="7"/>
        <v>0</v>
      </c>
      <c r="AL112">
        <f t="shared" si="7"/>
        <v>6.2214505217009862E-9</v>
      </c>
      <c r="AM112">
        <f t="shared" si="7"/>
        <v>2.1038135169821409E-5</v>
      </c>
      <c r="AN112">
        <f t="shared" si="7"/>
        <v>0</v>
      </c>
      <c r="AO112">
        <f t="shared" si="7"/>
        <v>1.908047144988222E-2</v>
      </c>
      <c r="AP112">
        <f t="shared" si="7"/>
        <v>0</v>
      </c>
      <c r="AQ112">
        <f t="shared" si="7"/>
        <v>0</v>
      </c>
      <c r="AR112">
        <f t="shared" si="7"/>
        <v>0</v>
      </c>
      <c r="AS112">
        <f t="shared" si="7"/>
        <v>0</v>
      </c>
      <c r="AT112">
        <f t="shared" si="7"/>
        <v>253.83650276039279</v>
      </c>
      <c r="AU112">
        <f t="shared" si="6"/>
        <v>0</v>
      </c>
    </row>
    <row r="113" spans="1:47" x14ac:dyDescent="0.25">
      <c r="A113" s="146"/>
      <c r="B113" s="1" t="s">
        <v>37</v>
      </c>
      <c r="C113" s="1">
        <v>35</v>
      </c>
      <c r="D113" s="1" t="s">
        <v>74</v>
      </c>
      <c r="E113">
        <f t="shared" si="5"/>
        <v>5.2374456321166169E-4</v>
      </c>
      <c r="F113">
        <f t="shared" si="5"/>
        <v>2.044600857397454E-3</v>
      </c>
      <c r="G113">
        <f t="shared" si="5"/>
        <v>3.1795126776172728E-3</v>
      </c>
      <c r="H113">
        <f t="shared" si="5"/>
        <v>6.5576560447118248E-3</v>
      </c>
      <c r="I113">
        <f t="shared" si="5"/>
        <v>1.3423789827501391E-2</v>
      </c>
      <c r="J113">
        <f t="shared" si="5"/>
        <v>6.2825791651103264E-3</v>
      </c>
      <c r="K113">
        <f t="shared" si="5"/>
        <v>2.6038631617819842E-3</v>
      </c>
      <c r="L113">
        <f t="shared" si="5"/>
        <v>6.7582220245837414E-4</v>
      </c>
      <c r="M113">
        <f t="shared" si="5"/>
        <v>5.401921302679847E-3</v>
      </c>
      <c r="N113">
        <f t="shared" si="5"/>
        <v>0.10705320641190283</v>
      </c>
      <c r="O113">
        <f t="shared" si="5"/>
        <v>4.1851267185975809E-2</v>
      </c>
      <c r="P113">
        <f t="shared" si="5"/>
        <v>4.5638865770713808E-3</v>
      </c>
      <c r="Q113">
        <f t="shared" si="5"/>
        <v>2.1667575898372021E-3</v>
      </c>
      <c r="R113">
        <f t="shared" si="5"/>
        <v>1.0091210342751339E-3</v>
      </c>
      <c r="S113">
        <f t="shared" si="5"/>
        <v>0</v>
      </c>
      <c r="T113">
        <f t="shared" si="5"/>
        <v>1.7739584870389758E-4</v>
      </c>
      <c r="U113">
        <f t="shared" si="7"/>
        <v>2.148142747309094E-3</v>
      </c>
      <c r="V113">
        <f t="shared" si="7"/>
        <v>1.6017945881105884E-3</v>
      </c>
      <c r="W113">
        <f t="shared" si="7"/>
        <v>2.0859048440410618E-3</v>
      </c>
      <c r="X113">
        <f t="shared" si="7"/>
        <v>2.7803268259755732E-3</v>
      </c>
      <c r="Y113">
        <f t="shared" si="7"/>
        <v>1.6055574996521924E-2</v>
      </c>
      <c r="Z113">
        <f t="shared" si="7"/>
        <v>1.4902790077232463E-2</v>
      </c>
      <c r="AA113">
        <f t="shared" si="7"/>
        <v>9.9622557786579026E-4</v>
      </c>
      <c r="AB113">
        <f t="shared" si="7"/>
        <v>1.5360577776661326E-3</v>
      </c>
      <c r="AC113">
        <f t="shared" si="7"/>
        <v>1.382025957252702E-4</v>
      </c>
      <c r="AD113">
        <f t="shared" si="7"/>
        <v>1.3202106677519579E-4</v>
      </c>
      <c r="AE113">
        <f t="shared" si="7"/>
        <v>5.0783892289611027E-4</v>
      </c>
      <c r="AF113">
        <f t="shared" si="7"/>
        <v>6.1666817036814343E-4</v>
      </c>
      <c r="AG113">
        <f t="shared" si="7"/>
        <v>1.8321900118455313E-5</v>
      </c>
      <c r="AH113">
        <f t="shared" si="7"/>
        <v>1.0690513833635979E-3</v>
      </c>
      <c r="AI113">
        <f t="shared" si="7"/>
        <v>1.721565104018444E-4</v>
      </c>
      <c r="AJ113">
        <f t="shared" si="7"/>
        <v>2.2662643104087873E-3</v>
      </c>
      <c r="AK113">
        <f t="shared" si="7"/>
        <v>0</v>
      </c>
      <c r="AL113">
        <f t="shared" si="7"/>
        <v>2.1239145014002336E-3</v>
      </c>
      <c r="AM113">
        <f t="shared" si="7"/>
        <v>4.9819748259491571E-2</v>
      </c>
      <c r="AN113">
        <f t="shared" si="7"/>
        <v>0</v>
      </c>
      <c r="AO113">
        <f t="shared" si="7"/>
        <v>1.0576153062992308E-4</v>
      </c>
      <c r="AP113">
        <f t="shared" si="7"/>
        <v>5441.1203018926517</v>
      </c>
      <c r="AQ113">
        <f t="shared" si="7"/>
        <v>0</v>
      </c>
      <c r="AR113">
        <f t="shared" si="7"/>
        <v>348.15034702335441</v>
      </c>
      <c r="AS113">
        <f t="shared" si="7"/>
        <v>423.19853829305441</v>
      </c>
      <c r="AT113">
        <f t="shared" si="7"/>
        <v>22071.562833147262</v>
      </c>
      <c r="AU113">
        <f t="shared" si="6"/>
        <v>384.10375234499372</v>
      </c>
    </row>
    <row r="114" spans="1:47" x14ac:dyDescent="0.25">
      <c r="A114" s="146"/>
      <c r="B114" s="1" t="s">
        <v>38</v>
      </c>
      <c r="C114" s="1">
        <v>36</v>
      </c>
      <c r="D114" s="1" t="s">
        <v>75</v>
      </c>
      <c r="E114">
        <f t="shared" ref="E114:AT115" si="8">E40+E77</f>
        <v>0</v>
      </c>
      <c r="F114">
        <f t="shared" si="8"/>
        <v>0</v>
      </c>
      <c r="G114">
        <f t="shared" si="8"/>
        <v>0</v>
      </c>
      <c r="H114">
        <f t="shared" si="8"/>
        <v>0</v>
      </c>
      <c r="I114">
        <f t="shared" si="8"/>
        <v>0</v>
      </c>
      <c r="J114">
        <f t="shared" si="8"/>
        <v>0</v>
      </c>
      <c r="K114">
        <f t="shared" si="8"/>
        <v>0</v>
      </c>
      <c r="L114">
        <f t="shared" si="8"/>
        <v>0</v>
      </c>
      <c r="M114">
        <f t="shared" si="8"/>
        <v>0</v>
      </c>
      <c r="N114">
        <f t="shared" si="8"/>
        <v>0</v>
      </c>
      <c r="O114">
        <f t="shared" si="8"/>
        <v>0</v>
      </c>
      <c r="P114">
        <f t="shared" si="8"/>
        <v>0</v>
      </c>
      <c r="Q114">
        <f t="shared" si="8"/>
        <v>0</v>
      </c>
      <c r="R114">
        <f t="shared" si="8"/>
        <v>0</v>
      </c>
      <c r="S114">
        <f t="shared" si="8"/>
        <v>0</v>
      </c>
      <c r="T114">
        <f t="shared" si="8"/>
        <v>0</v>
      </c>
      <c r="U114">
        <f t="shared" si="8"/>
        <v>0</v>
      </c>
      <c r="V114">
        <f t="shared" si="8"/>
        <v>0</v>
      </c>
      <c r="W114">
        <f t="shared" si="8"/>
        <v>0</v>
      </c>
      <c r="X114">
        <f t="shared" si="8"/>
        <v>0</v>
      </c>
      <c r="Y114">
        <f t="shared" si="8"/>
        <v>0</v>
      </c>
      <c r="Z114">
        <f t="shared" si="8"/>
        <v>0</v>
      </c>
      <c r="AA114">
        <f t="shared" si="8"/>
        <v>0</v>
      </c>
      <c r="AB114">
        <f t="shared" si="8"/>
        <v>0</v>
      </c>
      <c r="AC114">
        <f t="shared" si="8"/>
        <v>0</v>
      </c>
      <c r="AD114">
        <f t="shared" si="8"/>
        <v>0</v>
      </c>
      <c r="AE114">
        <f t="shared" si="8"/>
        <v>0</v>
      </c>
      <c r="AF114">
        <f t="shared" si="8"/>
        <v>0</v>
      </c>
      <c r="AG114">
        <f t="shared" si="8"/>
        <v>0</v>
      </c>
      <c r="AH114">
        <f t="shared" si="8"/>
        <v>0</v>
      </c>
      <c r="AI114">
        <f t="shared" si="8"/>
        <v>0</v>
      </c>
      <c r="AJ114">
        <f t="shared" si="8"/>
        <v>0</v>
      </c>
      <c r="AK114">
        <f t="shared" si="8"/>
        <v>0</v>
      </c>
      <c r="AL114">
        <f t="shared" si="8"/>
        <v>0</v>
      </c>
      <c r="AM114">
        <f t="shared" si="8"/>
        <v>0</v>
      </c>
      <c r="AN114">
        <f t="shared" si="8"/>
        <v>0</v>
      </c>
      <c r="AO114">
        <f t="shared" si="8"/>
        <v>0</v>
      </c>
      <c r="AP114">
        <f t="shared" si="8"/>
        <v>0</v>
      </c>
      <c r="AQ114">
        <f t="shared" si="8"/>
        <v>0</v>
      </c>
      <c r="AR114">
        <f t="shared" si="8"/>
        <v>0</v>
      </c>
      <c r="AS114">
        <f t="shared" si="8"/>
        <v>0</v>
      </c>
      <c r="AT114">
        <f t="shared" si="8"/>
        <v>0</v>
      </c>
      <c r="AU114">
        <f t="shared" si="6"/>
        <v>0</v>
      </c>
    </row>
    <row r="115" spans="1:47" x14ac:dyDescent="0.25">
      <c r="A115" s="146"/>
      <c r="B115" s="1" t="s">
        <v>39</v>
      </c>
      <c r="C115" s="1">
        <v>37</v>
      </c>
      <c r="D115" s="1" t="s">
        <v>76</v>
      </c>
      <c r="E115">
        <f t="shared" si="8"/>
        <v>8.405055213836292E-6</v>
      </c>
      <c r="F115">
        <f t="shared" si="8"/>
        <v>0</v>
      </c>
      <c r="G115">
        <f t="shared" si="8"/>
        <v>0</v>
      </c>
      <c r="H115">
        <f t="shared" si="8"/>
        <v>0</v>
      </c>
      <c r="I115">
        <f t="shared" si="8"/>
        <v>0</v>
      </c>
      <c r="J115">
        <f t="shared" si="8"/>
        <v>1.185519502591958E-4</v>
      </c>
      <c r="K115">
        <f t="shared" si="8"/>
        <v>5.9761728813341217E-7</v>
      </c>
      <c r="L115">
        <f t="shared" si="8"/>
        <v>1.5420921479961381E-5</v>
      </c>
      <c r="M115">
        <f t="shared" si="8"/>
        <v>7.3388276374135846E-8</v>
      </c>
      <c r="N115">
        <f t="shared" si="8"/>
        <v>0</v>
      </c>
      <c r="O115">
        <f t="shared" si="8"/>
        <v>0</v>
      </c>
      <c r="P115">
        <f t="shared" si="8"/>
        <v>6.1414050442479692E-6</v>
      </c>
      <c r="Q115">
        <f t="shared" si="8"/>
        <v>5.7607623654721571E-6</v>
      </c>
      <c r="R115">
        <f t="shared" si="8"/>
        <v>0</v>
      </c>
      <c r="S115">
        <f t="shared" si="8"/>
        <v>0</v>
      </c>
      <c r="T115">
        <f t="shared" si="8"/>
        <v>2.3737049258270092E-3</v>
      </c>
      <c r="U115">
        <f t="shared" si="8"/>
        <v>0</v>
      </c>
      <c r="V115">
        <f t="shared" si="8"/>
        <v>0</v>
      </c>
      <c r="W115">
        <f t="shared" si="8"/>
        <v>1.8382336872020219E-3</v>
      </c>
      <c r="X115">
        <f t="shared" si="8"/>
        <v>2.9093716739460591E-3</v>
      </c>
      <c r="Y115">
        <f t="shared" si="8"/>
        <v>0</v>
      </c>
      <c r="Z115">
        <f t="shared" si="8"/>
        <v>2.6300911215170939E-8</v>
      </c>
      <c r="AA115">
        <f t="shared" si="8"/>
        <v>1.9845162623306348E-6</v>
      </c>
      <c r="AB115">
        <f t="shared" si="8"/>
        <v>9.258666049525259E-2</v>
      </c>
      <c r="AC115">
        <f t="shared" si="8"/>
        <v>1.025565253014817E-6</v>
      </c>
      <c r="AD115">
        <f t="shared" si="8"/>
        <v>5.2020922275333396E-7</v>
      </c>
      <c r="AE115">
        <f t="shared" si="8"/>
        <v>1.652830380553129E-6</v>
      </c>
      <c r="AF115">
        <f t="shared" si="8"/>
        <v>1.078995983136044E-6</v>
      </c>
      <c r="AG115">
        <f t="shared" si="8"/>
        <v>6.5369179579913427E-8</v>
      </c>
      <c r="AH115">
        <f t="shared" si="8"/>
        <v>7.9912332729809338E-6</v>
      </c>
      <c r="AI115">
        <f t="shared" si="8"/>
        <v>2.1801344512712202E-6</v>
      </c>
      <c r="AJ115">
        <f t="shared" si="8"/>
        <v>1.533590813312102E-6</v>
      </c>
      <c r="AK115">
        <f t="shared" si="8"/>
        <v>0</v>
      </c>
      <c r="AL115">
        <f t="shared" si="8"/>
        <v>3.0781058079740271E-6</v>
      </c>
      <c r="AM115">
        <f t="shared" si="8"/>
        <v>7.4798036182857934E-3</v>
      </c>
      <c r="AN115">
        <f t="shared" si="8"/>
        <v>0</v>
      </c>
      <c r="AO115">
        <f t="shared" si="8"/>
        <v>1.046242469398084E-7</v>
      </c>
      <c r="AP115">
        <f t="shared" si="8"/>
        <v>0</v>
      </c>
      <c r="AQ115">
        <f t="shared" si="8"/>
        <v>0</v>
      </c>
      <c r="AR115">
        <f t="shared" si="8"/>
        <v>0</v>
      </c>
      <c r="AS115">
        <f t="shared" si="8"/>
        <v>0</v>
      </c>
      <c r="AT115">
        <f t="shared" si="8"/>
        <v>11425.70754895587</v>
      </c>
      <c r="AU115">
        <f t="shared" si="6"/>
        <v>0</v>
      </c>
    </row>
  </sheetData>
  <sheetProtection sheet="1" objects="1" scenarios="1"/>
  <mergeCells count="3">
    <mergeCell ref="A5:A41"/>
    <mergeCell ref="A42:A78"/>
    <mergeCell ref="A79:A1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15"/>
  <sheetViews>
    <sheetView workbookViewId="0">
      <selection activeCell="E5" sqref="E5:AU78"/>
    </sheetView>
  </sheetViews>
  <sheetFormatPr baseColWidth="10" defaultColWidth="9.140625" defaultRowHeight="15" x14ac:dyDescent="0.25"/>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0.1133178007826733</v>
      </c>
      <c r="F5">
        <v>0.18532108937689201</v>
      </c>
      <c r="G5">
        <v>2.0001852785860551E-5</v>
      </c>
      <c r="H5">
        <v>0</v>
      </c>
      <c r="I5">
        <v>0</v>
      </c>
      <c r="J5">
        <v>1.1954748306381819E-3</v>
      </c>
      <c r="K5">
        <v>1.161227798591037E-5</v>
      </c>
      <c r="L5">
        <v>1.8816395951992771E-4</v>
      </c>
      <c r="M5">
        <v>5.6571089461498363E-4</v>
      </c>
      <c r="N5">
        <v>0</v>
      </c>
      <c r="O5">
        <v>0</v>
      </c>
      <c r="P5">
        <v>2.703973284098628E-3</v>
      </c>
      <c r="Q5">
        <v>3.702218317062243E-3</v>
      </c>
      <c r="R5">
        <v>7.7966271517267919E-7</v>
      </c>
      <c r="S5">
        <v>0</v>
      </c>
      <c r="T5">
        <v>8.730601555733451E-7</v>
      </c>
      <c r="U5">
        <v>0</v>
      </c>
      <c r="V5">
        <v>0</v>
      </c>
      <c r="W5">
        <v>3.4809858981585298E-4</v>
      </c>
      <c r="X5">
        <v>2.362753186546833E-4</v>
      </c>
      <c r="Y5">
        <v>0</v>
      </c>
      <c r="Z5">
        <v>2.3221532678698372E-6</v>
      </c>
      <c r="AA5">
        <v>2.8782500832007441E-4</v>
      </c>
      <c r="AB5">
        <v>2.1422506448415E-4</v>
      </c>
      <c r="AC5">
        <v>6.2696418194894876E-5</v>
      </c>
      <c r="AD5">
        <v>2.2668548949574251E-4</v>
      </c>
      <c r="AE5">
        <v>6.3565677071319656E-4</v>
      </c>
      <c r="AF5">
        <v>1.9319430253560111E-5</v>
      </c>
      <c r="AG5">
        <v>0</v>
      </c>
      <c r="AH5">
        <v>2.9065293308945051E-4</v>
      </c>
      <c r="AI5">
        <v>2.251280267984049E-3</v>
      </c>
      <c r="AJ5">
        <v>3.0718832807753602E-4</v>
      </c>
      <c r="AK5">
        <v>0</v>
      </c>
      <c r="AL5">
        <v>3.1190757855466012E-4</v>
      </c>
      <c r="AM5">
        <v>1.775789752999648E-4</v>
      </c>
      <c r="AN5">
        <v>0</v>
      </c>
      <c r="AO5">
        <v>1.046234573576107E-3</v>
      </c>
      <c r="AP5">
        <v>20868.452789400431</v>
      </c>
      <c r="AQ5">
        <v>0</v>
      </c>
      <c r="AR5">
        <v>1920.6827956099091</v>
      </c>
      <c r="AS5">
        <v>18884.235130281129</v>
      </c>
      <c r="AT5">
        <v>88585.82263602005</v>
      </c>
      <c r="AU5">
        <v>0</v>
      </c>
    </row>
    <row r="6" spans="1:47" x14ac:dyDescent="0.25">
      <c r="A6" s="146"/>
      <c r="B6" s="1" t="s">
        <v>4</v>
      </c>
      <c r="C6" s="1" t="s">
        <v>4</v>
      </c>
      <c r="D6" s="1" t="s">
        <v>41</v>
      </c>
      <c r="E6">
        <v>6.0614780120234947E-2</v>
      </c>
      <c r="F6">
        <v>7.9469740669212613E-2</v>
      </c>
      <c r="G6">
        <v>1.310344724723493E-3</v>
      </c>
      <c r="H6">
        <v>2.3574726862024681E-4</v>
      </c>
      <c r="I6">
        <v>1.761128017060822E-3</v>
      </c>
      <c r="J6">
        <v>5.5909124273504536E-3</v>
      </c>
      <c r="K6">
        <v>9.4402189078065632E-5</v>
      </c>
      <c r="L6">
        <v>2.0174288755359961E-2</v>
      </c>
      <c r="M6">
        <v>1.002654611268868E-2</v>
      </c>
      <c r="N6">
        <v>3.8156371509365989E-3</v>
      </c>
      <c r="O6">
        <v>1.1579927569763149E-6</v>
      </c>
      <c r="P6">
        <v>2.2000441135220819E-3</v>
      </c>
      <c r="Q6">
        <v>1.4562575582919011E-3</v>
      </c>
      <c r="R6">
        <v>4.8428740031373189E-4</v>
      </c>
      <c r="S6">
        <v>0</v>
      </c>
      <c r="T6">
        <v>7.4064374257752489E-4</v>
      </c>
      <c r="U6">
        <v>1.896297533541565E-3</v>
      </c>
      <c r="V6">
        <v>4.9612817688790738E-3</v>
      </c>
      <c r="W6">
        <v>7.067922680431043E-3</v>
      </c>
      <c r="X6">
        <v>6.0089182579054056E-3</v>
      </c>
      <c r="Y6">
        <v>6.9634719425969431E-4</v>
      </c>
      <c r="Z6">
        <v>2.3574517350890309E-3</v>
      </c>
      <c r="AA6">
        <v>3.1019520737917208E-2</v>
      </c>
      <c r="AB6">
        <v>1.1200345891432601E-4</v>
      </c>
      <c r="AC6">
        <v>1.9877875890801939E-3</v>
      </c>
      <c r="AD6">
        <v>2.9001978850169562E-3</v>
      </c>
      <c r="AE6">
        <v>3.4126692211593648E-3</v>
      </c>
      <c r="AF6">
        <v>1.247769272674636E-6</v>
      </c>
      <c r="AG6">
        <v>0</v>
      </c>
      <c r="AH6">
        <v>2.8707127907541019E-5</v>
      </c>
      <c r="AI6">
        <v>2.164025726266821E-3</v>
      </c>
      <c r="AJ6">
        <v>6.7385907741909822E-4</v>
      </c>
      <c r="AK6">
        <v>0</v>
      </c>
      <c r="AL6">
        <v>6.859978734955318E-4</v>
      </c>
      <c r="AM6">
        <v>6.7283453905813665E-4</v>
      </c>
      <c r="AN6">
        <v>0</v>
      </c>
      <c r="AO6">
        <v>2.2377614540486581E-3</v>
      </c>
      <c r="AP6">
        <v>74780.63438364485</v>
      </c>
      <c r="AQ6">
        <v>338.19430723535459</v>
      </c>
      <c r="AR6">
        <v>0</v>
      </c>
      <c r="AS6">
        <v>63144.515201181574</v>
      </c>
      <c r="AT6">
        <v>180402.244566779</v>
      </c>
      <c r="AU6">
        <v>0</v>
      </c>
    </row>
    <row r="7" spans="1:47" x14ac:dyDescent="0.25">
      <c r="A7" s="146"/>
      <c r="B7" s="1" t="s">
        <v>5</v>
      </c>
      <c r="C7" s="1" t="s">
        <v>5</v>
      </c>
      <c r="D7" s="1" t="s">
        <v>42</v>
      </c>
      <c r="E7">
        <v>1.4076826441941899E-3</v>
      </c>
      <c r="F7">
        <v>4.1366562844595572E-4</v>
      </c>
      <c r="G7">
        <v>5.9736557935065847E-3</v>
      </c>
      <c r="H7">
        <v>2.1568014751138331E-4</v>
      </c>
      <c r="I7">
        <v>2.7319854122064609E-4</v>
      </c>
      <c r="J7">
        <v>1.454998719577651E-4</v>
      </c>
      <c r="K7">
        <v>1.4113442040937051E-5</v>
      </c>
      <c r="L7">
        <v>2.9676069495723512E-4</v>
      </c>
      <c r="M7">
        <v>1.013786059254729E-4</v>
      </c>
      <c r="N7">
        <v>4.1900689358772548E-5</v>
      </c>
      <c r="O7">
        <v>2.203702029875214E-5</v>
      </c>
      <c r="P7">
        <v>1.366362585250865E-3</v>
      </c>
      <c r="Q7">
        <v>2.13774139850616E-4</v>
      </c>
      <c r="R7">
        <v>1.2797393779620439E-6</v>
      </c>
      <c r="S7">
        <v>0</v>
      </c>
      <c r="T7">
        <v>1.096129888856024E-4</v>
      </c>
      <c r="U7">
        <v>4.0832209040174731E-4</v>
      </c>
      <c r="V7">
        <v>5.7075880639624078E-4</v>
      </c>
      <c r="W7">
        <v>4.5738432106511121E-4</v>
      </c>
      <c r="X7">
        <v>5.3055695922778982E-4</v>
      </c>
      <c r="Y7">
        <v>3.9887901289235399E-6</v>
      </c>
      <c r="Z7">
        <v>1.515416034915237E-5</v>
      </c>
      <c r="AA7">
        <v>4.5440400809628248E-4</v>
      </c>
      <c r="AB7">
        <v>9.731765012040375E-6</v>
      </c>
      <c r="AC7">
        <v>6.6835597618239383E-7</v>
      </c>
      <c r="AD7">
        <v>5.3850043675545704E-7</v>
      </c>
      <c r="AE7">
        <v>2.991689386998332E-6</v>
      </c>
      <c r="AF7">
        <v>4.8123699270611015E-7</v>
      </c>
      <c r="AG7">
        <v>8.3583009627472433E-8</v>
      </c>
      <c r="AH7">
        <v>3.9596455589170898E-6</v>
      </c>
      <c r="AI7">
        <v>8.0249379073210928E-7</v>
      </c>
      <c r="AJ7">
        <v>1.284679736650576E-4</v>
      </c>
      <c r="AK7">
        <v>0</v>
      </c>
      <c r="AL7">
        <v>1.3060219566007021E-4</v>
      </c>
      <c r="AM7">
        <v>3.9593214882431462E-4</v>
      </c>
      <c r="AN7">
        <v>0</v>
      </c>
      <c r="AO7">
        <v>4.564934843246128E-7</v>
      </c>
      <c r="AP7">
        <v>22840.669181199999</v>
      </c>
      <c r="AQ7">
        <v>0</v>
      </c>
      <c r="AR7">
        <v>14643.287059499997</v>
      </c>
      <c r="AS7">
        <v>61693.842441439068</v>
      </c>
      <c r="AT7">
        <v>101978.6924098239</v>
      </c>
      <c r="AU7">
        <v>0</v>
      </c>
    </row>
    <row r="8" spans="1:47" x14ac:dyDescent="0.25">
      <c r="A8" s="146"/>
      <c r="B8" s="1" t="s">
        <v>6</v>
      </c>
      <c r="C8" s="1" t="s">
        <v>6</v>
      </c>
      <c r="D8" s="1" t="s">
        <v>43</v>
      </c>
      <c r="E8">
        <v>7.4907660178621558E-4</v>
      </c>
      <c r="F8">
        <v>1.365927693774289E-3</v>
      </c>
      <c r="G8">
        <v>5.6749399827198998E-3</v>
      </c>
      <c r="H8">
        <v>9.8871467629133535E-3</v>
      </c>
      <c r="I8">
        <v>2.6194261216739998E-4</v>
      </c>
      <c r="J8">
        <v>3.5684674161673722E-4</v>
      </c>
      <c r="K8">
        <v>1.114120759409682E-6</v>
      </c>
      <c r="L8">
        <v>5.7515495641927809E-3</v>
      </c>
      <c r="M8">
        <v>7.9900311948261202E-4</v>
      </c>
      <c r="N8">
        <v>4.8921307363623893E-5</v>
      </c>
      <c r="O8">
        <v>5.6134221203422776E-6</v>
      </c>
      <c r="P8">
        <v>8.3821819081270163E-4</v>
      </c>
      <c r="Q8">
        <v>5.2694011442662339E-4</v>
      </c>
      <c r="R8">
        <v>8.2709215168767082E-8</v>
      </c>
      <c r="S8">
        <v>0</v>
      </c>
      <c r="T8">
        <v>6.6598864060651413E-5</v>
      </c>
      <c r="U8">
        <v>6.7202558223638429E-6</v>
      </c>
      <c r="V8">
        <v>9.9744527664661493E-6</v>
      </c>
      <c r="W8">
        <v>1.643783118560763E-4</v>
      </c>
      <c r="X8">
        <v>2.5468385253883137E-4</v>
      </c>
      <c r="Y8">
        <v>7.2410640096828087E-5</v>
      </c>
      <c r="Z8">
        <v>5.0368077641502543E-4</v>
      </c>
      <c r="AA8">
        <v>3.8683618258264791E-3</v>
      </c>
      <c r="AB8">
        <v>2.2801741071799271E-6</v>
      </c>
      <c r="AC8">
        <v>3.2305767142823058E-5</v>
      </c>
      <c r="AD8">
        <v>6.1089746740748254E-5</v>
      </c>
      <c r="AE8">
        <v>7.4523956548501111E-5</v>
      </c>
      <c r="AF8">
        <v>4.6522747575022469E-7</v>
      </c>
      <c r="AG8">
        <v>0</v>
      </c>
      <c r="AH8">
        <v>3.1747120656211259E-7</v>
      </c>
      <c r="AI8">
        <v>3.4308108383791312E-5</v>
      </c>
      <c r="AJ8">
        <v>2.3964357172299839E-8</v>
      </c>
      <c r="AK8">
        <v>0</v>
      </c>
      <c r="AL8">
        <v>7.1564682126866812E-8</v>
      </c>
      <c r="AM8">
        <v>1.590037510703691E-4</v>
      </c>
      <c r="AN8">
        <v>0</v>
      </c>
      <c r="AO8">
        <v>2.3168514492824049E-5</v>
      </c>
      <c r="AP8">
        <v>0</v>
      </c>
      <c r="AQ8">
        <v>0</v>
      </c>
      <c r="AR8">
        <v>0</v>
      </c>
      <c r="AS8">
        <v>3339.7659416551251</v>
      </c>
      <c r="AT8">
        <v>5682.6321296386895</v>
      </c>
      <c r="AU8">
        <v>0</v>
      </c>
    </row>
    <row r="9" spans="1:47" x14ac:dyDescent="0.25">
      <c r="A9" s="146"/>
      <c r="B9" s="1" t="s">
        <v>7</v>
      </c>
      <c r="C9" s="1" t="s">
        <v>7</v>
      </c>
      <c r="D9" s="1" t="s">
        <v>44</v>
      </c>
      <c r="E9">
        <v>8.3175925314276928E-4</v>
      </c>
      <c r="F9">
        <v>2.3015591359974049E-4</v>
      </c>
      <c r="G9">
        <v>1.147973851491791E-3</v>
      </c>
      <c r="H9">
        <v>7.6053212906418942E-3</v>
      </c>
      <c r="I9">
        <v>0.1065978845112016</v>
      </c>
      <c r="J9">
        <v>3.3625067020445781E-4</v>
      </c>
      <c r="K9">
        <v>1.001616845825588E-4</v>
      </c>
      <c r="L9">
        <v>4.5286151672003079E-4</v>
      </c>
      <c r="M9">
        <v>4.2163508304753522E-4</v>
      </c>
      <c r="N9">
        <v>2.0168571167667221E-3</v>
      </c>
      <c r="O9">
        <v>1.560655512234661E-2</v>
      </c>
      <c r="P9">
        <v>1.253217974620551E-3</v>
      </c>
      <c r="Q9">
        <v>4.7348492549904607E-2</v>
      </c>
      <c r="R9">
        <v>3.0046307942251558E-7</v>
      </c>
      <c r="S9">
        <v>0</v>
      </c>
      <c r="T9">
        <v>4.6863389427301619E-4</v>
      </c>
      <c r="U9">
        <v>2.7630086099990488E-4</v>
      </c>
      <c r="V9">
        <v>2.1262922100973889E-7</v>
      </c>
      <c r="W9">
        <v>1.2983871446894561E-4</v>
      </c>
      <c r="X9">
        <v>4.5299675472022419E-4</v>
      </c>
      <c r="Y9">
        <v>5.5857837725202498E-4</v>
      </c>
      <c r="Z9">
        <v>3.3107750635105911E-4</v>
      </c>
      <c r="AA9">
        <v>6.9608690364729095E-4</v>
      </c>
      <c r="AB9">
        <v>6.8182195295336063E-4</v>
      </c>
      <c r="AC9">
        <v>3.8028163695398757E-5</v>
      </c>
      <c r="AD9">
        <v>4.6979909406298867E-5</v>
      </c>
      <c r="AE9">
        <v>5.0323132997656249E-4</v>
      </c>
      <c r="AF9">
        <v>4.1948643616155951E-4</v>
      </c>
      <c r="AG9">
        <v>1.444507129506656E-5</v>
      </c>
      <c r="AH9">
        <v>2.861682927805977E-3</v>
      </c>
      <c r="AI9">
        <v>5.3153524763933111E-5</v>
      </c>
      <c r="AJ9">
        <v>1.38126803011949E-2</v>
      </c>
      <c r="AK9">
        <v>0</v>
      </c>
      <c r="AL9">
        <v>1.401835020657116E-2</v>
      </c>
      <c r="AM9">
        <v>5.360461929611841E-3</v>
      </c>
      <c r="AN9">
        <v>0</v>
      </c>
      <c r="AO9">
        <v>1.3330022813924769E-4</v>
      </c>
      <c r="AP9">
        <v>1681.23897102208</v>
      </c>
      <c r="AQ9">
        <v>0</v>
      </c>
      <c r="AR9">
        <v>0.36356598389589989</v>
      </c>
      <c r="AS9">
        <v>3286.4062093040811</v>
      </c>
      <c r="AT9">
        <v>26877.722674517121</v>
      </c>
      <c r="AU9">
        <v>0</v>
      </c>
    </row>
    <row r="10" spans="1:47" x14ac:dyDescent="0.25">
      <c r="A10" s="146"/>
      <c r="B10" s="1" t="s">
        <v>8</v>
      </c>
      <c r="C10" s="1" t="s">
        <v>8</v>
      </c>
      <c r="D10" s="1" t="s">
        <v>45</v>
      </c>
      <c r="E10">
        <v>4.1805795325615784E-3</v>
      </c>
      <c r="F10">
        <v>4.0224251158304291E-3</v>
      </c>
      <c r="G10">
        <v>7.5740602420255496E-4</v>
      </c>
      <c r="H10">
        <v>5.0402224784430096E-3</v>
      </c>
      <c r="I10">
        <v>2.802199174261397E-3</v>
      </c>
      <c r="J10">
        <v>8.7658605557739813E-2</v>
      </c>
      <c r="K10">
        <v>1.8796894677022889E-3</v>
      </c>
      <c r="L10">
        <v>4.4042034697869912E-3</v>
      </c>
      <c r="M10">
        <v>1.4220351538660759E-2</v>
      </c>
      <c r="N10">
        <v>4.4580143346328069E-4</v>
      </c>
      <c r="O10">
        <v>6.5238537992550567E-4</v>
      </c>
      <c r="P10">
        <v>2.274357423163354E-3</v>
      </c>
      <c r="Q10">
        <v>1.2644934676371131E-3</v>
      </c>
      <c r="R10">
        <v>3.4294073520448119E-5</v>
      </c>
      <c r="S10">
        <v>0</v>
      </c>
      <c r="T10">
        <v>3.6020403018871203E-4</v>
      </c>
      <c r="U10">
        <v>7.8692553493175065E-4</v>
      </c>
      <c r="V10">
        <v>4.9485112539732364E-4</v>
      </c>
      <c r="W10">
        <v>6.0608136903553076E-3</v>
      </c>
      <c r="X10">
        <v>5.3257303875782211E-3</v>
      </c>
      <c r="Y10">
        <v>4.8014695662489901E-4</v>
      </c>
      <c r="Z10">
        <v>3.238036258949987E-3</v>
      </c>
      <c r="AA10">
        <v>6.1505129145206549E-3</v>
      </c>
      <c r="AB10">
        <v>5.2700889824278943E-4</v>
      </c>
      <c r="AC10">
        <v>5.9552657342428328E-5</v>
      </c>
      <c r="AD10">
        <v>6.6146461373971078E-5</v>
      </c>
      <c r="AE10">
        <v>3.5168591087799517E-4</v>
      </c>
      <c r="AF10">
        <v>1.899456811842648E-4</v>
      </c>
      <c r="AG10">
        <v>3.5083112810411049E-6</v>
      </c>
      <c r="AH10">
        <v>8.1864944209721925E-4</v>
      </c>
      <c r="AI10">
        <v>7.5374132951133352E-5</v>
      </c>
      <c r="AJ10">
        <v>1.103349828005819E-4</v>
      </c>
      <c r="AK10">
        <v>0</v>
      </c>
      <c r="AL10">
        <v>1.143603259333489E-4</v>
      </c>
      <c r="AM10">
        <v>3.1088016255063698E-3</v>
      </c>
      <c r="AN10">
        <v>0</v>
      </c>
      <c r="AO10">
        <v>9.455042850093426E-5</v>
      </c>
      <c r="AP10">
        <v>7455.2313743193117</v>
      </c>
      <c r="AQ10">
        <v>0</v>
      </c>
      <c r="AR10">
        <v>17157.049317000001</v>
      </c>
      <c r="AS10">
        <v>10768.347929335871</v>
      </c>
      <c r="AT10">
        <v>60977.026403214033</v>
      </c>
      <c r="AU10">
        <v>0</v>
      </c>
    </row>
    <row r="11" spans="1:47" x14ac:dyDescent="0.25">
      <c r="A11" s="146"/>
      <c r="B11" s="1" t="s">
        <v>9</v>
      </c>
      <c r="C11" s="1" t="s">
        <v>9</v>
      </c>
      <c r="D11" s="1" t="s">
        <v>46</v>
      </c>
      <c r="E11">
        <v>2.027976640574258E-3</v>
      </c>
      <c r="F11">
        <v>1.8517896342892261E-4</v>
      </c>
      <c r="G11">
        <v>0</v>
      </c>
      <c r="H11">
        <v>9.6937688300708781E-6</v>
      </c>
      <c r="I11">
        <v>7.4236980995157793E-6</v>
      </c>
      <c r="J11">
        <v>2.649333031149178E-6</v>
      </c>
      <c r="K11">
        <v>0</v>
      </c>
      <c r="L11">
        <v>5.1892055908831296E-6</v>
      </c>
      <c r="M11">
        <v>3.9651052091068618E-5</v>
      </c>
      <c r="N11">
        <v>0</v>
      </c>
      <c r="O11">
        <v>3.4694950829175869E-5</v>
      </c>
      <c r="P11">
        <v>2.3503836315870908E-6</v>
      </c>
      <c r="Q11">
        <v>3.5268549742622549E-6</v>
      </c>
      <c r="R11">
        <v>3.0850400649060502E-9</v>
      </c>
      <c r="S11">
        <v>0</v>
      </c>
      <c r="T11">
        <v>1.017644730427397E-6</v>
      </c>
      <c r="U11">
        <v>0</v>
      </c>
      <c r="V11">
        <v>0</v>
      </c>
      <c r="W11">
        <v>5.5038608486611065E-7</v>
      </c>
      <c r="X11">
        <v>6.3342209577699046E-6</v>
      </c>
      <c r="Y11">
        <v>0</v>
      </c>
      <c r="Z11">
        <v>1.0140694914389011E-6</v>
      </c>
      <c r="AA11">
        <v>7.9787829200600805E-6</v>
      </c>
      <c r="AB11">
        <v>4.2241164224353433E-5</v>
      </c>
      <c r="AC11">
        <v>2.9930101073336349E-5</v>
      </c>
      <c r="AD11">
        <v>2.6345968206652279E-5</v>
      </c>
      <c r="AE11">
        <v>2.7006290512600648E-4</v>
      </c>
      <c r="AF11">
        <v>2.6467673148754722E-4</v>
      </c>
      <c r="AG11">
        <v>0</v>
      </c>
      <c r="AH11">
        <v>4.8923476942678451E-4</v>
      </c>
      <c r="AI11">
        <v>4.5282087131080567E-5</v>
      </c>
      <c r="AJ11">
        <v>7.8206994831196131E-10</v>
      </c>
      <c r="AK11">
        <v>0</v>
      </c>
      <c r="AL11">
        <v>0</v>
      </c>
      <c r="AM11">
        <v>5.2413774848078587E-7</v>
      </c>
      <c r="AN11">
        <v>0</v>
      </c>
      <c r="AO11">
        <v>2.0173445062494889E-5</v>
      </c>
      <c r="AP11">
        <v>25.77680616165058</v>
      </c>
      <c r="AQ11">
        <v>45.978683303186592</v>
      </c>
      <c r="AR11">
        <v>0</v>
      </c>
      <c r="AS11">
        <v>249.73539219838321</v>
      </c>
      <c r="AT11">
        <v>552.65792062969047</v>
      </c>
      <c r="AU11">
        <v>0</v>
      </c>
    </row>
    <row r="12" spans="1:47" x14ac:dyDescent="0.25">
      <c r="A12" s="146"/>
      <c r="B12" s="1" t="s">
        <v>10</v>
      </c>
      <c r="C12" s="1" t="s">
        <v>10</v>
      </c>
      <c r="D12" s="1" t="s">
        <v>47</v>
      </c>
      <c r="E12">
        <v>5.4188076185073411E-3</v>
      </c>
      <c r="F12">
        <v>1.580727909152646E-3</v>
      </c>
      <c r="G12">
        <v>6.1678652848732609E-4</v>
      </c>
      <c r="H12">
        <v>3.3879326189131011E-3</v>
      </c>
      <c r="I12">
        <v>1.3602409081620781E-3</v>
      </c>
      <c r="J12">
        <v>1.166819190633302E-3</v>
      </c>
      <c r="K12">
        <v>2.9869190566109709E-3</v>
      </c>
      <c r="L12">
        <v>8.1081377604660474E-3</v>
      </c>
      <c r="M12">
        <v>1.361131569516631E-2</v>
      </c>
      <c r="N12">
        <v>1.193810037849883E-3</v>
      </c>
      <c r="O12">
        <v>4.1797046018823419E-3</v>
      </c>
      <c r="P12">
        <v>9.2291837083159894E-4</v>
      </c>
      <c r="Q12">
        <v>1.3038908909543121E-3</v>
      </c>
      <c r="R12">
        <v>3.9314064102205731E-5</v>
      </c>
      <c r="S12">
        <v>0</v>
      </c>
      <c r="T12">
        <v>1.173368900672118E-5</v>
      </c>
      <c r="U12">
        <v>1.413374723596189E-4</v>
      </c>
      <c r="V12">
        <v>3.4786824834535349E-4</v>
      </c>
      <c r="W12">
        <v>2.7938786199640419E-4</v>
      </c>
      <c r="X12">
        <v>2.128919069919319E-3</v>
      </c>
      <c r="Y12">
        <v>2.9145473079618652E-3</v>
      </c>
      <c r="Z12">
        <v>1.5828214954984209E-4</v>
      </c>
      <c r="AA12">
        <v>1.247919523452674E-2</v>
      </c>
      <c r="AB12">
        <v>9.3135379732521702E-4</v>
      </c>
      <c r="AC12">
        <v>1.386160216859459E-3</v>
      </c>
      <c r="AD12">
        <v>1.347700478082319E-3</v>
      </c>
      <c r="AE12">
        <v>3.2843404790668588E-3</v>
      </c>
      <c r="AF12">
        <v>5.4862327500884722E-4</v>
      </c>
      <c r="AG12">
        <v>1.8532431855862711E-5</v>
      </c>
      <c r="AH12">
        <v>2.9382329673776088E-3</v>
      </c>
      <c r="AI12">
        <v>9.7648699122162143E-4</v>
      </c>
      <c r="AJ12">
        <v>1.4764535441066449E-2</v>
      </c>
      <c r="AK12">
        <v>0</v>
      </c>
      <c r="AL12">
        <v>1.498454498578421E-2</v>
      </c>
      <c r="AM12">
        <v>2.476283356312013E-3</v>
      </c>
      <c r="AN12">
        <v>0</v>
      </c>
      <c r="AO12">
        <v>9.1667782066682331E-4</v>
      </c>
      <c r="AP12">
        <v>6660.7112798640001</v>
      </c>
      <c r="AQ12">
        <v>1806.3513263519999</v>
      </c>
      <c r="AR12">
        <v>0</v>
      </c>
      <c r="AS12">
        <v>24571.907861048461</v>
      </c>
      <c r="AT12">
        <v>39400.096539058177</v>
      </c>
      <c r="AU12">
        <v>0</v>
      </c>
    </row>
    <row r="13" spans="1:47" x14ac:dyDescent="0.25">
      <c r="A13" s="146"/>
      <c r="B13" s="1" t="s">
        <v>11</v>
      </c>
      <c r="C13" s="1" t="s">
        <v>11</v>
      </c>
      <c r="D13" s="1" t="s">
        <v>48</v>
      </c>
      <c r="E13">
        <v>2.6775110478741439E-3</v>
      </c>
      <c r="F13">
        <v>5.7050830837705058E-3</v>
      </c>
      <c r="G13">
        <v>0.1120801826655341</v>
      </c>
      <c r="H13">
        <v>1.3954224628896219E-2</v>
      </c>
      <c r="I13">
        <v>2.920946757778303E-3</v>
      </c>
      <c r="J13">
        <v>8.8647947085419374E-3</v>
      </c>
      <c r="K13">
        <v>1.4165996543971081E-3</v>
      </c>
      <c r="L13">
        <v>1.8396902704990441E-2</v>
      </c>
      <c r="M13">
        <v>0.1051313287020836</v>
      </c>
      <c r="N13">
        <v>3.6589438695298891E-3</v>
      </c>
      <c r="O13">
        <v>2.1992697990510469E-3</v>
      </c>
      <c r="P13">
        <v>1.222535188476191E-2</v>
      </c>
      <c r="Q13">
        <v>1.2258549812186711E-2</v>
      </c>
      <c r="R13">
        <v>4.3444631768826952E-4</v>
      </c>
      <c r="S13">
        <v>0</v>
      </c>
      <c r="T13">
        <v>2.1821496760428809E-3</v>
      </c>
      <c r="U13">
        <v>1.176609633920366E-3</v>
      </c>
      <c r="V13">
        <v>0</v>
      </c>
      <c r="W13">
        <v>7.6515102606713071E-4</v>
      </c>
      <c r="X13">
        <v>3.8707239605773058E-4</v>
      </c>
      <c r="Y13">
        <v>1.5520940385426571E-3</v>
      </c>
      <c r="Z13">
        <v>2.3137668039198991E-3</v>
      </c>
      <c r="AA13">
        <v>3.8128105316619122E-2</v>
      </c>
      <c r="AB13">
        <v>6.5517099010118144E-4</v>
      </c>
      <c r="AC13">
        <v>4.9431100635102454E-3</v>
      </c>
      <c r="AD13">
        <v>4.8464529744479149E-3</v>
      </c>
      <c r="AE13">
        <v>9.4487796583686227E-3</v>
      </c>
      <c r="AF13">
        <v>2.5031851817085599E-5</v>
      </c>
      <c r="AG13">
        <v>0</v>
      </c>
      <c r="AH13">
        <v>1.6421202274773469E-4</v>
      </c>
      <c r="AI13">
        <v>5.3178541853032184E-3</v>
      </c>
      <c r="AJ13">
        <v>1.3262916813840391E-2</v>
      </c>
      <c r="AK13">
        <v>0</v>
      </c>
      <c r="AL13">
        <v>1.346034392796294E-2</v>
      </c>
      <c r="AM13">
        <v>2.1815416723148882E-3</v>
      </c>
      <c r="AN13">
        <v>0</v>
      </c>
      <c r="AO13">
        <v>5.1427308797790646E-3</v>
      </c>
      <c r="AP13">
        <v>2704.1896132094498</v>
      </c>
      <c r="AQ13">
        <v>39709.048445317487</v>
      </c>
      <c r="AR13">
        <v>0</v>
      </c>
      <c r="AS13">
        <v>24384.256399467238</v>
      </c>
      <c r="AT13">
        <v>104115.9538241573</v>
      </c>
      <c r="AU13">
        <v>0</v>
      </c>
    </row>
    <row r="14" spans="1:47" x14ac:dyDescent="0.25">
      <c r="A14" s="146"/>
      <c r="B14" s="1" t="s">
        <v>12</v>
      </c>
      <c r="C14" s="1">
        <v>10</v>
      </c>
      <c r="D14" s="1" t="s">
        <v>49</v>
      </c>
      <c r="E14">
        <v>3.8618187026446518E-4</v>
      </c>
      <c r="F14">
        <v>2.3443255858414691E-5</v>
      </c>
      <c r="G14">
        <v>1.7892085764553919E-2</v>
      </c>
      <c r="H14">
        <v>0</v>
      </c>
      <c r="I14">
        <v>6.6898229266006441E-3</v>
      </c>
      <c r="J14">
        <v>1.7020297874415481E-4</v>
      </c>
      <c r="K14">
        <v>7.5836523939588512E-8</v>
      </c>
      <c r="L14">
        <v>3.6222012444970771E-4</v>
      </c>
      <c r="M14">
        <v>1.1289818620259949E-3</v>
      </c>
      <c r="N14">
        <v>3.1692732070136682E-2</v>
      </c>
      <c r="O14">
        <v>3.0356134897897291E-5</v>
      </c>
      <c r="P14">
        <v>1.2174766129464399E-2</v>
      </c>
      <c r="Q14">
        <v>4.4329809853883339E-3</v>
      </c>
      <c r="R14">
        <v>1.8062437947773601E-5</v>
      </c>
      <c r="S14">
        <v>0</v>
      </c>
      <c r="T14">
        <v>5.383934615934683E-8</v>
      </c>
      <c r="U14">
        <v>9.5895516814728748E-6</v>
      </c>
      <c r="V14">
        <v>1.593591483201204E-6</v>
      </c>
      <c r="W14">
        <v>1.8656898607169781E-4</v>
      </c>
      <c r="X14">
        <v>3.6441339402875661E-7</v>
      </c>
      <c r="Y14">
        <v>5.4106702716675658E-4</v>
      </c>
      <c r="Z14">
        <v>6.440696829789192E-5</v>
      </c>
      <c r="AA14">
        <v>5.5761366734562124E-4</v>
      </c>
      <c r="AB14">
        <v>9.1227587843947875E-5</v>
      </c>
      <c r="AC14">
        <v>5.6798217246570648E-5</v>
      </c>
      <c r="AD14">
        <v>6.8346041177990609E-5</v>
      </c>
      <c r="AE14">
        <v>7.8193122803431474E-5</v>
      </c>
      <c r="AF14">
        <v>1.4990517273880771E-7</v>
      </c>
      <c r="AG14">
        <v>0</v>
      </c>
      <c r="AH14">
        <v>6.2685904060137661E-7</v>
      </c>
      <c r="AI14">
        <v>6.2670869352486193E-5</v>
      </c>
      <c r="AJ14">
        <v>2.5504785696932021E-4</v>
      </c>
      <c r="AK14">
        <v>0</v>
      </c>
      <c r="AL14">
        <v>2.5884444215722901E-4</v>
      </c>
      <c r="AM14">
        <v>1.747506308121653E-6</v>
      </c>
      <c r="AN14">
        <v>0</v>
      </c>
      <c r="AO14">
        <v>5.4322391237550718E-5</v>
      </c>
      <c r="AP14">
        <v>6.7855023184723029E-3</v>
      </c>
      <c r="AQ14">
        <v>0</v>
      </c>
      <c r="AR14">
        <v>203.46819340903102</v>
      </c>
      <c r="AS14">
        <v>15697.630655736381</v>
      </c>
      <c r="AT14">
        <v>25844.259755726929</v>
      </c>
      <c r="AU14">
        <v>0</v>
      </c>
    </row>
    <row r="15" spans="1:47" x14ac:dyDescent="0.25">
      <c r="A15" s="146"/>
      <c r="B15" s="1" t="s">
        <v>13</v>
      </c>
      <c r="C15" s="1">
        <v>11</v>
      </c>
      <c r="D15" s="1" t="s">
        <v>50</v>
      </c>
      <c r="E15">
        <v>3.5785178419507429E-7</v>
      </c>
      <c r="F15">
        <v>5.4207268228051428E-5</v>
      </c>
      <c r="G15">
        <v>8.2591787964189194E-3</v>
      </c>
      <c r="H15">
        <v>2.163834267345685E-3</v>
      </c>
      <c r="I15">
        <v>5.5270588343851442E-4</v>
      </c>
      <c r="J15">
        <v>3.5036585649598801E-4</v>
      </c>
      <c r="K15">
        <v>0</v>
      </c>
      <c r="L15">
        <v>1.553165876054497E-3</v>
      </c>
      <c r="M15">
        <v>6.9776178263281107E-4</v>
      </c>
      <c r="N15">
        <v>1.4541820875736519E-3</v>
      </c>
      <c r="O15">
        <v>8.8654814684368505E-2</v>
      </c>
      <c r="P15">
        <v>6.4140166078453381E-3</v>
      </c>
      <c r="Q15">
        <v>3.1073942684674491E-3</v>
      </c>
      <c r="R15">
        <v>8.9421939142473993E-10</v>
      </c>
      <c r="S15">
        <v>0</v>
      </c>
      <c r="T15">
        <v>1.780412013007617E-9</v>
      </c>
      <c r="U15">
        <v>2.2562035580309079E-4</v>
      </c>
      <c r="V15">
        <v>1.011376950872142E-6</v>
      </c>
      <c r="W15">
        <v>3.2608840721609541E-5</v>
      </c>
      <c r="X15">
        <v>1.996644121869922E-7</v>
      </c>
      <c r="Y15">
        <v>6.9973222538955365E-5</v>
      </c>
      <c r="Z15">
        <v>1.440728067139534E-4</v>
      </c>
      <c r="AA15">
        <v>2.391005398424525E-3</v>
      </c>
      <c r="AB15">
        <v>6.3280179063372491E-5</v>
      </c>
      <c r="AC15">
        <v>5.1290920075918881E-6</v>
      </c>
      <c r="AD15">
        <v>6.0380121603885786E-6</v>
      </c>
      <c r="AE15">
        <v>1.00395427934434E-5</v>
      </c>
      <c r="AF15">
        <v>7.1209336314428411E-6</v>
      </c>
      <c r="AG15">
        <v>3.3803918415417432E-8</v>
      </c>
      <c r="AH15">
        <v>2.0919788420616321E-5</v>
      </c>
      <c r="AI15">
        <v>5.7687370479058134E-6</v>
      </c>
      <c r="AJ15">
        <v>1.8590546534375439E-7</v>
      </c>
      <c r="AK15">
        <v>0</v>
      </c>
      <c r="AL15">
        <v>1.8687842805477E-7</v>
      </c>
      <c r="AM15">
        <v>6.0798136849086841E-7</v>
      </c>
      <c r="AN15">
        <v>0</v>
      </c>
      <c r="AO15">
        <v>4.853337271065396E-6</v>
      </c>
      <c r="AP15">
        <v>1.1064817950100729</v>
      </c>
      <c r="AQ15">
        <v>0</v>
      </c>
      <c r="AR15">
        <v>209.83766324979402</v>
      </c>
      <c r="AS15">
        <v>8231.5129254492913</v>
      </c>
      <c r="AT15">
        <v>14606.125652263219</v>
      </c>
      <c r="AU15">
        <v>0</v>
      </c>
    </row>
    <row r="16" spans="1:47" x14ac:dyDescent="0.25">
      <c r="A16" s="146"/>
      <c r="B16" s="1" t="s">
        <v>14</v>
      </c>
      <c r="C16" s="1">
        <v>12</v>
      </c>
      <c r="D16" s="1" t="s">
        <v>51</v>
      </c>
      <c r="E16">
        <v>2.6931575044291809E-2</v>
      </c>
      <c r="F16">
        <v>1.325173427003567E-2</v>
      </c>
      <c r="G16">
        <v>0.1589184213095958</v>
      </c>
      <c r="H16">
        <v>6.2812723102976434E-2</v>
      </c>
      <c r="I16">
        <v>7.6453590424478107E-2</v>
      </c>
      <c r="J16">
        <v>2.8512674488505831E-2</v>
      </c>
      <c r="K16">
        <v>1.973395765549649E-2</v>
      </c>
      <c r="L16">
        <v>6.8126355070117162E-2</v>
      </c>
      <c r="M16">
        <v>1.5876312886962611E-2</v>
      </c>
      <c r="N16">
        <v>5.4229462526482947E-2</v>
      </c>
      <c r="O16">
        <v>2.6246906699129512E-2</v>
      </c>
      <c r="P16">
        <v>0.1303101077503975</v>
      </c>
      <c r="Q16">
        <v>9.6277197726175601E-2</v>
      </c>
      <c r="R16">
        <v>1.8708636509030571E-3</v>
      </c>
      <c r="S16">
        <v>0</v>
      </c>
      <c r="T16">
        <v>1.71189656322746E-3</v>
      </c>
      <c r="U16">
        <v>4.5771454886573224E-3</v>
      </c>
      <c r="V16">
        <v>1.5806321755462309E-2</v>
      </c>
      <c r="W16">
        <v>4.8201081909228808E-3</v>
      </c>
      <c r="X16">
        <v>9.8366861598097131E-3</v>
      </c>
      <c r="Y16">
        <v>7.1993810418784282E-3</v>
      </c>
      <c r="Z16">
        <v>4.5545942956834867E-3</v>
      </c>
      <c r="AA16">
        <v>0.1048233193688301</v>
      </c>
      <c r="AB16">
        <v>3.7954614678509589E-3</v>
      </c>
      <c r="AC16">
        <v>3.59158103245156E-3</v>
      </c>
      <c r="AD16">
        <v>4.547338156283714E-3</v>
      </c>
      <c r="AE16">
        <v>6.3839644822854674E-3</v>
      </c>
      <c r="AF16">
        <v>5.9646990556035172E-4</v>
      </c>
      <c r="AG16">
        <v>2.0993660963082891E-5</v>
      </c>
      <c r="AH16">
        <v>4.1260204647607544E-3</v>
      </c>
      <c r="AI16">
        <v>4.0444897605281284E-3</v>
      </c>
      <c r="AJ16">
        <v>8.3531455466833143E-3</v>
      </c>
      <c r="AK16">
        <v>0</v>
      </c>
      <c r="AL16">
        <v>8.4823510906918437E-3</v>
      </c>
      <c r="AM16">
        <v>1.0580994273840801E-2</v>
      </c>
      <c r="AN16">
        <v>0</v>
      </c>
      <c r="AO16">
        <v>3.611466304838864E-3</v>
      </c>
      <c r="AP16">
        <v>23709.275136825188</v>
      </c>
      <c r="AQ16">
        <v>1206.5103399925999</v>
      </c>
      <c r="AR16">
        <v>32111.595580947604</v>
      </c>
      <c r="AS16">
        <v>216988.52112075489</v>
      </c>
      <c r="AT16">
        <v>410476.61590453039</v>
      </c>
      <c r="AU16">
        <v>0</v>
      </c>
    </row>
    <row r="17" spans="1:47" x14ac:dyDescent="0.25">
      <c r="A17" s="146"/>
      <c r="B17" s="1" t="s">
        <v>15</v>
      </c>
      <c r="C17" s="1">
        <v>13</v>
      </c>
      <c r="D17" s="1" t="s">
        <v>52</v>
      </c>
      <c r="E17">
        <v>3.3621132419969519E-3</v>
      </c>
      <c r="F17">
        <v>1.4148637344011371E-3</v>
      </c>
      <c r="G17">
        <v>4.2145912169976813E-3</v>
      </c>
      <c r="H17">
        <v>1.593839189381773E-3</v>
      </c>
      <c r="I17">
        <v>3.510869259666179E-3</v>
      </c>
      <c r="J17">
        <v>2.1997169844512878E-3</v>
      </c>
      <c r="K17">
        <v>3.0607957879876511E-3</v>
      </c>
      <c r="L17">
        <v>5.5944922310027477E-3</v>
      </c>
      <c r="M17">
        <v>2.2010294946549682E-3</v>
      </c>
      <c r="N17">
        <v>5.5719673435847134E-3</v>
      </c>
      <c r="O17">
        <v>2.7326380633335549E-3</v>
      </c>
      <c r="P17">
        <v>7.3080599893865566E-3</v>
      </c>
      <c r="Q17">
        <v>0.11138984103091951</v>
      </c>
      <c r="R17">
        <v>1.6163981121393499E-4</v>
      </c>
      <c r="S17">
        <v>0</v>
      </c>
      <c r="T17">
        <v>4.0082786675981011E-4</v>
      </c>
      <c r="U17">
        <v>3.927325470126997E-3</v>
      </c>
      <c r="V17">
        <v>1.9705646096838218E-3</v>
      </c>
      <c r="W17">
        <v>5.3988382717161327E-3</v>
      </c>
      <c r="X17">
        <v>7.2487926852068413E-3</v>
      </c>
      <c r="Y17">
        <v>5.9912040658537677E-3</v>
      </c>
      <c r="Z17">
        <v>3.361659693299956E-3</v>
      </c>
      <c r="AA17">
        <v>8.5503111064647551E-3</v>
      </c>
      <c r="AB17">
        <v>1.197663077154403E-2</v>
      </c>
      <c r="AC17">
        <v>1.3931286299334949E-3</v>
      </c>
      <c r="AD17">
        <v>1.3235007247634511E-3</v>
      </c>
      <c r="AE17">
        <v>5.9669705283601432E-3</v>
      </c>
      <c r="AF17">
        <v>7.9984144573748747E-3</v>
      </c>
      <c r="AG17">
        <v>7.3461007228559712E-4</v>
      </c>
      <c r="AH17">
        <v>1.839628163455263E-2</v>
      </c>
      <c r="AI17">
        <v>1.8077878453332829E-3</v>
      </c>
      <c r="AJ17">
        <v>4.8968498637562516E-4</v>
      </c>
      <c r="AK17">
        <v>0</v>
      </c>
      <c r="AL17">
        <v>3.6276410292714821E-4</v>
      </c>
      <c r="AM17">
        <v>1.202548245519787E-2</v>
      </c>
      <c r="AN17">
        <v>0</v>
      </c>
      <c r="AO17">
        <v>1.1360458360301479E-3</v>
      </c>
      <c r="AP17">
        <v>9095.3069962999998</v>
      </c>
      <c r="AQ17">
        <v>0</v>
      </c>
      <c r="AR17">
        <v>273389.01871040324</v>
      </c>
      <c r="AS17">
        <v>6194.5524148583081</v>
      </c>
      <c r="AT17">
        <v>349427.40454849968</v>
      </c>
      <c r="AU17">
        <v>0</v>
      </c>
    </row>
    <row r="18" spans="1:47" x14ac:dyDescent="0.25">
      <c r="A18" s="146"/>
      <c r="B18" s="1" t="s">
        <v>16</v>
      </c>
      <c r="C18" s="1">
        <v>14</v>
      </c>
      <c r="D18" s="1" t="s">
        <v>53</v>
      </c>
      <c r="E18">
        <v>5.8055375241457367E-3</v>
      </c>
      <c r="F18">
        <v>4.9703951171622858E-3</v>
      </c>
      <c r="G18">
        <v>2.4017260504209589E-3</v>
      </c>
      <c r="H18">
        <v>5.0186274882354073E-3</v>
      </c>
      <c r="I18">
        <v>4.376324981594017E-3</v>
      </c>
      <c r="J18">
        <v>2.7215681927817209E-3</v>
      </c>
      <c r="K18">
        <v>6.971785629982046E-3</v>
      </c>
      <c r="L18">
        <v>4.4223652570436704E-3</v>
      </c>
      <c r="M18">
        <v>3.853093089702545E-3</v>
      </c>
      <c r="N18">
        <v>3.24816000162604E-3</v>
      </c>
      <c r="O18">
        <v>4.6076659799861603E-3</v>
      </c>
      <c r="P18">
        <v>3.1448772115716859E-3</v>
      </c>
      <c r="Q18">
        <v>1.106010946757649E-3</v>
      </c>
      <c r="R18">
        <v>0.29537383089716418</v>
      </c>
      <c r="S18">
        <v>0</v>
      </c>
      <c r="T18">
        <v>4.8192151052582864E-3</v>
      </c>
      <c r="U18">
        <v>9.4990194220619507E-4</v>
      </c>
      <c r="V18">
        <v>1.0434756053644841E-3</v>
      </c>
      <c r="W18">
        <v>1.4094426467506E-3</v>
      </c>
      <c r="X18">
        <v>4.8254676065329818E-3</v>
      </c>
      <c r="Y18">
        <v>7.3779196597949182E-2</v>
      </c>
      <c r="Z18">
        <v>2.617066113851178E-3</v>
      </c>
      <c r="AA18">
        <v>6.7654994206755217E-3</v>
      </c>
      <c r="AB18">
        <v>9.8623826848599772E-4</v>
      </c>
      <c r="AC18">
        <v>3.5738386871306911E-3</v>
      </c>
      <c r="AD18">
        <v>1.389228553283009E-3</v>
      </c>
      <c r="AE18">
        <v>5.0149387844390936E-3</v>
      </c>
      <c r="AF18">
        <v>3.1273374116313822E-3</v>
      </c>
      <c r="AG18">
        <v>1.8119569395818149E-3</v>
      </c>
      <c r="AH18">
        <v>2.1928179912594158E-3</v>
      </c>
      <c r="AI18">
        <v>3.9529507549015113E-3</v>
      </c>
      <c r="AJ18">
        <v>2.6653527222900721E-3</v>
      </c>
      <c r="AK18">
        <v>0</v>
      </c>
      <c r="AL18">
        <v>2.7042598117017671E-3</v>
      </c>
      <c r="AM18">
        <v>3.5728214222526559E-3</v>
      </c>
      <c r="AN18">
        <v>0</v>
      </c>
      <c r="AO18">
        <v>1.7436223310329671E-3</v>
      </c>
      <c r="AP18">
        <v>16465.611852599999</v>
      </c>
      <c r="AQ18">
        <v>631.03218123869999</v>
      </c>
      <c r="AR18">
        <v>442.74966025699973</v>
      </c>
      <c r="AS18">
        <v>3101.6746578196639</v>
      </c>
      <c r="AT18">
        <v>45296.467821231847</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1.336429429358546E-2</v>
      </c>
      <c r="F20">
        <v>1.1238184864671281E-2</v>
      </c>
      <c r="G20">
        <v>4.6530524465562221E-3</v>
      </c>
      <c r="H20">
        <v>1.012703375086227E-2</v>
      </c>
      <c r="I20">
        <v>1.2383636033832079E-2</v>
      </c>
      <c r="J20">
        <v>8.5705531353456078E-3</v>
      </c>
      <c r="K20">
        <v>1.3646786761129679E-2</v>
      </c>
      <c r="L20">
        <v>7.039503401678626E-3</v>
      </c>
      <c r="M20">
        <v>9.6908267095852582E-3</v>
      </c>
      <c r="N20">
        <v>7.5178598540170082E-3</v>
      </c>
      <c r="O20">
        <v>1.055036947957229E-2</v>
      </c>
      <c r="P20">
        <v>7.0620431574675404E-3</v>
      </c>
      <c r="Q20">
        <v>3.5544302832468898E-3</v>
      </c>
      <c r="R20">
        <v>1.2022984027192389E-2</v>
      </c>
      <c r="S20">
        <v>0</v>
      </c>
      <c r="T20">
        <v>5.091906131143642E-2</v>
      </c>
      <c r="U20">
        <v>2.1935899318517018E-3</v>
      </c>
      <c r="V20">
        <v>3.9731580204540786E-3</v>
      </c>
      <c r="W20">
        <v>7.2928689006457664E-3</v>
      </c>
      <c r="X20">
        <v>1.6144506470526891E-2</v>
      </c>
      <c r="Y20">
        <v>0.20026005693698659</v>
      </c>
      <c r="Z20">
        <v>1.7817152179306479E-2</v>
      </c>
      <c r="AA20">
        <v>1.071631868774542E-2</v>
      </c>
      <c r="AB20">
        <v>2.0713681454715299E-3</v>
      </c>
      <c r="AC20">
        <v>6.8207775983844402E-3</v>
      </c>
      <c r="AD20">
        <v>2.6505397840178501E-3</v>
      </c>
      <c r="AE20">
        <v>9.5929830406827517E-3</v>
      </c>
      <c r="AF20">
        <v>6.0049936950198456E-3</v>
      </c>
      <c r="AG20">
        <v>1.353168596298452E-2</v>
      </c>
      <c r="AH20">
        <v>4.2519456074149621E-3</v>
      </c>
      <c r="AI20">
        <v>7.5448772083178137E-3</v>
      </c>
      <c r="AJ20">
        <v>6.3853267309577659E-3</v>
      </c>
      <c r="AK20">
        <v>0</v>
      </c>
      <c r="AL20">
        <v>6.4824069257810079E-3</v>
      </c>
      <c r="AM20">
        <v>9.8557395227989193E-3</v>
      </c>
      <c r="AN20">
        <v>0</v>
      </c>
      <c r="AO20">
        <v>3.3262331497950861E-3</v>
      </c>
      <c r="AP20">
        <v>22976.131216176</v>
      </c>
      <c r="AQ20">
        <v>12467.99357575065</v>
      </c>
      <c r="AR20">
        <v>949.11315986499994</v>
      </c>
      <c r="AS20">
        <v>11535.282340995431</v>
      </c>
      <c r="AT20">
        <v>90231.528872059629</v>
      </c>
      <c r="AU20">
        <v>0</v>
      </c>
    </row>
    <row r="21" spans="1:47" x14ac:dyDescent="0.25">
      <c r="A21" s="146"/>
      <c r="B21" s="1" t="s">
        <v>19</v>
      </c>
      <c r="C21" s="1">
        <v>17</v>
      </c>
      <c r="D21" s="1" t="s">
        <v>56</v>
      </c>
      <c r="E21">
        <v>2.5964652156288803E-4</v>
      </c>
      <c r="F21">
        <v>1.7799974320859081E-4</v>
      </c>
      <c r="G21">
        <v>7.791816965190088E-5</v>
      </c>
      <c r="H21">
        <v>3.826792798719767E-4</v>
      </c>
      <c r="I21">
        <v>2.4700576182424947E-4</v>
      </c>
      <c r="J21">
        <v>1.3224256504129701E-4</v>
      </c>
      <c r="K21">
        <v>5.3054366051628226E-4</v>
      </c>
      <c r="L21">
        <v>8.7687009276957758E-5</v>
      </c>
      <c r="M21">
        <v>1.7300350894054571E-4</v>
      </c>
      <c r="N21">
        <v>1.496918473031899E-4</v>
      </c>
      <c r="O21">
        <v>3.4966118224157022E-4</v>
      </c>
      <c r="P21">
        <v>1.112923081752247E-4</v>
      </c>
      <c r="Q21">
        <v>3.2672516913562292E-4</v>
      </c>
      <c r="R21">
        <v>4.2545810903850917E-5</v>
      </c>
      <c r="S21">
        <v>0</v>
      </c>
      <c r="T21">
        <v>7.8536143205281341E-5</v>
      </c>
      <c r="U21">
        <v>0.15878369302448239</v>
      </c>
      <c r="V21">
        <v>7.9565998509037539E-5</v>
      </c>
      <c r="W21">
        <v>3.6782613035714831E-5</v>
      </c>
      <c r="X21">
        <v>1.979484124456792E-5</v>
      </c>
      <c r="Y21">
        <v>5.5446716524237584E-3</v>
      </c>
      <c r="Z21">
        <v>2.8011769410562111E-5</v>
      </c>
      <c r="AA21">
        <v>1.348797050878993E-4</v>
      </c>
      <c r="AB21">
        <v>7.0493626977988317E-5</v>
      </c>
      <c r="AC21">
        <v>2.7207627623954708E-4</v>
      </c>
      <c r="AD21">
        <v>1.0556401435997191E-4</v>
      </c>
      <c r="AE21">
        <v>3.8172878029009801E-4</v>
      </c>
      <c r="AF21">
        <v>2.3833781881756351E-4</v>
      </c>
      <c r="AG21">
        <v>1.081780702378201E-2</v>
      </c>
      <c r="AH21">
        <v>1.659847246771837E-4</v>
      </c>
      <c r="AI21">
        <v>3.0074118603775539E-4</v>
      </c>
      <c r="AJ21">
        <v>8.7147283283508384E-5</v>
      </c>
      <c r="AK21">
        <v>0</v>
      </c>
      <c r="AL21">
        <v>8.817906835296715E-5</v>
      </c>
      <c r="AM21">
        <v>1.716869325335941E-4</v>
      </c>
      <c r="AN21">
        <v>0</v>
      </c>
      <c r="AO21">
        <v>1.327002833670341E-4</v>
      </c>
      <c r="AP21">
        <v>2253.8874826830001</v>
      </c>
      <c r="AQ21">
        <v>111.5140594166736</v>
      </c>
      <c r="AR21">
        <v>134.8562902884731</v>
      </c>
      <c r="AS21">
        <v>9456.762318541736</v>
      </c>
      <c r="AT21">
        <v>14671.751280506151</v>
      </c>
      <c r="AU21">
        <v>0</v>
      </c>
    </row>
    <row r="22" spans="1:47" x14ac:dyDescent="0.25">
      <c r="A22" s="146"/>
      <c r="B22" s="1" t="s">
        <v>20</v>
      </c>
      <c r="C22" s="1">
        <v>18</v>
      </c>
      <c r="D22" s="1" t="s">
        <v>57</v>
      </c>
      <c r="E22">
        <v>1.6748955861697979E-4</v>
      </c>
      <c r="F22">
        <v>2.4637866427282843E-4</v>
      </c>
      <c r="G22">
        <v>1.804448623102888E-4</v>
      </c>
      <c r="H22">
        <v>9.5616812390324831E-4</v>
      </c>
      <c r="I22">
        <v>5.3079672905423738E-4</v>
      </c>
      <c r="J22">
        <v>2.9694973404298028E-4</v>
      </c>
      <c r="K22">
        <v>2.6818703577275241E-4</v>
      </c>
      <c r="L22">
        <v>1.3026041899033721E-3</v>
      </c>
      <c r="M22">
        <v>6.5831653587494093E-4</v>
      </c>
      <c r="N22">
        <v>3.7587850665759609E-4</v>
      </c>
      <c r="O22">
        <v>2.4762996220003452E-4</v>
      </c>
      <c r="P22">
        <v>2.0836494407537991E-4</v>
      </c>
      <c r="Q22">
        <v>3.8271786501284708E-4</v>
      </c>
      <c r="R22">
        <v>1.8470785428815391E-4</v>
      </c>
      <c r="S22">
        <v>0</v>
      </c>
      <c r="T22">
        <v>2.0174886157733269E-4</v>
      </c>
      <c r="U22">
        <v>9.8515312186094051E-4</v>
      </c>
      <c r="V22">
        <v>6.1043671394698407E-2</v>
      </c>
      <c r="W22">
        <v>1.6719138927129059E-3</v>
      </c>
      <c r="X22">
        <v>2.7651269498380962E-4</v>
      </c>
      <c r="Y22">
        <v>2.7317396892747132E-3</v>
      </c>
      <c r="Z22">
        <v>8.3961036992928682E-4</v>
      </c>
      <c r="AA22">
        <v>2.0049703436460639E-3</v>
      </c>
      <c r="AB22">
        <v>1.061344396732684E-4</v>
      </c>
      <c r="AC22">
        <v>1.213258173032941E-4</v>
      </c>
      <c r="AD22">
        <v>4.7080523742008032E-5</v>
      </c>
      <c r="AE22">
        <v>1.7024975913419889E-4</v>
      </c>
      <c r="AF22">
        <v>1.063088328826074E-4</v>
      </c>
      <c r="AG22">
        <v>6.1596892103101079E-5</v>
      </c>
      <c r="AH22">
        <v>7.4193720120243844E-5</v>
      </c>
      <c r="AI22">
        <v>1.341305735121209E-4</v>
      </c>
      <c r="AJ22">
        <v>6.2878718251074356E-5</v>
      </c>
      <c r="AK22">
        <v>0</v>
      </c>
      <c r="AL22">
        <v>6.3715480580198503E-5</v>
      </c>
      <c r="AM22">
        <v>1.3888418728519349E-4</v>
      </c>
      <c r="AN22">
        <v>0</v>
      </c>
      <c r="AO22">
        <v>5.9172286344627001E-5</v>
      </c>
      <c r="AP22">
        <v>14148.8779543</v>
      </c>
      <c r="AQ22">
        <v>11.145917974334001</v>
      </c>
      <c r="AR22">
        <v>5.4766167117399993</v>
      </c>
      <c r="AS22">
        <v>11695.69629365336</v>
      </c>
      <c r="AT22">
        <v>31875.864099754719</v>
      </c>
      <c r="AU22">
        <v>0</v>
      </c>
    </row>
    <row r="23" spans="1:47" x14ac:dyDescent="0.25">
      <c r="A23" s="146"/>
      <c r="B23" s="1" t="s">
        <v>21</v>
      </c>
      <c r="C23" s="1">
        <v>19</v>
      </c>
      <c r="D23" s="1" t="s">
        <v>58</v>
      </c>
      <c r="E23">
        <v>0.19381006235649331</v>
      </c>
      <c r="F23">
        <v>0.24673325794812989</v>
      </c>
      <c r="G23">
        <v>0.19315623761041309</v>
      </c>
      <c r="H23">
        <v>0.39334007735907273</v>
      </c>
      <c r="I23">
        <v>0.34205086047679117</v>
      </c>
      <c r="J23">
        <v>0.25316210421057439</v>
      </c>
      <c r="K23">
        <v>0.31161689200306608</v>
      </c>
      <c r="L23">
        <v>0.40006522276917128</v>
      </c>
      <c r="M23">
        <v>0.22193943352754919</v>
      </c>
      <c r="N23">
        <v>0.31026104034737872</v>
      </c>
      <c r="O23">
        <v>0.36489042949431483</v>
      </c>
      <c r="P23">
        <v>0.20622719475513121</v>
      </c>
      <c r="Q23">
        <v>0.18297025825721769</v>
      </c>
      <c r="R23">
        <v>0.18235010682353231</v>
      </c>
      <c r="S23">
        <v>0</v>
      </c>
      <c r="T23">
        <v>0.1748299507065815</v>
      </c>
      <c r="U23">
        <v>0.2375623187510203</v>
      </c>
      <c r="V23">
        <v>0.2118007447236849</v>
      </c>
      <c r="W23">
        <v>0.28483319442167959</v>
      </c>
      <c r="X23">
        <v>0.1246232760169398</v>
      </c>
      <c r="Y23">
        <v>1.3946896880063531</v>
      </c>
      <c r="Z23">
        <v>0.29881970794310603</v>
      </c>
      <c r="AA23">
        <v>0.61519681702274542</v>
      </c>
      <c r="AB23">
        <v>5.395288392632111E-2</v>
      </c>
      <c r="AC23">
        <v>7.8149330453531993E-2</v>
      </c>
      <c r="AD23">
        <v>4.8501753891172068E-2</v>
      </c>
      <c r="AE23">
        <v>0.12401566362432161</v>
      </c>
      <c r="AF23">
        <v>4.0850286334983221E-2</v>
      </c>
      <c r="AG23">
        <v>0.67967623681121148</v>
      </c>
      <c r="AH23">
        <v>7.0410521060792264E-2</v>
      </c>
      <c r="AI23">
        <v>8.9715449447036744E-2</v>
      </c>
      <c r="AJ23">
        <v>0.19069806098322509</v>
      </c>
      <c r="AK23">
        <v>0</v>
      </c>
      <c r="AL23">
        <v>0.18933942481819871</v>
      </c>
      <c r="AM23">
        <v>0.29777971818328869</v>
      </c>
      <c r="AN23">
        <v>0</v>
      </c>
      <c r="AO23">
        <v>6.1377694209967942E-2</v>
      </c>
      <c r="AP23">
        <v>563169.60043824359</v>
      </c>
      <c r="AQ23">
        <v>109662.75064165</v>
      </c>
      <c r="AR23">
        <v>126129.25509183007</v>
      </c>
      <c r="AS23">
        <v>170485.71143185021</v>
      </c>
      <c r="AT23">
        <v>1993181.042866458</v>
      </c>
      <c r="AU23">
        <v>0</v>
      </c>
    </row>
    <row r="24" spans="1:47" x14ac:dyDescent="0.25">
      <c r="A24" s="146"/>
      <c r="B24" s="1" t="s">
        <v>22</v>
      </c>
      <c r="C24" s="1">
        <v>20</v>
      </c>
      <c r="D24" s="1" t="s">
        <v>59</v>
      </c>
      <c r="E24">
        <v>1.954335766726001E-3</v>
      </c>
      <c r="F24">
        <v>1.7200566414659979E-3</v>
      </c>
      <c r="G24">
        <v>4.9617717960729786E-3</v>
      </c>
      <c r="H24">
        <v>7.9308711389981749E-3</v>
      </c>
      <c r="I24">
        <v>2.9743363712389781E-3</v>
      </c>
      <c r="J24">
        <v>1.1676974932431331E-3</v>
      </c>
      <c r="K24">
        <v>5.238901825951746E-4</v>
      </c>
      <c r="L24">
        <v>5.6132880961308014E-3</v>
      </c>
      <c r="M24">
        <v>2.1306294628516019E-3</v>
      </c>
      <c r="N24">
        <v>2.0942311297502451E-3</v>
      </c>
      <c r="O24">
        <v>2.38250689134533E-3</v>
      </c>
      <c r="P24">
        <v>2.3938981376242208E-3</v>
      </c>
      <c r="Q24">
        <v>1.7915693802701251E-3</v>
      </c>
      <c r="R24">
        <v>4.8249210554629539E-3</v>
      </c>
      <c r="S24">
        <v>0</v>
      </c>
      <c r="T24">
        <v>1.8592939872743291E-3</v>
      </c>
      <c r="U24">
        <v>7.6412067480336051E-4</v>
      </c>
      <c r="V24">
        <v>9.9917810897330057E-3</v>
      </c>
      <c r="W24">
        <v>2.020424976516947E-3</v>
      </c>
      <c r="X24">
        <v>8.8957937920434264E-3</v>
      </c>
      <c r="Y24">
        <v>5.6232100168798881E-3</v>
      </c>
      <c r="Z24">
        <v>3.3294086165748141E-3</v>
      </c>
      <c r="AA24">
        <v>8.6205778374747882E-3</v>
      </c>
      <c r="AB24">
        <v>8.6148453035548276E-4</v>
      </c>
      <c r="AC24">
        <v>8.3050328145567359E-5</v>
      </c>
      <c r="AD24">
        <v>7.9510476923598666E-5</v>
      </c>
      <c r="AE24">
        <v>3.0064613199433951E-4</v>
      </c>
      <c r="AF24">
        <v>6.7115872286692988E-4</v>
      </c>
      <c r="AG24">
        <v>2.4178769144324682E-5</v>
      </c>
      <c r="AH24">
        <v>1.1700151814497341E-3</v>
      </c>
      <c r="AI24">
        <v>1.059349525817487E-4</v>
      </c>
      <c r="AJ24">
        <v>4.3269217645412628E-3</v>
      </c>
      <c r="AK24">
        <v>0</v>
      </c>
      <c r="AL24">
        <v>4.34401242370546E-3</v>
      </c>
      <c r="AM24">
        <v>4.2938561234830593E-3</v>
      </c>
      <c r="AN24">
        <v>0</v>
      </c>
      <c r="AO24">
        <v>6.5172770524959584E-5</v>
      </c>
      <c r="AP24">
        <v>39659.945196227003</v>
      </c>
      <c r="AQ24">
        <v>609557.06690810004</v>
      </c>
      <c r="AR24">
        <v>0</v>
      </c>
      <c r="AS24">
        <v>4791.0361605187254</v>
      </c>
      <c r="AT24">
        <v>668465.76790553005</v>
      </c>
      <c r="AU24">
        <v>0</v>
      </c>
    </row>
    <row r="25" spans="1:47" x14ac:dyDescent="0.25">
      <c r="A25" s="146"/>
      <c r="B25" s="1" t="s">
        <v>23</v>
      </c>
      <c r="C25" s="1">
        <v>21</v>
      </c>
      <c r="D25" s="1" t="s">
        <v>60</v>
      </c>
      <c r="E25">
        <v>0</v>
      </c>
      <c r="F25">
        <v>1.223973176431993E-5</v>
      </c>
      <c r="G25">
        <v>2.5375190248865151E-5</v>
      </c>
      <c r="H25">
        <v>3.2880059181168243E-5</v>
      </c>
      <c r="I25">
        <v>8.2986686275749385E-5</v>
      </c>
      <c r="J25">
        <v>0</v>
      </c>
      <c r="K25">
        <v>9.0441204178730964E-7</v>
      </c>
      <c r="L25">
        <v>4.6551025365282969E-7</v>
      </c>
      <c r="M25">
        <v>2.1971346848523419E-6</v>
      </c>
      <c r="N25">
        <v>1.80904770896401E-5</v>
      </c>
      <c r="O25">
        <v>9.8691321509971907E-7</v>
      </c>
      <c r="P25">
        <v>8.8473034482418048E-6</v>
      </c>
      <c r="Q25">
        <v>3.0939595212714067E-5</v>
      </c>
      <c r="R25">
        <v>0</v>
      </c>
      <c r="S25">
        <v>0</v>
      </c>
      <c r="T25">
        <v>0</v>
      </c>
      <c r="U25">
        <v>0</v>
      </c>
      <c r="V25">
        <v>0</v>
      </c>
      <c r="W25">
        <v>0</v>
      </c>
      <c r="X25">
        <v>0</v>
      </c>
      <c r="Y25">
        <v>0</v>
      </c>
      <c r="Z25">
        <v>5.922415809856399E-10</v>
      </c>
      <c r="AA25">
        <v>7.166254967200229E-7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37.022921127478646</v>
      </c>
      <c r="AU25">
        <v>0</v>
      </c>
    </row>
    <row r="26" spans="1:47" x14ac:dyDescent="0.25">
      <c r="A26" s="146"/>
      <c r="B26" s="1" t="s">
        <v>24</v>
      </c>
      <c r="C26" s="1">
        <v>22</v>
      </c>
      <c r="D26" s="1" t="s">
        <v>61</v>
      </c>
      <c r="E26">
        <v>1.0586422991397971E-2</v>
      </c>
      <c r="F26">
        <v>8.4009680928677001E-4</v>
      </c>
      <c r="G26">
        <v>3.0396775915262112E-4</v>
      </c>
      <c r="H26">
        <v>1.1326295673268229E-3</v>
      </c>
      <c r="I26">
        <v>2.2987659514002172E-3</v>
      </c>
      <c r="J26">
        <v>6.6613872749996049E-4</v>
      </c>
      <c r="K26">
        <v>1.929415618704225E-4</v>
      </c>
      <c r="L26">
        <v>6.9362099795633296E-5</v>
      </c>
      <c r="M26">
        <v>1.4549068432599511E-4</v>
      </c>
      <c r="N26">
        <v>1.8569105028487539E-5</v>
      </c>
      <c r="O26">
        <v>7.4116915825393949E-5</v>
      </c>
      <c r="P26">
        <v>3.3891013485420549E-4</v>
      </c>
      <c r="Q26">
        <v>4.1001216265270741E-3</v>
      </c>
      <c r="R26">
        <v>1.160050021731417E-2</v>
      </c>
      <c r="S26">
        <v>0</v>
      </c>
      <c r="T26">
        <v>1.8709167240929681E-2</v>
      </c>
      <c r="U26">
        <v>3.1989934114610439E-3</v>
      </c>
      <c r="V26">
        <v>3.0797277450303071E-2</v>
      </c>
      <c r="W26">
        <v>1.1549773350841141E-3</v>
      </c>
      <c r="X26">
        <v>7.9678994185287347E-4</v>
      </c>
      <c r="Y26">
        <v>3.0619222371834499E-3</v>
      </c>
      <c r="Z26">
        <v>1.0541457029062231E-2</v>
      </c>
      <c r="AA26">
        <v>1.010005358322873E-4</v>
      </c>
      <c r="AB26">
        <v>1.1157287717448919E-4</v>
      </c>
      <c r="AC26">
        <v>1.0572048480605589E-4</v>
      </c>
      <c r="AD26">
        <v>4.658299668423219E-3</v>
      </c>
      <c r="AE26">
        <v>1.2766258176341171E-4</v>
      </c>
      <c r="AF26">
        <v>6.4236324716593254E-5</v>
      </c>
      <c r="AG26">
        <v>3.9872948467457499E-6</v>
      </c>
      <c r="AH26">
        <v>6.057855413161595E-4</v>
      </c>
      <c r="AI26">
        <v>5.4675736888952243E-5</v>
      </c>
      <c r="AJ26">
        <v>1.470300175770262E-3</v>
      </c>
      <c r="AK26">
        <v>0</v>
      </c>
      <c r="AL26">
        <v>1.455798434341848E-3</v>
      </c>
      <c r="AM26">
        <v>1.026597297511119E-3</v>
      </c>
      <c r="AN26">
        <v>0</v>
      </c>
      <c r="AO26">
        <v>6.9727927480470291E-3</v>
      </c>
      <c r="AP26">
        <v>12588.884931214532</v>
      </c>
      <c r="AQ26">
        <v>0</v>
      </c>
      <c r="AR26">
        <v>0</v>
      </c>
      <c r="AS26">
        <v>11585.30241527955</v>
      </c>
      <c r="AT26">
        <v>33607.75170610151</v>
      </c>
      <c r="AU26">
        <v>0</v>
      </c>
    </row>
    <row r="27" spans="1:47" x14ac:dyDescent="0.25">
      <c r="A27" s="146"/>
      <c r="B27" s="1" t="s">
        <v>25</v>
      </c>
      <c r="C27" s="1">
        <v>23</v>
      </c>
      <c r="D27" s="1" t="s">
        <v>62</v>
      </c>
      <c r="E27">
        <v>4.440253478440452E-4</v>
      </c>
      <c r="F27">
        <v>4.9506787538447612E-5</v>
      </c>
      <c r="G27">
        <v>1.8635228034707291E-5</v>
      </c>
      <c r="H27">
        <v>5.4741587015543789E-6</v>
      </c>
      <c r="I27">
        <v>3.0828729110757192E-5</v>
      </c>
      <c r="J27">
        <v>0</v>
      </c>
      <c r="K27">
        <v>0</v>
      </c>
      <c r="L27">
        <v>2.3184935956134819E-6</v>
      </c>
      <c r="M27">
        <v>2.9161864444125699E-6</v>
      </c>
      <c r="N27">
        <v>2.1409051507936071E-6</v>
      </c>
      <c r="O27">
        <v>1.0156874953521601E-5</v>
      </c>
      <c r="P27">
        <v>2.3155097607339221E-5</v>
      </c>
      <c r="Q27">
        <v>2.691646304702401E-4</v>
      </c>
      <c r="R27">
        <v>0</v>
      </c>
      <c r="S27">
        <v>0</v>
      </c>
      <c r="T27">
        <v>0</v>
      </c>
      <c r="U27">
        <v>2.808192790574497E-4</v>
      </c>
      <c r="V27">
        <v>0</v>
      </c>
      <c r="W27">
        <v>0</v>
      </c>
      <c r="X27">
        <v>0</v>
      </c>
      <c r="Y27">
        <v>7.3619577354608822E-6</v>
      </c>
      <c r="Z27">
        <v>5.6806425936250147E-7</v>
      </c>
      <c r="AA27">
        <v>3.4673144610804538E-6</v>
      </c>
      <c r="AB27">
        <v>1.104229153227139E-4</v>
      </c>
      <c r="AC27">
        <v>8.9540764086241832E-6</v>
      </c>
      <c r="AD27">
        <v>0</v>
      </c>
      <c r="AE27">
        <v>1.041998733005898E-4</v>
      </c>
      <c r="AF27">
        <v>7.0404879886665521E-5</v>
      </c>
      <c r="AG27">
        <v>0</v>
      </c>
      <c r="AH27">
        <v>7.0790890674769346E-4</v>
      </c>
      <c r="AI27">
        <v>2.8905887604578119E-5</v>
      </c>
      <c r="AJ27">
        <v>8.3374547075187525E-5</v>
      </c>
      <c r="AK27">
        <v>0</v>
      </c>
      <c r="AL27">
        <v>8.4622685083611006E-5</v>
      </c>
      <c r="AM27">
        <v>0</v>
      </c>
      <c r="AN27">
        <v>0</v>
      </c>
      <c r="AO27">
        <v>1.904418515987144E-5</v>
      </c>
      <c r="AP27">
        <v>225.58770793299999</v>
      </c>
      <c r="AQ27">
        <v>0</v>
      </c>
      <c r="AR27">
        <v>0</v>
      </c>
      <c r="AS27">
        <v>0</v>
      </c>
      <c r="AT27">
        <v>397.72167868875499</v>
      </c>
      <c r="AU27">
        <v>0</v>
      </c>
    </row>
    <row r="28" spans="1:47" x14ac:dyDescent="0.25">
      <c r="A28" s="146"/>
      <c r="B28" s="1" t="s">
        <v>26</v>
      </c>
      <c r="C28" s="1">
        <v>24</v>
      </c>
      <c r="D28" s="1" t="s">
        <v>63</v>
      </c>
      <c r="E28">
        <v>7.4996566988182736E-3</v>
      </c>
      <c r="F28">
        <v>9.1326276795018618E-3</v>
      </c>
      <c r="G28">
        <v>5.4038402816418418E-3</v>
      </c>
      <c r="H28">
        <v>8.7987112468082933E-3</v>
      </c>
      <c r="I28">
        <v>1.55895092618829E-2</v>
      </c>
      <c r="J28">
        <v>9.61636832040293E-3</v>
      </c>
      <c r="K28">
        <v>7.7678620925451776E-3</v>
      </c>
      <c r="L28">
        <v>3.256693194947112E-2</v>
      </c>
      <c r="M28">
        <v>1.28009182509675E-2</v>
      </c>
      <c r="N28">
        <v>3.8994189973010893E-2</v>
      </c>
      <c r="O28">
        <v>2.851629873197532E-2</v>
      </c>
      <c r="P28">
        <v>4.2669888360350686E-3</v>
      </c>
      <c r="Q28">
        <v>3.1904213488737222E-3</v>
      </c>
      <c r="R28">
        <v>3.2453336861533329E-3</v>
      </c>
      <c r="S28">
        <v>0</v>
      </c>
      <c r="T28">
        <v>4.9232374048421403E-3</v>
      </c>
      <c r="U28">
        <v>0</v>
      </c>
      <c r="V28">
        <v>1.9445230978457721E-4</v>
      </c>
      <c r="W28">
        <v>3.668853809825423E-3</v>
      </c>
      <c r="X28">
        <v>5.535738605985184E-3</v>
      </c>
      <c r="Y28">
        <v>2.0093403315074801E-5</v>
      </c>
      <c r="Z28">
        <v>1.4378808792664399E-2</v>
      </c>
      <c r="AA28">
        <v>5.009343657763974E-2</v>
      </c>
      <c r="AB28">
        <v>0.17657574239666621</v>
      </c>
      <c r="AC28">
        <v>1.953802878562974E-6</v>
      </c>
      <c r="AD28">
        <v>9.9352718849216494E-7</v>
      </c>
      <c r="AE28">
        <v>3.157471699076788E-6</v>
      </c>
      <c r="AF28">
        <v>2.0626799623452851E-6</v>
      </c>
      <c r="AG28">
        <v>1.117126825745312E-7</v>
      </c>
      <c r="AH28">
        <v>1.5259709208457939E-5</v>
      </c>
      <c r="AI28">
        <v>4.157827849822618E-6</v>
      </c>
      <c r="AJ28">
        <v>3.9070577293807876E-6</v>
      </c>
      <c r="AK28">
        <v>0</v>
      </c>
      <c r="AL28">
        <v>5.869235944935428E-6</v>
      </c>
      <c r="AM28">
        <v>1.443741883966739E-2</v>
      </c>
      <c r="AN28">
        <v>0</v>
      </c>
      <c r="AO28">
        <v>1.9968728181106051E-7</v>
      </c>
      <c r="AP28">
        <v>23239.87622954711</v>
      </c>
      <c r="AQ28">
        <v>0</v>
      </c>
      <c r="AR28">
        <v>0</v>
      </c>
      <c r="AS28">
        <v>1373.3839158690671</v>
      </c>
      <c r="AT28">
        <v>58145.413309460717</v>
      </c>
      <c r="AU28">
        <v>0</v>
      </c>
    </row>
    <row r="29" spans="1:47" x14ac:dyDescent="0.25">
      <c r="A29" s="146"/>
      <c r="B29" s="1" t="s">
        <v>27</v>
      </c>
      <c r="C29" s="1">
        <v>25</v>
      </c>
      <c r="D29" s="1" t="s">
        <v>64</v>
      </c>
      <c r="E29">
        <v>4.6743129875717517E-5</v>
      </c>
      <c r="F29">
        <v>3.8353096457262347E-5</v>
      </c>
      <c r="G29">
        <v>2.051502068310592E-5</v>
      </c>
      <c r="H29">
        <v>4.2558830076043052E-5</v>
      </c>
      <c r="I29">
        <v>7.0559463562619307E-5</v>
      </c>
      <c r="J29">
        <v>5.0484865626253213E-5</v>
      </c>
      <c r="K29">
        <v>3.507518271075403E-5</v>
      </c>
      <c r="L29">
        <v>8.4511972345521067E-5</v>
      </c>
      <c r="M29">
        <v>5.6696452897589888E-5</v>
      </c>
      <c r="N29">
        <v>1.6866575151594401E-4</v>
      </c>
      <c r="O29">
        <v>1.051204929775825E-4</v>
      </c>
      <c r="P29">
        <v>1.691341381627081E-5</v>
      </c>
      <c r="Q29">
        <v>9.5594388917328962E-6</v>
      </c>
      <c r="R29">
        <v>1.574305538044666E-5</v>
      </c>
      <c r="S29">
        <v>0</v>
      </c>
      <c r="T29">
        <v>2.3548723625175642E-5</v>
      </c>
      <c r="U29">
        <v>0</v>
      </c>
      <c r="V29">
        <v>0</v>
      </c>
      <c r="W29">
        <v>1.0964805610933221E-5</v>
      </c>
      <c r="X29">
        <v>1.150981070317573E-5</v>
      </c>
      <c r="Y29">
        <v>0</v>
      </c>
      <c r="Z29">
        <v>2.0064293216460731E-5</v>
      </c>
      <c r="AA29">
        <v>1.300118486309694E-4</v>
      </c>
      <c r="AB29">
        <v>1.0870132750336039E-3</v>
      </c>
      <c r="AC29">
        <v>4.2141008379264441E-9</v>
      </c>
      <c r="AD29">
        <v>2.1426144056739479E-9</v>
      </c>
      <c r="AE29">
        <v>6.7970404905351596E-9</v>
      </c>
      <c r="AF29">
        <v>4.4944637446487148E-9</v>
      </c>
      <c r="AG29">
        <v>0</v>
      </c>
      <c r="AH29">
        <v>3.2745230432163112E-8</v>
      </c>
      <c r="AI29">
        <v>8.7726102959635555E-9</v>
      </c>
      <c r="AJ29">
        <v>6.8142830983020504E-9</v>
      </c>
      <c r="AK29">
        <v>0</v>
      </c>
      <c r="AL29">
        <v>1.2725336161286741E-8</v>
      </c>
      <c r="AM29">
        <v>4.3001652999133407E-5</v>
      </c>
      <c r="AN29">
        <v>0</v>
      </c>
      <c r="AO29">
        <v>4.3379916276213781E-10</v>
      </c>
      <c r="AP29">
        <v>157.95861850159574</v>
      </c>
      <c r="AQ29">
        <v>0</v>
      </c>
      <c r="AR29">
        <v>0</v>
      </c>
      <c r="AS29">
        <v>55.64278991338022</v>
      </c>
      <c r="AT29">
        <v>354.67634293828388</v>
      </c>
      <c r="AU29">
        <v>0</v>
      </c>
    </row>
    <row r="30" spans="1:47" x14ac:dyDescent="0.25">
      <c r="A30" s="146"/>
      <c r="B30" s="1" t="s">
        <v>28</v>
      </c>
      <c r="C30" s="1">
        <v>26</v>
      </c>
      <c r="D30" s="1" t="s">
        <v>65</v>
      </c>
      <c r="E30">
        <v>2.6139534405012491E-4</v>
      </c>
      <c r="F30">
        <v>2.9396076929232489E-4</v>
      </c>
      <c r="G30">
        <v>1.784542366564827E-4</v>
      </c>
      <c r="H30">
        <v>3.718233302616652E-4</v>
      </c>
      <c r="I30">
        <v>6.1534189885350578E-4</v>
      </c>
      <c r="J30">
        <v>4.4426868218627128E-4</v>
      </c>
      <c r="K30">
        <v>3.2748665170991492E-4</v>
      </c>
      <c r="L30">
        <v>1.9180553695600309E-3</v>
      </c>
      <c r="M30">
        <v>6.4749135758318554E-4</v>
      </c>
      <c r="N30">
        <v>1.4692459092574769E-3</v>
      </c>
      <c r="O30">
        <v>9.2149234379101475E-4</v>
      </c>
      <c r="P30">
        <v>1.4725358290987639E-4</v>
      </c>
      <c r="Q30">
        <v>1.868083730525766E-4</v>
      </c>
      <c r="R30">
        <v>1.371916249780507E-4</v>
      </c>
      <c r="S30">
        <v>0</v>
      </c>
      <c r="T30">
        <v>2.050488667484706E-4</v>
      </c>
      <c r="U30">
        <v>0</v>
      </c>
      <c r="V30">
        <v>0</v>
      </c>
      <c r="W30">
        <v>1.2430648821734391E-4</v>
      </c>
      <c r="X30">
        <v>1.815924376410062E-4</v>
      </c>
      <c r="Y30">
        <v>0</v>
      </c>
      <c r="Z30">
        <v>1.7610654824104971E-4</v>
      </c>
      <c r="AA30">
        <v>2.9511095904877441E-3</v>
      </c>
      <c r="AB30">
        <v>6.9089109764952491E-3</v>
      </c>
      <c r="AC30">
        <v>7.6191607121916392E-8</v>
      </c>
      <c r="AD30">
        <v>3.8744458814095138E-8</v>
      </c>
      <c r="AE30">
        <v>1.2314433717416629E-7</v>
      </c>
      <c r="AF30">
        <v>8.0389988445207138E-8</v>
      </c>
      <c r="AG30">
        <v>0</v>
      </c>
      <c r="AH30">
        <v>5.9525137724298046E-7</v>
      </c>
      <c r="AI30">
        <v>1.6220762988584349E-7</v>
      </c>
      <c r="AJ30">
        <v>1.427081631623626E-7</v>
      </c>
      <c r="AK30">
        <v>0</v>
      </c>
      <c r="AL30">
        <v>2.2881111554209581E-7</v>
      </c>
      <c r="AM30">
        <v>4.1290539789126988E-4</v>
      </c>
      <c r="AN30">
        <v>0</v>
      </c>
      <c r="AO30">
        <v>7.7838883897525851E-9</v>
      </c>
      <c r="AP30">
        <v>885.78565774185415</v>
      </c>
      <c r="AQ30">
        <v>0</v>
      </c>
      <c r="AR30">
        <v>0</v>
      </c>
      <c r="AS30">
        <v>222.00291020112419</v>
      </c>
      <c r="AT30">
        <v>2380.1331493875919</v>
      </c>
      <c r="AU30">
        <v>0</v>
      </c>
    </row>
    <row r="31" spans="1:47" x14ac:dyDescent="0.25">
      <c r="A31" s="146"/>
      <c r="B31" s="1" t="s">
        <v>29</v>
      </c>
      <c r="C31" s="1">
        <v>27</v>
      </c>
      <c r="D31" s="1" t="s">
        <v>66</v>
      </c>
      <c r="E31">
        <v>1.2691978568786801E-4</v>
      </c>
      <c r="F31">
        <v>1.4286779546615399E-4</v>
      </c>
      <c r="G31">
        <v>8.6760226585063662E-5</v>
      </c>
      <c r="H31">
        <v>1.8016661447575551E-4</v>
      </c>
      <c r="I31">
        <v>2.9883093530237481E-4</v>
      </c>
      <c r="J31">
        <v>2.1407792688449051E-4</v>
      </c>
      <c r="K31">
        <v>1.4837216166683421E-4</v>
      </c>
      <c r="L31">
        <v>3.5830105513567879E-4</v>
      </c>
      <c r="M31">
        <v>2.402068761373941E-4</v>
      </c>
      <c r="N31">
        <v>7.1316325230957856E-4</v>
      </c>
      <c r="O31">
        <v>4.4669746526874407E-4</v>
      </c>
      <c r="P31">
        <v>7.1529446295752591E-5</v>
      </c>
      <c r="Q31">
        <v>1.755548667348434E-4</v>
      </c>
      <c r="R31">
        <v>6.6510801661301292E-5</v>
      </c>
      <c r="S31">
        <v>0</v>
      </c>
      <c r="T31">
        <v>9.9496876251600153E-5</v>
      </c>
      <c r="U31">
        <v>0</v>
      </c>
      <c r="V31">
        <v>0</v>
      </c>
      <c r="W31">
        <v>8.9976569449621281E-5</v>
      </c>
      <c r="X31">
        <v>4.8691637668515672E-5</v>
      </c>
      <c r="Y31">
        <v>0</v>
      </c>
      <c r="Z31">
        <v>8.4662451092461612E-5</v>
      </c>
      <c r="AA31">
        <v>5.5120562864117756E-4</v>
      </c>
      <c r="AB31">
        <v>6.4908195799853541E-3</v>
      </c>
      <c r="AC31">
        <v>1.7813461019328892E-8</v>
      </c>
      <c r="AD31">
        <v>9.0571883997453824E-9</v>
      </c>
      <c r="AE31">
        <v>2.873741934453248E-8</v>
      </c>
      <c r="AF31">
        <v>1.8979323496946132E-8</v>
      </c>
      <c r="AG31">
        <v>0</v>
      </c>
      <c r="AH31">
        <v>1.3848871150256079E-7</v>
      </c>
      <c r="AI31">
        <v>3.7110284939964939E-8</v>
      </c>
      <c r="AJ31">
        <v>2.087503618836568E-7</v>
      </c>
      <c r="AK31">
        <v>0</v>
      </c>
      <c r="AL31">
        <v>5.3763388818937428E-8</v>
      </c>
      <c r="AM31">
        <v>1.926870531486673E-4</v>
      </c>
      <c r="AN31">
        <v>0</v>
      </c>
      <c r="AO31">
        <v>1.832404802646697E-9</v>
      </c>
      <c r="AP31">
        <v>855.82395377402599</v>
      </c>
      <c r="AQ31">
        <v>0</v>
      </c>
      <c r="AR31">
        <v>0</v>
      </c>
      <c r="AS31">
        <v>149.3693823535323</v>
      </c>
      <c r="AT31">
        <v>1836.6967265964411</v>
      </c>
      <c r="AU31">
        <v>0</v>
      </c>
    </row>
    <row r="32" spans="1:47" x14ac:dyDescent="0.25">
      <c r="A32" s="146"/>
      <c r="B32" s="1" t="s">
        <v>30</v>
      </c>
      <c r="C32" s="1">
        <v>28</v>
      </c>
      <c r="D32" s="1" t="s">
        <v>67</v>
      </c>
      <c r="E32">
        <v>1.334050471091998E-4</v>
      </c>
      <c r="F32">
        <v>1.4974944613848929E-4</v>
      </c>
      <c r="G32">
        <v>9.0802477939290103E-5</v>
      </c>
      <c r="H32">
        <v>1.916915089423741E-4</v>
      </c>
      <c r="I32">
        <v>3.1437201428219581E-4</v>
      </c>
      <c r="J32">
        <v>2.250425884801094E-4</v>
      </c>
      <c r="K32">
        <v>1.760417917381478E-4</v>
      </c>
      <c r="L32">
        <v>3.7507024492229888E-4</v>
      </c>
      <c r="M32">
        <v>1.6234721315675399E-4</v>
      </c>
      <c r="N32">
        <v>7.5248733436391636E-4</v>
      </c>
      <c r="O32">
        <v>4.7237140263054047E-4</v>
      </c>
      <c r="P32">
        <v>7.5083652130517189E-5</v>
      </c>
      <c r="Q32">
        <v>4.2302903591264443E-5</v>
      </c>
      <c r="R32">
        <v>7.0032164873956755E-5</v>
      </c>
      <c r="S32">
        <v>0</v>
      </c>
      <c r="T32">
        <v>1.045157049612432E-4</v>
      </c>
      <c r="U32">
        <v>0</v>
      </c>
      <c r="V32">
        <v>0</v>
      </c>
      <c r="W32">
        <v>3.9557581088255307E-5</v>
      </c>
      <c r="X32">
        <v>5.1070382698177317E-5</v>
      </c>
      <c r="Y32">
        <v>0</v>
      </c>
      <c r="Z32">
        <v>8.9895193048905779E-5</v>
      </c>
      <c r="AA32">
        <v>5.7700201152185093E-4</v>
      </c>
      <c r="AB32">
        <v>8.093198564011043E-4</v>
      </c>
      <c r="AC32">
        <v>1.8699854436645311E-8</v>
      </c>
      <c r="AD32">
        <v>9.5078353486506925E-9</v>
      </c>
      <c r="AE32">
        <v>3.0165753741963808E-8</v>
      </c>
      <c r="AF32">
        <v>1.9929352676708679E-8</v>
      </c>
      <c r="AG32">
        <v>0</v>
      </c>
      <c r="AH32">
        <v>1.4535912864765739E-7</v>
      </c>
      <c r="AI32">
        <v>3.8948853023125941E-8</v>
      </c>
      <c r="AJ32">
        <v>1.216994811665333E-7</v>
      </c>
      <c r="AK32">
        <v>0</v>
      </c>
      <c r="AL32">
        <v>5.6446811268710593E-8</v>
      </c>
      <c r="AM32">
        <v>1.949568493178329E-4</v>
      </c>
      <c r="AN32">
        <v>0</v>
      </c>
      <c r="AO32">
        <v>1.9239675872763682E-9</v>
      </c>
      <c r="AP32">
        <v>100.5120392558173</v>
      </c>
      <c r="AQ32">
        <v>0</v>
      </c>
      <c r="AR32">
        <v>0</v>
      </c>
      <c r="AS32">
        <v>11.564099161864579</v>
      </c>
      <c r="AT32">
        <v>467.40584323508688</v>
      </c>
      <c r="AU32">
        <v>0</v>
      </c>
    </row>
    <row r="33" spans="1:47" x14ac:dyDescent="0.25">
      <c r="A33" s="146"/>
      <c r="B33" s="1" t="s">
        <v>31</v>
      </c>
      <c r="C33" s="1">
        <v>29</v>
      </c>
      <c r="D33" s="1" t="s">
        <v>68</v>
      </c>
      <c r="E33">
        <v>2.298688769645652E-5</v>
      </c>
      <c r="F33">
        <v>1.4370824788558509E-5</v>
      </c>
      <c r="G33">
        <v>1.565545794985539E-5</v>
      </c>
      <c r="H33">
        <v>3.3279681614208507E-5</v>
      </c>
      <c r="I33">
        <v>5.4333328281293618E-5</v>
      </c>
      <c r="J33">
        <v>3.8543977602627417E-5</v>
      </c>
      <c r="K33">
        <v>2.9086955836712238E-5</v>
      </c>
      <c r="L33">
        <v>3.446298073160688E-9</v>
      </c>
      <c r="M33">
        <v>1.8752472707926888E-5</v>
      </c>
      <c r="N33">
        <v>1.30167613012915E-4</v>
      </c>
      <c r="O33">
        <v>8.1787794019143114E-5</v>
      </c>
      <c r="P33">
        <v>1.295561611666347E-5</v>
      </c>
      <c r="Q33">
        <v>3.7879410838832179E-9</v>
      </c>
      <c r="R33">
        <v>1.2083009069088429E-5</v>
      </c>
      <c r="S33">
        <v>0</v>
      </c>
      <c r="T33">
        <v>1.8022435122727848E-5</v>
      </c>
      <c r="U33">
        <v>0</v>
      </c>
      <c r="V33">
        <v>0</v>
      </c>
      <c r="W33">
        <v>4.3873315572583251E-6</v>
      </c>
      <c r="X33">
        <v>2.1522872142498638E-6</v>
      </c>
      <c r="Y33">
        <v>0</v>
      </c>
      <c r="Z33">
        <v>1.5506698715768681E-5</v>
      </c>
      <c r="AA33">
        <v>3.9999351100322113E-9</v>
      </c>
      <c r="AB33">
        <v>0</v>
      </c>
      <c r="AC33">
        <v>0</v>
      </c>
      <c r="AD33">
        <v>0</v>
      </c>
      <c r="AE33">
        <v>0</v>
      </c>
      <c r="AF33">
        <v>0</v>
      </c>
      <c r="AG33">
        <v>0</v>
      </c>
      <c r="AH33">
        <v>0</v>
      </c>
      <c r="AI33">
        <v>0</v>
      </c>
      <c r="AJ33">
        <v>2.7299722572324271E-8</v>
      </c>
      <c r="AK33">
        <v>0</v>
      </c>
      <c r="AL33">
        <v>0</v>
      </c>
      <c r="AM33">
        <v>3.0858593970230092E-5</v>
      </c>
      <c r="AN33">
        <v>0</v>
      </c>
      <c r="AO33">
        <v>0</v>
      </c>
      <c r="AP33">
        <v>0</v>
      </c>
      <c r="AQ33">
        <v>0</v>
      </c>
      <c r="AR33">
        <v>0</v>
      </c>
      <c r="AS33">
        <v>4.585592259332813E-2</v>
      </c>
      <c r="AT33">
        <v>35.684926259313393</v>
      </c>
      <c r="AU33">
        <v>0</v>
      </c>
    </row>
    <row r="34" spans="1:47" x14ac:dyDescent="0.25">
      <c r="A34" s="146"/>
      <c r="B34" s="1" t="s">
        <v>32</v>
      </c>
      <c r="C34" s="1">
        <v>30</v>
      </c>
      <c r="D34" s="1" t="s">
        <v>69</v>
      </c>
      <c r="E34">
        <v>4.5003687243961362E-4</v>
      </c>
      <c r="F34">
        <v>6.8820547181845399E-4</v>
      </c>
      <c r="G34">
        <v>3.0683705784619351E-4</v>
      </c>
      <c r="H34">
        <v>6.3811126261361609E-4</v>
      </c>
      <c r="I34">
        <v>1.056192152313783E-3</v>
      </c>
      <c r="J34">
        <v>7.618297836082447E-4</v>
      </c>
      <c r="K34">
        <v>5.6114759185923113E-4</v>
      </c>
      <c r="L34">
        <v>2.8835708318285932E-3</v>
      </c>
      <c r="M34">
        <v>1.0132327987848501E-3</v>
      </c>
      <c r="N34">
        <v>2.5256921634602011E-3</v>
      </c>
      <c r="O34">
        <v>1.584032492827962E-3</v>
      </c>
      <c r="P34">
        <v>2.5328379446745838E-4</v>
      </c>
      <c r="Q34">
        <v>2.8166477987010523E-4</v>
      </c>
      <c r="R34">
        <v>2.3596691449542071E-4</v>
      </c>
      <c r="S34">
        <v>0</v>
      </c>
      <c r="T34">
        <v>3.5272750349698298E-4</v>
      </c>
      <c r="U34">
        <v>0</v>
      </c>
      <c r="V34">
        <v>0</v>
      </c>
      <c r="W34">
        <v>2.1014513189926071E-4</v>
      </c>
      <c r="X34">
        <v>3.169004020141873E-4</v>
      </c>
      <c r="Y34">
        <v>1.452430351836298E-6</v>
      </c>
      <c r="Z34">
        <v>1.2677747274311181E-3</v>
      </c>
      <c r="AA34">
        <v>4.4366551987739308E-3</v>
      </c>
      <c r="AB34">
        <v>1.0390174925865669E-2</v>
      </c>
      <c r="AC34">
        <v>1.146721178558059E-7</v>
      </c>
      <c r="AD34">
        <v>5.8311809034046028E-8</v>
      </c>
      <c r="AE34">
        <v>1.8531557223033581E-7</v>
      </c>
      <c r="AF34">
        <v>1.2106912419970669E-7</v>
      </c>
      <c r="AG34">
        <v>0</v>
      </c>
      <c r="AH34">
        <v>8.9559393639119007E-7</v>
      </c>
      <c r="AI34">
        <v>2.4402063615085219E-7</v>
      </c>
      <c r="AJ34">
        <v>2.3084825763153859E-7</v>
      </c>
      <c r="AK34">
        <v>0</v>
      </c>
      <c r="AL34">
        <v>3.4448566017249468E-7</v>
      </c>
      <c r="AM34">
        <v>6.9468354879208434E-4</v>
      </c>
      <c r="AN34">
        <v>0</v>
      </c>
      <c r="AO34">
        <v>1.172046104946325E-8</v>
      </c>
      <c r="AP34">
        <v>1331.693236132603</v>
      </c>
      <c r="AQ34">
        <v>0</v>
      </c>
      <c r="AR34">
        <v>0</v>
      </c>
      <c r="AS34">
        <v>182.9443907233323</v>
      </c>
      <c r="AT34">
        <v>3635.8599878835339</v>
      </c>
      <c r="AU34">
        <v>0</v>
      </c>
    </row>
    <row r="35" spans="1:47" x14ac:dyDescent="0.25">
      <c r="A35" s="146"/>
      <c r="B35" s="1" t="s">
        <v>33</v>
      </c>
      <c r="C35" s="1">
        <v>31</v>
      </c>
      <c r="D35" s="1" t="s">
        <v>70</v>
      </c>
      <c r="E35">
        <v>7.7477804230544902E-5</v>
      </c>
      <c r="F35">
        <v>8.7568391570140149E-5</v>
      </c>
      <c r="G35">
        <v>5.3194217640930952E-5</v>
      </c>
      <c r="H35">
        <v>1.107361444938937E-4</v>
      </c>
      <c r="I35">
        <v>1.8324232405562911E-4</v>
      </c>
      <c r="J35">
        <v>1.311676392834497E-4</v>
      </c>
      <c r="K35">
        <v>8.5886507325395029E-5</v>
      </c>
      <c r="L35">
        <v>2.1937528411969151E-4</v>
      </c>
      <c r="M35">
        <v>1.471607891206303E-4</v>
      </c>
      <c r="N35">
        <v>4.3795955425784218E-4</v>
      </c>
      <c r="O35">
        <v>2.7046796910528542E-4</v>
      </c>
      <c r="P35">
        <v>4.3792450320960361E-5</v>
      </c>
      <c r="Q35">
        <v>2.4776235567041891E-5</v>
      </c>
      <c r="R35">
        <v>4.0848499625527032E-5</v>
      </c>
      <c r="S35">
        <v>0</v>
      </c>
      <c r="T35">
        <v>6.1077386119558986E-5</v>
      </c>
      <c r="U35">
        <v>0</v>
      </c>
      <c r="V35">
        <v>0</v>
      </c>
      <c r="W35">
        <v>3.5530846728216601E-5</v>
      </c>
      <c r="X35">
        <v>2.986026906590734E-5</v>
      </c>
      <c r="Y35">
        <v>0</v>
      </c>
      <c r="Z35">
        <v>5.211033554883036E-5</v>
      </c>
      <c r="AA35">
        <v>3.3748354654559429E-4</v>
      </c>
      <c r="AB35">
        <v>1.745421424218693E-3</v>
      </c>
      <c r="AC35">
        <v>1.0206328494802981E-8</v>
      </c>
      <c r="AD35">
        <v>5.1893271555419342E-9</v>
      </c>
      <c r="AE35">
        <v>1.7631872149561561E-8</v>
      </c>
      <c r="AF35">
        <v>1.088091372127807E-8</v>
      </c>
      <c r="AG35">
        <v>0</v>
      </c>
      <c r="AH35">
        <v>8.4952959538825891E-8</v>
      </c>
      <c r="AI35">
        <v>2.1253136052064149E-8</v>
      </c>
      <c r="AJ35">
        <v>2.510217145845609E-8</v>
      </c>
      <c r="AK35">
        <v>0</v>
      </c>
      <c r="AL35">
        <v>3.0813639176786213E-8</v>
      </c>
      <c r="AM35">
        <v>1.1375167094713301E-4</v>
      </c>
      <c r="AN35">
        <v>0</v>
      </c>
      <c r="AO35">
        <v>1.0503363608589799E-9</v>
      </c>
      <c r="AP35">
        <v>241.34183116879032</v>
      </c>
      <c r="AQ35">
        <v>0</v>
      </c>
      <c r="AR35">
        <v>0</v>
      </c>
      <c r="AS35">
        <v>52.669299943276521</v>
      </c>
      <c r="AT35">
        <v>605.6175387714643</v>
      </c>
      <c r="AU35">
        <v>0</v>
      </c>
    </row>
    <row r="36" spans="1:47" x14ac:dyDescent="0.25">
      <c r="A36" s="146"/>
      <c r="B36" s="1" t="s">
        <v>34</v>
      </c>
      <c r="C36" s="1">
        <v>32</v>
      </c>
      <c r="D36" s="1" t="s">
        <v>71</v>
      </c>
      <c r="E36">
        <v>2.3686155812981239E-3</v>
      </c>
      <c r="F36">
        <v>3.5004286557272172E-3</v>
      </c>
      <c r="G36">
        <v>7.1813346615243992E-4</v>
      </c>
      <c r="H36">
        <v>1.051791143773196E-2</v>
      </c>
      <c r="I36">
        <v>1.206048919746504E-2</v>
      </c>
      <c r="J36">
        <v>2.8823581179332589E-3</v>
      </c>
      <c r="K36">
        <v>4.3332137329866044E-3</v>
      </c>
      <c r="L36">
        <v>9.2010282700716178E-3</v>
      </c>
      <c r="M36">
        <v>4.742298598872337E-3</v>
      </c>
      <c r="N36">
        <v>9.5092677487575005E-3</v>
      </c>
      <c r="O36">
        <v>6.6416178516562731E-3</v>
      </c>
      <c r="P36">
        <v>1.6914876126843221E-3</v>
      </c>
      <c r="Q36">
        <v>1.540706636391304E-3</v>
      </c>
      <c r="R36">
        <v>6.9700759773316313E-4</v>
      </c>
      <c r="S36">
        <v>0</v>
      </c>
      <c r="T36">
        <v>1.1540074653299669E-3</v>
      </c>
      <c r="U36">
        <v>0</v>
      </c>
      <c r="V36">
        <v>1.469133520661146E-4</v>
      </c>
      <c r="W36">
        <v>8.5634684942201267E-4</v>
      </c>
      <c r="X36">
        <v>1.2296778321128239E-3</v>
      </c>
      <c r="Y36">
        <v>2.911616723292891E-3</v>
      </c>
      <c r="Z36">
        <v>5.6248197612502188E-3</v>
      </c>
      <c r="AA36">
        <v>1.415526077357504E-2</v>
      </c>
      <c r="AB36">
        <v>0.22881152597917689</v>
      </c>
      <c r="AC36">
        <v>0.59259072274871227</v>
      </c>
      <c r="AD36">
        <v>0.5334815275667768</v>
      </c>
      <c r="AE36">
        <v>0.53729243863014953</v>
      </c>
      <c r="AF36">
        <v>0.3171984420749861</v>
      </c>
      <c r="AG36">
        <v>6.2116670316704741E-3</v>
      </c>
      <c r="AH36">
        <v>0.26583348628645742</v>
      </c>
      <c r="AI36">
        <v>0.7461803407234322</v>
      </c>
      <c r="AJ36">
        <v>4.316887309679343E-6</v>
      </c>
      <c r="AK36">
        <v>0</v>
      </c>
      <c r="AL36">
        <v>1.2998372888202099E-6</v>
      </c>
      <c r="AM36">
        <v>5.538217807122393E-3</v>
      </c>
      <c r="AN36">
        <v>0</v>
      </c>
      <c r="AO36">
        <v>0.59914830907429717</v>
      </c>
      <c r="AP36">
        <v>8910.4243788099993</v>
      </c>
      <c r="AQ36">
        <v>0</v>
      </c>
      <c r="AR36">
        <v>0</v>
      </c>
      <c r="AS36">
        <v>0</v>
      </c>
      <c r="AT36">
        <v>39973.937445383417</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2.2742195564447059E-5</v>
      </c>
      <c r="F38">
        <v>2.029619468663123E-5</v>
      </c>
      <c r="G38">
        <v>0</v>
      </c>
      <c r="H38">
        <v>0</v>
      </c>
      <c r="I38">
        <v>0</v>
      </c>
      <c r="J38">
        <v>2.4006185854358928E-7</v>
      </c>
      <c r="K38">
        <v>0</v>
      </c>
      <c r="L38">
        <v>3.0766714244980538E-8</v>
      </c>
      <c r="M38">
        <v>1.4337315984383999E-10</v>
      </c>
      <c r="N38">
        <v>0</v>
      </c>
      <c r="O38">
        <v>0</v>
      </c>
      <c r="P38">
        <v>1.2288319110191871E-8</v>
      </c>
      <c r="Q38">
        <v>1.174264129289979E-8</v>
      </c>
      <c r="R38">
        <v>0</v>
      </c>
      <c r="S38">
        <v>0</v>
      </c>
      <c r="T38">
        <v>1.093509411416915E-5</v>
      </c>
      <c r="U38">
        <v>0</v>
      </c>
      <c r="V38">
        <v>0</v>
      </c>
      <c r="W38">
        <v>4.721266814922325E-6</v>
      </c>
      <c r="X38">
        <v>5.6226395210600299E-6</v>
      </c>
      <c r="Y38">
        <v>0</v>
      </c>
      <c r="Z38">
        <v>4.9811749332104358E-11</v>
      </c>
      <c r="AA38">
        <v>0</v>
      </c>
      <c r="AB38">
        <v>2.6659213001163119E-4</v>
      </c>
      <c r="AC38">
        <v>0</v>
      </c>
      <c r="AD38">
        <v>1.0467545590312269E-9</v>
      </c>
      <c r="AE38">
        <v>3.32059586578099E-9</v>
      </c>
      <c r="AF38">
        <v>2.1958632348757429E-9</v>
      </c>
      <c r="AG38">
        <v>0</v>
      </c>
      <c r="AH38">
        <v>1.599690532988706E-8</v>
      </c>
      <c r="AI38">
        <v>4.2855923337094614E-9</v>
      </c>
      <c r="AJ38">
        <v>3.109224093447551E-9</v>
      </c>
      <c r="AK38">
        <v>0</v>
      </c>
      <c r="AL38">
        <v>6.2170435668290476E-9</v>
      </c>
      <c r="AM38">
        <v>2.1038062174120521E-5</v>
      </c>
      <c r="AN38">
        <v>0</v>
      </c>
      <c r="AO38">
        <v>1.9084886452709011E-2</v>
      </c>
      <c r="AP38">
        <v>0</v>
      </c>
      <c r="AQ38">
        <v>0</v>
      </c>
      <c r="AR38">
        <v>0</v>
      </c>
      <c r="AS38">
        <v>0</v>
      </c>
      <c r="AT38">
        <v>253.3683618348538</v>
      </c>
      <c r="AU38">
        <v>0</v>
      </c>
    </row>
    <row r="39" spans="1:47" x14ac:dyDescent="0.25">
      <c r="A39" s="146"/>
      <c r="B39" s="1" t="s">
        <v>37</v>
      </c>
      <c r="C39" s="1">
        <v>35</v>
      </c>
      <c r="D39" s="1" t="s">
        <v>74</v>
      </c>
      <c r="E39">
        <v>5.2465360145210972E-4</v>
      </c>
      <c r="F39">
        <v>2.0481814922598462E-3</v>
      </c>
      <c r="G39">
        <v>3.1865117275790512E-3</v>
      </c>
      <c r="H39">
        <v>6.5910755680330608E-3</v>
      </c>
      <c r="I39">
        <v>1.3459597352213391E-2</v>
      </c>
      <c r="J39">
        <v>6.2103743030424239E-3</v>
      </c>
      <c r="K39">
        <v>2.6092840442421949E-3</v>
      </c>
      <c r="L39">
        <v>6.7732989114513962E-4</v>
      </c>
      <c r="M39">
        <v>5.4638392632624638E-3</v>
      </c>
      <c r="N39">
        <v>0.1070676203288107</v>
      </c>
      <c r="O39">
        <v>4.1261850915859842E-2</v>
      </c>
      <c r="P39">
        <v>4.5035782942758878E-3</v>
      </c>
      <c r="Q39">
        <v>2.1769586867882201E-3</v>
      </c>
      <c r="R39">
        <v>1.011359502060185E-3</v>
      </c>
      <c r="S39">
        <v>0</v>
      </c>
      <c r="T39">
        <v>1.7782861805309489E-4</v>
      </c>
      <c r="U39">
        <v>2.1529240150457481E-3</v>
      </c>
      <c r="V39">
        <v>1.6053209334334071E-3</v>
      </c>
      <c r="W39">
        <v>2.0694720041311088E-3</v>
      </c>
      <c r="X39">
        <v>2.7904150029686341E-3</v>
      </c>
      <c r="Y39">
        <v>1.53773781721944E-2</v>
      </c>
      <c r="Z39">
        <v>1.512758406850637E-2</v>
      </c>
      <c r="AA39">
        <v>1.0192639028408421E-3</v>
      </c>
      <c r="AB39">
        <v>1.539836348009803E-3</v>
      </c>
      <c r="AC39">
        <v>1.3829900930619569E-4</v>
      </c>
      <c r="AD39">
        <v>1.3244295423333859E-4</v>
      </c>
      <c r="AE39">
        <v>5.0960191870146336E-4</v>
      </c>
      <c r="AF39">
        <v>6.1913455602327281E-4</v>
      </c>
      <c r="AG39">
        <v>1.839482837109318E-5</v>
      </c>
      <c r="AH39">
        <v>1.072369831183835E-3</v>
      </c>
      <c r="AI39">
        <v>1.7247706483638901E-4</v>
      </c>
      <c r="AJ39">
        <v>2.2713251150227442E-3</v>
      </c>
      <c r="AK39">
        <v>0</v>
      </c>
      <c r="AL39">
        <v>2.1270891697593389E-3</v>
      </c>
      <c r="AM39">
        <v>4.9931746590137639E-2</v>
      </c>
      <c r="AN39">
        <v>0</v>
      </c>
      <c r="AO39">
        <v>1.060191406949995E-4</v>
      </c>
      <c r="AP39">
        <v>5476.0341130647848</v>
      </c>
      <c r="AQ39">
        <v>0</v>
      </c>
      <c r="AR39">
        <v>350.04710136047203</v>
      </c>
      <c r="AS39">
        <v>431.70451228290858</v>
      </c>
      <c r="AT39">
        <v>22297.8500594129</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8.1587816594431831E-6</v>
      </c>
      <c r="F41">
        <v>0</v>
      </c>
      <c r="G41">
        <v>0</v>
      </c>
      <c r="H41">
        <v>0</v>
      </c>
      <c r="I41">
        <v>0</v>
      </c>
      <c r="J41">
        <v>1.188931908075454E-4</v>
      </c>
      <c r="K41">
        <v>5.9749086506182716E-7</v>
      </c>
      <c r="L41">
        <v>1.5420930561153062E-5</v>
      </c>
      <c r="M41">
        <v>7.2053699717669044E-8</v>
      </c>
      <c r="N41">
        <v>0</v>
      </c>
      <c r="O41">
        <v>0</v>
      </c>
      <c r="P41">
        <v>6.1679312985205184E-6</v>
      </c>
      <c r="Q41">
        <v>5.7607497074547861E-6</v>
      </c>
      <c r="R41">
        <v>0</v>
      </c>
      <c r="S41">
        <v>0</v>
      </c>
      <c r="T41">
        <v>2.374073333723508E-3</v>
      </c>
      <c r="U41">
        <v>0</v>
      </c>
      <c r="V41">
        <v>0</v>
      </c>
      <c r="W41">
        <v>1.8417051676676609E-3</v>
      </c>
      <c r="X41">
        <v>2.909233112222547E-3</v>
      </c>
      <c r="Y41">
        <v>0</v>
      </c>
      <c r="Z41">
        <v>2.614424062773033E-8</v>
      </c>
      <c r="AA41">
        <v>2.025974907199037E-6</v>
      </c>
      <c r="AB41">
        <v>9.2678105839650859E-2</v>
      </c>
      <c r="AC41">
        <v>1.024014977867434E-6</v>
      </c>
      <c r="AD41">
        <v>5.2072226450263277E-7</v>
      </c>
      <c r="AE41">
        <v>1.6549187132479979E-6</v>
      </c>
      <c r="AF41">
        <v>1.0809262330203651E-6</v>
      </c>
      <c r="AG41">
        <v>6.5469010309380186E-8</v>
      </c>
      <c r="AH41">
        <v>7.9983871287319816E-6</v>
      </c>
      <c r="AI41">
        <v>2.179389192564035E-6</v>
      </c>
      <c r="AJ41">
        <v>1.533606242463888E-6</v>
      </c>
      <c r="AK41">
        <v>0</v>
      </c>
      <c r="AL41">
        <v>3.075925436477143E-6</v>
      </c>
      <c r="AM41">
        <v>7.4797818642580076E-3</v>
      </c>
      <c r="AN41">
        <v>0</v>
      </c>
      <c r="AO41">
        <v>1.04648455793725E-7</v>
      </c>
      <c r="AP41">
        <v>0</v>
      </c>
      <c r="AQ41">
        <v>0</v>
      </c>
      <c r="AR41">
        <v>0</v>
      </c>
      <c r="AS41">
        <v>0</v>
      </c>
      <c r="AT41">
        <v>11398.613853773501</v>
      </c>
      <c r="AU41">
        <v>0</v>
      </c>
    </row>
    <row r="42" spans="1:47" x14ac:dyDescent="0.25">
      <c r="A42" s="146" t="s">
        <v>79</v>
      </c>
      <c r="B42" s="1" t="s">
        <v>3</v>
      </c>
      <c r="C42" s="1" t="s">
        <v>3</v>
      </c>
      <c r="D42" s="1" t="s">
        <v>40</v>
      </c>
      <c r="E42">
        <v>3.038363128767041E-2</v>
      </c>
      <c r="F42">
        <v>1.8650587222056678E-2</v>
      </c>
      <c r="G42">
        <v>7.6804743989388205E-10</v>
      </c>
      <c r="H42">
        <v>1.313946351106971E-9</v>
      </c>
      <c r="I42">
        <v>8.6776341467122771E-11</v>
      </c>
      <c r="J42">
        <v>2.3283855100833519E-5</v>
      </c>
      <c r="K42">
        <v>1.305583544807711E-6</v>
      </c>
      <c r="L42">
        <v>2.1064912292411401E-5</v>
      </c>
      <c r="M42">
        <v>3.2983968780311288E-5</v>
      </c>
      <c r="N42">
        <v>2.631655755249658E-10</v>
      </c>
      <c r="O42">
        <v>3.6681921445890021E-10</v>
      </c>
      <c r="P42">
        <v>1.226795419522288E-4</v>
      </c>
      <c r="Q42">
        <v>5.8135883397231669E-8</v>
      </c>
      <c r="R42">
        <v>5.0949956637640012E-8</v>
      </c>
      <c r="S42">
        <v>0</v>
      </c>
      <c r="T42">
        <v>2.9555562165160151E-7</v>
      </c>
      <c r="U42">
        <v>5.427379941805517E-9</v>
      </c>
      <c r="V42">
        <v>1.112626577515074E-8</v>
      </c>
      <c r="W42">
        <v>3.2725002238242092E-5</v>
      </c>
      <c r="X42">
        <v>1.3225815126558431E-5</v>
      </c>
      <c r="Y42">
        <v>0</v>
      </c>
      <c r="Z42">
        <v>2.7171611559294659E-8</v>
      </c>
      <c r="AA42">
        <v>3.2309127232132692E-5</v>
      </c>
      <c r="AB42">
        <v>1.30542647448625E-8</v>
      </c>
      <c r="AC42">
        <v>0</v>
      </c>
      <c r="AD42">
        <v>1.024009918803508E-9</v>
      </c>
      <c r="AE42">
        <v>6.7267356997376321E-9</v>
      </c>
      <c r="AF42">
        <v>3.4727682761005581E-9</v>
      </c>
      <c r="AG42">
        <v>0</v>
      </c>
      <c r="AH42">
        <v>3.3848070064284013E-8</v>
      </c>
      <c r="AI42">
        <v>1.2140064697602069E-7</v>
      </c>
      <c r="AJ42">
        <v>1.1574808228162871E-8</v>
      </c>
      <c r="AK42">
        <v>0</v>
      </c>
      <c r="AL42">
        <v>8.0310831106319899E-9</v>
      </c>
      <c r="AM42">
        <v>6.5260081537501638E-6</v>
      </c>
      <c r="AN42">
        <v>0</v>
      </c>
      <c r="AO42">
        <v>5.8979398788507007E-9</v>
      </c>
      <c r="AP42">
        <v>12557.30475973538</v>
      </c>
      <c r="AQ42">
        <v>0</v>
      </c>
      <c r="AR42">
        <v>170.43407885794846</v>
      </c>
      <c r="AS42">
        <v>0</v>
      </c>
      <c r="AT42">
        <v>0</v>
      </c>
      <c r="AU42">
        <v>18914.225777243551</v>
      </c>
    </row>
    <row r="43" spans="1:47" x14ac:dyDescent="0.25">
      <c r="A43" s="146"/>
      <c r="B43" s="1" t="s">
        <v>4</v>
      </c>
      <c r="C43" s="1" t="s">
        <v>4</v>
      </c>
      <c r="D43" s="1" t="s">
        <v>41</v>
      </c>
      <c r="E43">
        <v>1.275406116732521E-2</v>
      </c>
      <c r="F43">
        <v>4.7443343960000807E-2</v>
      </c>
      <c r="G43">
        <v>5.9058342892322419E-4</v>
      </c>
      <c r="H43">
        <v>1.232780393666514E-4</v>
      </c>
      <c r="I43">
        <v>9.6785425250450947E-4</v>
      </c>
      <c r="J43">
        <v>1.346048398234915E-3</v>
      </c>
      <c r="K43">
        <v>2.5375735974949329E-5</v>
      </c>
      <c r="L43">
        <v>1.007852449777155E-2</v>
      </c>
      <c r="M43">
        <v>5.1285076275598097E-3</v>
      </c>
      <c r="N43">
        <v>1.6036009021903391E-3</v>
      </c>
      <c r="O43">
        <v>3.4495455404300148E-5</v>
      </c>
      <c r="P43">
        <v>8.1961273871147258E-4</v>
      </c>
      <c r="Q43">
        <v>8.4169950247709336E-4</v>
      </c>
      <c r="R43">
        <v>1.3469979675220431E-4</v>
      </c>
      <c r="S43">
        <v>0</v>
      </c>
      <c r="T43">
        <v>2.085167858483774E-4</v>
      </c>
      <c r="U43">
        <v>9.2106834337812068E-4</v>
      </c>
      <c r="V43">
        <v>2.5295339201588931E-3</v>
      </c>
      <c r="W43">
        <v>3.3464670627517601E-3</v>
      </c>
      <c r="X43">
        <v>2.3395081696197021E-3</v>
      </c>
      <c r="Y43">
        <v>2.6361465279897759E-4</v>
      </c>
      <c r="Z43">
        <v>6.0316898701682229E-4</v>
      </c>
      <c r="AA43">
        <v>1.5500121138412509E-2</v>
      </c>
      <c r="AB43">
        <v>6.0482126025477558E-5</v>
      </c>
      <c r="AC43">
        <v>8.1318331639789832E-4</v>
      </c>
      <c r="AD43">
        <v>1.484697225017846E-3</v>
      </c>
      <c r="AE43">
        <v>1.805637773431495E-3</v>
      </c>
      <c r="AF43">
        <v>8.1739382228840755E-7</v>
      </c>
      <c r="AG43">
        <v>0</v>
      </c>
      <c r="AH43">
        <v>1.252014596728381E-5</v>
      </c>
      <c r="AI43">
        <v>8.8469079121925389E-4</v>
      </c>
      <c r="AJ43">
        <v>3.9534219023976819E-4</v>
      </c>
      <c r="AK43">
        <v>0</v>
      </c>
      <c r="AL43">
        <v>4.0209045021960928E-4</v>
      </c>
      <c r="AM43">
        <v>3.2396721052157813E-4</v>
      </c>
      <c r="AN43">
        <v>0</v>
      </c>
      <c r="AO43">
        <v>1.121574780643614E-3</v>
      </c>
      <c r="AP43">
        <v>29157.37848666808</v>
      </c>
      <c r="AQ43">
        <v>0</v>
      </c>
      <c r="AR43">
        <v>0</v>
      </c>
      <c r="AS43">
        <v>0</v>
      </c>
      <c r="AT43">
        <v>0</v>
      </c>
      <c r="AU43">
        <v>49045.326169806191</v>
      </c>
    </row>
    <row r="44" spans="1:47" x14ac:dyDescent="0.25">
      <c r="A44" s="146"/>
      <c r="B44" s="1" t="s">
        <v>5</v>
      </c>
      <c r="C44" s="1" t="s">
        <v>5</v>
      </c>
      <c r="D44" s="1" t="s">
        <v>42</v>
      </c>
      <c r="E44">
        <v>1.0832563647295091E-3</v>
      </c>
      <c r="F44">
        <v>3.707649034825417E-4</v>
      </c>
      <c r="G44">
        <v>7.0522053001890357E-3</v>
      </c>
      <c r="H44">
        <v>1.9835901535536591E-4</v>
      </c>
      <c r="I44">
        <v>2.5125814433354091E-4</v>
      </c>
      <c r="J44">
        <v>1.362153695371187E-4</v>
      </c>
      <c r="K44">
        <v>1.3079046954465299E-5</v>
      </c>
      <c r="L44">
        <v>2.7389026782975999E-4</v>
      </c>
      <c r="M44">
        <v>9.3210873126187558E-5</v>
      </c>
      <c r="N44">
        <v>3.8293103254460829E-5</v>
      </c>
      <c r="O44">
        <v>2.0048005153650329E-5</v>
      </c>
      <c r="P44">
        <v>2.1152460969237519E-3</v>
      </c>
      <c r="Q44">
        <v>3.1113583642127651E-4</v>
      </c>
      <c r="R44">
        <v>1.833777357909745E-6</v>
      </c>
      <c r="S44">
        <v>0</v>
      </c>
      <c r="T44">
        <v>2.2965877804466709E-4</v>
      </c>
      <c r="U44">
        <v>5.366830502640897E-4</v>
      </c>
      <c r="V44">
        <v>8.1486492907949584E-4</v>
      </c>
      <c r="W44">
        <v>6.4194896320440083E-4</v>
      </c>
      <c r="X44">
        <v>7.1180329041754733E-4</v>
      </c>
      <c r="Y44">
        <v>3.668452991924411E-6</v>
      </c>
      <c r="Z44">
        <v>2.2127115563750091E-5</v>
      </c>
      <c r="AA44">
        <v>4.1824696470328302E-4</v>
      </c>
      <c r="AB44">
        <v>8.9438561450629613E-6</v>
      </c>
      <c r="AC44">
        <v>6.7548375598511623E-7</v>
      </c>
      <c r="AD44">
        <v>5.2575019502626477E-7</v>
      </c>
      <c r="AE44">
        <v>2.8307962357374981E-6</v>
      </c>
      <c r="AF44">
        <v>5.7185705846559681E-7</v>
      </c>
      <c r="AG44">
        <v>8.4699947088549768E-8</v>
      </c>
      <c r="AH44">
        <v>3.8764150803266179E-6</v>
      </c>
      <c r="AI44">
        <v>7.7608369091797968E-7</v>
      </c>
      <c r="AJ44">
        <v>1.217380956655191E-4</v>
      </c>
      <c r="AK44">
        <v>0</v>
      </c>
      <c r="AL44">
        <v>1.2386356627472491E-4</v>
      </c>
      <c r="AM44">
        <v>4.5129845149297391E-4</v>
      </c>
      <c r="AN44">
        <v>0</v>
      </c>
      <c r="AO44">
        <v>4.3047729593892248E-7</v>
      </c>
      <c r="AP44">
        <v>36177.032919549827</v>
      </c>
      <c r="AQ44">
        <v>0</v>
      </c>
      <c r="AR44">
        <v>21708.811716416934</v>
      </c>
      <c r="AS44">
        <v>0</v>
      </c>
      <c r="AT44">
        <v>0</v>
      </c>
      <c r="AU44">
        <v>61609.226029245947</v>
      </c>
    </row>
    <row r="45" spans="1:47" x14ac:dyDescent="0.25">
      <c r="A45" s="146"/>
      <c r="B45" s="1" t="s">
        <v>6</v>
      </c>
      <c r="C45" s="1" t="s">
        <v>6</v>
      </c>
      <c r="D45" s="1" t="s">
        <v>43</v>
      </c>
      <c r="E45">
        <v>1.8909381002897049E-3</v>
      </c>
      <c r="F45">
        <v>1.0045052167339571E-3</v>
      </c>
      <c r="G45">
        <v>3.5941055009082869E-3</v>
      </c>
      <c r="H45">
        <v>8.7749996961013384E-3</v>
      </c>
      <c r="I45">
        <v>1.929501702973972E-4</v>
      </c>
      <c r="J45">
        <v>4.7535461397875259E-4</v>
      </c>
      <c r="K45">
        <v>1.7376822553517091E-6</v>
      </c>
      <c r="L45">
        <v>3.3432941820789701E-3</v>
      </c>
      <c r="M45">
        <v>1.7816460109175911E-3</v>
      </c>
      <c r="N45">
        <v>5.2171443811769472E-5</v>
      </c>
      <c r="O45">
        <v>6.0492998520315246E-6</v>
      </c>
      <c r="P45">
        <v>2.1515970748262839E-3</v>
      </c>
      <c r="Q45">
        <v>3.9914553572353698E-4</v>
      </c>
      <c r="R45">
        <v>3.0601132927799268E-6</v>
      </c>
      <c r="S45">
        <v>0</v>
      </c>
      <c r="T45">
        <v>1.3702381950128739E-4</v>
      </c>
      <c r="U45">
        <v>7.6406772643478711E-5</v>
      </c>
      <c r="V45">
        <v>7.976510752424353E-5</v>
      </c>
      <c r="W45">
        <v>2.5225018478510489E-4</v>
      </c>
      <c r="X45">
        <v>2.7234131459767929E-4</v>
      </c>
      <c r="Y45">
        <v>4.2098052026967433E-5</v>
      </c>
      <c r="Z45">
        <v>2.0887349527689021E-4</v>
      </c>
      <c r="AA45">
        <v>8.4855588681365807E-3</v>
      </c>
      <c r="AB45">
        <v>9.2320856371031919E-6</v>
      </c>
      <c r="AC45">
        <v>1.8280476865104649E-5</v>
      </c>
      <c r="AD45">
        <v>3.4499582759563522E-5</v>
      </c>
      <c r="AE45">
        <v>4.215055224854352E-5</v>
      </c>
      <c r="AF45">
        <v>2.6351780438991329E-7</v>
      </c>
      <c r="AG45">
        <v>0</v>
      </c>
      <c r="AH45">
        <v>1.786940126279328E-6</v>
      </c>
      <c r="AI45">
        <v>1.9538953527720549E-5</v>
      </c>
      <c r="AJ45">
        <v>3.383599578028872E-6</v>
      </c>
      <c r="AK45">
        <v>0</v>
      </c>
      <c r="AL45">
        <v>3.4925694457623159E-6</v>
      </c>
      <c r="AM45">
        <v>9.926393580180489E-5</v>
      </c>
      <c r="AN45">
        <v>0</v>
      </c>
      <c r="AO45">
        <v>2.448572546718212E-5</v>
      </c>
      <c r="AP45">
        <v>0</v>
      </c>
      <c r="AQ45">
        <v>0</v>
      </c>
      <c r="AR45">
        <v>2.5501932283367705E-4</v>
      </c>
      <c r="AS45">
        <v>0</v>
      </c>
      <c r="AT45">
        <v>0</v>
      </c>
      <c r="AU45">
        <v>2855.3421384789549</v>
      </c>
    </row>
    <row r="46" spans="1:47" x14ac:dyDescent="0.25">
      <c r="A46" s="146"/>
      <c r="B46" s="1" t="s">
        <v>7</v>
      </c>
      <c r="C46" s="1" t="s">
        <v>7</v>
      </c>
      <c r="D46" s="1" t="s">
        <v>44</v>
      </c>
      <c r="E46">
        <v>3.6998413606448971E-4</v>
      </c>
      <c r="F46">
        <v>2.04150884687747E-4</v>
      </c>
      <c r="G46">
        <v>1.2165035199578559E-3</v>
      </c>
      <c r="H46">
        <v>2.5097749186449589E-3</v>
      </c>
      <c r="I46">
        <v>1.4194786358905479E-2</v>
      </c>
      <c r="J46">
        <v>1.7853215212265661E-4</v>
      </c>
      <c r="K46">
        <v>6.6625631116659306E-5</v>
      </c>
      <c r="L46">
        <v>3.0105982616009699E-4</v>
      </c>
      <c r="M46">
        <v>3.7239259403501739E-4</v>
      </c>
      <c r="N46">
        <v>5.8458985432265119E-4</v>
      </c>
      <c r="O46">
        <v>6.2917560553449516E-3</v>
      </c>
      <c r="P46">
        <v>5.7337499407289396E-4</v>
      </c>
      <c r="Q46">
        <v>5.7129085334631626E-3</v>
      </c>
      <c r="R46">
        <v>8.2544170798174997E-8</v>
      </c>
      <c r="S46">
        <v>0</v>
      </c>
      <c r="T46">
        <v>1.8679881040953349E-4</v>
      </c>
      <c r="U46">
        <v>2.7300173505637881E-4</v>
      </c>
      <c r="V46">
        <v>2.1129243790103501E-7</v>
      </c>
      <c r="W46">
        <v>6.9818129564049296E-5</v>
      </c>
      <c r="X46">
        <v>2.4963921572751123E-4</v>
      </c>
      <c r="Y46">
        <v>1.592492284655132E-4</v>
      </c>
      <c r="Z46">
        <v>6.9173617361780888E-5</v>
      </c>
      <c r="AA46">
        <v>4.6275002318238331E-4</v>
      </c>
      <c r="AB46">
        <v>2.3606300387738811E-4</v>
      </c>
      <c r="AC46">
        <v>1.0263756215047911E-5</v>
      </c>
      <c r="AD46">
        <v>1.246082675904976E-5</v>
      </c>
      <c r="AE46">
        <v>1.333629906570297E-4</v>
      </c>
      <c r="AF46">
        <v>1.118895690360904E-4</v>
      </c>
      <c r="AG46">
        <v>4.0128118155569243E-6</v>
      </c>
      <c r="AH46">
        <v>7.7307460600795498E-4</v>
      </c>
      <c r="AI46">
        <v>1.4378675144564219E-5</v>
      </c>
      <c r="AJ46">
        <v>9.9730960952767208E-4</v>
      </c>
      <c r="AK46">
        <v>0</v>
      </c>
      <c r="AL46">
        <v>1.0121939632887101E-3</v>
      </c>
      <c r="AM46">
        <v>1.3189677120484669E-3</v>
      </c>
      <c r="AN46">
        <v>0</v>
      </c>
      <c r="AO46">
        <v>1.6756502677600371E-5</v>
      </c>
      <c r="AP46">
        <v>2174.4480749152981</v>
      </c>
      <c r="AQ46">
        <v>0</v>
      </c>
      <c r="AR46">
        <v>9.1488344563999E-2</v>
      </c>
      <c r="AS46">
        <v>0</v>
      </c>
      <c r="AT46">
        <v>0</v>
      </c>
      <c r="AU46">
        <v>5580.175910218235</v>
      </c>
    </row>
    <row r="47" spans="1:47" x14ac:dyDescent="0.25">
      <c r="A47" s="146"/>
      <c r="B47" s="1" t="s">
        <v>8</v>
      </c>
      <c r="C47" s="1" t="s">
        <v>8</v>
      </c>
      <c r="D47" s="1" t="s">
        <v>45</v>
      </c>
      <c r="E47">
        <v>1.0494198587357941E-3</v>
      </c>
      <c r="F47">
        <v>3.3856522849141889E-3</v>
      </c>
      <c r="G47">
        <v>1.2351811401213461E-3</v>
      </c>
      <c r="H47">
        <v>5.1327397535949571E-3</v>
      </c>
      <c r="I47">
        <v>2.6059920427111941E-3</v>
      </c>
      <c r="J47">
        <v>3.9657461181119923E-2</v>
      </c>
      <c r="K47">
        <v>1.12231182608168E-3</v>
      </c>
      <c r="L47">
        <v>2.7323569797459658E-3</v>
      </c>
      <c r="M47">
        <v>3.0574108653935901E-3</v>
      </c>
      <c r="N47">
        <v>2.6623589495514881E-4</v>
      </c>
      <c r="O47">
        <v>5.440648223853094E-4</v>
      </c>
      <c r="P47">
        <v>1.5929028113223101E-3</v>
      </c>
      <c r="Q47">
        <v>8.8769581780934301E-4</v>
      </c>
      <c r="R47">
        <v>3.660049679272347E-5</v>
      </c>
      <c r="S47">
        <v>0</v>
      </c>
      <c r="T47">
        <v>1.9225870516647751E-4</v>
      </c>
      <c r="U47">
        <v>7.3882474057661968E-4</v>
      </c>
      <c r="V47">
        <v>1.6075983434665159E-4</v>
      </c>
      <c r="W47">
        <v>1.814726493868897E-3</v>
      </c>
      <c r="X47">
        <v>1.0842841990247E-3</v>
      </c>
      <c r="Y47">
        <v>1.4588237278003301E-4</v>
      </c>
      <c r="Z47">
        <v>7.7535497879022456E-4</v>
      </c>
      <c r="AA47">
        <v>3.824829470311463E-3</v>
      </c>
      <c r="AB47">
        <v>1.821785549948081E-4</v>
      </c>
      <c r="AC47">
        <v>8.4439396252381414E-6</v>
      </c>
      <c r="AD47">
        <v>9.4327798171130938E-6</v>
      </c>
      <c r="AE47">
        <v>5.940198888727439E-5</v>
      </c>
      <c r="AF47">
        <v>3.9166001332556567E-5</v>
      </c>
      <c r="AG47">
        <v>7.6055242850736086E-7</v>
      </c>
      <c r="AH47">
        <v>1.7406628237148859E-4</v>
      </c>
      <c r="AI47">
        <v>1.106050311183148E-5</v>
      </c>
      <c r="AJ47">
        <v>2.0942046906378511E-4</v>
      </c>
      <c r="AK47">
        <v>0</v>
      </c>
      <c r="AL47">
        <v>2.1305262547618539E-4</v>
      </c>
      <c r="AM47">
        <v>7.1275834863630133E-4</v>
      </c>
      <c r="AN47">
        <v>0</v>
      </c>
      <c r="AO47">
        <v>8.2251412951923425E-5</v>
      </c>
      <c r="AP47">
        <v>3701.4442520489929</v>
      </c>
      <c r="AQ47">
        <v>0</v>
      </c>
      <c r="AR47">
        <v>0</v>
      </c>
      <c r="AS47">
        <v>0</v>
      </c>
      <c r="AT47">
        <v>0</v>
      </c>
      <c r="AU47">
        <v>12895.09758013118</v>
      </c>
    </row>
    <row r="48" spans="1:47" x14ac:dyDescent="0.25">
      <c r="A48" s="146"/>
      <c r="B48" s="1" t="s">
        <v>9</v>
      </c>
      <c r="C48" s="1" t="s">
        <v>9</v>
      </c>
      <c r="D48" s="1" t="s">
        <v>46</v>
      </c>
      <c r="E48">
        <v>4.9792076457500986E-3</v>
      </c>
      <c r="F48">
        <v>4.7630029700234853E-4</v>
      </c>
      <c r="G48">
        <v>0</v>
      </c>
      <c r="H48">
        <v>1.4325924638658429E-5</v>
      </c>
      <c r="I48">
        <v>1.1174175064018359E-5</v>
      </c>
      <c r="J48">
        <v>4.0239352282572914E-6</v>
      </c>
      <c r="K48">
        <v>0</v>
      </c>
      <c r="L48">
        <v>8.5496040801005257E-5</v>
      </c>
      <c r="M48">
        <v>3.9481102069461942E-4</v>
      </c>
      <c r="N48">
        <v>0</v>
      </c>
      <c r="O48">
        <v>5.2660412504994098E-5</v>
      </c>
      <c r="P48">
        <v>3.6264974441014169E-6</v>
      </c>
      <c r="Q48">
        <v>3.020989182863082E-5</v>
      </c>
      <c r="R48">
        <v>5.9823789640110636E-10</v>
      </c>
      <c r="S48">
        <v>0</v>
      </c>
      <c r="T48">
        <v>1.4349411178077531E-6</v>
      </c>
      <c r="U48">
        <v>0</v>
      </c>
      <c r="V48">
        <v>0</v>
      </c>
      <c r="W48">
        <v>7.0930430091329716E-6</v>
      </c>
      <c r="X48">
        <v>4.1111097253052554E-6</v>
      </c>
      <c r="Y48">
        <v>1.4420405587717381E-4</v>
      </c>
      <c r="Z48">
        <v>1.620546810355307E-6</v>
      </c>
      <c r="AA48">
        <v>1.3161458555331409E-4</v>
      </c>
      <c r="AB48">
        <v>1.931916489969875E-4</v>
      </c>
      <c r="AC48">
        <v>4.1542507040937837E-5</v>
      </c>
      <c r="AD48">
        <v>3.8895649375593343E-5</v>
      </c>
      <c r="AE48">
        <v>4.0257198773053973E-4</v>
      </c>
      <c r="AF48">
        <v>2.9337878518991798E-4</v>
      </c>
      <c r="AG48">
        <v>0</v>
      </c>
      <c r="AH48">
        <v>7.1782597920714327E-4</v>
      </c>
      <c r="AI48">
        <v>5.9953380340418597E-5</v>
      </c>
      <c r="AJ48">
        <v>1.4536178608983591E-10</v>
      </c>
      <c r="AK48">
        <v>0</v>
      </c>
      <c r="AL48">
        <v>0</v>
      </c>
      <c r="AM48">
        <v>1.8753641875548571E-6</v>
      </c>
      <c r="AN48">
        <v>0</v>
      </c>
      <c r="AO48">
        <v>2.9231099156674748E-5</v>
      </c>
      <c r="AP48">
        <v>8.061831687931388</v>
      </c>
      <c r="AQ48">
        <v>22.092967259821322</v>
      </c>
      <c r="AR48">
        <v>0</v>
      </c>
      <c r="AS48">
        <v>0</v>
      </c>
      <c r="AT48">
        <v>0</v>
      </c>
      <c r="AU48">
        <v>647.4491549064569</v>
      </c>
    </row>
    <row r="49" spans="1:47" x14ac:dyDescent="0.25">
      <c r="A49" s="146"/>
      <c r="B49" s="1" t="s">
        <v>10</v>
      </c>
      <c r="C49" s="1" t="s">
        <v>10</v>
      </c>
      <c r="D49" s="1" t="s">
        <v>47</v>
      </c>
      <c r="E49">
        <v>1.1670680961604179E-2</v>
      </c>
      <c r="F49">
        <v>3.4713770315182549E-3</v>
      </c>
      <c r="G49">
        <v>2.5304328947179139E-3</v>
      </c>
      <c r="H49">
        <v>1.5189792067704299E-2</v>
      </c>
      <c r="I49">
        <v>2.314463949515057E-3</v>
      </c>
      <c r="J49">
        <v>6.1372834179206142E-3</v>
      </c>
      <c r="K49">
        <v>1.3142487865063069E-2</v>
      </c>
      <c r="L49">
        <v>2.5198232443215531E-2</v>
      </c>
      <c r="M49">
        <v>4.5819890410026022E-2</v>
      </c>
      <c r="N49">
        <v>1.520754610940989E-3</v>
      </c>
      <c r="O49">
        <v>8.6518395053709635E-3</v>
      </c>
      <c r="P49">
        <v>3.885428156341267E-3</v>
      </c>
      <c r="Q49">
        <v>3.1964286499618611E-3</v>
      </c>
      <c r="R49">
        <v>1.494984849349005E-4</v>
      </c>
      <c r="S49">
        <v>0</v>
      </c>
      <c r="T49">
        <v>4.1522942109541963E-5</v>
      </c>
      <c r="U49">
        <v>2.7449668835468721E-4</v>
      </c>
      <c r="V49">
        <v>7.1670788562563117E-5</v>
      </c>
      <c r="W49">
        <v>6.01677147572156E-4</v>
      </c>
      <c r="X49">
        <v>3.0397241978453861E-3</v>
      </c>
      <c r="Y49">
        <v>6.7023668397469427E-2</v>
      </c>
      <c r="Z49">
        <v>1.3573976828480769E-3</v>
      </c>
      <c r="AA49">
        <v>3.8790425450025937E-2</v>
      </c>
      <c r="AB49">
        <v>4.3723156080148753E-3</v>
      </c>
      <c r="AC49">
        <v>9.0845127722789E-3</v>
      </c>
      <c r="AD49">
        <v>1.9725509312380389E-3</v>
      </c>
      <c r="AE49">
        <v>1.110388061327417E-7</v>
      </c>
      <c r="AF49">
        <v>3.594658769242004E-3</v>
      </c>
      <c r="AG49">
        <v>1.213938749475192E-4</v>
      </c>
      <c r="AH49">
        <v>1.316427698915406E-2</v>
      </c>
      <c r="AI49">
        <v>6.3986152831993492E-3</v>
      </c>
      <c r="AJ49">
        <v>6.7972017261285531E-2</v>
      </c>
      <c r="AK49">
        <v>0</v>
      </c>
      <c r="AL49">
        <v>6.898387879084461E-2</v>
      </c>
      <c r="AM49">
        <v>2.523769351425544E-3</v>
      </c>
      <c r="AN49">
        <v>0</v>
      </c>
      <c r="AO49">
        <v>3.389301784283098E-3</v>
      </c>
      <c r="AP49">
        <v>3948.3889376040052</v>
      </c>
      <c r="AQ49">
        <v>1449.6419688699291</v>
      </c>
      <c r="AR49">
        <v>0</v>
      </c>
      <c r="AS49">
        <v>0</v>
      </c>
      <c r="AT49">
        <v>0</v>
      </c>
      <c r="AU49">
        <v>22943.69606335225</v>
      </c>
    </row>
    <row r="50" spans="1:47" x14ac:dyDescent="0.25">
      <c r="A50" s="146"/>
      <c r="B50" s="1" t="s">
        <v>11</v>
      </c>
      <c r="C50" s="1" t="s">
        <v>11</v>
      </c>
      <c r="D50" s="1" t="s">
        <v>48</v>
      </c>
      <c r="E50">
        <v>1.499382360304644E-3</v>
      </c>
      <c r="F50">
        <v>4.4462783191649676E-3</v>
      </c>
      <c r="G50">
        <v>7.5292498809218067E-2</v>
      </c>
      <c r="H50">
        <v>6.5409629435210434E-3</v>
      </c>
      <c r="I50">
        <v>1.3633505271507169E-3</v>
      </c>
      <c r="J50">
        <v>6.1139544884317313E-3</v>
      </c>
      <c r="K50">
        <v>6.1599639640301106E-4</v>
      </c>
      <c r="L50">
        <v>1.333262214751344E-2</v>
      </c>
      <c r="M50">
        <v>2.2242640793023429E-2</v>
      </c>
      <c r="N50">
        <v>2.1527696790916658E-3</v>
      </c>
      <c r="O50">
        <v>1.142924477974394E-3</v>
      </c>
      <c r="P50">
        <v>7.8117361822277326E-3</v>
      </c>
      <c r="Q50">
        <v>9.6841680356005867E-3</v>
      </c>
      <c r="R50">
        <v>2.6901408923210248E-4</v>
      </c>
      <c r="S50">
        <v>0</v>
      </c>
      <c r="T50">
        <v>2.5514783942128479E-3</v>
      </c>
      <c r="U50">
        <v>9.5708395637249526E-4</v>
      </c>
      <c r="V50">
        <v>1.657191035051683E-3</v>
      </c>
      <c r="W50">
        <v>6.4098738619754712E-4</v>
      </c>
      <c r="X50">
        <v>2.5012256238278647E-4</v>
      </c>
      <c r="Y50">
        <v>6.7901294702339785E-4</v>
      </c>
      <c r="Z50">
        <v>2.0414597926390219E-3</v>
      </c>
      <c r="AA50">
        <v>2.8587436910669551E-2</v>
      </c>
      <c r="AB50">
        <v>4.9071288974403943E-4</v>
      </c>
      <c r="AC50">
        <v>2.1891812314985578E-3</v>
      </c>
      <c r="AD50">
        <v>3.512538391614561E-3</v>
      </c>
      <c r="AE50">
        <v>4.1846311392089016E-3</v>
      </c>
      <c r="AF50">
        <v>1.108452622364537E-5</v>
      </c>
      <c r="AG50">
        <v>0</v>
      </c>
      <c r="AH50">
        <v>7.2725809005665497E-5</v>
      </c>
      <c r="AI50">
        <v>2.355147293012757E-3</v>
      </c>
      <c r="AJ50">
        <v>1.111943365454774E-2</v>
      </c>
      <c r="AK50">
        <v>0</v>
      </c>
      <c r="AL50">
        <v>1.128494827547924E-2</v>
      </c>
      <c r="AM50">
        <v>1.3688345704167941E-3</v>
      </c>
      <c r="AN50">
        <v>0</v>
      </c>
      <c r="AO50">
        <v>2.734059014448384E-3</v>
      </c>
      <c r="AP50">
        <v>3809.7534888984678</v>
      </c>
      <c r="AQ50">
        <v>3331.560617064446</v>
      </c>
      <c r="AR50">
        <v>0</v>
      </c>
      <c r="AS50">
        <v>0</v>
      </c>
      <c r="AT50">
        <v>0</v>
      </c>
      <c r="AU50">
        <v>28095.518107345812</v>
      </c>
    </row>
    <row r="51" spans="1:47" x14ac:dyDescent="0.25">
      <c r="A51" s="146"/>
      <c r="B51" s="1" t="s">
        <v>12</v>
      </c>
      <c r="C51" s="1">
        <v>10</v>
      </c>
      <c r="D51" s="1" t="s">
        <v>49</v>
      </c>
      <c r="E51">
        <v>4.1283964061654719E-4</v>
      </c>
      <c r="F51">
        <v>2.5061586642388689E-5</v>
      </c>
      <c r="G51">
        <v>8.1931611443277035E-3</v>
      </c>
      <c r="H51">
        <v>0</v>
      </c>
      <c r="I51">
        <v>7.2909758898270774E-3</v>
      </c>
      <c r="J51">
        <v>1.8193075979421931E-4</v>
      </c>
      <c r="K51">
        <v>8.1071657744686141E-8</v>
      </c>
      <c r="L51">
        <v>3.8722336641553758E-4</v>
      </c>
      <c r="M51">
        <v>1.367033279446256E-3</v>
      </c>
      <c r="N51">
        <v>3.8657083287363912E-2</v>
      </c>
      <c r="O51">
        <v>3.2451674352252348E-5</v>
      </c>
      <c r="P51">
        <v>1.358930081165006E-2</v>
      </c>
      <c r="Q51">
        <v>5.4779424886530516E-3</v>
      </c>
      <c r="R51">
        <v>1.9308052013007581E-5</v>
      </c>
      <c r="S51">
        <v>0</v>
      </c>
      <c r="T51">
        <v>5.6133503369098923E-8</v>
      </c>
      <c r="U51">
        <v>7.8819320375609077E-6</v>
      </c>
      <c r="V51">
        <v>1.4296453227991289E-6</v>
      </c>
      <c r="W51">
        <v>1.993815393291095E-4</v>
      </c>
      <c r="X51">
        <v>1.018081166938335E-7</v>
      </c>
      <c r="Y51">
        <v>5.7841787260997052E-4</v>
      </c>
      <c r="Z51">
        <v>6.8853093388944364E-5</v>
      </c>
      <c r="AA51">
        <v>5.9610675759311173E-4</v>
      </c>
      <c r="AB51">
        <v>1.1833649494787891E-4</v>
      </c>
      <c r="AC51">
        <v>6.0718984492634371E-5</v>
      </c>
      <c r="AD51">
        <v>7.3064034357331871E-5</v>
      </c>
      <c r="AE51">
        <v>8.3590783605330571E-5</v>
      </c>
      <c r="AF51">
        <v>1.6000365521777961E-7</v>
      </c>
      <c r="AG51">
        <v>0</v>
      </c>
      <c r="AH51">
        <v>6.6967871415607651E-7</v>
      </c>
      <c r="AI51">
        <v>6.6997080483019116E-5</v>
      </c>
      <c r="AJ51">
        <v>2.726539568126638E-4</v>
      </c>
      <c r="AK51">
        <v>0</v>
      </c>
      <c r="AL51">
        <v>2.7671241139648771E-4</v>
      </c>
      <c r="AM51">
        <v>1.6900656094265311E-6</v>
      </c>
      <c r="AN51">
        <v>0</v>
      </c>
      <c r="AO51">
        <v>5.8072344590796838E-5</v>
      </c>
      <c r="AP51">
        <v>0</v>
      </c>
      <c r="AQ51">
        <v>0</v>
      </c>
      <c r="AR51">
        <v>0</v>
      </c>
      <c r="AS51">
        <v>0</v>
      </c>
      <c r="AT51">
        <v>0</v>
      </c>
      <c r="AU51">
        <v>10153.06346801823</v>
      </c>
    </row>
    <row r="52" spans="1:47" x14ac:dyDescent="0.25">
      <c r="A52" s="146"/>
      <c r="B52" s="1" t="s">
        <v>13</v>
      </c>
      <c r="C52" s="1">
        <v>11</v>
      </c>
      <c r="D52" s="1" t="s">
        <v>50</v>
      </c>
      <c r="E52">
        <v>5.7082434313823652E-7</v>
      </c>
      <c r="F52">
        <v>1.4202252316456419E-4</v>
      </c>
      <c r="G52">
        <v>6.0159889749644519E-3</v>
      </c>
      <c r="H52">
        <v>3.830522165141468E-3</v>
      </c>
      <c r="I52">
        <v>2.5830704190948749E-3</v>
      </c>
      <c r="J52">
        <v>8.2706937913849679E-4</v>
      </c>
      <c r="K52">
        <v>0</v>
      </c>
      <c r="L52">
        <v>7.1216670068102927E-3</v>
      </c>
      <c r="M52">
        <v>2.2481619540903569E-3</v>
      </c>
      <c r="N52">
        <v>7.0799229628591091E-3</v>
      </c>
      <c r="O52">
        <v>0.13440143636928709</v>
      </c>
      <c r="P52">
        <v>1.4136598209570139E-2</v>
      </c>
      <c r="Q52">
        <v>4.4910344416892794E-3</v>
      </c>
      <c r="R52">
        <v>3.7287338748632031E-10</v>
      </c>
      <c r="S52">
        <v>0</v>
      </c>
      <c r="T52">
        <v>1.524078073224742E-9</v>
      </c>
      <c r="U52">
        <v>1.5848849399460171E-4</v>
      </c>
      <c r="V52">
        <v>1.143417815277127E-6</v>
      </c>
      <c r="W52">
        <v>5.7490612086179877E-5</v>
      </c>
      <c r="X52">
        <v>1.1355569177565859E-7</v>
      </c>
      <c r="Y52">
        <v>2.1261630589070079E-4</v>
      </c>
      <c r="Z52">
        <v>7.2495993334699795E-4</v>
      </c>
      <c r="AA52">
        <v>1.096338434503082E-2</v>
      </c>
      <c r="AB52">
        <v>5.8873341826843467E-4</v>
      </c>
      <c r="AC52">
        <v>1.275997580490595E-5</v>
      </c>
      <c r="AD52">
        <v>1.4328009618875309E-5</v>
      </c>
      <c r="AE52">
        <v>4.6832416920926278E-5</v>
      </c>
      <c r="AF52">
        <v>6.9185864939571147E-5</v>
      </c>
      <c r="AG52">
        <v>9.8663891077722506E-7</v>
      </c>
      <c r="AH52">
        <v>2.0263947053456699E-4</v>
      </c>
      <c r="AI52">
        <v>1.5219830966832351E-5</v>
      </c>
      <c r="AJ52">
        <v>3.6093592091574762E-7</v>
      </c>
      <c r="AK52">
        <v>0</v>
      </c>
      <c r="AL52">
        <v>3.5999385310723563E-7</v>
      </c>
      <c r="AM52">
        <v>9.3821305572067014E-7</v>
      </c>
      <c r="AN52">
        <v>0</v>
      </c>
      <c r="AO52">
        <v>1.172160427810501E-5</v>
      </c>
      <c r="AP52">
        <v>15.69114581198831</v>
      </c>
      <c r="AQ52">
        <v>0</v>
      </c>
      <c r="AR52">
        <v>0</v>
      </c>
      <c r="AS52">
        <v>0</v>
      </c>
      <c r="AT52">
        <v>0</v>
      </c>
      <c r="AU52">
        <v>11010.313079858221</v>
      </c>
    </row>
    <row r="53" spans="1:47" x14ac:dyDescent="0.25">
      <c r="A53" s="146"/>
      <c r="B53" s="1" t="s">
        <v>14</v>
      </c>
      <c r="C53" s="1">
        <v>12</v>
      </c>
      <c r="D53" s="1" t="s">
        <v>51</v>
      </c>
      <c r="E53">
        <v>2.497787244814241E-2</v>
      </c>
      <c r="F53">
        <v>9.4876896964929437E-3</v>
      </c>
      <c r="G53">
        <v>0.1528023399453371</v>
      </c>
      <c r="H53">
        <v>3.6268808347069199E-2</v>
      </c>
      <c r="I53">
        <v>1.3250226616568181E-2</v>
      </c>
      <c r="J53">
        <v>3.2851449663624889E-2</v>
      </c>
      <c r="K53">
        <v>6.2916398675608573E-3</v>
      </c>
      <c r="L53">
        <v>4.2779834050141352E-2</v>
      </c>
      <c r="M53">
        <v>1.151230843880887E-2</v>
      </c>
      <c r="N53">
        <v>4.6199335608867402E-2</v>
      </c>
      <c r="O53">
        <v>2.443287186703369E-2</v>
      </c>
      <c r="P53">
        <v>0.1149541700656351</v>
      </c>
      <c r="Q53">
        <v>5.9348549641465048E-2</v>
      </c>
      <c r="R53">
        <v>3.2300980483582729E-3</v>
      </c>
      <c r="S53">
        <v>0</v>
      </c>
      <c r="T53">
        <v>1.527579269897662E-3</v>
      </c>
      <c r="U53">
        <v>3.355169368007809E-3</v>
      </c>
      <c r="V53">
        <v>2.5468232711469582E-2</v>
      </c>
      <c r="W53">
        <v>5.9040363162735608E-3</v>
      </c>
      <c r="X53">
        <v>1.301801355342129E-2</v>
      </c>
      <c r="Y53">
        <v>3.755974199184262E-3</v>
      </c>
      <c r="Z53">
        <v>5.5682555604639784E-3</v>
      </c>
      <c r="AA53">
        <v>6.5791916823184457E-2</v>
      </c>
      <c r="AB53">
        <v>2.6297354248255309E-3</v>
      </c>
      <c r="AC53">
        <v>2.423920660095761E-3</v>
      </c>
      <c r="AD53">
        <v>2.974599050639026E-3</v>
      </c>
      <c r="AE53">
        <v>4.3432361003519536E-3</v>
      </c>
      <c r="AF53">
        <v>3.9722182651113878E-4</v>
      </c>
      <c r="AG53">
        <v>1.277514131845339E-5</v>
      </c>
      <c r="AH53">
        <v>2.5487017265022559E-3</v>
      </c>
      <c r="AI53">
        <v>2.7270011083532979E-3</v>
      </c>
      <c r="AJ53">
        <v>1.118393979215135E-2</v>
      </c>
      <c r="AK53">
        <v>0</v>
      </c>
      <c r="AL53">
        <v>1.1356402261805079E-2</v>
      </c>
      <c r="AM53">
        <v>1.041649356357194E-2</v>
      </c>
      <c r="AN53">
        <v>0</v>
      </c>
      <c r="AO53">
        <v>2.3796190435944912E-3</v>
      </c>
      <c r="AP53">
        <v>52841.787409198558</v>
      </c>
      <c r="AQ53">
        <v>1826.638254977139</v>
      </c>
      <c r="AR53">
        <v>46574.558755385959</v>
      </c>
      <c r="AS53">
        <v>0</v>
      </c>
      <c r="AT53">
        <v>0</v>
      </c>
      <c r="AU53">
        <v>218395.57201237261</v>
      </c>
    </row>
    <row r="54" spans="1:47" x14ac:dyDescent="0.25">
      <c r="A54" s="146"/>
      <c r="B54" s="1" t="s">
        <v>15</v>
      </c>
      <c r="C54" s="1">
        <v>13</v>
      </c>
      <c r="D54" s="1" t="s">
        <v>52</v>
      </c>
      <c r="E54">
        <v>4.0967001094523571E-4</v>
      </c>
      <c r="F54">
        <v>2.6116252429867951E-4</v>
      </c>
      <c r="G54">
        <v>1.6935732069281901E-4</v>
      </c>
      <c r="H54">
        <v>3.5282978865609001E-4</v>
      </c>
      <c r="I54">
        <v>7.925141479985929E-4</v>
      </c>
      <c r="J54">
        <v>4.5819893717841939E-4</v>
      </c>
      <c r="K54">
        <v>3.905774159658195E-3</v>
      </c>
      <c r="L54">
        <v>6.0952473900220423E-4</v>
      </c>
      <c r="M54">
        <v>2.3007753598131079E-4</v>
      </c>
      <c r="N54">
        <v>6.7213868371707554E-4</v>
      </c>
      <c r="O54">
        <v>5.1263813192687399E-4</v>
      </c>
      <c r="P54">
        <v>3.2398480428809259E-4</v>
      </c>
      <c r="Q54">
        <v>7.2863607974473499E-3</v>
      </c>
      <c r="R54">
        <v>3.8573586122867638E-4</v>
      </c>
      <c r="S54">
        <v>0</v>
      </c>
      <c r="T54">
        <v>1.581842155267053E-4</v>
      </c>
      <c r="U54">
        <v>5.0039561482739239E-4</v>
      </c>
      <c r="V54">
        <v>1.448741874446159E-4</v>
      </c>
      <c r="W54">
        <v>7.5576256123744193E-4</v>
      </c>
      <c r="X54">
        <v>1.0949670285104081E-3</v>
      </c>
      <c r="Y54">
        <v>2.1343911280876281E-2</v>
      </c>
      <c r="Z54">
        <v>2.4898392702625859E-3</v>
      </c>
      <c r="AA54">
        <v>9.3071262384566598E-4</v>
      </c>
      <c r="AB54">
        <v>1.468055221765492E-3</v>
      </c>
      <c r="AC54">
        <v>2.8845267916415901E-3</v>
      </c>
      <c r="AD54">
        <v>2.066387707857198E-3</v>
      </c>
      <c r="AE54">
        <v>9.5007820120614189E-3</v>
      </c>
      <c r="AF54">
        <v>2.878959491459103E-3</v>
      </c>
      <c r="AG54">
        <v>1.2804755146504779E-3</v>
      </c>
      <c r="AH54">
        <v>3.5308498666004268E-3</v>
      </c>
      <c r="AI54">
        <v>1.6178403619283399E-3</v>
      </c>
      <c r="AJ54">
        <v>5.0147477950437686E-4</v>
      </c>
      <c r="AK54">
        <v>0</v>
      </c>
      <c r="AL54">
        <v>2.2557291949256249E-4</v>
      </c>
      <c r="AM54">
        <v>1.0588609221052179E-3</v>
      </c>
      <c r="AN54">
        <v>0</v>
      </c>
      <c r="AO54">
        <v>1.201530553935245E-3</v>
      </c>
      <c r="AP54">
        <v>0</v>
      </c>
      <c r="AQ54">
        <v>0</v>
      </c>
      <c r="AR54">
        <v>0</v>
      </c>
      <c r="AS54">
        <v>0</v>
      </c>
      <c r="AT54">
        <v>0</v>
      </c>
      <c r="AU54">
        <v>5454.1845067551812</v>
      </c>
    </row>
    <row r="55" spans="1:47" x14ac:dyDescent="0.25">
      <c r="A55" s="146"/>
      <c r="B55" s="1" t="s">
        <v>16</v>
      </c>
      <c r="C55" s="1">
        <v>14</v>
      </c>
      <c r="D55" s="1" t="s">
        <v>53</v>
      </c>
      <c r="E55">
        <v>2.2959812138556221E-4</v>
      </c>
      <c r="F55">
        <v>1.5684285205399491E-4</v>
      </c>
      <c r="G55">
        <v>7.6471062418464366E-5</v>
      </c>
      <c r="H55">
        <v>3.3504442676578081E-4</v>
      </c>
      <c r="I55">
        <v>2.2205874176286369E-4</v>
      </c>
      <c r="J55">
        <v>1.351742709424302E-4</v>
      </c>
      <c r="K55">
        <v>4.6541935540519492E-4</v>
      </c>
      <c r="L55">
        <v>1.0047382401412221E-4</v>
      </c>
      <c r="M55">
        <v>1.7346720727116549E-4</v>
      </c>
      <c r="N55">
        <v>1.5071115657091749E-4</v>
      </c>
      <c r="O55">
        <v>3.0760856640802748E-4</v>
      </c>
      <c r="P55">
        <v>9.9628582214230808E-5</v>
      </c>
      <c r="Q55">
        <v>1.6602114728193979E-4</v>
      </c>
      <c r="R55">
        <v>4.4946598814034622E-2</v>
      </c>
      <c r="S55">
        <v>0</v>
      </c>
      <c r="T55">
        <v>7.698106989168079E-4</v>
      </c>
      <c r="U55">
        <v>1.114352607289675E-4</v>
      </c>
      <c r="V55">
        <v>6.9662609321590238E-5</v>
      </c>
      <c r="W55">
        <v>1.28397218837839E-4</v>
      </c>
      <c r="X55">
        <v>4.1518297476082912E-4</v>
      </c>
      <c r="Y55">
        <v>4.9255117438593279E-3</v>
      </c>
      <c r="Z55">
        <v>3.1871012618235728E-5</v>
      </c>
      <c r="AA55">
        <v>1.503983997281263E-4</v>
      </c>
      <c r="AB55">
        <v>6.5953189710678533E-5</v>
      </c>
      <c r="AC55">
        <v>2.3865614207636449E-4</v>
      </c>
      <c r="AD55">
        <v>9.2778802258220534E-5</v>
      </c>
      <c r="AE55">
        <v>3.3490823928492599E-4</v>
      </c>
      <c r="AF55">
        <v>2.0883991969959691E-4</v>
      </c>
      <c r="AG55">
        <v>6.2009947450596369E-3</v>
      </c>
      <c r="AH55">
        <v>1.4695093745526071E-4</v>
      </c>
      <c r="AI55">
        <v>2.6405625778075912E-4</v>
      </c>
      <c r="AJ55">
        <v>7.6550106188021271E-5</v>
      </c>
      <c r="AK55">
        <v>0</v>
      </c>
      <c r="AL55">
        <v>7.7733090725878507E-5</v>
      </c>
      <c r="AM55">
        <v>2.4336932022393421E-4</v>
      </c>
      <c r="AN55">
        <v>0</v>
      </c>
      <c r="AO55">
        <v>1.164104996910271E-4</v>
      </c>
      <c r="AP55">
        <v>962.93012826827908</v>
      </c>
      <c r="AQ55">
        <v>28.974458865442781</v>
      </c>
      <c r="AR55">
        <v>67.401244610479296</v>
      </c>
      <c r="AS55">
        <v>0</v>
      </c>
      <c r="AT55">
        <v>0</v>
      </c>
      <c r="AU55">
        <v>3921.0336905977329</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3.3537096239040051E-3</v>
      </c>
      <c r="F57">
        <v>3.4173676121312092E-3</v>
      </c>
      <c r="G57">
        <v>1.86755368643117E-3</v>
      </c>
      <c r="H57">
        <v>1.102078088097811E-3</v>
      </c>
      <c r="I57">
        <v>3.2218099294334529E-3</v>
      </c>
      <c r="J57">
        <v>2.9581109614207151E-3</v>
      </c>
      <c r="K57">
        <v>1.4850182763430099E-3</v>
      </c>
      <c r="L57">
        <v>2.830000648342117E-3</v>
      </c>
      <c r="M57">
        <v>2.6255367333542869E-3</v>
      </c>
      <c r="N57">
        <v>4.4249346676016819E-4</v>
      </c>
      <c r="O57">
        <v>1.0732476999041069E-3</v>
      </c>
      <c r="P57">
        <v>2.3585651404061389E-3</v>
      </c>
      <c r="Q57">
        <v>1.304635507109379E-3</v>
      </c>
      <c r="R57">
        <v>4.8684175330137251E-3</v>
      </c>
      <c r="S57">
        <v>0</v>
      </c>
      <c r="T57">
        <v>1.7569294586375579E-2</v>
      </c>
      <c r="U57">
        <v>4.2465119776354492E-4</v>
      </c>
      <c r="V57">
        <v>1.68874493583714E-3</v>
      </c>
      <c r="W57">
        <v>2.7602740706766308E-3</v>
      </c>
      <c r="X57">
        <v>4.7789712819326516E-3</v>
      </c>
      <c r="Y57">
        <v>1.5307277933599289E-2</v>
      </c>
      <c r="Z57">
        <v>4.7525302714217484E-3</v>
      </c>
      <c r="AA57">
        <v>4.3243115989951486E-3</v>
      </c>
      <c r="AB57">
        <v>2.1156375385078519E-4</v>
      </c>
      <c r="AC57">
        <v>7.4240619919676914E-4</v>
      </c>
      <c r="AD57">
        <v>2.8861344312227228E-4</v>
      </c>
      <c r="AE57">
        <v>1.0443402625957641E-3</v>
      </c>
      <c r="AF57">
        <v>6.5400033366240951E-4</v>
      </c>
      <c r="AG57">
        <v>3.5434924101789271E-2</v>
      </c>
      <c r="AH57">
        <v>4.6893713815460299E-4</v>
      </c>
      <c r="AI57">
        <v>8.2193390485520623E-4</v>
      </c>
      <c r="AJ57">
        <v>2.565205361927554E-3</v>
      </c>
      <c r="AK57">
        <v>0</v>
      </c>
      <c r="AL57">
        <v>2.605027059139444E-3</v>
      </c>
      <c r="AM57">
        <v>1.8522331739338951E-3</v>
      </c>
      <c r="AN57">
        <v>0</v>
      </c>
      <c r="AO57">
        <v>3.6170193886827932E-4</v>
      </c>
      <c r="AP57">
        <v>3524.5517049558289</v>
      </c>
      <c r="AQ57">
        <v>1552.7322599371801</v>
      </c>
      <c r="AR57">
        <v>330.21304595514141</v>
      </c>
      <c r="AS57">
        <v>0</v>
      </c>
      <c r="AT57">
        <v>0</v>
      </c>
      <c r="AU57">
        <v>19513.348467976961</v>
      </c>
    </row>
    <row r="58" spans="1:47" x14ac:dyDescent="0.25">
      <c r="A58" s="146"/>
      <c r="B58" s="1" t="s">
        <v>19</v>
      </c>
      <c r="C58" s="1">
        <v>17</v>
      </c>
      <c r="D58" s="1" t="s">
        <v>56</v>
      </c>
      <c r="E58">
        <v>2.363759936192991E-5</v>
      </c>
      <c r="F58">
        <v>1.5999658287491141E-5</v>
      </c>
      <c r="G58">
        <v>7.0029206114298504E-6</v>
      </c>
      <c r="H58">
        <v>2.8743950170089831E-5</v>
      </c>
      <c r="I58">
        <v>1.9829040688145449E-5</v>
      </c>
      <c r="J58">
        <v>1.149080137736155E-5</v>
      </c>
      <c r="K58">
        <v>3.4186828340918951E-3</v>
      </c>
      <c r="L58">
        <v>8.58258288373053E-6</v>
      </c>
      <c r="M58">
        <v>1.433475956518009E-5</v>
      </c>
      <c r="N58">
        <v>1.2255579123446269E-5</v>
      </c>
      <c r="O58">
        <v>2.6263881740187211E-5</v>
      </c>
      <c r="P58">
        <v>1.012123964297297E-5</v>
      </c>
      <c r="Q58">
        <v>3.0459424753876179E-6</v>
      </c>
      <c r="R58">
        <v>3.5919793535767549E-6</v>
      </c>
      <c r="S58">
        <v>0</v>
      </c>
      <c r="T58">
        <v>7.295272894806945E-6</v>
      </c>
      <c r="U58">
        <v>0.44708198384210318</v>
      </c>
      <c r="V58">
        <v>5.9764568847999508E-6</v>
      </c>
      <c r="W58">
        <v>4.0598248616428158E-6</v>
      </c>
      <c r="X58">
        <v>2.152297886639749E-6</v>
      </c>
      <c r="Y58">
        <v>4.1695961592880769E-4</v>
      </c>
      <c r="Z58">
        <v>9.3210436197747073E-8</v>
      </c>
      <c r="AA58">
        <v>1.3199896065513749E-5</v>
      </c>
      <c r="AB58">
        <v>5.2954826347610759E-6</v>
      </c>
      <c r="AC58">
        <v>2.0436267595146351E-5</v>
      </c>
      <c r="AD58">
        <v>7.9291499538774942E-6</v>
      </c>
      <c r="AE58">
        <v>2.8672519133457731E-5</v>
      </c>
      <c r="AF58">
        <v>1.790206086921755E-5</v>
      </c>
      <c r="AG58">
        <v>2.3622389969906132E-2</v>
      </c>
      <c r="AH58">
        <v>1.246866363829903E-5</v>
      </c>
      <c r="AI58">
        <v>2.258936736985609E-5</v>
      </c>
      <c r="AJ58">
        <v>8.0695795982889463E-6</v>
      </c>
      <c r="AK58">
        <v>0</v>
      </c>
      <c r="AL58">
        <v>8.1701183688437419E-6</v>
      </c>
      <c r="AM58">
        <v>1.316667617443354E-5</v>
      </c>
      <c r="AN58">
        <v>0</v>
      </c>
      <c r="AO58">
        <v>9.9674285678372663E-6</v>
      </c>
      <c r="AP58">
        <v>4064.3320333484262</v>
      </c>
      <c r="AQ58">
        <v>1.1279712365065999</v>
      </c>
      <c r="AR58">
        <v>1.3668554071294707</v>
      </c>
      <c r="AS58">
        <v>0</v>
      </c>
      <c r="AT58">
        <v>0</v>
      </c>
      <c r="AU58">
        <v>10655.628074201361</v>
      </c>
    </row>
    <row r="59" spans="1:47" x14ac:dyDescent="0.25">
      <c r="A59" s="146"/>
      <c r="B59" s="1" t="s">
        <v>20</v>
      </c>
      <c r="C59" s="1">
        <v>18</v>
      </c>
      <c r="D59" s="1" t="s">
        <v>57</v>
      </c>
      <c r="E59">
        <v>9.6456474263184537E-5</v>
      </c>
      <c r="F59">
        <v>1.4204239264284171E-4</v>
      </c>
      <c r="G59">
        <v>1.040301929481638E-4</v>
      </c>
      <c r="H59">
        <v>5.51250687591643E-4</v>
      </c>
      <c r="I59">
        <v>3.0384234840090862E-4</v>
      </c>
      <c r="J59">
        <v>1.709585998044783E-4</v>
      </c>
      <c r="K59">
        <v>1.5462812493514529E-4</v>
      </c>
      <c r="L59">
        <v>2.3592311437710021E-4</v>
      </c>
      <c r="M59">
        <v>2.6402560810408757E-4</v>
      </c>
      <c r="N59">
        <v>1.430324645251983E-4</v>
      </c>
      <c r="O59">
        <v>1.427637917625601E-4</v>
      </c>
      <c r="P59">
        <v>1.208171123224466E-4</v>
      </c>
      <c r="Q59">
        <v>2.5555056325633069E-4</v>
      </c>
      <c r="R59">
        <v>1.0648789594026141E-4</v>
      </c>
      <c r="S59">
        <v>0</v>
      </c>
      <c r="T59">
        <v>1.1631238888334049E-4</v>
      </c>
      <c r="U59">
        <v>6.5690198878409919E-4</v>
      </c>
      <c r="V59">
        <v>4.0698957621814462E-2</v>
      </c>
      <c r="W59">
        <v>1.1183388399885019E-3</v>
      </c>
      <c r="X59">
        <v>1.3572835083728649E-4</v>
      </c>
      <c r="Y59">
        <v>1.5749043963970109E-3</v>
      </c>
      <c r="Z59">
        <v>8.3507618540246093E-5</v>
      </c>
      <c r="AA59">
        <v>3.6301380484677579E-4</v>
      </c>
      <c r="AB59">
        <v>6.1188698288881753E-5</v>
      </c>
      <c r="AC59">
        <v>6.9946841500818813E-5</v>
      </c>
      <c r="AD59">
        <v>2.7142895099723391E-5</v>
      </c>
      <c r="AE59">
        <v>9.8152505232629203E-5</v>
      </c>
      <c r="AF59">
        <v>6.1289239578435746E-5</v>
      </c>
      <c r="AG59">
        <v>3.5511881512848027E-5</v>
      </c>
      <c r="AH59">
        <v>4.2774213246351947E-5</v>
      </c>
      <c r="AI59">
        <v>7.7329048131775398E-5</v>
      </c>
      <c r="AJ59">
        <v>3.6250880785621148E-5</v>
      </c>
      <c r="AK59">
        <v>0</v>
      </c>
      <c r="AL59">
        <v>3.6733291564474592E-5</v>
      </c>
      <c r="AM59">
        <v>8.1458111570291775E-5</v>
      </c>
      <c r="AN59">
        <v>0</v>
      </c>
      <c r="AO59">
        <v>3.4114046178962237E-5</v>
      </c>
      <c r="AP59">
        <v>9317.8981012403037</v>
      </c>
      <c r="AQ59">
        <v>5.7894398566773138</v>
      </c>
      <c r="AR59">
        <v>3.1573827369312131</v>
      </c>
      <c r="AS59">
        <v>0</v>
      </c>
      <c r="AT59">
        <v>0</v>
      </c>
      <c r="AU59">
        <v>13227.6728380607</v>
      </c>
    </row>
    <row r="60" spans="1:47" x14ac:dyDescent="0.25">
      <c r="A60" s="146"/>
      <c r="B60" s="1" t="s">
        <v>21</v>
      </c>
      <c r="C60" s="1">
        <v>19</v>
      </c>
      <c r="D60" s="1" t="s">
        <v>58</v>
      </c>
      <c r="E60">
        <v>1.1720716072156171E-2</v>
      </c>
      <c r="F60">
        <v>2.16349810678865E-2</v>
      </c>
      <c r="G60">
        <v>2.6374966518630909E-2</v>
      </c>
      <c r="H60">
        <v>2.1071192413554651E-2</v>
      </c>
      <c r="I60">
        <v>2.600253807673766E-2</v>
      </c>
      <c r="J60">
        <v>2.9147023795197999E-2</v>
      </c>
      <c r="K60">
        <v>4.1140794901837717E-2</v>
      </c>
      <c r="L60">
        <v>6.4509431803918119E-2</v>
      </c>
      <c r="M60">
        <v>1.8032374184567681E-2</v>
      </c>
      <c r="N60">
        <v>2.2833230965331269E-2</v>
      </c>
      <c r="O60">
        <v>2.285748260187663E-2</v>
      </c>
      <c r="P60">
        <v>2.5931248325506071E-2</v>
      </c>
      <c r="Q60">
        <v>2.3592623549498589E-2</v>
      </c>
      <c r="R60">
        <v>9.9679445183975725E-3</v>
      </c>
      <c r="S60">
        <v>0</v>
      </c>
      <c r="T60">
        <v>1.7311944818830371E-2</v>
      </c>
      <c r="U60">
        <v>2.1145332381687511E-2</v>
      </c>
      <c r="V60">
        <v>3.7269355204465122E-2</v>
      </c>
      <c r="W60">
        <v>3.2981437443065323E-2</v>
      </c>
      <c r="X60">
        <v>3.0486473524494611E-2</v>
      </c>
      <c r="Y60">
        <v>0.26438212000454703</v>
      </c>
      <c r="Z60">
        <v>5.2380142667543553E-2</v>
      </c>
      <c r="AA60">
        <v>9.9152986364846887E-2</v>
      </c>
      <c r="AB60">
        <v>8.8078626404469607E-3</v>
      </c>
      <c r="AC60">
        <v>1.69821690683849E-2</v>
      </c>
      <c r="AD60">
        <v>1.032192936538419E-2</v>
      </c>
      <c r="AE60">
        <v>2.315604164505328E-2</v>
      </c>
      <c r="AF60">
        <v>7.0466334592391953E-3</v>
      </c>
      <c r="AG60">
        <v>2.699009608540057E-2</v>
      </c>
      <c r="AH60">
        <v>8.1976728068547302E-3</v>
      </c>
      <c r="AI60">
        <v>1.312856671816392E-2</v>
      </c>
      <c r="AJ60">
        <v>1.648221942906606E-2</v>
      </c>
      <c r="AK60">
        <v>0</v>
      </c>
      <c r="AL60">
        <v>1.296666124240548E-2</v>
      </c>
      <c r="AM60">
        <v>2.5040734752924561E-2</v>
      </c>
      <c r="AN60">
        <v>0</v>
      </c>
      <c r="AO60">
        <v>5.9582130843913398E-3</v>
      </c>
      <c r="AP60">
        <v>13600.88678912863</v>
      </c>
      <c r="AQ60">
        <v>3184.367509305509</v>
      </c>
      <c r="AR60">
        <v>19218.629121458678</v>
      </c>
      <c r="AS60">
        <v>0</v>
      </c>
      <c r="AT60">
        <v>0</v>
      </c>
      <c r="AU60">
        <v>163838.95999827501</v>
      </c>
    </row>
    <row r="61" spans="1:47" x14ac:dyDescent="0.25">
      <c r="A61" s="146"/>
      <c r="B61" s="1" t="s">
        <v>22</v>
      </c>
      <c r="C61" s="1">
        <v>20</v>
      </c>
      <c r="D61" s="1" t="s">
        <v>59</v>
      </c>
      <c r="E61">
        <v>2.7355986578390799E-5</v>
      </c>
      <c r="F61">
        <v>2.1252583173441991E-5</v>
      </c>
      <c r="G61">
        <v>7.4660965032316719E-5</v>
      </c>
      <c r="H61">
        <v>7.25211103125776E-5</v>
      </c>
      <c r="I61">
        <v>3.7002163827768858E-5</v>
      </c>
      <c r="J61">
        <v>1.2763576800878249E-5</v>
      </c>
      <c r="K61">
        <v>9.2495538579300991E-7</v>
      </c>
      <c r="L61">
        <v>5.7830756102233897E-5</v>
      </c>
      <c r="M61">
        <v>3.5903843226549002E-5</v>
      </c>
      <c r="N61">
        <v>1.9824079772145861E-5</v>
      </c>
      <c r="O61">
        <v>1.712118137175682E-5</v>
      </c>
      <c r="P61">
        <v>3.1160922150175562E-5</v>
      </c>
      <c r="Q61">
        <v>2.0877684163183399E-5</v>
      </c>
      <c r="R61">
        <v>1.478158676566894E-4</v>
      </c>
      <c r="S61">
        <v>0</v>
      </c>
      <c r="T61">
        <v>6.4794597287985445E-5</v>
      </c>
      <c r="U61">
        <v>3.7906740535823512E-5</v>
      </c>
      <c r="V61">
        <v>9.0793715908494443E-5</v>
      </c>
      <c r="W61">
        <v>3.5203120194109102E-5</v>
      </c>
      <c r="X61">
        <v>7.4274375535647014E-5</v>
      </c>
      <c r="Y61">
        <v>1.763802240428871E-5</v>
      </c>
      <c r="Z61">
        <v>1.0522710065618971E-5</v>
      </c>
      <c r="AA61">
        <v>8.8742868465407538E-5</v>
      </c>
      <c r="AB61">
        <v>1.622401116053526E-5</v>
      </c>
      <c r="AC61">
        <v>9.3077986120420328E-7</v>
      </c>
      <c r="AD61">
        <v>8.8928240375733069E-7</v>
      </c>
      <c r="AE61">
        <v>3.4127493833654829E-6</v>
      </c>
      <c r="AF61">
        <v>7.6614106192308831E-6</v>
      </c>
      <c r="AG61">
        <v>2.7608226113009883E-7</v>
      </c>
      <c r="AH61">
        <v>1.337440997021012E-5</v>
      </c>
      <c r="AI61">
        <v>1.192322869357924E-6</v>
      </c>
      <c r="AJ61">
        <v>5.9482293096245188E-5</v>
      </c>
      <c r="AK61">
        <v>0</v>
      </c>
      <c r="AL61">
        <v>5.982818306902684E-5</v>
      </c>
      <c r="AM61">
        <v>3.5651922975293011E-5</v>
      </c>
      <c r="AN61">
        <v>0</v>
      </c>
      <c r="AO61">
        <v>7.2834354742185764E-7</v>
      </c>
      <c r="AP61">
        <v>420.4098539217448</v>
      </c>
      <c r="AQ61">
        <v>5312.0769175060959</v>
      </c>
      <c r="AR61">
        <v>0</v>
      </c>
      <c r="AS61">
        <v>0</v>
      </c>
      <c r="AT61">
        <v>0</v>
      </c>
      <c r="AU61">
        <v>5915.8077551727274</v>
      </c>
    </row>
    <row r="62" spans="1:47" x14ac:dyDescent="0.25">
      <c r="A62" s="146"/>
      <c r="B62" s="1" t="s">
        <v>23</v>
      </c>
      <c r="C62" s="1">
        <v>21</v>
      </c>
      <c r="D62" s="1" t="s">
        <v>60</v>
      </c>
      <c r="E62">
        <v>3.9028997166219991E-7</v>
      </c>
      <c r="F62">
        <v>1.8680803157048831E-4</v>
      </c>
      <c r="G62">
        <v>3.3017252633484658E-4</v>
      </c>
      <c r="H62">
        <v>4.7467550364920988E-4</v>
      </c>
      <c r="I62">
        <v>1.269314383533747E-3</v>
      </c>
      <c r="J62">
        <v>2.6082628493156878E-6</v>
      </c>
      <c r="K62">
        <v>4.1020727775886463E-4</v>
      </c>
      <c r="L62">
        <v>8.0801762833583411E-5</v>
      </c>
      <c r="M62">
        <v>2.5416960674632571E-4</v>
      </c>
      <c r="N62">
        <v>1.0480760499965391E-2</v>
      </c>
      <c r="O62">
        <v>9.3026468530997258E-7</v>
      </c>
      <c r="P62">
        <v>1.2833178678192981E-4</v>
      </c>
      <c r="Q62">
        <v>4.4499378646671739E-8</v>
      </c>
      <c r="R62">
        <v>0</v>
      </c>
      <c r="S62">
        <v>0</v>
      </c>
      <c r="T62">
        <v>1.9359381756854419E-8</v>
      </c>
      <c r="U62">
        <v>0</v>
      </c>
      <c r="V62">
        <v>0</v>
      </c>
      <c r="W62">
        <v>1.169812036610563E-7</v>
      </c>
      <c r="X62">
        <v>3.9499697640715407E-6</v>
      </c>
      <c r="Y62">
        <v>1.450052842445624</v>
      </c>
      <c r="Z62">
        <v>2.702719168719663E-5</v>
      </c>
      <c r="AA62">
        <v>1.2434513666489429E-4</v>
      </c>
      <c r="AB62">
        <v>8.3782415213265065E-6</v>
      </c>
      <c r="AC62">
        <v>9.4663604060216664E-4</v>
      </c>
      <c r="AD62">
        <v>1.1163076300426871E-3</v>
      </c>
      <c r="AE62">
        <v>0.19506217003232909</v>
      </c>
      <c r="AF62">
        <v>3.2165738356807481E-8</v>
      </c>
      <c r="AG62">
        <v>0</v>
      </c>
      <c r="AH62">
        <v>3.3658809106915383E-8</v>
      </c>
      <c r="AI62">
        <v>1.0221701794643481E-3</v>
      </c>
      <c r="AJ62">
        <v>3.9544270403448264E-3</v>
      </c>
      <c r="AK62">
        <v>0</v>
      </c>
      <c r="AL62">
        <v>4.0132880436621731E-3</v>
      </c>
      <c r="AM62">
        <v>2.42693210837718E-6</v>
      </c>
      <c r="AN62">
        <v>0</v>
      </c>
      <c r="AO62">
        <v>6.3221940007684744E-3</v>
      </c>
      <c r="AP62">
        <v>3.5488647308724501</v>
      </c>
      <c r="AQ62">
        <v>0</v>
      </c>
      <c r="AR62">
        <v>0</v>
      </c>
      <c r="AS62">
        <v>0</v>
      </c>
      <c r="AT62">
        <v>0</v>
      </c>
      <c r="AU62">
        <v>1112.471184964003</v>
      </c>
    </row>
    <row r="63" spans="1:47" x14ac:dyDescent="0.25">
      <c r="A63" s="146"/>
      <c r="B63" s="1" t="s">
        <v>24</v>
      </c>
      <c r="C63" s="1">
        <v>22</v>
      </c>
      <c r="D63" s="1" t="s">
        <v>61</v>
      </c>
      <c r="E63">
        <v>3.5709595876518038E-3</v>
      </c>
      <c r="F63">
        <v>3.6568924435396838E-3</v>
      </c>
      <c r="G63">
        <v>2.5151221970569961E-4</v>
      </c>
      <c r="H63">
        <v>2.1669002483508241E-3</v>
      </c>
      <c r="I63">
        <v>9.190813804069508E-3</v>
      </c>
      <c r="J63">
        <v>3.6591119706013259E-3</v>
      </c>
      <c r="K63">
        <v>2.6977583800235911E-4</v>
      </c>
      <c r="L63">
        <v>4.3160801138420963E-5</v>
      </c>
      <c r="M63">
        <v>8.1087656555428149E-3</v>
      </c>
      <c r="N63">
        <v>6.1757665567184995E-5</v>
      </c>
      <c r="O63">
        <v>1.1826965536485301E-4</v>
      </c>
      <c r="P63">
        <v>1.5834923437725679E-4</v>
      </c>
      <c r="Q63">
        <v>2.0274041925569209E-3</v>
      </c>
      <c r="R63">
        <v>5.9084685314058933E-3</v>
      </c>
      <c r="S63">
        <v>0</v>
      </c>
      <c r="T63">
        <v>1.003729136869635E-2</v>
      </c>
      <c r="U63">
        <v>8.8885998227392939E-4</v>
      </c>
      <c r="V63">
        <v>1.8595953982448999E-2</v>
      </c>
      <c r="W63">
        <v>7.229011195001811E-4</v>
      </c>
      <c r="X63">
        <v>3.8859941649293259E-4</v>
      </c>
      <c r="Y63">
        <v>4.7846461262699222E-5</v>
      </c>
      <c r="Z63">
        <v>0.46096282321300069</v>
      </c>
      <c r="AA63">
        <v>6.3537453095389318E-5</v>
      </c>
      <c r="AB63">
        <v>5.8379603091459278E-5</v>
      </c>
      <c r="AC63">
        <v>2.0242978513567209E-4</v>
      </c>
      <c r="AD63">
        <v>1.4022959176126019E-5</v>
      </c>
      <c r="AE63">
        <v>5.309410484307988E-5</v>
      </c>
      <c r="AF63">
        <v>2.7033178587148481E-5</v>
      </c>
      <c r="AG63">
        <v>9.8032435816613557E-7</v>
      </c>
      <c r="AH63">
        <v>3.321899020963284E-4</v>
      </c>
      <c r="AI63">
        <v>3.536074502428406E-5</v>
      </c>
      <c r="AJ63">
        <v>1.2413998424732399E-2</v>
      </c>
      <c r="AK63">
        <v>0</v>
      </c>
      <c r="AL63">
        <v>1.259426013031424E-2</v>
      </c>
      <c r="AM63">
        <v>3.443461472130087E-4</v>
      </c>
      <c r="AN63">
        <v>0</v>
      </c>
      <c r="AO63">
        <v>1.6034600968624531E-4</v>
      </c>
      <c r="AP63">
        <v>8747.5390938979363</v>
      </c>
      <c r="AQ63">
        <v>0</v>
      </c>
      <c r="AR63">
        <v>0</v>
      </c>
      <c r="AS63">
        <v>0</v>
      </c>
      <c r="AT63">
        <v>0</v>
      </c>
      <c r="AU63">
        <v>31340.03174032973</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8.7582450302678593E-7</v>
      </c>
      <c r="F65">
        <v>7.027125497855219E-7</v>
      </c>
      <c r="G65">
        <v>4.8584474262456796E-7</v>
      </c>
      <c r="H65">
        <v>7.510890176776782E-7</v>
      </c>
      <c r="I65">
        <v>1.242538822526622E-6</v>
      </c>
      <c r="J65">
        <v>1.13184971674765E-6</v>
      </c>
      <c r="K65">
        <v>5.3861686862243052E-7</v>
      </c>
      <c r="L65">
        <v>1.2102125928429581E-6</v>
      </c>
      <c r="M65">
        <v>9.4977946567666894E-7</v>
      </c>
      <c r="N65">
        <v>3.9335021070526311E-6</v>
      </c>
      <c r="O65">
        <v>2.467228259353928E-6</v>
      </c>
      <c r="P65">
        <v>4.2355332552697588E-7</v>
      </c>
      <c r="Q65">
        <v>2.8615306615967308E-7</v>
      </c>
      <c r="R65">
        <v>4.2035832394052552E-7</v>
      </c>
      <c r="S65">
        <v>0</v>
      </c>
      <c r="T65">
        <v>6.2847751623097526E-7</v>
      </c>
      <c r="U65">
        <v>0</v>
      </c>
      <c r="V65">
        <v>0</v>
      </c>
      <c r="W65">
        <v>2.9286947907346271E-7</v>
      </c>
      <c r="X65">
        <v>2.6331653432731728E-7</v>
      </c>
      <c r="Y65">
        <v>0</v>
      </c>
      <c r="Z65">
        <v>6.069519366119254E-7</v>
      </c>
      <c r="AA65">
        <v>1.860838585697605E-6</v>
      </c>
      <c r="AB65">
        <v>1.20161130880166E-5</v>
      </c>
      <c r="AC65">
        <v>0</v>
      </c>
      <c r="AD65">
        <v>0</v>
      </c>
      <c r="AE65">
        <v>0</v>
      </c>
      <c r="AF65">
        <v>0</v>
      </c>
      <c r="AG65">
        <v>0</v>
      </c>
      <c r="AH65">
        <v>7.5767513901944467E-10</v>
      </c>
      <c r="AI65">
        <v>0</v>
      </c>
      <c r="AJ65">
        <v>3.3232783064773741E-10</v>
      </c>
      <c r="AK65">
        <v>0</v>
      </c>
      <c r="AL65">
        <v>0</v>
      </c>
      <c r="AM65">
        <v>1.1561757526640829E-6</v>
      </c>
      <c r="AN65">
        <v>0</v>
      </c>
      <c r="AO65">
        <v>0</v>
      </c>
      <c r="AP65">
        <v>1.4379632409782541</v>
      </c>
      <c r="AQ65">
        <v>0</v>
      </c>
      <c r="AR65">
        <v>0</v>
      </c>
      <c r="AS65">
        <v>0</v>
      </c>
      <c r="AT65">
        <v>0</v>
      </c>
      <c r="AU65">
        <v>3.9380838664143698</v>
      </c>
    </row>
    <row r="66" spans="1:47" x14ac:dyDescent="0.25">
      <c r="A66" s="146"/>
      <c r="B66" s="1" t="s">
        <v>27</v>
      </c>
      <c r="C66" s="1">
        <v>25</v>
      </c>
      <c r="D66" s="1" t="s">
        <v>64</v>
      </c>
      <c r="E66">
        <v>2.3552989277135329E-8</v>
      </c>
      <c r="F66">
        <v>1.8924596131531911E-8</v>
      </c>
      <c r="G66">
        <v>1.309257564843818E-8</v>
      </c>
      <c r="H66">
        <v>2.017040691426521E-8</v>
      </c>
      <c r="I66">
        <v>3.3441076485563833E-8</v>
      </c>
      <c r="J66">
        <v>3.0459013161260643E-8</v>
      </c>
      <c r="K66">
        <v>1.352204381604015E-8</v>
      </c>
      <c r="L66">
        <v>3.2597051123926158E-8</v>
      </c>
      <c r="M66">
        <v>2.5580837943326561E-8</v>
      </c>
      <c r="N66">
        <v>1.0582083033972791E-7</v>
      </c>
      <c r="O66">
        <v>1.6336608990806569E-4</v>
      </c>
      <c r="P66">
        <v>1.10836115663796E-8</v>
      </c>
      <c r="Q66">
        <v>7.7459029499466005E-9</v>
      </c>
      <c r="R66">
        <v>1.131628840843529E-8</v>
      </c>
      <c r="S66">
        <v>0</v>
      </c>
      <c r="T66">
        <v>1.6926723295064051E-8</v>
      </c>
      <c r="U66">
        <v>0</v>
      </c>
      <c r="V66">
        <v>0</v>
      </c>
      <c r="W66">
        <v>1.1294131869245579E-8</v>
      </c>
      <c r="X66">
        <v>1.409208741597644E-6</v>
      </c>
      <c r="Y66">
        <v>0</v>
      </c>
      <c r="Z66">
        <v>1.216651358712237E-4</v>
      </c>
      <c r="AA66">
        <v>5.0121650252119368E-8</v>
      </c>
      <c r="AB66">
        <v>3.2326807661164002E-7</v>
      </c>
      <c r="AC66">
        <v>0</v>
      </c>
      <c r="AD66">
        <v>0</v>
      </c>
      <c r="AE66">
        <v>0</v>
      </c>
      <c r="AF66">
        <v>0</v>
      </c>
      <c r="AG66">
        <v>0</v>
      </c>
      <c r="AH66">
        <v>0</v>
      </c>
      <c r="AI66">
        <v>0</v>
      </c>
      <c r="AJ66">
        <v>0</v>
      </c>
      <c r="AK66">
        <v>0</v>
      </c>
      <c r="AL66">
        <v>0</v>
      </c>
      <c r="AM66">
        <v>3.1007518950001568E-8</v>
      </c>
      <c r="AN66">
        <v>0</v>
      </c>
      <c r="AO66">
        <v>0</v>
      </c>
      <c r="AP66">
        <v>3.8756481393760367E-2</v>
      </c>
      <c r="AQ66">
        <v>0</v>
      </c>
      <c r="AR66">
        <v>0</v>
      </c>
      <c r="AS66">
        <v>0</v>
      </c>
      <c r="AT66">
        <v>0</v>
      </c>
      <c r="AU66">
        <v>7.5235132859559606</v>
      </c>
    </row>
    <row r="67" spans="1:47" x14ac:dyDescent="0.25">
      <c r="A67" s="146"/>
      <c r="B67" s="1" t="s">
        <v>28</v>
      </c>
      <c r="C67" s="1">
        <v>26</v>
      </c>
      <c r="D67" s="1" t="s">
        <v>65</v>
      </c>
      <c r="E67">
        <v>2.0613619750763868E-6</v>
      </c>
      <c r="F67">
        <v>1.653999949543568E-6</v>
      </c>
      <c r="G67">
        <v>1.143630649271295E-6</v>
      </c>
      <c r="H67">
        <v>1.7669461555693429E-6</v>
      </c>
      <c r="I67">
        <v>2.9241736976845789E-6</v>
      </c>
      <c r="J67">
        <v>2.663634319573758E-6</v>
      </c>
      <c r="K67">
        <v>1.1928890748035601E-6</v>
      </c>
      <c r="L67">
        <v>2.8484850313900082E-6</v>
      </c>
      <c r="M67">
        <v>2.2354802837716569E-6</v>
      </c>
      <c r="N67">
        <v>9.2565747416656038E-6</v>
      </c>
      <c r="O67">
        <v>2.090328531858957E-6</v>
      </c>
      <c r="P67">
        <v>9.6866631552618346E-7</v>
      </c>
      <c r="Q67">
        <v>6.7357677990713315E-7</v>
      </c>
      <c r="R67">
        <v>9.8930981638649566E-7</v>
      </c>
      <c r="S67">
        <v>0</v>
      </c>
      <c r="T67">
        <v>1.4792321031764781E-6</v>
      </c>
      <c r="U67">
        <v>0</v>
      </c>
      <c r="V67">
        <v>0</v>
      </c>
      <c r="W67">
        <v>6.8929724055029047E-7</v>
      </c>
      <c r="X67">
        <v>6.1976886767477092E-7</v>
      </c>
      <c r="Y67">
        <v>0</v>
      </c>
      <c r="Z67">
        <v>1.428059809237765E-6</v>
      </c>
      <c r="AA67">
        <v>4.379867566506782E-6</v>
      </c>
      <c r="AB67">
        <v>2.8276728917813592E-5</v>
      </c>
      <c r="AC67">
        <v>0</v>
      </c>
      <c r="AD67">
        <v>0</v>
      </c>
      <c r="AE67">
        <v>0</v>
      </c>
      <c r="AF67">
        <v>0</v>
      </c>
      <c r="AG67">
        <v>0</v>
      </c>
      <c r="AH67">
        <v>1.783320662309308E-9</v>
      </c>
      <c r="AI67">
        <v>0</v>
      </c>
      <c r="AJ67">
        <v>6.8006130975964951E-10</v>
      </c>
      <c r="AK67">
        <v>0</v>
      </c>
      <c r="AL67">
        <v>0</v>
      </c>
      <c r="AM67">
        <v>2.7193001209450431E-6</v>
      </c>
      <c r="AN67">
        <v>0</v>
      </c>
      <c r="AO67">
        <v>0</v>
      </c>
      <c r="AP67">
        <v>68.260373080374848</v>
      </c>
      <c r="AQ67">
        <v>0</v>
      </c>
      <c r="AR67">
        <v>0</v>
      </c>
      <c r="AS67">
        <v>0</v>
      </c>
      <c r="AT67">
        <v>0</v>
      </c>
      <c r="AU67">
        <v>74.078469542469492</v>
      </c>
    </row>
    <row r="68" spans="1:47" x14ac:dyDescent="0.25">
      <c r="A68" s="146"/>
      <c r="B68" s="1" t="s">
        <v>29</v>
      </c>
      <c r="C68" s="1">
        <v>27</v>
      </c>
      <c r="D68" s="1" t="s">
        <v>66</v>
      </c>
      <c r="E68">
        <v>1.1224509896435251E-6</v>
      </c>
      <c r="F68">
        <v>9.0085667030504502E-7</v>
      </c>
      <c r="G68">
        <v>6.2316898029059016E-7</v>
      </c>
      <c r="H68">
        <v>9.5940259365642138E-7</v>
      </c>
      <c r="I68">
        <v>1.591300226337922E-6</v>
      </c>
      <c r="J68">
        <v>1.449369908551707E-6</v>
      </c>
      <c r="K68">
        <v>6.4210151456734727E-7</v>
      </c>
      <c r="L68">
        <v>1.5513789543340149E-6</v>
      </c>
      <c r="M68">
        <v>1.217445479958716E-6</v>
      </c>
      <c r="N68">
        <v>5.0357640026272827E-6</v>
      </c>
      <c r="O68">
        <v>6.490352691360682E-4</v>
      </c>
      <c r="P68">
        <v>5.2749777366830963E-7</v>
      </c>
      <c r="Q68">
        <v>3.6703696875615091E-7</v>
      </c>
      <c r="R68">
        <v>5.3851541347302408E-7</v>
      </c>
      <c r="S68">
        <v>0</v>
      </c>
      <c r="T68">
        <v>8.0557478876595663E-7</v>
      </c>
      <c r="U68">
        <v>0</v>
      </c>
      <c r="V68">
        <v>0</v>
      </c>
      <c r="W68">
        <v>3.7535713443895368E-7</v>
      </c>
      <c r="X68">
        <v>3.3754352306670132E-7</v>
      </c>
      <c r="Y68">
        <v>0</v>
      </c>
      <c r="Z68">
        <v>7.7622845161724313E-7</v>
      </c>
      <c r="AA68">
        <v>2.385420494459687E-6</v>
      </c>
      <c r="AB68">
        <v>1.538178196695323E-5</v>
      </c>
      <c r="AC68">
        <v>0</v>
      </c>
      <c r="AD68">
        <v>0</v>
      </c>
      <c r="AE68">
        <v>0</v>
      </c>
      <c r="AF68">
        <v>0</v>
      </c>
      <c r="AG68">
        <v>0</v>
      </c>
      <c r="AH68">
        <v>9.7117641254358771E-10</v>
      </c>
      <c r="AI68">
        <v>0</v>
      </c>
      <c r="AJ68">
        <v>2.1463544334124809E-9</v>
      </c>
      <c r="AK68">
        <v>0</v>
      </c>
      <c r="AL68">
        <v>0</v>
      </c>
      <c r="AM68">
        <v>1.474480342816852E-6</v>
      </c>
      <c r="AN68">
        <v>0</v>
      </c>
      <c r="AO68">
        <v>0</v>
      </c>
      <c r="AP68">
        <v>1.8447544902398787</v>
      </c>
      <c r="AQ68">
        <v>0</v>
      </c>
      <c r="AR68">
        <v>0</v>
      </c>
      <c r="AS68">
        <v>0</v>
      </c>
      <c r="AT68">
        <v>0</v>
      </c>
      <c r="AU68">
        <v>14.47515965977998</v>
      </c>
    </row>
    <row r="69" spans="1:47" x14ac:dyDescent="0.25">
      <c r="A69" s="146"/>
      <c r="B69" s="1" t="s">
        <v>30</v>
      </c>
      <c r="C69" s="1">
        <v>28</v>
      </c>
      <c r="D69" s="1" t="s">
        <v>67</v>
      </c>
      <c r="E69">
        <v>2.1231823540874341E-7</v>
      </c>
      <c r="F69">
        <v>1.7018155980538431E-7</v>
      </c>
      <c r="G69">
        <v>1.174537901311757E-7</v>
      </c>
      <c r="H69">
        <v>1.841072379911909E-7</v>
      </c>
      <c r="I69">
        <v>3.0193389144125042E-7</v>
      </c>
      <c r="J69">
        <v>2.7514587282553121E-7</v>
      </c>
      <c r="K69">
        <v>1.375187221832538E-7</v>
      </c>
      <c r="L69">
        <v>2.9314087549614488E-7</v>
      </c>
      <c r="M69">
        <v>2.301109829090391E-7</v>
      </c>
      <c r="N69">
        <v>9.5697963849127693E-7</v>
      </c>
      <c r="O69">
        <v>6.0074044870299002E-7</v>
      </c>
      <c r="P69">
        <v>9.9738855755235177E-8</v>
      </c>
      <c r="Q69">
        <v>6.917632629688403E-8</v>
      </c>
      <c r="R69">
        <v>1.020386100015491E-7</v>
      </c>
      <c r="S69">
        <v>0</v>
      </c>
      <c r="T69">
        <v>1.522787015941891E-7</v>
      </c>
      <c r="U69">
        <v>0</v>
      </c>
      <c r="V69">
        <v>0</v>
      </c>
      <c r="W69">
        <v>7.0981697968476792E-8</v>
      </c>
      <c r="X69">
        <v>6.3783511234840173E-8</v>
      </c>
      <c r="Y69">
        <v>0</v>
      </c>
      <c r="Z69">
        <v>1.4819939421949111E-7</v>
      </c>
      <c r="AA69">
        <v>4.5073716015302459E-7</v>
      </c>
      <c r="AB69">
        <v>2.924382616965285E-6</v>
      </c>
      <c r="AC69">
        <v>0</v>
      </c>
      <c r="AD69">
        <v>0</v>
      </c>
      <c r="AE69">
        <v>0</v>
      </c>
      <c r="AF69">
        <v>0</v>
      </c>
      <c r="AG69">
        <v>0</v>
      </c>
      <c r="AH69">
        <v>0</v>
      </c>
      <c r="AI69">
        <v>0</v>
      </c>
      <c r="AJ69">
        <v>2.1341395823946159E-10</v>
      </c>
      <c r="AK69">
        <v>0</v>
      </c>
      <c r="AL69">
        <v>0</v>
      </c>
      <c r="AM69">
        <v>2.8491737898271842E-7</v>
      </c>
      <c r="AN69">
        <v>0</v>
      </c>
      <c r="AO69">
        <v>0</v>
      </c>
      <c r="AP69">
        <v>0.34740851840704912</v>
      </c>
      <c r="AQ69">
        <v>0</v>
      </c>
      <c r="AR69">
        <v>0</v>
      </c>
      <c r="AS69">
        <v>0</v>
      </c>
      <c r="AT69">
        <v>0</v>
      </c>
      <c r="AU69">
        <v>0.95307813215647019</v>
      </c>
    </row>
    <row r="70" spans="1:47" x14ac:dyDescent="0.25">
      <c r="A70" s="146"/>
      <c r="B70" s="1" t="s">
        <v>31</v>
      </c>
      <c r="C70" s="1">
        <v>29</v>
      </c>
      <c r="D70" s="1" t="s">
        <v>68</v>
      </c>
      <c r="E70">
        <v>2.37350137023922E-9</v>
      </c>
      <c r="F70">
        <v>1.9215346012946041E-9</v>
      </c>
      <c r="G70">
        <v>1.3323581616211379E-9</v>
      </c>
      <c r="H70">
        <v>2.1036248234062621E-9</v>
      </c>
      <c r="I70">
        <v>3.2235828851241041E-9</v>
      </c>
      <c r="J70">
        <v>3.1302486470797199E-9</v>
      </c>
      <c r="K70">
        <v>0</v>
      </c>
      <c r="L70">
        <v>3.328697660429553E-9</v>
      </c>
      <c r="M70">
        <v>2.6132950771090559E-9</v>
      </c>
      <c r="N70">
        <v>1.089046013791558E-8</v>
      </c>
      <c r="O70">
        <v>6.488152543341195E-9</v>
      </c>
      <c r="P70">
        <v>1.1390174541225051E-9</v>
      </c>
      <c r="Q70">
        <v>7.8470417280009328E-10</v>
      </c>
      <c r="R70">
        <v>1.159979738527201E-9</v>
      </c>
      <c r="S70">
        <v>0</v>
      </c>
      <c r="T70">
        <v>1.729449773166094E-9</v>
      </c>
      <c r="U70">
        <v>0</v>
      </c>
      <c r="V70">
        <v>0</v>
      </c>
      <c r="W70">
        <v>7.9766867488334364E-10</v>
      </c>
      <c r="X70">
        <v>7.2429367162201733E-10</v>
      </c>
      <c r="Y70">
        <v>0</v>
      </c>
      <c r="Z70">
        <v>1.660772906087688E-9</v>
      </c>
      <c r="AA70">
        <v>3.6240938649066909E-9</v>
      </c>
      <c r="AB70">
        <v>3.3289302671368192E-8</v>
      </c>
      <c r="AC70">
        <v>0</v>
      </c>
      <c r="AD70">
        <v>0</v>
      </c>
      <c r="AE70">
        <v>0</v>
      </c>
      <c r="AF70">
        <v>0</v>
      </c>
      <c r="AG70">
        <v>0</v>
      </c>
      <c r="AH70">
        <v>0</v>
      </c>
      <c r="AI70">
        <v>0</v>
      </c>
      <c r="AJ70">
        <v>0</v>
      </c>
      <c r="AK70">
        <v>0</v>
      </c>
      <c r="AL70">
        <v>0</v>
      </c>
      <c r="AM70">
        <v>2.6757452678688161E-9</v>
      </c>
      <c r="AN70">
        <v>0</v>
      </c>
      <c r="AO70">
        <v>0</v>
      </c>
      <c r="AP70">
        <v>3.9395708979480578E-3</v>
      </c>
      <c r="AQ70">
        <v>0</v>
      </c>
      <c r="AR70">
        <v>0</v>
      </c>
      <c r="AS70">
        <v>0</v>
      </c>
      <c r="AT70">
        <v>0</v>
      </c>
      <c r="AU70">
        <v>1.0778214600229159E-2</v>
      </c>
    </row>
    <row r="71" spans="1:47" x14ac:dyDescent="0.25">
      <c r="A71" s="146"/>
      <c r="B71" s="1" t="s">
        <v>32</v>
      </c>
      <c r="C71" s="1">
        <v>30</v>
      </c>
      <c r="D71" s="1" t="s">
        <v>69</v>
      </c>
      <c r="E71">
        <v>1.2051518518009279E-6</v>
      </c>
      <c r="F71">
        <v>1.0904671761905319E-6</v>
      </c>
      <c r="G71">
        <v>6.9668931700949019E-7</v>
      </c>
      <c r="H71">
        <v>3.3861193421399469E-6</v>
      </c>
      <c r="I71">
        <v>6.1203680274014767E-6</v>
      </c>
      <c r="J71">
        <v>2.7263063962815762E-6</v>
      </c>
      <c r="K71">
        <v>2.8953174202177171E-5</v>
      </c>
      <c r="L71">
        <v>6.3651014651072318E-6</v>
      </c>
      <c r="M71">
        <v>1.999029174732542E-6</v>
      </c>
      <c r="N71">
        <v>1.0756660341643781E-5</v>
      </c>
      <c r="O71">
        <v>1.277431172707115E-5</v>
      </c>
      <c r="P71">
        <v>1.5643072720354169E-6</v>
      </c>
      <c r="Q71">
        <v>3.6993896501512303E-7</v>
      </c>
      <c r="R71">
        <v>3.8054214475105108E-7</v>
      </c>
      <c r="S71">
        <v>0</v>
      </c>
      <c r="T71">
        <v>4.5560799145110101E-7</v>
      </c>
      <c r="U71">
        <v>0</v>
      </c>
      <c r="V71">
        <v>0</v>
      </c>
      <c r="W71">
        <v>3.4662714980633308E-7</v>
      </c>
      <c r="X71">
        <v>4.459693092871016E-7</v>
      </c>
      <c r="Y71">
        <v>7.0227033652913954E-6</v>
      </c>
      <c r="Z71">
        <v>5.6088564607515264E-6</v>
      </c>
      <c r="AA71">
        <v>9.7958792028159471E-6</v>
      </c>
      <c r="AB71">
        <v>1.59338845622784E-5</v>
      </c>
      <c r="AC71">
        <v>2.4113430424568221E-7</v>
      </c>
      <c r="AD71">
        <v>1.429143114505112E-7</v>
      </c>
      <c r="AE71">
        <v>9.7041192483281434E-7</v>
      </c>
      <c r="AF71">
        <v>3.4271845107189688E-8</v>
      </c>
      <c r="AG71">
        <v>0</v>
      </c>
      <c r="AH71">
        <v>2.5129812023186928E-8</v>
      </c>
      <c r="AI71">
        <v>1.000572700016701E-7</v>
      </c>
      <c r="AJ71">
        <v>2.724166799314245E-6</v>
      </c>
      <c r="AK71">
        <v>0</v>
      </c>
      <c r="AL71">
        <v>1.785631886335703E-6</v>
      </c>
      <c r="AM71">
        <v>3.068731513854633E-7</v>
      </c>
      <c r="AN71">
        <v>0</v>
      </c>
      <c r="AO71">
        <v>1.302029870602555E-6</v>
      </c>
      <c r="AP71">
        <v>0</v>
      </c>
      <c r="AQ71">
        <v>0</v>
      </c>
      <c r="AR71">
        <v>0</v>
      </c>
      <c r="AS71">
        <v>0</v>
      </c>
      <c r="AT71">
        <v>0</v>
      </c>
      <c r="AU71">
        <v>4.7352931321633056</v>
      </c>
    </row>
    <row r="72" spans="1:47" x14ac:dyDescent="0.25">
      <c r="A72" s="146"/>
      <c r="B72" s="1" t="s">
        <v>33</v>
      </c>
      <c r="C72" s="1">
        <v>31</v>
      </c>
      <c r="D72" s="1" t="s">
        <v>70</v>
      </c>
      <c r="E72">
        <v>2.2450447634865889E-7</v>
      </c>
      <c r="F72">
        <v>1.8013140962031559E-7</v>
      </c>
      <c r="G72">
        <v>1.2454875386447909E-7</v>
      </c>
      <c r="H72">
        <v>1.9246994205862821E-7</v>
      </c>
      <c r="I72">
        <v>3.1848476292511159E-7</v>
      </c>
      <c r="J72">
        <v>2.901099105858228E-7</v>
      </c>
      <c r="K72">
        <v>1.300016167316149E-7</v>
      </c>
      <c r="L72">
        <v>3.1022701896412882E-7</v>
      </c>
      <c r="M72">
        <v>2.4346578238022721E-7</v>
      </c>
      <c r="N72">
        <v>1.0081920696425569E-6</v>
      </c>
      <c r="O72">
        <v>3.2213202775694698E-5</v>
      </c>
      <c r="P72">
        <v>1.054977227004798E-7</v>
      </c>
      <c r="Q72">
        <v>7.3356831775152589E-8</v>
      </c>
      <c r="R72">
        <v>1.077485117104265E-7</v>
      </c>
      <c r="S72">
        <v>0</v>
      </c>
      <c r="T72">
        <v>1.6110310500004319E-7</v>
      </c>
      <c r="U72">
        <v>0</v>
      </c>
      <c r="V72">
        <v>0</v>
      </c>
      <c r="W72">
        <v>7.5072728163906202E-8</v>
      </c>
      <c r="X72">
        <v>6.7498737796362073E-8</v>
      </c>
      <c r="Y72">
        <v>0</v>
      </c>
      <c r="Z72">
        <v>1.5552604989189251E-7</v>
      </c>
      <c r="AA72">
        <v>4.770090912682945E-7</v>
      </c>
      <c r="AB72">
        <v>3.0798124829621738E-6</v>
      </c>
      <c r="AC72">
        <v>0</v>
      </c>
      <c r="AD72">
        <v>0</v>
      </c>
      <c r="AE72">
        <v>0</v>
      </c>
      <c r="AF72">
        <v>0</v>
      </c>
      <c r="AG72">
        <v>0</v>
      </c>
      <c r="AH72">
        <v>0</v>
      </c>
      <c r="AI72">
        <v>0</v>
      </c>
      <c r="AJ72">
        <v>7.6235816508667365E-11</v>
      </c>
      <c r="AK72">
        <v>0</v>
      </c>
      <c r="AL72">
        <v>0</v>
      </c>
      <c r="AM72">
        <v>2.9623053468967591E-7</v>
      </c>
      <c r="AN72">
        <v>0</v>
      </c>
      <c r="AO72">
        <v>0</v>
      </c>
      <c r="AP72">
        <v>0.36863577447102963</v>
      </c>
      <c r="AQ72">
        <v>0</v>
      </c>
      <c r="AR72">
        <v>0</v>
      </c>
      <c r="AS72">
        <v>0</v>
      </c>
      <c r="AT72">
        <v>0</v>
      </c>
      <c r="AU72">
        <v>1.4694850919222491</v>
      </c>
    </row>
    <row r="73" spans="1:47" x14ac:dyDescent="0.25">
      <c r="A73" s="146"/>
      <c r="B73" s="1" t="s">
        <v>34</v>
      </c>
      <c r="C73" s="1">
        <v>32</v>
      </c>
      <c r="D73" s="1" t="s">
        <v>71</v>
      </c>
      <c r="E73">
        <v>8.0359631134619536E-5</v>
      </c>
      <c r="F73">
        <v>4.4872716227449679E-4</v>
      </c>
      <c r="G73">
        <v>2.0373359165999359E-4</v>
      </c>
      <c r="H73">
        <v>5.2606481074981221E-3</v>
      </c>
      <c r="I73">
        <v>2.5080083984168841E-3</v>
      </c>
      <c r="J73">
        <v>5.9236872677822724E-4</v>
      </c>
      <c r="K73">
        <v>0.25224742624021079</v>
      </c>
      <c r="L73">
        <v>1.645335367577954E-2</v>
      </c>
      <c r="M73">
        <v>1.616878557982253E-3</v>
      </c>
      <c r="N73">
        <v>3.4536634485839331E-3</v>
      </c>
      <c r="O73">
        <v>3.236269220772762E-3</v>
      </c>
      <c r="P73">
        <v>3.8598051374507623E-4</v>
      </c>
      <c r="Q73">
        <v>3.1778969188691927E-5</v>
      </c>
      <c r="R73">
        <v>0</v>
      </c>
      <c r="S73">
        <v>0</v>
      </c>
      <c r="T73">
        <v>2.6974371688946112E-4</v>
      </c>
      <c r="U73">
        <v>5.0422985943018937E-4</v>
      </c>
      <c r="V73">
        <v>2.2197741847994909E-4</v>
      </c>
      <c r="W73">
        <v>1.3451750559498671E-4</v>
      </c>
      <c r="X73">
        <v>2.7623329202528131E-4</v>
      </c>
      <c r="Y73">
        <v>3.866624647835426E-2</v>
      </c>
      <c r="Z73">
        <v>3.759726552287114E-2</v>
      </c>
      <c r="AA73">
        <v>2.5326939024723681E-2</v>
      </c>
      <c r="AB73">
        <v>1.008683675815784E-3</v>
      </c>
      <c r="AC73">
        <v>0.14184069996478749</v>
      </c>
      <c r="AD73">
        <v>0.33726279982392171</v>
      </c>
      <c r="AE73">
        <v>1.4377018125849999E-7</v>
      </c>
      <c r="AF73">
        <v>4.1778890595668486E-3</v>
      </c>
      <c r="AG73">
        <v>6.9093151718623578E-4</v>
      </c>
      <c r="AH73">
        <v>6.4756046754001814E-4</v>
      </c>
      <c r="AI73">
        <v>5.9191886475357088E-3</v>
      </c>
      <c r="AJ73">
        <v>4.4615571134327917E-2</v>
      </c>
      <c r="AK73">
        <v>0</v>
      </c>
      <c r="AL73">
        <v>4.3210727051704541E-2</v>
      </c>
      <c r="AM73">
        <v>1.4514528477016099E-4</v>
      </c>
      <c r="AN73">
        <v>0</v>
      </c>
      <c r="AO73">
        <v>0.1123605553147831</v>
      </c>
      <c r="AP73">
        <v>0</v>
      </c>
      <c r="AQ73">
        <v>0</v>
      </c>
      <c r="AR73">
        <v>0</v>
      </c>
      <c r="AS73">
        <v>0</v>
      </c>
      <c r="AT73">
        <v>0</v>
      </c>
      <c r="AU73">
        <v>7269.0035104051003</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9.3692579342737639E-6</v>
      </c>
      <c r="F76">
        <v>3.6577773544982957E-5</v>
      </c>
      <c r="G76">
        <v>5.6906825821565408E-5</v>
      </c>
      <c r="H76">
        <v>1.1770777656497419E-4</v>
      </c>
      <c r="I76">
        <v>2.4037037072879109E-4</v>
      </c>
      <c r="J76">
        <v>1.5937294558426089E-4</v>
      </c>
      <c r="K76">
        <v>4.6598312542387692E-5</v>
      </c>
      <c r="L76">
        <v>1.2076237926731479E-5</v>
      </c>
      <c r="M76">
        <v>1.096961114118448E-4</v>
      </c>
      <c r="N76">
        <v>2.1185637428166571E-3</v>
      </c>
      <c r="O76">
        <v>9.4681208767960566E-4</v>
      </c>
      <c r="P76">
        <v>8.7302577818415306E-5</v>
      </c>
      <c r="Q76">
        <v>3.3344252805371368E-5</v>
      </c>
      <c r="R76">
        <v>1.804435822814405E-5</v>
      </c>
      <c r="S76">
        <v>0</v>
      </c>
      <c r="T76">
        <v>3.1565488328370721E-6</v>
      </c>
      <c r="U76">
        <v>3.8448318430141713E-5</v>
      </c>
      <c r="V76">
        <v>2.8668874974492081E-5</v>
      </c>
      <c r="W76">
        <v>4.5103444976323473E-5</v>
      </c>
      <c r="X76">
        <v>4.6186510176592712E-5</v>
      </c>
      <c r="Y76">
        <v>2.7461938213561323E-4</v>
      </c>
      <c r="Z76">
        <v>1.1035124041594759E-4</v>
      </c>
      <c r="AA76">
        <v>1.8202685917121569E-5</v>
      </c>
      <c r="AB76">
        <v>2.7494836983547541E-5</v>
      </c>
      <c r="AC76">
        <v>2.4682450516730638E-6</v>
      </c>
      <c r="AD76">
        <v>2.3644562451081919E-6</v>
      </c>
      <c r="AE76">
        <v>9.0987320469668934E-6</v>
      </c>
      <c r="AF76">
        <v>1.1053533327789891E-5</v>
      </c>
      <c r="AG76">
        <v>3.2387152953329368E-7</v>
      </c>
      <c r="AH76">
        <v>1.9144949374440609E-5</v>
      </c>
      <c r="AI76">
        <v>3.079214625609968E-6</v>
      </c>
      <c r="AJ76">
        <v>4.0558495377299613E-5</v>
      </c>
      <c r="AK76">
        <v>0</v>
      </c>
      <c r="AL76">
        <v>3.7979713732179847E-5</v>
      </c>
      <c r="AM76">
        <v>8.8930609826257015E-4</v>
      </c>
      <c r="AN76">
        <v>0</v>
      </c>
      <c r="AO76">
        <v>1.8930814490458811E-6</v>
      </c>
      <c r="AP76">
        <v>74.448635943685929</v>
      </c>
      <c r="AQ76">
        <v>0</v>
      </c>
      <c r="AR76">
        <v>5.1008071579759022</v>
      </c>
      <c r="AS76">
        <v>0</v>
      </c>
      <c r="AT76">
        <v>0</v>
      </c>
      <c r="AU76">
        <v>387.8809871177379</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U84" si="0">E5+E42</f>
        <v>0.14370143207034369</v>
      </c>
      <c r="F79">
        <f t="shared" si="0"/>
        <v>0.20397167659894869</v>
      </c>
      <c r="G79">
        <f t="shared" si="0"/>
        <v>2.0002620833300444E-5</v>
      </c>
      <c r="H79">
        <f t="shared" si="0"/>
        <v>1.313946351106971E-9</v>
      </c>
      <c r="I79">
        <f t="shared" si="0"/>
        <v>8.6776341467122771E-11</v>
      </c>
      <c r="J79">
        <f t="shared" si="0"/>
        <v>1.2187586857390154E-3</v>
      </c>
      <c r="K79">
        <f t="shared" si="0"/>
        <v>1.291786153071808E-5</v>
      </c>
      <c r="L79">
        <f t="shared" si="0"/>
        <v>2.0922887181233911E-4</v>
      </c>
      <c r="M79">
        <f t="shared" si="0"/>
        <v>5.9869486339529491E-4</v>
      </c>
      <c r="N79">
        <f t="shared" si="0"/>
        <v>2.631655755249658E-10</v>
      </c>
      <c r="O79">
        <f t="shared" si="0"/>
        <v>3.6681921445890021E-10</v>
      </c>
      <c r="P79">
        <f t="shared" si="0"/>
        <v>2.8266528260508569E-3</v>
      </c>
      <c r="Q79">
        <f t="shared" si="0"/>
        <v>3.7022764529456402E-3</v>
      </c>
      <c r="R79">
        <f t="shared" si="0"/>
        <v>8.306126718103192E-7</v>
      </c>
      <c r="S79">
        <f t="shared" si="0"/>
        <v>0</v>
      </c>
      <c r="T79">
        <f t="shared" si="0"/>
        <v>1.1686157772249466E-6</v>
      </c>
      <c r="U79">
        <f t="shared" si="0"/>
        <v>5.427379941805517E-9</v>
      </c>
      <c r="V79">
        <f t="shared" si="0"/>
        <v>1.112626577515074E-8</v>
      </c>
      <c r="W79">
        <f t="shared" si="0"/>
        <v>3.8082359205409506E-4</v>
      </c>
      <c r="X79">
        <f t="shared" si="0"/>
        <v>2.4950113378124174E-4</v>
      </c>
      <c r="Y79">
        <f t="shared" si="0"/>
        <v>0</v>
      </c>
      <c r="Z79">
        <f t="shared" si="0"/>
        <v>2.3493248794291317E-6</v>
      </c>
      <c r="AA79">
        <f t="shared" si="0"/>
        <v>3.2013413555220712E-4</v>
      </c>
      <c r="AB79">
        <f t="shared" si="0"/>
        <v>2.1423811874889486E-4</v>
      </c>
      <c r="AC79">
        <f t="shared" si="0"/>
        <v>6.2696418194894876E-5</v>
      </c>
      <c r="AD79">
        <f t="shared" si="0"/>
        <v>2.2668651350566131E-4</v>
      </c>
      <c r="AE79">
        <f t="shared" si="0"/>
        <v>6.3566349744889627E-4</v>
      </c>
      <c r="AF79">
        <f t="shared" si="0"/>
        <v>1.932290302183621E-5</v>
      </c>
      <c r="AG79">
        <f t="shared" si="0"/>
        <v>0</v>
      </c>
      <c r="AH79">
        <f t="shared" si="0"/>
        <v>2.906867811595148E-4</v>
      </c>
      <c r="AI79">
        <f t="shared" si="0"/>
        <v>2.2514016686310252E-3</v>
      </c>
      <c r="AJ79">
        <f t="shared" si="0"/>
        <v>3.0719990288576417E-4</v>
      </c>
      <c r="AK79">
        <f t="shared" si="0"/>
        <v>0</v>
      </c>
      <c r="AL79">
        <f t="shared" si="0"/>
        <v>3.1191560963777078E-4</v>
      </c>
      <c r="AM79">
        <f t="shared" si="0"/>
        <v>1.8410498345371496E-4</v>
      </c>
      <c r="AN79">
        <f t="shared" si="0"/>
        <v>0</v>
      </c>
      <c r="AO79">
        <f t="shared" si="0"/>
        <v>1.0462404715159859E-3</v>
      </c>
      <c r="AP79">
        <f t="shared" si="0"/>
        <v>33425.757549135815</v>
      </c>
      <c r="AQ79">
        <f t="shared" si="0"/>
        <v>0</v>
      </c>
      <c r="AR79">
        <f t="shared" si="0"/>
        <v>2091.1168744678575</v>
      </c>
      <c r="AS79">
        <f t="shared" si="0"/>
        <v>18884.235130281129</v>
      </c>
      <c r="AT79">
        <f t="shared" si="0"/>
        <v>88585.82263602005</v>
      </c>
      <c r="AU79">
        <f t="shared" si="0"/>
        <v>18914.225777243551</v>
      </c>
    </row>
    <row r="80" spans="1:47" x14ac:dyDescent="0.25">
      <c r="A80" s="146"/>
      <c r="B80" s="1" t="s">
        <v>4</v>
      </c>
      <c r="C80" s="1" t="s">
        <v>4</v>
      </c>
      <c r="D80" s="1" t="s">
        <v>41</v>
      </c>
      <c r="E80">
        <f t="shared" si="0"/>
        <v>7.336884128756016E-2</v>
      </c>
      <c r="F80">
        <f t="shared" si="0"/>
        <v>0.12691308462921341</v>
      </c>
      <c r="G80">
        <f t="shared" si="0"/>
        <v>1.9009281536467172E-3</v>
      </c>
      <c r="H80">
        <f t="shared" si="0"/>
        <v>3.590253079868982E-4</v>
      </c>
      <c r="I80">
        <f t="shared" si="0"/>
        <v>2.7289822695653315E-3</v>
      </c>
      <c r="J80">
        <f t="shared" si="0"/>
        <v>6.9369608255853681E-3</v>
      </c>
      <c r="K80">
        <f t="shared" si="0"/>
        <v>1.1977792505301496E-4</v>
      </c>
      <c r="L80">
        <f t="shared" si="0"/>
        <v>3.0252813253131512E-2</v>
      </c>
      <c r="M80">
        <f t="shared" si="0"/>
        <v>1.5155053740248489E-2</v>
      </c>
      <c r="N80">
        <f t="shared" si="0"/>
        <v>5.4192380531269384E-3</v>
      </c>
      <c r="O80">
        <f t="shared" si="0"/>
        <v>3.565344816127646E-5</v>
      </c>
      <c r="P80">
        <f t="shared" si="0"/>
        <v>3.0196568522335545E-3</v>
      </c>
      <c r="Q80">
        <f t="shared" si="0"/>
        <v>2.2979570607689946E-3</v>
      </c>
      <c r="R80">
        <f t="shared" si="0"/>
        <v>6.1898719706593615E-4</v>
      </c>
      <c r="S80">
        <f t="shared" si="0"/>
        <v>0</v>
      </c>
      <c r="T80">
        <f t="shared" si="0"/>
        <v>9.4916052842590232E-4</v>
      </c>
      <c r="U80">
        <f t="shared" si="0"/>
        <v>2.8173658769196858E-3</v>
      </c>
      <c r="V80">
        <f t="shared" si="0"/>
        <v>7.4908156890379669E-3</v>
      </c>
      <c r="W80">
        <f t="shared" si="0"/>
        <v>1.0414389743182803E-2</v>
      </c>
      <c r="X80">
        <f t="shared" si="0"/>
        <v>8.3484264275251081E-3</v>
      </c>
      <c r="Y80">
        <f t="shared" si="0"/>
        <v>9.5996184705867196E-4</v>
      </c>
      <c r="Z80">
        <f t="shared" si="0"/>
        <v>2.9606207221058532E-3</v>
      </c>
      <c r="AA80">
        <f t="shared" si="0"/>
        <v>4.6519641876329718E-2</v>
      </c>
      <c r="AB80">
        <f t="shared" si="0"/>
        <v>1.7248558493980357E-4</v>
      </c>
      <c r="AC80">
        <f t="shared" si="0"/>
        <v>2.8009709054780921E-3</v>
      </c>
      <c r="AD80">
        <f t="shared" si="0"/>
        <v>4.3848951100348022E-3</v>
      </c>
      <c r="AE80">
        <f t="shared" si="0"/>
        <v>5.21830699459086E-3</v>
      </c>
      <c r="AF80">
        <f t="shared" si="0"/>
        <v>2.0651630949630437E-6</v>
      </c>
      <c r="AG80">
        <f t="shared" si="0"/>
        <v>0</v>
      </c>
      <c r="AH80">
        <f t="shared" si="0"/>
        <v>4.1227273874824827E-5</v>
      </c>
      <c r="AI80">
        <f t="shared" si="0"/>
        <v>3.0487165174860748E-3</v>
      </c>
      <c r="AJ80">
        <f t="shared" si="0"/>
        <v>1.0692012676588665E-3</v>
      </c>
      <c r="AK80">
        <f t="shared" si="0"/>
        <v>0</v>
      </c>
      <c r="AL80">
        <f t="shared" si="0"/>
        <v>1.0880883237151411E-3</v>
      </c>
      <c r="AM80">
        <f t="shared" si="0"/>
        <v>9.9680174957971477E-4</v>
      </c>
      <c r="AN80">
        <f t="shared" si="0"/>
        <v>0</v>
      </c>
      <c r="AO80">
        <f t="shared" si="0"/>
        <v>3.3593362346922718E-3</v>
      </c>
      <c r="AP80">
        <f t="shared" si="0"/>
        <v>103938.01287031293</v>
      </c>
      <c r="AQ80">
        <f t="shared" si="0"/>
        <v>338.19430723535459</v>
      </c>
      <c r="AR80">
        <f t="shared" si="0"/>
        <v>0</v>
      </c>
      <c r="AS80">
        <f t="shared" si="0"/>
        <v>63144.515201181574</v>
      </c>
      <c r="AT80">
        <f t="shared" si="0"/>
        <v>180402.244566779</v>
      </c>
      <c r="AU80">
        <f t="shared" si="0"/>
        <v>49045.326169806191</v>
      </c>
    </row>
    <row r="81" spans="1:47" x14ac:dyDescent="0.25">
      <c r="A81" s="146"/>
      <c r="B81" s="1" t="s">
        <v>5</v>
      </c>
      <c r="C81" s="1" t="s">
        <v>5</v>
      </c>
      <c r="D81" s="1" t="s">
        <v>42</v>
      </c>
      <c r="E81">
        <f t="shared" si="0"/>
        <v>2.4909390089236988E-3</v>
      </c>
      <c r="F81">
        <f t="shared" si="0"/>
        <v>7.8443053192849737E-4</v>
      </c>
      <c r="G81">
        <f t="shared" si="0"/>
        <v>1.302586109369562E-2</v>
      </c>
      <c r="H81">
        <f t="shared" si="0"/>
        <v>4.1403916286674922E-4</v>
      </c>
      <c r="I81">
        <f t="shared" si="0"/>
        <v>5.2445668555418695E-4</v>
      </c>
      <c r="J81">
        <f t="shared" si="0"/>
        <v>2.8171524149488381E-4</v>
      </c>
      <c r="K81">
        <f t="shared" si="0"/>
        <v>2.719248899540235E-5</v>
      </c>
      <c r="L81">
        <f t="shared" si="0"/>
        <v>5.7065096278699511E-4</v>
      </c>
      <c r="M81">
        <f t="shared" si="0"/>
        <v>1.9458947905166046E-4</v>
      </c>
      <c r="N81">
        <f t="shared" si="0"/>
        <v>8.0193792613233371E-5</v>
      </c>
      <c r="O81">
        <f t="shared" si="0"/>
        <v>4.2085025452402468E-5</v>
      </c>
      <c r="P81">
        <f t="shared" si="0"/>
        <v>3.4816086821746169E-3</v>
      </c>
      <c r="Q81">
        <f t="shared" si="0"/>
        <v>5.2490997627189248E-4</v>
      </c>
      <c r="R81">
        <f t="shared" si="0"/>
        <v>3.1135167358717889E-6</v>
      </c>
      <c r="S81">
        <f t="shared" si="0"/>
        <v>0</v>
      </c>
      <c r="T81">
        <f t="shared" si="0"/>
        <v>3.3927176693026949E-4</v>
      </c>
      <c r="U81">
        <f t="shared" si="0"/>
        <v>9.4500514066583701E-4</v>
      </c>
      <c r="V81">
        <f t="shared" si="0"/>
        <v>1.3856237354757366E-3</v>
      </c>
      <c r="W81">
        <f t="shared" si="0"/>
        <v>1.0993332842695121E-3</v>
      </c>
      <c r="X81">
        <f t="shared" si="0"/>
        <v>1.242360249645337E-3</v>
      </c>
      <c r="Y81">
        <f t="shared" si="0"/>
        <v>7.6572431208479518E-6</v>
      </c>
      <c r="Z81">
        <f t="shared" si="0"/>
        <v>3.7281275912902461E-5</v>
      </c>
      <c r="AA81">
        <f t="shared" si="0"/>
        <v>8.726509727995655E-4</v>
      </c>
      <c r="AB81">
        <f t="shared" si="0"/>
        <v>1.8675621157103336E-5</v>
      </c>
      <c r="AC81">
        <f t="shared" si="0"/>
        <v>1.34383973216751E-6</v>
      </c>
      <c r="AD81">
        <f t="shared" si="0"/>
        <v>1.0642506317817219E-6</v>
      </c>
      <c r="AE81">
        <f t="shared" si="0"/>
        <v>5.8224856227358305E-6</v>
      </c>
      <c r="AF81">
        <f t="shared" si="0"/>
        <v>1.053094051171707E-6</v>
      </c>
      <c r="AG81">
        <f t="shared" si="0"/>
        <v>1.682829567160222E-7</v>
      </c>
      <c r="AH81">
        <f t="shared" si="0"/>
        <v>7.8360606392437086E-6</v>
      </c>
      <c r="AI81">
        <f t="shared" si="0"/>
        <v>1.5785774816500889E-6</v>
      </c>
      <c r="AJ81">
        <f t="shared" si="0"/>
        <v>2.502060693305767E-4</v>
      </c>
      <c r="AK81">
        <f t="shared" si="0"/>
        <v>0</v>
      </c>
      <c r="AL81">
        <f t="shared" si="0"/>
        <v>2.5446576193479515E-4</v>
      </c>
      <c r="AM81">
        <f t="shared" si="0"/>
        <v>8.4723060031728853E-4</v>
      </c>
      <c r="AN81">
        <f t="shared" si="0"/>
        <v>0</v>
      </c>
      <c r="AO81">
        <f t="shared" si="0"/>
        <v>8.8697078026353527E-7</v>
      </c>
      <c r="AP81">
        <f t="shared" si="0"/>
        <v>59017.702100749826</v>
      </c>
      <c r="AQ81">
        <f t="shared" si="0"/>
        <v>0</v>
      </c>
      <c r="AR81">
        <f t="shared" si="0"/>
        <v>36352.098775916929</v>
      </c>
      <c r="AS81">
        <f t="shared" si="0"/>
        <v>61693.842441439068</v>
      </c>
      <c r="AT81">
        <f t="shared" si="0"/>
        <v>101978.6924098239</v>
      </c>
      <c r="AU81">
        <f t="shared" si="0"/>
        <v>61609.226029245947</v>
      </c>
    </row>
    <row r="82" spans="1:47" x14ac:dyDescent="0.25">
      <c r="A82" s="146"/>
      <c r="B82" s="1" t="s">
        <v>6</v>
      </c>
      <c r="C82" s="1" t="s">
        <v>6</v>
      </c>
      <c r="D82" s="1" t="s">
        <v>43</v>
      </c>
      <c r="E82">
        <f t="shared" si="0"/>
        <v>2.6400147020759204E-3</v>
      </c>
      <c r="F82">
        <f t="shared" si="0"/>
        <v>2.3704329105082461E-3</v>
      </c>
      <c r="G82">
        <f t="shared" si="0"/>
        <v>9.2690454836281862E-3</v>
      </c>
      <c r="H82">
        <f t="shared" si="0"/>
        <v>1.8662146459014692E-2</v>
      </c>
      <c r="I82">
        <f t="shared" si="0"/>
        <v>4.548927824647972E-4</v>
      </c>
      <c r="J82">
        <f t="shared" si="0"/>
        <v>8.3220135559548976E-4</v>
      </c>
      <c r="K82">
        <f t="shared" si="0"/>
        <v>2.8518030147613908E-6</v>
      </c>
      <c r="L82">
        <f t="shared" si="0"/>
        <v>9.094843746271751E-3</v>
      </c>
      <c r="M82">
        <f t="shared" si="0"/>
        <v>2.5806491304002032E-3</v>
      </c>
      <c r="N82">
        <f t="shared" si="0"/>
        <v>1.0109275117539337E-4</v>
      </c>
      <c r="O82">
        <f t="shared" si="0"/>
        <v>1.1662721972373803E-5</v>
      </c>
      <c r="P82">
        <f t="shared" si="0"/>
        <v>2.9898152656389855E-3</v>
      </c>
      <c r="Q82">
        <f t="shared" si="0"/>
        <v>9.2608565015016037E-4</v>
      </c>
      <c r="R82">
        <f t="shared" si="0"/>
        <v>3.1428225079486941E-6</v>
      </c>
      <c r="S82">
        <f t="shared" si="0"/>
        <v>0</v>
      </c>
      <c r="T82">
        <f t="shared" si="0"/>
        <v>2.0362268356193881E-4</v>
      </c>
      <c r="U82">
        <f t="shared" si="0"/>
        <v>8.3127028465842549E-5</v>
      </c>
      <c r="V82">
        <f t="shared" si="0"/>
        <v>8.9739560290709677E-5</v>
      </c>
      <c r="W82">
        <f t="shared" si="0"/>
        <v>4.1662849664118119E-4</v>
      </c>
      <c r="X82">
        <f t="shared" si="0"/>
        <v>5.2702516713651066E-4</v>
      </c>
      <c r="Y82">
        <f t="shared" si="0"/>
        <v>1.1450869212379551E-4</v>
      </c>
      <c r="Z82">
        <f t="shared" si="0"/>
        <v>7.1255427169191561E-4</v>
      </c>
      <c r="AA82">
        <f t="shared" si="0"/>
        <v>1.235392069396306E-2</v>
      </c>
      <c r="AB82">
        <f t="shared" si="0"/>
        <v>1.1512259744283119E-5</v>
      </c>
      <c r="AC82">
        <f t="shared" si="0"/>
        <v>5.0586244007927707E-5</v>
      </c>
      <c r="AD82">
        <f t="shared" si="0"/>
        <v>9.5589329500311783E-5</v>
      </c>
      <c r="AE82">
        <f t="shared" si="0"/>
        <v>1.1667450879704463E-4</v>
      </c>
      <c r="AF82">
        <f t="shared" si="0"/>
        <v>7.2874528014013804E-7</v>
      </c>
      <c r="AG82">
        <f t="shared" si="0"/>
        <v>0</v>
      </c>
      <c r="AH82">
        <f t="shared" si="0"/>
        <v>2.1044113328414406E-6</v>
      </c>
      <c r="AI82">
        <f t="shared" si="0"/>
        <v>5.3847061911511861E-5</v>
      </c>
      <c r="AJ82">
        <f t="shared" si="0"/>
        <v>3.4075639352011719E-6</v>
      </c>
      <c r="AK82">
        <f t="shared" si="0"/>
        <v>0</v>
      </c>
      <c r="AL82">
        <f t="shared" si="0"/>
        <v>3.5641341278891827E-6</v>
      </c>
      <c r="AM82">
        <f t="shared" si="0"/>
        <v>2.5826768687217401E-4</v>
      </c>
      <c r="AN82">
        <f t="shared" si="0"/>
        <v>0</v>
      </c>
      <c r="AO82">
        <f t="shared" si="0"/>
        <v>4.7654239960006172E-5</v>
      </c>
      <c r="AP82">
        <f t="shared" si="0"/>
        <v>0</v>
      </c>
      <c r="AQ82">
        <f t="shared" si="0"/>
        <v>0</v>
      </c>
      <c r="AR82">
        <f t="shared" si="0"/>
        <v>2.5501932283367705E-4</v>
      </c>
      <c r="AS82">
        <f t="shared" si="0"/>
        <v>3339.7659416551251</v>
      </c>
      <c r="AT82">
        <f t="shared" si="0"/>
        <v>5682.6321296386895</v>
      </c>
      <c r="AU82">
        <f t="shared" si="0"/>
        <v>2855.3421384789549</v>
      </c>
    </row>
    <row r="83" spans="1:47" x14ac:dyDescent="0.25">
      <c r="A83" s="146"/>
      <c r="B83" s="1" t="s">
        <v>7</v>
      </c>
      <c r="C83" s="1" t="s">
        <v>7</v>
      </c>
      <c r="D83" s="1" t="s">
        <v>44</v>
      </c>
      <c r="E83">
        <f t="shared" si="0"/>
        <v>1.201743389207259E-3</v>
      </c>
      <c r="F83">
        <f t="shared" si="0"/>
        <v>4.3430679828748752E-4</v>
      </c>
      <c r="G83">
        <f t="shared" si="0"/>
        <v>2.3644773714496469E-3</v>
      </c>
      <c r="H83">
        <f t="shared" si="0"/>
        <v>1.0115096209286852E-2</v>
      </c>
      <c r="I83">
        <f t="shared" si="0"/>
        <v>0.12079267087010707</v>
      </c>
      <c r="J83">
        <f t="shared" si="0"/>
        <v>5.1478282232711448E-4</v>
      </c>
      <c r="K83">
        <f t="shared" si="0"/>
        <v>1.6678731569921812E-4</v>
      </c>
      <c r="L83">
        <f t="shared" si="0"/>
        <v>7.5392134288012778E-4</v>
      </c>
      <c r="M83">
        <f t="shared" si="0"/>
        <v>7.9402767708255267E-4</v>
      </c>
      <c r="N83">
        <f t="shared" si="0"/>
        <v>2.6014469710893733E-3</v>
      </c>
      <c r="O83">
        <f t="shared" si="0"/>
        <v>2.189831117769156E-2</v>
      </c>
      <c r="P83">
        <f t="shared" si="0"/>
        <v>1.826592968693445E-3</v>
      </c>
      <c r="Q83">
        <f t="shared" si="0"/>
        <v>5.3061401083367772E-2</v>
      </c>
      <c r="R83">
        <f t="shared" si="0"/>
        <v>3.8300725022069059E-7</v>
      </c>
      <c r="S83">
        <f t="shared" si="0"/>
        <v>0</v>
      </c>
      <c r="T83">
        <f t="shared" si="0"/>
        <v>6.5543270468254968E-4</v>
      </c>
      <c r="U83">
        <f t="shared" si="0"/>
        <v>5.4930259605628375E-4</v>
      </c>
      <c r="V83">
        <f t="shared" si="0"/>
        <v>4.239216589107739E-7</v>
      </c>
      <c r="W83">
        <f t="shared" si="0"/>
        <v>1.996568440329949E-4</v>
      </c>
      <c r="X83">
        <f t="shared" si="0"/>
        <v>7.0263597044773547E-4</v>
      </c>
      <c r="Y83">
        <f t="shared" si="0"/>
        <v>7.1782760571753818E-4</v>
      </c>
      <c r="Z83">
        <f t="shared" si="0"/>
        <v>4.0025112371284001E-4</v>
      </c>
      <c r="AA83">
        <f t="shared" si="0"/>
        <v>1.1588369268296743E-3</v>
      </c>
      <c r="AB83">
        <f t="shared" si="0"/>
        <v>9.1788495683074874E-4</v>
      </c>
      <c r="AC83">
        <f t="shared" si="0"/>
        <v>4.8291919910446668E-5</v>
      </c>
      <c r="AD83">
        <f t="shared" si="0"/>
        <v>5.9440736165348624E-5</v>
      </c>
      <c r="AE83">
        <f t="shared" si="0"/>
        <v>6.3659432063359225E-4</v>
      </c>
      <c r="AF83">
        <f t="shared" si="0"/>
        <v>5.3137600519764989E-4</v>
      </c>
      <c r="AG83">
        <f t="shared" si="0"/>
        <v>1.8457883110623484E-5</v>
      </c>
      <c r="AH83">
        <f t="shared" si="0"/>
        <v>3.634757533813932E-3</v>
      </c>
      <c r="AI83">
        <f t="shared" si="0"/>
        <v>6.7532199908497325E-5</v>
      </c>
      <c r="AJ83">
        <f t="shared" si="0"/>
        <v>1.4809989910722571E-2</v>
      </c>
      <c r="AK83">
        <f t="shared" si="0"/>
        <v>0</v>
      </c>
      <c r="AL83">
        <f t="shared" si="0"/>
        <v>1.5030544169859871E-2</v>
      </c>
      <c r="AM83">
        <f t="shared" si="0"/>
        <v>6.679429641660308E-3</v>
      </c>
      <c r="AN83">
        <f t="shared" si="0"/>
        <v>0</v>
      </c>
      <c r="AO83">
        <f t="shared" si="0"/>
        <v>1.5005673081684807E-4</v>
      </c>
      <c r="AP83">
        <f t="shared" si="0"/>
        <v>3855.6870459373781</v>
      </c>
      <c r="AQ83">
        <f t="shared" si="0"/>
        <v>0</v>
      </c>
      <c r="AR83">
        <f t="shared" si="0"/>
        <v>0.4550543284598989</v>
      </c>
      <c r="AS83">
        <f t="shared" si="0"/>
        <v>3286.4062093040811</v>
      </c>
      <c r="AT83">
        <f t="shared" si="0"/>
        <v>26877.722674517121</v>
      </c>
      <c r="AU83">
        <f t="shared" si="0"/>
        <v>5580.175910218235</v>
      </c>
    </row>
    <row r="84" spans="1:47" x14ac:dyDescent="0.25">
      <c r="A84" s="146"/>
      <c r="B84" s="1" t="s">
        <v>8</v>
      </c>
      <c r="C84" s="1" t="s">
        <v>8</v>
      </c>
      <c r="D84" s="1" t="s">
        <v>45</v>
      </c>
      <c r="E84">
        <f t="shared" si="0"/>
        <v>5.229999391297372E-3</v>
      </c>
      <c r="F84">
        <f t="shared" si="0"/>
        <v>7.4080774007446179E-3</v>
      </c>
      <c r="G84">
        <f t="shared" si="0"/>
        <v>1.9925871643239009E-3</v>
      </c>
      <c r="H84">
        <f t="shared" si="0"/>
        <v>1.0172962232037966E-2</v>
      </c>
      <c r="I84">
        <f t="shared" si="0"/>
        <v>5.4081912169725906E-3</v>
      </c>
      <c r="J84">
        <f t="shared" si="0"/>
        <v>0.12731606673885973</v>
      </c>
      <c r="K84">
        <f t="shared" si="0"/>
        <v>3.0020012937839692E-3</v>
      </c>
      <c r="L84">
        <f t="shared" si="0"/>
        <v>7.136560449532957E-3</v>
      </c>
      <c r="M84">
        <f t="shared" si="0"/>
        <v>1.7277762404054348E-2</v>
      </c>
      <c r="N84">
        <f t="shared" si="0"/>
        <v>7.120373284184295E-4</v>
      </c>
      <c r="O84">
        <f t="shared" si="0"/>
        <v>1.1964502023108152E-3</v>
      </c>
      <c r="P84">
        <f t="shared" si="0"/>
        <v>3.8672602344856644E-3</v>
      </c>
      <c r="Q84">
        <f t="shared" si="0"/>
        <v>2.1521892854464561E-3</v>
      </c>
      <c r="R84">
        <f t="shared" si="0"/>
        <v>7.0894570313171582E-5</v>
      </c>
      <c r="S84">
        <f t="shared" si="0"/>
        <v>0</v>
      </c>
      <c r="T84">
        <f t="shared" si="0"/>
        <v>5.5246273535518959E-4</v>
      </c>
      <c r="U84">
        <f t="shared" si="0"/>
        <v>1.5257502755083702E-3</v>
      </c>
      <c r="V84">
        <f t="shared" si="0"/>
        <v>6.556109597439752E-4</v>
      </c>
      <c r="W84">
        <f t="shared" si="0"/>
        <v>7.8755401842242039E-3</v>
      </c>
      <c r="X84">
        <f t="shared" si="0"/>
        <v>6.4100145866029211E-3</v>
      </c>
      <c r="Y84">
        <f t="shared" si="0"/>
        <v>6.2602932940493199E-4</v>
      </c>
      <c r="Z84">
        <f t="shared" si="0"/>
        <v>4.0133912377402119E-3</v>
      </c>
      <c r="AA84">
        <f t="shared" si="0"/>
        <v>9.9753423848321175E-3</v>
      </c>
      <c r="AB84">
        <f t="shared" si="0"/>
        <v>7.0918745323759753E-4</v>
      </c>
      <c r="AC84">
        <f t="shared" si="0"/>
        <v>6.7996596967666466E-5</v>
      </c>
      <c r="AD84">
        <f t="shared" si="0"/>
        <v>7.557924119108417E-5</v>
      </c>
      <c r="AE84">
        <f t="shared" si="0"/>
        <v>4.1108789976526954E-4</v>
      </c>
      <c r="AF84">
        <f t="shared" si="0"/>
        <v>2.2911168251682138E-4</v>
      </c>
      <c r="AG84">
        <f t="shared" si="0"/>
        <v>4.268863709548466E-6</v>
      </c>
      <c r="AH84">
        <f t="shared" si="0"/>
        <v>9.9271572446870781E-4</v>
      </c>
      <c r="AI84">
        <f t="shared" si="0"/>
        <v>8.6434636062964837E-5</v>
      </c>
      <c r="AJ84">
        <f t="shared" si="0"/>
        <v>3.1975545186436701E-4</v>
      </c>
      <c r="AK84">
        <f t="shared" si="0"/>
        <v>0</v>
      </c>
      <c r="AL84">
        <f t="shared" si="0"/>
        <v>3.2741295140953429E-4</v>
      </c>
      <c r="AM84">
        <f t="shared" si="0"/>
        <v>3.821559974142671E-3</v>
      </c>
      <c r="AN84">
        <f t="shared" si="0"/>
        <v>0</v>
      </c>
      <c r="AO84">
        <f t="shared" si="0"/>
        <v>1.7680184145285767E-4</v>
      </c>
      <c r="AP84">
        <f t="shared" si="0"/>
        <v>11156.675626368306</v>
      </c>
      <c r="AQ84">
        <f t="shared" si="0"/>
        <v>0</v>
      </c>
      <c r="AR84">
        <f t="shared" si="0"/>
        <v>17157.049317000001</v>
      </c>
      <c r="AS84">
        <f t="shared" ref="AS84:AU99" si="1">AS10+AS47</f>
        <v>10768.347929335871</v>
      </c>
      <c r="AT84">
        <f t="shared" si="1"/>
        <v>60977.026403214033</v>
      </c>
      <c r="AU84">
        <f t="shared" si="1"/>
        <v>12895.09758013118</v>
      </c>
    </row>
    <row r="85" spans="1:47" x14ac:dyDescent="0.25">
      <c r="A85" s="146"/>
      <c r="B85" s="1" t="s">
        <v>9</v>
      </c>
      <c r="C85" s="1" t="s">
        <v>9</v>
      </c>
      <c r="D85" s="1" t="s">
        <v>46</v>
      </c>
      <c r="E85">
        <f t="shared" ref="E85:AT91" si="2">E11+E48</f>
        <v>7.0071842863243562E-3</v>
      </c>
      <c r="F85">
        <f t="shared" si="2"/>
        <v>6.6147926043127114E-4</v>
      </c>
      <c r="G85">
        <f t="shared" si="2"/>
        <v>0</v>
      </c>
      <c r="H85">
        <f t="shared" si="2"/>
        <v>2.4019693468729307E-5</v>
      </c>
      <c r="I85">
        <f t="shared" si="2"/>
        <v>1.8597873163534137E-5</v>
      </c>
      <c r="J85">
        <f t="shared" si="2"/>
        <v>6.6732682594064694E-6</v>
      </c>
      <c r="K85">
        <f t="shared" si="2"/>
        <v>0</v>
      </c>
      <c r="L85">
        <f t="shared" si="2"/>
        <v>9.0685246391888382E-5</v>
      </c>
      <c r="M85">
        <f t="shared" si="2"/>
        <v>4.3446207278568806E-4</v>
      </c>
      <c r="N85">
        <f t="shared" si="2"/>
        <v>0</v>
      </c>
      <c r="O85">
        <f t="shared" si="2"/>
        <v>8.7355363334169967E-5</v>
      </c>
      <c r="P85">
        <f t="shared" si="2"/>
        <v>5.9768810756885077E-6</v>
      </c>
      <c r="Q85">
        <f t="shared" si="2"/>
        <v>3.3736746802893075E-5</v>
      </c>
      <c r="R85">
        <f t="shared" si="2"/>
        <v>3.6832779613071564E-9</v>
      </c>
      <c r="S85">
        <f t="shared" si="2"/>
        <v>0</v>
      </c>
      <c r="T85">
        <f t="shared" si="2"/>
        <v>2.4525858482351503E-6</v>
      </c>
      <c r="U85">
        <f t="shared" si="2"/>
        <v>0</v>
      </c>
      <c r="V85">
        <f t="shared" si="2"/>
        <v>0</v>
      </c>
      <c r="W85">
        <f t="shared" si="2"/>
        <v>7.6434290939990829E-6</v>
      </c>
      <c r="X85">
        <f t="shared" si="2"/>
        <v>1.044533068307516E-5</v>
      </c>
      <c r="Y85">
        <f t="shared" si="2"/>
        <v>1.4420405587717381E-4</v>
      </c>
      <c r="Z85">
        <f t="shared" si="2"/>
        <v>2.634616301794208E-6</v>
      </c>
      <c r="AA85">
        <f t="shared" si="2"/>
        <v>1.3959336847337418E-4</v>
      </c>
      <c r="AB85">
        <f t="shared" si="2"/>
        <v>2.3543281322134093E-4</v>
      </c>
      <c r="AC85">
        <f t="shared" si="2"/>
        <v>7.1472608114274183E-5</v>
      </c>
      <c r="AD85">
        <f t="shared" si="2"/>
        <v>6.5241617582245619E-5</v>
      </c>
      <c r="AE85">
        <f t="shared" si="2"/>
        <v>6.7263489285654616E-4</v>
      </c>
      <c r="AF85">
        <f t="shared" si="2"/>
        <v>5.5805551667746514E-4</v>
      </c>
      <c r="AG85">
        <f t="shared" si="2"/>
        <v>0</v>
      </c>
      <c r="AH85">
        <f t="shared" si="2"/>
        <v>1.2070607486339277E-3</v>
      </c>
      <c r="AI85">
        <f t="shared" si="2"/>
        <v>1.0523546747149916E-4</v>
      </c>
      <c r="AJ85">
        <f t="shared" si="2"/>
        <v>9.2743173440179719E-10</v>
      </c>
      <c r="AK85">
        <f t="shared" si="2"/>
        <v>0</v>
      </c>
      <c r="AL85">
        <f t="shared" si="2"/>
        <v>0</v>
      </c>
      <c r="AM85">
        <f t="shared" si="2"/>
        <v>2.399501936035643E-6</v>
      </c>
      <c r="AN85">
        <f t="shared" si="2"/>
        <v>0</v>
      </c>
      <c r="AO85">
        <f t="shared" si="2"/>
        <v>4.9404544219169638E-5</v>
      </c>
      <c r="AP85">
        <f t="shared" si="2"/>
        <v>33.838637849581971</v>
      </c>
      <c r="AQ85">
        <f t="shared" si="2"/>
        <v>68.071650563007921</v>
      </c>
      <c r="AR85">
        <f t="shared" si="2"/>
        <v>0</v>
      </c>
      <c r="AS85">
        <f t="shared" si="2"/>
        <v>249.73539219838321</v>
      </c>
      <c r="AT85">
        <f t="shared" si="2"/>
        <v>552.65792062969047</v>
      </c>
      <c r="AU85">
        <f t="shared" si="1"/>
        <v>647.4491549064569</v>
      </c>
    </row>
    <row r="86" spans="1:47" x14ac:dyDescent="0.25">
      <c r="A86" s="146"/>
      <c r="B86" s="1" t="s">
        <v>10</v>
      </c>
      <c r="C86" s="1" t="s">
        <v>10</v>
      </c>
      <c r="D86" s="1" t="s">
        <v>47</v>
      </c>
      <c r="E86">
        <f t="shared" si="2"/>
        <v>1.7089488580111521E-2</v>
      </c>
      <c r="F86">
        <f t="shared" si="2"/>
        <v>5.0521049406709005E-3</v>
      </c>
      <c r="G86">
        <f t="shared" si="2"/>
        <v>3.1472194232052401E-3</v>
      </c>
      <c r="H86">
        <f t="shared" si="2"/>
        <v>1.8577724686617399E-2</v>
      </c>
      <c r="I86">
        <f t="shared" si="2"/>
        <v>3.674704857677135E-3</v>
      </c>
      <c r="J86">
        <f t="shared" si="2"/>
        <v>7.3041026085539163E-3</v>
      </c>
      <c r="K86">
        <f t="shared" si="2"/>
        <v>1.6129406921674042E-2</v>
      </c>
      <c r="L86">
        <f t="shared" si="2"/>
        <v>3.330637020368158E-2</v>
      </c>
      <c r="M86">
        <f t="shared" si="2"/>
        <v>5.9431206105192334E-2</v>
      </c>
      <c r="N86">
        <f t="shared" si="2"/>
        <v>2.7145646487908718E-3</v>
      </c>
      <c r="O86">
        <f t="shared" si="2"/>
        <v>1.2831544107253305E-2</v>
      </c>
      <c r="P86">
        <f t="shared" si="2"/>
        <v>4.8083465271728659E-3</v>
      </c>
      <c r="Q86">
        <f t="shared" si="2"/>
        <v>4.500319540916173E-3</v>
      </c>
      <c r="R86">
        <f t="shared" si="2"/>
        <v>1.8881254903710623E-4</v>
      </c>
      <c r="S86">
        <f t="shared" si="2"/>
        <v>0</v>
      </c>
      <c r="T86">
        <f t="shared" si="2"/>
        <v>5.3256631116263145E-5</v>
      </c>
      <c r="U86">
        <f t="shared" si="2"/>
        <v>4.1583416071430614E-4</v>
      </c>
      <c r="V86">
        <f t="shared" si="2"/>
        <v>4.1953903690791663E-4</v>
      </c>
      <c r="W86">
        <f t="shared" si="2"/>
        <v>8.8106500956856024E-4</v>
      </c>
      <c r="X86">
        <f t="shared" si="2"/>
        <v>5.168643267764705E-3</v>
      </c>
      <c r="Y86">
        <f t="shared" si="2"/>
        <v>6.9938215705431295E-2</v>
      </c>
      <c r="Z86">
        <f t="shared" si="2"/>
        <v>1.5156798323979191E-3</v>
      </c>
      <c r="AA86">
        <f t="shared" si="2"/>
        <v>5.126962068455268E-2</v>
      </c>
      <c r="AB86">
        <f t="shared" si="2"/>
        <v>5.3036694053400927E-3</v>
      </c>
      <c r="AC86">
        <f t="shared" si="2"/>
        <v>1.0470672989138358E-2</v>
      </c>
      <c r="AD86">
        <f t="shared" si="2"/>
        <v>3.3202514093203577E-3</v>
      </c>
      <c r="AE86">
        <f t="shared" si="2"/>
        <v>3.2844515178729917E-3</v>
      </c>
      <c r="AF86">
        <f t="shared" si="2"/>
        <v>4.1432820442508511E-3</v>
      </c>
      <c r="AG86">
        <f t="shared" si="2"/>
        <v>1.3992630680338192E-4</v>
      </c>
      <c r="AH86">
        <f t="shared" si="2"/>
        <v>1.6102509956531667E-2</v>
      </c>
      <c r="AI86">
        <f t="shared" si="2"/>
        <v>7.3751022744209709E-3</v>
      </c>
      <c r="AJ86">
        <f t="shared" si="2"/>
        <v>8.2736552702351973E-2</v>
      </c>
      <c r="AK86">
        <f t="shared" si="2"/>
        <v>0</v>
      </c>
      <c r="AL86">
        <f t="shared" si="2"/>
        <v>8.3968423776628817E-2</v>
      </c>
      <c r="AM86">
        <f t="shared" si="2"/>
        <v>5.0000527077375574E-3</v>
      </c>
      <c r="AN86">
        <f t="shared" si="2"/>
        <v>0</v>
      </c>
      <c r="AO86">
        <f t="shared" si="2"/>
        <v>4.3059796049499215E-3</v>
      </c>
      <c r="AP86">
        <f t="shared" si="2"/>
        <v>10609.100217468005</v>
      </c>
      <c r="AQ86">
        <f t="shared" si="2"/>
        <v>3255.9932952219287</v>
      </c>
      <c r="AR86">
        <f t="shared" si="2"/>
        <v>0</v>
      </c>
      <c r="AS86">
        <f t="shared" si="2"/>
        <v>24571.907861048461</v>
      </c>
      <c r="AT86">
        <f t="shared" si="2"/>
        <v>39400.096539058177</v>
      </c>
      <c r="AU86">
        <f t="shared" si="1"/>
        <v>22943.69606335225</v>
      </c>
    </row>
    <row r="87" spans="1:47" x14ac:dyDescent="0.25">
      <c r="A87" s="146"/>
      <c r="B87" s="1" t="s">
        <v>11</v>
      </c>
      <c r="C87" s="1" t="s">
        <v>11</v>
      </c>
      <c r="D87" s="1" t="s">
        <v>48</v>
      </c>
      <c r="E87">
        <f t="shared" si="2"/>
        <v>4.1768934081787877E-3</v>
      </c>
      <c r="F87">
        <f t="shared" si="2"/>
        <v>1.0151361402935474E-2</v>
      </c>
      <c r="G87">
        <f t="shared" si="2"/>
        <v>0.18737268147475217</v>
      </c>
      <c r="H87">
        <f t="shared" si="2"/>
        <v>2.0495187572417264E-2</v>
      </c>
      <c r="I87">
        <f t="shared" si="2"/>
        <v>4.2842972849290199E-3</v>
      </c>
      <c r="J87">
        <f t="shared" si="2"/>
        <v>1.497874919697367E-2</v>
      </c>
      <c r="K87">
        <f t="shared" si="2"/>
        <v>2.0325960508001191E-3</v>
      </c>
      <c r="L87">
        <f t="shared" si="2"/>
        <v>3.1729524852503882E-2</v>
      </c>
      <c r="M87">
        <f t="shared" si="2"/>
        <v>0.12737396949510701</v>
      </c>
      <c r="N87">
        <f t="shared" si="2"/>
        <v>5.8117135486215549E-3</v>
      </c>
      <c r="O87">
        <f t="shared" si="2"/>
        <v>3.3421942770254409E-3</v>
      </c>
      <c r="P87">
        <f t="shared" si="2"/>
        <v>2.0037088066989645E-2</v>
      </c>
      <c r="Q87">
        <f t="shared" si="2"/>
        <v>2.1942717847787299E-2</v>
      </c>
      <c r="R87">
        <f t="shared" si="2"/>
        <v>7.0346040692037201E-4</v>
      </c>
      <c r="S87">
        <f t="shared" si="2"/>
        <v>0</v>
      </c>
      <c r="T87">
        <f t="shared" si="2"/>
        <v>4.7336280702557285E-3</v>
      </c>
      <c r="U87">
        <f t="shared" si="2"/>
        <v>2.1336935902928613E-3</v>
      </c>
      <c r="V87">
        <f t="shared" si="2"/>
        <v>1.657191035051683E-3</v>
      </c>
      <c r="W87">
        <f t="shared" si="2"/>
        <v>1.4061384122646778E-3</v>
      </c>
      <c r="X87">
        <f t="shared" si="2"/>
        <v>6.3719495844051705E-4</v>
      </c>
      <c r="Y87">
        <f t="shared" si="2"/>
        <v>2.231106985566055E-3</v>
      </c>
      <c r="Z87">
        <f t="shared" si="2"/>
        <v>4.3552265965589206E-3</v>
      </c>
      <c r="AA87">
        <f t="shared" si="2"/>
        <v>6.6715542227288677E-2</v>
      </c>
      <c r="AB87">
        <f t="shared" si="2"/>
        <v>1.1458838798452209E-3</v>
      </c>
      <c r="AC87">
        <f t="shared" si="2"/>
        <v>7.1322912950088028E-3</v>
      </c>
      <c r="AD87">
        <f t="shared" si="2"/>
        <v>8.3589913660624751E-3</v>
      </c>
      <c r="AE87">
        <f t="shared" si="2"/>
        <v>1.3633410797577523E-2</v>
      </c>
      <c r="AF87">
        <f t="shared" si="2"/>
        <v>3.6116378040730967E-5</v>
      </c>
      <c r="AG87">
        <f t="shared" si="2"/>
        <v>0</v>
      </c>
      <c r="AH87">
        <f t="shared" si="2"/>
        <v>2.369378317534002E-4</v>
      </c>
      <c r="AI87">
        <f t="shared" si="2"/>
        <v>7.6730014783159758E-3</v>
      </c>
      <c r="AJ87">
        <f t="shared" si="2"/>
        <v>2.4382350468388131E-2</v>
      </c>
      <c r="AK87">
        <f t="shared" si="2"/>
        <v>0</v>
      </c>
      <c r="AL87">
        <f t="shared" si="2"/>
        <v>2.4745292203442182E-2</v>
      </c>
      <c r="AM87">
        <f t="shared" si="2"/>
        <v>3.550376242731682E-3</v>
      </c>
      <c r="AN87">
        <f t="shared" si="2"/>
        <v>0</v>
      </c>
      <c r="AO87">
        <f t="shared" si="2"/>
        <v>7.8767898942274477E-3</v>
      </c>
      <c r="AP87">
        <f t="shared" si="2"/>
        <v>6513.9431021079181</v>
      </c>
      <c r="AQ87">
        <f t="shared" si="2"/>
        <v>43040.609062381933</v>
      </c>
      <c r="AR87">
        <f t="shared" si="2"/>
        <v>0</v>
      </c>
      <c r="AS87">
        <f t="shared" si="2"/>
        <v>24384.256399467238</v>
      </c>
      <c r="AT87">
        <f t="shared" si="2"/>
        <v>104115.9538241573</v>
      </c>
      <c r="AU87">
        <f t="shared" si="1"/>
        <v>28095.518107345812</v>
      </c>
    </row>
    <row r="88" spans="1:47" x14ac:dyDescent="0.25">
      <c r="A88" s="146"/>
      <c r="B88" s="1" t="s">
        <v>12</v>
      </c>
      <c r="C88" s="1">
        <v>10</v>
      </c>
      <c r="D88" s="1" t="s">
        <v>49</v>
      </c>
      <c r="E88">
        <f t="shared" si="2"/>
        <v>7.9902151088101243E-4</v>
      </c>
      <c r="F88">
        <f t="shared" si="2"/>
        <v>4.8504842500803383E-5</v>
      </c>
      <c r="G88">
        <f t="shared" si="2"/>
        <v>2.6085246908881622E-2</v>
      </c>
      <c r="H88">
        <f t="shared" si="2"/>
        <v>0</v>
      </c>
      <c r="I88">
        <f t="shared" si="2"/>
        <v>1.3980798816427721E-2</v>
      </c>
      <c r="J88">
        <f t="shared" si="2"/>
        <v>3.5213373853837414E-4</v>
      </c>
      <c r="K88">
        <f t="shared" si="2"/>
        <v>1.5690818168427465E-7</v>
      </c>
      <c r="L88">
        <f t="shared" si="2"/>
        <v>7.4944349086524529E-4</v>
      </c>
      <c r="M88">
        <f t="shared" si="2"/>
        <v>2.4960151414722509E-3</v>
      </c>
      <c r="N88">
        <f t="shared" si="2"/>
        <v>7.0349815357500595E-2</v>
      </c>
      <c r="O88">
        <f t="shared" si="2"/>
        <v>6.2807809250149636E-5</v>
      </c>
      <c r="P88">
        <f t="shared" si="2"/>
        <v>2.5764066941114459E-2</v>
      </c>
      <c r="Q88">
        <f t="shared" si="2"/>
        <v>9.9109234740413846E-3</v>
      </c>
      <c r="R88">
        <f t="shared" si="2"/>
        <v>3.7370489960781179E-5</v>
      </c>
      <c r="S88">
        <f t="shared" si="2"/>
        <v>0</v>
      </c>
      <c r="T88">
        <f t="shared" si="2"/>
        <v>1.0997284952844576E-7</v>
      </c>
      <c r="U88">
        <f t="shared" si="2"/>
        <v>1.7471483719033784E-5</v>
      </c>
      <c r="V88">
        <f t="shared" si="2"/>
        <v>3.0232368060003329E-6</v>
      </c>
      <c r="W88">
        <f t="shared" si="2"/>
        <v>3.8595052540080731E-4</v>
      </c>
      <c r="X88">
        <f t="shared" si="2"/>
        <v>4.6622151072259012E-7</v>
      </c>
      <c r="Y88">
        <f t="shared" si="2"/>
        <v>1.1194848997767271E-3</v>
      </c>
      <c r="Z88">
        <f t="shared" si="2"/>
        <v>1.3326006168683628E-4</v>
      </c>
      <c r="AA88">
        <f t="shared" si="2"/>
        <v>1.1537204249387331E-3</v>
      </c>
      <c r="AB88">
        <f t="shared" si="2"/>
        <v>2.0956408279182678E-4</v>
      </c>
      <c r="AC88">
        <f t="shared" si="2"/>
        <v>1.1751720173920502E-4</v>
      </c>
      <c r="AD88">
        <f t="shared" si="2"/>
        <v>1.4141007553532248E-4</v>
      </c>
      <c r="AE88">
        <f t="shared" si="2"/>
        <v>1.6178390640876204E-4</v>
      </c>
      <c r="AF88">
        <f t="shared" si="2"/>
        <v>3.0990882795658732E-7</v>
      </c>
      <c r="AG88">
        <f t="shared" si="2"/>
        <v>0</v>
      </c>
      <c r="AH88">
        <f t="shared" si="2"/>
        <v>1.296537754757453E-6</v>
      </c>
      <c r="AI88">
        <f t="shared" si="2"/>
        <v>1.2966794983550531E-4</v>
      </c>
      <c r="AJ88">
        <f t="shared" si="2"/>
        <v>5.2770181378198407E-4</v>
      </c>
      <c r="AK88">
        <f t="shared" si="2"/>
        <v>0</v>
      </c>
      <c r="AL88">
        <f t="shared" si="2"/>
        <v>5.3555685355371671E-4</v>
      </c>
      <c r="AM88">
        <f t="shared" si="2"/>
        <v>3.4375719175481841E-6</v>
      </c>
      <c r="AN88">
        <f t="shared" si="2"/>
        <v>0</v>
      </c>
      <c r="AO88">
        <f t="shared" si="2"/>
        <v>1.1239473582834756E-4</v>
      </c>
      <c r="AP88">
        <f t="shared" si="2"/>
        <v>6.7855023184723029E-3</v>
      </c>
      <c r="AQ88">
        <f t="shared" si="2"/>
        <v>0</v>
      </c>
      <c r="AR88">
        <f t="shared" si="2"/>
        <v>203.46819340903102</v>
      </c>
      <c r="AS88">
        <f t="shared" si="2"/>
        <v>15697.630655736381</v>
      </c>
      <c r="AT88">
        <f t="shared" si="2"/>
        <v>25844.259755726929</v>
      </c>
      <c r="AU88">
        <f t="shared" si="1"/>
        <v>10153.06346801823</v>
      </c>
    </row>
    <row r="89" spans="1:47" x14ac:dyDescent="0.25">
      <c r="A89" s="146"/>
      <c r="B89" s="1" t="s">
        <v>13</v>
      </c>
      <c r="C89" s="1">
        <v>11</v>
      </c>
      <c r="D89" s="1" t="s">
        <v>50</v>
      </c>
      <c r="E89">
        <f t="shared" si="2"/>
        <v>9.2867612733331086E-7</v>
      </c>
      <c r="F89">
        <f t="shared" si="2"/>
        <v>1.9622979139261563E-4</v>
      </c>
      <c r="G89">
        <f t="shared" si="2"/>
        <v>1.4275167771383372E-2</v>
      </c>
      <c r="H89">
        <f t="shared" si="2"/>
        <v>5.994356432487153E-3</v>
      </c>
      <c r="I89">
        <f t="shared" si="2"/>
        <v>3.1357763025333892E-3</v>
      </c>
      <c r="J89">
        <f t="shared" si="2"/>
        <v>1.1774352356344847E-3</v>
      </c>
      <c r="K89">
        <f t="shared" si="2"/>
        <v>0</v>
      </c>
      <c r="L89">
        <f t="shared" si="2"/>
        <v>8.6748328828647903E-3</v>
      </c>
      <c r="M89">
        <f t="shared" si="2"/>
        <v>2.9459237367231682E-3</v>
      </c>
      <c r="N89">
        <f t="shared" si="2"/>
        <v>8.5341050504327606E-3</v>
      </c>
      <c r="O89">
        <f t="shared" si="2"/>
        <v>0.22305625105365559</v>
      </c>
      <c r="P89">
        <f t="shared" si="2"/>
        <v>2.0550614817415477E-2</v>
      </c>
      <c r="Q89">
        <f t="shared" si="2"/>
        <v>7.5984287101567285E-3</v>
      </c>
      <c r="R89">
        <f t="shared" si="2"/>
        <v>1.2670927789110601E-9</v>
      </c>
      <c r="S89">
        <f t="shared" si="2"/>
        <v>0</v>
      </c>
      <c r="T89">
        <f t="shared" si="2"/>
        <v>3.3044900862323588E-9</v>
      </c>
      <c r="U89">
        <f t="shared" si="2"/>
        <v>3.8410884979769248E-4</v>
      </c>
      <c r="V89">
        <f t="shared" si="2"/>
        <v>2.1547947661492692E-6</v>
      </c>
      <c r="W89">
        <f t="shared" si="2"/>
        <v>9.0099452807789425E-5</v>
      </c>
      <c r="X89">
        <f t="shared" si="2"/>
        <v>3.1322010396265082E-7</v>
      </c>
      <c r="Y89">
        <f t="shared" si="2"/>
        <v>2.8258952842965613E-4</v>
      </c>
      <c r="Z89">
        <f t="shared" si="2"/>
        <v>8.6903274006095137E-4</v>
      </c>
      <c r="AA89">
        <f t="shared" si="2"/>
        <v>1.3354389743455344E-2</v>
      </c>
      <c r="AB89">
        <f t="shared" si="2"/>
        <v>6.5201359733180718E-4</v>
      </c>
      <c r="AC89">
        <f t="shared" si="2"/>
        <v>1.7889067812497836E-5</v>
      </c>
      <c r="AD89">
        <f t="shared" si="2"/>
        <v>2.0366021779263886E-5</v>
      </c>
      <c r="AE89">
        <f t="shared" si="2"/>
        <v>5.687195971436968E-5</v>
      </c>
      <c r="AF89">
        <f t="shared" si="2"/>
        <v>7.6306798571013987E-5</v>
      </c>
      <c r="AG89">
        <f t="shared" si="2"/>
        <v>1.0204428291926424E-6</v>
      </c>
      <c r="AH89">
        <f t="shared" si="2"/>
        <v>2.2355925895518332E-4</v>
      </c>
      <c r="AI89">
        <f t="shared" si="2"/>
        <v>2.0988568014738163E-5</v>
      </c>
      <c r="AJ89">
        <f t="shared" si="2"/>
        <v>5.4684138625950198E-7</v>
      </c>
      <c r="AK89">
        <f t="shared" si="2"/>
        <v>0</v>
      </c>
      <c r="AL89">
        <f t="shared" si="2"/>
        <v>5.4687228116200557E-7</v>
      </c>
      <c r="AM89">
        <f t="shared" si="2"/>
        <v>1.5461944242115387E-6</v>
      </c>
      <c r="AN89">
        <f t="shared" si="2"/>
        <v>0</v>
      </c>
      <c r="AO89">
        <f t="shared" si="2"/>
        <v>1.6574941549170405E-5</v>
      </c>
      <c r="AP89">
        <f t="shared" si="2"/>
        <v>16.797627606998383</v>
      </c>
      <c r="AQ89">
        <f t="shared" si="2"/>
        <v>0</v>
      </c>
      <c r="AR89">
        <f t="shared" si="2"/>
        <v>209.83766324979402</v>
      </c>
      <c r="AS89">
        <f t="shared" si="2"/>
        <v>8231.5129254492913</v>
      </c>
      <c r="AT89">
        <f t="shared" si="2"/>
        <v>14606.125652263219</v>
      </c>
      <c r="AU89">
        <f t="shared" si="1"/>
        <v>11010.313079858221</v>
      </c>
    </row>
    <row r="90" spans="1:47" x14ac:dyDescent="0.25">
      <c r="A90" s="146"/>
      <c r="B90" s="1" t="s">
        <v>14</v>
      </c>
      <c r="C90" s="1">
        <v>12</v>
      </c>
      <c r="D90" s="1" t="s">
        <v>51</v>
      </c>
      <c r="E90">
        <f t="shared" si="2"/>
        <v>5.1909447492434216E-2</v>
      </c>
      <c r="F90">
        <f t="shared" si="2"/>
        <v>2.2739423966528616E-2</v>
      </c>
      <c r="G90">
        <f t="shared" si="2"/>
        <v>0.31172076125493287</v>
      </c>
      <c r="H90">
        <f t="shared" si="2"/>
        <v>9.908153145004564E-2</v>
      </c>
      <c r="I90">
        <f t="shared" si="2"/>
        <v>8.9703817041046283E-2</v>
      </c>
      <c r="J90">
        <f t="shared" si="2"/>
        <v>6.1364124152130717E-2</v>
      </c>
      <c r="K90">
        <f t="shared" si="2"/>
        <v>2.6025597523057348E-2</v>
      </c>
      <c r="L90">
        <f t="shared" si="2"/>
        <v>0.11090618912025851</v>
      </c>
      <c r="M90">
        <f t="shared" si="2"/>
        <v>2.7388621325771481E-2</v>
      </c>
      <c r="N90">
        <f t="shared" si="2"/>
        <v>0.10042879813535036</v>
      </c>
      <c r="O90">
        <f t="shared" si="2"/>
        <v>5.0679778566163201E-2</v>
      </c>
      <c r="P90">
        <f t="shared" si="2"/>
        <v>0.24526427781603261</v>
      </c>
      <c r="Q90">
        <f t="shared" si="2"/>
        <v>0.15562574736764065</v>
      </c>
      <c r="R90">
        <f t="shared" si="2"/>
        <v>5.1009616992613305E-3</v>
      </c>
      <c r="S90">
        <f t="shared" si="2"/>
        <v>0</v>
      </c>
      <c r="T90">
        <f t="shared" si="2"/>
        <v>3.2394758331251222E-3</v>
      </c>
      <c r="U90">
        <f t="shared" si="2"/>
        <v>7.9323148566651305E-3</v>
      </c>
      <c r="V90">
        <f t="shared" si="2"/>
        <v>4.1274554466931887E-2</v>
      </c>
      <c r="W90">
        <f t="shared" si="2"/>
        <v>1.0724144507196443E-2</v>
      </c>
      <c r="X90">
        <f t="shared" si="2"/>
        <v>2.2854699713231001E-2</v>
      </c>
      <c r="Y90">
        <f t="shared" si="2"/>
        <v>1.0955355241062691E-2</v>
      </c>
      <c r="Z90">
        <f t="shared" si="2"/>
        <v>1.0122849856147465E-2</v>
      </c>
      <c r="AA90">
        <f t="shared" si="2"/>
        <v>0.17061523619201457</v>
      </c>
      <c r="AB90">
        <f t="shared" si="2"/>
        <v>6.4251968926764894E-3</v>
      </c>
      <c r="AC90">
        <f t="shared" si="2"/>
        <v>6.0155016925473211E-3</v>
      </c>
      <c r="AD90">
        <f t="shared" si="2"/>
        <v>7.5219372069227405E-3</v>
      </c>
      <c r="AE90">
        <f t="shared" si="2"/>
        <v>1.072720058263742E-2</v>
      </c>
      <c r="AF90">
        <f t="shared" si="2"/>
        <v>9.9369173207149056E-4</v>
      </c>
      <c r="AG90">
        <f t="shared" si="2"/>
        <v>3.3768802281536282E-5</v>
      </c>
      <c r="AH90">
        <f t="shared" si="2"/>
        <v>6.6747221912630099E-3</v>
      </c>
      <c r="AI90">
        <f t="shared" si="2"/>
        <v>6.7714908688814267E-3</v>
      </c>
      <c r="AJ90">
        <f t="shared" si="2"/>
        <v>1.9537085338834664E-2</v>
      </c>
      <c r="AK90">
        <f t="shared" si="2"/>
        <v>0</v>
      </c>
      <c r="AL90">
        <f t="shared" si="2"/>
        <v>1.9838753352496921E-2</v>
      </c>
      <c r="AM90">
        <f t="shared" si="2"/>
        <v>2.0997487837412739E-2</v>
      </c>
      <c r="AN90">
        <f t="shared" si="2"/>
        <v>0</v>
      </c>
      <c r="AO90">
        <f t="shared" si="2"/>
        <v>5.9910853484333552E-3</v>
      </c>
      <c r="AP90">
        <f t="shared" si="2"/>
        <v>76551.06254602375</v>
      </c>
      <c r="AQ90">
        <f t="shared" si="2"/>
        <v>3033.148594969739</v>
      </c>
      <c r="AR90">
        <f t="shared" si="2"/>
        <v>78686.154336333566</v>
      </c>
      <c r="AS90">
        <f t="shared" si="2"/>
        <v>216988.52112075489</v>
      </c>
      <c r="AT90">
        <f t="shared" si="2"/>
        <v>410476.61590453039</v>
      </c>
      <c r="AU90">
        <f t="shared" si="1"/>
        <v>218395.57201237261</v>
      </c>
    </row>
    <row r="91" spans="1:47" x14ac:dyDescent="0.25">
      <c r="A91" s="146"/>
      <c r="B91" s="1" t="s">
        <v>15</v>
      </c>
      <c r="C91" s="1">
        <v>13</v>
      </c>
      <c r="D91" s="1" t="s">
        <v>52</v>
      </c>
      <c r="E91">
        <f t="shared" si="2"/>
        <v>3.7717832529421875E-3</v>
      </c>
      <c r="F91">
        <f t="shared" si="2"/>
        <v>1.6760262586998165E-3</v>
      </c>
      <c r="G91">
        <f t="shared" si="2"/>
        <v>4.3839485376905001E-3</v>
      </c>
      <c r="H91">
        <f t="shared" ref="E91:AT97" si="3">H17+H54</f>
        <v>1.9466689780378629E-3</v>
      </c>
      <c r="I91">
        <f t="shared" si="3"/>
        <v>4.3033834076647718E-3</v>
      </c>
      <c r="J91">
        <f t="shared" si="3"/>
        <v>2.6579159216297073E-3</v>
      </c>
      <c r="K91">
        <f t="shared" si="3"/>
        <v>6.9665699476458461E-3</v>
      </c>
      <c r="L91">
        <f t="shared" si="3"/>
        <v>6.2040169700049519E-3</v>
      </c>
      <c r="M91">
        <f t="shared" si="3"/>
        <v>2.4311070306362792E-3</v>
      </c>
      <c r="N91">
        <f t="shared" si="3"/>
        <v>6.2441060273017886E-3</v>
      </c>
      <c r="O91">
        <f t="shared" si="3"/>
        <v>3.245276195260429E-3</v>
      </c>
      <c r="P91">
        <f t="shared" si="3"/>
        <v>7.6320447936746496E-3</v>
      </c>
      <c r="Q91">
        <f t="shared" si="3"/>
        <v>0.11867620182836686</v>
      </c>
      <c r="R91">
        <f t="shared" si="3"/>
        <v>5.4737567244261137E-4</v>
      </c>
      <c r="S91">
        <f t="shared" si="3"/>
        <v>0</v>
      </c>
      <c r="T91">
        <f t="shared" si="3"/>
        <v>5.5901208228651539E-4</v>
      </c>
      <c r="U91">
        <f t="shared" si="3"/>
        <v>4.4277210849543898E-3</v>
      </c>
      <c r="V91">
        <f t="shared" si="3"/>
        <v>2.1154387971284378E-3</v>
      </c>
      <c r="W91">
        <f t="shared" si="3"/>
        <v>6.1546008329535747E-3</v>
      </c>
      <c r="X91">
        <f t="shared" si="3"/>
        <v>8.3437597137172494E-3</v>
      </c>
      <c r="Y91">
        <f t="shared" si="3"/>
        <v>2.7335115346730048E-2</v>
      </c>
      <c r="Z91">
        <f t="shared" si="3"/>
        <v>5.8514989635625424E-3</v>
      </c>
      <c r="AA91">
        <f t="shared" si="3"/>
        <v>9.4810237303104214E-3</v>
      </c>
      <c r="AB91">
        <f t="shared" si="3"/>
        <v>1.3444685993309523E-2</v>
      </c>
      <c r="AC91">
        <f t="shared" si="3"/>
        <v>4.2776554215750847E-3</v>
      </c>
      <c r="AD91">
        <f t="shared" si="3"/>
        <v>3.3898884326206491E-3</v>
      </c>
      <c r="AE91">
        <f t="shared" si="3"/>
        <v>1.5467752540421563E-2</v>
      </c>
      <c r="AF91">
        <f t="shared" si="3"/>
        <v>1.0877373948833978E-2</v>
      </c>
      <c r="AG91">
        <f t="shared" si="3"/>
        <v>2.0150855869360751E-3</v>
      </c>
      <c r="AH91">
        <f t="shared" si="3"/>
        <v>2.1927131501153056E-2</v>
      </c>
      <c r="AI91">
        <f t="shared" si="3"/>
        <v>3.4256282072616228E-3</v>
      </c>
      <c r="AJ91">
        <f t="shared" si="3"/>
        <v>9.9115976588000192E-4</v>
      </c>
      <c r="AK91">
        <f t="shared" si="3"/>
        <v>0</v>
      </c>
      <c r="AL91">
        <f t="shared" si="3"/>
        <v>5.883370224197107E-4</v>
      </c>
      <c r="AM91">
        <f t="shared" si="3"/>
        <v>1.3084343377303088E-2</v>
      </c>
      <c r="AN91">
        <f t="shared" si="3"/>
        <v>0</v>
      </c>
      <c r="AO91">
        <f t="shared" si="3"/>
        <v>2.3375763899653929E-3</v>
      </c>
      <c r="AP91">
        <f t="shared" si="3"/>
        <v>9095.3069962999998</v>
      </c>
      <c r="AQ91">
        <f t="shared" si="3"/>
        <v>0</v>
      </c>
      <c r="AR91">
        <f t="shared" si="3"/>
        <v>273389.01871040324</v>
      </c>
      <c r="AS91">
        <f t="shared" si="3"/>
        <v>6194.5524148583081</v>
      </c>
      <c r="AT91">
        <f t="shared" si="3"/>
        <v>349427.40454849968</v>
      </c>
      <c r="AU91">
        <f t="shared" si="1"/>
        <v>5454.1845067551812</v>
      </c>
    </row>
    <row r="92" spans="1:47" x14ac:dyDescent="0.25">
      <c r="A92" s="146"/>
      <c r="B92" s="1" t="s">
        <v>16</v>
      </c>
      <c r="C92" s="1">
        <v>14</v>
      </c>
      <c r="D92" s="1" t="s">
        <v>53</v>
      </c>
      <c r="E92">
        <f t="shared" si="3"/>
        <v>6.0351356455312991E-3</v>
      </c>
      <c r="F92">
        <f t="shared" si="3"/>
        <v>5.1272379692162808E-3</v>
      </c>
      <c r="G92">
        <f t="shared" si="3"/>
        <v>2.4781971128394233E-3</v>
      </c>
      <c r="H92">
        <f t="shared" si="3"/>
        <v>5.3536719150011885E-3</v>
      </c>
      <c r="I92">
        <f t="shared" si="3"/>
        <v>4.5983837233568806E-3</v>
      </c>
      <c r="J92">
        <f t="shared" si="3"/>
        <v>2.8567424637241509E-3</v>
      </c>
      <c r="K92">
        <f t="shared" si="3"/>
        <v>7.4372049853872408E-3</v>
      </c>
      <c r="L92">
        <f t="shared" si="3"/>
        <v>4.5228390810577923E-3</v>
      </c>
      <c r="M92">
        <f t="shared" si="3"/>
        <v>4.0265602969737106E-3</v>
      </c>
      <c r="N92">
        <f t="shared" si="3"/>
        <v>3.3988711581969576E-3</v>
      </c>
      <c r="O92">
        <f t="shared" si="3"/>
        <v>4.9152745463941876E-3</v>
      </c>
      <c r="P92">
        <f t="shared" si="3"/>
        <v>3.2445057937859167E-3</v>
      </c>
      <c r="Q92">
        <f t="shared" si="3"/>
        <v>1.2720320940395888E-3</v>
      </c>
      <c r="R92">
        <f t="shared" si="3"/>
        <v>0.3403204297111988</v>
      </c>
      <c r="S92">
        <f t="shared" si="3"/>
        <v>0</v>
      </c>
      <c r="T92">
        <f t="shared" si="3"/>
        <v>5.5890258041750946E-3</v>
      </c>
      <c r="U92">
        <f t="shared" si="3"/>
        <v>1.0613372029351625E-3</v>
      </c>
      <c r="V92">
        <f t="shared" si="3"/>
        <v>1.1131382146860743E-3</v>
      </c>
      <c r="W92">
        <f t="shared" si="3"/>
        <v>1.5378398655884391E-3</v>
      </c>
      <c r="X92">
        <f t="shared" si="3"/>
        <v>5.2406505812938112E-3</v>
      </c>
      <c r="Y92">
        <f t="shared" si="3"/>
        <v>7.870470834180851E-2</v>
      </c>
      <c r="Z92">
        <f t="shared" si="3"/>
        <v>2.6489371264694136E-3</v>
      </c>
      <c r="AA92">
        <f t="shared" si="3"/>
        <v>6.9158978204036476E-3</v>
      </c>
      <c r="AB92">
        <f t="shared" si="3"/>
        <v>1.0521914581966762E-3</v>
      </c>
      <c r="AC92">
        <f t="shared" si="3"/>
        <v>3.8124948292070555E-3</v>
      </c>
      <c r="AD92">
        <f t="shared" si="3"/>
        <v>1.4820073555412295E-3</v>
      </c>
      <c r="AE92">
        <f t="shared" si="3"/>
        <v>5.3498470237240197E-3</v>
      </c>
      <c r="AF92">
        <f t="shared" si="3"/>
        <v>3.3361773313309792E-3</v>
      </c>
      <c r="AG92">
        <f t="shared" si="3"/>
        <v>8.012951684641452E-3</v>
      </c>
      <c r="AH92">
        <f t="shared" si="3"/>
        <v>2.3397689287146767E-3</v>
      </c>
      <c r="AI92">
        <f t="shared" si="3"/>
        <v>4.2170070126822702E-3</v>
      </c>
      <c r="AJ92">
        <f t="shared" si="3"/>
        <v>2.7419028284780935E-3</v>
      </c>
      <c r="AK92">
        <f t="shared" si="3"/>
        <v>0</v>
      </c>
      <c r="AL92">
        <f t="shared" si="3"/>
        <v>2.7819929024276457E-3</v>
      </c>
      <c r="AM92">
        <f t="shared" si="3"/>
        <v>3.8161907424765903E-3</v>
      </c>
      <c r="AN92">
        <f t="shared" si="3"/>
        <v>0</v>
      </c>
      <c r="AO92">
        <f t="shared" si="3"/>
        <v>1.8600328307239941E-3</v>
      </c>
      <c r="AP92">
        <f t="shared" si="3"/>
        <v>17428.541980868278</v>
      </c>
      <c r="AQ92">
        <f t="shared" si="3"/>
        <v>660.00664010414278</v>
      </c>
      <c r="AR92">
        <f t="shared" si="3"/>
        <v>510.15090486747903</v>
      </c>
      <c r="AS92">
        <f t="shared" si="3"/>
        <v>3101.6746578196639</v>
      </c>
      <c r="AT92">
        <f t="shared" si="3"/>
        <v>45296.467821231847</v>
      </c>
      <c r="AU92">
        <f t="shared" si="1"/>
        <v>3921.0336905977329</v>
      </c>
    </row>
    <row r="93" spans="1:47" x14ac:dyDescent="0.25">
      <c r="A93" s="146"/>
      <c r="B93" s="1" t="s">
        <v>17</v>
      </c>
      <c r="C93" s="1">
        <v>15</v>
      </c>
      <c r="D93" s="1" t="s">
        <v>54</v>
      </c>
      <c r="E93">
        <f t="shared" si="3"/>
        <v>0</v>
      </c>
      <c r="F93">
        <f t="shared" si="3"/>
        <v>0</v>
      </c>
      <c r="G93">
        <f t="shared" si="3"/>
        <v>0</v>
      </c>
      <c r="H93">
        <f t="shared" si="3"/>
        <v>0</v>
      </c>
      <c r="I93">
        <f t="shared" si="3"/>
        <v>0</v>
      </c>
      <c r="J93">
        <f t="shared" si="3"/>
        <v>0</v>
      </c>
      <c r="K93">
        <f t="shared" si="3"/>
        <v>0</v>
      </c>
      <c r="L93">
        <f t="shared" si="3"/>
        <v>0</v>
      </c>
      <c r="M93">
        <f t="shared" si="3"/>
        <v>0</v>
      </c>
      <c r="N93">
        <f t="shared" si="3"/>
        <v>0</v>
      </c>
      <c r="O93">
        <f t="shared" si="3"/>
        <v>0</v>
      </c>
      <c r="P93">
        <f t="shared" si="3"/>
        <v>0</v>
      </c>
      <c r="Q93">
        <f t="shared" si="3"/>
        <v>0</v>
      </c>
      <c r="R93">
        <f t="shared" si="3"/>
        <v>0</v>
      </c>
      <c r="S93">
        <f t="shared" si="3"/>
        <v>0</v>
      </c>
      <c r="T93">
        <f t="shared" si="3"/>
        <v>0</v>
      </c>
      <c r="U93">
        <f t="shared" si="3"/>
        <v>0</v>
      </c>
      <c r="V93">
        <f t="shared" si="3"/>
        <v>0</v>
      </c>
      <c r="W93">
        <f t="shared" si="3"/>
        <v>0</v>
      </c>
      <c r="X93">
        <f t="shared" si="3"/>
        <v>0</v>
      </c>
      <c r="Y93">
        <f t="shared" si="3"/>
        <v>0</v>
      </c>
      <c r="Z93">
        <f t="shared" si="3"/>
        <v>0</v>
      </c>
      <c r="AA93">
        <f t="shared" si="3"/>
        <v>0</v>
      </c>
      <c r="AB93">
        <f t="shared" si="3"/>
        <v>0</v>
      </c>
      <c r="AC93">
        <f t="shared" si="3"/>
        <v>0</v>
      </c>
      <c r="AD93">
        <f t="shared" si="3"/>
        <v>0</v>
      </c>
      <c r="AE93">
        <f t="shared" si="3"/>
        <v>0</v>
      </c>
      <c r="AF93">
        <f t="shared" si="3"/>
        <v>0</v>
      </c>
      <c r="AG93">
        <f t="shared" si="3"/>
        <v>0</v>
      </c>
      <c r="AH93">
        <f t="shared" si="3"/>
        <v>0</v>
      </c>
      <c r="AI93">
        <f t="shared" si="3"/>
        <v>0</v>
      </c>
      <c r="AJ93">
        <f t="shared" si="3"/>
        <v>0</v>
      </c>
      <c r="AK93">
        <f t="shared" si="3"/>
        <v>0</v>
      </c>
      <c r="AL93">
        <f t="shared" si="3"/>
        <v>0</v>
      </c>
      <c r="AM93">
        <f t="shared" si="3"/>
        <v>0</v>
      </c>
      <c r="AN93">
        <f t="shared" si="3"/>
        <v>0</v>
      </c>
      <c r="AO93">
        <f t="shared" si="3"/>
        <v>0</v>
      </c>
      <c r="AP93">
        <f t="shared" si="3"/>
        <v>0</v>
      </c>
      <c r="AQ93">
        <f t="shared" si="3"/>
        <v>0</v>
      </c>
      <c r="AR93">
        <f t="shared" si="3"/>
        <v>0</v>
      </c>
      <c r="AS93">
        <f t="shared" si="3"/>
        <v>0</v>
      </c>
      <c r="AT93">
        <f t="shared" si="3"/>
        <v>0</v>
      </c>
      <c r="AU93">
        <f t="shared" si="1"/>
        <v>0</v>
      </c>
    </row>
    <row r="94" spans="1:47" x14ac:dyDescent="0.25">
      <c r="A94" s="146"/>
      <c r="B94" s="1" t="s">
        <v>18</v>
      </c>
      <c r="C94" s="1">
        <v>16</v>
      </c>
      <c r="D94" s="1" t="s">
        <v>55</v>
      </c>
      <c r="E94">
        <f t="shared" si="3"/>
        <v>1.6718003917489465E-2</v>
      </c>
      <c r="F94">
        <f t="shared" si="3"/>
        <v>1.465555247680249E-2</v>
      </c>
      <c r="G94">
        <f t="shared" si="3"/>
        <v>6.5206061329873919E-3</v>
      </c>
      <c r="H94">
        <f t="shared" si="3"/>
        <v>1.1229111838960082E-2</v>
      </c>
      <c r="I94">
        <f t="shared" si="3"/>
        <v>1.5605445963265532E-2</v>
      </c>
      <c r="J94">
        <f t="shared" si="3"/>
        <v>1.1528664096766323E-2</v>
      </c>
      <c r="K94">
        <f t="shared" si="3"/>
        <v>1.513180503747269E-2</v>
      </c>
      <c r="L94">
        <f t="shared" si="3"/>
        <v>9.8695040500207422E-3</v>
      </c>
      <c r="M94">
        <f t="shared" si="3"/>
        <v>1.2316363442939545E-2</v>
      </c>
      <c r="N94">
        <f t="shared" si="3"/>
        <v>7.9603533207771755E-3</v>
      </c>
      <c r="O94">
        <f t="shared" si="3"/>
        <v>1.1623617179476397E-2</v>
      </c>
      <c r="P94">
        <f t="shared" si="3"/>
        <v>9.4206082978736793E-3</v>
      </c>
      <c r="Q94">
        <f t="shared" si="3"/>
        <v>4.8590657903562692E-3</v>
      </c>
      <c r="R94">
        <f t="shared" si="3"/>
        <v>1.6891401560206114E-2</v>
      </c>
      <c r="S94">
        <f t="shared" si="3"/>
        <v>0</v>
      </c>
      <c r="T94">
        <f t="shared" si="3"/>
        <v>6.8488355897811992E-2</v>
      </c>
      <c r="U94">
        <f t="shared" si="3"/>
        <v>2.6182411296152468E-3</v>
      </c>
      <c r="V94">
        <f t="shared" si="3"/>
        <v>5.6619029562912189E-3</v>
      </c>
      <c r="W94">
        <f t="shared" si="3"/>
        <v>1.0053142971322397E-2</v>
      </c>
      <c r="X94">
        <f t="shared" si="3"/>
        <v>2.0923477752459542E-2</v>
      </c>
      <c r="Y94">
        <f t="shared" si="3"/>
        <v>0.21556733487058588</v>
      </c>
      <c r="Z94">
        <f t="shared" si="3"/>
        <v>2.2569682450728226E-2</v>
      </c>
      <c r="AA94">
        <f t="shared" si="3"/>
        <v>1.5040630286740568E-2</v>
      </c>
      <c r="AB94">
        <f t="shared" si="3"/>
        <v>2.2829318993223152E-3</v>
      </c>
      <c r="AC94">
        <f t="shared" si="3"/>
        <v>7.5631837975812096E-3</v>
      </c>
      <c r="AD94">
        <f t="shared" si="3"/>
        <v>2.9391532271401226E-3</v>
      </c>
      <c r="AE94">
        <f t="shared" si="3"/>
        <v>1.0637323303278516E-2</v>
      </c>
      <c r="AF94">
        <f t="shared" si="3"/>
        <v>6.658994028682255E-3</v>
      </c>
      <c r="AG94">
        <f t="shared" si="3"/>
        <v>4.8966610064773791E-2</v>
      </c>
      <c r="AH94">
        <f t="shared" si="3"/>
        <v>4.7208827455695653E-3</v>
      </c>
      <c r="AI94">
        <f t="shared" si="3"/>
        <v>8.3668111131730196E-3</v>
      </c>
      <c r="AJ94">
        <f t="shared" si="3"/>
        <v>8.9505320928853199E-3</v>
      </c>
      <c r="AK94">
        <f t="shared" si="3"/>
        <v>0</v>
      </c>
      <c r="AL94">
        <f t="shared" si="3"/>
        <v>9.0874339849204514E-3</v>
      </c>
      <c r="AM94">
        <f t="shared" si="3"/>
        <v>1.1707972696732814E-2</v>
      </c>
      <c r="AN94">
        <f t="shared" si="3"/>
        <v>0</v>
      </c>
      <c r="AO94">
        <f t="shared" si="3"/>
        <v>3.6879350886633655E-3</v>
      </c>
      <c r="AP94">
        <f t="shared" si="3"/>
        <v>26500.682921131829</v>
      </c>
      <c r="AQ94">
        <f t="shared" si="3"/>
        <v>14020.72583568783</v>
      </c>
      <c r="AR94">
        <f t="shared" si="3"/>
        <v>1279.3262058201412</v>
      </c>
      <c r="AS94">
        <f t="shared" si="3"/>
        <v>11535.282340995431</v>
      </c>
      <c r="AT94">
        <f t="shared" si="3"/>
        <v>90231.528872059629</v>
      </c>
      <c r="AU94">
        <f t="shared" si="1"/>
        <v>19513.348467976961</v>
      </c>
    </row>
    <row r="95" spans="1:47" x14ac:dyDescent="0.25">
      <c r="A95" s="146"/>
      <c r="B95" s="1" t="s">
        <v>19</v>
      </c>
      <c r="C95" s="1">
        <v>17</v>
      </c>
      <c r="D95" s="1" t="s">
        <v>56</v>
      </c>
      <c r="E95">
        <f t="shared" si="3"/>
        <v>2.8328412092481792E-4</v>
      </c>
      <c r="F95">
        <f t="shared" si="3"/>
        <v>1.9399940149608194E-4</v>
      </c>
      <c r="G95">
        <f t="shared" si="3"/>
        <v>8.4921090263330727E-5</v>
      </c>
      <c r="H95">
        <f t="shared" si="3"/>
        <v>4.1142323004206651E-4</v>
      </c>
      <c r="I95">
        <f t="shared" si="3"/>
        <v>2.6683480251239494E-4</v>
      </c>
      <c r="J95">
        <f t="shared" si="3"/>
        <v>1.4373336641865855E-4</v>
      </c>
      <c r="K95">
        <f t="shared" si="3"/>
        <v>3.9492264946081775E-3</v>
      </c>
      <c r="L95">
        <f t="shared" si="3"/>
        <v>9.6269592160688292E-5</v>
      </c>
      <c r="M95">
        <f t="shared" si="3"/>
        <v>1.8733826850572579E-4</v>
      </c>
      <c r="N95">
        <f t="shared" si="3"/>
        <v>1.6194742642663618E-4</v>
      </c>
      <c r="O95">
        <f t="shared" si="3"/>
        <v>3.7592506398175744E-4</v>
      </c>
      <c r="P95">
        <f t="shared" si="3"/>
        <v>1.2141354781819766E-4</v>
      </c>
      <c r="Q95">
        <f t="shared" si="3"/>
        <v>3.2977111161101055E-4</v>
      </c>
      <c r="R95">
        <f t="shared" si="3"/>
        <v>4.6137790257427675E-5</v>
      </c>
      <c r="S95">
        <f t="shared" si="3"/>
        <v>0</v>
      </c>
      <c r="T95">
        <f t="shared" si="3"/>
        <v>8.583141610008829E-5</v>
      </c>
      <c r="U95">
        <f t="shared" si="3"/>
        <v>0.60586567686658555</v>
      </c>
      <c r="V95">
        <f t="shared" si="3"/>
        <v>8.5542455393837496E-5</v>
      </c>
      <c r="W95">
        <f t="shared" si="3"/>
        <v>4.0842437897357643E-5</v>
      </c>
      <c r="X95">
        <f t="shared" si="3"/>
        <v>2.1947139131207669E-5</v>
      </c>
      <c r="Y95">
        <f t="shared" si="3"/>
        <v>5.9616312683525661E-3</v>
      </c>
      <c r="Z95">
        <f t="shared" si="3"/>
        <v>2.8104979846759859E-5</v>
      </c>
      <c r="AA95">
        <f t="shared" si="3"/>
        <v>1.4807960115341306E-4</v>
      </c>
      <c r="AB95">
        <f t="shared" si="3"/>
        <v>7.5789109612749394E-5</v>
      </c>
      <c r="AC95">
        <f t="shared" si="3"/>
        <v>2.925125438346934E-4</v>
      </c>
      <c r="AD95">
        <f t="shared" si="3"/>
        <v>1.134931643138494E-4</v>
      </c>
      <c r="AE95">
        <f t="shared" si="3"/>
        <v>4.1040129942355574E-4</v>
      </c>
      <c r="AF95">
        <f t="shared" si="3"/>
        <v>2.5623987968678106E-4</v>
      </c>
      <c r="AG95">
        <f t="shared" si="3"/>
        <v>3.4440196993688138E-2</v>
      </c>
      <c r="AH95">
        <f t="shared" si="3"/>
        <v>1.7845338831548274E-4</v>
      </c>
      <c r="AI95">
        <f t="shared" si="3"/>
        <v>3.2333055340761149E-4</v>
      </c>
      <c r="AJ95">
        <f t="shared" si="3"/>
        <v>9.5216862881797337E-5</v>
      </c>
      <c r="AK95">
        <f t="shared" si="3"/>
        <v>0</v>
      </c>
      <c r="AL95">
        <f t="shared" si="3"/>
        <v>9.6349186721810887E-5</v>
      </c>
      <c r="AM95">
        <f t="shared" si="3"/>
        <v>1.8485360870802763E-4</v>
      </c>
      <c r="AN95">
        <f t="shared" si="3"/>
        <v>0</v>
      </c>
      <c r="AO95">
        <f t="shared" si="3"/>
        <v>1.4266771193487137E-4</v>
      </c>
      <c r="AP95">
        <f t="shared" si="3"/>
        <v>6318.2195160314259</v>
      </c>
      <c r="AQ95">
        <f t="shared" si="3"/>
        <v>112.6420306531802</v>
      </c>
      <c r="AR95">
        <f t="shared" si="3"/>
        <v>136.22314569560257</v>
      </c>
      <c r="AS95">
        <f t="shared" si="3"/>
        <v>9456.762318541736</v>
      </c>
      <c r="AT95">
        <f t="shared" si="3"/>
        <v>14671.751280506151</v>
      </c>
      <c r="AU95">
        <f t="shared" si="1"/>
        <v>10655.628074201361</v>
      </c>
    </row>
    <row r="96" spans="1:47" x14ac:dyDescent="0.25">
      <c r="A96" s="146"/>
      <c r="B96" s="1" t="s">
        <v>20</v>
      </c>
      <c r="C96" s="1">
        <v>18</v>
      </c>
      <c r="D96" s="1" t="s">
        <v>57</v>
      </c>
      <c r="E96">
        <f t="shared" si="3"/>
        <v>2.6394603288016434E-4</v>
      </c>
      <c r="F96">
        <f t="shared" si="3"/>
        <v>3.8842105691567011E-4</v>
      </c>
      <c r="G96">
        <f t="shared" si="3"/>
        <v>2.8447505525845262E-4</v>
      </c>
      <c r="H96">
        <f t="shared" si="3"/>
        <v>1.5074188114948912E-3</v>
      </c>
      <c r="I96">
        <f t="shared" si="3"/>
        <v>8.3463907745514601E-4</v>
      </c>
      <c r="J96">
        <f t="shared" si="3"/>
        <v>4.6790833384745858E-4</v>
      </c>
      <c r="K96">
        <f t="shared" si="3"/>
        <v>4.2281516070789772E-4</v>
      </c>
      <c r="L96">
        <f t="shared" si="3"/>
        <v>1.5385273042804724E-3</v>
      </c>
      <c r="M96">
        <f t="shared" si="3"/>
        <v>9.223421439790285E-4</v>
      </c>
      <c r="N96">
        <f t="shared" si="3"/>
        <v>5.1891097118279437E-4</v>
      </c>
      <c r="O96">
        <f t="shared" si="3"/>
        <v>3.9039375396259462E-4</v>
      </c>
      <c r="P96">
        <f t="shared" si="3"/>
        <v>3.2918205639782653E-4</v>
      </c>
      <c r="Q96">
        <f t="shared" si="3"/>
        <v>6.3826842826917771E-4</v>
      </c>
      <c r="R96">
        <f t="shared" si="3"/>
        <v>2.9119575022841531E-4</v>
      </c>
      <c r="S96">
        <f t="shared" si="3"/>
        <v>0</v>
      </c>
      <c r="T96">
        <f t="shared" si="3"/>
        <v>3.1806125046067316E-4</v>
      </c>
      <c r="U96">
        <f t="shared" si="3"/>
        <v>1.6420551106450397E-3</v>
      </c>
      <c r="V96">
        <f t="shared" si="3"/>
        <v>0.10174262901651288</v>
      </c>
      <c r="W96">
        <f t="shared" si="3"/>
        <v>2.7902527327014078E-3</v>
      </c>
      <c r="X96">
        <f t="shared" si="3"/>
        <v>4.1224104582109609E-4</v>
      </c>
      <c r="Y96">
        <f t="shared" si="3"/>
        <v>4.3066440856717242E-3</v>
      </c>
      <c r="Z96">
        <f t="shared" si="3"/>
        <v>9.2311798846953289E-4</v>
      </c>
      <c r="AA96">
        <f t="shared" si="3"/>
        <v>2.3679841484928396E-3</v>
      </c>
      <c r="AB96">
        <f t="shared" si="3"/>
        <v>1.6732313796215015E-4</v>
      </c>
      <c r="AC96">
        <f t="shared" si="3"/>
        <v>1.9127265880411291E-4</v>
      </c>
      <c r="AD96">
        <f t="shared" si="3"/>
        <v>7.4223418841731423E-5</v>
      </c>
      <c r="AE96">
        <f t="shared" si="3"/>
        <v>2.6840226436682807E-4</v>
      </c>
      <c r="AF96">
        <f t="shared" si="3"/>
        <v>1.6759807246104316E-4</v>
      </c>
      <c r="AG96">
        <f t="shared" si="3"/>
        <v>9.7108773615949099E-5</v>
      </c>
      <c r="AH96">
        <f t="shared" si="3"/>
        <v>1.1696793336659578E-4</v>
      </c>
      <c r="AI96">
        <f t="shared" si="3"/>
        <v>2.1145962164389629E-4</v>
      </c>
      <c r="AJ96">
        <f t="shared" si="3"/>
        <v>9.9129599036695511E-5</v>
      </c>
      <c r="AK96">
        <f t="shared" si="3"/>
        <v>0</v>
      </c>
      <c r="AL96">
        <f t="shared" si="3"/>
        <v>1.0044877214467309E-4</v>
      </c>
      <c r="AM96">
        <f t="shared" si="3"/>
        <v>2.2034229885548528E-4</v>
      </c>
      <c r="AN96">
        <f t="shared" si="3"/>
        <v>0</v>
      </c>
      <c r="AO96">
        <f t="shared" si="3"/>
        <v>9.3286332523589245E-5</v>
      </c>
      <c r="AP96">
        <f t="shared" si="3"/>
        <v>23466.776055540304</v>
      </c>
      <c r="AQ96">
        <f t="shared" si="3"/>
        <v>16.935357831011316</v>
      </c>
      <c r="AR96">
        <f t="shared" si="3"/>
        <v>8.6339994486712115</v>
      </c>
      <c r="AS96">
        <f t="shared" si="3"/>
        <v>11695.69629365336</v>
      </c>
      <c r="AT96">
        <f t="shared" si="3"/>
        <v>31875.864099754719</v>
      </c>
      <c r="AU96">
        <f t="shared" si="1"/>
        <v>13227.6728380607</v>
      </c>
    </row>
    <row r="97" spans="1:47" x14ac:dyDescent="0.25">
      <c r="A97" s="146"/>
      <c r="B97" s="1" t="s">
        <v>21</v>
      </c>
      <c r="C97" s="1">
        <v>19</v>
      </c>
      <c r="D97" s="1" t="s">
        <v>58</v>
      </c>
      <c r="E97">
        <f t="shared" si="3"/>
        <v>0.20553077842864947</v>
      </c>
      <c r="F97">
        <f t="shared" si="3"/>
        <v>0.26836823901601636</v>
      </c>
      <c r="G97">
        <f t="shared" si="3"/>
        <v>0.21953120412904401</v>
      </c>
      <c r="H97">
        <f t="shared" si="3"/>
        <v>0.41441126977262738</v>
      </c>
      <c r="I97">
        <f t="shared" si="3"/>
        <v>0.36805339855352881</v>
      </c>
      <c r="J97">
        <f t="shared" si="3"/>
        <v>0.2823091280057724</v>
      </c>
      <c r="K97">
        <f t="shared" ref="K97:AU106" si="4">K23+K60</f>
        <v>0.35275768690490378</v>
      </c>
      <c r="L97">
        <f t="shared" si="4"/>
        <v>0.46457465457308939</v>
      </c>
      <c r="M97">
        <f t="shared" si="4"/>
        <v>0.23997180771211687</v>
      </c>
      <c r="N97">
        <f t="shared" si="4"/>
        <v>0.33309427131270997</v>
      </c>
      <c r="O97">
        <f t="shared" si="4"/>
        <v>0.38774791209619147</v>
      </c>
      <c r="P97">
        <f t="shared" si="4"/>
        <v>0.23215844308063727</v>
      </c>
      <c r="Q97">
        <f t="shared" si="4"/>
        <v>0.20656288180671628</v>
      </c>
      <c r="R97">
        <f t="shared" si="4"/>
        <v>0.19231805134192989</v>
      </c>
      <c r="S97">
        <f t="shared" si="4"/>
        <v>0</v>
      </c>
      <c r="T97">
        <f t="shared" si="4"/>
        <v>0.19214189552541186</v>
      </c>
      <c r="U97">
        <f t="shared" si="4"/>
        <v>0.25870765113270783</v>
      </c>
      <c r="V97">
        <f t="shared" si="4"/>
        <v>0.24907009992815002</v>
      </c>
      <c r="W97">
        <f t="shared" si="4"/>
        <v>0.3178146318647449</v>
      </c>
      <c r="X97">
        <f t="shared" si="4"/>
        <v>0.15510974954143442</v>
      </c>
      <c r="Y97">
        <f t="shared" si="4"/>
        <v>1.6590718080109002</v>
      </c>
      <c r="Z97">
        <f t="shared" si="4"/>
        <v>0.35119985061064957</v>
      </c>
      <c r="AA97">
        <f t="shared" si="4"/>
        <v>0.71434980338759235</v>
      </c>
      <c r="AB97">
        <f t="shared" si="4"/>
        <v>6.2760746566768069E-2</v>
      </c>
      <c r="AC97">
        <f t="shared" si="4"/>
        <v>9.5131499521916893E-2</v>
      </c>
      <c r="AD97">
        <f t="shared" si="4"/>
        <v>5.8823683256556257E-2</v>
      </c>
      <c r="AE97">
        <f t="shared" si="4"/>
        <v>0.1471717052693749</v>
      </c>
      <c r="AF97">
        <f t="shared" si="4"/>
        <v>4.789691979422242E-2</v>
      </c>
      <c r="AG97">
        <f t="shared" si="4"/>
        <v>0.70666633289661207</v>
      </c>
      <c r="AH97">
        <f t="shared" si="4"/>
        <v>7.8608193867646989E-2</v>
      </c>
      <c r="AI97">
        <f t="shared" si="4"/>
        <v>0.10284401616520067</v>
      </c>
      <c r="AJ97">
        <f t="shared" si="4"/>
        <v>0.20718028041229114</v>
      </c>
      <c r="AK97">
        <f t="shared" si="4"/>
        <v>0</v>
      </c>
      <c r="AL97">
        <f t="shared" si="4"/>
        <v>0.20230608606060418</v>
      </c>
      <c r="AM97">
        <f t="shared" si="4"/>
        <v>0.32282045293621325</v>
      </c>
      <c r="AN97">
        <f t="shared" si="4"/>
        <v>0</v>
      </c>
      <c r="AO97">
        <f t="shared" si="4"/>
        <v>6.7335907294359287E-2</v>
      </c>
      <c r="AP97">
        <f t="shared" si="4"/>
        <v>576770.48722737224</v>
      </c>
      <c r="AQ97">
        <f t="shared" si="4"/>
        <v>112847.1181509555</v>
      </c>
      <c r="AR97">
        <f t="shared" si="4"/>
        <v>145347.88421328875</v>
      </c>
      <c r="AS97">
        <f t="shared" si="4"/>
        <v>170485.71143185021</v>
      </c>
      <c r="AT97">
        <f t="shared" si="4"/>
        <v>1993181.042866458</v>
      </c>
      <c r="AU97">
        <f t="shared" si="1"/>
        <v>163838.95999827501</v>
      </c>
    </row>
    <row r="98" spans="1:47" x14ac:dyDescent="0.25">
      <c r="A98" s="146"/>
      <c r="B98" s="1" t="s">
        <v>22</v>
      </c>
      <c r="C98" s="1">
        <v>20</v>
      </c>
      <c r="D98" s="1" t="s">
        <v>59</v>
      </c>
      <c r="E98">
        <f t="shared" ref="E98:T113" si="5">E24+E61</f>
        <v>1.9816917533043918E-3</v>
      </c>
      <c r="F98">
        <f t="shared" si="5"/>
        <v>1.74130922463944E-3</v>
      </c>
      <c r="G98">
        <f t="shared" si="5"/>
        <v>5.0364327611052955E-3</v>
      </c>
      <c r="H98">
        <f t="shared" si="5"/>
        <v>8.0033922493107524E-3</v>
      </c>
      <c r="I98">
        <f t="shared" si="5"/>
        <v>3.0113385350667471E-3</v>
      </c>
      <c r="J98">
        <f t="shared" si="5"/>
        <v>1.1804610700440112E-3</v>
      </c>
      <c r="K98">
        <f t="shared" si="5"/>
        <v>5.2481513798096756E-4</v>
      </c>
      <c r="L98">
        <f t="shared" si="5"/>
        <v>5.6711188522330352E-3</v>
      </c>
      <c r="M98">
        <f t="shared" si="5"/>
        <v>2.1665333060781507E-3</v>
      </c>
      <c r="N98">
        <f t="shared" si="5"/>
        <v>2.1140552095223909E-3</v>
      </c>
      <c r="O98">
        <f t="shared" si="5"/>
        <v>2.3996280727170867E-3</v>
      </c>
      <c r="P98">
        <f t="shared" si="5"/>
        <v>2.4250590597743962E-3</v>
      </c>
      <c r="Q98">
        <f t="shared" si="5"/>
        <v>1.8124470644333085E-3</v>
      </c>
      <c r="R98">
        <f t="shared" si="5"/>
        <v>4.9727369231196434E-3</v>
      </c>
      <c r="S98">
        <f t="shared" si="5"/>
        <v>0</v>
      </c>
      <c r="T98">
        <f t="shared" si="4"/>
        <v>1.9240885845623146E-3</v>
      </c>
      <c r="U98">
        <f t="shared" si="4"/>
        <v>8.0202741533918402E-4</v>
      </c>
      <c r="V98">
        <f t="shared" si="4"/>
        <v>1.00825748056415E-2</v>
      </c>
      <c r="W98">
        <f t="shared" si="4"/>
        <v>2.0556280967110561E-3</v>
      </c>
      <c r="X98">
        <f t="shared" si="4"/>
        <v>8.9700681675790733E-3</v>
      </c>
      <c r="Y98">
        <f t="shared" si="4"/>
        <v>5.640848039284177E-3</v>
      </c>
      <c r="Z98">
        <f t="shared" si="4"/>
        <v>3.339931326640433E-3</v>
      </c>
      <c r="AA98">
        <f t="shared" si="4"/>
        <v>8.7093207059401965E-3</v>
      </c>
      <c r="AB98">
        <f t="shared" si="4"/>
        <v>8.7770854151601805E-4</v>
      </c>
      <c r="AC98">
        <f t="shared" si="4"/>
        <v>8.3981108006771557E-5</v>
      </c>
      <c r="AD98">
        <f t="shared" si="4"/>
        <v>8.0399759327355998E-5</v>
      </c>
      <c r="AE98">
        <f t="shared" si="4"/>
        <v>3.0405888137770499E-4</v>
      </c>
      <c r="AF98">
        <f t="shared" si="4"/>
        <v>6.7882013348616072E-4</v>
      </c>
      <c r="AG98">
        <f t="shared" si="4"/>
        <v>2.4454851405454781E-5</v>
      </c>
      <c r="AH98">
        <f t="shared" si="4"/>
        <v>1.1833895914199442E-3</v>
      </c>
      <c r="AI98">
        <f t="shared" si="4"/>
        <v>1.0712727545110663E-4</v>
      </c>
      <c r="AJ98">
        <f t="shared" si="4"/>
        <v>4.3864040576375076E-3</v>
      </c>
      <c r="AK98">
        <f t="shared" si="4"/>
        <v>0</v>
      </c>
      <c r="AL98">
        <f t="shared" si="4"/>
        <v>4.4038406067744866E-3</v>
      </c>
      <c r="AM98">
        <f t="shared" si="4"/>
        <v>4.3295080464583521E-3</v>
      </c>
      <c r="AN98">
        <f t="shared" si="4"/>
        <v>0</v>
      </c>
      <c r="AO98">
        <f t="shared" si="4"/>
        <v>6.5901114072381442E-5</v>
      </c>
      <c r="AP98">
        <f t="shared" si="4"/>
        <v>40080.355050148748</v>
      </c>
      <c r="AQ98">
        <f t="shared" si="4"/>
        <v>614869.14382560609</v>
      </c>
      <c r="AR98">
        <f t="shared" si="4"/>
        <v>0</v>
      </c>
      <c r="AS98">
        <f t="shared" si="4"/>
        <v>4791.0361605187254</v>
      </c>
      <c r="AT98">
        <f t="shared" si="4"/>
        <v>668465.76790553005</v>
      </c>
      <c r="AU98">
        <f t="shared" si="1"/>
        <v>5915.8077551727274</v>
      </c>
    </row>
    <row r="99" spans="1:47" x14ac:dyDescent="0.25">
      <c r="A99" s="146"/>
      <c r="B99" s="1" t="s">
        <v>23</v>
      </c>
      <c r="C99" s="1">
        <v>21</v>
      </c>
      <c r="D99" s="1" t="s">
        <v>60</v>
      </c>
      <c r="E99">
        <f t="shared" si="5"/>
        <v>3.9028997166219991E-7</v>
      </c>
      <c r="F99">
        <f t="shared" si="5"/>
        <v>1.9904776333480822E-4</v>
      </c>
      <c r="G99">
        <f t="shared" si="5"/>
        <v>3.5554771658371175E-4</v>
      </c>
      <c r="H99">
        <f t="shared" si="5"/>
        <v>5.0755556283037814E-4</v>
      </c>
      <c r="I99">
        <f t="shared" si="5"/>
        <v>1.3523010698094963E-3</v>
      </c>
      <c r="J99">
        <f t="shared" si="5"/>
        <v>2.6082628493156878E-6</v>
      </c>
      <c r="K99">
        <f t="shared" si="5"/>
        <v>4.1111168980065196E-4</v>
      </c>
      <c r="L99">
        <f t="shared" si="5"/>
        <v>8.1267273087236235E-5</v>
      </c>
      <c r="M99">
        <f t="shared" si="5"/>
        <v>2.5636674143117807E-4</v>
      </c>
      <c r="N99">
        <f t="shared" si="5"/>
        <v>1.0498850977055031E-2</v>
      </c>
      <c r="O99">
        <f t="shared" si="5"/>
        <v>1.9171779004096915E-6</v>
      </c>
      <c r="P99">
        <f t="shared" si="5"/>
        <v>1.3717909023017161E-4</v>
      </c>
      <c r="Q99">
        <f t="shared" si="5"/>
        <v>3.0984094591360739E-5</v>
      </c>
      <c r="R99">
        <f t="shared" si="5"/>
        <v>0</v>
      </c>
      <c r="S99">
        <f t="shared" si="5"/>
        <v>0</v>
      </c>
      <c r="T99">
        <f t="shared" si="5"/>
        <v>1.9359381756854419E-8</v>
      </c>
      <c r="U99">
        <f t="shared" si="4"/>
        <v>0</v>
      </c>
      <c r="V99">
        <f t="shared" si="4"/>
        <v>0</v>
      </c>
      <c r="W99">
        <f t="shared" si="4"/>
        <v>1.169812036610563E-7</v>
      </c>
      <c r="X99">
        <f t="shared" si="4"/>
        <v>3.9499697640715407E-6</v>
      </c>
      <c r="Y99">
        <f t="shared" si="4"/>
        <v>1.450052842445624</v>
      </c>
      <c r="Z99">
        <f t="shared" si="4"/>
        <v>2.7027783928777616E-5</v>
      </c>
      <c r="AA99">
        <f t="shared" si="4"/>
        <v>1.250617621616143E-4</v>
      </c>
      <c r="AB99">
        <f t="shared" si="4"/>
        <v>8.3782415213265065E-6</v>
      </c>
      <c r="AC99">
        <f t="shared" si="4"/>
        <v>9.4663604060216664E-4</v>
      </c>
      <c r="AD99">
        <f t="shared" si="4"/>
        <v>1.1163076300426871E-3</v>
      </c>
      <c r="AE99">
        <f t="shared" si="4"/>
        <v>0.19506217003232909</v>
      </c>
      <c r="AF99">
        <f t="shared" si="4"/>
        <v>3.2165738356807481E-8</v>
      </c>
      <c r="AG99">
        <f t="shared" si="4"/>
        <v>0</v>
      </c>
      <c r="AH99">
        <f t="shared" si="4"/>
        <v>3.3658809106915383E-8</v>
      </c>
      <c r="AI99">
        <f t="shared" si="4"/>
        <v>1.0221701794643481E-3</v>
      </c>
      <c r="AJ99">
        <f t="shared" si="4"/>
        <v>3.9544270403448264E-3</v>
      </c>
      <c r="AK99">
        <f t="shared" si="4"/>
        <v>0</v>
      </c>
      <c r="AL99">
        <f t="shared" si="4"/>
        <v>4.0132880436621731E-3</v>
      </c>
      <c r="AM99">
        <f t="shared" si="4"/>
        <v>2.42693210837718E-6</v>
      </c>
      <c r="AN99">
        <f t="shared" si="4"/>
        <v>0</v>
      </c>
      <c r="AO99">
        <f t="shared" si="4"/>
        <v>6.3221940007684744E-3</v>
      </c>
      <c r="AP99">
        <f t="shared" si="4"/>
        <v>3.5488647308724501</v>
      </c>
      <c r="AQ99">
        <f t="shared" si="4"/>
        <v>0</v>
      </c>
      <c r="AR99">
        <f t="shared" si="4"/>
        <v>0</v>
      </c>
      <c r="AS99">
        <f t="shared" si="4"/>
        <v>14.63717262902489</v>
      </c>
      <c r="AT99">
        <f t="shared" si="4"/>
        <v>37.022921127478646</v>
      </c>
      <c r="AU99">
        <f t="shared" si="1"/>
        <v>1112.471184964003</v>
      </c>
    </row>
    <row r="100" spans="1:47" x14ac:dyDescent="0.25">
      <c r="A100" s="146"/>
      <c r="B100" s="1" t="s">
        <v>24</v>
      </c>
      <c r="C100" s="1">
        <v>22</v>
      </c>
      <c r="D100" s="1" t="s">
        <v>61</v>
      </c>
      <c r="E100">
        <f t="shared" si="5"/>
        <v>1.4157382579049775E-2</v>
      </c>
      <c r="F100">
        <f t="shared" si="5"/>
        <v>4.4969892528264541E-3</v>
      </c>
      <c r="G100">
        <f t="shared" si="5"/>
        <v>5.5547997885832079E-4</v>
      </c>
      <c r="H100">
        <f t="shared" si="5"/>
        <v>3.2995298156776468E-3</v>
      </c>
      <c r="I100">
        <f t="shared" si="5"/>
        <v>1.1489579755469725E-2</v>
      </c>
      <c r="J100">
        <f t="shared" si="5"/>
        <v>4.3252506981012861E-3</v>
      </c>
      <c r="K100">
        <f t="shared" si="5"/>
        <v>4.6271739987278161E-4</v>
      </c>
      <c r="L100">
        <f t="shared" si="5"/>
        <v>1.1252290093405427E-4</v>
      </c>
      <c r="M100">
        <f t="shared" si="5"/>
        <v>8.2542563398688099E-3</v>
      </c>
      <c r="N100">
        <f t="shared" si="5"/>
        <v>8.0326770595672535E-5</v>
      </c>
      <c r="O100">
        <f t="shared" si="5"/>
        <v>1.9238657119024697E-4</v>
      </c>
      <c r="P100">
        <f t="shared" si="5"/>
        <v>4.9725936923146225E-4</v>
      </c>
      <c r="Q100">
        <f t="shared" si="5"/>
        <v>6.1275258190839951E-3</v>
      </c>
      <c r="R100">
        <f t="shared" si="5"/>
        <v>1.7508968748720065E-2</v>
      </c>
      <c r="S100">
        <f t="shared" si="5"/>
        <v>0</v>
      </c>
      <c r="T100">
        <f t="shared" si="5"/>
        <v>2.8746458609626033E-2</v>
      </c>
      <c r="U100">
        <f t="shared" si="4"/>
        <v>4.0878533937349732E-3</v>
      </c>
      <c r="V100">
        <f t="shared" si="4"/>
        <v>4.9393231432752066E-2</v>
      </c>
      <c r="W100">
        <f t="shared" si="4"/>
        <v>1.877878454584295E-3</v>
      </c>
      <c r="X100">
        <f t="shared" si="4"/>
        <v>1.185389358345806E-3</v>
      </c>
      <c r="Y100">
        <f t="shared" si="4"/>
        <v>3.1097686984461492E-3</v>
      </c>
      <c r="Z100">
        <f t="shared" si="4"/>
        <v>0.47150428024206292</v>
      </c>
      <c r="AA100">
        <f t="shared" si="4"/>
        <v>1.6453798892767662E-4</v>
      </c>
      <c r="AB100">
        <f t="shared" si="4"/>
        <v>1.6995248026594847E-4</v>
      </c>
      <c r="AC100">
        <f t="shared" si="4"/>
        <v>3.0815026994172797E-4</v>
      </c>
      <c r="AD100">
        <f t="shared" si="4"/>
        <v>4.6723226275993453E-3</v>
      </c>
      <c r="AE100">
        <f t="shared" si="4"/>
        <v>1.8075668660649159E-4</v>
      </c>
      <c r="AF100">
        <f t="shared" si="4"/>
        <v>9.1269503303741738E-5</v>
      </c>
      <c r="AG100">
        <f t="shared" si="4"/>
        <v>4.9676192049118855E-6</v>
      </c>
      <c r="AH100">
        <f t="shared" si="4"/>
        <v>9.379754434124879E-4</v>
      </c>
      <c r="AI100">
        <f t="shared" si="4"/>
        <v>9.0036481913236303E-5</v>
      </c>
      <c r="AJ100">
        <f t="shared" si="4"/>
        <v>1.3884298600502661E-2</v>
      </c>
      <c r="AK100">
        <f t="shared" si="4"/>
        <v>0</v>
      </c>
      <c r="AL100">
        <f t="shared" si="4"/>
        <v>1.4050058564656088E-2</v>
      </c>
      <c r="AM100">
        <f t="shared" si="4"/>
        <v>1.3709434447241277E-3</v>
      </c>
      <c r="AN100">
        <f t="shared" si="4"/>
        <v>0</v>
      </c>
      <c r="AO100">
        <f t="shared" si="4"/>
        <v>7.1331387577332744E-3</v>
      </c>
      <c r="AP100">
        <f t="shared" si="4"/>
        <v>21336.424025112468</v>
      </c>
      <c r="AQ100">
        <f t="shared" si="4"/>
        <v>0</v>
      </c>
      <c r="AR100">
        <f t="shared" si="4"/>
        <v>0</v>
      </c>
      <c r="AS100">
        <f t="shared" si="4"/>
        <v>11585.30241527955</v>
      </c>
      <c r="AT100">
        <f t="shared" si="4"/>
        <v>33607.75170610151</v>
      </c>
      <c r="AU100">
        <f t="shared" si="4"/>
        <v>31340.03174032973</v>
      </c>
    </row>
    <row r="101" spans="1:47" x14ac:dyDescent="0.25">
      <c r="A101" s="146"/>
      <c r="B101" s="1" t="s">
        <v>25</v>
      </c>
      <c r="C101" s="1">
        <v>23</v>
      </c>
      <c r="D101" s="1" t="s">
        <v>62</v>
      </c>
      <c r="E101">
        <f t="shared" si="5"/>
        <v>4.440253478440452E-4</v>
      </c>
      <c r="F101">
        <f t="shared" si="5"/>
        <v>4.9506787538447612E-5</v>
      </c>
      <c r="G101">
        <f t="shared" si="5"/>
        <v>1.8635228034707291E-5</v>
      </c>
      <c r="H101">
        <f t="shared" si="5"/>
        <v>5.4741587015543789E-6</v>
      </c>
      <c r="I101">
        <f t="shared" si="5"/>
        <v>3.0828729110757192E-5</v>
      </c>
      <c r="J101">
        <f t="shared" si="5"/>
        <v>0</v>
      </c>
      <c r="K101">
        <f t="shared" si="5"/>
        <v>0</v>
      </c>
      <c r="L101">
        <f t="shared" si="5"/>
        <v>2.3184935956134819E-6</v>
      </c>
      <c r="M101">
        <f t="shared" si="5"/>
        <v>2.9161864444125699E-6</v>
      </c>
      <c r="N101">
        <f t="shared" si="5"/>
        <v>2.1409051507936071E-6</v>
      </c>
      <c r="O101">
        <f t="shared" si="5"/>
        <v>1.0156874953521601E-5</v>
      </c>
      <c r="P101">
        <f t="shared" si="5"/>
        <v>2.3155097607339221E-5</v>
      </c>
      <c r="Q101">
        <f t="shared" si="5"/>
        <v>2.691646304702401E-4</v>
      </c>
      <c r="R101">
        <f t="shared" si="5"/>
        <v>0</v>
      </c>
      <c r="S101">
        <f t="shared" si="5"/>
        <v>0</v>
      </c>
      <c r="T101">
        <f t="shared" si="5"/>
        <v>0</v>
      </c>
      <c r="U101">
        <f t="shared" si="4"/>
        <v>2.808192790574497E-4</v>
      </c>
      <c r="V101">
        <f t="shared" si="4"/>
        <v>0</v>
      </c>
      <c r="W101">
        <f t="shared" si="4"/>
        <v>0</v>
      </c>
      <c r="X101">
        <f t="shared" si="4"/>
        <v>0</v>
      </c>
      <c r="Y101">
        <f t="shared" si="4"/>
        <v>7.3619577354608822E-6</v>
      </c>
      <c r="Z101">
        <f t="shared" si="4"/>
        <v>5.6806425936250147E-7</v>
      </c>
      <c r="AA101">
        <f t="shared" si="4"/>
        <v>3.4673144610804538E-6</v>
      </c>
      <c r="AB101">
        <f t="shared" si="4"/>
        <v>1.104229153227139E-4</v>
      </c>
      <c r="AC101">
        <f t="shared" si="4"/>
        <v>8.9540764086241832E-6</v>
      </c>
      <c r="AD101">
        <f t="shared" si="4"/>
        <v>0</v>
      </c>
      <c r="AE101">
        <f t="shared" si="4"/>
        <v>1.041998733005898E-4</v>
      </c>
      <c r="AF101">
        <f t="shared" si="4"/>
        <v>7.0404879886665521E-5</v>
      </c>
      <c r="AG101">
        <f t="shared" si="4"/>
        <v>0</v>
      </c>
      <c r="AH101">
        <f t="shared" si="4"/>
        <v>7.0790890674769346E-4</v>
      </c>
      <c r="AI101">
        <f t="shared" si="4"/>
        <v>2.8905887604578119E-5</v>
      </c>
      <c r="AJ101">
        <f t="shared" si="4"/>
        <v>8.3374547075187525E-5</v>
      </c>
      <c r="AK101">
        <f t="shared" si="4"/>
        <v>0</v>
      </c>
      <c r="AL101">
        <f t="shared" si="4"/>
        <v>8.4622685083611006E-5</v>
      </c>
      <c r="AM101">
        <f t="shared" si="4"/>
        <v>0</v>
      </c>
      <c r="AN101">
        <f t="shared" si="4"/>
        <v>0</v>
      </c>
      <c r="AO101">
        <f t="shared" si="4"/>
        <v>1.904418515987144E-5</v>
      </c>
      <c r="AP101">
        <f t="shared" si="4"/>
        <v>225.58770793299999</v>
      </c>
      <c r="AQ101">
        <f t="shared" si="4"/>
        <v>0</v>
      </c>
      <c r="AR101">
        <f t="shared" si="4"/>
        <v>0</v>
      </c>
      <c r="AS101">
        <f t="shared" si="4"/>
        <v>0</v>
      </c>
      <c r="AT101">
        <f t="shared" si="4"/>
        <v>397.72167868875499</v>
      </c>
      <c r="AU101">
        <f t="shared" si="4"/>
        <v>0</v>
      </c>
    </row>
    <row r="102" spans="1:47" x14ac:dyDescent="0.25">
      <c r="A102" s="146"/>
      <c r="B102" s="1" t="s">
        <v>26</v>
      </c>
      <c r="C102" s="1">
        <v>24</v>
      </c>
      <c r="D102" s="1" t="s">
        <v>63</v>
      </c>
      <c r="E102">
        <f t="shared" si="5"/>
        <v>7.5005325233213002E-3</v>
      </c>
      <c r="F102">
        <f t="shared" si="5"/>
        <v>9.1333303920516466E-3</v>
      </c>
      <c r="G102">
        <f t="shared" si="5"/>
        <v>5.4043261263844664E-3</v>
      </c>
      <c r="H102">
        <f t="shared" si="5"/>
        <v>8.7994623358259704E-3</v>
      </c>
      <c r="I102">
        <f t="shared" si="5"/>
        <v>1.5590751800705427E-2</v>
      </c>
      <c r="J102">
        <f t="shared" si="5"/>
        <v>9.6175001701196781E-3</v>
      </c>
      <c r="K102">
        <f t="shared" si="5"/>
        <v>7.7684007094138002E-3</v>
      </c>
      <c r="L102">
        <f t="shared" si="5"/>
        <v>3.2568142162063961E-2</v>
      </c>
      <c r="M102">
        <f t="shared" si="5"/>
        <v>1.2801868030433176E-2</v>
      </c>
      <c r="N102">
        <f t="shared" si="5"/>
        <v>3.8998123475117948E-2</v>
      </c>
      <c r="O102">
        <f t="shared" si="5"/>
        <v>2.8518765960234675E-2</v>
      </c>
      <c r="P102">
        <f t="shared" si="5"/>
        <v>4.2674123893605958E-3</v>
      </c>
      <c r="Q102">
        <f t="shared" si="5"/>
        <v>3.1907075019398817E-3</v>
      </c>
      <c r="R102">
        <f t="shared" si="5"/>
        <v>3.2457540444772734E-3</v>
      </c>
      <c r="S102">
        <f t="shared" si="5"/>
        <v>0</v>
      </c>
      <c r="T102">
        <f t="shared" si="5"/>
        <v>4.9238658823583716E-3</v>
      </c>
      <c r="U102">
        <f t="shared" si="4"/>
        <v>0</v>
      </c>
      <c r="V102">
        <f t="shared" si="4"/>
        <v>1.9445230978457721E-4</v>
      </c>
      <c r="W102">
        <f t="shared" si="4"/>
        <v>3.6691466793044966E-3</v>
      </c>
      <c r="X102">
        <f t="shared" si="4"/>
        <v>5.5360019225195118E-3</v>
      </c>
      <c r="Y102">
        <f t="shared" si="4"/>
        <v>2.0093403315074801E-5</v>
      </c>
      <c r="Z102">
        <f t="shared" si="4"/>
        <v>1.4379415744601011E-2</v>
      </c>
      <c r="AA102">
        <f t="shared" si="4"/>
        <v>5.009529741622544E-2</v>
      </c>
      <c r="AB102">
        <f t="shared" si="4"/>
        <v>0.17658775850975422</v>
      </c>
      <c r="AC102">
        <f t="shared" si="4"/>
        <v>1.953802878562974E-6</v>
      </c>
      <c r="AD102">
        <f t="shared" si="4"/>
        <v>9.9352718849216494E-7</v>
      </c>
      <c r="AE102">
        <f t="shared" si="4"/>
        <v>3.157471699076788E-6</v>
      </c>
      <c r="AF102">
        <f t="shared" si="4"/>
        <v>2.0626799623452851E-6</v>
      </c>
      <c r="AG102">
        <f t="shared" si="4"/>
        <v>1.117126825745312E-7</v>
      </c>
      <c r="AH102">
        <f t="shared" si="4"/>
        <v>1.5260466883596958E-5</v>
      </c>
      <c r="AI102">
        <f t="shared" si="4"/>
        <v>4.157827849822618E-6</v>
      </c>
      <c r="AJ102">
        <f t="shared" si="4"/>
        <v>3.9073900572114354E-6</v>
      </c>
      <c r="AK102">
        <f t="shared" si="4"/>
        <v>0</v>
      </c>
      <c r="AL102">
        <f t="shared" si="4"/>
        <v>5.869235944935428E-6</v>
      </c>
      <c r="AM102">
        <f t="shared" si="4"/>
        <v>1.4438575015420054E-2</v>
      </c>
      <c r="AN102">
        <f t="shared" si="4"/>
        <v>0</v>
      </c>
      <c r="AO102">
        <f t="shared" si="4"/>
        <v>1.9968728181106051E-7</v>
      </c>
      <c r="AP102">
        <f t="shared" si="4"/>
        <v>23241.31419278809</v>
      </c>
      <c r="AQ102">
        <f t="shared" si="4"/>
        <v>0</v>
      </c>
      <c r="AR102">
        <f t="shared" si="4"/>
        <v>0</v>
      </c>
      <c r="AS102">
        <f t="shared" si="4"/>
        <v>1373.3839158690671</v>
      </c>
      <c r="AT102">
        <f t="shared" si="4"/>
        <v>58145.413309460717</v>
      </c>
      <c r="AU102">
        <f t="shared" si="4"/>
        <v>3.9380838664143698</v>
      </c>
    </row>
    <row r="103" spans="1:47" x14ac:dyDescent="0.25">
      <c r="A103" s="146"/>
      <c r="B103" s="1" t="s">
        <v>27</v>
      </c>
      <c r="C103" s="1">
        <v>25</v>
      </c>
      <c r="D103" s="1" t="s">
        <v>64</v>
      </c>
      <c r="E103">
        <f t="shared" si="5"/>
        <v>4.6766682864994652E-5</v>
      </c>
      <c r="F103">
        <f t="shared" si="5"/>
        <v>3.8372021053393876E-5</v>
      </c>
      <c r="G103">
        <f t="shared" si="5"/>
        <v>2.0528113258754359E-5</v>
      </c>
      <c r="H103">
        <f t="shared" si="5"/>
        <v>4.2579000482957316E-5</v>
      </c>
      <c r="I103">
        <f t="shared" si="5"/>
        <v>7.0592904639104869E-5</v>
      </c>
      <c r="J103">
        <f t="shared" si="5"/>
        <v>5.0515324639414472E-5</v>
      </c>
      <c r="K103">
        <f t="shared" si="5"/>
        <v>3.5088704754570071E-5</v>
      </c>
      <c r="L103">
        <f t="shared" si="5"/>
        <v>8.4544569396644996E-5</v>
      </c>
      <c r="M103">
        <f t="shared" si="5"/>
        <v>5.6722033735533217E-5</v>
      </c>
      <c r="N103">
        <f t="shared" si="5"/>
        <v>1.6877157234628374E-4</v>
      </c>
      <c r="O103">
        <f t="shared" si="5"/>
        <v>2.6848658288564819E-4</v>
      </c>
      <c r="P103">
        <f t="shared" si="5"/>
        <v>1.6924497427837191E-5</v>
      </c>
      <c r="Q103">
        <f t="shared" si="5"/>
        <v>9.5671847946828434E-6</v>
      </c>
      <c r="R103">
        <f t="shared" si="5"/>
        <v>1.5754371668855095E-5</v>
      </c>
      <c r="S103">
        <f t="shared" si="5"/>
        <v>0</v>
      </c>
      <c r="T103">
        <f t="shared" si="5"/>
        <v>2.3565650348470707E-5</v>
      </c>
      <c r="U103">
        <f t="shared" si="4"/>
        <v>0</v>
      </c>
      <c r="V103">
        <f t="shared" si="4"/>
        <v>0</v>
      </c>
      <c r="W103">
        <f t="shared" si="4"/>
        <v>1.0976099742802465E-5</v>
      </c>
      <c r="X103">
        <f t="shared" si="4"/>
        <v>1.2919019444773373E-5</v>
      </c>
      <c r="Y103">
        <f t="shared" si="4"/>
        <v>0</v>
      </c>
      <c r="Z103">
        <f t="shared" si="4"/>
        <v>1.4172942908768444E-4</v>
      </c>
      <c r="AA103">
        <f t="shared" si="4"/>
        <v>1.3006197028122153E-4</v>
      </c>
      <c r="AB103">
        <f t="shared" si="4"/>
        <v>1.0873365431102156E-3</v>
      </c>
      <c r="AC103">
        <f t="shared" si="4"/>
        <v>4.2141008379264441E-9</v>
      </c>
      <c r="AD103">
        <f t="shared" si="4"/>
        <v>2.1426144056739479E-9</v>
      </c>
      <c r="AE103">
        <f t="shared" si="4"/>
        <v>6.7970404905351596E-9</v>
      </c>
      <c r="AF103">
        <f t="shared" si="4"/>
        <v>4.4944637446487148E-9</v>
      </c>
      <c r="AG103">
        <f t="shared" si="4"/>
        <v>0</v>
      </c>
      <c r="AH103">
        <f t="shared" si="4"/>
        <v>3.2745230432163112E-8</v>
      </c>
      <c r="AI103">
        <f t="shared" si="4"/>
        <v>8.7726102959635555E-9</v>
      </c>
      <c r="AJ103">
        <f t="shared" si="4"/>
        <v>6.8142830983020504E-9</v>
      </c>
      <c r="AK103">
        <f t="shared" si="4"/>
        <v>0</v>
      </c>
      <c r="AL103">
        <f t="shared" si="4"/>
        <v>1.2725336161286741E-8</v>
      </c>
      <c r="AM103">
        <f t="shared" si="4"/>
        <v>4.3032660518083409E-5</v>
      </c>
      <c r="AN103">
        <f t="shared" si="4"/>
        <v>0</v>
      </c>
      <c r="AO103">
        <f t="shared" si="4"/>
        <v>4.3379916276213781E-10</v>
      </c>
      <c r="AP103">
        <f t="shared" si="4"/>
        <v>157.9973749829895</v>
      </c>
      <c r="AQ103">
        <f t="shared" si="4"/>
        <v>0</v>
      </c>
      <c r="AR103">
        <f t="shared" si="4"/>
        <v>0</v>
      </c>
      <c r="AS103">
        <f t="shared" si="4"/>
        <v>55.64278991338022</v>
      </c>
      <c r="AT103">
        <f t="shared" si="4"/>
        <v>354.67634293828388</v>
      </c>
      <c r="AU103">
        <f t="shared" si="4"/>
        <v>7.5235132859559606</v>
      </c>
    </row>
    <row r="104" spans="1:47" x14ac:dyDescent="0.25">
      <c r="A104" s="146"/>
      <c r="B104" s="1" t="s">
        <v>28</v>
      </c>
      <c r="C104" s="1">
        <v>26</v>
      </c>
      <c r="D104" s="1" t="s">
        <v>65</v>
      </c>
      <c r="E104">
        <f t="shared" si="5"/>
        <v>2.6345670602520132E-4</v>
      </c>
      <c r="F104">
        <f t="shared" si="5"/>
        <v>2.9561476924186848E-4</v>
      </c>
      <c r="G104">
        <f t="shared" si="5"/>
        <v>1.79597867305754E-4</v>
      </c>
      <c r="H104">
        <f t="shared" si="5"/>
        <v>3.7359027641723457E-4</v>
      </c>
      <c r="I104">
        <f t="shared" si="5"/>
        <v>6.1826607255119034E-4</v>
      </c>
      <c r="J104">
        <f t="shared" si="5"/>
        <v>4.4693231650584506E-4</v>
      </c>
      <c r="K104">
        <f t="shared" si="5"/>
        <v>3.2867954078471845E-4</v>
      </c>
      <c r="L104">
        <f t="shared" si="5"/>
        <v>1.9209038545914209E-3</v>
      </c>
      <c r="M104">
        <f t="shared" si="5"/>
        <v>6.4972683786695723E-4</v>
      </c>
      <c r="N104">
        <f t="shared" si="5"/>
        <v>1.4785024839991424E-3</v>
      </c>
      <c r="O104">
        <f t="shared" si="5"/>
        <v>9.2358267232287375E-4</v>
      </c>
      <c r="P104">
        <f t="shared" si="5"/>
        <v>1.4822224922540257E-4</v>
      </c>
      <c r="Q104">
        <f t="shared" si="5"/>
        <v>1.8748194983248375E-4</v>
      </c>
      <c r="R104">
        <f t="shared" si="5"/>
        <v>1.3818093479443721E-4</v>
      </c>
      <c r="S104">
        <f t="shared" si="5"/>
        <v>0</v>
      </c>
      <c r="T104">
        <f t="shared" si="5"/>
        <v>2.0652809885164707E-4</v>
      </c>
      <c r="U104">
        <f t="shared" si="4"/>
        <v>0</v>
      </c>
      <c r="V104">
        <f t="shared" si="4"/>
        <v>0</v>
      </c>
      <c r="W104">
        <f t="shared" si="4"/>
        <v>1.2499578545789421E-4</v>
      </c>
      <c r="X104">
        <f t="shared" si="4"/>
        <v>1.8221220650868099E-4</v>
      </c>
      <c r="Y104">
        <f t="shared" si="4"/>
        <v>0</v>
      </c>
      <c r="Z104">
        <f t="shared" si="4"/>
        <v>1.7753460805028747E-4</v>
      </c>
      <c r="AA104">
        <f t="shared" si="4"/>
        <v>2.9554894580542507E-3</v>
      </c>
      <c r="AB104">
        <f t="shared" si="4"/>
        <v>6.9371877054130631E-3</v>
      </c>
      <c r="AC104">
        <f t="shared" si="4"/>
        <v>7.6191607121916392E-8</v>
      </c>
      <c r="AD104">
        <f t="shared" si="4"/>
        <v>3.8744458814095138E-8</v>
      </c>
      <c r="AE104">
        <f t="shared" si="4"/>
        <v>1.2314433717416629E-7</v>
      </c>
      <c r="AF104">
        <f t="shared" si="4"/>
        <v>8.0389988445207138E-8</v>
      </c>
      <c r="AG104">
        <f t="shared" si="4"/>
        <v>0</v>
      </c>
      <c r="AH104">
        <f t="shared" si="4"/>
        <v>5.9703469790528979E-7</v>
      </c>
      <c r="AI104">
        <f t="shared" si="4"/>
        <v>1.6220762988584349E-7</v>
      </c>
      <c r="AJ104">
        <f t="shared" si="4"/>
        <v>1.4338822447212225E-7</v>
      </c>
      <c r="AK104">
        <f t="shared" si="4"/>
        <v>0</v>
      </c>
      <c r="AL104">
        <f t="shared" si="4"/>
        <v>2.2881111554209581E-7</v>
      </c>
      <c r="AM104">
        <f t="shared" si="4"/>
        <v>4.1562469801221494E-4</v>
      </c>
      <c r="AN104">
        <f t="shared" si="4"/>
        <v>0</v>
      </c>
      <c r="AO104">
        <f t="shared" si="4"/>
        <v>7.7838883897525851E-9</v>
      </c>
      <c r="AP104">
        <f t="shared" si="4"/>
        <v>954.046030822229</v>
      </c>
      <c r="AQ104">
        <f t="shared" si="4"/>
        <v>0</v>
      </c>
      <c r="AR104">
        <f t="shared" si="4"/>
        <v>0</v>
      </c>
      <c r="AS104">
        <f t="shared" si="4"/>
        <v>222.00291020112419</v>
      </c>
      <c r="AT104">
        <f t="shared" si="4"/>
        <v>2380.1331493875919</v>
      </c>
      <c r="AU104">
        <f t="shared" si="4"/>
        <v>74.078469542469492</v>
      </c>
    </row>
    <row r="105" spans="1:47" x14ac:dyDescent="0.25">
      <c r="A105" s="146"/>
      <c r="B105" s="1" t="s">
        <v>29</v>
      </c>
      <c r="C105" s="1">
        <v>27</v>
      </c>
      <c r="D105" s="1" t="s">
        <v>66</v>
      </c>
      <c r="E105">
        <f t="shared" si="5"/>
        <v>1.2804223667751152E-4</v>
      </c>
      <c r="F105">
        <f t="shared" si="5"/>
        <v>1.4376865213645905E-4</v>
      </c>
      <c r="G105">
        <f t="shared" si="5"/>
        <v>8.7383395565354249E-5</v>
      </c>
      <c r="H105">
        <f t="shared" si="5"/>
        <v>1.8112601706941192E-4</v>
      </c>
      <c r="I105">
        <f t="shared" si="5"/>
        <v>3.0042223552871275E-4</v>
      </c>
      <c r="J105">
        <f t="shared" si="5"/>
        <v>2.1552729679304221E-4</v>
      </c>
      <c r="K105">
        <f t="shared" si="5"/>
        <v>1.4901426318140155E-4</v>
      </c>
      <c r="L105">
        <f t="shared" si="5"/>
        <v>3.5985243409001282E-4</v>
      </c>
      <c r="M105">
        <f t="shared" si="5"/>
        <v>2.4142432161735282E-4</v>
      </c>
      <c r="N105">
        <f t="shared" si="5"/>
        <v>7.181990163122058E-4</v>
      </c>
      <c r="O105">
        <f t="shared" si="5"/>
        <v>1.0957327344048122E-3</v>
      </c>
      <c r="P105">
        <f t="shared" si="5"/>
        <v>7.2056944069420894E-5</v>
      </c>
      <c r="Q105">
        <f t="shared" si="5"/>
        <v>1.7592190370359955E-4</v>
      </c>
      <c r="R105">
        <f t="shared" si="5"/>
        <v>6.7049317074774315E-5</v>
      </c>
      <c r="S105">
        <f t="shared" si="5"/>
        <v>0</v>
      </c>
      <c r="T105">
        <f t="shared" si="5"/>
        <v>1.0030245104036611E-4</v>
      </c>
      <c r="U105">
        <f t="shared" si="4"/>
        <v>0</v>
      </c>
      <c r="V105">
        <f t="shared" si="4"/>
        <v>0</v>
      </c>
      <c r="W105">
        <f t="shared" si="4"/>
        <v>9.0351926584060228E-5</v>
      </c>
      <c r="X105">
        <f t="shared" si="4"/>
        <v>4.9029181191582376E-5</v>
      </c>
      <c r="Y105">
        <f t="shared" si="4"/>
        <v>0</v>
      </c>
      <c r="Z105">
        <f t="shared" si="4"/>
        <v>8.5438679544078849E-5</v>
      </c>
      <c r="AA105">
        <f t="shared" si="4"/>
        <v>5.5359104913563727E-4</v>
      </c>
      <c r="AB105">
        <f t="shared" si="4"/>
        <v>6.5062013619523072E-3</v>
      </c>
      <c r="AC105">
        <f t="shared" si="4"/>
        <v>1.7813461019328892E-8</v>
      </c>
      <c r="AD105">
        <f t="shared" si="4"/>
        <v>9.0571883997453824E-9</v>
      </c>
      <c r="AE105">
        <f t="shared" si="4"/>
        <v>2.873741934453248E-8</v>
      </c>
      <c r="AF105">
        <f t="shared" si="4"/>
        <v>1.8979323496946132E-8</v>
      </c>
      <c r="AG105">
        <f t="shared" si="4"/>
        <v>0</v>
      </c>
      <c r="AH105">
        <f t="shared" si="4"/>
        <v>1.3945988791510437E-7</v>
      </c>
      <c r="AI105">
        <f t="shared" si="4"/>
        <v>3.7110284939964939E-8</v>
      </c>
      <c r="AJ105">
        <f t="shared" si="4"/>
        <v>2.1089671631706928E-7</v>
      </c>
      <c r="AK105">
        <f t="shared" si="4"/>
        <v>0</v>
      </c>
      <c r="AL105">
        <f t="shared" si="4"/>
        <v>5.3763388818937428E-8</v>
      </c>
      <c r="AM105">
        <f t="shared" si="4"/>
        <v>1.9416153349148416E-4</v>
      </c>
      <c r="AN105">
        <f t="shared" si="4"/>
        <v>0</v>
      </c>
      <c r="AO105">
        <f t="shared" si="4"/>
        <v>1.832404802646697E-9</v>
      </c>
      <c r="AP105">
        <f t="shared" si="4"/>
        <v>857.66870826426589</v>
      </c>
      <c r="AQ105">
        <f t="shared" si="4"/>
        <v>0</v>
      </c>
      <c r="AR105">
        <f t="shared" si="4"/>
        <v>0</v>
      </c>
      <c r="AS105">
        <f t="shared" si="4"/>
        <v>149.3693823535323</v>
      </c>
      <c r="AT105">
        <f t="shared" si="4"/>
        <v>1836.6967265964411</v>
      </c>
      <c r="AU105">
        <f t="shared" si="4"/>
        <v>14.47515965977998</v>
      </c>
    </row>
    <row r="106" spans="1:47" x14ac:dyDescent="0.25">
      <c r="A106" s="146"/>
      <c r="B106" s="1" t="s">
        <v>30</v>
      </c>
      <c r="C106" s="1">
        <v>28</v>
      </c>
      <c r="D106" s="1" t="s">
        <v>67</v>
      </c>
      <c r="E106">
        <f t="shared" si="5"/>
        <v>1.3361736534460853E-4</v>
      </c>
      <c r="F106">
        <f t="shared" si="5"/>
        <v>1.4991962769829467E-4</v>
      </c>
      <c r="G106">
        <f t="shared" si="5"/>
        <v>9.0919931729421279E-5</v>
      </c>
      <c r="H106">
        <f t="shared" si="5"/>
        <v>1.9187561618036529E-4</v>
      </c>
      <c r="I106">
        <f t="shared" si="5"/>
        <v>3.1467394817363706E-4</v>
      </c>
      <c r="J106">
        <f t="shared" si="5"/>
        <v>2.2531773435293493E-4</v>
      </c>
      <c r="K106">
        <f t="shared" si="5"/>
        <v>1.7617931046033105E-4</v>
      </c>
      <c r="L106">
        <f t="shared" si="5"/>
        <v>3.7536338579779505E-4</v>
      </c>
      <c r="M106">
        <f t="shared" si="5"/>
        <v>1.6257732413966304E-4</v>
      </c>
      <c r="N106">
        <f t="shared" si="5"/>
        <v>7.5344431400240766E-4</v>
      </c>
      <c r="O106">
        <f t="shared" si="5"/>
        <v>4.7297214307924344E-4</v>
      </c>
      <c r="P106">
        <f t="shared" si="5"/>
        <v>7.5183390986272426E-5</v>
      </c>
      <c r="Q106">
        <f t="shared" si="5"/>
        <v>4.2372079917561325E-5</v>
      </c>
      <c r="R106">
        <f t="shared" si="5"/>
        <v>7.013420348395831E-5</v>
      </c>
      <c r="S106">
        <f t="shared" si="5"/>
        <v>0</v>
      </c>
      <c r="T106">
        <f t="shared" si="5"/>
        <v>1.0466798366283739E-4</v>
      </c>
      <c r="U106">
        <f t="shared" si="4"/>
        <v>0</v>
      </c>
      <c r="V106">
        <f t="shared" si="4"/>
        <v>0</v>
      </c>
      <c r="W106">
        <f t="shared" si="4"/>
        <v>3.9628562786223786E-5</v>
      </c>
      <c r="X106">
        <f t="shared" si="4"/>
        <v>5.1134166209412155E-5</v>
      </c>
      <c r="Y106">
        <f t="shared" ref="Y106:AU115" si="6">Y32+Y69</f>
        <v>0</v>
      </c>
      <c r="Z106">
        <f t="shared" si="6"/>
        <v>9.004339244312527E-5</v>
      </c>
      <c r="AA106">
        <f t="shared" si="6"/>
        <v>5.7745274868200398E-4</v>
      </c>
      <c r="AB106">
        <f t="shared" si="6"/>
        <v>8.122442390180696E-4</v>
      </c>
      <c r="AC106">
        <f t="shared" si="6"/>
        <v>1.8699854436645311E-8</v>
      </c>
      <c r="AD106">
        <f t="shared" si="6"/>
        <v>9.5078353486506925E-9</v>
      </c>
      <c r="AE106">
        <f t="shared" si="6"/>
        <v>3.0165753741963808E-8</v>
      </c>
      <c r="AF106">
        <f t="shared" si="6"/>
        <v>1.9929352676708679E-8</v>
      </c>
      <c r="AG106">
        <f t="shared" si="6"/>
        <v>0</v>
      </c>
      <c r="AH106">
        <f t="shared" si="6"/>
        <v>1.4535912864765739E-7</v>
      </c>
      <c r="AI106">
        <f t="shared" si="6"/>
        <v>3.8948853023125941E-8</v>
      </c>
      <c r="AJ106">
        <f t="shared" si="6"/>
        <v>1.2191289512477277E-7</v>
      </c>
      <c r="AK106">
        <f t="shared" si="6"/>
        <v>0</v>
      </c>
      <c r="AL106">
        <f t="shared" si="6"/>
        <v>5.6446811268710593E-8</v>
      </c>
      <c r="AM106">
        <f t="shared" si="6"/>
        <v>1.9524176669681562E-4</v>
      </c>
      <c r="AN106">
        <f t="shared" si="6"/>
        <v>0</v>
      </c>
      <c r="AO106">
        <f t="shared" si="6"/>
        <v>1.9239675872763682E-9</v>
      </c>
      <c r="AP106">
        <f t="shared" si="6"/>
        <v>100.85944777422435</v>
      </c>
      <c r="AQ106">
        <f t="shared" si="6"/>
        <v>0</v>
      </c>
      <c r="AR106">
        <f t="shared" si="6"/>
        <v>0</v>
      </c>
      <c r="AS106">
        <f t="shared" si="6"/>
        <v>11.564099161864579</v>
      </c>
      <c r="AT106">
        <f t="shared" si="6"/>
        <v>467.40584323508688</v>
      </c>
      <c r="AU106">
        <f t="shared" si="6"/>
        <v>0.95307813215647019</v>
      </c>
    </row>
    <row r="107" spans="1:47" x14ac:dyDescent="0.25">
      <c r="A107" s="146"/>
      <c r="B107" s="1" t="s">
        <v>31</v>
      </c>
      <c r="C107" s="1">
        <v>29</v>
      </c>
      <c r="D107" s="1" t="s">
        <v>68</v>
      </c>
      <c r="E107">
        <f t="shared" si="5"/>
        <v>2.2989261197826758E-5</v>
      </c>
      <c r="F107">
        <f t="shared" si="5"/>
        <v>1.4372746323159803E-5</v>
      </c>
      <c r="G107">
        <f t="shared" si="5"/>
        <v>1.5656790308017011E-5</v>
      </c>
      <c r="H107">
        <f t="shared" si="5"/>
        <v>3.3281785239031914E-5</v>
      </c>
      <c r="I107">
        <f t="shared" si="5"/>
        <v>5.4336551864178741E-5</v>
      </c>
      <c r="J107">
        <f t="shared" si="5"/>
        <v>3.8547107851274497E-5</v>
      </c>
      <c r="K107">
        <f t="shared" si="5"/>
        <v>2.9086955836712238E-5</v>
      </c>
      <c r="L107">
        <f t="shared" si="5"/>
        <v>6.774995733590241E-9</v>
      </c>
      <c r="M107">
        <f t="shared" si="5"/>
        <v>1.8755086003003997E-5</v>
      </c>
      <c r="N107">
        <f t="shared" si="5"/>
        <v>1.3017850347305291E-4</v>
      </c>
      <c r="O107">
        <f t="shared" si="5"/>
        <v>8.1794282171686458E-5</v>
      </c>
      <c r="P107">
        <f t="shared" si="5"/>
        <v>1.2956755134117592E-5</v>
      </c>
      <c r="Q107">
        <f t="shared" si="5"/>
        <v>4.5726452566833109E-9</v>
      </c>
      <c r="R107">
        <f t="shared" si="5"/>
        <v>1.2084169048826957E-5</v>
      </c>
      <c r="S107">
        <f t="shared" si="5"/>
        <v>0</v>
      </c>
      <c r="T107">
        <f t="shared" si="5"/>
        <v>1.8024164572501015E-5</v>
      </c>
      <c r="U107">
        <f t="shared" ref="U107:AT113" si="7">U33+U70</f>
        <v>0</v>
      </c>
      <c r="V107">
        <f t="shared" si="7"/>
        <v>0</v>
      </c>
      <c r="W107">
        <f t="shared" si="7"/>
        <v>4.3881292259332084E-6</v>
      </c>
      <c r="X107">
        <f t="shared" si="7"/>
        <v>2.1530115079214858E-6</v>
      </c>
      <c r="Y107">
        <f t="shared" si="7"/>
        <v>0</v>
      </c>
      <c r="Z107">
        <f t="shared" si="7"/>
        <v>1.5508359488674768E-5</v>
      </c>
      <c r="AA107">
        <f t="shared" si="7"/>
        <v>7.6240289749389027E-9</v>
      </c>
      <c r="AB107">
        <f t="shared" si="7"/>
        <v>3.3289302671368192E-8</v>
      </c>
      <c r="AC107">
        <f t="shared" si="7"/>
        <v>0</v>
      </c>
      <c r="AD107">
        <f t="shared" si="7"/>
        <v>0</v>
      </c>
      <c r="AE107">
        <f t="shared" si="7"/>
        <v>0</v>
      </c>
      <c r="AF107">
        <f t="shared" si="7"/>
        <v>0</v>
      </c>
      <c r="AG107">
        <f t="shared" si="7"/>
        <v>0</v>
      </c>
      <c r="AH107">
        <f t="shared" si="7"/>
        <v>0</v>
      </c>
      <c r="AI107">
        <f t="shared" si="7"/>
        <v>0</v>
      </c>
      <c r="AJ107">
        <f t="shared" si="7"/>
        <v>2.7299722572324271E-8</v>
      </c>
      <c r="AK107">
        <f t="shared" si="7"/>
        <v>0</v>
      </c>
      <c r="AL107">
        <f t="shared" si="7"/>
        <v>0</v>
      </c>
      <c r="AM107">
        <f t="shared" si="7"/>
        <v>3.0861269715497964E-5</v>
      </c>
      <c r="AN107">
        <f t="shared" si="7"/>
        <v>0</v>
      </c>
      <c r="AO107">
        <f t="shared" si="7"/>
        <v>0</v>
      </c>
      <c r="AP107">
        <f t="shared" si="7"/>
        <v>3.9395708979480578E-3</v>
      </c>
      <c r="AQ107">
        <f t="shared" si="7"/>
        <v>0</v>
      </c>
      <c r="AR107">
        <f t="shared" si="7"/>
        <v>0</v>
      </c>
      <c r="AS107">
        <f t="shared" si="7"/>
        <v>4.585592259332813E-2</v>
      </c>
      <c r="AT107">
        <f t="shared" si="7"/>
        <v>35.684926259313393</v>
      </c>
      <c r="AU107">
        <f t="shared" si="6"/>
        <v>1.0778214600229159E-2</v>
      </c>
    </row>
    <row r="108" spans="1:47" x14ac:dyDescent="0.25">
      <c r="A108" s="146"/>
      <c r="B108" s="1" t="s">
        <v>32</v>
      </c>
      <c r="C108" s="1">
        <v>30</v>
      </c>
      <c r="D108" s="1" t="s">
        <v>69</v>
      </c>
      <c r="E108">
        <f t="shared" si="5"/>
        <v>4.5124202429141456E-4</v>
      </c>
      <c r="F108">
        <f t="shared" si="5"/>
        <v>6.8929593899464455E-4</v>
      </c>
      <c r="G108">
        <f t="shared" si="5"/>
        <v>3.0753374716320302E-4</v>
      </c>
      <c r="H108">
        <f t="shared" si="5"/>
        <v>6.4149738195575607E-4</v>
      </c>
      <c r="I108">
        <f t="shared" si="5"/>
        <v>1.0623125203411844E-3</v>
      </c>
      <c r="J108">
        <f t="shared" si="5"/>
        <v>7.645560900045263E-4</v>
      </c>
      <c r="K108">
        <f t="shared" si="5"/>
        <v>5.901007660614083E-4</v>
      </c>
      <c r="L108">
        <f t="shared" si="5"/>
        <v>2.8899359332937003E-3</v>
      </c>
      <c r="M108">
        <f t="shared" si="5"/>
        <v>1.0152318279595827E-3</v>
      </c>
      <c r="N108">
        <f t="shared" si="5"/>
        <v>2.5364488238018446E-3</v>
      </c>
      <c r="O108">
        <f t="shared" si="5"/>
        <v>1.5968068045550331E-3</v>
      </c>
      <c r="P108">
        <f t="shared" si="5"/>
        <v>2.5484810173949379E-4</v>
      </c>
      <c r="Q108">
        <f t="shared" si="5"/>
        <v>2.8203471883512035E-4</v>
      </c>
      <c r="R108">
        <f t="shared" si="5"/>
        <v>2.3634745664017175E-4</v>
      </c>
      <c r="S108">
        <f t="shared" si="5"/>
        <v>0</v>
      </c>
      <c r="T108">
        <f t="shared" si="5"/>
        <v>3.5318311148843407E-4</v>
      </c>
      <c r="U108">
        <f t="shared" si="7"/>
        <v>0</v>
      </c>
      <c r="V108">
        <f t="shared" si="7"/>
        <v>0</v>
      </c>
      <c r="W108">
        <f t="shared" si="7"/>
        <v>2.1049175904906705E-4</v>
      </c>
      <c r="X108">
        <f t="shared" si="7"/>
        <v>3.1734637132347439E-4</v>
      </c>
      <c r="Y108">
        <f t="shared" si="7"/>
        <v>8.4751337171276934E-6</v>
      </c>
      <c r="Z108">
        <f t="shared" si="7"/>
        <v>1.2733835838918696E-3</v>
      </c>
      <c r="AA108">
        <f t="shared" si="7"/>
        <v>4.4464510779767463E-3</v>
      </c>
      <c r="AB108">
        <f t="shared" si="7"/>
        <v>1.0406108810427948E-2</v>
      </c>
      <c r="AC108">
        <f t="shared" si="7"/>
        <v>3.558064221014881E-7</v>
      </c>
      <c r="AD108">
        <f t="shared" si="7"/>
        <v>2.0122612048455723E-7</v>
      </c>
      <c r="AE108">
        <f t="shared" si="7"/>
        <v>1.1557274970631502E-6</v>
      </c>
      <c r="AF108">
        <f t="shared" si="7"/>
        <v>1.5534096930689638E-7</v>
      </c>
      <c r="AG108">
        <f t="shared" si="7"/>
        <v>0</v>
      </c>
      <c r="AH108">
        <f t="shared" si="7"/>
        <v>9.2072374841437698E-7</v>
      </c>
      <c r="AI108">
        <f t="shared" si="7"/>
        <v>3.4407790615252228E-7</v>
      </c>
      <c r="AJ108">
        <f t="shared" si="7"/>
        <v>2.9550150569457835E-6</v>
      </c>
      <c r="AK108">
        <f t="shared" si="7"/>
        <v>0</v>
      </c>
      <c r="AL108">
        <f t="shared" si="7"/>
        <v>2.1301175465081978E-6</v>
      </c>
      <c r="AM108">
        <f t="shared" si="7"/>
        <v>6.9499042194346979E-4</v>
      </c>
      <c r="AN108">
        <f t="shared" si="7"/>
        <v>0</v>
      </c>
      <c r="AO108">
        <f t="shared" si="7"/>
        <v>1.3137503316520182E-6</v>
      </c>
      <c r="AP108">
        <f t="shared" si="7"/>
        <v>1331.693236132603</v>
      </c>
      <c r="AQ108">
        <f t="shared" si="7"/>
        <v>0</v>
      </c>
      <c r="AR108">
        <f t="shared" si="7"/>
        <v>0</v>
      </c>
      <c r="AS108">
        <f t="shared" si="7"/>
        <v>182.9443907233323</v>
      </c>
      <c r="AT108">
        <f t="shared" si="7"/>
        <v>3635.8599878835339</v>
      </c>
      <c r="AU108">
        <f t="shared" si="6"/>
        <v>4.7352931321633056</v>
      </c>
    </row>
    <row r="109" spans="1:47" x14ac:dyDescent="0.25">
      <c r="A109" s="146"/>
      <c r="B109" s="1" t="s">
        <v>33</v>
      </c>
      <c r="C109" s="1">
        <v>31</v>
      </c>
      <c r="D109" s="1" t="s">
        <v>70</v>
      </c>
      <c r="E109">
        <f t="shared" si="5"/>
        <v>7.7702308706893567E-5</v>
      </c>
      <c r="F109">
        <f t="shared" si="5"/>
        <v>8.7748522979760464E-5</v>
      </c>
      <c r="G109">
        <f t="shared" si="5"/>
        <v>5.3318766394795432E-5</v>
      </c>
      <c r="H109">
        <f t="shared" si="5"/>
        <v>1.1092861443595233E-4</v>
      </c>
      <c r="I109">
        <f t="shared" si="5"/>
        <v>1.8356080881855422E-4</v>
      </c>
      <c r="J109">
        <f t="shared" si="5"/>
        <v>1.3145774919403553E-4</v>
      </c>
      <c r="K109">
        <f t="shared" si="5"/>
        <v>8.601650894212664E-5</v>
      </c>
      <c r="L109">
        <f t="shared" si="5"/>
        <v>2.1968551113865563E-4</v>
      </c>
      <c r="M109">
        <f t="shared" si="5"/>
        <v>1.4740425490301052E-4</v>
      </c>
      <c r="N109">
        <f t="shared" si="5"/>
        <v>4.3896774632748474E-4</v>
      </c>
      <c r="O109">
        <f t="shared" si="5"/>
        <v>3.0268117188098011E-4</v>
      </c>
      <c r="P109">
        <f t="shared" si="5"/>
        <v>4.3897948043660838E-5</v>
      </c>
      <c r="Q109">
        <f t="shared" si="5"/>
        <v>2.4849592398817042E-5</v>
      </c>
      <c r="R109">
        <f t="shared" si="5"/>
        <v>4.0956248137237461E-5</v>
      </c>
      <c r="S109">
        <f t="shared" si="5"/>
        <v>0</v>
      </c>
      <c r="T109">
        <f t="shared" si="5"/>
        <v>6.1238489224559029E-5</v>
      </c>
      <c r="U109">
        <f t="shared" si="7"/>
        <v>0</v>
      </c>
      <c r="V109">
        <f t="shared" si="7"/>
        <v>0</v>
      </c>
      <c r="W109">
        <f t="shared" si="7"/>
        <v>3.5605919456380508E-5</v>
      </c>
      <c r="X109">
        <f t="shared" si="7"/>
        <v>2.9927767803703703E-5</v>
      </c>
      <c r="Y109">
        <f t="shared" si="7"/>
        <v>0</v>
      </c>
      <c r="Z109">
        <f t="shared" si="7"/>
        <v>5.2265861598722254E-5</v>
      </c>
      <c r="AA109">
        <f t="shared" si="7"/>
        <v>3.3796055563686258E-4</v>
      </c>
      <c r="AB109">
        <f t="shared" si="7"/>
        <v>1.7485012367016552E-3</v>
      </c>
      <c r="AC109">
        <f t="shared" si="7"/>
        <v>1.0206328494802981E-8</v>
      </c>
      <c r="AD109">
        <f t="shared" si="7"/>
        <v>5.1893271555419342E-9</v>
      </c>
      <c r="AE109">
        <f t="shared" si="7"/>
        <v>1.7631872149561561E-8</v>
      </c>
      <c r="AF109">
        <f t="shared" si="7"/>
        <v>1.088091372127807E-8</v>
      </c>
      <c r="AG109">
        <f t="shared" si="7"/>
        <v>0</v>
      </c>
      <c r="AH109">
        <f t="shared" si="7"/>
        <v>8.4952959538825891E-8</v>
      </c>
      <c r="AI109">
        <f t="shared" si="7"/>
        <v>2.1253136052064149E-8</v>
      </c>
      <c r="AJ109">
        <f t="shared" si="7"/>
        <v>2.5178407274964758E-8</v>
      </c>
      <c r="AK109">
        <f t="shared" si="7"/>
        <v>0</v>
      </c>
      <c r="AL109">
        <f t="shared" si="7"/>
        <v>3.0813639176786213E-8</v>
      </c>
      <c r="AM109">
        <f t="shared" si="7"/>
        <v>1.1404790148182268E-4</v>
      </c>
      <c r="AN109">
        <f t="shared" si="7"/>
        <v>0</v>
      </c>
      <c r="AO109">
        <f t="shared" si="7"/>
        <v>1.0503363608589799E-9</v>
      </c>
      <c r="AP109">
        <f t="shared" si="7"/>
        <v>241.71046694326134</v>
      </c>
      <c r="AQ109">
        <f t="shared" si="7"/>
        <v>0</v>
      </c>
      <c r="AR109">
        <f t="shared" si="7"/>
        <v>0</v>
      </c>
      <c r="AS109">
        <f t="shared" si="7"/>
        <v>52.669299943276521</v>
      </c>
      <c r="AT109">
        <f t="shared" si="7"/>
        <v>605.6175387714643</v>
      </c>
      <c r="AU109">
        <f t="shared" si="6"/>
        <v>1.4694850919222491</v>
      </c>
    </row>
    <row r="110" spans="1:47" x14ac:dyDescent="0.25">
      <c r="A110" s="146"/>
      <c r="B110" s="1" t="s">
        <v>34</v>
      </c>
      <c r="C110" s="1">
        <v>32</v>
      </c>
      <c r="D110" s="1" t="s">
        <v>71</v>
      </c>
      <c r="E110">
        <f t="shared" si="5"/>
        <v>2.4489752124327436E-3</v>
      </c>
      <c r="F110">
        <f t="shared" si="5"/>
        <v>3.9491558180017143E-3</v>
      </c>
      <c r="G110">
        <f t="shared" si="5"/>
        <v>9.2186705781243349E-4</v>
      </c>
      <c r="H110">
        <f t="shared" si="5"/>
        <v>1.5778559545230081E-2</v>
      </c>
      <c r="I110">
        <f t="shared" si="5"/>
        <v>1.4568497595881923E-2</v>
      </c>
      <c r="J110">
        <f t="shared" si="5"/>
        <v>3.4747268447114861E-3</v>
      </c>
      <c r="K110">
        <f t="shared" si="5"/>
        <v>0.25658063997319741</v>
      </c>
      <c r="L110">
        <f t="shared" si="5"/>
        <v>2.5654381945851158E-2</v>
      </c>
      <c r="M110">
        <f t="shared" si="5"/>
        <v>6.3591771568545898E-3</v>
      </c>
      <c r="N110">
        <f t="shared" si="5"/>
        <v>1.2962931197341434E-2</v>
      </c>
      <c r="O110">
        <f t="shared" si="5"/>
        <v>9.8778870724290351E-3</v>
      </c>
      <c r="P110">
        <f t="shared" si="5"/>
        <v>2.0774681264293985E-3</v>
      </c>
      <c r="Q110">
        <f t="shared" si="5"/>
        <v>1.5724856055799959E-3</v>
      </c>
      <c r="R110">
        <f t="shared" si="5"/>
        <v>6.9700759773316313E-4</v>
      </c>
      <c r="S110">
        <f t="shared" si="5"/>
        <v>0</v>
      </c>
      <c r="T110">
        <f t="shared" si="5"/>
        <v>1.4237511822194279E-3</v>
      </c>
      <c r="U110">
        <f t="shared" si="7"/>
        <v>5.0422985943018937E-4</v>
      </c>
      <c r="V110">
        <f t="shared" si="7"/>
        <v>3.6889077054606367E-4</v>
      </c>
      <c r="W110">
        <f t="shared" si="7"/>
        <v>9.9086435501699946E-4</v>
      </c>
      <c r="X110">
        <f t="shared" si="7"/>
        <v>1.5059111241381051E-3</v>
      </c>
      <c r="Y110">
        <f t="shared" si="7"/>
        <v>4.157786320164715E-2</v>
      </c>
      <c r="Z110">
        <f t="shared" si="7"/>
        <v>4.3222085284121359E-2</v>
      </c>
      <c r="AA110">
        <f t="shared" si="7"/>
        <v>3.9482199798298721E-2</v>
      </c>
      <c r="AB110">
        <f t="shared" si="7"/>
        <v>0.22982020965499267</v>
      </c>
      <c r="AC110">
        <f t="shared" si="7"/>
        <v>0.73443142271349982</v>
      </c>
      <c r="AD110">
        <f t="shared" si="7"/>
        <v>0.87074432739069851</v>
      </c>
      <c r="AE110">
        <f t="shared" si="7"/>
        <v>0.53729258240033073</v>
      </c>
      <c r="AF110">
        <f t="shared" si="7"/>
        <v>0.32137633113455294</v>
      </c>
      <c r="AG110">
        <f t="shared" si="7"/>
        <v>6.9025985488567095E-3</v>
      </c>
      <c r="AH110">
        <f t="shared" si="7"/>
        <v>0.26648104675399742</v>
      </c>
      <c r="AI110">
        <f t="shared" si="7"/>
        <v>0.75209952937096791</v>
      </c>
      <c r="AJ110">
        <f t="shared" si="7"/>
        <v>4.4619888021637598E-2</v>
      </c>
      <c r="AK110">
        <f t="shared" si="7"/>
        <v>0</v>
      </c>
      <c r="AL110">
        <f t="shared" si="7"/>
        <v>4.3212026888993359E-2</v>
      </c>
      <c r="AM110">
        <f t="shared" si="7"/>
        <v>5.6833630918925538E-3</v>
      </c>
      <c r="AN110">
        <f t="shared" si="7"/>
        <v>0</v>
      </c>
      <c r="AO110">
        <f t="shared" si="7"/>
        <v>0.71150886438908023</v>
      </c>
      <c r="AP110">
        <f t="shared" si="7"/>
        <v>8910.4243788099993</v>
      </c>
      <c r="AQ110">
        <f t="shared" si="7"/>
        <v>0</v>
      </c>
      <c r="AR110">
        <f t="shared" si="7"/>
        <v>0</v>
      </c>
      <c r="AS110">
        <f t="shared" si="7"/>
        <v>0</v>
      </c>
      <c r="AT110">
        <f t="shared" si="7"/>
        <v>39973.937445383417</v>
      </c>
      <c r="AU110">
        <f t="shared" si="6"/>
        <v>7269.0035104051003</v>
      </c>
    </row>
    <row r="111" spans="1:47" x14ac:dyDescent="0.25">
      <c r="A111" s="146"/>
      <c r="B111" s="1" t="s">
        <v>35</v>
      </c>
      <c r="C111" s="1">
        <v>33</v>
      </c>
      <c r="D111" s="1" t="s">
        <v>72</v>
      </c>
      <c r="E111">
        <f t="shared" si="5"/>
        <v>0</v>
      </c>
      <c r="F111">
        <f t="shared" si="5"/>
        <v>0</v>
      </c>
      <c r="G111">
        <f t="shared" si="5"/>
        <v>0</v>
      </c>
      <c r="H111">
        <f t="shared" si="5"/>
        <v>0</v>
      </c>
      <c r="I111">
        <f t="shared" si="5"/>
        <v>0</v>
      </c>
      <c r="J111">
        <f t="shared" si="5"/>
        <v>0</v>
      </c>
      <c r="K111">
        <f t="shared" si="5"/>
        <v>0</v>
      </c>
      <c r="L111">
        <f t="shared" si="5"/>
        <v>0</v>
      </c>
      <c r="M111">
        <f t="shared" si="5"/>
        <v>0</v>
      </c>
      <c r="N111">
        <f t="shared" si="5"/>
        <v>0</v>
      </c>
      <c r="O111">
        <f t="shared" si="5"/>
        <v>0</v>
      </c>
      <c r="P111">
        <f t="shared" si="5"/>
        <v>0</v>
      </c>
      <c r="Q111">
        <f t="shared" si="5"/>
        <v>0</v>
      </c>
      <c r="R111">
        <f t="shared" si="5"/>
        <v>0</v>
      </c>
      <c r="S111">
        <f t="shared" si="5"/>
        <v>0</v>
      </c>
      <c r="T111">
        <f t="shared" si="5"/>
        <v>0</v>
      </c>
      <c r="U111">
        <f t="shared" si="7"/>
        <v>0</v>
      </c>
      <c r="V111">
        <f t="shared" si="7"/>
        <v>0</v>
      </c>
      <c r="W111">
        <f t="shared" si="7"/>
        <v>0</v>
      </c>
      <c r="X111">
        <f t="shared" si="7"/>
        <v>0</v>
      </c>
      <c r="Y111">
        <f t="shared" si="7"/>
        <v>0</v>
      </c>
      <c r="Z111">
        <f t="shared" si="7"/>
        <v>0</v>
      </c>
      <c r="AA111">
        <f t="shared" si="7"/>
        <v>0</v>
      </c>
      <c r="AB111">
        <f t="shared" si="7"/>
        <v>0</v>
      </c>
      <c r="AC111">
        <f t="shared" si="7"/>
        <v>0</v>
      </c>
      <c r="AD111">
        <f t="shared" si="7"/>
        <v>0</v>
      </c>
      <c r="AE111">
        <f t="shared" si="7"/>
        <v>0</v>
      </c>
      <c r="AF111">
        <f t="shared" si="7"/>
        <v>0</v>
      </c>
      <c r="AG111">
        <f t="shared" si="7"/>
        <v>0</v>
      </c>
      <c r="AH111">
        <f t="shared" si="7"/>
        <v>0</v>
      </c>
      <c r="AI111">
        <f t="shared" si="7"/>
        <v>0</v>
      </c>
      <c r="AJ111">
        <f t="shared" si="7"/>
        <v>0</v>
      </c>
      <c r="AK111">
        <f t="shared" si="7"/>
        <v>0</v>
      </c>
      <c r="AL111">
        <f t="shared" si="7"/>
        <v>0</v>
      </c>
      <c r="AM111">
        <f t="shared" si="7"/>
        <v>0</v>
      </c>
      <c r="AN111">
        <f t="shared" si="7"/>
        <v>0</v>
      </c>
      <c r="AO111">
        <f t="shared" si="7"/>
        <v>0</v>
      </c>
      <c r="AP111">
        <f t="shared" si="7"/>
        <v>0</v>
      </c>
      <c r="AQ111">
        <f t="shared" si="7"/>
        <v>0</v>
      </c>
      <c r="AR111">
        <f t="shared" si="7"/>
        <v>0</v>
      </c>
      <c r="AS111">
        <f t="shared" si="7"/>
        <v>0</v>
      </c>
      <c r="AT111">
        <f t="shared" si="7"/>
        <v>0</v>
      </c>
      <c r="AU111">
        <f t="shared" si="6"/>
        <v>0</v>
      </c>
    </row>
    <row r="112" spans="1:47" x14ac:dyDescent="0.25">
      <c r="A112" s="146"/>
      <c r="B112" s="1" t="s">
        <v>36</v>
      </c>
      <c r="C112" s="1">
        <v>34</v>
      </c>
      <c r="D112" s="1" t="s">
        <v>73</v>
      </c>
      <c r="E112">
        <f t="shared" si="5"/>
        <v>2.2742195564447059E-5</v>
      </c>
      <c r="F112">
        <f t="shared" si="5"/>
        <v>2.029619468663123E-5</v>
      </c>
      <c r="G112">
        <f t="shared" si="5"/>
        <v>0</v>
      </c>
      <c r="H112">
        <f t="shared" si="5"/>
        <v>0</v>
      </c>
      <c r="I112">
        <f t="shared" si="5"/>
        <v>0</v>
      </c>
      <c r="J112">
        <f t="shared" si="5"/>
        <v>2.4006185854358928E-7</v>
      </c>
      <c r="K112">
        <f t="shared" si="5"/>
        <v>0</v>
      </c>
      <c r="L112">
        <f t="shared" si="5"/>
        <v>3.0766714244980538E-8</v>
      </c>
      <c r="M112">
        <f t="shared" si="5"/>
        <v>1.4337315984383999E-10</v>
      </c>
      <c r="N112">
        <f t="shared" si="5"/>
        <v>0</v>
      </c>
      <c r="O112">
        <f t="shared" si="5"/>
        <v>0</v>
      </c>
      <c r="P112">
        <f t="shared" si="5"/>
        <v>1.2288319110191871E-8</v>
      </c>
      <c r="Q112">
        <f t="shared" si="5"/>
        <v>1.174264129289979E-8</v>
      </c>
      <c r="R112">
        <f t="shared" si="5"/>
        <v>0</v>
      </c>
      <c r="S112">
        <f t="shared" si="5"/>
        <v>0</v>
      </c>
      <c r="T112">
        <f t="shared" si="5"/>
        <v>1.093509411416915E-5</v>
      </c>
      <c r="U112">
        <f t="shared" si="7"/>
        <v>0</v>
      </c>
      <c r="V112">
        <f t="shared" si="7"/>
        <v>0</v>
      </c>
      <c r="W112">
        <f t="shared" si="7"/>
        <v>4.721266814922325E-6</v>
      </c>
      <c r="X112">
        <f t="shared" si="7"/>
        <v>5.6226395210600299E-6</v>
      </c>
      <c r="Y112">
        <f t="shared" si="7"/>
        <v>0</v>
      </c>
      <c r="Z112">
        <f t="shared" si="7"/>
        <v>4.9811749332104358E-11</v>
      </c>
      <c r="AA112">
        <f t="shared" si="7"/>
        <v>0</v>
      </c>
      <c r="AB112">
        <f t="shared" si="7"/>
        <v>2.6659213001163119E-4</v>
      </c>
      <c r="AC112">
        <f t="shared" si="7"/>
        <v>0</v>
      </c>
      <c r="AD112">
        <f t="shared" si="7"/>
        <v>1.0467545590312269E-9</v>
      </c>
      <c r="AE112">
        <f t="shared" si="7"/>
        <v>3.32059586578099E-9</v>
      </c>
      <c r="AF112">
        <f t="shared" si="7"/>
        <v>2.1958632348757429E-9</v>
      </c>
      <c r="AG112">
        <f t="shared" si="7"/>
        <v>0</v>
      </c>
      <c r="AH112">
        <f t="shared" si="7"/>
        <v>1.599690532988706E-8</v>
      </c>
      <c r="AI112">
        <f t="shared" si="7"/>
        <v>4.2855923337094614E-9</v>
      </c>
      <c r="AJ112">
        <f t="shared" si="7"/>
        <v>3.109224093447551E-9</v>
      </c>
      <c r="AK112">
        <f t="shared" si="7"/>
        <v>0</v>
      </c>
      <c r="AL112">
        <f t="shared" si="7"/>
        <v>6.2170435668290476E-9</v>
      </c>
      <c r="AM112">
        <f t="shared" si="7"/>
        <v>2.1038062174120521E-5</v>
      </c>
      <c r="AN112">
        <f t="shared" si="7"/>
        <v>0</v>
      </c>
      <c r="AO112">
        <f t="shared" si="7"/>
        <v>1.9084886452709011E-2</v>
      </c>
      <c r="AP112">
        <f t="shared" si="7"/>
        <v>0</v>
      </c>
      <c r="AQ112">
        <f t="shared" si="7"/>
        <v>0</v>
      </c>
      <c r="AR112">
        <f t="shared" si="7"/>
        <v>0</v>
      </c>
      <c r="AS112">
        <f t="shared" si="7"/>
        <v>0</v>
      </c>
      <c r="AT112">
        <f t="shared" si="7"/>
        <v>253.3683618348538</v>
      </c>
      <c r="AU112">
        <f t="shared" si="6"/>
        <v>0</v>
      </c>
    </row>
    <row r="113" spans="1:47" x14ac:dyDescent="0.25">
      <c r="A113" s="146"/>
      <c r="B113" s="1" t="s">
        <v>37</v>
      </c>
      <c r="C113" s="1">
        <v>35</v>
      </c>
      <c r="D113" s="1" t="s">
        <v>74</v>
      </c>
      <c r="E113">
        <f t="shared" si="5"/>
        <v>5.3402285938638344E-4</v>
      </c>
      <c r="F113">
        <f t="shared" si="5"/>
        <v>2.0847592658048294E-3</v>
      </c>
      <c r="G113">
        <f t="shared" si="5"/>
        <v>3.2434185534006166E-3</v>
      </c>
      <c r="H113">
        <f t="shared" si="5"/>
        <v>6.7087833445980353E-3</v>
      </c>
      <c r="I113">
        <f t="shared" si="5"/>
        <v>1.3699967722942182E-2</v>
      </c>
      <c r="J113">
        <f t="shared" si="5"/>
        <v>6.3697472486266846E-3</v>
      </c>
      <c r="K113">
        <f t="shared" si="5"/>
        <v>2.6558823567845824E-3</v>
      </c>
      <c r="L113">
        <f t="shared" si="5"/>
        <v>6.8940612907187108E-4</v>
      </c>
      <c r="M113">
        <f t="shared" si="5"/>
        <v>5.5735353746743082E-3</v>
      </c>
      <c r="N113">
        <f t="shared" si="5"/>
        <v>0.10918618407162736</v>
      </c>
      <c r="O113">
        <f t="shared" si="5"/>
        <v>4.2208663003539447E-2</v>
      </c>
      <c r="P113">
        <f t="shared" si="5"/>
        <v>4.5908808720943033E-3</v>
      </c>
      <c r="Q113">
        <f t="shared" si="5"/>
        <v>2.2103029395935917E-3</v>
      </c>
      <c r="R113">
        <f t="shared" si="5"/>
        <v>1.029403860288329E-3</v>
      </c>
      <c r="S113">
        <f t="shared" si="5"/>
        <v>0</v>
      </c>
      <c r="T113">
        <f t="shared" si="5"/>
        <v>1.8098516688593196E-4</v>
      </c>
      <c r="U113">
        <f t="shared" si="7"/>
        <v>2.1913723334758897E-3</v>
      </c>
      <c r="V113">
        <f t="shared" si="7"/>
        <v>1.6339898084078992E-3</v>
      </c>
      <c r="W113">
        <f t="shared" si="7"/>
        <v>2.1145754491074323E-3</v>
      </c>
      <c r="X113">
        <f t="shared" si="7"/>
        <v>2.8366015131452266E-3</v>
      </c>
      <c r="Y113">
        <f t="shared" si="7"/>
        <v>1.5651997554330013E-2</v>
      </c>
      <c r="Z113">
        <f t="shared" si="7"/>
        <v>1.5237935308922318E-2</v>
      </c>
      <c r="AA113">
        <f t="shared" si="7"/>
        <v>1.0374665887579637E-3</v>
      </c>
      <c r="AB113">
        <f t="shared" si="7"/>
        <v>1.5673311849933504E-3</v>
      </c>
      <c r="AC113">
        <f t="shared" si="7"/>
        <v>1.4076725435786875E-4</v>
      </c>
      <c r="AD113">
        <f t="shared" si="7"/>
        <v>1.3480741047844678E-4</v>
      </c>
      <c r="AE113">
        <f t="shared" si="7"/>
        <v>5.1870065074843027E-4</v>
      </c>
      <c r="AF113">
        <f t="shared" si="7"/>
        <v>6.3018808935106274E-4</v>
      </c>
      <c r="AG113">
        <f t="shared" si="7"/>
        <v>1.8718699900626475E-5</v>
      </c>
      <c r="AH113">
        <f t="shared" si="7"/>
        <v>1.0915147805582756E-3</v>
      </c>
      <c r="AI113">
        <f t="shared" si="7"/>
        <v>1.7555627946199898E-4</v>
      </c>
      <c r="AJ113">
        <f t="shared" si="7"/>
        <v>2.3118836104000437E-3</v>
      </c>
      <c r="AK113">
        <f t="shared" si="7"/>
        <v>0</v>
      </c>
      <c r="AL113">
        <f t="shared" si="7"/>
        <v>2.1650688834915187E-3</v>
      </c>
      <c r="AM113">
        <f t="shared" si="7"/>
        <v>5.082105268840021E-2</v>
      </c>
      <c r="AN113">
        <f t="shared" si="7"/>
        <v>0</v>
      </c>
      <c r="AO113">
        <f t="shared" si="7"/>
        <v>1.0791222214404538E-4</v>
      </c>
      <c r="AP113">
        <f t="shared" si="7"/>
        <v>5550.4827490084708</v>
      </c>
      <c r="AQ113">
        <f t="shared" si="7"/>
        <v>0</v>
      </c>
      <c r="AR113">
        <f t="shared" si="7"/>
        <v>355.14790851844793</v>
      </c>
      <c r="AS113">
        <f t="shared" si="7"/>
        <v>431.70451228290858</v>
      </c>
      <c r="AT113">
        <f t="shared" si="7"/>
        <v>22297.8500594129</v>
      </c>
      <c r="AU113">
        <f t="shared" si="6"/>
        <v>387.8809871177379</v>
      </c>
    </row>
    <row r="114" spans="1:47" x14ac:dyDescent="0.25">
      <c r="A114" s="146"/>
      <c r="B114" s="1" t="s">
        <v>38</v>
      </c>
      <c r="C114" s="1">
        <v>36</v>
      </c>
      <c r="D114" s="1" t="s">
        <v>75</v>
      </c>
      <c r="E114">
        <f t="shared" ref="E114:AT115" si="8">E40+E77</f>
        <v>0</v>
      </c>
      <c r="F114">
        <f t="shared" si="8"/>
        <v>0</v>
      </c>
      <c r="G114">
        <f t="shared" si="8"/>
        <v>0</v>
      </c>
      <c r="H114">
        <f t="shared" si="8"/>
        <v>0</v>
      </c>
      <c r="I114">
        <f t="shared" si="8"/>
        <v>0</v>
      </c>
      <c r="J114">
        <f t="shared" si="8"/>
        <v>0</v>
      </c>
      <c r="K114">
        <f t="shared" si="8"/>
        <v>0</v>
      </c>
      <c r="L114">
        <f t="shared" si="8"/>
        <v>0</v>
      </c>
      <c r="M114">
        <f t="shared" si="8"/>
        <v>0</v>
      </c>
      <c r="N114">
        <f t="shared" si="8"/>
        <v>0</v>
      </c>
      <c r="O114">
        <f t="shared" si="8"/>
        <v>0</v>
      </c>
      <c r="P114">
        <f t="shared" si="8"/>
        <v>0</v>
      </c>
      <c r="Q114">
        <f t="shared" si="8"/>
        <v>0</v>
      </c>
      <c r="R114">
        <f t="shared" si="8"/>
        <v>0</v>
      </c>
      <c r="S114">
        <f t="shared" si="8"/>
        <v>0</v>
      </c>
      <c r="T114">
        <f t="shared" si="8"/>
        <v>0</v>
      </c>
      <c r="U114">
        <f t="shared" si="8"/>
        <v>0</v>
      </c>
      <c r="V114">
        <f t="shared" si="8"/>
        <v>0</v>
      </c>
      <c r="W114">
        <f t="shared" si="8"/>
        <v>0</v>
      </c>
      <c r="X114">
        <f t="shared" si="8"/>
        <v>0</v>
      </c>
      <c r="Y114">
        <f t="shared" si="8"/>
        <v>0</v>
      </c>
      <c r="Z114">
        <f t="shared" si="8"/>
        <v>0</v>
      </c>
      <c r="AA114">
        <f t="shared" si="8"/>
        <v>0</v>
      </c>
      <c r="AB114">
        <f t="shared" si="8"/>
        <v>0</v>
      </c>
      <c r="AC114">
        <f t="shared" si="8"/>
        <v>0</v>
      </c>
      <c r="AD114">
        <f t="shared" si="8"/>
        <v>0</v>
      </c>
      <c r="AE114">
        <f t="shared" si="8"/>
        <v>0</v>
      </c>
      <c r="AF114">
        <f t="shared" si="8"/>
        <v>0</v>
      </c>
      <c r="AG114">
        <f t="shared" si="8"/>
        <v>0</v>
      </c>
      <c r="AH114">
        <f t="shared" si="8"/>
        <v>0</v>
      </c>
      <c r="AI114">
        <f t="shared" si="8"/>
        <v>0</v>
      </c>
      <c r="AJ114">
        <f t="shared" si="8"/>
        <v>0</v>
      </c>
      <c r="AK114">
        <f t="shared" si="8"/>
        <v>0</v>
      </c>
      <c r="AL114">
        <f t="shared" si="8"/>
        <v>0</v>
      </c>
      <c r="AM114">
        <f t="shared" si="8"/>
        <v>0</v>
      </c>
      <c r="AN114">
        <f t="shared" si="8"/>
        <v>0</v>
      </c>
      <c r="AO114">
        <f t="shared" si="8"/>
        <v>0</v>
      </c>
      <c r="AP114">
        <f t="shared" si="8"/>
        <v>0</v>
      </c>
      <c r="AQ114">
        <f t="shared" si="8"/>
        <v>0</v>
      </c>
      <c r="AR114">
        <f t="shared" si="8"/>
        <v>0</v>
      </c>
      <c r="AS114">
        <f t="shared" si="8"/>
        <v>0</v>
      </c>
      <c r="AT114">
        <f t="shared" si="8"/>
        <v>0</v>
      </c>
      <c r="AU114">
        <f t="shared" si="6"/>
        <v>0</v>
      </c>
    </row>
    <row r="115" spans="1:47" x14ac:dyDescent="0.25">
      <c r="A115" s="146"/>
      <c r="B115" s="1" t="s">
        <v>39</v>
      </c>
      <c r="C115" s="1">
        <v>37</v>
      </c>
      <c r="D115" s="1" t="s">
        <v>76</v>
      </c>
      <c r="E115">
        <f t="shared" si="8"/>
        <v>8.1587816594431831E-6</v>
      </c>
      <c r="F115">
        <f t="shared" si="8"/>
        <v>0</v>
      </c>
      <c r="G115">
        <f t="shared" si="8"/>
        <v>0</v>
      </c>
      <c r="H115">
        <f t="shared" si="8"/>
        <v>0</v>
      </c>
      <c r="I115">
        <f t="shared" si="8"/>
        <v>0</v>
      </c>
      <c r="J115">
        <f t="shared" si="8"/>
        <v>1.188931908075454E-4</v>
      </c>
      <c r="K115">
        <f t="shared" si="8"/>
        <v>5.9749086506182716E-7</v>
      </c>
      <c r="L115">
        <f t="shared" si="8"/>
        <v>1.5420930561153062E-5</v>
      </c>
      <c r="M115">
        <f t="shared" si="8"/>
        <v>7.2053699717669044E-8</v>
      </c>
      <c r="N115">
        <f t="shared" si="8"/>
        <v>0</v>
      </c>
      <c r="O115">
        <f t="shared" si="8"/>
        <v>0</v>
      </c>
      <c r="P115">
        <f t="shared" si="8"/>
        <v>6.1679312985205184E-6</v>
      </c>
      <c r="Q115">
        <f t="shared" si="8"/>
        <v>5.7607497074547861E-6</v>
      </c>
      <c r="R115">
        <f t="shared" si="8"/>
        <v>0</v>
      </c>
      <c r="S115">
        <f t="shared" si="8"/>
        <v>0</v>
      </c>
      <c r="T115">
        <f t="shared" si="8"/>
        <v>2.374073333723508E-3</v>
      </c>
      <c r="U115">
        <f t="shared" si="8"/>
        <v>0</v>
      </c>
      <c r="V115">
        <f t="shared" si="8"/>
        <v>0</v>
      </c>
      <c r="W115">
        <f t="shared" si="8"/>
        <v>1.8417051676676609E-3</v>
      </c>
      <c r="X115">
        <f t="shared" si="8"/>
        <v>2.909233112222547E-3</v>
      </c>
      <c r="Y115">
        <f t="shared" si="8"/>
        <v>0</v>
      </c>
      <c r="Z115">
        <f t="shared" si="8"/>
        <v>2.614424062773033E-8</v>
      </c>
      <c r="AA115">
        <f t="shared" si="8"/>
        <v>2.025974907199037E-6</v>
      </c>
      <c r="AB115">
        <f t="shared" si="8"/>
        <v>9.2678105839650859E-2</v>
      </c>
      <c r="AC115">
        <f t="shared" si="8"/>
        <v>1.024014977867434E-6</v>
      </c>
      <c r="AD115">
        <f t="shared" si="8"/>
        <v>5.2072226450263277E-7</v>
      </c>
      <c r="AE115">
        <f t="shared" si="8"/>
        <v>1.6549187132479979E-6</v>
      </c>
      <c r="AF115">
        <f t="shared" si="8"/>
        <v>1.0809262330203651E-6</v>
      </c>
      <c r="AG115">
        <f t="shared" si="8"/>
        <v>6.5469010309380186E-8</v>
      </c>
      <c r="AH115">
        <f t="shared" si="8"/>
        <v>7.9983871287319816E-6</v>
      </c>
      <c r="AI115">
        <f t="shared" si="8"/>
        <v>2.179389192564035E-6</v>
      </c>
      <c r="AJ115">
        <f t="shared" si="8"/>
        <v>1.533606242463888E-6</v>
      </c>
      <c r="AK115">
        <f t="shared" si="8"/>
        <v>0</v>
      </c>
      <c r="AL115">
        <f t="shared" si="8"/>
        <v>3.075925436477143E-6</v>
      </c>
      <c r="AM115">
        <f t="shared" si="8"/>
        <v>7.4797818642580076E-3</v>
      </c>
      <c r="AN115">
        <f t="shared" si="8"/>
        <v>0</v>
      </c>
      <c r="AO115">
        <f t="shared" si="8"/>
        <v>1.04648455793725E-7</v>
      </c>
      <c r="AP115">
        <f t="shared" si="8"/>
        <v>0</v>
      </c>
      <c r="AQ115">
        <f t="shared" si="8"/>
        <v>0</v>
      </c>
      <c r="AR115">
        <f t="shared" si="8"/>
        <v>0</v>
      </c>
      <c r="AS115">
        <f t="shared" si="8"/>
        <v>0</v>
      </c>
      <c r="AT115">
        <f t="shared" si="8"/>
        <v>11398.613853773501</v>
      </c>
      <c r="AU115">
        <f t="shared" si="6"/>
        <v>0</v>
      </c>
    </row>
  </sheetData>
  <sheetProtection sheet="1" objects="1" scenarios="1"/>
  <mergeCells count="3">
    <mergeCell ref="A5:A41"/>
    <mergeCell ref="A42:A78"/>
    <mergeCell ref="A79:A1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15"/>
  <sheetViews>
    <sheetView workbookViewId="0">
      <selection activeCell="E5" sqref="E5:AU78"/>
    </sheetView>
  </sheetViews>
  <sheetFormatPr baseColWidth="10" defaultColWidth="9.140625" defaultRowHeight="15" x14ac:dyDescent="0.25"/>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0.11263100453546659</v>
      </c>
      <c r="F5">
        <v>0.18505000995523069</v>
      </c>
      <c r="G5">
        <v>2.0001852888835939E-5</v>
      </c>
      <c r="H5">
        <v>0</v>
      </c>
      <c r="I5">
        <v>0</v>
      </c>
      <c r="J5">
        <v>1.188730247347223E-3</v>
      </c>
      <c r="K5">
        <v>1.161050477379461E-5</v>
      </c>
      <c r="L5">
        <v>1.8816399638558101E-4</v>
      </c>
      <c r="M5">
        <v>5.6839407028585576E-4</v>
      </c>
      <c r="N5">
        <v>0</v>
      </c>
      <c r="O5">
        <v>0</v>
      </c>
      <c r="P5">
        <v>2.677385656585447E-3</v>
      </c>
      <c r="Q5">
        <v>3.7022146168773479E-3</v>
      </c>
      <c r="R5">
        <v>7.7966279984950128E-7</v>
      </c>
      <c r="S5">
        <v>0</v>
      </c>
      <c r="T5">
        <v>8.7309143624374497E-7</v>
      </c>
      <c r="U5">
        <v>0</v>
      </c>
      <c r="V5">
        <v>0</v>
      </c>
      <c r="W5">
        <v>3.5652473822336969E-4</v>
      </c>
      <c r="X5">
        <v>2.3948425987452699E-4</v>
      </c>
      <c r="Y5">
        <v>0</v>
      </c>
      <c r="Z5">
        <v>2.316640744012168E-6</v>
      </c>
      <c r="AA5">
        <v>2.896996345295245E-4</v>
      </c>
      <c r="AB5">
        <v>2.1424541556321769E-4</v>
      </c>
      <c r="AC5">
        <v>6.2648070532236207E-5</v>
      </c>
      <c r="AD5">
        <v>2.2679671774587871E-4</v>
      </c>
      <c r="AE5">
        <v>6.360122596269813E-4</v>
      </c>
      <c r="AF5">
        <v>1.9322212911758938E-5</v>
      </c>
      <c r="AG5">
        <v>0</v>
      </c>
      <c r="AH5">
        <v>2.907484781783009E-4</v>
      </c>
      <c r="AI5">
        <v>2.250974732287866E-3</v>
      </c>
      <c r="AJ5">
        <v>3.0719066352190522E-4</v>
      </c>
      <c r="AK5">
        <v>0</v>
      </c>
      <c r="AL5">
        <v>3.1192924317887912E-4</v>
      </c>
      <c r="AM5">
        <v>1.775764869871098E-4</v>
      </c>
      <c r="AN5">
        <v>0</v>
      </c>
      <c r="AO5">
        <v>1.0459977189401571E-3</v>
      </c>
      <c r="AP5">
        <v>21458.439768467681</v>
      </c>
      <c r="AQ5">
        <v>0</v>
      </c>
      <c r="AR5">
        <v>1917.289008105362</v>
      </c>
      <c r="AS5">
        <v>19319.470265610609</v>
      </c>
      <c r="AT5">
        <v>89865.690585204575</v>
      </c>
      <c r="AU5">
        <v>0</v>
      </c>
    </row>
    <row r="6" spans="1:47" x14ac:dyDescent="0.25">
      <c r="A6" s="146"/>
      <c r="B6" s="1" t="s">
        <v>4</v>
      </c>
      <c r="C6" s="1" t="s">
        <v>4</v>
      </c>
      <c r="D6" s="1" t="s">
        <v>41</v>
      </c>
      <c r="E6">
        <v>6.0191633263480253E-2</v>
      </c>
      <c r="F6">
        <v>7.9899258510911494E-2</v>
      </c>
      <c r="G6">
        <v>1.3103447314695301E-3</v>
      </c>
      <c r="H6">
        <v>2.3626265190085369E-4</v>
      </c>
      <c r="I6">
        <v>1.7847059974233259E-3</v>
      </c>
      <c r="J6">
        <v>5.585305511131549E-3</v>
      </c>
      <c r="K6">
        <v>9.4385342074305078E-5</v>
      </c>
      <c r="L6">
        <v>2.0174292707967761E-2</v>
      </c>
      <c r="M6">
        <v>1.0157144348955909E-2</v>
      </c>
      <c r="N6">
        <v>3.812891106826968E-3</v>
      </c>
      <c r="O6">
        <v>1.148446085821358E-6</v>
      </c>
      <c r="P6">
        <v>2.192646968885166E-3</v>
      </c>
      <c r="Q6">
        <v>1.4562561028341841E-3</v>
      </c>
      <c r="R6">
        <v>4.8428745291072972E-4</v>
      </c>
      <c r="S6">
        <v>0</v>
      </c>
      <c r="T6">
        <v>7.4064632964425565E-4</v>
      </c>
      <c r="U6">
        <v>1.8963136898003941E-3</v>
      </c>
      <c r="V6">
        <v>4.9612821708697758E-3</v>
      </c>
      <c r="W6">
        <v>7.1141338502873561E-3</v>
      </c>
      <c r="X6">
        <v>6.0390301224794701E-3</v>
      </c>
      <c r="Y6">
        <v>6.8263607095663968E-4</v>
      </c>
      <c r="Z6">
        <v>2.3588932524403199E-3</v>
      </c>
      <c r="AA6">
        <v>3.1221553310273681E-2</v>
      </c>
      <c r="AB6">
        <v>1.1200663838484671E-4</v>
      </c>
      <c r="AC6">
        <v>1.9862547282476148E-3</v>
      </c>
      <c r="AD6">
        <v>2.901620931267146E-3</v>
      </c>
      <c r="AE6">
        <v>3.4145777449577901E-3</v>
      </c>
      <c r="AF6">
        <v>1.247948994092467E-6</v>
      </c>
      <c r="AG6">
        <v>0</v>
      </c>
      <c r="AH6">
        <v>2.871656467825382E-5</v>
      </c>
      <c r="AI6">
        <v>2.1637300531215679E-3</v>
      </c>
      <c r="AJ6">
        <v>6.7386420053167789E-4</v>
      </c>
      <c r="AK6">
        <v>0</v>
      </c>
      <c r="AL6">
        <v>6.8604552186051577E-4</v>
      </c>
      <c r="AM6">
        <v>6.7283211778520254E-4</v>
      </c>
      <c r="AN6">
        <v>0</v>
      </c>
      <c r="AO6">
        <v>2.2372548523859632E-3</v>
      </c>
      <c r="AP6">
        <v>75397.349681493506</v>
      </c>
      <c r="AQ6">
        <v>338.93222302725928</v>
      </c>
      <c r="AR6">
        <v>0</v>
      </c>
      <c r="AS6">
        <v>63705.534812230311</v>
      </c>
      <c r="AT6">
        <v>181869.41432847679</v>
      </c>
      <c r="AU6">
        <v>0</v>
      </c>
    </row>
    <row r="7" spans="1:47" x14ac:dyDescent="0.25">
      <c r="A7" s="146"/>
      <c r="B7" s="1" t="s">
        <v>5</v>
      </c>
      <c r="C7" s="1" t="s">
        <v>5</v>
      </c>
      <c r="D7" s="1" t="s">
        <v>42</v>
      </c>
      <c r="E7">
        <v>1.4051942512315579E-3</v>
      </c>
      <c r="F7">
        <v>4.1451157957538671E-4</v>
      </c>
      <c r="G7">
        <v>5.9736558242607096E-3</v>
      </c>
      <c r="H7">
        <v>2.159731709346486E-4</v>
      </c>
      <c r="I7">
        <v>2.7153840806553317E-4</v>
      </c>
      <c r="J7">
        <v>1.451416262851267E-4</v>
      </c>
      <c r="K7">
        <v>1.411106846489952E-5</v>
      </c>
      <c r="L7">
        <v>2.9676075309948991E-4</v>
      </c>
      <c r="M7">
        <v>1.025942608760605E-4</v>
      </c>
      <c r="N7">
        <v>4.1833542473952739E-5</v>
      </c>
      <c r="O7">
        <v>2.2022201564767339E-5</v>
      </c>
      <c r="P7">
        <v>1.370552082456566E-3</v>
      </c>
      <c r="Q7">
        <v>2.137739261938903E-4</v>
      </c>
      <c r="R7">
        <v>1.279739516950688E-6</v>
      </c>
      <c r="S7">
        <v>0</v>
      </c>
      <c r="T7">
        <v>1.096195729280523E-4</v>
      </c>
      <c r="U7">
        <v>4.0833142594791469E-4</v>
      </c>
      <c r="V7">
        <v>5.707588526423005E-4</v>
      </c>
      <c r="W7">
        <v>4.5770537773518659E-4</v>
      </c>
      <c r="X7">
        <v>5.3058026832715998E-4</v>
      </c>
      <c r="Y7">
        <v>3.9102505817859219E-6</v>
      </c>
      <c r="Z7">
        <v>1.516064767457761E-5</v>
      </c>
      <c r="AA7">
        <v>4.5736358019550321E-4</v>
      </c>
      <c r="AB7">
        <v>9.7322946179455347E-6</v>
      </c>
      <c r="AC7">
        <v>6.678405807227691E-7</v>
      </c>
      <c r="AD7">
        <v>5.3876466390740741E-7</v>
      </c>
      <c r="AE7">
        <v>2.9933624792386172E-6</v>
      </c>
      <c r="AF7">
        <v>4.8130630727935354E-7</v>
      </c>
      <c r="AG7">
        <v>8.3508874272500097E-8</v>
      </c>
      <c r="AH7">
        <v>3.9609471961747007E-6</v>
      </c>
      <c r="AI7">
        <v>8.0238385505191128E-7</v>
      </c>
      <c r="AJ7">
        <v>1.2846895036169051E-4</v>
      </c>
      <c r="AK7">
        <v>0</v>
      </c>
      <c r="AL7">
        <v>1.3061126708919111E-4</v>
      </c>
      <c r="AM7">
        <v>3.9592733115118608E-4</v>
      </c>
      <c r="AN7">
        <v>0</v>
      </c>
      <c r="AO7">
        <v>4.5639013981586272E-7</v>
      </c>
      <c r="AP7">
        <v>22840.669181199999</v>
      </c>
      <c r="AQ7">
        <v>0</v>
      </c>
      <c r="AR7">
        <v>14643.287059499997</v>
      </c>
      <c r="AS7">
        <v>61693.842441439068</v>
      </c>
      <c r="AT7">
        <v>101976.03783627599</v>
      </c>
      <c r="AU7">
        <v>0</v>
      </c>
    </row>
    <row r="8" spans="1:47" x14ac:dyDescent="0.25">
      <c r="A8" s="146"/>
      <c r="B8" s="1" t="s">
        <v>6</v>
      </c>
      <c r="C8" s="1" t="s">
        <v>6</v>
      </c>
      <c r="D8" s="1" t="s">
        <v>43</v>
      </c>
      <c r="E8">
        <v>7.5599860540444968E-4</v>
      </c>
      <c r="F8">
        <v>1.3683360887142169E-3</v>
      </c>
      <c r="G8">
        <v>6.0622716299224876E-3</v>
      </c>
      <c r="H8">
        <v>9.2793110855262598E-3</v>
      </c>
      <c r="I8">
        <v>2.6668312313650878E-4</v>
      </c>
      <c r="J8">
        <v>3.5090198032073879E-4</v>
      </c>
      <c r="K8">
        <v>1.1148060131361309E-6</v>
      </c>
      <c r="L8">
        <v>5.7381533750110701E-3</v>
      </c>
      <c r="M8">
        <v>8.0363821355291219E-4</v>
      </c>
      <c r="N8">
        <v>4.8885412425338717E-5</v>
      </c>
      <c r="O8">
        <v>5.6664468604121288E-6</v>
      </c>
      <c r="P8">
        <v>8.2294767963314401E-4</v>
      </c>
      <c r="Q8">
        <v>5.269238265473734E-4</v>
      </c>
      <c r="R8">
        <v>8.4929096879544768E-8</v>
      </c>
      <c r="S8">
        <v>0</v>
      </c>
      <c r="T8">
        <v>6.6705500324165784E-5</v>
      </c>
      <c r="U8">
        <v>6.7987926359946789E-6</v>
      </c>
      <c r="V8">
        <v>1.007535651511564E-5</v>
      </c>
      <c r="W8">
        <v>1.644608819862752E-4</v>
      </c>
      <c r="X8">
        <v>2.5478972793103278E-4</v>
      </c>
      <c r="Y8">
        <v>7.0994181711735765E-5</v>
      </c>
      <c r="Z8">
        <v>5.0435567074881614E-4</v>
      </c>
      <c r="AA8">
        <v>3.9004273274154721E-3</v>
      </c>
      <c r="AB8">
        <v>2.2901378591156612E-6</v>
      </c>
      <c r="AC8">
        <v>3.2286043975815423E-5</v>
      </c>
      <c r="AD8">
        <v>6.1129684808069006E-5</v>
      </c>
      <c r="AE8">
        <v>7.4577659128445279E-5</v>
      </c>
      <c r="AF8">
        <v>4.653687482011672E-7</v>
      </c>
      <c r="AG8">
        <v>0</v>
      </c>
      <c r="AH8">
        <v>3.1981137656088131E-7</v>
      </c>
      <c r="AI8">
        <v>3.4308662022465098E-5</v>
      </c>
      <c r="AJ8">
        <v>2.4810109577482271E-8</v>
      </c>
      <c r="AK8">
        <v>0</v>
      </c>
      <c r="AL8">
        <v>7.3664765777645966E-8</v>
      </c>
      <c r="AM8">
        <v>1.5900976937211129E-4</v>
      </c>
      <c r="AN8">
        <v>0</v>
      </c>
      <c r="AO8">
        <v>2.3165805471421009E-5</v>
      </c>
      <c r="AP8">
        <v>0</v>
      </c>
      <c r="AQ8">
        <v>0</v>
      </c>
      <c r="AR8">
        <v>0</v>
      </c>
      <c r="AS8">
        <v>3339.7659416551251</v>
      </c>
      <c r="AT8">
        <v>5706.0206649166721</v>
      </c>
      <c r="AU8">
        <v>0</v>
      </c>
    </row>
    <row r="9" spans="1:47" x14ac:dyDescent="0.25">
      <c r="A9" s="146"/>
      <c r="B9" s="1" t="s">
        <v>7</v>
      </c>
      <c r="C9" s="1" t="s">
        <v>7</v>
      </c>
      <c r="D9" s="1" t="s">
        <v>44</v>
      </c>
      <c r="E9">
        <v>8.26990419936149E-4</v>
      </c>
      <c r="F9">
        <v>2.3002831497417349E-4</v>
      </c>
      <c r="G9">
        <v>1.1479738574018961E-3</v>
      </c>
      <c r="H9">
        <v>7.6292139155385514E-3</v>
      </c>
      <c r="I9">
        <v>0.10591555851600661</v>
      </c>
      <c r="J9">
        <v>3.340121083941325E-4</v>
      </c>
      <c r="K9">
        <v>1.001449921543697E-4</v>
      </c>
      <c r="L9">
        <v>4.5286160544603167E-4</v>
      </c>
      <c r="M9">
        <v>4.276737325742853E-4</v>
      </c>
      <c r="N9">
        <v>2.015892501294499E-3</v>
      </c>
      <c r="O9">
        <v>1.5763109287864691E-2</v>
      </c>
      <c r="P9">
        <v>1.253939490963855E-3</v>
      </c>
      <c r="Q9">
        <v>4.7420909300595442E-2</v>
      </c>
      <c r="R9">
        <v>3.0046311205490678E-7</v>
      </c>
      <c r="S9">
        <v>0</v>
      </c>
      <c r="T9">
        <v>4.6832549253382201E-4</v>
      </c>
      <c r="U9">
        <v>2.7630076690301401E-4</v>
      </c>
      <c r="V9">
        <v>2.1262923823814351E-7</v>
      </c>
      <c r="W9">
        <v>1.2899016579346061E-4</v>
      </c>
      <c r="X9">
        <v>4.5300293190300131E-4</v>
      </c>
      <c r="Y9">
        <v>5.4757969692617429E-4</v>
      </c>
      <c r="Z9">
        <v>3.3096625776673903E-4</v>
      </c>
      <c r="AA9">
        <v>7.0062057807005515E-4</v>
      </c>
      <c r="AB9">
        <v>6.8193585101317827E-4</v>
      </c>
      <c r="AC9">
        <v>3.7998838689556183E-5</v>
      </c>
      <c r="AD9">
        <v>4.7002961138134218E-5</v>
      </c>
      <c r="AE9">
        <v>5.035127604074459E-4</v>
      </c>
      <c r="AF9">
        <v>4.1954685654433272E-4</v>
      </c>
      <c r="AG9">
        <v>1.443225899633703E-5</v>
      </c>
      <c r="AH9">
        <v>2.8626236365292398E-3</v>
      </c>
      <c r="AI9">
        <v>5.3146230176952323E-5</v>
      </c>
      <c r="AJ9">
        <v>1.381278531412502E-2</v>
      </c>
      <c r="AK9">
        <v>0</v>
      </c>
      <c r="AL9">
        <v>1.4019323899774779E-2</v>
      </c>
      <c r="AM9">
        <v>5.3603527617175116E-3</v>
      </c>
      <c r="AN9">
        <v>0</v>
      </c>
      <c r="AO9">
        <v>1.332700506075493E-4</v>
      </c>
      <c r="AP9">
        <v>1681.23897102208</v>
      </c>
      <c r="AQ9">
        <v>0</v>
      </c>
      <c r="AR9">
        <v>0.36356598389589989</v>
      </c>
      <c r="AS9">
        <v>3286.4062093040811</v>
      </c>
      <c r="AT9">
        <v>26172.50370190488</v>
      </c>
      <c r="AU9">
        <v>0</v>
      </c>
    </row>
    <row r="10" spans="1:47" x14ac:dyDescent="0.25">
      <c r="A10" s="146"/>
      <c r="B10" s="1" t="s">
        <v>8</v>
      </c>
      <c r="C10" s="1" t="s">
        <v>8</v>
      </c>
      <c r="D10" s="1" t="s">
        <v>45</v>
      </c>
      <c r="E10">
        <v>4.3721506992754006E-3</v>
      </c>
      <c r="F10">
        <v>4.1976950284505609E-3</v>
      </c>
      <c r="G10">
        <v>7.5740602810190239E-4</v>
      </c>
      <c r="H10">
        <v>5.0581321013215752E-3</v>
      </c>
      <c r="I10">
        <v>2.8162915505631522E-3</v>
      </c>
      <c r="J10">
        <v>8.7606313813620135E-2</v>
      </c>
      <c r="K10">
        <v>1.8793192335229681E-3</v>
      </c>
      <c r="L10">
        <v>4.5990161011093848E-3</v>
      </c>
      <c r="M10">
        <v>1.4280454227335209E-2</v>
      </c>
      <c r="N10">
        <v>4.4645855044012252E-4</v>
      </c>
      <c r="O10">
        <v>6.4976441289013977E-4</v>
      </c>
      <c r="P10">
        <v>2.3405265605052029E-3</v>
      </c>
      <c r="Q10">
        <v>1.264492206378076E-3</v>
      </c>
      <c r="R10">
        <v>3.4294080298895938E-5</v>
      </c>
      <c r="S10">
        <v>0</v>
      </c>
      <c r="T10">
        <v>3.6006045307004051E-4</v>
      </c>
      <c r="U10">
        <v>7.8703974908076759E-4</v>
      </c>
      <c r="V10">
        <v>4.9485116549291997E-4</v>
      </c>
      <c r="W10">
        <v>6.324688857809505E-3</v>
      </c>
      <c r="X10">
        <v>5.5733875039122409E-3</v>
      </c>
      <c r="Y10">
        <v>4.70761306761629E-4</v>
      </c>
      <c r="Z10">
        <v>3.2395694726879191E-3</v>
      </c>
      <c r="AA10">
        <v>6.190773837118818E-3</v>
      </c>
      <c r="AB10">
        <v>5.2708892456145506E-4</v>
      </c>
      <c r="AC10">
        <v>5.9506733956842408E-5</v>
      </c>
      <c r="AD10">
        <v>6.617892439311166E-5</v>
      </c>
      <c r="AE10">
        <v>3.518825918983059E-4</v>
      </c>
      <c r="AF10">
        <v>1.8997303985375671E-4</v>
      </c>
      <c r="AG10">
        <v>3.505199525394441E-6</v>
      </c>
      <c r="AH10">
        <v>8.1891855391489287E-4</v>
      </c>
      <c r="AI10">
        <v>7.5363859896689569E-5</v>
      </c>
      <c r="AJ10">
        <v>1.1033582240698659E-4</v>
      </c>
      <c r="AK10">
        <v>0</v>
      </c>
      <c r="AL10">
        <v>1.14368269226995E-4</v>
      </c>
      <c r="AM10">
        <v>3.2533686672056592E-3</v>
      </c>
      <c r="AN10">
        <v>0</v>
      </c>
      <c r="AO10">
        <v>9.4529023687171029E-5</v>
      </c>
      <c r="AP10">
        <v>7802.1852573018996</v>
      </c>
      <c r="AQ10">
        <v>0</v>
      </c>
      <c r="AR10">
        <v>17157.049317000001</v>
      </c>
      <c r="AS10">
        <v>10768.347929335871</v>
      </c>
      <c r="AT10">
        <v>62143.358491939172</v>
      </c>
      <c r="AU10">
        <v>0</v>
      </c>
    </row>
    <row r="11" spans="1:47" x14ac:dyDescent="0.25">
      <c r="A11" s="146"/>
      <c r="B11" s="1" t="s">
        <v>9</v>
      </c>
      <c r="C11" s="1" t="s">
        <v>9</v>
      </c>
      <c r="D11" s="1" t="s">
        <v>46</v>
      </c>
      <c r="E11">
        <v>1.9834575878348612E-3</v>
      </c>
      <c r="F11">
        <v>1.8030728907953201E-4</v>
      </c>
      <c r="G11">
        <v>0</v>
      </c>
      <c r="H11">
        <v>9.7407233744300497E-6</v>
      </c>
      <c r="I11">
        <v>7.5949822225825869E-6</v>
      </c>
      <c r="J11">
        <v>2.6271818613272979E-6</v>
      </c>
      <c r="K11">
        <v>0</v>
      </c>
      <c r="L11">
        <v>5.1892066075680179E-6</v>
      </c>
      <c r="M11">
        <v>4.0183572653790183E-5</v>
      </c>
      <c r="N11">
        <v>0</v>
      </c>
      <c r="O11">
        <v>3.4410113235464527E-5</v>
      </c>
      <c r="P11">
        <v>2.3510709256155868E-6</v>
      </c>
      <c r="Q11">
        <v>3.526851449344385E-6</v>
      </c>
      <c r="R11">
        <v>3.0850403999629709E-9</v>
      </c>
      <c r="S11">
        <v>0</v>
      </c>
      <c r="T11">
        <v>1.016140302022083E-6</v>
      </c>
      <c r="U11">
        <v>0</v>
      </c>
      <c r="V11">
        <v>0</v>
      </c>
      <c r="W11">
        <v>5.5123274945051513E-7</v>
      </c>
      <c r="X11">
        <v>6.334519439229684E-6</v>
      </c>
      <c r="Y11">
        <v>0</v>
      </c>
      <c r="Z11">
        <v>1.0146948481521209E-6</v>
      </c>
      <c r="AA11">
        <v>8.030749346405479E-6</v>
      </c>
      <c r="AB11">
        <v>4.2235657490051401E-5</v>
      </c>
      <c r="AC11">
        <v>2.9907020800623871E-5</v>
      </c>
      <c r="AD11">
        <v>2.635889543877592E-5</v>
      </c>
      <c r="AE11">
        <v>2.7021393689852902E-4</v>
      </c>
      <c r="AF11">
        <v>2.6471485398221951E-4</v>
      </c>
      <c r="AG11">
        <v>0</v>
      </c>
      <c r="AH11">
        <v>4.893955934687674E-4</v>
      </c>
      <c r="AI11">
        <v>4.5275722765571178E-5</v>
      </c>
      <c r="AJ11">
        <v>7.8207589411357564E-10</v>
      </c>
      <c r="AK11">
        <v>0</v>
      </c>
      <c r="AL11">
        <v>0</v>
      </c>
      <c r="AM11">
        <v>5.2413800996385055E-7</v>
      </c>
      <c r="AN11">
        <v>0</v>
      </c>
      <c r="AO11">
        <v>2.0168878042720529E-5</v>
      </c>
      <c r="AP11">
        <v>24.734263902113021</v>
      </c>
      <c r="AQ11">
        <v>44.119076644360852</v>
      </c>
      <c r="AR11">
        <v>0</v>
      </c>
      <c r="AS11">
        <v>249.73539219838321</v>
      </c>
      <c r="AT11">
        <v>547.65695954660987</v>
      </c>
      <c r="AU11">
        <v>0</v>
      </c>
    </row>
    <row r="12" spans="1:47" x14ac:dyDescent="0.25">
      <c r="A12" s="146"/>
      <c r="B12" s="1" t="s">
        <v>10</v>
      </c>
      <c r="C12" s="1" t="s">
        <v>10</v>
      </c>
      <c r="D12" s="1" t="s">
        <v>47</v>
      </c>
      <c r="E12">
        <v>5.454215499020287E-3</v>
      </c>
      <c r="F12">
        <v>1.5848777642538921E-3</v>
      </c>
      <c r="G12">
        <v>6.1678653166272331E-4</v>
      </c>
      <c r="H12">
        <v>3.3998226380827939E-3</v>
      </c>
      <c r="I12">
        <v>1.369107101186067E-3</v>
      </c>
      <c r="J12">
        <v>1.165972560670367E-3</v>
      </c>
      <c r="K12">
        <v>2.9863230100374439E-3</v>
      </c>
      <c r="L12">
        <v>8.1081393490369715E-3</v>
      </c>
      <c r="M12">
        <v>1.3786632618210601E-2</v>
      </c>
      <c r="N12">
        <v>1.193490195771502E-3</v>
      </c>
      <c r="O12">
        <v>4.2161666469484787E-3</v>
      </c>
      <c r="P12">
        <v>9.2093401233428733E-4</v>
      </c>
      <c r="Q12">
        <v>1.303889587779576E-3</v>
      </c>
      <c r="R12">
        <v>3.9314068371987972E-5</v>
      </c>
      <c r="S12">
        <v>0</v>
      </c>
      <c r="T12">
        <v>1.1733936230702471E-5</v>
      </c>
      <c r="U12">
        <v>1.413428663427119E-4</v>
      </c>
      <c r="V12">
        <v>3.4786827653157789E-4</v>
      </c>
      <c r="W12">
        <v>2.7870051507666182E-4</v>
      </c>
      <c r="X12">
        <v>2.1289901870603979E-3</v>
      </c>
      <c r="Y12">
        <v>2.8571596745492569E-3</v>
      </c>
      <c r="Z12">
        <v>1.5804586824800349E-4</v>
      </c>
      <c r="AA12">
        <v>1.2560473226224691E-2</v>
      </c>
      <c r="AB12">
        <v>9.3151689897992399E-4</v>
      </c>
      <c r="AC12">
        <v>1.385091294447539E-3</v>
      </c>
      <c r="AD12">
        <v>1.3483617571355929E-3</v>
      </c>
      <c r="AE12">
        <v>3.2861772354473391E-3</v>
      </c>
      <c r="AF12">
        <v>5.4870229550967107E-4</v>
      </c>
      <c r="AG12">
        <v>1.8515994203997112E-5</v>
      </c>
      <c r="AH12">
        <v>2.939198840066205E-3</v>
      </c>
      <c r="AI12">
        <v>9.7635389287208422E-4</v>
      </c>
      <c r="AJ12">
        <v>1.476464769061504E-2</v>
      </c>
      <c r="AK12">
        <v>0</v>
      </c>
      <c r="AL12">
        <v>1.4985585789402111E-2</v>
      </c>
      <c r="AM12">
        <v>2.4762396595735358E-3</v>
      </c>
      <c r="AN12">
        <v>0</v>
      </c>
      <c r="AO12">
        <v>9.1647029608583376E-4</v>
      </c>
      <c r="AP12">
        <v>6660.7112798640001</v>
      </c>
      <c r="AQ12">
        <v>1806.3513263519999</v>
      </c>
      <c r="AR12">
        <v>0</v>
      </c>
      <c r="AS12">
        <v>24571.907861048461</v>
      </c>
      <c r="AT12">
        <v>39384.541988387493</v>
      </c>
      <c r="AU12">
        <v>0</v>
      </c>
    </row>
    <row r="13" spans="1:47" x14ac:dyDescent="0.25">
      <c r="A13" s="146"/>
      <c r="B13" s="1" t="s">
        <v>11</v>
      </c>
      <c r="C13" s="1" t="s">
        <v>11</v>
      </c>
      <c r="D13" s="1" t="s">
        <v>48</v>
      </c>
      <c r="E13">
        <v>2.17850430640646E-3</v>
      </c>
      <c r="F13">
        <v>4.6409040857780838E-3</v>
      </c>
      <c r="G13">
        <v>0.11672949327585069</v>
      </c>
      <c r="H13">
        <v>1.398309858252344E-2</v>
      </c>
      <c r="I13">
        <v>2.931452033133458E-3</v>
      </c>
      <c r="J13">
        <v>8.8596178424198441E-3</v>
      </c>
      <c r="K13">
        <v>1.41636410239991E-3</v>
      </c>
      <c r="L13">
        <v>1.5368237525107501E-2</v>
      </c>
      <c r="M13">
        <v>0.10322215597413981</v>
      </c>
      <c r="N13">
        <v>3.6671169067221338E-3</v>
      </c>
      <c r="O13">
        <v>2.2001009070958268E-3</v>
      </c>
      <c r="P13">
        <v>1.080876330111775E-2</v>
      </c>
      <c r="Q13">
        <v>1.225853755318353E-2</v>
      </c>
      <c r="R13">
        <v>4.3444636330573463E-4</v>
      </c>
      <c r="S13">
        <v>0</v>
      </c>
      <c r="T13">
        <v>2.182001879023834E-3</v>
      </c>
      <c r="U13">
        <v>1.1767259470636859E-3</v>
      </c>
      <c r="V13">
        <v>0</v>
      </c>
      <c r="W13">
        <v>6.2188675233619637E-4</v>
      </c>
      <c r="X13">
        <v>3.3525478889441502E-4</v>
      </c>
      <c r="Y13">
        <v>1.5214406458904401E-3</v>
      </c>
      <c r="Z13">
        <v>2.3148937793375799E-3</v>
      </c>
      <c r="AA13">
        <v>3.8373510191346528E-2</v>
      </c>
      <c r="AB13">
        <v>6.5517888288248573E-4</v>
      </c>
      <c r="AC13">
        <v>4.9392982378156352E-3</v>
      </c>
      <c r="AD13">
        <v>4.8488309938126061E-3</v>
      </c>
      <c r="AE13">
        <v>9.4540638512451737E-3</v>
      </c>
      <c r="AF13">
        <v>2.5035457259211811E-5</v>
      </c>
      <c r="AG13">
        <v>0</v>
      </c>
      <c r="AH13">
        <v>1.6426597628836669E-4</v>
      </c>
      <c r="AI13">
        <v>5.3171260653809777E-3</v>
      </c>
      <c r="AJ13">
        <v>1.3263017642746551E-2</v>
      </c>
      <c r="AK13">
        <v>0</v>
      </c>
      <c r="AL13">
        <v>1.346127886290234E-2</v>
      </c>
      <c r="AM13">
        <v>1.774344942974723E-3</v>
      </c>
      <c r="AN13">
        <v>0</v>
      </c>
      <c r="AO13">
        <v>5.1415666287773429E-3</v>
      </c>
      <c r="AP13">
        <v>2199.3977797158368</v>
      </c>
      <c r="AQ13">
        <v>39716.610154056929</v>
      </c>
      <c r="AR13">
        <v>0</v>
      </c>
      <c r="AS13">
        <v>24384.256399467231</v>
      </c>
      <c r="AT13">
        <v>102267.669500617</v>
      </c>
      <c r="AU13">
        <v>0</v>
      </c>
    </row>
    <row r="14" spans="1:47" x14ac:dyDescent="0.25">
      <c r="A14" s="146"/>
      <c r="B14" s="1" t="s">
        <v>12</v>
      </c>
      <c r="C14" s="1">
        <v>10</v>
      </c>
      <c r="D14" s="1" t="s">
        <v>49</v>
      </c>
      <c r="E14">
        <v>3.7717087005900712E-4</v>
      </c>
      <c r="F14">
        <v>2.3442018212659899E-5</v>
      </c>
      <c r="G14">
        <v>1.8751351925822311E-2</v>
      </c>
      <c r="H14">
        <v>0</v>
      </c>
      <c r="I14">
        <v>6.6508123727010938E-3</v>
      </c>
      <c r="J14">
        <v>1.6991738662765901E-4</v>
      </c>
      <c r="K14">
        <v>7.577935582962115E-8</v>
      </c>
      <c r="L14">
        <v>3.6202971672497628E-4</v>
      </c>
      <c r="M14">
        <v>1.109541296214553E-3</v>
      </c>
      <c r="N14">
        <v>3.1660218660832767E-2</v>
      </c>
      <c r="O14">
        <v>3.0225621354581881E-5</v>
      </c>
      <c r="P14">
        <v>1.214259509444905E-2</v>
      </c>
      <c r="Q14">
        <v>4.4309050778541812E-3</v>
      </c>
      <c r="R14">
        <v>1.8052941255101289E-5</v>
      </c>
      <c r="S14">
        <v>0</v>
      </c>
      <c r="T14">
        <v>5.3809936934234959E-8</v>
      </c>
      <c r="U14">
        <v>9.5848700491252342E-6</v>
      </c>
      <c r="V14">
        <v>1.592742609095761E-6</v>
      </c>
      <c r="W14">
        <v>1.8643183290428469E-4</v>
      </c>
      <c r="X14">
        <v>3.6467315607299239E-7</v>
      </c>
      <c r="Y14">
        <v>5.3013445582255009E-4</v>
      </c>
      <c r="Z14">
        <v>6.4406997536527074E-5</v>
      </c>
      <c r="AA14">
        <v>5.6095030946283996E-4</v>
      </c>
      <c r="AB14">
        <v>9.118937570618323E-5</v>
      </c>
      <c r="AC14">
        <v>5.6724572816639791E-5</v>
      </c>
      <c r="AD14">
        <v>6.8343618340498127E-5</v>
      </c>
      <c r="AE14">
        <v>7.8195710108473006E-5</v>
      </c>
      <c r="AF14">
        <v>1.4984786903661679E-7</v>
      </c>
      <c r="AG14">
        <v>0</v>
      </c>
      <c r="AH14">
        <v>6.267352558799071E-7</v>
      </c>
      <c r="AI14">
        <v>6.2629362246865045E-5</v>
      </c>
      <c r="AJ14">
        <v>2.5491567456678419E-4</v>
      </c>
      <c r="AK14">
        <v>0</v>
      </c>
      <c r="AL14">
        <v>2.5872629468828877E-4</v>
      </c>
      <c r="AM14">
        <v>1.746565076258977E-6</v>
      </c>
      <c r="AN14">
        <v>0</v>
      </c>
      <c r="AO14">
        <v>5.4281533617708157E-5</v>
      </c>
      <c r="AP14">
        <v>6.8053862331433779E-3</v>
      </c>
      <c r="AQ14">
        <v>0</v>
      </c>
      <c r="AR14">
        <v>204.064426967895</v>
      </c>
      <c r="AS14">
        <v>15697.630655736381</v>
      </c>
      <c r="AT14">
        <v>25824.843157283391</v>
      </c>
      <c r="AU14">
        <v>0</v>
      </c>
    </row>
    <row r="15" spans="1:47" x14ac:dyDescent="0.25">
      <c r="A15" s="146"/>
      <c r="B15" s="1" t="s">
        <v>13</v>
      </c>
      <c r="C15" s="1">
        <v>11</v>
      </c>
      <c r="D15" s="1" t="s">
        <v>50</v>
      </c>
      <c r="E15">
        <v>3.497012705883193E-7</v>
      </c>
      <c r="F15">
        <v>5.4364603255592442E-5</v>
      </c>
      <c r="G15">
        <v>8.8772369108567981E-3</v>
      </c>
      <c r="H15">
        <v>2.1727969398263169E-3</v>
      </c>
      <c r="I15">
        <v>5.6081054000151336E-4</v>
      </c>
      <c r="J15">
        <v>3.5092190468792459E-4</v>
      </c>
      <c r="K15">
        <v>0</v>
      </c>
      <c r="L15">
        <v>1.555983416901368E-3</v>
      </c>
      <c r="M15">
        <v>7.0321597180739029E-4</v>
      </c>
      <c r="N15">
        <v>1.461429394901678E-3</v>
      </c>
      <c r="O15">
        <v>8.8129297654336386E-2</v>
      </c>
      <c r="P15">
        <v>6.4169119778896833E-3</v>
      </c>
      <c r="Q15">
        <v>3.1078081834817429E-3</v>
      </c>
      <c r="R15">
        <v>8.9433957972389872E-10</v>
      </c>
      <c r="S15">
        <v>0</v>
      </c>
      <c r="T15">
        <v>1.780589327438967E-9</v>
      </c>
      <c r="U15">
        <v>2.2561988414197121E-4</v>
      </c>
      <c r="V15">
        <v>1.011379866503559E-6</v>
      </c>
      <c r="W15">
        <v>3.2636913971854197E-5</v>
      </c>
      <c r="X15">
        <v>1.997017280407761E-7</v>
      </c>
      <c r="Y15">
        <v>6.8623414475337105E-5</v>
      </c>
      <c r="Z15">
        <v>1.445471962490897E-4</v>
      </c>
      <c r="AA15">
        <v>2.410943415388076E-3</v>
      </c>
      <c r="AB15">
        <v>6.328495701262671E-5</v>
      </c>
      <c r="AC15">
        <v>5.1251367639389334E-6</v>
      </c>
      <c r="AD15">
        <v>6.0409748446274126E-6</v>
      </c>
      <c r="AE15">
        <v>1.004515737402678E-5</v>
      </c>
      <c r="AF15">
        <v>7.1219592892439639E-6</v>
      </c>
      <c r="AG15">
        <v>3.3773935461915843E-8</v>
      </c>
      <c r="AH15">
        <v>2.0926665292706121E-5</v>
      </c>
      <c r="AI15">
        <v>5.7679499580815164E-6</v>
      </c>
      <c r="AJ15">
        <v>1.8591486148732731E-7</v>
      </c>
      <c r="AK15">
        <v>0</v>
      </c>
      <c r="AL15">
        <v>1.8683506312814011E-7</v>
      </c>
      <c r="AM15">
        <v>6.0806968154556182E-7</v>
      </c>
      <c r="AN15">
        <v>0</v>
      </c>
      <c r="AO15">
        <v>4.8522649848399892E-6</v>
      </c>
      <c r="AP15">
        <v>1.107032014307811</v>
      </c>
      <c r="AQ15">
        <v>0</v>
      </c>
      <c r="AR15">
        <v>209.92348101436912</v>
      </c>
      <c r="AS15">
        <v>8231.5129254492913</v>
      </c>
      <c r="AT15">
        <v>14609.91940167724</v>
      </c>
      <c r="AU15">
        <v>0</v>
      </c>
    </row>
    <row r="16" spans="1:47" x14ac:dyDescent="0.25">
      <c r="A16" s="146"/>
      <c r="B16" s="1" t="s">
        <v>14</v>
      </c>
      <c r="C16" s="1">
        <v>12</v>
      </c>
      <c r="D16" s="1" t="s">
        <v>51</v>
      </c>
      <c r="E16">
        <v>2.701746823168626E-2</v>
      </c>
      <c r="F16">
        <v>1.3256650134047591E-2</v>
      </c>
      <c r="G16">
        <v>0.15893107590434699</v>
      </c>
      <c r="H16">
        <v>6.1929795609219539E-2</v>
      </c>
      <c r="I16">
        <v>7.6530850665093103E-2</v>
      </c>
      <c r="J16">
        <v>2.8425658585653261E-2</v>
      </c>
      <c r="K16">
        <v>1.9730557139469761E-2</v>
      </c>
      <c r="L16">
        <v>6.8126368417639124E-2</v>
      </c>
      <c r="M16">
        <v>1.5895475191082691E-2</v>
      </c>
      <c r="N16">
        <v>5.4208526675096208E-2</v>
      </c>
      <c r="O16">
        <v>2.6289522387103581E-2</v>
      </c>
      <c r="P16">
        <v>0.13033731259699741</v>
      </c>
      <c r="Q16">
        <v>9.6277101501857573E-2</v>
      </c>
      <c r="R16">
        <v>1.870863854091931E-3</v>
      </c>
      <c r="S16">
        <v>0</v>
      </c>
      <c r="T16">
        <v>1.7108253347871501E-3</v>
      </c>
      <c r="U16">
        <v>4.5776082436737543E-3</v>
      </c>
      <c r="V16">
        <v>1.5806323036178599E-2</v>
      </c>
      <c r="W16">
        <v>4.817801179925035E-3</v>
      </c>
      <c r="X16">
        <v>9.8371245658377213E-3</v>
      </c>
      <c r="Y16">
        <v>7.0576247427439776E-3</v>
      </c>
      <c r="Z16">
        <v>4.5572293683071204E-3</v>
      </c>
      <c r="AA16">
        <v>0.1055060417611938</v>
      </c>
      <c r="AB16">
        <v>3.7958021153838878E-3</v>
      </c>
      <c r="AC16">
        <v>3.5888114237056751E-3</v>
      </c>
      <c r="AD16">
        <v>4.549569408345883E-3</v>
      </c>
      <c r="AE16">
        <v>6.3875346929777891E-3</v>
      </c>
      <c r="AF16">
        <v>5.9655581761113572E-4</v>
      </c>
      <c r="AG16">
        <v>2.0975040282700551E-5</v>
      </c>
      <c r="AH16">
        <v>4.1273767937257304E-3</v>
      </c>
      <c r="AI16">
        <v>4.0439364781428688E-3</v>
      </c>
      <c r="AJ16">
        <v>8.3532090526988335E-3</v>
      </c>
      <c r="AK16">
        <v>0</v>
      </c>
      <c r="AL16">
        <v>8.4829402618486465E-3</v>
      </c>
      <c r="AM16">
        <v>1.058087775100873E-2</v>
      </c>
      <c r="AN16">
        <v>0</v>
      </c>
      <c r="AO16">
        <v>3.610648713298224E-3</v>
      </c>
      <c r="AP16">
        <v>23466.981511229169</v>
      </c>
      <c r="AQ16">
        <v>1206.5103399925999</v>
      </c>
      <c r="AR16">
        <v>32111.595580947604</v>
      </c>
      <c r="AS16">
        <v>216988.52112075489</v>
      </c>
      <c r="AT16">
        <v>408702.0417916291</v>
      </c>
      <c r="AU16">
        <v>0</v>
      </c>
    </row>
    <row r="17" spans="1:47" x14ac:dyDescent="0.25">
      <c r="A17" s="146"/>
      <c r="B17" s="1" t="s">
        <v>15</v>
      </c>
      <c r="C17" s="1">
        <v>13</v>
      </c>
      <c r="D17" s="1" t="s">
        <v>52</v>
      </c>
      <c r="E17">
        <v>3.373675680187409E-3</v>
      </c>
      <c r="F17">
        <v>1.4187635524634281E-3</v>
      </c>
      <c r="G17">
        <v>4.2145912386956277E-3</v>
      </c>
      <c r="H17">
        <v>1.6017463595422059E-3</v>
      </c>
      <c r="I17">
        <v>3.51001769471869E-3</v>
      </c>
      <c r="J17">
        <v>2.196520607913578E-3</v>
      </c>
      <c r="K17">
        <v>3.06040227246263E-3</v>
      </c>
      <c r="L17">
        <v>5.5944933270926228E-3</v>
      </c>
      <c r="M17">
        <v>2.197864811743886E-3</v>
      </c>
      <c r="N17">
        <v>5.5705883511854284E-3</v>
      </c>
      <c r="O17">
        <v>2.7427668861914321E-3</v>
      </c>
      <c r="P17">
        <v>7.3164650821708277E-3</v>
      </c>
      <c r="Q17">
        <v>0.11138972970225861</v>
      </c>
      <c r="R17">
        <v>1.6163982876914859E-4</v>
      </c>
      <c r="S17">
        <v>0</v>
      </c>
      <c r="T17">
        <v>4.0064419675616461E-4</v>
      </c>
      <c r="U17">
        <v>3.9275035535629591E-3</v>
      </c>
      <c r="V17">
        <v>1.9705647693499498E-3</v>
      </c>
      <c r="W17">
        <v>5.3989925117704039E-3</v>
      </c>
      <c r="X17">
        <v>7.2487135467339458E-3</v>
      </c>
      <c r="Y17">
        <v>5.8732368530066787E-3</v>
      </c>
      <c r="Z17">
        <v>3.3637828197398932E-3</v>
      </c>
      <c r="AA17">
        <v>8.6059999558992743E-3</v>
      </c>
      <c r="AB17">
        <v>1.197806596392237E-2</v>
      </c>
      <c r="AC17">
        <v>1.392054333905438E-3</v>
      </c>
      <c r="AD17">
        <v>1.324150129672415E-3</v>
      </c>
      <c r="AE17">
        <v>5.9703075365844594E-3</v>
      </c>
      <c r="AF17">
        <v>7.9995665024028741E-3</v>
      </c>
      <c r="AG17">
        <v>7.3395849753711811E-4</v>
      </c>
      <c r="AH17">
        <v>1.8402328965108052E-2</v>
      </c>
      <c r="AI17">
        <v>1.807536188589362E-3</v>
      </c>
      <c r="AJ17">
        <v>4.8971336317621492E-4</v>
      </c>
      <c r="AK17">
        <v>0</v>
      </c>
      <c r="AL17">
        <v>3.6278929996790758E-4</v>
      </c>
      <c r="AM17">
        <v>1.20256363325807E-2</v>
      </c>
      <c r="AN17">
        <v>0</v>
      </c>
      <c r="AO17">
        <v>1.135788649229299E-3</v>
      </c>
      <c r="AP17">
        <v>9095.3069962999998</v>
      </c>
      <c r="AQ17">
        <v>0</v>
      </c>
      <c r="AR17">
        <v>261460.23239423669</v>
      </c>
      <c r="AS17">
        <v>6194.5524148583081</v>
      </c>
      <c r="AT17">
        <v>335973.96334252361</v>
      </c>
      <c r="AU17">
        <v>0</v>
      </c>
    </row>
    <row r="18" spans="1:47" x14ac:dyDescent="0.25">
      <c r="A18" s="146"/>
      <c r="B18" s="1" t="s">
        <v>16</v>
      </c>
      <c r="C18" s="1">
        <v>14</v>
      </c>
      <c r="D18" s="1" t="s">
        <v>53</v>
      </c>
      <c r="E18">
        <v>5.7842413597245321E-3</v>
      </c>
      <c r="F18">
        <v>4.9769163778942416E-3</v>
      </c>
      <c r="G18">
        <v>2.4017260627857469E-3</v>
      </c>
      <c r="H18">
        <v>5.0421959777531902E-3</v>
      </c>
      <c r="I18">
        <v>4.3755287215568638E-3</v>
      </c>
      <c r="J18">
        <v>2.7131230385682632E-3</v>
      </c>
      <c r="K18">
        <v>6.9720249079313727E-3</v>
      </c>
      <c r="L18">
        <v>4.4223661234868749E-3</v>
      </c>
      <c r="M18">
        <v>3.875742124940653E-3</v>
      </c>
      <c r="N18">
        <v>3.2278119847145132E-3</v>
      </c>
      <c r="O18">
        <v>4.6185991669534521E-3</v>
      </c>
      <c r="P18">
        <v>3.143442225434041E-3</v>
      </c>
      <c r="Q18">
        <v>1.106009841354173E-3</v>
      </c>
      <c r="R18">
        <v>0.29537386297682738</v>
      </c>
      <c r="S18">
        <v>0</v>
      </c>
      <c r="T18">
        <v>4.8192905515401238E-3</v>
      </c>
      <c r="U18">
        <v>9.4999079022561905E-4</v>
      </c>
      <c r="V18">
        <v>1.043475689912693E-3</v>
      </c>
      <c r="W18">
        <v>1.40890750405896E-3</v>
      </c>
      <c r="X18">
        <v>4.8252736055376909E-3</v>
      </c>
      <c r="Y18">
        <v>7.2326479232108012E-2</v>
      </c>
      <c r="Z18">
        <v>2.6186162511168242E-3</v>
      </c>
      <c r="AA18">
        <v>6.8095636476600127E-3</v>
      </c>
      <c r="AB18">
        <v>9.8634213488261123E-4</v>
      </c>
      <c r="AC18">
        <v>3.571082760201902E-3</v>
      </c>
      <c r="AD18">
        <v>1.389910209005062E-3</v>
      </c>
      <c r="AE18">
        <v>5.0177433721085938E-3</v>
      </c>
      <c r="AF18">
        <v>3.1277878550955399E-3</v>
      </c>
      <c r="AG18">
        <v>1.81034979392495E-3</v>
      </c>
      <c r="AH18">
        <v>2.193538826888291E-3</v>
      </c>
      <c r="AI18">
        <v>3.9523713202218713E-3</v>
      </c>
      <c r="AJ18">
        <v>2.665373622642788E-3</v>
      </c>
      <c r="AK18">
        <v>0</v>
      </c>
      <c r="AL18">
        <v>2.70444764545971E-3</v>
      </c>
      <c r="AM18">
        <v>3.5728917581374551E-3</v>
      </c>
      <c r="AN18">
        <v>0</v>
      </c>
      <c r="AO18">
        <v>1.7432275963884789E-3</v>
      </c>
      <c r="AP18">
        <v>16465.611852599999</v>
      </c>
      <c r="AQ18">
        <v>631.03218123869999</v>
      </c>
      <c r="AR18">
        <v>442.74966025699973</v>
      </c>
      <c r="AS18">
        <v>3101.6746578196639</v>
      </c>
      <c r="AT18">
        <v>45268.718230046608</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1.332716313161145E-2</v>
      </c>
      <c r="F20">
        <v>1.1257879132395661E-2</v>
      </c>
      <c r="G20">
        <v>4.6530524705114956E-3</v>
      </c>
      <c r="H20">
        <v>1.017473808956511E-2</v>
      </c>
      <c r="I20">
        <v>1.2353905764226351E-2</v>
      </c>
      <c r="J20">
        <v>8.5590168160921288E-3</v>
      </c>
      <c r="K20">
        <v>1.364719912306407E-2</v>
      </c>
      <c r="L20">
        <v>7.039504780879469E-3</v>
      </c>
      <c r="M20">
        <v>9.7991377597165773E-3</v>
      </c>
      <c r="N20">
        <v>7.5217693993187866E-3</v>
      </c>
      <c r="O20">
        <v>1.0559580478444139E-2</v>
      </c>
      <c r="P20">
        <v>7.0570210316113682E-3</v>
      </c>
      <c r="Q20">
        <v>3.554426730768858E-3</v>
      </c>
      <c r="R20">
        <v>1.2022985332972519E-2</v>
      </c>
      <c r="S20">
        <v>0</v>
      </c>
      <c r="T20">
        <v>5.0891725670764831E-2</v>
      </c>
      <c r="U20">
        <v>2.193792824850107E-3</v>
      </c>
      <c r="V20">
        <v>3.9731583423814869E-3</v>
      </c>
      <c r="W20">
        <v>7.2936446826447759E-3</v>
      </c>
      <c r="X20">
        <v>1.6144405891184169E-2</v>
      </c>
      <c r="Y20">
        <v>0.1963169228855022</v>
      </c>
      <c r="Z20">
        <v>1.782796294417114E-2</v>
      </c>
      <c r="AA20">
        <v>1.078611495435388E-2</v>
      </c>
      <c r="AB20">
        <v>2.0717695511763522E-3</v>
      </c>
      <c r="AC20">
        <v>6.8155178297422906E-3</v>
      </c>
      <c r="AD20">
        <v>2.651840329997871E-3</v>
      </c>
      <c r="AE20">
        <v>9.5983478842244334E-3</v>
      </c>
      <c r="AF20">
        <v>6.0058586193328318E-3</v>
      </c>
      <c r="AG20">
        <v>1.35196838067244E-2</v>
      </c>
      <c r="AH20">
        <v>4.253343331210589E-3</v>
      </c>
      <c r="AI20">
        <v>7.5437712763309099E-3</v>
      </c>
      <c r="AJ20">
        <v>6.3853764911703907E-3</v>
      </c>
      <c r="AK20">
        <v>0</v>
      </c>
      <c r="AL20">
        <v>6.4828571838694187E-3</v>
      </c>
      <c r="AM20">
        <v>9.8558769017607125E-3</v>
      </c>
      <c r="AN20">
        <v>0</v>
      </c>
      <c r="AO20">
        <v>3.3254801315316111E-3</v>
      </c>
      <c r="AP20">
        <v>22976.131216176</v>
      </c>
      <c r="AQ20">
        <v>12467.99357575065</v>
      </c>
      <c r="AR20">
        <v>949.11315986499994</v>
      </c>
      <c r="AS20">
        <v>11535.282340995431</v>
      </c>
      <c r="AT20">
        <v>90161.335876044817</v>
      </c>
      <c r="AU20">
        <v>0</v>
      </c>
    </row>
    <row r="21" spans="1:47" x14ac:dyDescent="0.25">
      <c r="A21" s="146"/>
      <c r="B21" s="1" t="s">
        <v>19</v>
      </c>
      <c r="C21" s="1">
        <v>17</v>
      </c>
      <c r="D21" s="1" t="s">
        <v>56</v>
      </c>
      <c r="E21">
        <v>2.5841355324599701E-4</v>
      </c>
      <c r="F21">
        <v>1.7819869542995301E-4</v>
      </c>
      <c r="G21">
        <v>7.7918170053046374E-5</v>
      </c>
      <c r="H21">
        <v>3.844764191530787E-4</v>
      </c>
      <c r="I21">
        <v>2.4754219173862791E-4</v>
      </c>
      <c r="J21">
        <v>1.3166921478778519E-4</v>
      </c>
      <c r="K21">
        <v>5.3056204565751493E-4</v>
      </c>
      <c r="L21">
        <v>8.7687026456862392E-5</v>
      </c>
      <c r="M21">
        <v>1.754982273671218E-4</v>
      </c>
      <c r="N21">
        <v>1.4980951123180479E-4</v>
      </c>
      <c r="O21">
        <v>3.5049337092426727E-4</v>
      </c>
      <c r="P21">
        <v>1.111039843159688E-4</v>
      </c>
      <c r="Q21">
        <v>3.2672484258990559E-4</v>
      </c>
      <c r="R21">
        <v>4.2545815524623459E-5</v>
      </c>
      <c r="S21">
        <v>0</v>
      </c>
      <c r="T21">
        <v>7.8515953072359114E-5</v>
      </c>
      <c r="U21">
        <v>0.1587799233838347</v>
      </c>
      <c r="V21">
        <v>7.9566004955918221E-5</v>
      </c>
      <c r="W21">
        <v>3.6750135025657951E-5</v>
      </c>
      <c r="X21">
        <v>1.9794891719038759E-5</v>
      </c>
      <c r="Y21">
        <v>5.4354966929667011E-3</v>
      </c>
      <c r="Z21">
        <v>2.80270714763098E-5</v>
      </c>
      <c r="AA21">
        <v>1.3575818710926521E-4</v>
      </c>
      <c r="AB21">
        <v>7.0501443322304385E-5</v>
      </c>
      <c r="AC21">
        <v>2.7186646757104921E-4</v>
      </c>
      <c r="AD21">
        <v>1.056158116788949E-4</v>
      </c>
      <c r="AE21">
        <v>3.8194226082820888E-4</v>
      </c>
      <c r="AF21">
        <v>2.383721476086779E-4</v>
      </c>
      <c r="AG21">
        <v>1.0808211988052799E-2</v>
      </c>
      <c r="AH21">
        <v>1.6603928812197169E-4</v>
      </c>
      <c r="AI21">
        <v>3.0069709639457629E-4</v>
      </c>
      <c r="AJ21">
        <v>8.7147994375529641E-5</v>
      </c>
      <c r="AK21">
        <v>0</v>
      </c>
      <c r="AL21">
        <v>8.8185193136432476E-5</v>
      </c>
      <c r="AM21">
        <v>1.7169214025959239E-4</v>
      </c>
      <c r="AN21">
        <v>0</v>
      </c>
      <c r="AO21">
        <v>1.326702416554512E-4</v>
      </c>
      <c r="AP21">
        <v>2253.8874826830001</v>
      </c>
      <c r="AQ21">
        <v>111.5140594166736</v>
      </c>
      <c r="AR21">
        <v>134.8562902884731</v>
      </c>
      <c r="AS21">
        <v>9456.762318541736</v>
      </c>
      <c r="AT21">
        <v>14666.42960499445</v>
      </c>
      <c r="AU21">
        <v>0</v>
      </c>
    </row>
    <row r="22" spans="1:47" x14ac:dyDescent="0.25">
      <c r="A22" s="146"/>
      <c r="B22" s="1" t="s">
        <v>20</v>
      </c>
      <c r="C22" s="1">
        <v>18</v>
      </c>
      <c r="D22" s="1" t="s">
        <v>57</v>
      </c>
      <c r="E22">
        <v>1.6692275473010869E-4</v>
      </c>
      <c r="F22">
        <v>2.4654354947183831E-4</v>
      </c>
      <c r="G22">
        <v>1.8044486323927171E-4</v>
      </c>
      <c r="H22">
        <v>9.6086656164680545E-4</v>
      </c>
      <c r="I22">
        <v>5.326441381521311E-4</v>
      </c>
      <c r="J22">
        <v>2.9666007112783888E-4</v>
      </c>
      <c r="K22">
        <v>2.681911506830017E-4</v>
      </c>
      <c r="L22">
        <v>1.302604445113533E-3</v>
      </c>
      <c r="M22">
        <v>6.6254695613835617E-4</v>
      </c>
      <c r="N22">
        <v>3.7313033961362471E-4</v>
      </c>
      <c r="O22">
        <v>2.4805227447571371E-4</v>
      </c>
      <c r="P22">
        <v>2.081471854530288E-4</v>
      </c>
      <c r="Q22">
        <v>3.8271748250518769E-4</v>
      </c>
      <c r="R22">
        <v>1.8470787434871831E-4</v>
      </c>
      <c r="S22">
        <v>0</v>
      </c>
      <c r="T22">
        <v>2.0172988539271999E-4</v>
      </c>
      <c r="U22">
        <v>9.8519093790784985E-4</v>
      </c>
      <c r="V22">
        <v>6.1043676340796903E-2</v>
      </c>
      <c r="W22">
        <v>1.6712451976297971E-3</v>
      </c>
      <c r="X22">
        <v>2.7652212395532638E-4</v>
      </c>
      <c r="Y22">
        <v>2.6779515502252669E-3</v>
      </c>
      <c r="Z22">
        <v>8.4012559860356174E-4</v>
      </c>
      <c r="AA22">
        <v>2.018028872664925E-3</v>
      </c>
      <c r="AB22">
        <v>1.061391656313885E-4</v>
      </c>
      <c r="AC22">
        <v>1.212322582156197E-4</v>
      </c>
      <c r="AD22">
        <v>4.7103624842492979E-5</v>
      </c>
      <c r="AE22">
        <v>1.703449707401082E-4</v>
      </c>
      <c r="AF22">
        <v>1.0632414498765121E-4</v>
      </c>
      <c r="AG22">
        <v>6.1542257704536003E-5</v>
      </c>
      <c r="AH22">
        <v>7.4218109502816686E-5</v>
      </c>
      <c r="AI22">
        <v>1.3411090997914919E-4</v>
      </c>
      <c r="AJ22">
        <v>6.2879217938357647E-5</v>
      </c>
      <c r="AK22">
        <v>0</v>
      </c>
      <c r="AL22">
        <v>6.3719906160205551E-5</v>
      </c>
      <c r="AM22">
        <v>1.3888648586404901E-4</v>
      </c>
      <c r="AN22">
        <v>0</v>
      </c>
      <c r="AO22">
        <v>5.9158890466977293E-5</v>
      </c>
      <c r="AP22">
        <v>14148.8779543</v>
      </c>
      <c r="AQ22">
        <v>11.145917974334001</v>
      </c>
      <c r="AR22">
        <v>5.4766167117399993</v>
      </c>
      <c r="AS22">
        <v>11695.69629365336</v>
      </c>
      <c r="AT22">
        <v>31860.43017765223</v>
      </c>
      <c r="AU22">
        <v>0</v>
      </c>
    </row>
    <row r="23" spans="1:47" x14ac:dyDescent="0.25">
      <c r="A23" s="146"/>
      <c r="B23" s="1" t="s">
        <v>21</v>
      </c>
      <c r="C23" s="1">
        <v>19</v>
      </c>
      <c r="D23" s="1" t="s">
        <v>58</v>
      </c>
      <c r="E23">
        <v>0.19369352748061111</v>
      </c>
      <c r="F23">
        <v>0.2465429752094988</v>
      </c>
      <c r="G23">
        <v>0.1930943894149168</v>
      </c>
      <c r="H23">
        <v>0.39365528406476619</v>
      </c>
      <c r="I23">
        <v>0.3420093663335958</v>
      </c>
      <c r="J23">
        <v>0.25303219372229691</v>
      </c>
      <c r="K23">
        <v>0.3116102105609635</v>
      </c>
      <c r="L23">
        <v>0.40005215428859309</v>
      </c>
      <c r="M23">
        <v>0.22283211799109789</v>
      </c>
      <c r="N23">
        <v>0.30817902589118318</v>
      </c>
      <c r="O23">
        <v>0.36508677729649808</v>
      </c>
      <c r="P23">
        <v>0.20614861766249259</v>
      </c>
      <c r="Q23">
        <v>0.18293000327263759</v>
      </c>
      <c r="R23">
        <v>0.18233049460838091</v>
      </c>
      <c r="S23">
        <v>0</v>
      </c>
      <c r="T23">
        <v>0.17482896449002311</v>
      </c>
      <c r="U23">
        <v>0.23753034109253571</v>
      </c>
      <c r="V23">
        <v>0.2117696037269301</v>
      </c>
      <c r="W23">
        <v>0.28466845987567019</v>
      </c>
      <c r="X23">
        <v>0.1245702016625122</v>
      </c>
      <c r="Y23">
        <v>1.366935562240654</v>
      </c>
      <c r="Z23">
        <v>0.29871247547891833</v>
      </c>
      <c r="AA23">
        <v>0.61918372965050872</v>
      </c>
      <c r="AB23">
        <v>5.3928527312125323E-2</v>
      </c>
      <c r="AC23">
        <v>7.8086384763294436E-2</v>
      </c>
      <c r="AD23">
        <v>4.8522980381204159E-2</v>
      </c>
      <c r="AE23">
        <v>0.1240751221102708</v>
      </c>
      <c r="AF23">
        <v>4.0844148098251522E-2</v>
      </c>
      <c r="AG23">
        <v>0.67907308729083649</v>
      </c>
      <c r="AH23">
        <v>7.0412845353868311E-2</v>
      </c>
      <c r="AI23">
        <v>8.969960800221416E-2</v>
      </c>
      <c r="AJ23">
        <v>0.19065617818222069</v>
      </c>
      <c r="AK23">
        <v>0</v>
      </c>
      <c r="AL23">
        <v>0.1893112865871269</v>
      </c>
      <c r="AM23">
        <v>0.29681201921002898</v>
      </c>
      <c r="AN23">
        <v>0</v>
      </c>
      <c r="AO23">
        <v>6.1361744088808283E-2</v>
      </c>
      <c r="AP23">
        <v>563064.58632407163</v>
      </c>
      <c r="AQ23">
        <v>109662.75064165</v>
      </c>
      <c r="AR23">
        <v>126120.46524661691</v>
      </c>
      <c r="AS23">
        <v>170479.28332432301</v>
      </c>
      <c r="AT23">
        <v>1988836.153616149</v>
      </c>
      <c r="AU23">
        <v>0</v>
      </c>
    </row>
    <row r="24" spans="1:47" x14ac:dyDescent="0.25">
      <c r="A24" s="146"/>
      <c r="B24" s="1" t="s">
        <v>22</v>
      </c>
      <c r="C24" s="1">
        <v>20</v>
      </c>
      <c r="D24" s="1" t="s">
        <v>59</v>
      </c>
      <c r="E24">
        <v>1.9484976341787271E-3</v>
      </c>
      <c r="F24">
        <v>1.720259243421758E-3</v>
      </c>
      <c r="G24">
        <v>4.9617718216176301E-3</v>
      </c>
      <c r="H24">
        <v>8.0175183484590996E-3</v>
      </c>
      <c r="I24">
        <v>2.9797460267290141E-3</v>
      </c>
      <c r="J24">
        <v>1.1604653979092831E-3</v>
      </c>
      <c r="K24">
        <v>5.2382224527892669E-4</v>
      </c>
      <c r="L24">
        <v>5.6132891959032177E-3</v>
      </c>
      <c r="M24">
        <v>2.1295912410583592E-3</v>
      </c>
      <c r="N24">
        <v>2.1077075085528391E-3</v>
      </c>
      <c r="O24">
        <v>2.3856228070054772E-3</v>
      </c>
      <c r="P24">
        <v>2.3954549896940771E-3</v>
      </c>
      <c r="Q24">
        <v>1.7915675896847539E-3</v>
      </c>
      <c r="R24">
        <v>4.8249215794831163E-3</v>
      </c>
      <c r="S24">
        <v>0</v>
      </c>
      <c r="T24">
        <v>1.8591969529054011E-3</v>
      </c>
      <c r="U24">
        <v>7.6421707710819416E-4</v>
      </c>
      <c r="V24">
        <v>9.9917818993228019E-3</v>
      </c>
      <c r="W24">
        <v>2.0193923928873052E-3</v>
      </c>
      <c r="X24">
        <v>8.8959213743976546E-3</v>
      </c>
      <c r="Y24">
        <v>5.5124886317202224E-3</v>
      </c>
      <c r="Z24">
        <v>3.3313636596446141E-3</v>
      </c>
      <c r="AA24">
        <v>8.6767244641185529E-3</v>
      </c>
      <c r="AB24">
        <v>8.6156721467396636E-4</v>
      </c>
      <c r="AC24">
        <v>8.2986284786082393E-5</v>
      </c>
      <c r="AD24">
        <v>7.9549490498024555E-5</v>
      </c>
      <c r="AE24">
        <v>3.0081426733375588E-4</v>
      </c>
      <c r="AF24">
        <v>6.7125539265989933E-4</v>
      </c>
      <c r="AG24">
        <v>2.4157323378716358E-5</v>
      </c>
      <c r="AH24">
        <v>1.1703997955091201E-3</v>
      </c>
      <c r="AI24">
        <v>1.059202757514317E-4</v>
      </c>
      <c r="AJ24">
        <v>4.3269633144512858E-3</v>
      </c>
      <c r="AK24">
        <v>0</v>
      </c>
      <c r="AL24">
        <v>4.3443141521764296E-3</v>
      </c>
      <c r="AM24">
        <v>4.2938872373052247E-3</v>
      </c>
      <c r="AN24">
        <v>0</v>
      </c>
      <c r="AO24">
        <v>6.5158016211513592E-5</v>
      </c>
      <c r="AP24">
        <v>39659.945196227003</v>
      </c>
      <c r="AQ24">
        <v>609557.06690810004</v>
      </c>
      <c r="AR24">
        <v>0</v>
      </c>
      <c r="AS24">
        <v>4791.0361605187254</v>
      </c>
      <c r="AT24">
        <v>668428.08106917539</v>
      </c>
      <c r="AU24">
        <v>0</v>
      </c>
    </row>
    <row r="25" spans="1:47" x14ac:dyDescent="0.25">
      <c r="A25" s="146"/>
      <c r="B25" s="1" t="s">
        <v>23</v>
      </c>
      <c r="C25" s="1">
        <v>21</v>
      </c>
      <c r="D25" s="1" t="s">
        <v>60</v>
      </c>
      <c r="E25">
        <v>0</v>
      </c>
      <c r="F25">
        <v>1.22260782239568E-5</v>
      </c>
      <c r="G25">
        <v>2.5375190379504049E-5</v>
      </c>
      <c r="H25">
        <v>3.1448040774528381E-5</v>
      </c>
      <c r="I25">
        <v>8.3268959832537659E-5</v>
      </c>
      <c r="J25">
        <v>0</v>
      </c>
      <c r="K25">
        <v>9.0420575449820929E-7</v>
      </c>
      <c r="L25">
        <v>4.6551034485700938E-7</v>
      </c>
      <c r="M25">
        <v>2.1968970302022851E-6</v>
      </c>
      <c r="N25">
        <v>1.8490447271733211E-5</v>
      </c>
      <c r="O25">
        <v>9.8144614475636731E-7</v>
      </c>
      <c r="P25">
        <v>8.8225608337251158E-6</v>
      </c>
      <c r="Q25">
        <v>3.0939564290112253E-5</v>
      </c>
      <c r="R25">
        <v>0</v>
      </c>
      <c r="S25">
        <v>0</v>
      </c>
      <c r="T25">
        <v>0</v>
      </c>
      <c r="U25">
        <v>0</v>
      </c>
      <c r="V25">
        <v>0</v>
      </c>
      <c r="W25">
        <v>0</v>
      </c>
      <c r="X25">
        <v>0</v>
      </c>
      <c r="Y25">
        <v>0</v>
      </c>
      <c r="Z25">
        <v>5.9278234921345217E-10</v>
      </c>
      <c r="AA25">
        <v>7.2129293356240242E-7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36.543527886283229</v>
      </c>
      <c r="AU25">
        <v>0</v>
      </c>
    </row>
    <row r="26" spans="1:47" x14ac:dyDescent="0.25">
      <c r="A26" s="146"/>
      <c r="B26" s="1" t="s">
        <v>24</v>
      </c>
      <c r="C26" s="1">
        <v>22</v>
      </c>
      <c r="D26" s="1" t="s">
        <v>61</v>
      </c>
      <c r="E26">
        <v>1.0593698251737669E-2</v>
      </c>
      <c r="F26">
        <v>8.4300653695732961E-4</v>
      </c>
      <c r="G26">
        <v>3.0396776071753588E-4</v>
      </c>
      <c r="H26">
        <v>1.100858922181362E-3</v>
      </c>
      <c r="I26">
        <v>2.3121037758235909E-3</v>
      </c>
      <c r="J26">
        <v>6.6629933467749175E-4</v>
      </c>
      <c r="K26">
        <v>1.929012597857934E-4</v>
      </c>
      <c r="L26">
        <v>6.9362113385266106E-5</v>
      </c>
      <c r="M26">
        <v>1.4549857679244059E-4</v>
      </c>
      <c r="N26">
        <v>1.8200107916831299E-5</v>
      </c>
      <c r="O26">
        <v>7.3623884929390694E-5</v>
      </c>
      <c r="P26">
        <v>3.3781932222368122E-4</v>
      </c>
      <c r="Q26">
        <v>4.1001175286574151E-3</v>
      </c>
      <c r="R26">
        <v>1.1600501477209599E-2</v>
      </c>
      <c r="S26">
        <v>0</v>
      </c>
      <c r="T26">
        <v>1.8710303997512012E-2</v>
      </c>
      <c r="U26">
        <v>3.1993836958991652E-3</v>
      </c>
      <c r="V26">
        <v>3.079727994567014E-2</v>
      </c>
      <c r="W26">
        <v>1.153985910460293E-3</v>
      </c>
      <c r="X26">
        <v>7.9680567531985975E-4</v>
      </c>
      <c r="Y26">
        <v>3.0016327814572159E-3</v>
      </c>
      <c r="Z26">
        <v>1.054790410124128E-2</v>
      </c>
      <c r="AA26">
        <v>1.016583625829531E-4</v>
      </c>
      <c r="AB26">
        <v>1.115964382836321E-4</v>
      </c>
      <c r="AC26">
        <v>1.056389596012248E-4</v>
      </c>
      <c r="AD26">
        <v>4.6605853662059996E-3</v>
      </c>
      <c r="AE26">
        <v>1.277339766334311E-4</v>
      </c>
      <c r="AF26">
        <v>6.4245576942631452E-5</v>
      </c>
      <c r="AG26">
        <v>3.983758248576334E-6</v>
      </c>
      <c r="AH26">
        <v>6.0598467859220256E-4</v>
      </c>
      <c r="AI26">
        <v>5.4668232278390233E-5</v>
      </c>
      <c r="AJ26">
        <v>1.470311568430509E-3</v>
      </c>
      <c r="AK26">
        <v>0</v>
      </c>
      <c r="AL26">
        <v>1.455899551878539E-3</v>
      </c>
      <c r="AM26">
        <v>1.026582980995979E-3</v>
      </c>
      <c r="AN26">
        <v>0</v>
      </c>
      <c r="AO26">
        <v>6.9712141935530294E-3</v>
      </c>
      <c r="AP26">
        <v>12588.884931214532</v>
      </c>
      <c r="AQ26">
        <v>0</v>
      </c>
      <c r="AR26">
        <v>0</v>
      </c>
      <c r="AS26">
        <v>11585.30241527955</v>
      </c>
      <c r="AT26">
        <v>33557.441158403068</v>
      </c>
      <c r="AU26">
        <v>0</v>
      </c>
    </row>
    <row r="27" spans="1:47" x14ac:dyDescent="0.25">
      <c r="A27" s="146"/>
      <c r="B27" s="1" t="s">
        <v>25</v>
      </c>
      <c r="C27" s="1">
        <v>23</v>
      </c>
      <c r="D27" s="1" t="s">
        <v>62</v>
      </c>
      <c r="E27">
        <v>4.4744352104090308E-4</v>
      </c>
      <c r="F27">
        <v>4.9902816344617133E-5</v>
      </c>
      <c r="G27">
        <v>1.8635228130646891E-5</v>
      </c>
      <c r="H27">
        <v>5.630881550255449E-6</v>
      </c>
      <c r="I27">
        <v>3.0891409384990872E-5</v>
      </c>
      <c r="J27">
        <v>0</v>
      </c>
      <c r="K27">
        <v>0</v>
      </c>
      <c r="L27">
        <v>2.3184940498597751E-6</v>
      </c>
      <c r="M27">
        <v>2.8625246066347239E-6</v>
      </c>
      <c r="N27">
        <v>2.139661813674568E-6</v>
      </c>
      <c r="O27">
        <v>1.003357626161149E-5</v>
      </c>
      <c r="P27">
        <v>2.308367074163088E-5</v>
      </c>
      <c r="Q27">
        <v>2.6916436145344678E-4</v>
      </c>
      <c r="R27">
        <v>0</v>
      </c>
      <c r="S27">
        <v>0</v>
      </c>
      <c r="T27">
        <v>0</v>
      </c>
      <c r="U27">
        <v>2.8081256690428851E-4</v>
      </c>
      <c r="V27">
        <v>0</v>
      </c>
      <c r="W27">
        <v>0</v>
      </c>
      <c r="X27">
        <v>0</v>
      </c>
      <c r="Y27">
        <v>7.217000290245397E-6</v>
      </c>
      <c r="Z27">
        <v>5.6651314285390611E-7</v>
      </c>
      <c r="AA27">
        <v>3.489897436154591E-6</v>
      </c>
      <c r="AB27">
        <v>1.1045842151810269E-4</v>
      </c>
      <c r="AC27">
        <v>8.9471715697500004E-6</v>
      </c>
      <c r="AD27">
        <v>0</v>
      </c>
      <c r="AE27">
        <v>1.0425814672971511E-4</v>
      </c>
      <c r="AF27">
        <v>7.0415020595458833E-5</v>
      </c>
      <c r="AG27">
        <v>0</v>
      </c>
      <c r="AH27">
        <v>7.0814161459851165E-4</v>
      </c>
      <c r="AI27">
        <v>2.890196460317762E-5</v>
      </c>
      <c r="AJ27">
        <v>8.3375180942423649E-5</v>
      </c>
      <c r="AK27">
        <v>0</v>
      </c>
      <c r="AL27">
        <v>8.462856284612396E-5</v>
      </c>
      <c r="AM27">
        <v>0</v>
      </c>
      <c r="AN27">
        <v>0</v>
      </c>
      <c r="AO27">
        <v>1.9039873790646079E-5</v>
      </c>
      <c r="AP27">
        <v>225.58770793299999</v>
      </c>
      <c r="AQ27">
        <v>0</v>
      </c>
      <c r="AR27">
        <v>0</v>
      </c>
      <c r="AS27">
        <v>0</v>
      </c>
      <c r="AT27">
        <v>395.00447186382439</v>
      </c>
      <c r="AU27">
        <v>0</v>
      </c>
    </row>
    <row r="28" spans="1:47" x14ac:dyDescent="0.25">
      <c r="A28" s="146"/>
      <c r="B28" s="1" t="s">
        <v>26</v>
      </c>
      <c r="C28" s="1">
        <v>24</v>
      </c>
      <c r="D28" s="1" t="s">
        <v>63</v>
      </c>
      <c r="E28">
        <v>7.5473109988790669E-3</v>
      </c>
      <c r="F28">
        <v>9.131471651507149E-3</v>
      </c>
      <c r="G28">
        <v>5.4038403094623898E-3</v>
      </c>
      <c r="H28">
        <v>8.8696327193919754E-3</v>
      </c>
      <c r="I28">
        <v>1.557658808745779E-2</v>
      </c>
      <c r="J28">
        <v>9.5227495297015626E-3</v>
      </c>
      <c r="K28">
        <v>7.7666356095020374E-3</v>
      </c>
      <c r="L28">
        <v>3.2566938330083131E-2</v>
      </c>
      <c r="M28">
        <v>1.284580679530516E-2</v>
      </c>
      <c r="N28">
        <v>3.9502306717395928E-2</v>
      </c>
      <c r="O28">
        <v>2.8023992102272272E-2</v>
      </c>
      <c r="P28">
        <v>4.2601352755506161E-3</v>
      </c>
      <c r="Q28">
        <v>3.1904181602046941E-3</v>
      </c>
      <c r="R28">
        <v>3.2453340386192631E-3</v>
      </c>
      <c r="S28">
        <v>0</v>
      </c>
      <c r="T28">
        <v>4.9231566981545946E-3</v>
      </c>
      <c r="U28">
        <v>0</v>
      </c>
      <c r="V28">
        <v>1.9445232554018719E-4</v>
      </c>
      <c r="W28">
        <v>3.6719568671776041E-3</v>
      </c>
      <c r="X28">
        <v>5.5356349586425683E-3</v>
      </c>
      <c r="Y28">
        <v>1.969776284620777E-5</v>
      </c>
      <c r="Z28">
        <v>1.4387660487705281E-2</v>
      </c>
      <c r="AA28">
        <v>5.0419699000678178E-2</v>
      </c>
      <c r="AB28">
        <v>0.1766243246859065</v>
      </c>
      <c r="AC28">
        <v>1.9522962246711878E-6</v>
      </c>
      <c r="AD28">
        <v>9.9401468458591412E-7</v>
      </c>
      <c r="AE28">
        <v>3.1592375045182239E-6</v>
      </c>
      <c r="AF28">
        <v>2.0629770587520331E-6</v>
      </c>
      <c r="AG28">
        <v>1.116135971334292E-7</v>
      </c>
      <c r="AH28">
        <v>1.5264725467047379E-5</v>
      </c>
      <c r="AI28">
        <v>4.157259066211651E-6</v>
      </c>
      <c r="AJ28">
        <v>3.9072641767439392E-6</v>
      </c>
      <c r="AK28">
        <v>0</v>
      </c>
      <c r="AL28">
        <v>5.8696436131036339E-6</v>
      </c>
      <c r="AM28">
        <v>1.443740322457461E-2</v>
      </c>
      <c r="AN28">
        <v>0</v>
      </c>
      <c r="AO28">
        <v>1.9964207506715059E-7</v>
      </c>
      <c r="AP28">
        <v>23239.87622954711</v>
      </c>
      <c r="AQ28">
        <v>0</v>
      </c>
      <c r="AR28">
        <v>0</v>
      </c>
      <c r="AS28">
        <v>1373.3839158690671</v>
      </c>
      <c r="AT28">
        <v>58086.152675639583</v>
      </c>
      <c r="AU28">
        <v>0</v>
      </c>
    </row>
    <row r="29" spans="1:47" x14ac:dyDescent="0.25">
      <c r="A29" s="146"/>
      <c r="B29" s="1" t="s">
        <v>27</v>
      </c>
      <c r="C29" s="1">
        <v>25</v>
      </c>
      <c r="D29" s="1" t="s">
        <v>64</v>
      </c>
      <c r="E29">
        <v>4.7269445606937672E-5</v>
      </c>
      <c r="F29">
        <v>3.8383903392876512E-5</v>
      </c>
      <c r="G29">
        <v>2.051502078872324E-5</v>
      </c>
      <c r="H29">
        <v>4.2900454900659953E-5</v>
      </c>
      <c r="I29">
        <v>7.0537212769385395E-5</v>
      </c>
      <c r="J29">
        <v>4.9775125618939862E-5</v>
      </c>
      <c r="K29">
        <v>3.5067182414404811E-5</v>
      </c>
      <c r="L29">
        <v>8.4511988903362834E-5</v>
      </c>
      <c r="M29">
        <v>5.6957820503375309E-5</v>
      </c>
      <c r="N29">
        <v>1.7089428184708451E-4</v>
      </c>
      <c r="O29">
        <v>1.034774049854647E-4</v>
      </c>
      <c r="P29">
        <v>1.6874507977298861E-5</v>
      </c>
      <c r="Q29">
        <v>9.5594293375444706E-6</v>
      </c>
      <c r="R29">
        <v>1.5743057090252551E-5</v>
      </c>
      <c r="S29">
        <v>0</v>
      </c>
      <c r="T29">
        <v>2.354835318683365E-5</v>
      </c>
      <c r="U29">
        <v>0</v>
      </c>
      <c r="V29">
        <v>0</v>
      </c>
      <c r="W29">
        <v>1.097316648192437E-5</v>
      </c>
      <c r="X29">
        <v>1.1509574290822609E-5</v>
      </c>
      <c r="Y29">
        <v>0</v>
      </c>
      <c r="Z29">
        <v>2.007665962067842E-5</v>
      </c>
      <c r="AA29">
        <v>1.3085862582979399E-4</v>
      </c>
      <c r="AB29">
        <v>1.0873864603906009E-3</v>
      </c>
      <c r="AC29">
        <v>4.2108511797866698E-9</v>
      </c>
      <c r="AD29">
        <v>2.1436657268308069E-9</v>
      </c>
      <c r="AE29">
        <v>6.8008417125975314E-9</v>
      </c>
      <c r="AF29">
        <v>4.495111101026425E-9</v>
      </c>
      <c r="AG29">
        <v>0</v>
      </c>
      <c r="AH29">
        <v>3.2755994630954482E-8</v>
      </c>
      <c r="AI29">
        <v>8.7714197093623786E-9</v>
      </c>
      <c r="AJ29">
        <v>6.8144110749771324E-9</v>
      </c>
      <c r="AK29">
        <v>0</v>
      </c>
      <c r="AL29">
        <v>1.2726220043708811E-8</v>
      </c>
      <c r="AM29">
        <v>4.3001592017202707E-5</v>
      </c>
      <c r="AN29">
        <v>0</v>
      </c>
      <c r="AO29">
        <v>4.3370095596858799E-10</v>
      </c>
      <c r="AP29">
        <v>157.95861850159574</v>
      </c>
      <c r="AQ29">
        <v>0</v>
      </c>
      <c r="AR29">
        <v>0</v>
      </c>
      <c r="AS29">
        <v>55.64278991338022</v>
      </c>
      <c r="AT29">
        <v>354.52768047947308</v>
      </c>
      <c r="AU29">
        <v>0</v>
      </c>
    </row>
    <row r="30" spans="1:47" x14ac:dyDescent="0.25">
      <c r="A30" s="146"/>
      <c r="B30" s="1" t="s">
        <v>28</v>
      </c>
      <c r="C30" s="1">
        <v>26</v>
      </c>
      <c r="D30" s="1" t="s">
        <v>65</v>
      </c>
      <c r="E30">
        <v>2.6219458253467451E-4</v>
      </c>
      <c r="F30">
        <v>2.9381841909919252E-4</v>
      </c>
      <c r="G30">
        <v>1.7845423757521729E-4</v>
      </c>
      <c r="H30">
        <v>3.7481706031835681E-4</v>
      </c>
      <c r="I30">
        <v>6.1515131821921441E-4</v>
      </c>
      <c r="J30">
        <v>4.3809285991574327E-4</v>
      </c>
      <c r="K30">
        <v>3.2743473119758347E-4</v>
      </c>
      <c r="L30">
        <v>1.918055745351253E-3</v>
      </c>
      <c r="M30">
        <v>6.4973822884131435E-4</v>
      </c>
      <c r="N30">
        <v>1.488667281594608E-3</v>
      </c>
      <c r="O30">
        <v>9.0717568174400465E-4</v>
      </c>
      <c r="P30">
        <v>1.4691479397416991E-4</v>
      </c>
      <c r="Q30">
        <v>1.8680818634680699E-4</v>
      </c>
      <c r="R30">
        <v>1.3719163987802041E-4</v>
      </c>
      <c r="S30">
        <v>0</v>
      </c>
      <c r="T30">
        <v>2.0504563802454441E-4</v>
      </c>
      <c r="U30">
        <v>0</v>
      </c>
      <c r="V30">
        <v>0</v>
      </c>
      <c r="W30">
        <v>1.244327820499661E-4</v>
      </c>
      <c r="X30">
        <v>1.8158685026646381E-4</v>
      </c>
      <c r="Y30">
        <v>0</v>
      </c>
      <c r="Z30">
        <v>1.7621553446687201E-4</v>
      </c>
      <c r="AA30">
        <v>2.9703303941391759E-3</v>
      </c>
      <c r="AB30">
        <v>6.9108030653218756E-3</v>
      </c>
      <c r="AC30">
        <v>7.613285279073431E-8</v>
      </c>
      <c r="AD30">
        <v>3.8763469639913561E-8</v>
      </c>
      <c r="AE30">
        <v>1.2321320523107639E-7</v>
      </c>
      <c r="AF30">
        <v>8.0401567350874384E-8</v>
      </c>
      <c r="AG30">
        <v>0</v>
      </c>
      <c r="AH30">
        <v>5.9544705166856601E-7</v>
      </c>
      <c r="AI30">
        <v>1.6218544032282919E-7</v>
      </c>
      <c r="AJ30">
        <v>1.4271441036189141E-7</v>
      </c>
      <c r="AK30">
        <v>0</v>
      </c>
      <c r="AL30">
        <v>2.2882700841285679E-7</v>
      </c>
      <c r="AM30">
        <v>4.1290494675159278E-4</v>
      </c>
      <c r="AN30">
        <v>0</v>
      </c>
      <c r="AO30">
        <v>7.7821262131839656E-9</v>
      </c>
      <c r="AP30">
        <v>885.78565774185415</v>
      </c>
      <c r="AQ30">
        <v>0</v>
      </c>
      <c r="AR30">
        <v>0</v>
      </c>
      <c r="AS30">
        <v>222.00291020112419</v>
      </c>
      <c r="AT30">
        <v>2376.547295361072</v>
      </c>
      <c r="AU30">
        <v>0</v>
      </c>
    </row>
    <row r="31" spans="1:47" x14ac:dyDescent="0.25">
      <c r="A31" s="146"/>
      <c r="B31" s="1" t="s">
        <v>29</v>
      </c>
      <c r="C31" s="1">
        <v>27</v>
      </c>
      <c r="D31" s="1" t="s">
        <v>66</v>
      </c>
      <c r="E31">
        <v>1.2730933362098141E-4</v>
      </c>
      <c r="F31">
        <v>1.4279860604859599E-4</v>
      </c>
      <c r="G31">
        <v>8.6760227031730658E-5</v>
      </c>
      <c r="H31">
        <v>1.8161179469989181E-4</v>
      </c>
      <c r="I31">
        <v>2.9873630259960691E-4</v>
      </c>
      <c r="J31">
        <v>2.110768780738307E-4</v>
      </c>
      <c r="K31">
        <v>1.4833831946925829E-4</v>
      </c>
      <c r="L31">
        <v>3.5830112533510752E-4</v>
      </c>
      <c r="M31">
        <v>2.4131759090265589E-4</v>
      </c>
      <c r="N31">
        <v>7.225850737918681E-4</v>
      </c>
      <c r="O31">
        <v>4.3974973475917833E-4</v>
      </c>
      <c r="P31">
        <v>7.1364678471951191E-5</v>
      </c>
      <c r="Q31">
        <v>1.7555469127639921E-4</v>
      </c>
      <c r="R31">
        <v>6.6510808884839371E-5</v>
      </c>
      <c r="S31">
        <v>0</v>
      </c>
      <c r="T31">
        <v>9.9495312890333809E-5</v>
      </c>
      <c r="U31">
        <v>0</v>
      </c>
      <c r="V31">
        <v>0</v>
      </c>
      <c r="W31">
        <v>9.0093499771550512E-5</v>
      </c>
      <c r="X31">
        <v>4.8690634375539163E-5</v>
      </c>
      <c r="Y31">
        <v>0</v>
      </c>
      <c r="Z31">
        <v>8.4714632305600486E-5</v>
      </c>
      <c r="AA31">
        <v>5.5479567341874727E-4</v>
      </c>
      <c r="AB31">
        <v>6.4925958151347048E-3</v>
      </c>
      <c r="AC31">
        <v>1.779972436213312E-8</v>
      </c>
      <c r="AD31">
        <v>9.0616325095959906E-9</v>
      </c>
      <c r="AE31">
        <v>2.875349064976895E-8</v>
      </c>
      <c r="AF31">
        <v>1.8982057168148841E-8</v>
      </c>
      <c r="AG31">
        <v>0</v>
      </c>
      <c r="AH31">
        <v>1.3853423630117429E-7</v>
      </c>
      <c r="AI31">
        <v>3.7105248467749183E-8</v>
      </c>
      <c r="AJ31">
        <v>2.0878472838107739E-7</v>
      </c>
      <c r="AK31">
        <v>0</v>
      </c>
      <c r="AL31">
        <v>5.3767123141844538E-8</v>
      </c>
      <c r="AM31">
        <v>1.926867787848137E-4</v>
      </c>
      <c r="AN31">
        <v>0</v>
      </c>
      <c r="AO31">
        <v>1.8319899687429E-9</v>
      </c>
      <c r="AP31">
        <v>855.82395377402599</v>
      </c>
      <c r="AQ31">
        <v>0</v>
      </c>
      <c r="AR31">
        <v>0</v>
      </c>
      <c r="AS31">
        <v>149.3693823535323</v>
      </c>
      <c r="AT31">
        <v>1833.8057634847339</v>
      </c>
      <c r="AU31">
        <v>0</v>
      </c>
    </row>
    <row r="32" spans="1:47" x14ac:dyDescent="0.25">
      <c r="A32" s="146"/>
      <c r="B32" s="1" t="s">
        <v>30</v>
      </c>
      <c r="C32" s="1">
        <v>28</v>
      </c>
      <c r="D32" s="1" t="s">
        <v>67</v>
      </c>
      <c r="E32">
        <v>1.338158492623239E-4</v>
      </c>
      <c r="F32">
        <v>1.4967705054990719E-4</v>
      </c>
      <c r="G32">
        <v>9.0802478406767803E-5</v>
      </c>
      <c r="H32">
        <v>1.932582310517179E-4</v>
      </c>
      <c r="I32">
        <v>3.142835520136485E-4</v>
      </c>
      <c r="J32">
        <v>2.2186963078361561E-4</v>
      </c>
      <c r="K32">
        <v>1.7601545638360979E-4</v>
      </c>
      <c r="L32">
        <v>3.7507031840719809E-4</v>
      </c>
      <c r="M32">
        <v>1.63554130178076E-4</v>
      </c>
      <c r="N32">
        <v>7.624564232009129E-4</v>
      </c>
      <c r="O32">
        <v>4.6503315272643979E-4</v>
      </c>
      <c r="P32">
        <v>7.491065429234082E-5</v>
      </c>
      <c r="Q32">
        <v>4.2302861311595481E-5</v>
      </c>
      <c r="R32">
        <v>7.003217247993952E-5</v>
      </c>
      <c r="S32">
        <v>0</v>
      </c>
      <c r="T32">
        <v>1.045140123837754E-4</v>
      </c>
      <c r="U32">
        <v>0</v>
      </c>
      <c r="V32">
        <v>0</v>
      </c>
      <c r="W32">
        <v>3.9591745130386023E-5</v>
      </c>
      <c r="X32">
        <v>5.1069330845687823E-5</v>
      </c>
      <c r="Y32">
        <v>0</v>
      </c>
      <c r="Z32">
        <v>8.9950605958636991E-5</v>
      </c>
      <c r="AA32">
        <v>5.8076007013071476E-4</v>
      </c>
      <c r="AB32">
        <v>8.0952797271669332E-4</v>
      </c>
      <c r="AC32">
        <v>1.8685434246782809E-8</v>
      </c>
      <c r="AD32">
        <v>9.5125005783959517E-9</v>
      </c>
      <c r="AE32">
        <v>3.0182623838414118E-8</v>
      </c>
      <c r="AF32">
        <v>1.993222318458056E-8</v>
      </c>
      <c r="AG32">
        <v>0</v>
      </c>
      <c r="AH32">
        <v>1.4540691192895529E-7</v>
      </c>
      <c r="AI32">
        <v>3.8943567027170791E-8</v>
      </c>
      <c r="AJ32">
        <v>1.2171725405391481E-7</v>
      </c>
      <c r="AK32">
        <v>0</v>
      </c>
      <c r="AL32">
        <v>5.6450731978044292E-8</v>
      </c>
      <c r="AM32">
        <v>1.9495676460848629E-4</v>
      </c>
      <c r="AN32">
        <v>0</v>
      </c>
      <c r="AO32">
        <v>1.923532024684599E-9</v>
      </c>
      <c r="AP32">
        <v>100.5120392558173</v>
      </c>
      <c r="AQ32">
        <v>0</v>
      </c>
      <c r="AR32">
        <v>0</v>
      </c>
      <c r="AS32">
        <v>11.564099161864579</v>
      </c>
      <c r="AT32">
        <v>466.7711907717233</v>
      </c>
      <c r="AU32">
        <v>0</v>
      </c>
    </row>
    <row r="33" spans="1:47" x14ac:dyDescent="0.25">
      <c r="A33" s="146"/>
      <c r="B33" s="1" t="s">
        <v>31</v>
      </c>
      <c r="C33" s="1">
        <v>29</v>
      </c>
      <c r="D33" s="1" t="s">
        <v>68</v>
      </c>
      <c r="E33">
        <v>2.305850739437574E-5</v>
      </c>
      <c r="F33">
        <v>1.4325359279498111E-5</v>
      </c>
      <c r="G33">
        <v>1.5655458030454271E-5</v>
      </c>
      <c r="H33">
        <v>3.3553697093879422E-5</v>
      </c>
      <c r="I33">
        <v>5.4318795290359627E-5</v>
      </c>
      <c r="J33">
        <v>3.7993716877387043E-5</v>
      </c>
      <c r="K33">
        <v>2.9080321394676429E-5</v>
      </c>
      <c r="L33">
        <v>3.446298748369852E-9</v>
      </c>
      <c r="M33">
        <v>1.8964768662041271E-5</v>
      </c>
      <c r="N33">
        <v>1.3189402672150971E-4</v>
      </c>
      <c r="O33">
        <v>8.051794178252534E-5</v>
      </c>
      <c r="P33">
        <v>1.292572497478232E-5</v>
      </c>
      <c r="Q33">
        <v>3.7879372980226384E-9</v>
      </c>
      <c r="R33">
        <v>1.2083010381387699E-5</v>
      </c>
      <c r="S33">
        <v>0</v>
      </c>
      <c r="T33">
        <v>1.8022138682174469E-5</v>
      </c>
      <c r="U33">
        <v>0</v>
      </c>
      <c r="V33">
        <v>0</v>
      </c>
      <c r="W33">
        <v>4.388786093964937E-6</v>
      </c>
      <c r="X33">
        <v>2.1523803518468418E-6</v>
      </c>
      <c r="Y33">
        <v>0</v>
      </c>
      <c r="Z33">
        <v>1.5516233996219829E-5</v>
      </c>
      <c r="AA33">
        <v>4.0256014914968384E-9</v>
      </c>
      <c r="AB33">
        <v>0</v>
      </c>
      <c r="AC33">
        <v>0</v>
      </c>
      <c r="AD33">
        <v>0</v>
      </c>
      <c r="AE33">
        <v>0</v>
      </c>
      <c r="AF33">
        <v>0</v>
      </c>
      <c r="AG33">
        <v>0</v>
      </c>
      <c r="AH33">
        <v>0</v>
      </c>
      <c r="AI33">
        <v>0</v>
      </c>
      <c r="AJ33">
        <v>2.730485047354048E-8</v>
      </c>
      <c r="AK33">
        <v>0</v>
      </c>
      <c r="AL33">
        <v>0</v>
      </c>
      <c r="AM33">
        <v>3.0858592142521019E-5</v>
      </c>
      <c r="AN33">
        <v>0</v>
      </c>
      <c r="AO33">
        <v>0</v>
      </c>
      <c r="AP33">
        <v>0</v>
      </c>
      <c r="AQ33">
        <v>0</v>
      </c>
      <c r="AR33">
        <v>0</v>
      </c>
      <c r="AS33">
        <v>4.585592259332813E-2</v>
      </c>
      <c r="AT33">
        <v>35.676273566406337</v>
      </c>
      <c r="AU33">
        <v>0</v>
      </c>
    </row>
    <row r="34" spans="1:47" x14ac:dyDescent="0.25">
      <c r="A34" s="146"/>
      <c r="B34" s="1" t="s">
        <v>32</v>
      </c>
      <c r="C34" s="1">
        <v>30</v>
      </c>
      <c r="D34" s="1" t="s">
        <v>69</v>
      </c>
      <c r="E34">
        <v>4.5141466473806659E-4</v>
      </c>
      <c r="F34">
        <v>6.8848867963112982E-4</v>
      </c>
      <c r="G34">
        <v>3.068370594258803E-4</v>
      </c>
      <c r="H34">
        <v>6.4324768601342337E-4</v>
      </c>
      <c r="I34">
        <v>1.0558645297403951E-3</v>
      </c>
      <c r="J34">
        <v>7.512152670911044E-4</v>
      </c>
      <c r="K34">
        <v>5.6105853792955769E-4</v>
      </c>
      <c r="L34">
        <v>2.88357139678653E-3</v>
      </c>
      <c r="M34">
        <v>1.01710263872677E-3</v>
      </c>
      <c r="N34">
        <v>2.5590770148659278E-3</v>
      </c>
      <c r="O34">
        <v>1.5594219179734679E-3</v>
      </c>
      <c r="P34">
        <v>2.5270179646211222E-4</v>
      </c>
      <c r="Q34">
        <v>2.816644983600282E-4</v>
      </c>
      <c r="R34">
        <v>2.359669401230775E-4</v>
      </c>
      <c r="S34">
        <v>0</v>
      </c>
      <c r="T34">
        <v>3.5272194644932512E-4</v>
      </c>
      <c r="U34">
        <v>0</v>
      </c>
      <c r="V34">
        <v>0</v>
      </c>
      <c r="W34">
        <v>2.1031909121633349E-4</v>
      </c>
      <c r="X34">
        <v>3.1689383836759188E-4</v>
      </c>
      <c r="Y34">
        <v>1.423831900076441E-6</v>
      </c>
      <c r="Z34">
        <v>1.2685551852025449E-3</v>
      </c>
      <c r="AA34">
        <v>4.4655514760792792E-3</v>
      </c>
      <c r="AB34">
        <v>1.039301917911614E-2</v>
      </c>
      <c r="AC34">
        <v>1.1458368969627031E-7</v>
      </c>
      <c r="AD34">
        <v>5.834042101311697E-8</v>
      </c>
      <c r="AE34">
        <v>1.854192093416115E-7</v>
      </c>
      <c r="AF34">
        <v>1.210865622911337E-7</v>
      </c>
      <c r="AG34">
        <v>0</v>
      </c>
      <c r="AH34">
        <v>8.9588834113473385E-7</v>
      </c>
      <c r="AI34">
        <v>2.4398725452991699E-7</v>
      </c>
      <c r="AJ34">
        <v>2.3086066153670999E-7</v>
      </c>
      <c r="AK34">
        <v>0</v>
      </c>
      <c r="AL34">
        <v>3.44509587620526E-7</v>
      </c>
      <c r="AM34">
        <v>6.9468275541149688E-4</v>
      </c>
      <c r="AN34">
        <v>0</v>
      </c>
      <c r="AO34">
        <v>1.171780768127493E-8</v>
      </c>
      <c r="AP34">
        <v>1331.693236132603</v>
      </c>
      <c r="AQ34">
        <v>0</v>
      </c>
      <c r="AR34">
        <v>0</v>
      </c>
      <c r="AS34">
        <v>182.9443907233323</v>
      </c>
      <c r="AT34">
        <v>3630.744613991124</v>
      </c>
      <c r="AU34">
        <v>0</v>
      </c>
    </row>
    <row r="35" spans="1:47" x14ac:dyDescent="0.25">
      <c r="A35" s="146"/>
      <c r="B35" s="1" t="s">
        <v>33</v>
      </c>
      <c r="C35" s="1">
        <v>31</v>
      </c>
      <c r="D35" s="1" t="s">
        <v>70</v>
      </c>
      <c r="E35">
        <v>7.7716654898597523E-5</v>
      </c>
      <c r="F35">
        <v>8.7526216749377224E-5</v>
      </c>
      <c r="G35">
        <v>5.3194217914790317E-5</v>
      </c>
      <c r="H35">
        <v>1.116278839943949E-4</v>
      </c>
      <c r="I35">
        <v>1.8318562832006261E-4</v>
      </c>
      <c r="J35">
        <v>1.293240268811487E-4</v>
      </c>
      <c r="K35">
        <v>8.5866917477020783E-5</v>
      </c>
      <c r="L35">
        <v>2.1937532710036199E-4</v>
      </c>
      <c r="M35">
        <v>1.478418326061513E-4</v>
      </c>
      <c r="N35">
        <v>4.4374890897055518E-4</v>
      </c>
      <c r="O35">
        <v>2.6637189192348098E-4</v>
      </c>
      <c r="P35">
        <v>4.369190624947899E-5</v>
      </c>
      <c r="Q35">
        <v>2.4776210804414531E-5</v>
      </c>
      <c r="R35">
        <v>4.0848504061959699E-5</v>
      </c>
      <c r="S35">
        <v>0</v>
      </c>
      <c r="T35">
        <v>6.1076420379800925E-5</v>
      </c>
      <c r="U35">
        <v>0</v>
      </c>
      <c r="V35">
        <v>0</v>
      </c>
      <c r="W35">
        <v>3.5565846395455509E-5</v>
      </c>
      <c r="X35">
        <v>2.985965493841972E-5</v>
      </c>
      <c r="Y35">
        <v>0</v>
      </c>
      <c r="Z35">
        <v>5.2142453757388227E-5</v>
      </c>
      <c r="AA35">
        <v>3.3968160291660628E-4</v>
      </c>
      <c r="AB35">
        <v>1.745926554801387E-3</v>
      </c>
      <c r="AC35">
        <v>1.0198457995319E-8</v>
      </c>
      <c r="AD35">
        <v>5.1918734137086108E-9</v>
      </c>
      <c r="AE35">
        <v>1.7641732714833928E-8</v>
      </c>
      <c r="AF35">
        <v>1.0882480944709611E-8</v>
      </c>
      <c r="AG35">
        <v>0</v>
      </c>
      <c r="AH35">
        <v>8.498088575990672E-8</v>
      </c>
      <c r="AI35">
        <v>2.1250251654129789E-8</v>
      </c>
      <c r="AJ35">
        <v>2.5103912303160609E-8</v>
      </c>
      <c r="AK35">
        <v>0</v>
      </c>
      <c r="AL35">
        <v>3.0815779445120421E-8</v>
      </c>
      <c r="AM35">
        <v>1.137515299220843E-4</v>
      </c>
      <c r="AN35">
        <v>0</v>
      </c>
      <c r="AO35">
        <v>1.050098577628851E-9</v>
      </c>
      <c r="AP35">
        <v>241.34183116879032</v>
      </c>
      <c r="AQ35">
        <v>0</v>
      </c>
      <c r="AR35">
        <v>0</v>
      </c>
      <c r="AS35">
        <v>52.669299943276521</v>
      </c>
      <c r="AT35">
        <v>605.07159413295369</v>
      </c>
      <c r="AU35">
        <v>0</v>
      </c>
    </row>
    <row r="36" spans="1:47" x14ac:dyDescent="0.25">
      <c r="A36" s="146"/>
      <c r="B36" s="1" t="s">
        <v>34</v>
      </c>
      <c r="C36" s="1">
        <v>32</v>
      </c>
      <c r="D36" s="1" t="s">
        <v>71</v>
      </c>
      <c r="E36">
        <v>2.3761407420943041E-3</v>
      </c>
      <c r="F36">
        <v>3.49810024996009E-3</v>
      </c>
      <c r="G36">
        <v>7.1813346984960088E-4</v>
      </c>
      <c r="H36">
        <v>1.0604036194997141E-2</v>
      </c>
      <c r="I36">
        <v>1.206705313781503E-2</v>
      </c>
      <c r="J36">
        <v>2.8577215788238861E-3</v>
      </c>
      <c r="K36">
        <v>4.3325691755673771E-3</v>
      </c>
      <c r="L36">
        <v>9.2010300727649631E-3</v>
      </c>
      <c r="M36">
        <v>4.7368152214884883E-3</v>
      </c>
      <c r="N36">
        <v>9.632772735226669E-3</v>
      </c>
      <c r="O36">
        <v>6.5435843425268557E-3</v>
      </c>
      <c r="P36">
        <v>1.68521527706464E-3</v>
      </c>
      <c r="Q36">
        <v>1.5407050965308921E-3</v>
      </c>
      <c r="R36">
        <v>6.9700767343306162E-4</v>
      </c>
      <c r="S36">
        <v>0</v>
      </c>
      <c r="T36">
        <v>1.1538451364622321E-3</v>
      </c>
      <c r="U36">
        <v>0</v>
      </c>
      <c r="V36">
        <v>1.4691336396985329E-4</v>
      </c>
      <c r="W36">
        <v>8.5708911299652349E-4</v>
      </c>
      <c r="X36">
        <v>1.2296550386793809E-3</v>
      </c>
      <c r="Y36">
        <v>2.8542867932903858E-3</v>
      </c>
      <c r="Z36">
        <v>5.6282814328890212E-3</v>
      </c>
      <c r="AA36">
        <v>1.424745507906721E-2</v>
      </c>
      <c r="AB36">
        <v>0.22882542731045549</v>
      </c>
      <c r="AC36">
        <v>0.59213375284224867</v>
      </c>
      <c r="AD36">
        <v>0.53374329207990578</v>
      </c>
      <c r="AE36">
        <v>0.53759291762163275</v>
      </c>
      <c r="AF36">
        <v>0.31724412949091452</v>
      </c>
      <c r="AG36">
        <v>6.2061574892118424E-3</v>
      </c>
      <c r="AH36">
        <v>0.26592087258528713</v>
      </c>
      <c r="AI36">
        <v>0.7460775528231951</v>
      </c>
      <c r="AJ36">
        <v>4.31758138796101E-6</v>
      </c>
      <c r="AK36">
        <v>0</v>
      </c>
      <c r="AL36">
        <v>1.299927573533837E-6</v>
      </c>
      <c r="AM36">
        <v>5.5382157758851304E-3</v>
      </c>
      <c r="AN36">
        <v>0</v>
      </c>
      <c r="AO36">
        <v>0.5990126692682628</v>
      </c>
      <c r="AP36">
        <v>8910.4243788099993</v>
      </c>
      <c r="AQ36">
        <v>0</v>
      </c>
      <c r="AR36">
        <v>0</v>
      </c>
      <c r="AS36">
        <v>0</v>
      </c>
      <c r="AT36">
        <v>39919.424674537338</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2.2934715777790609E-5</v>
      </c>
      <c r="F38">
        <v>2.030470182883941E-5</v>
      </c>
      <c r="G38">
        <v>0</v>
      </c>
      <c r="H38">
        <v>0</v>
      </c>
      <c r="I38">
        <v>0</v>
      </c>
      <c r="J38">
        <v>2.4071077177215267E-7</v>
      </c>
      <c r="K38">
        <v>0</v>
      </c>
      <c r="L38">
        <v>3.0766720272888449E-8</v>
      </c>
      <c r="M38">
        <v>1.4333066262139221E-10</v>
      </c>
      <c r="N38">
        <v>0</v>
      </c>
      <c r="O38">
        <v>0</v>
      </c>
      <c r="P38">
        <v>1.231262760994929E-8</v>
      </c>
      <c r="Q38">
        <v>1.1742629556708071E-8</v>
      </c>
      <c r="R38">
        <v>0</v>
      </c>
      <c r="S38">
        <v>0</v>
      </c>
      <c r="T38">
        <v>1.093575852322876E-5</v>
      </c>
      <c r="U38">
        <v>0</v>
      </c>
      <c r="V38">
        <v>0</v>
      </c>
      <c r="W38">
        <v>4.7250627994769813E-6</v>
      </c>
      <c r="X38">
        <v>5.622524034603664E-6</v>
      </c>
      <c r="Y38">
        <v>0</v>
      </c>
      <c r="Z38">
        <v>4.9674816808984412E-11</v>
      </c>
      <c r="AA38">
        <v>0</v>
      </c>
      <c r="AB38">
        <v>2.6666057744535168E-4</v>
      </c>
      <c r="AC38">
        <v>0</v>
      </c>
      <c r="AD38">
        <v>1.0472681723118219E-9</v>
      </c>
      <c r="AE38">
        <v>3.3224528978647039E-9</v>
      </c>
      <c r="AF38">
        <v>2.1961795142252802E-9</v>
      </c>
      <c r="AG38">
        <v>0</v>
      </c>
      <c r="AH38">
        <v>1.6002163923787449E-8</v>
      </c>
      <c r="AI38">
        <v>4.2850107087838707E-9</v>
      </c>
      <c r="AJ38">
        <v>3.109247731780253E-9</v>
      </c>
      <c r="AK38">
        <v>0</v>
      </c>
      <c r="AL38">
        <v>6.2174753931836774E-9</v>
      </c>
      <c r="AM38">
        <v>2.103803364456523E-5</v>
      </c>
      <c r="AN38">
        <v>0</v>
      </c>
      <c r="AO38">
        <v>1.90805658692117E-2</v>
      </c>
      <c r="AP38">
        <v>0</v>
      </c>
      <c r="AQ38">
        <v>0</v>
      </c>
      <c r="AR38">
        <v>0</v>
      </c>
      <c r="AS38">
        <v>0</v>
      </c>
      <c r="AT38">
        <v>253.2562646708526</v>
      </c>
      <c r="AU38">
        <v>0</v>
      </c>
    </row>
    <row r="39" spans="1:47" x14ac:dyDescent="0.25">
      <c r="A39" s="146"/>
      <c r="B39" s="1" t="s">
        <v>37</v>
      </c>
      <c r="C39" s="1">
        <v>35</v>
      </c>
      <c r="D39" s="1" t="s">
        <v>74</v>
      </c>
      <c r="E39">
        <v>5.3423349252924867E-4</v>
      </c>
      <c r="F39">
        <v>2.0872244186198991E-3</v>
      </c>
      <c r="G39">
        <v>3.248540312270285E-3</v>
      </c>
      <c r="H39">
        <v>6.7527126971238666E-3</v>
      </c>
      <c r="I39">
        <v>1.372457390817223E-2</v>
      </c>
      <c r="J39">
        <v>6.2934077324095349E-3</v>
      </c>
      <c r="K39">
        <v>2.6597343767657271E-3</v>
      </c>
      <c r="L39">
        <v>6.9051491535867334E-4</v>
      </c>
      <c r="M39">
        <v>5.6380688958423851E-3</v>
      </c>
      <c r="N39">
        <v>0.1091289012237598</v>
      </c>
      <c r="O39">
        <v>4.18268348213931E-2</v>
      </c>
      <c r="P39">
        <v>4.5654113708831949E-3</v>
      </c>
      <c r="Q39">
        <v>2.2193330991093548E-3</v>
      </c>
      <c r="R39">
        <v>1.0310467161041309E-3</v>
      </c>
      <c r="S39">
        <v>0</v>
      </c>
      <c r="T39">
        <v>1.8129955833339921E-4</v>
      </c>
      <c r="U39">
        <v>2.1948536340919999E-3</v>
      </c>
      <c r="V39">
        <v>1.63657020840405E-3</v>
      </c>
      <c r="W39">
        <v>2.0981411184501728E-3</v>
      </c>
      <c r="X39">
        <v>2.844882475189475E-3</v>
      </c>
      <c r="Y39">
        <v>1.5368038325657351E-2</v>
      </c>
      <c r="Z39">
        <v>1.5431507870360619E-2</v>
      </c>
      <c r="AA39">
        <v>1.045872642137509E-3</v>
      </c>
      <c r="AB39">
        <v>1.5699011013552749E-3</v>
      </c>
      <c r="AC39">
        <v>1.4088241102875801E-4</v>
      </c>
      <c r="AD39">
        <v>1.3508733698188141E-4</v>
      </c>
      <c r="AE39">
        <v>5.198123593964704E-4</v>
      </c>
      <c r="AF39">
        <v>6.3127752826511619E-4</v>
      </c>
      <c r="AG39">
        <v>1.8736268498688409E-5</v>
      </c>
      <c r="AH39">
        <v>1.093603936571146E-3</v>
      </c>
      <c r="AI39">
        <v>1.758102190296033E-4</v>
      </c>
      <c r="AJ39">
        <v>2.3155889099593292E-3</v>
      </c>
      <c r="AK39">
        <v>0</v>
      </c>
      <c r="AL39">
        <v>2.1686456616181941E-3</v>
      </c>
      <c r="AM39">
        <v>5.0903702814781758E-2</v>
      </c>
      <c r="AN39">
        <v>0</v>
      </c>
      <c r="AO39">
        <v>1.080584383409029E-4</v>
      </c>
      <c r="AP39">
        <v>5582.6304739791121</v>
      </c>
      <c r="AQ39">
        <v>0</v>
      </c>
      <c r="AR39">
        <v>356.86111062031421</v>
      </c>
      <c r="AS39">
        <v>440.10806292731792</v>
      </c>
      <c r="AT39">
        <v>22658.54956548761</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7.9963501536520834E-6</v>
      </c>
      <c r="F41">
        <v>0</v>
      </c>
      <c r="G41">
        <v>0</v>
      </c>
      <c r="H41">
        <v>0</v>
      </c>
      <c r="I41">
        <v>0</v>
      </c>
      <c r="J41">
        <v>1.192145719914168E-4</v>
      </c>
      <c r="K41">
        <v>5.9735458340576667E-7</v>
      </c>
      <c r="L41">
        <v>1.5420933582468508E-5</v>
      </c>
      <c r="M41">
        <v>7.2032342288507087E-8</v>
      </c>
      <c r="N41">
        <v>0</v>
      </c>
      <c r="O41">
        <v>0</v>
      </c>
      <c r="P41">
        <v>6.1798285738183963E-6</v>
      </c>
      <c r="Q41">
        <v>5.7607439498691369E-6</v>
      </c>
      <c r="R41">
        <v>0</v>
      </c>
      <c r="S41">
        <v>0</v>
      </c>
      <c r="T41">
        <v>2.374217580843347E-3</v>
      </c>
      <c r="U41">
        <v>0</v>
      </c>
      <c r="V41">
        <v>0</v>
      </c>
      <c r="W41">
        <v>1.8432781948069319E-3</v>
      </c>
      <c r="X41">
        <v>2.9091792394711222E-3</v>
      </c>
      <c r="Y41">
        <v>0</v>
      </c>
      <c r="Z41">
        <v>2.6078298066575409E-8</v>
      </c>
      <c r="AA41">
        <v>2.0391845133424308E-6</v>
      </c>
      <c r="AB41">
        <v>9.270349551400052E-2</v>
      </c>
      <c r="AC41">
        <v>1.023225319827425E-6</v>
      </c>
      <c r="AD41">
        <v>5.2097776840108005E-7</v>
      </c>
      <c r="AE41">
        <v>1.6558442209793391E-6</v>
      </c>
      <c r="AF41">
        <v>1.081081923338618E-6</v>
      </c>
      <c r="AG41">
        <v>6.5410941470502437E-8</v>
      </c>
      <c r="AH41">
        <v>8.0010164041387439E-6</v>
      </c>
      <c r="AI41">
        <v>2.179091056426508E-6</v>
      </c>
      <c r="AJ41">
        <v>1.533617901930528E-6</v>
      </c>
      <c r="AK41">
        <v>0</v>
      </c>
      <c r="AL41">
        <v>3.076139085561963E-6</v>
      </c>
      <c r="AM41">
        <v>7.4797733881695801E-3</v>
      </c>
      <c r="AN41">
        <v>0</v>
      </c>
      <c r="AO41">
        <v>1.046247646707916E-7</v>
      </c>
      <c r="AP41">
        <v>0</v>
      </c>
      <c r="AQ41">
        <v>0</v>
      </c>
      <c r="AR41">
        <v>0</v>
      </c>
      <c r="AS41">
        <v>0</v>
      </c>
      <c r="AT41">
        <v>11392.19183560383</v>
      </c>
      <c r="AU41">
        <v>0</v>
      </c>
    </row>
    <row r="42" spans="1:47" x14ac:dyDescent="0.25">
      <c r="A42" s="146" t="s">
        <v>79</v>
      </c>
      <c r="B42" s="1" t="s">
        <v>3</v>
      </c>
      <c r="C42" s="1" t="s">
        <v>3</v>
      </c>
      <c r="D42" s="1" t="s">
        <v>40</v>
      </c>
      <c r="E42">
        <v>3.0259642843541028E-2</v>
      </c>
      <c r="F42">
        <v>1.880881443564765E-2</v>
      </c>
      <c r="G42">
        <v>7.6804744384801476E-10</v>
      </c>
      <c r="H42">
        <v>1.233182736080223E-9</v>
      </c>
      <c r="I42">
        <v>8.816438429766285E-11</v>
      </c>
      <c r="J42">
        <v>2.274962492718394E-5</v>
      </c>
      <c r="K42">
        <v>1.3053919428304889E-6</v>
      </c>
      <c r="L42">
        <v>2.106491641951286E-5</v>
      </c>
      <c r="M42">
        <v>3.3409913700043338E-5</v>
      </c>
      <c r="N42">
        <v>2.6161829078326798E-10</v>
      </c>
      <c r="O42">
        <v>3.6486276415502232E-10</v>
      </c>
      <c r="P42">
        <v>1.216054124979061E-4</v>
      </c>
      <c r="Q42">
        <v>5.8135825293279069E-8</v>
      </c>
      <c r="R42">
        <v>5.0949962171161533E-8</v>
      </c>
      <c r="S42">
        <v>0</v>
      </c>
      <c r="T42">
        <v>2.9556652053715989E-7</v>
      </c>
      <c r="U42">
        <v>5.427330269905255E-9</v>
      </c>
      <c r="V42">
        <v>1.112626667666281E-8</v>
      </c>
      <c r="W42">
        <v>3.326504490139532E-5</v>
      </c>
      <c r="X42">
        <v>1.3307892991797879E-5</v>
      </c>
      <c r="Y42">
        <v>0</v>
      </c>
      <c r="Z42">
        <v>2.719620408583182E-8</v>
      </c>
      <c r="AA42">
        <v>3.2519558506085358E-5</v>
      </c>
      <c r="AB42">
        <v>1.3055872023339621E-8</v>
      </c>
      <c r="AC42">
        <v>0</v>
      </c>
      <c r="AD42">
        <v>1.024512371923221E-9</v>
      </c>
      <c r="AE42">
        <v>6.7304976040819108E-9</v>
      </c>
      <c r="AF42">
        <v>3.4732684734143128E-9</v>
      </c>
      <c r="AG42">
        <v>0</v>
      </c>
      <c r="AH42">
        <v>3.3859196794805288E-8</v>
      </c>
      <c r="AI42">
        <v>1.2138417092399201E-7</v>
      </c>
      <c r="AJ42">
        <v>1.157489622734196E-8</v>
      </c>
      <c r="AK42">
        <v>0</v>
      </c>
      <c r="AL42">
        <v>8.0316409374038467E-9</v>
      </c>
      <c r="AM42">
        <v>6.5260134447845828E-6</v>
      </c>
      <c r="AN42">
        <v>0</v>
      </c>
      <c r="AO42">
        <v>5.8966046578226978E-9</v>
      </c>
      <c r="AP42">
        <v>12985.536391835019</v>
      </c>
      <c r="AQ42">
        <v>0</v>
      </c>
      <c r="AR42">
        <v>170.34325741619563</v>
      </c>
      <c r="AS42">
        <v>0</v>
      </c>
      <c r="AT42">
        <v>0</v>
      </c>
      <c r="AU42">
        <v>19426.55888017948</v>
      </c>
    </row>
    <row r="43" spans="1:47" x14ac:dyDescent="0.25">
      <c r="A43" s="146"/>
      <c r="B43" s="1" t="s">
        <v>4</v>
      </c>
      <c r="C43" s="1" t="s">
        <v>4</v>
      </c>
      <c r="D43" s="1" t="s">
        <v>41</v>
      </c>
      <c r="E43">
        <v>1.26675020380993E-2</v>
      </c>
      <c r="F43">
        <v>4.8004752957304192E-2</v>
      </c>
      <c r="G43">
        <v>5.9058343196372021E-4</v>
      </c>
      <c r="H43">
        <v>1.2331628967981431E-4</v>
      </c>
      <c r="I43">
        <v>9.8100354311235895E-4</v>
      </c>
      <c r="J43">
        <v>1.345711396458139E-3</v>
      </c>
      <c r="K43">
        <v>2.5371479502811509E-5</v>
      </c>
      <c r="L43">
        <v>1.007852647238661E-2</v>
      </c>
      <c r="M43">
        <v>5.2029978474264814E-3</v>
      </c>
      <c r="N43">
        <v>1.613998263273812E-3</v>
      </c>
      <c r="O43">
        <v>3.4430847622639443E-5</v>
      </c>
      <c r="P43">
        <v>8.1679321869707489E-4</v>
      </c>
      <c r="Q43">
        <v>8.4169866123988944E-4</v>
      </c>
      <c r="R43">
        <v>1.346998113815441E-4</v>
      </c>
      <c r="S43">
        <v>0</v>
      </c>
      <c r="T43">
        <v>2.0851795837512901E-4</v>
      </c>
      <c r="U43">
        <v>9.2105526809733095E-4</v>
      </c>
      <c r="V43">
        <v>2.52953412511583E-3</v>
      </c>
      <c r="W43">
        <v>3.3736044958282258E-3</v>
      </c>
      <c r="X43">
        <v>2.3567700040830722E-3</v>
      </c>
      <c r="Y43">
        <v>2.5842406247447209E-4</v>
      </c>
      <c r="Z43">
        <v>6.0353458604842135E-4</v>
      </c>
      <c r="AA43">
        <v>1.560107463660485E-2</v>
      </c>
      <c r="AB43">
        <v>6.0483851852471649E-5</v>
      </c>
      <c r="AC43">
        <v>8.12556238906188E-4</v>
      </c>
      <c r="AD43">
        <v>1.4854257245556341E-3</v>
      </c>
      <c r="AE43">
        <v>1.8066475702909631E-3</v>
      </c>
      <c r="AF43">
        <v>8.1751155493328419E-7</v>
      </c>
      <c r="AG43">
        <v>0</v>
      </c>
      <c r="AH43">
        <v>1.252426166102944E-5</v>
      </c>
      <c r="AI43">
        <v>8.8456967223748864E-4</v>
      </c>
      <c r="AJ43">
        <v>3.9534519588681818E-4</v>
      </c>
      <c r="AK43">
        <v>0</v>
      </c>
      <c r="AL43">
        <v>4.0211837880841251E-4</v>
      </c>
      <c r="AM43">
        <v>3.2396619755878158E-4</v>
      </c>
      <c r="AN43">
        <v>0</v>
      </c>
      <c r="AO43">
        <v>1.121320869911671E-3</v>
      </c>
      <c r="AP43">
        <v>29322.419668402199</v>
      </c>
      <c r="AQ43">
        <v>0</v>
      </c>
      <c r="AR43">
        <v>0</v>
      </c>
      <c r="AS43">
        <v>0</v>
      </c>
      <c r="AT43">
        <v>0</v>
      </c>
      <c r="AU43">
        <v>49426.99561571097</v>
      </c>
    </row>
    <row r="44" spans="1:47" x14ac:dyDescent="0.25">
      <c r="A44" s="146"/>
      <c r="B44" s="1" t="s">
        <v>5</v>
      </c>
      <c r="C44" s="1" t="s">
        <v>5</v>
      </c>
      <c r="D44" s="1" t="s">
        <v>42</v>
      </c>
      <c r="E44">
        <v>1.0807933526075981E-3</v>
      </c>
      <c r="F44">
        <v>3.7144482171734902E-4</v>
      </c>
      <c r="G44">
        <v>7.0522053364958466E-3</v>
      </c>
      <c r="H44">
        <v>1.9862850625837949E-4</v>
      </c>
      <c r="I44">
        <v>2.4973133539072458E-4</v>
      </c>
      <c r="J44">
        <v>1.3595761209735679E-4</v>
      </c>
      <c r="K44">
        <v>1.307684140731981E-5</v>
      </c>
      <c r="L44">
        <v>2.7389032149117141E-4</v>
      </c>
      <c r="M44">
        <v>9.4329441883958201E-5</v>
      </c>
      <c r="N44">
        <v>3.8236719408099998E-5</v>
      </c>
      <c r="O44">
        <v>2.0036183921280999E-5</v>
      </c>
      <c r="P44">
        <v>2.1219296767874519E-3</v>
      </c>
      <c r="Q44">
        <v>3.1113552545632958E-4</v>
      </c>
      <c r="R44">
        <v>1.8337775570707871E-6</v>
      </c>
      <c r="S44">
        <v>0</v>
      </c>
      <c r="T44">
        <v>2.2967264608313731E-4</v>
      </c>
      <c r="U44">
        <v>5.3668536553625953E-4</v>
      </c>
      <c r="V44">
        <v>8.1486499510439406E-4</v>
      </c>
      <c r="W44">
        <v>6.4245775430020989E-4</v>
      </c>
      <c r="X44">
        <v>7.1183545927078402E-4</v>
      </c>
      <c r="Y44">
        <v>3.596220904657597E-6</v>
      </c>
      <c r="Z44">
        <v>2.213802900225307E-5</v>
      </c>
      <c r="AA44">
        <v>4.209710452556514E-4</v>
      </c>
      <c r="AB44">
        <v>8.9444113612553087E-6</v>
      </c>
      <c r="AC44">
        <v>6.7496286401543036E-7</v>
      </c>
      <c r="AD44">
        <v>5.2600816599005096E-7</v>
      </c>
      <c r="AE44">
        <v>2.8323793490233981E-6</v>
      </c>
      <c r="AF44">
        <v>5.7193942542525401E-7</v>
      </c>
      <c r="AG44">
        <v>8.4624821047126588E-8</v>
      </c>
      <c r="AH44">
        <v>3.8776893575869028E-6</v>
      </c>
      <c r="AI44">
        <v>7.75977163453412E-7</v>
      </c>
      <c r="AJ44">
        <v>1.2173902119726629E-4</v>
      </c>
      <c r="AK44">
        <v>0</v>
      </c>
      <c r="AL44">
        <v>1.238721696489366E-4</v>
      </c>
      <c r="AM44">
        <v>4.5129439379388382E-4</v>
      </c>
      <c r="AN44">
        <v>0</v>
      </c>
      <c r="AO44">
        <v>4.3037984117515357E-7</v>
      </c>
      <c r="AP44">
        <v>36177.032919549827</v>
      </c>
      <c r="AQ44">
        <v>0</v>
      </c>
      <c r="AR44">
        <v>21708.811716416934</v>
      </c>
      <c r="AS44">
        <v>0</v>
      </c>
      <c r="AT44">
        <v>0</v>
      </c>
      <c r="AU44">
        <v>61604.041187667579</v>
      </c>
    </row>
    <row r="45" spans="1:47" x14ac:dyDescent="0.25">
      <c r="A45" s="146"/>
      <c r="B45" s="1" t="s">
        <v>6</v>
      </c>
      <c r="C45" s="1" t="s">
        <v>6</v>
      </c>
      <c r="D45" s="1" t="s">
        <v>43</v>
      </c>
      <c r="E45">
        <v>1.8656594945702239E-3</v>
      </c>
      <c r="F45">
        <v>9.5315229453920972E-4</v>
      </c>
      <c r="G45">
        <v>3.5912723215990911E-3</v>
      </c>
      <c r="H45">
        <v>8.2084087998455738E-3</v>
      </c>
      <c r="I45">
        <v>1.958687964477924E-4</v>
      </c>
      <c r="J45">
        <v>4.6831692527573709E-4</v>
      </c>
      <c r="K45">
        <v>1.721405857850558E-6</v>
      </c>
      <c r="L45">
        <v>3.1749639257976762E-3</v>
      </c>
      <c r="M45">
        <v>1.765219924883816E-3</v>
      </c>
      <c r="N45">
        <v>5.1841059724207927E-5</v>
      </c>
      <c r="O45">
        <v>6.0173135403574898E-6</v>
      </c>
      <c r="P45">
        <v>2.1581784793606889E-3</v>
      </c>
      <c r="Q45">
        <v>3.9863874354768451E-4</v>
      </c>
      <c r="R45">
        <v>3.0080734288092339E-6</v>
      </c>
      <c r="S45">
        <v>0</v>
      </c>
      <c r="T45">
        <v>1.3547373824224091E-4</v>
      </c>
      <c r="U45">
        <v>7.5135995019408046E-5</v>
      </c>
      <c r="V45">
        <v>7.8448264591038673E-5</v>
      </c>
      <c r="W45">
        <v>2.4976092034509161E-4</v>
      </c>
      <c r="X45">
        <v>2.7069663225574799E-4</v>
      </c>
      <c r="Y45">
        <v>4.1369314407030687E-5</v>
      </c>
      <c r="Z45">
        <v>2.1051849123291611E-4</v>
      </c>
      <c r="AA45">
        <v>8.4400360903407745E-3</v>
      </c>
      <c r="AB45">
        <v>9.0965338495819052E-6</v>
      </c>
      <c r="AC45">
        <v>1.8317929691864191E-5</v>
      </c>
      <c r="AD45">
        <v>3.4614922611683359E-5</v>
      </c>
      <c r="AE45">
        <v>4.2293428919410463E-5</v>
      </c>
      <c r="AF45">
        <v>2.642956600188588E-7</v>
      </c>
      <c r="AG45">
        <v>0</v>
      </c>
      <c r="AH45">
        <v>1.759244863397099E-6</v>
      </c>
      <c r="AI45">
        <v>1.95895635927824E-5</v>
      </c>
      <c r="AJ45">
        <v>3.3273645209368741E-6</v>
      </c>
      <c r="AK45">
        <v>0</v>
      </c>
      <c r="AL45">
        <v>3.4337139311373981E-6</v>
      </c>
      <c r="AM45">
        <v>9.9400422484374908E-5</v>
      </c>
      <c r="AN45">
        <v>0</v>
      </c>
      <c r="AO45">
        <v>2.4348752062845991E-5</v>
      </c>
      <c r="AP45">
        <v>0</v>
      </c>
      <c r="AQ45">
        <v>0</v>
      </c>
      <c r="AR45">
        <v>2.6426592517229589E-4</v>
      </c>
      <c r="AS45">
        <v>0</v>
      </c>
      <c r="AT45">
        <v>0</v>
      </c>
      <c r="AU45">
        <v>2818.6828436206142</v>
      </c>
    </row>
    <row r="46" spans="1:47" x14ac:dyDescent="0.25">
      <c r="A46" s="146"/>
      <c r="B46" s="1" t="s">
        <v>7</v>
      </c>
      <c r="C46" s="1" t="s">
        <v>7</v>
      </c>
      <c r="D46" s="1" t="s">
        <v>44</v>
      </c>
      <c r="E46">
        <v>3.7076136030540871E-4</v>
      </c>
      <c r="F46">
        <v>2.0403723538961981E-4</v>
      </c>
      <c r="G46">
        <v>1.216503526220771E-3</v>
      </c>
      <c r="H46">
        <v>2.5176594296795478E-3</v>
      </c>
      <c r="I46">
        <v>1.414348642807638E-2</v>
      </c>
      <c r="J46">
        <v>1.7733660094093571E-4</v>
      </c>
      <c r="K46">
        <v>6.6614529573642991E-5</v>
      </c>
      <c r="L46">
        <v>3.0105988514465061E-4</v>
      </c>
      <c r="M46">
        <v>3.7636871340316963E-4</v>
      </c>
      <c r="N46">
        <v>5.8431324294226281E-4</v>
      </c>
      <c r="O46">
        <v>6.3328165100943173E-3</v>
      </c>
      <c r="P46">
        <v>5.7388902558354066E-4</v>
      </c>
      <c r="Q46">
        <v>5.7196586529349924E-3</v>
      </c>
      <c r="R46">
        <v>8.2544179763049077E-8</v>
      </c>
      <c r="S46">
        <v>0</v>
      </c>
      <c r="T46">
        <v>1.867875830522341E-4</v>
      </c>
      <c r="U46">
        <v>2.730016664937747E-4</v>
      </c>
      <c r="V46">
        <v>2.11292455021126E-7</v>
      </c>
      <c r="W46">
        <v>6.9540047314733974E-5</v>
      </c>
      <c r="X46">
        <v>2.4963804594188669E-4</v>
      </c>
      <c r="Y46">
        <v>1.5611325087353431E-4</v>
      </c>
      <c r="Z46">
        <v>6.9193516088120251E-5</v>
      </c>
      <c r="AA46">
        <v>4.6576395305461462E-4</v>
      </c>
      <c r="AB46">
        <v>2.3612258636452271E-4</v>
      </c>
      <c r="AC46">
        <v>1.025584143080053E-5</v>
      </c>
      <c r="AD46">
        <v>1.246694093935633E-5</v>
      </c>
      <c r="AE46">
        <v>1.3343757346157451E-4</v>
      </c>
      <c r="AF46">
        <v>1.119056849578621E-4</v>
      </c>
      <c r="AG46">
        <v>4.0092525846832158E-6</v>
      </c>
      <c r="AH46">
        <v>7.7332873549887057E-4</v>
      </c>
      <c r="AI46">
        <v>1.437670367863037E-5</v>
      </c>
      <c r="AJ46">
        <v>9.9731719172041489E-4</v>
      </c>
      <c r="AK46">
        <v>0</v>
      </c>
      <c r="AL46">
        <v>1.0122642687360899E-3</v>
      </c>
      <c r="AM46">
        <v>1.3189444716928259E-3</v>
      </c>
      <c r="AN46">
        <v>0</v>
      </c>
      <c r="AO46">
        <v>1.6752709211544332E-5</v>
      </c>
      <c r="AP46">
        <v>2174.4480749152981</v>
      </c>
      <c r="AQ46">
        <v>0</v>
      </c>
      <c r="AR46">
        <v>9.1488344563999E-2</v>
      </c>
      <c r="AS46">
        <v>0</v>
      </c>
      <c r="AT46">
        <v>0</v>
      </c>
      <c r="AU46">
        <v>5494.3219572922326</v>
      </c>
    </row>
    <row r="47" spans="1:47" x14ac:dyDescent="0.25">
      <c r="A47" s="146"/>
      <c r="B47" s="1" t="s">
        <v>8</v>
      </c>
      <c r="C47" s="1" t="s">
        <v>8</v>
      </c>
      <c r="D47" s="1" t="s">
        <v>45</v>
      </c>
      <c r="E47">
        <v>1.0981071581300679E-3</v>
      </c>
      <c r="F47">
        <v>3.5295454878851089E-3</v>
      </c>
      <c r="G47">
        <v>1.2351811464804191E-3</v>
      </c>
      <c r="H47">
        <v>5.1508366667985146E-3</v>
      </c>
      <c r="I47">
        <v>2.6243854720248592E-3</v>
      </c>
      <c r="J47">
        <v>3.9643569553702372E-2</v>
      </c>
      <c r="K47">
        <v>1.122092365721777E-3</v>
      </c>
      <c r="L47">
        <v>2.8534733895468831E-3</v>
      </c>
      <c r="M47">
        <v>3.0695119367858039E-3</v>
      </c>
      <c r="N47">
        <v>2.6613683334081409E-4</v>
      </c>
      <c r="O47">
        <v>5.3991732108278688E-4</v>
      </c>
      <c r="P47">
        <v>1.6586312966795521E-3</v>
      </c>
      <c r="Q47">
        <v>8.8769489342750013E-4</v>
      </c>
      <c r="R47">
        <v>3.6600455834360623E-5</v>
      </c>
      <c r="S47">
        <v>0</v>
      </c>
      <c r="T47">
        <v>1.922172811554757E-4</v>
      </c>
      <c r="U47">
        <v>7.3888804039834129E-4</v>
      </c>
      <c r="V47">
        <v>1.607598473723094E-4</v>
      </c>
      <c r="W47">
        <v>1.8992906810055611E-3</v>
      </c>
      <c r="X47">
        <v>1.1346725793870379E-3</v>
      </c>
      <c r="Y47">
        <v>1.4301001584339639E-4</v>
      </c>
      <c r="Z47">
        <v>7.7382550786503899E-4</v>
      </c>
      <c r="AA47">
        <v>3.8481639839224981E-3</v>
      </c>
      <c r="AB47">
        <v>1.8219572324492739E-4</v>
      </c>
      <c r="AC47">
        <v>8.4374281728096763E-6</v>
      </c>
      <c r="AD47">
        <v>9.4374082192014311E-6</v>
      </c>
      <c r="AE47">
        <v>5.9435209250022179E-5</v>
      </c>
      <c r="AF47">
        <v>3.9171642575248153E-5</v>
      </c>
      <c r="AG47">
        <v>7.5987784375007871E-7</v>
      </c>
      <c r="AH47">
        <v>1.7412348718630509E-4</v>
      </c>
      <c r="AI47">
        <v>1.1058995016966841E-5</v>
      </c>
      <c r="AJ47">
        <v>2.0942204989519479E-4</v>
      </c>
      <c r="AK47">
        <v>0</v>
      </c>
      <c r="AL47">
        <v>2.1306742378628471E-4</v>
      </c>
      <c r="AM47">
        <v>7.4588117929517213E-4</v>
      </c>
      <c r="AN47">
        <v>0</v>
      </c>
      <c r="AO47">
        <v>8.2232792243945327E-5</v>
      </c>
      <c r="AP47">
        <v>3873.7032191302442</v>
      </c>
      <c r="AQ47">
        <v>0</v>
      </c>
      <c r="AR47">
        <v>0</v>
      </c>
      <c r="AS47">
        <v>0</v>
      </c>
      <c r="AT47">
        <v>0</v>
      </c>
      <c r="AU47">
        <v>13355.611293945491</v>
      </c>
    </row>
    <row r="48" spans="1:47" x14ac:dyDescent="0.25">
      <c r="A48" s="146"/>
      <c r="B48" s="1" t="s">
        <v>9</v>
      </c>
      <c r="C48" s="1" t="s">
        <v>9</v>
      </c>
      <c r="D48" s="1" t="s">
        <v>46</v>
      </c>
      <c r="E48">
        <v>4.8755445010938668E-3</v>
      </c>
      <c r="F48">
        <v>4.6341532889866769E-4</v>
      </c>
      <c r="G48">
        <v>0</v>
      </c>
      <c r="H48">
        <v>1.438870528646263E-5</v>
      </c>
      <c r="I48">
        <v>1.143199249559741E-5</v>
      </c>
      <c r="J48">
        <v>3.990617443044367E-6</v>
      </c>
      <c r="K48">
        <v>0</v>
      </c>
      <c r="L48">
        <v>8.5496057551648691E-5</v>
      </c>
      <c r="M48">
        <v>4.095182935096151E-4</v>
      </c>
      <c r="N48">
        <v>0</v>
      </c>
      <c r="O48">
        <v>5.2227927879600689E-5</v>
      </c>
      <c r="P48">
        <v>3.627554279394714E-6</v>
      </c>
      <c r="Q48">
        <v>3.0209861635331611E-5</v>
      </c>
      <c r="R48">
        <v>5.9823796137392467E-10</v>
      </c>
      <c r="S48">
        <v>0</v>
      </c>
      <c r="T48">
        <v>1.4328134068631541E-6</v>
      </c>
      <c r="U48">
        <v>0</v>
      </c>
      <c r="V48">
        <v>0</v>
      </c>
      <c r="W48">
        <v>7.1062592944735041E-6</v>
      </c>
      <c r="X48">
        <v>4.1113464158038972E-6</v>
      </c>
      <c r="Y48">
        <v>1.4136466827393109E-4</v>
      </c>
      <c r="Z48">
        <v>1.621575710396673E-6</v>
      </c>
      <c r="AA48">
        <v>1.3247180144865519E-4</v>
      </c>
      <c r="AB48">
        <v>1.932392901648823E-4</v>
      </c>
      <c r="AC48">
        <v>4.1510471987353627E-5</v>
      </c>
      <c r="AD48">
        <v>3.891473438640538E-5</v>
      </c>
      <c r="AE48">
        <v>4.0279712476239712E-4</v>
      </c>
      <c r="AF48">
        <v>2.9342104176121719E-4</v>
      </c>
      <c r="AG48">
        <v>0</v>
      </c>
      <c r="AH48">
        <v>7.1806194705454631E-4</v>
      </c>
      <c r="AI48">
        <v>5.9945130141973088E-5</v>
      </c>
      <c r="AJ48">
        <v>1.4536289122415829E-10</v>
      </c>
      <c r="AK48">
        <v>0</v>
      </c>
      <c r="AL48">
        <v>0</v>
      </c>
      <c r="AM48">
        <v>1.8753626755694411E-6</v>
      </c>
      <c r="AN48">
        <v>0</v>
      </c>
      <c r="AO48">
        <v>2.9224481595447041E-5</v>
      </c>
      <c r="AP48">
        <v>7.7357711135049261</v>
      </c>
      <c r="AQ48">
        <v>21.199417769535341</v>
      </c>
      <c r="AR48">
        <v>0</v>
      </c>
      <c r="AS48">
        <v>0</v>
      </c>
      <c r="AT48">
        <v>0</v>
      </c>
      <c r="AU48">
        <v>641.98138341304468</v>
      </c>
    </row>
    <row r="49" spans="1:47" x14ac:dyDescent="0.25">
      <c r="A49" s="146"/>
      <c r="B49" s="1" t="s">
        <v>10</v>
      </c>
      <c r="C49" s="1" t="s">
        <v>10</v>
      </c>
      <c r="D49" s="1" t="s">
        <v>47</v>
      </c>
      <c r="E49">
        <v>1.1770354507275441E-2</v>
      </c>
      <c r="F49">
        <v>3.4804736106616501E-3</v>
      </c>
      <c r="G49">
        <v>2.530432907745322E-3</v>
      </c>
      <c r="H49">
        <v>1.54669166809691E-2</v>
      </c>
      <c r="I49">
        <v>2.347903171021507E-3</v>
      </c>
      <c r="J49">
        <v>6.1249045945409811E-3</v>
      </c>
      <c r="K49">
        <v>1.313986536822976E-2</v>
      </c>
      <c r="L49">
        <v>2.51982373801296E-2</v>
      </c>
      <c r="M49">
        <v>4.6297773274778672E-2</v>
      </c>
      <c r="N49">
        <v>1.51973028685176E-3</v>
      </c>
      <c r="O49">
        <v>8.8769190974920635E-3</v>
      </c>
      <c r="P49">
        <v>3.8793921745567811E-3</v>
      </c>
      <c r="Q49">
        <v>3.1964254552888319E-3</v>
      </c>
      <c r="R49">
        <v>1.4949850117148121E-4</v>
      </c>
      <c r="S49">
        <v>0</v>
      </c>
      <c r="T49">
        <v>4.152376059175115E-5</v>
      </c>
      <c r="U49">
        <v>2.745208449316587E-4</v>
      </c>
      <c r="V49">
        <v>7.1670794369729863E-5</v>
      </c>
      <c r="W49">
        <v>6.0069144177299014E-4</v>
      </c>
      <c r="X49">
        <v>3.0398434339810061E-3</v>
      </c>
      <c r="Y49">
        <v>6.5703967838327423E-2</v>
      </c>
      <c r="Z49">
        <v>1.3566918435396101E-3</v>
      </c>
      <c r="AA49">
        <v>3.9043070526336633E-2</v>
      </c>
      <c r="AB49">
        <v>4.3730825280806533E-3</v>
      </c>
      <c r="AC49">
        <v>9.0775073488180685E-3</v>
      </c>
      <c r="AD49">
        <v>1.9735188069890369E-3</v>
      </c>
      <c r="AE49">
        <v>1.111009042120806E-7</v>
      </c>
      <c r="AF49">
        <v>3.5951765229523839E-3</v>
      </c>
      <c r="AG49">
        <v>1.212862026101529E-4</v>
      </c>
      <c r="AH49">
        <v>1.3168604425320659E-2</v>
      </c>
      <c r="AI49">
        <v>6.3977431327836209E-3</v>
      </c>
      <c r="AJ49">
        <v>6.7972534028527168E-2</v>
      </c>
      <c r="AK49">
        <v>0</v>
      </c>
      <c r="AL49">
        <v>6.8988670305748123E-2</v>
      </c>
      <c r="AM49">
        <v>2.5238391453010281E-3</v>
      </c>
      <c r="AN49">
        <v>0</v>
      </c>
      <c r="AO49">
        <v>3.38853448805669E-3</v>
      </c>
      <c r="AP49">
        <v>3948.3889376040052</v>
      </c>
      <c r="AQ49">
        <v>1449.6419688699291</v>
      </c>
      <c r="AR49">
        <v>0</v>
      </c>
      <c r="AS49">
        <v>0</v>
      </c>
      <c r="AT49">
        <v>0</v>
      </c>
      <c r="AU49">
        <v>22888.636222395879</v>
      </c>
    </row>
    <row r="50" spans="1:47" x14ac:dyDescent="0.25">
      <c r="A50" s="146"/>
      <c r="B50" s="1" t="s">
        <v>11</v>
      </c>
      <c r="C50" s="1" t="s">
        <v>11</v>
      </c>
      <c r="D50" s="1" t="s">
        <v>48</v>
      </c>
      <c r="E50">
        <v>1.223955353153878E-3</v>
      </c>
      <c r="F50">
        <v>3.615838416934164E-3</v>
      </c>
      <c r="G50">
        <v>7.8415780218152042E-2</v>
      </c>
      <c r="H50">
        <v>6.5549401383552036E-3</v>
      </c>
      <c r="I50">
        <v>1.367835643930829E-3</v>
      </c>
      <c r="J50">
        <v>6.1074663372402494E-3</v>
      </c>
      <c r="K50">
        <v>6.1589398129596295E-4</v>
      </c>
      <c r="L50">
        <v>1.0844282213941729E-2</v>
      </c>
      <c r="M50">
        <v>2.187520183208131E-2</v>
      </c>
      <c r="N50">
        <v>2.1513138779992668E-3</v>
      </c>
      <c r="O50">
        <v>1.1433563912069641E-3</v>
      </c>
      <c r="P50">
        <v>6.6156787400389154E-3</v>
      </c>
      <c r="Q50">
        <v>9.6841583568056354E-3</v>
      </c>
      <c r="R50">
        <v>2.6901411844891347E-4</v>
      </c>
      <c r="S50">
        <v>0</v>
      </c>
      <c r="T50">
        <v>2.5513109128949608E-3</v>
      </c>
      <c r="U50">
        <v>9.5713566949938965E-4</v>
      </c>
      <c r="V50">
        <v>1.6571911693265371E-3</v>
      </c>
      <c r="W50">
        <v>5.2097968165616324E-4</v>
      </c>
      <c r="X50">
        <v>2.0346120369677139E-4</v>
      </c>
      <c r="Y50">
        <v>6.6564338059695689E-4</v>
      </c>
      <c r="Z50">
        <v>2.0424682972692652E-3</v>
      </c>
      <c r="AA50">
        <v>2.8773632979273281E-2</v>
      </c>
      <c r="AB50">
        <v>4.9072891721739693E-4</v>
      </c>
      <c r="AC50">
        <v>2.1874930681436721E-3</v>
      </c>
      <c r="AD50">
        <v>3.5142618962804521E-3</v>
      </c>
      <c r="AE50">
        <v>4.1869713801168957E-3</v>
      </c>
      <c r="AF50">
        <v>1.1086122774235709E-5</v>
      </c>
      <c r="AG50">
        <v>0</v>
      </c>
      <c r="AH50">
        <v>7.2749715848129841E-5</v>
      </c>
      <c r="AI50">
        <v>2.354824826547097E-3</v>
      </c>
      <c r="AJ50">
        <v>1.111951819167478E-2</v>
      </c>
      <c r="AK50">
        <v>0</v>
      </c>
      <c r="AL50">
        <v>1.128573211075779E-2</v>
      </c>
      <c r="AM50">
        <v>1.113288651760796E-3</v>
      </c>
      <c r="AN50">
        <v>0</v>
      </c>
      <c r="AO50">
        <v>2.7334400571238119E-3</v>
      </c>
      <c r="AP50">
        <v>3098.5857366722162</v>
      </c>
      <c r="AQ50">
        <v>3330.9496023227598</v>
      </c>
      <c r="AR50">
        <v>0</v>
      </c>
      <c r="AS50">
        <v>0</v>
      </c>
      <c r="AT50">
        <v>0</v>
      </c>
      <c r="AU50">
        <v>26451.926184742551</v>
      </c>
    </row>
    <row r="51" spans="1:47" x14ac:dyDescent="0.25">
      <c r="A51" s="146"/>
      <c r="B51" s="1" t="s">
        <v>12</v>
      </c>
      <c r="C51" s="1">
        <v>10</v>
      </c>
      <c r="D51" s="1" t="s">
        <v>49</v>
      </c>
      <c r="E51">
        <v>4.0176300923969979E-4</v>
      </c>
      <c r="F51">
        <v>2.497053945856871E-5</v>
      </c>
      <c r="G51">
        <v>8.4692882810855925E-3</v>
      </c>
      <c r="H51">
        <v>0</v>
      </c>
      <c r="I51">
        <v>7.2215098038847497E-3</v>
      </c>
      <c r="J51">
        <v>1.8097521994491151E-4</v>
      </c>
      <c r="K51">
        <v>8.0720498453987522E-8</v>
      </c>
      <c r="L51">
        <v>3.8563416164402221E-4</v>
      </c>
      <c r="M51">
        <v>1.3373074688842221E-3</v>
      </c>
      <c r="N51">
        <v>3.846345099915708E-2</v>
      </c>
      <c r="O51">
        <v>3.2196462943144873E-5</v>
      </c>
      <c r="P51">
        <v>1.3495581663635259E-2</v>
      </c>
      <c r="Q51">
        <v>5.4523069709878627E-3</v>
      </c>
      <c r="R51">
        <v>1.9228812983333319E-5</v>
      </c>
      <c r="S51">
        <v>0</v>
      </c>
      <c r="T51">
        <v>5.5907964054117387E-8</v>
      </c>
      <c r="U51">
        <v>7.8586703631686773E-6</v>
      </c>
      <c r="V51">
        <v>1.4248386999044649E-6</v>
      </c>
      <c r="W51">
        <v>1.9841545082483649E-4</v>
      </c>
      <c r="X51">
        <v>1.019708788721005E-7</v>
      </c>
      <c r="Y51">
        <v>5.6470152131829444E-4</v>
      </c>
      <c r="Z51">
        <v>6.8606607539757042E-5</v>
      </c>
      <c r="AA51">
        <v>5.9752670225281474E-4</v>
      </c>
      <c r="AB51">
        <v>1.1776308478207669E-4</v>
      </c>
      <c r="AC51">
        <v>6.0423144571770558E-5</v>
      </c>
      <c r="AD51">
        <v>7.279986018759435E-5</v>
      </c>
      <c r="AE51">
        <v>8.3294257389684238E-5</v>
      </c>
      <c r="AF51">
        <v>1.5937092325205479E-7</v>
      </c>
      <c r="AG51">
        <v>0</v>
      </c>
      <c r="AH51">
        <v>6.6715123602727327E-7</v>
      </c>
      <c r="AI51">
        <v>6.6712995409272797E-5</v>
      </c>
      <c r="AJ51">
        <v>2.7153696499709472E-4</v>
      </c>
      <c r="AK51">
        <v>0</v>
      </c>
      <c r="AL51">
        <v>2.7559584004429758E-4</v>
      </c>
      <c r="AM51">
        <v>1.6838345579970909E-6</v>
      </c>
      <c r="AN51">
        <v>0</v>
      </c>
      <c r="AO51">
        <v>5.7820904620594198E-5</v>
      </c>
      <c r="AP51">
        <v>0</v>
      </c>
      <c r="AQ51">
        <v>0</v>
      </c>
      <c r="AR51">
        <v>0</v>
      </c>
      <c r="AS51">
        <v>0</v>
      </c>
      <c r="AT51">
        <v>0</v>
      </c>
      <c r="AU51">
        <v>10014.917045824681</v>
      </c>
    </row>
    <row r="52" spans="1:47" x14ac:dyDescent="0.25">
      <c r="A52" s="146"/>
      <c r="B52" s="1" t="s">
        <v>13</v>
      </c>
      <c r="C52" s="1">
        <v>11</v>
      </c>
      <c r="D52" s="1" t="s">
        <v>50</v>
      </c>
      <c r="E52">
        <v>5.5762715005947885E-7</v>
      </c>
      <c r="F52">
        <v>1.414671299127798E-4</v>
      </c>
      <c r="G52">
        <v>6.3414505862849488E-3</v>
      </c>
      <c r="H52">
        <v>3.834385501953154E-3</v>
      </c>
      <c r="I52">
        <v>2.6130837030463902E-3</v>
      </c>
      <c r="J52">
        <v>8.2464024012985271E-4</v>
      </c>
      <c r="K52">
        <v>0</v>
      </c>
      <c r="L52">
        <v>7.1017918132999687E-3</v>
      </c>
      <c r="M52">
        <v>2.2581154715137748E-3</v>
      </c>
      <c r="N52">
        <v>7.0802216088029371E-3</v>
      </c>
      <c r="O52">
        <v>0.1341560539685791</v>
      </c>
      <c r="P52">
        <v>1.4073582260005541E-2</v>
      </c>
      <c r="Q52">
        <v>4.487995588520176E-3</v>
      </c>
      <c r="R52">
        <v>3.7329409887421709E-10</v>
      </c>
      <c r="S52">
        <v>0</v>
      </c>
      <c r="T52">
        <v>1.522381711402243E-9</v>
      </c>
      <c r="U52">
        <v>1.584969468308539E-4</v>
      </c>
      <c r="V52">
        <v>1.143002237850638E-6</v>
      </c>
      <c r="W52">
        <v>5.740485199788926E-5</v>
      </c>
      <c r="X52">
        <v>1.135916572670031E-7</v>
      </c>
      <c r="Y52">
        <v>2.0817041900534849E-4</v>
      </c>
      <c r="Z52">
        <v>7.2253073661214073E-4</v>
      </c>
      <c r="AA52">
        <v>1.1003991587927959E-2</v>
      </c>
      <c r="AB52">
        <v>5.8873365712700768E-4</v>
      </c>
      <c r="AC52">
        <v>1.2750136088004891E-5</v>
      </c>
      <c r="AD52">
        <v>1.43350399737577E-5</v>
      </c>
      <c r="AE52">
        <v>4.6858607792774393E-5</v>
      </c>
      <c r="AF52">
        <v>6.9195830068552187E-5</v>
      </c>
      <c r="AG52">
        <v>9.8576379481518928E-7</v>
      </c>
      <c r="AH52">
        <v>2.0270608333634071E-4</v>
      </c>
      <c r="AI52">
        <v>1.5217749342186221E-5</v>
      </c>
      <c r="AJ52">
        <v>3.6083892632268288E-7</v>
      </c>
      <c r="AK52">
        <v>0</v>
      </c>
      <c r="AL52">
        <v>3.5991443631199479E-7</v>
      </c>
      <c r="AM52">
        <v>9.3709880232492839E-7</v>
      </c>
      <c r="AN52">
        <v>0</v>
      </c>
      <c r="AO52">
        <v>1.1718621123979741E-5</v>
      </c>
      <c r="AP52">
        <v>15.6860550613232</v>
      </c>
      <c r="AQ52">
        <v>0</v>
      </c>
      <c r="AR52">
        <v>0</v>
      </c>
      <c r="AS52">
        <v>0</v>
      </c>
      <c r="AT52">
        <v>0</v>
      </c>
      <c r="AU52">
        <v>10923.370878653221</v>
      </c>
    </row>
    <row r="53" spans="1:47" x14ac:dyDescent="0.25">
      <c r="A53" s="146"/>
      <c r="B53" s="1" t="s">
        <v>14</v>
      </c>
      <c r="C53" s="1">
        <v>12</v>
      </c>
      <c r="D53" s="1" t="s">
        <v>51</v>
      </c>
      <c r="E53">
        <v>2.5095656029345988E-2</v>
      </c>
      <c r="F53">
        <v>9.511425033281215E-3</v>
      </c>
      <c r="G53">
        <v>0.1528023407320081</v>
      </c>
      <c r="H53">
        <v>3.6397147903795432E-2</v>
      </c>
      <c r="I53">
        <v>1.331462861239037E-2</v>
      </c>
      <c r="J53">
        <v>3.2764766322132023E-2</v>
      </c>
      <c r="K53">
        <v>6.2912362391312907E-3</v>
      </c>
      <c r="L53">
        <v>4.2779842431696101E-2</v>
      </c>
      <c r="M53">
        <v>1.145710582791714E-2</v>
      </c>
      <c r="N53">
        <v>4.589656526265555E-2</v>
      </c>
      <c r="O53">
        <v>2.440007067260103E-2</v>
      </c>
      <c r="P53">
        <v>0.1151162276994474</v>
      </c>
      <c r="Q53">
        <v>5.9348490325512253E-2</v>
      </c>
      <c r="R53">
        <v>3.2300983991695059E-3</v>
      </c>
      <c r="S53">
        <v>0</v>
      </c>
      <c r="T53">
        <v>1.526433259515979E-3</v>
      </c>
      <c r="U53">
        <v>3.3552879989951819E-3</v>
      </c>
      <c r="V53">
        <v>2.5468234775047751E-2</v>
      </c>
      <c r="W53">
        <v>5.902076267121561E-3</v>
      </c>
      <c r="X53">
        <v>1.301858915190858E-2</v>
      </c>
      <c r="Y53">
        <v>3.6820188134332171E-3</v>
      </c>
      <c r="Z53">
        <v>5.5714395551253824E-3</v>
      </c>
      <c r="AA53">
        <v>6.622042473477506E-2</v>
      </c>
      <c r="AB53">
        <v>2.6299574755234301E-3</v>
      </c>
      <c r="AC53">
        <v>2.4220514799773479E-3</v>
      </c>
      <c r="AD53">
        <v>2.9760586034670239E-3</v>
      </c>
      <c r="AE53">
        <v>4.3456650405516977E-3</v>
      </c>
      <c r="AF53">
        <v>3.9727904002922852E-4</v>
      </c>
      <c r="AG53">
        <v>1.276381019217921E-5</v>
      </c>
      <c r="AH53">
        <v>2.5495395502610719E-3</v>
      </c>
      <c r="AI53">
        <v>2.7266278921729841E-3</v>
      </c>
      <c r="AJ53">
        <v>1.118402481969577E-2</v>
      </c>
      <c r="AK53">
        <v>0</v>
      </c>
      <c r="AL53">
        <v>1.135719106016842E-2</v>
      </c>
      <c r="AM53">
        <v>1.0416391834746051E-2</v>
      </c>
      <c r="AN53">
        <v>0</v>
      </c>
      <c r="AO53">
        <v>2.3790803271187531E-3</v>
      </c>
      <c r="AP53">
        <v>51791.934052076889</v>
      </c>
      <c r="AQ53">
        <v>1826.638254977139</v>
      </c>
      <c r="AR53">
        <v>46574.558755385959</v>
      </c>
      <c r="AS53">
        <v>0</v>
      </c>
      <c r="AT53">
        <v>0</v>
      </c>
      <c r="AU53">
        <v>216432.40924513849</v>
      </c>
    </row>
    <row r="54" spans="1:47" x14ac:dyDescent="0.25">
      <c r="A54" s="146"/>
      <c r="B54" s="1" t="s">
        <v>15</v>
      </c>
      <c r="C54" s="1">
        <v>13</v>
      </c>
      <c r="D54" s="1" t="s">
        <v>52</v>
      </c>
      <c r="E54">
        <v>4.1038035696078858E-4</v>
      </c>
      <c r="F54">
        <v>2.6190378707398391E-4</v>
      </c>
      <c r="G54">
        <v>1.6935732156471989E-4</v>
      </c>
      <c r="H54">
        <v>3.4325395667212841E-4</v>
      </c>
      <c r="I54">
        <v>7.9885702793799419E-4</v>
      </c>
      <c r="J54">
        <v>4.5778866196180952E-4</v>
      </c>
      <c r="K54">
        <v>3.905004559669615E-3</v>
      </c>
      <c r="L54">
        <v>6.0952485842213845E-4</v>
      </c>
      <c r="M54">
        <v>2.2906848071336099E-4</v>
      </c>
      <c r="N54">
        <v>6.6716136506031769E-4</v>
      </c>
      <c r="O54">
        <v>5.1019631283153453E-4</v>
      </c>
      <c r="P54">
        <v>3.2355588966985911E-4</v>
      </c>
      <c r="Q54">
        <v>7.2863535150885454E-3</v>
      </c>
      <c r="R54">
        <v>3.8573590312228801E-4</v>
      </c>
      <c r="S54">
        <v>0</v>
      </c>
      <c r="T54">
        <v>1.5812964012154821E-4</v>
      </c>
      <c r="U54">
        <v>5.0039838834961146E-4</v>
      </c>
      <c r="V54">
        <v>1.4487419918313E-4</v>
      </c>
      <c r="W54">
        <v>7.558378094787208E-4</v>
      </c>
      <c r="X54">
        <v>1.095000098085049E-3</v>
      </c>
      <c r="Y54">
        <v>2.0923648225673101E-2</v>
      </c>
      <c r="Z54">
        <v>2.4914651515263761E-3</v>
      </c>
      <c r="AA54">
        <v>9.3677443014921413E-4</v>
      </c>
      <c r="AB54">
        <v>1.4683470066017351E-3</v>
      </c>
      <c r="AC54">
        <v>2.882302420102234E-3</v>
      </c>
      <c r="AD54">
        <v>2.067401626698493E-3</v>
      </c>
      <c r="AE54">
        <v>9.5060952924875559E-3</v>
      </c>
      <c r="AF54">
        <v>2.879374160014431E-3</v>
      </c>
      <c r="AG54">
        <v>1.279339775374816E-3</v>
      </c>
      <c r="AH54">
        <v>3.5320105476939791E-3</v>
      </c>
      <c r="AI54">
        <v>1.61762065362663E-3</v>
      </c>
      <c r="AJ54">
        <v>5.0152903035991089E-4</v>
      </c>
      <c r="AK54">
        <v>0</v>
      </c>
      <c r="AL54">
        <v>2.2558858744316961E-4</v>
      </c>
      <c r="AM54">
        <v>1.0588701509236711E-3</v>
      </c>
      <c r="AN54">
        <v>0</v>
      </c>
      <c r="AO54">
        <v>1.201258542199901E-3</v>
      </c>
      <c r="AP54">
        <v>0</v>
      </c>
      <c r="AQ54">
        <v>0</v>
      </c>
      <c r="AR54">
        <v>0</v>
      </c>
      <c r="AS54">
        <v>0</v>
      </c>
      <c r="AT54">
        <v>0</v>
      </c>
      <c r="AU54">
        <v>5352.8017134718357</v>
      </c>
    </row>
    <row r="55" spans="1:47" x14ac:dyDescent="0.25">
      <c r="A55" s="146"/>
      <c r="B55" s="1" t="s">
        <v>16</v>
      </c>
      <c r="C55" s="1">
        <v>14</v>
      </c>
      <c r="D55" s="1" t="s">
        <v>53</v>
      </c>
      <c r="E55">
        <v>2.2848720995320739E-4</v>
      </c>
      <c r="F55">
        <v>1.5701704403855941E-4</v>
      </c>
      <c r="G55">
        <v>7.647106281215975E-5</v>
      </c>
      <c r="H55">
        <v>3.3661786314429892E-4</v>
      </c>
      <c r="I55">
        <v>2.2257595120362921E-4</v>
      </c>
      <c r="J55">
        <v>1.3471901893289989E-4</v>
      </c>
      <c r="K55">
        <v>4.6543533380268302E-4</v>
      </c>
      <c r="L55">
        <v>1.004738436992583E-4</v>
      </c>
      <c r="M55">
        <v>1.7595962795555729E-4</v>
      </c>
      <c r="N55">
        <v>1.5081699311237E-4</v>
      </c>
      <c r="O55">
        <v>3.0833846783401942E-4</v>
      </c>
      <c r="P55">
        <v>9.9457306139983989E-5</v>
      </c>
      <c r="Q55">
        <v>1.660209813519787E-4</v>
      </c>
      <c r="R55">
        <v>4.4946603695549522E-2</v>
      </c>
      <c r="S55">
        <v>0</v>
      </c>
      <c r="T55">
        <v>7.6981849505310248E-4</v>
      </c>
      <c r="U55">
        <v>1.1143841575536859E-4</v>
      </c>
      <c r="V55">
        <v>6.9662614966043134E-5</v>
      </c>
      <c r="W55">
        <v>1.2830452432106569E-4</v>
      </c>
      <c r="X55">
        <v>4.1515991930871201E-4</v>
      </c>
      <c r="Y55">
        <v>4.8285280848348201E-3</v>
      </c>
      <c r="Z55">
        <v>3.1888920897167818E-5</v>
      </c>
      <c r="AA55">
        <v>1.5137795628863119E-4</v>
      </c>
      <c r="AB55">
        <v>6.5960137498721297E-5</v>
      </c>
      <c r="AC55">
        <v>2.3847210498173071E-4</v>
      </c>
      <c r="AD55">
        <v>9.2824326229992501E-5</v>
      </c>
      <c r="AE55">
        <v>3.3509553559275481E-4</v>
      </c>
      <c r="AF55">
        <v>2.0886999978514639E-4</v>
      </c>
      <c r="AG55">
        <v>6.1954946685649588E-3</v>
      </c>
      <c r="AH55">
        <v>1.469992440050229E-4</v>
      </c>
      <c r="AI55">
        <v>2.6401755323937149E-4</v>
      </c>
      <c r="AJ55">
        <v>7.6550730672122217E-5</v>
      </c>
      <c r="AK55">
        <v>0</v>
      </c>
      <c r="AL55">
        <v>7.7738489947685674E-5</v>
      </c>
      <c r="AM55">
        <v>2.4337299681625961E-4</v>
      </c>
      <c r="AN55">
        <v>0</v>
      </c>
      <c r="AO55">
        <v>1.1638414578606011E-4</v>
      </c>
      <c r="AP55">
        <v>962.93012826827908</v>
      </c>
      <c r="AQ55">
        <v>28.974458865442781</v>
      </c>
      <c r="AR55">
        <v>67.401244610479296</v>
      </c>
      <c r="AS55">
        <v>0</v>
      </c>
      <c r="AT55">
        <v>0</v>
      </c>
      <c r="AU55">
        <v>3916.948946923947</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3.3477252079346979E-3</v>
      </c>
      <c r="F57">
        <v>3.4259389051132612E-3</v>
      </c>
      <c r="G57">
        <v>1.8675536960458821E-3</v>
      </c>
      <c r="H57">
        <v>1.1072698288401249E-3</v>
      </c>
      <c r="I57">
        <v>3.2033341322582642E-3</v>
      </c>
      <c r="J57">
        <v>2.9586384206951402E-3</v>
      </c>
      <c r="K57">
        <v>1.4850628380494639E-3</v>
      </c>
      <c r="L57">
        <v>2.8300012028044208E-3</v>
      </c>
      <c r="M57">
        <v>2.61023186943531E-3</v>
      </c>
      <c r="N57">
        <v>4.4281583516786991E-4</v>
      </c>
      <c r="O57">
        <v>1.0748632333092271E-3</v>
      </c>
      <c r="P57">
        <v>2.360308183271763E-3</v>
      </c>
      <c r="Q57">
        <v>1.3046342031904361E-3</v>
      </c>
      <c r="R57">
        <v>4.8684180617579089E-3</v>
      </c>
      <c r="S57">
        <v>0</v>
      </c>
      <c r="T57">
        <v>1.7562810780336349E-2</v>
      </c>
      <c r="U57">
        <v>4.2466311655837182E-4</v>
      </c>
      <c r="V57">
        <v>1.6887450726686671E-3</v>
      </c>
      <c r="W57">
        <v>2.7608213577954132E-3</v>
      </c>
      <c r="X57">
        <v>4.7789633895806427E-3</v>
      </c>
      <c r="Y57">
        <v>1.500587659686386E-2</v>
      </c>
      <c r="Z57">
        <v>4.7553944891253856E-3</v>
      </c>
      <c r="AA57">
        <v>4.3524761958769666E-3</v>
      </c>
      <c r="AB57">
        <v>2.115860545167285E-4</v>
      </c>
      <c r="AC57">
        <v>7.4183370071108389E-4</v>
      </c>
      <c r="AD57">
        <v>2.8875505769281978E-4</v>
      </c>
      <c r="AE57">
        <v>1.0449243063795741E-3</v>
      </c>
      <c r="AF57">
        <v>6.5409453206094481E-4</v>
      </c>
      <c r="AG57">
        <v>3.5403494500385678E-2</v>
      </c>
      <c r="AH57">
        <v>4.690912898435401E-4</v>
      </c>
      <c r="AI57">
        <v>8.218134419013661E-4</v>
      </c>
      <c r="AJ57">
        <v>2.5652249963389689E-3</v>
      </c>
      <c r="AK57">
        <v>0</v>
      </c>
      <c r="AL57">
        <v>2.6052080003418918E-3</v>
      </c>
      <c r="AM57">
        <v>1.852245626515901E-3</v>
      </c>
      <c r="AN57">
        <v>0</v>
      </c>
      <c r="AO57">
        <v>3.6162005399922891E-4</v>
      </c>
      <c r="AP57">
        <v>3524.5517049558289</v>
      </c>
      <c r="AQ57">
        <v>1552.7322599371801</v>
      </c>
      <c r="AR57">
        <v>330.21304595514141</v>
      </c>
      <c r="AS57">
        <v>0</v>
      </c>
      <c r="AT57">
        <v>0</v>
      </c>
      <c r="AU57">
        <v>19484.260608457909</v>
      </c>
    </row>
    <row r="58" spans="1:47" x14ac:dyDescent="0.25">
      <c r="A58" s="146"/>
      <c r="B58" s="1" t="s">
        <v>19</v>
      </c>
      <c r="C58" s="1">
        <v>17</v>
      </c>
      <c r="D58" s="1" t="s">
        <v>56</v>
      </c>
      <c r="E58">
        <v>2.3539413725262311E-5</v>
      </c>
      <c r="F58">
        <v>1.6017976383587872E-5</v>
      </c>
      <c r="G58">
        <v>7.0029206474829311E-6</v>
      </c>
      <c r="H58">
        <v>2.8878937572496481E-5</v>
      </c>
      <c r="I58">
        <v>1.9858953075299009E-5</v>
      </c>
      <c r="J58">
        <v>1.144821347589031E-5</v>
      </c>
      <c r="K58">
        <v>3.4220419829874582E-3</v>
      </c>
      <c r="L58">
        <v>8.5825845652561813E-6</v>
      </c>
      <c r="M58">
        <v>1.450493561900885E-5</v>
      </c>
      <c r="N58">
        <v>1.2242014216684871E-5</v>
      </c>
      <c r="O58">
        <v>2.632638942123315E-5</v>
      </c>
      <c r="P58">
        <v>1.0107212543737781E-5</v>
      </c>
      <c r="Q58">
        <v>3.0459394311181089E-6</v>
      </c>
      <c r="R58">
        <v>3.5919797436908269E-6</v>
      </c>
      <c r="S58">
        <v>0</v>
      </c>
      <c r="T58">
        <v>7.293865943020596E-6</v>
      </c>
      <c r="U58">
        <v>0.44707130041062731</v>
      </c>
      <c r="V58">
        <v>5.9764573690457992E-6</v>
      </c>
      <c r="W58">
        <v>4.0650071923342221E-6</v>
      </c>
      <c r="X58">
        <v>2.1523201084938209E-6</v>
      </c>
      <c r="Y58">
        <v>4.0874965291965668E-4</v>
      </c>
      <c r="Z58">
        <v>9.3089651445727385E-8</v>
      </c>
      <c r="AA58">
        <v>1.3285868015845561E-5</v>
      </c>
      <c r="AB58">
        <v>5.2960698048574846E-6</v>
      </c>
      <c r="AC58">
        <v>2.0420508389116091E-5</v>
      </c>
      <c r="AD58">
        <v>7.9330405667102762E-6</v>
      </c>
      <c r="AE58">
        <v>2.8688554143469169E-5</v>
      </c>
      <c r="AF58">
        <v>1.7904639377786369E-5</v>
      </c>
      <c r="AG58">
        <v>2.3601437694156319E-2</v>
      </c>
      <c r="AH58">
        <v>1.2472762408480031E-5</v>
      </c>
      <c r="AI58">
        <v>2.2586055694520319E-5</v>
      </c>
      <c r="AJ58">
        <v>8.0696445946479391E-6</v>
      </c>
      <c r="AK58">
        <v>0</v>
      </c>
      <c r="AL58">
        <v>8.17068585279237E-6</v>
      </c>
      <c r="AM58">
        <v>1.3167067569258221E-5</v>
      </c>
      <c r="AN58">
        <v>0</v>
      </c>
      <c r="AO58">
        <v>9.965172064635762E-6</v>
      </c>
      <c r="AP58">
        <v>4064.3320333484262</v>
      </c>
      <c r="AQ58">
        <v>1.1279712365065999</v>
      </c>
      <c r="AR58">
        <v>1.3668554071294707</v>
      </c>
      <c r="AS58">
        <v>0</v>
      </c>
      <c r="AT58">
        <v>0</v>
      </c>
      <c r="AU58">
        <v>10653.04474827884</v>
      </c>
    </row>
    <row r="59" spans="1:47" x14ac:dyDescent="0.25">
      <c r="A59" s="146"/>
      <c r="B59" s="1" t="s">
        <v>20</v>
      </c>
      <c r="C59" s="1">
        <v>18</v>
      </c>
      <c r="D59" s="1" t="s">
        <v>57</v>
      </c>
      <c r="E59">
        <v>9.6128400959502008E-5</v>
      </c>
      <c r="F59">
        <v>1.4213745236827879E-4</v>
      </c>
      <c r="G59">
        <v>1.0403019348374159E-4</v>
      </c>
      <c r="H59">
        <v>5.5395943406834781E-4</v>
      </c>
      <c r="I59">
        <v>3.0485728258187339E-4</v>
      </c>
      <c r="J59">
        <v>1.7079732239352619E-4</v>
      </c>
      <c r="K59">
        <v>1.546304943565951E-4</v>
      </c>
      <c r="L59">
        <v>2.359231605998718E-4</v>
      </c>
      <c r="M59">
        <v>2.6649877038952468E-4</v>
      </c>
      <c r="N59">
        <v>1.4307913829226851E-4</v>
      </c>
      <c r="O59">
        <v>1.4300726351875609E-4</v>
      </c>
      <c r="P59">
        <v>1.206934051170026E-4</v>
      </c>
      <c r="Q59">
        <v>2.5555030784612718E-4</v>
      </c>
      <c r="R59">
        <v>1.064879075055914E-4</v>
      </c>
      <c r="S59">
        <v>0</v>
      </c>
      <c r="T59">
        <v>1.163014487206703E-4</v>
      </c>
      <c r="U59">
        <v>6.5692166464918625E-4</v>
      </c>
      <c r="V59">
        <v>4.0698960919470853E-2</v>
      </c>
      <c r="W59">
        <v>1.1178784007291589E-3</v>
      </c>
      <c r="X59">
        <v>1.357320852760206E-4</v>
      </c>
      <c r="Y59">
        <v>1.543894422424917E-3</v>
      </c>
      <c r="Z59">
        <v>8.3558226900469078E-5</v>
      </c>
      <c r="AA59">
        <v>3.6537814384088693E-4</v>
      </c>
      <c r="AB59">
        <v>6.119142290142436E-5</v>
      </c>
      <c r="AC59">
        <v>6.9892902752892108E-5</v>
      </c>
      <c r="AD59">
        <v>2.7156213361656649E-5</v>
      </c>
      <c r="AE59">
        <v>9.8207396691476153E-5</v>
      </c>
      <c r="AF59">
        <v>6.129806732349729E-5</v>
      </c>
      <c r="AG59">
        <v>3.5480383652775462E-5</v>
      </c>
      <c r="AH59">
        <v>4.278827422953794E-5</v>
      </c>
      <c r="AI59">
        <v>7.7317711698568614E-5</v>
      </c>
      <c r="AJ59">
        <v>3.6251168865668582E-5</v>
      </c>
      <c r="AK59">
        <v>0</v>
      </c>
      <c r="AL59">
        <v>3.6735843002826162E-5</v>
      </c>
      <c r="AM59">
        <v>8.1459435522031451E-5</v>
      </c>
      <c r="AN59">
        <v>0</v>
      </c>
      <c r="AO59">
        <v>3.4106323178602093E-5</v>
      </c>
      <c r="AP59">
        <v>9317.8981012403037</v>
      </c>
      <c r="AQ59">
        <v>5.7894398566773138</v>
      </c>
      <c r="AR59">
        <v>3.1573827369312131</v>
      </c>
      <c r="AS59">
        <v>0</v>
      </c>
      <c r="AT59">
        <v>0</v>
      </c>
      <c r="AU59">
        <v>13217.68009393383</v>
      </c>
    </row>
    <row r="60" spans="1:47" x14ac:dyDescent="0.25">
      <c r="A60" s="146"/>
      <c r="B60" s="1" t="s">
        <v>21</v>
      </c>
      <c r="C60" s="1">
        <v>19</v>
      </c>
      <c r="D60" s="1" t="s">
        <v>58</v>
      </c>
      <c r="E60">
        <v>1.173183786561395E-2</v>
      </c>
      <c r="F60">
        <v>2.1652976388852781E-2</v>
      </c>
      <c r="G60">
        <v>2.6373851630182962E-2</v>
      </c>
      <c r="H60">
        <v>2.0696915627603129E-2</v>
      </c>
      <c r="I60">
        <v>2.6079279634351658E-2</v>
      </c>
      <c r="J60">
        <v>2.9163927181521689E-2</v>
      </c>
      <c r="K60">
        <v>4.1132503560303547E-2</v>
      </c>
      <c r="L60">
        <v>6.4509207819361356E-2</v>
      </c>
      <c r="M60">
        <v>1.792782711025518E-2</v>
      </c>
      <c r="N60">
        <v>2.2681379444442561E-2</v>
      </c>
      <c r="O60">
        <v>2.2806635560837979E-2</v>
      </c>
      <c r="P60">
        <v>2.5945250030752109E-2</v>
      </c>
      <c r="Q60">
        <v>2.359194662068341E-2</v>
      </c>
      <c r="R60">
        <v>9.9675920078202643E-3</v>
      </c>
      <c r="S60">
        <v>0</v>
      </c>
      <c r="T60">
        <v>1.731214589578493E-2</v>
      </c>
      <c r="U60">
        <v>2.114585449726343E-2</v>
      </c>
      <c r="V60">
        <v>3.7268796501470747E-2</v>
      </c>
      <c r="W60">
        <v>3.2967616605083273E-2</v>
      </c>
      <c r="X60">
        <v>3.0486201732316549E-2</v>
      </c>
      <c r="Y60">
        <v>0.25917114378717249</v>
      </c>
      <c r="Z60">
        <v>5.2410706126560111E-2</v>
      </c>
      <c r="AA60">
        <v>9.9798418605020686E-2</v>
      </c>
      <c r="AB60">
        <v>8.8092828489906277E-3</v>
      </c>
      <c r="AC60">
        <v>1.6969025182845269E-2</v>
      </c>
      <c r="AD60">
        <v>1.03269476961983E-2</v>
      </c>
      <c r="AE60">
        <v>2.3168813202411528E-2</v>
      </c>
      <c r="AF60">
        <v>7.0474315328012604E-3</v>
      </c>
      <c r="AG60">
        <v>2.6966152174533031E-2</v>
      </c>
      <c r="AH60">
        <v>8.1999923408731835E-3</v>
      </c>
      <c r="AI60">
        <v>1.312671171956142E-2</v>
      </c>
      <c r="AJ60">
        <v>1.6482220113041911E-2</v>
      </c>
      <c r="AK60">
        <v>0</v>
      </c>
      <c r="AL60">
        <v>1.29668176573003E-2</v>
      </c>
      <c r="AM60">
        <v>2.5023504268352051E-2</v>
      </c>
      <c r="AN60">
        <v>0</v>
      </c>
      <c r="AO60">
        <v>5.9568271843671054E-3</v>
      </c>
      <c r="AP60">
        <v>13599.611903657389</v>
      </c>
      <c r="AQ60">
        <v>3184.367509305509</v>
      </c>
      <c r="AR60">
        <v>19218.446696328381</v>
      </c>
      <c r="AS60">
        <v>0</v>
      </c>
      <c r="AT60">
        <v>0</v>
      </c>
      <c r="AU60">
        <v>163328.09819191939</v>
      </c>
    </row>
    <row r="61" spans="1:47" x14ac:dyDescent="0.25">
      <c r="A61" s="146"/>
      <c r="B61" s="1" t="s">
        <v>22</v>
      </c>
      <c r="C61" s="1">
        <v>20</v>
      </c>
      <c r="D61" s="1" t="s">
        <v>59</v>
      </c>
      <c r="E61">
        <v>2.720876383415918E-5</v>
      </c>
      <c r="F61">
        <v>2.125356959393806E-5</v>
      </c>
      <c r="G61">
        <v>7.4660965416693169E-5</v>
      </c>
      <c r="H61">
        <v>7.2880893635315154E-5</v>
      </c>
      <c r="I61">
        <v>3.7091717327134562E-5</v>
      </c>
      <c r="J61">
        <v>1.2697662610079659E-5</v>
      </c>
      <c r="K61">
        <v>9.2483237544928305E-7</v>
      </c>
      <c r="L61">
        <v>5.7830767432610922E-5</v>
      </c>
      <c r="M61">
        <v>3.5877589806113199E-5</v>
      </c>
      <c r="N61">
        <v>1.9827543875212619E-5</v>
      </c>
      <c r="O61">
        <v>1.7127875881189599E-5</v>
      </c>
      <c r="P61">
        <v>3.1172484518674428E-5</v>
      </c>
      <c r="Q61">
        <v>2.0877663296966181E-5</v>
      </c>
      <c r="R61">
        <v>1.478158837105261E-4</v>
      </c>
      <c r="S61">
        <v>0</v>
      </c>
      <c r="T61">
        <v>6.4782673336376582E-5</v>
      </c>
      <c r="U61">
        <v>3.790597247487594E-5</v>
      </c>
      <c r="V61">
        <v>9.0793723265107388E-5</v>
      </c>
      <c r="W61">
        <v>3.5198890374456107E-5</v>
      </c>
      <c r="X61">
        <v>7.4274195866985324E-5</v>
      </c>
      <c r="Y61">
        <v>1.729072855145069E-5</v>
      </c>
      <c r="Z61">
        <v>1.0527899621411431E-5</v>
      </c>
      <c r="AA61">
        <v>8.9320858560006867E-5</v>
      </c>
      <c r="AB61">
        <v>1.6225060939230629E-5</v>
      </c>
      <c r="AC61">
        <v>9.3006210041284359E-7</v>
      </c>
      <c r="AD61">
        <v>8.8971874984135631E-7</v>
      </c>
      <c r="AE61">
        <v>3.4146579519943529E-6</v>
      </c>
      <c r="AF61">
        <v>7.662514124189072E-6</v>
      </c>
      <c r="AG61">
        <v>2.7583738532912371E-7</v>
      </c>
      <c r="AH61">
        <v>1.3378806482487989E-5</v>
      </c>
      <c r="AI61">
        <v>1.192157697709493E-6</v>
      </c>
      <c r="AJ61">
        <v>5.9482844403697102E-5</v>
      </c>
      <c r="AK61">
        <v>0</v>
      </c>
      <c r="AL61">
        <v>5.9832338643283472E-5</v>
      </c>
      <c r="AM61">
        <v>3.5651859130360117E-5</v>
      </c>
      <c r="AN61">
        <v>0</v>
      </c>
      <c r="AO61">
        <v>7.281786594033112E-7</v>
      </c>
      <c r="AP61">
        <v>420.4098539217448</v>
      </c>
      <c r="AQ61">
        <v>5312.0769175060959</v>
      </c>
      <c r="AR61">
        <v>0</v>
      </c>
      <c r="AS61">
        <v>0</v>
      </c>
      <c r="AT61">
        <v>0</v>
      </c>
      <c r="AU61">
        <v>5915.2825962797469</v>
      </c>
    </row>
    <row r="62" spans="1:47" x14ac:dyDescent="0.25">
      <c r="A62" s="146"/>
      <c r="B62" s="1" t="s">
        <v>23</v>
      </c>
      <c r="C62" s="1">
        <v>21</v>
      </c>
      <c r="D62" s="1" t="s">
        <v>60</v>
      </c>
      <c r="E62">
        <v>3.881262164841733E-7</v>
      </c>
      <c r="F62">
        <v>1.8665247101542441E-4</v>
      </c>
      <c r="G62">
        <v>3.3017252803467121E-4</v>
      </c>
      <c r="H62">
        <v>4.5417155394823289E-4</v>
      </c>
      <c r="I62">
        <v>1.2729194994225081E-3</v>
      </c>
      <c r="J62">
        <v>2.5905100593378151E-6</v>
      </c>
      <c r="K62">
        <v>4.1012452286087899E-4</v>
      </c>
      <c r="L62">
        <v>8.0801778664509662E-5</v>
      </c>
      <c r="M62">
        <v>2.5423079219338759E-4</v>
      </c>
      <c r="N62">
        <v>1.0286225577512799E-2</v>
      </c>
      <c r="O62">
        <v>9.3297495168679335E-7</v>
      </c>
      <c r="P62">
        <v>1.2791258272242719E-4</v>
      </c>
      <c r="Q62">
        <v>4.4499334171734118E-8</v>
      </c>
      <c r="R62">
        <v>0</v>
      </c>
      <c r="S62">
        <v>0</v>
      </c>
      <c r="T62">
        <v>1.936055802003913E-8</v>
      </c>
      <c r="U62">
        <v>0</v>
      </c>
      <c r="V62">
        <v>0</v>
      </c>
      <c r="W62">
        <v>1.164522305261045E-7</v>
      </c>
      <c r="X62">
        <v>3.9501299196914994E-6</v>
      </c>
      <c r="Y62">
        <v>1.4215012040063171</v>
      </c>
      <c r="Z62">
        <v>2.6953670422747172E-5</v>
      </c>
      <c r="AA62">
        <v>1.2515500608735111E-4</v>
      </c>
      <c r="AB62">
        <v>8.3784010866606002E-6</v>
      </c>
      <c r="AC62">
        <v>9.459060524900976E-4</v>
      </c>
      <c r="AD62">
        <v>1.11685537107622E-3</v>
      </c>
      <c r="AE62">
        <v>0.19517125789568571</v>
      </c>
      <c r="AF62">
        <v>3.217037132239627E-8</v>
      </c>
      <c r="AG62">
        <v>0</v>
      </c>
      <c r="AH62">
        <v>3.3669873622496013E-8</v>
      </c>
      <c r="AI62">
        <v>1.0220314542641251E-3</v>
      </c>
      <c r="AJ62">
        <v>3.9544571044570322E-3</v>
      </c>
      <c r="AK62">
        <v>0</v>
      </c>
      <c r="AL62">
        <v>4.0135668005226227E-3</v>
      </c>
      <c r="AM62">
        <v>2.426934450228138E-6</v>
      </c>
      <c r="AN62">
        <v>0</v>
      </c>
      <c r="AO62">
        <v>6.320762733826737E-3</v>
      </c>
      <c r="AP62">
        <v>3.5488647308724501</v>
      </c>
      <c r="AQ62">
        <v>0</v>
      </c>
      <c r="AR62">
        <v>0</v>
      </c>
      <c r="AS62">
        <v>0</v>
      </c>
      <c r="AT62">
        <v>0</v>
      </c>
      <c r="AU62">
        <v>1103.334978953897</v>
      </c>
    </row>
    <row r="63" spans="1:47" x14ac:dyDescent="0.25">
      <c r="A63" s="146"/>
      <c r="B63" s="1" t="s">
        <v>24</v>
      </c>
      <c r="C63" s="1">
        <v>22</v>
      </c>
      <c r="D63" s="1" t="s">
        <v>61</v>
      </c>
      <c r="E63">
        <v>3.5726651507592272E-3</v>
      </c>
      <c r="F63">
        <v>3.655256223330761E-3</v>
      </c>
      <c r="G63">
        <v>2.5151222100055798E-4</v>
      </c>
      <c r="H63">
        <v>2.103993806293811E-3</v>
      </c>
      <c r="I63">
        <v>9.2167089204900198E-3</v>
      </c>
      <c r="J63">
        <v>3.6666083114455452E-3</v>
      </c>
      <c r="K63">
        <v>2.697205441915746E-4</v>
      </c>
      <c r="L63">
        <v>4.3160809594615943E-5</v>
      </c>
      <c r="M63">
        <v>8.1075826159413469E-3</v>
      </c>
      <c r="N63">
        <v>6.0599607393401472E-5</v>
      </c>
      <c r="O63">
        <v>1.17485486204183E-4</v>
      </c>
      <c r="P63">
        <v>1.5781208632343171E-4</v>
      </c>
      <c r="Q63">
        <v>2.0274021662662692E-3</v>
      </c>
      <c r="R63">
        <v>5.9084691731068869E-3</v>
      </c>
      <c r="S63">
        <v>0</v>
      </c>
      <c r="T63">
        <v>1.003790122785712E-2</v>
      </c>
      <c r="U63">
        <v>8.8885642016613327E-4</v>
      </c>
      <c r="V63">
        <v>1.859595548919684E-2</v>
      </c>
      <c r="W63">
        <v>7.2256092244529909E-4</v>
      </c>
      <c r="X63">
        <v>3.8861288770707613E-4</v>
      </c>
      <c r="Y63">
        <v>4.6904361207732389E-5</v>
      </c>
      <c r="Z63">
        <v>0.46124591839373202</v>
      </c>
      <c r="AA63">
        <v>6.3951278483885567E-5</v>
      </c>
      <c r="AB63">
        <v>5.8391396550783811E-5</v>
      </c>
      <c r="AC63">
        <v>2.0227368360315099E-4</v>
      </c>
      <c r="AD63">
        <v>1.4029839851260369E-5</v>
      </c>
      <c r="AE63">
        <v>5.3123797542864798E-5</v>
      </c>
      <c r="AF63">
        <v>2.7037072288724999E-5</v>
      </c>
      <c r="AG63">
        <v>9.7945484300265216E-7</v>
      </c>
      <c r="AH63">
        <v>3.3229910145438633E-4</v>
      </c>
      <c r="AI63">
        <v>3.5355887953675651E-5</v>
      </c>
      <c r="AJ63">
        <v>1.241409288818195E-2</v>
      </c>
      <c r="AK63">
        <v>0</v>
      </c>
      <c r="AL63">
        <v>1.259513490839531E-2</v>
      </c>
      <c r="AM63">
        <v>3.4434397009125509E-4</v>
      </c>
      <c r="AN63">
        <v>0</v>
      </c>
      <c r="AO63">
        <v>1.6030970932234069E-4</v>
      </c>
      <c r="AP63">
        <v>8747.5390938979363</v>
      </c>
      <c r="AQ63">
        <v>0</v>
      </c>
      <c r="AR63">
        <v>0</v>
      </c>
      <c r="AS63">
        <v>0</v>
      </c>
      <c r="AT63">
        <v>0</v>
      </c>
      <c r="AU63">
        <v>31286.33913051011</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8.78399968121995E-7</v>
      </c>
      <c r="F65">
        <v>7.0263818185742632E-7</v>
      </c>
      <c r="G65">
        <v>4.8584474512583878E-7</v>
      </c>
      <c r="H65">
        <v>7.5714015223275458E-7</v>
      </c>
      <c r="I65">
        <v>1.242155428259456E-6</v>
      </c>
      <c r="J65">
        <v>1.116848442683412E-6</v>
      </c>
      <c r="K65">
        <v>5.3853167131978037E-7</v>
      </c>
      <c r="L65">
        <v>1.2102128299514769E-6</v>
      </c>
      <c r="M65">
        <v>9.5066066703544134E-7</v>
      </c>
      <c r="N65">
        <v>3.985502412808493E-6</v>
      </c>
      <c r="O65">
        <v>2.428898043096953E-6</v>
      </c>
      <c r="P65">
        <v>4.2263412928989762E-7</v>
      </c>
      <c r="Q65">
        <v>2.8615278016377491E-7</v>
      </c>
      <c r="R65">
        <v>4.2035836959437848E-7</v>
      </c>
      <c r="S65">
        <v>0</v>
      </c>
      <c r="T65">
        <v>6.2846757445915264E-7</v>
      </c>
      <c r="U65">
        <v>0</v>
      </c>
      <c r="V65">
        <v>0</v>
      </c>
      <c r="W65">
        <v>2.9309979630286171E-7</v>
      </c>
      <c r="X65">
        <v>2.6331280130511899E-7</v>
      </c>
      <c r="Y65">
        <v>0</v>
      </c>
      <c r="Z65">
        <v>6.0732552784671716E-7</v>
      </c>
      <c r="AA65">
        <v>1.872958370935005E-6</v>
      </c>
      <c r="AB65">
        <v>1.201919714062326E-5</v>
      </c>
      <c r="AC65">
        <v>0</v>
      </c>
      <c r="AD65">
        <v>0</v>
      </c>
      <c r="AE65">
        <v>0</v>
      </c>
      <c r="AF65">
        <v>0</v>
      </c>
      <c r="AG65">
        <v>0</v>
      </c>
      <c r="AH65">
        <v>7.5792420630979668E-10</v>
      </c>
      <c r="AI65">
        <v>0</v>
      </c>
      <c r="AJ65">
        <v>3.3235634883640638E-10</v>
      </c>
      <c r="AK65">
        <v>0</v>
      </c>
      <c r="AL65">
        <v>0</v>
      </c>
      <c r="AM65">
        <v>1.1561743555355229E-6</v>
      </c>
      <c r="AN65">
        <v>0</v>
      </c>
      <c r="AO65">
        <v>0</v>
      </c>
      <c r="AP65">
        <v>1.4379632409782541</v>
      </c>
      <c r="AQ65">
        <v>0</v>
      </c>
      <c r="AR65">
        <v>0</v>
      </c>
      <c r="AS65">
        <v>0</v>
      </c>
      <c r="AT65">
        <v>0</v>
      </c>
      <c r="AU65">
        <v>3.933040213298173</v>
      </c>
    </row>
    <row r="66" spans="1:47" x14ac:dyDescent="0.25">
      <c r="A66" s="146"/>
      <c r="B66" s="1" t="s">
        <v>27</v>
      </c>
      <c r="C66" s="1">
        <v>25</v>
      </c>
      <c r="D66" s="1" t="s">
        <v>64</v>
      </c>
      <c r="E66">
        <v>2.3622600871681769E-8</v>
      </c>
      <c r="F66">
        <v>1.8922552267076939E-8</v>
      </c>
      <c r="G66">
        <v>1.309257571584259E-8</v>
      </c>
      <c r="H66">
        <v>2.0332317185581999E-8</v>
      </c>
      <c r="I66">
        <v>3.3430530905413468E-8</v>
      </c>
      <c r="J66">
        <v>3.0055563448472907E-8</v>
      </c>
      <c r="K66">
        <v>1.351895957386621E-8</v>
      </c>
      <c r="L66">
        <v>3.2597057510439212E-8</v>
      </c>
      <c r="M66">
        <v>2.5604204196764461E-8</v>
      </c>
      <c r="N66">
        <v>1.072194258338648E-7</v>
      </c>
      <c r="O66">
        <v>1.5969604845580729E-4</v>
      </c>
      <c r="P66">
        <v>1.1061965585924149E-8</v>
      </c>
      <c r="Q66">
        <v>7.7458952082980427E-9</v>
      </c>
      <c r="R66">
        <v>1.1316289637463331E-8</v>
      </c>
      <c r="S66">
        <v>0</v>
      </c>
      <c r="T66">
        <v>1.6926457100751818E-8</v>
      </c>
      <c r="U66">
        <v>0</v>
      </c>
      <c r="V66">
        <v>0</v>
      </c>
      <c r="W66">
        <v>1.12940224156394E-8</v>
      </c>
      <c r="X66">
        <v>1.409293175177825E-6</v>
      </c>
      <c r="Y66">
        <v>0</v>
      </c>
      <c r="Z66">
        <v>1.21739929835863E-4</v>
      </c>
      <c r="AA66">
        <v>5.0448096426159528E-8</v>
      </c>
      <c r="AB66">
        <v>3.2335109016587899E-7</v>
      </c>
      <c r="AC66">
        <v>0</v>
      </c>
      <c r="AD66">
        <v>0</v>
      </c>
      <c r="AE66">
        <v>0</v>
      </c>
      <c r="AF66">
        <v>0</v>
      </c>
      <c r="AG66">
        <v>0</v>
      </c>
      <c r="AH66">
        <v>0</v>
      </c>
      <c r="AI66">
        <v>0</v>
      </c>
      <c r="AJ66">
        <v>0</v>
      </c>
      <c r="AK66">
        <v>0</v>
      </c>
      <c r="AL66">
        <v>0</v>
      </c>
      <c r="AM66">
        <v>3.1007475404763287E-8</v>
      </c>
      <c r="AN66">
        <v>0</v>
      </c>
      <c r="AO66">
        <v>0</v>
      </c>
      <c r="AP66">
        <v>3.8756481393760367E-2</v>
      </c>
      <c r="AQ66">
        <v>0</v>
      </c>
      <c r="AR66">
        <v>0</v>
      </c>
      <c r="AS66">
        <v>0</v>
      </c>
      <c r="AT66">
        <v>0</v>
      </c>
      <c r="AU66">
        <v>7.4667598743069963</v>
      </c>
    </row>
    <row r="67" spans="1:47" x14ac:dyDescent="0.25">
      <c r="A67" s="146"/>
      <c r="B67" s="1" t="s">
        <v>28</v>
      </c>
      <c r="C67" s="1">
        <v>26</v>
      </c>
      <c r="D67" s="1" t="s">
        <v>65</v>
      </c>
      <c r="E67">
        <v>2.0674239437122518E-6</v>
      </c>
      <c r="F67">
        <v>1.6538251420281121E-6</v>
      </c>
      <c r="G67">
        <v>1.14363065515904E-6</v>
      </c>
      <c r="H67">
        <v>1.7811726964664971E-6</v>
      </c>
      <c r="I67">
        <v>2.9232680371418429E-6</v>
      </c>
      <c r="J67">
        <v>2.6283348093504962E-6</v>
      </c>
      <c r="K67">
        <v>1.1926169888050669E-6</v>
      </c>
      <c r="L67">
        <v>2.848485589473829E-6</v>
      </c>
      <c r="M67">
        <v>2.2375488736091979E-6</v>
      </c>
      <c r="N67">
        <v>9.3789340491855267E-6</v>
      </c>
      <c r="O67">
        <v>2.0836047682048001E-6</v>
      </c>
      <c r="P67">
        <v>9.6677399936952005E-7</v>
      </c>
      <c r="Q67">
        <v>6.7357610670031142E-7</v>
      </c>
      <c r="R67">
        <v>9.89309923832459E-7</v>
      </c>
      <c r="S67">
        <v>0</v>
      </c>
      <c r="T67">
        <v>1.479208726825249E-6</v>
      </c>
      <c r="U67">
        <v>0</v>
      </c>
      <c r="V67">
        <v>0</v>
      </c>
      <c r="W67">
        <v>6.898390857677918E-7</v>
      </c>
      <c r="X67">
        <v>6.1976008225680188E-7</v>
      </c>
      <c r="Y67">
        <v>0</v>
      </c>
      <c r="Z67">
        <v>1.428938801547711E-6</v>
      </c>
      <c r="AA67">
        <v>4.4083939817920301E-6</v>
      </c>
      <c r="AB67">
        <v>2.8283987061267699E-5</v>
      </c>
      <c r="AC67">
        <v>0</v>
      </c>
      <c r="AD67">
        <v>0</v>
      </c>
      <c r="AE67">
        <v>0</v>
      </c>
      <c r="AF67">
        <v>0</v>
      </c>
      <c r="AG67">
        <v>0</v>
      </c>
      <c r="AH67">
        <v>1.783906885642127E-9</v>
      </c>
      <c r="AI67">
        <v>0</v>
      </c>
      <c r="AJ67">
        <v>6.8011037783851314E-10</v>
      </c>
      <c r="AK67">
        <v>0</v>
      </c>
      <c r="AL67">
        <v>0</v>
      </c>
      <c r="AM67">
        <v>2.7192967443861339E-6</v>
      </c>
      <c r="AN67">
        <v>0</v>
      </c>
      <c r="AO67">
        <v>0</v>
      </c>
      <c r="AP67">
        <v>68.260373080374848</v>
      </c>
      <c r="AQ67">
        <v>0</v>
      </c>
      <c r="AR67">
        <v>0</v>
      </c>
      <c r="AS67">
        <v>0</v>
      </c>
      <c r="AT67">
        <v>0</v>
      </c>
      <c r="AU67">
        <v>74.067962577872777</v>
      </c>
    </row>
    <row r="68" spans="1:47" x14ac:dyDescent="0.25">
      <c r="A68" s="146"/>
      <c r="B68" s="1" t="s">
        <v>29</v>
      </c>
      <c r="C68" s="1">
        <v>27</v>
      </c>
      <c r="D68" s="1" t="s">
        <v>66</v>
      </c>
      <c r="E68">
        <v>1.1257527991337889E-6</v>
      </c>
      <c r="F68">
        <v>9.0076162912478453E-7</v>
      </c>
      <c r="G68">
        <v>6.2316898349884603E-7</v>
      </c>
      <c r="H68">
        <v>9.670983016507787E-7</v>
      </c>
      <c r="I68">
        <v>1.5907962991217641E-6</v>
      </c>
      <c r="J68">
        <v>1.430174347873748E-6</v>
      </c>
      <c r="K68">
        <v>6.4195505767088056E-7</v>
      </c>
      <c r="L68">
        <v>1.551379258284882E-6</v>
      </c>
      <c r="M68">
        <v>1.218554110394501E-6</v>
      </c>
      <c r="N68">
        <v>5.1022932381528357E-6</v>
      </c>
      <c r="O68">
        <v>6.3447462152955829E-4</v>
      </c>
      <c r="P68">
        <v>5.2646751619897499E-7</v>
      </c>
      <c r="Q68">
        <v>3.6703660192077509E-7</v>
      </c>
      <c r="R68">
        <v>5.3851547195956309E-7</v>
      </c>
      <c r="S68">
        <v>0</v>
      </c>
      <c r="T68">
        <v>8.0556213464249634E-7</v>
      </c>
      <c r="U68">
        <v>0</v>
      </c>
      <c r="V68">
        <v>0</v>
      </c>
      <c r="W68">
        <v>3.7565203419758851E-7</v>
      </c>
      <c r="X68">
        <v>3.3753874157266598E-7</v>
      </c>
      <c r="Y68">
        <v>0</v>
      </c>
      <c r="Z68">
        <v>7.7670622191931495E-7</v>
      </c>
      <c r="AA68">
        <v>2.400956922130727E-6</v>
      </c>
      <c r="AB68">
        <v>1.5385732287480609E-5</v>
      </c>
      <c r="AC68">
        <v>0</v>
      </c>
      <c r="AD68">
        <v>0</v>
      </c>
      <c r="AE68">
        <v>0</v>
      </c>
      <c r="AF68">
        <v>0</v>
      </c>
      <c r="AG68">
        <v>0</v>
      </c>
      <c r="AH68">
        <v>9.7149566318950309E-10</v>
      </c>
      <c r="AI68">
        <v>0</v>
      </c>
      <c r="AJ68">
        <v>2.1467163130524612E-9</v>
      </c>
      <c r="AK68">
        <v>0</v>
      </c>
      <c r="AL68">
        <v>0</v>
      </c>
      <c r="AM68">
        <v>1.474478215177117E-6</v>
      </c>
      <c r="AN68">
        <v>0</v>
      </c>
      <c r="AO68">
        <v>0</v>
      </c>
      <c r="AP68">
        <v>1.8447544902398787</v>
      </c>
      <c r="AQ68">
        <v>0</v>
      </c>
      <c r="AR68">
        <v>0</v>
      </c>
      <c r="AS68">
        <v>0</v>
      </c>
      <c r="AT68">
        <v>0</v>
      </c>
      <c r="AU68">
        <v>14.25921089766535</v>
      </c>
    </row>
    <row r="69" spans="1:47" x14ac:dyDescent="0.25">
      <c r="A69" s="146"/>
      <c r="B69" s="1" t="s">
        <v>30</v>
      </c>
      <c r="C69" s="1">
        <v>28</v>
      </c>
      <c r="D69" s="1" t="s">
        <v>67</v>
      </c>
      <c r="E69">
        <v>2.1294187748884601E-7</v>
      </c>
      <c r="F69">
        <v>1.701632711723484E-7</v>
      </c>
      <c r="G69">
        <v>1.174537907358621E-7</v>
      </c>
      <c r="H69">
        <v>1.856119727697029E-7</v>
      </c>
      <c r="I69">
        <v>3.0184892918069791E-7</v>
      </c>
      <c r="J69">
        <v>2.7149023263676009E-7</v>
      </c>
      <c r="K69">
        <v>1.3749814977911169E-7</v>
      </c>
      <c r="L69">
        <v>2.931409329291937E-7</v>
      </c>
      <c r="M69">
        <v>2.3033774121562009E-7</v>
      </c>
      <c r="N69">
        <v>9.6965791857648579E-7</v>
      </c>
      <c r="O69">
        <v>5.9140798903195065E-7</v>
      </c>
      <c r="P69">
        <v>9.9543866205599683E-8</v>
      </c>
      <c r="Q69">
        <v>6.9176257158552447E-8</v>
      </c>
      <c r="R69">
        <v>1.020386210836556E-7</v>
      </c>
      <c r="S69">
        <v>0</v>
      </c>
      <c r="T69">
        <v>1.522762362008859E-7</v>
      </c>
      <c r="U69">
        <v>0</v>
      </c>
      <c r="V69">
        <v>0</v>
      </c>
      <c r="W69">
        <v>7.1037634892238037E-8</v>
      </c>
      <c r="X69">
        <v>6.3782604550786128E-8</v>
      </c>
      <c r="Y69">
        <v>0</v>
      </c>
      <c r="Z69">
        <v>1.482906299606988E-7</v>
      </c>
      <c r="AA69">
        <v>4.5367284604286179E-7</v>
      </c>
      <c r="AB69">
        <v>2.9251316434696779E-6</v>
      </c>
      <c r="AC69">
        <v>0</v>
      </c>
      <c r="AD69">
        <v>0</v>
      </c>
      <c r="AE69">
        <v>0</v>
      </c>
      <c r="AF69">
        <v>0</v>
      </c>
      <c r="AG69">
        <v>0</v>
      </c>
      <c r="AH69">
        <v>0</v>
      </c>
      <c r="AI69">
        <v>0</v>
      </c>
      <c r="AJ69">
        <v>2.134443626032886E-10</v>
      </c>
      <c r="AK69">
        <v>0</v>
      </c>
      <c r="AL69">
        <v>0</v>
      </c>
      <c r="AM69">
        <v>2.8491725745638531E-7</v>
      </c>
      <c r="AN69">
        <v>0</v>
      </c>
      <c r="AO69">
        <v>0</v>
      </c>
      <c r="AP69">
        <v>0.34740851840704912</v>
      </c>
      <c r="AQ69">
        <v>0</v>
      </c>
      <c r="AR69">
        <v>0</v>
      </c>
      <c r="AS69">
        <v>0</v>
      </c>
      <c r="AT69">
        <v>0</v>
      </c>
      <c r="AU69">
        <v>0.95187805282124749</v>
      </c>
    </row>
    <row r="70" spans="1:47" x14ac:dyDescent="0.25">
      <c r="A70" s="146"/>
      <c r="B70" s="1" t="s">
        <v>31</v>
      </c>
      <c r="C70" s="1">
        <v>29</v>
      </c>
      <c r="D70" s="1" t="s">
        <v>68</v>
      </c>
      <c r="E70">
        <v>2.3803544511228589E-9</v>
      </c>
      <c r="F70">
        <v>1.9212147433580309E-9</v>
      </c>
      <c r="G70">
        <v>1.3323581684805069E-9</v>
      </c>
      <c r="H70">
        <v>2.1209454770309058E-9</v>
      </c>
      <c r="I70">
        <v>3.2243797077267498E-9</v>
      </c>
      <c r="J70">
        <v>3.0886064387153649E-9</v>
      </c>
      <c r="K70">
        <v>0</v>
      </c>
      <c r="L70">
        <v>3.328698312598087E-9</v>
      </c>
      <c r="M70">
        <v>2.6159495069295849E-9</v>
      </c>
      <c r="N70">
        <v>1.103494957052415E-8</v>
      </c>
      <c r="O70">
        <v>6.3746002473471631E-9</v>
      </c>
      <c r="P70">
        <v>1.136820463419569E-9</v>
      </c>
      <c r="Q70">
        <v>7.8470338852691468E-10</v>
      </c>
      <c r="R70">
        <v>1.159979864509111E-9</v>
      </c>
      <c r="S70">
        <v>0</v>
      </c>
      <c r="T70">
        <v>1.7294214358004859E-9</v>
      </c>
      <c r="U70">
        <v>0</v>
      </c>
      <c r="V70">
        <v>0</v>
      </c>
      <c r="W70">
        <v>7.9843373719666372E-10</v>
      </c>
      <c r="X70">
        <v>7.2428336130225865E-10</v>
      </c>
      <c r="Y70">
        <v>0</v>
      </c>
      <c r="Z70">
        <v>1.6618573025529679E-9</v>
      </c>
      <c r="AA70">
        <v>3.647348586056296E-9</v>
      </c>
      <c r="AB70">
        <v>3.3297819983493883E-8</v>
      </c>
      <c r="AC70">
        <v>0</v>
      </c>
      <c r="AD70">
        <v>0</v>
      </c>
      <c r="AE70">
        <v>0</v>
      </c>
      <c r="AF70">
        <v>0</v>
      </c>
      <c r="AG70">
        <v>0</v>
      </c>
      <c r="AH70">
        <v>0</v>
      </c>
      <c r="AI70">
        <v>0</v>
      </c>
      <c r="AJ70">
        <v>0</v>
      </c>
      <c r="AK70">
        <v>0</v>
      </c>
      <c r="AL70">
        <v>0</v>
      </c>
      <c r="AM70">
        <v>2.6756037178305949E-9</v>
      </c>
      <c r="AN70">
        <v>0</v>
      </c>
      <c r="AO70">
        <v>0</v>
      </c>
      <c r="AP70">
        <v>3.9395708979480578E-3</v>
      </c>
      <c r="AQ70">
        <v>0</v>
      </c>
      <c r="AR70">
        <v>0</v>
      </c>
      <c r="AS70">
        <v>0</v>
      </c>
      <c r="AT70">
        <v>0</v>
      </c>
      <c r="AU70">
        <v>1.076468475643831E-2</v>
      </c>
    </row>
    <row r="71" spans="1:47" x14ac:dyDescent="0.25">
      <c r="A71" s="146"/>
      <c r="B71" s="1" t="s">
        <v>32</v>
      </c>
      <c r="C71" s="1">
        <v>30</v>
      </c>
      <c r="D71" s="1" t="s">
        <v>69</v>
      </c>
      <c r="E71">
        <v>1.2017290626093799E-6</v>
      </c>
      <c r="F71">
        <v>1.0937055015056581E-6</v>
      </c>
      <c r="G71">
        <v>6.9668932059625047E-7</v>
      </c>
      <c r="H71">
        <v>3.275351793853154E-6</v>
      </c>
      <c r="I71">
        <v>6.1780041811496493E-6</v>
      </c>
      <c r="J71">
        <v>2.699127910199206E-6</v>
      </c>
      <c r="K71">
        <v>2.8946997086942282E-5</v>
      </c>
      <c r="L71">
        <v>6.3651027121772026E-6</v>
      </c>
      <c r="M71">
        <v>1.9702283286065951E-6</v>
      </c>
      <c r="N71">
        <v>1.08631842112645E-5</v>
      </c>
      <c r="O71">
        <v>1.257459202167481E-5</v>
      </c>
      <c r="P71">
        <v>1.5612959304538409E-6</v>
      </c>
      <c r="Q71">
        <v>3.6993859527934488E-7</v>
      </c>
      <c r="R71">
        <v>3.8054218608058871E-7</v>
      </c>
      <c r="S71">
        <v>0</v>
      </c>
      <c r="T71">
        <v>4.555583725065499E-7</v>
      </c>
      <c r="U71">
        <v>0</v>
      </c>
      <c r="V71">
        <v>0</v>
      </c>
      <c r="W71">
        <v>3.4574179201455098E-7</v>
      </c>
      <c r="X71">
        <v>4.4596749257091002E-7</v>
      </c>
      <c r="Y71">
        <v>6.884425861545996E-6</v>
      </c>
      <c r="Z71">
        <v>5.6124906616267306E-6</v>
      </c>
      <c r="AA71">
        <v>9.8596805183281783E-6</v>
      </c>
      <c r="AB71">
        <v>1.5937952248826541E-5</v>
      </c>
      <c r="AC71">
        <v>2.4094835614317871E-7</v>
      </c>
      <c r="AD71">
        <v>1.4298443551896149E-7</v>
      </c>
      <c r="AE71">
        <v>9.7095462444206315E-7</v>
      </c>
      <c r="AF71">
        <v>3.4276781424126823E-8</v>
      </c>
      <c r="AG71">
        <v>0</v>
      </c>
      <c r="AH71">
        <v>2.513807283823197E-8</v>
      </c>
      <c r="AI71">
        <v>1.0004369059474381E-7</v>
      </c>
      <c r="AJ71">
        <v>2.7243614226758651E-6</v>
      </c>
      <c r="AK71">
        <v>0</v>
      </c>
      <c r="AL71">
        <v>1.785755913600414E-6</v>
      </c>
      <c r="AM71">
        <v>3.068757178806297E-7</v>
      </c>
      <c r="AN71">
        <v>0</v>
      </c>
      <c r="AO71">
        <v>1.30173510705833E-6</v>
      </c>
      <c r="AP71">
        <v>0</v>
      </c>
      <c r="AQ71">
        <v>0</v>
      </c>
      <c r="AR71">
        <v>0</v>
      </c>
      <c r="AS71">
        <v>0</v>
      </c>
      <c r="AT71">
        <v>0</v>
      </c>
      <c r="AU71">
        <v>4.7163925351692546</v>
      </c>
    </row>
    <row r="72" spans="1:47" x14ac:dyDescent="0.25">
      <c r="A72" s="146"/>
      <c r="B72" s="1" t="s">
        <v>33</v>
      </c>
      <c r="C72" s="1">
        <v>31</v>
      </c>
      <c r="D72" s="1" t="s">
        <v>70</v>
      </c>
      <c r="E72">
        <v>2.2516467926256189E-7</v>
      </c>
      <c r="F72">
        <v>1.801122591521704E-7</v>
      </c>
      <c r="G72">
        <v>1.2454875450569251E-7</v>
      </c>
      <c r="H72">
        <v>1.9401993354719499E-7</v>
      </c>
      <c r="I72">
        <v>3.1838624710111008E-7</v>
      </c>
      <c r="J72">
        <v>2.862651275334831E-7</v>
      </c>
      <c r="K72">
        <v>1.299719646705464E-7</v>
      </c>
      <c r="L72">
        <v>3.1022707974474661E-7</v>
      </c>
      <c r="M72">
        <v>2.4369127231122859E-7</v>
      </c>
      <c r="N72">
        <v>1.02151940513517E-6</v>
      </c>
      <c r="O72">
        <v>3.1493810695061488E-5</v>
      </c>
      <c r="P72">
        <v>1.0529162751275029E-7</v>
      </c>
      <c r="Q72">
        <v>7.3356758458611638E-8</v>
      </c>
      <c r="R72">
        <v>1.077485234126682E-7</v>
      </c>
      <c r="S72">
        <v>0</v>
      </c>
      <c r="T72">
        <v>1.6110055822951641E-7</v>
      </c>
      <c r="U72">
        <v>0</v>
      </c>
      <c r="V72">
        <v>0</v>
      </c>
      <c r="W72">
        <v>7.5131756898958068E-8</v>
      </c>
      <c r="X72">
        <v>6.7497780943809859E-8</v>
      </c>
      <c r="Y72">
        <v>0</v>
      </c>
      <c r="Z72">
        <v>1.556217825411798E-7</v>
      </c>
      <c r="AA72">
        <v>4.8011588827202251E-7</v>
      </c>
      <c r="AB72">
        <v>3.080602993829493E-6</v>
      </c>
      <c r="AC72">
        <v>0</v>
      </c>
      <c r="AD72">
        <v>0</v>
      </c>
      <c r="AE72">
        <v>0</v>
      </c>
      <c r="AF72">
        <v>0</v>
      </c>
      <c r="AG72">
        <v>0</v>
      </c>
      <c r="AH72">
        <v>0</v>
      </c>
      <c r="AI72">
        <v>0</v>
      </c>
      <c r="AJ72">
        <v>7.6241544213811454E-11</v>
      </c>
      <c r="AK72">
        <v>0</v>
      </c>
      <c r="AL72">
        <v>0</v>
      </c>
      <c r="AM72">
        <v>2.9623017016844381E-7</v>
      </c>
      <c r="AN72">
        <v>0</v>
      </c>
      <c r="AO72">
        <v>0</v>
      </c>
      <c r="AP72">
        <v>0.36863577447102963</v>
      </c>
      <c r="AQ72">
        <v>0</v>
      </c>
      <c r="AR72">
        <v>0</v>
      </c>
      <c r="AS72">
        <v>0</v>
      </c>
      <c r="AT72">
        <v>0</v>
      </c>
      <c r="AU72">
        <v>1.45796265299117</v>
      </c>
    </row>
    <row r="73" spans="1:47" x14ac:dyDescent="0.25">
      <c r="A73" s="146"/>
      <c r="B73" s="1" t="s">
        <v>34</v>
      </c>
      <c r="C73" s="1">
        <v>32</v>
      </c>
      <c r="D73" s="1" t="s">
        <v>71</v>
      </c>
      <c r="E73">
        <v>7.9794424060762161E-5</v>
      </c>
      <c r="F73">
        <v>4.4940839402682998E-4</v>
      </c>
      <c r="G73">
        <v>2.037335927088737E-4</v>
      </c>
      <c r="H73">
        <v>5.063723520624455E-3</v>
      </c>
      <c r="I73">
        <v>2.52929583076508E-3</v>
      </c>
      <c r="J73">
        <v>5.8526572929566505E-4</v>
      </c>
      <c r="K73">
        <v>0.25220674157991563</v>
      </c>
      <c r="L73">
        <v>1.6453356899370459E-2</v>
      </c>
      <c r="M73">
        <v>1.6181258454636049E-3</v>
      </c>
      <c r="N73">
        <v>3.3975225375157949E-3</v>
      </c>
      <c r="O73">
        <v>3.2023507533258631E-3</v>
      </c>
      <c r="P73">
        <v>3.8497091883320152E-4</v>
      </c>
      <c r="Q73">
        <v>3.1778937427177163E-5</v>
      </c>
      <c r="R73">
        <v>0</v>
      </c>
      <c r="S73">
        <v>0</v>
      </c>
      <c r="T73">
        <v>2.6967461073218381E-4</v>
      </c>
      <c r="U73">
        <v>5.0422649340372205E-4</v>
      </c>
      <c r="V73">
        <v>2.2197743646579679E-4</v>
      </c>
      <c r="W73">
        <v>1.3455327306076371E-4</v>
      </c>
      <c r="X73">
        <v>2.7624080060038132E-4</v>
      </c>
      <c r="Y73">
        <v>3.7904905472744228E-2</v>
      </c>
      <c r="Z73">
        <v>3.7619774288271658E-2</v>
      </c>
      <c r="AA73">
        <v>2.5491895322586808E-2</v>
      </c>
      <c r="AB73">
        <v>1.008947290851335E-3</v>
      </c>
      <c r="AC73">
        <v>0.14173132104792741</v>
      </c>
      <c r="AD73">
        <v>0.33742828527755142</v>
      </c>
      <c r="AE73">
        <v>1.4385058424943001E-7</v>
      </c>
      <c r="AF73">
        <v>4.1784908183709561E-3</v>
      </c>
      <c r="AG73">
        <v>6.9031868386620497E-4</v>
      </c>
      <c r="AH73">
        <v>6.4777333730792154E-4</v>
      </c>
      <c r="AI73">
        <v>5.9182781119978562E-3</v>
      </c>
      <c r="AJ73">
        <v>4.4616277785689593E-2</v>
      </c>
      <c r="AK73">
        <v>0</v>
      </c>
      <c r="AL73">
        <v>4.3213728402835987E-2</v>
      </c>
      <c r="AM73">
        <v>1.451453949155216E-4</v>
      </c>
      <c r="AN73">
        <v>0</v>
      </c>
      <c r="AO73">
        <v>0.1123351182673977</v>
      </c>
      <c r="AP73">
        <v>0</v>
      </c>
      <c r="AQ73">
        <v>0</v>
      </c>
      <c r="AR73">
        <v>0</v>
      </c>
      <c r="AS73">
        <v>0</v>
      </c>
      <c r="AT73">
        <v>0</v>
      </c>
      <c r="AU73">
        <v>7253.9164731352103</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9.540356145544005E-6</v>
      </c>
      <c r="F76">
        <v>3.7275027828518391E-5</v>
      </c>
      <c r="G76">
        <v>5.8014573153681488E-5</v>
      </c>
      <c r="H76">
        <v>1.205943990713072E-4</v>
      </c>
      <c r="I76">
        <v>2.4510249690786932E-4</v>
      </c>
      <c r="J76">
        <v>1.6134607850132779E-4</v>
      </c>
      <c r="K76">
        <v>4.7499287799560612E-5</v>
      </c>
      <c r="L76">
        <v>1.231131612356576E-5</v>
      </c>
      <c r="M76">
        <v>1.130398702188228E-4</v>
      </c>
      <c r="N76">
        <v>2.1617638313833898E-3</v>
      </c>
      <c r="O76">
        <v>9.5922405864316742E-4</v>
      </c>
      <c r="P76">
        <v>8.8477587573819515E-5</v>
      </c>
      <c r="Q76">
        <v>3.3993297330419113E-5</v>
      </c>
      <c r="R76">
        <v>1.8395611310751639E-5</v>
      </c>
      <c r="S76">
        <v>0</v>
      </c>
      <c r="T76">
        <v>3.2181600767694959E-6</v>
      </c>
      <c r="U76">
        <v>3.919712485966661E-5</v>
      </c>
      <c r="V76">
        <v>2.9226945039186651E-5</v>
      </c>
      <c r="W76">
        <v>4.5778700270739807E-5</v>
      </c>
      <c r="X76">
        <v>4.7088035596829223E-5</v>
      </c>
      <c r="Y76">
        <v>2.7445258498355602E-4</v>
      </c>
      <c r="Z76">
        <v>1.125679559868217E-4</v>
      </c>
      <c r="AA76">
        <v>1.8677882304159238E-5</v>
      </c>
      <c r="AB76">
        <v>2.8031663519722428E-5</v>
      </c>
      <c r="AC76">
        <v>2.514351444988435E-6</v>
      </c>
      <c r="AD76">
        <v>2.411665455597654E-6</v>
      </c>
      <c r="AE76">
        <v>9.2810352537563043E-6</v>
      </c>
      <c r="AF76">
        <v>1.1270324245156511E-5</v>
      </c>
      <c r="AG76">
        <v>3.2988315052466367E-7</v>
      </c>
      <c r="AH76">
        <v>1.9524040487254559E-5</v>
      </c>
      <c r="AI76">
        <v>3.138721076069684E-6</v>
      </c>
      <c r="AJ76">
        <v>4.1348903166796943E-5</v>
      </c>
      <c r="AK76">
        <v>0</v>
      </c>
      <c r="AL76">
        <v>3.8721715377880127E-5</v>
      </c>
      <c r="AM76">
        <v>9.0661705796085137E-4</v>
      </c>
      <c r="AN76">
        <v>0</v>
      </c>
      <c r="AO76">
        <v>1.9294952184580349E-6</v>
      </c>
      <c r="AP76">
        <v>75.897851471342904</v>
      </c>
      <c r="AQ76">
        <v>0</v>
      </c>
      <c r="AR76">
        <v>5.2000993591454971</v>
      </c>
      <c r="AS76">
        <v>0</v>
      </c>
      <c r="AT76">
        <v>0</v>
      </c>
      <c r="AU76">
        <v>394.17483278232072</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U84" si="0">E5+E42</f>
        <v>0.14289064737900761</v>
      </c>
      <c r="F79">
        <f t="shared" si="0"/>
        <v>0.20385882439087832</v>
      </c>
      <c r="G79">
        <f t="shared" si="0"/>
        <v>2.0002620936279786E-5</v>
      </c>
      <c r="H79">
        <f t="shared" si="0"/>
        <v>1.233182736080223E-9</v>
      </c>
      <c r="I79">
        <f t="shared" si="0"/>
        <v>8.816438429766285E-11</v>
      </c>
      <c r="J79">
        <f t="shared" si="0"/>
        <v>1.2114798722744069E-3</v>
      </c>
      <c r="K79">
        <f t="shared" si="0"/>
        <v>1.29158967166251E-5</v>
      </c>
      <c r="L79">
        <f t="shared" si="0"/>
        <v>2.0922891280509388E-4</v>
      </c>
      <c r="M79">
        <f t="shared" si="0"/>
        <v>6.0180398398589909E-4</v>
      </c>
      <c r="N79">
        <f t="shared" si="0"/>
        <v>2.6161829078326798E-10</v>
      </c>
      <c r="O79">
        <f t="shared" si="0"/>
        <v>3.6486276415502232E-10</v>
      </c>
      <c r="P79">
        <f t="shared" si="0"/>
        <v>2.798991069083353E-3</v>
      </c>
      <c r="Q79">
        <f t="shared" si="0"/>
        <v>3.702272752702641E-3</v>
      </c>
      <c r="R79">
        <f t="shared" si="0"/>
        <v>8.306127620206628E-7</v>
      </c>
      <c r="S79">
        <f t="shared" si="0"/>
        <v>0</v>
      </c>
      <c r="T79">
        <f t="shared" si="0"/>
        <v>1.168657956780905E-6</v>
      </c>
      <c r="U79">
        <f t="shared" si="0"/>
        <v>5.427330269905255E-9</v>
      </c>
      <c r="V79">
        <f t="shared" si="0"/>
        <v>1.112626667666281E-8</v>
      </c>
      <c r="W79">
        <f t="shared" si="0"/>
        <v>3.8978978312476499E-4</v>
      </c>
      <c r="X79">
        <f t="shared" si="0"/>
        <v>2.5279215286632485E-4</v>
      </c>
      <c r="Y79">
        <f t="shared" si="0"/>
        <v>0</v>
      </c>
      <c r="Z79">
        <f t="shared" si="0"/>
        <v>2.3438369480979997E-6</v>
      </c>
      <c r="AA79">
        <f t="shared" si="0"/>
        <v>3.2221919303560985E-4</v>
      </c>
      <c r="AB79">
        <f t="shared" si="0"/>
        <v>2.1425847143524102E-4</v>
      </c>
      <c r="AC79">
        <f t="shared" si="0"/>
        <v>6.2648070532236207E-5</v>
      </c>
      <c r="AD79">
        <f t="shared" si="0"/>
        <v>2.2679774225825062E-4</v>
      </c>
      <c r="AE79">
        <f t="shared" si="0"/>
        <v>6.3601899012458542E-4</v>
      </c>
      <c r="AF79">
        <f t="shared" si="0"/>
        <v>1.9325686180232354E-5</v>
      </c>
      <c r="AG79">
        <f t="shared" si="0"/>
        <v>0</v>
      </c>
      <c r="AH79">
        <f t="shared" si="0"/>
        <v>2.907823373750957E-4</v>
      </c>
      <c r="AI79">
        <f t="shared" si="0"/>
        <v>2.2510961164587898E-3</v>
      </c>
      <c r="AJ79">
        <f t="shared" si="0"/>
        <v>3.0720223841813258E-4</v>
      </c>
      <c r="AK79">
        <f t="shared" si="0"/>
        <v>0</v>
      </c>
      <c r="AL79">
        <f t="shared" si="0"/>
        <v>3.1193727481981651E-4</v>
      </c>
      <c r="AM79">
        <f t="shared" si="0"/>
        <v>1.8410250043189439E-4</v>
      </c>
      <c r="AN79">
        <f t="shared" si="0"/>
        <v>0</v>
      </c>
      <c r="AO79">
        <f t="shared" si="0"/>
        <v>1.046003615544815E-3</v>
      </c>
      <c r="AP79">
        <f t="shared" si="0"/>
        <v>34443.9761603027</v>
      </c>
      <c r="AQ79">
        <f t="shared" si="0"/>
        <v>0</v>
      </c>
      <c r="AR79">
        <f t="shared" si="0"/>
        <v>2087.6322655215577</v>
      </c>
      <c r="AS79">
        <f t="shared" si="0"/>
        <v>19319.470265610609</v>
      </c>
      <c r="AT79">
        <f t="shared" si="0"/>
        <v>89865.690585204575</v>
      </c>
      <c r="AU79">
        <f t="shared" si="0"/>
        <v>19426.55888017948</v>
      </c>
    </row>
    <row r="80" spans="1:47" x14ac:dyDescent="0.25">
      <c r="A80" s="146"/>
      <c r="B80" s="1" t="s">
        <v>4</v>
      </c>
      <c r="C80" s="1" t="s">
        <v>4</v>
      </c>
      <c r="D80" s="1" t="s">
        <v>41</v>
      </c>
      <c r="E80">
        <f t="shared" si="0"/>
        <v>7.2859135301579558E-2</v>
      </c>
      <c r="F80">
        <f t="shared" si="0"/>
        <v>0.12790401146821567</v>
      </c>
      <c r="G80">
        <f t="shared" si="0"/>
        <v>1.9009281634332503E-3</v>
      </c>
      <c r="H80">
        <f t="shared" si="0"/>
        <v>3.5957894158066797E-4</v>
      </c>
      <c r="I80">
        <f t="shared" si="0"/>
        <v>2.7657095405356847E-3</v>
      </c>
      <c r="J80">
        <f t="shared" si="0"/>
        <v>6.9310169075896882E-3</v>
      </c>
      <c r="K80">
        <f t="shared" si="0"/>
        <v>1.1975682157711658E-4</v>
      </c>
      <c r="L80">
        <f t="shared" si="0"/>
        <v>3.0252819180354371E-2</v>
      </c>
      <c r="M80">
        <f t="shared" si="0"/>
        <v>1.536014219638239E-2</v>
      </c>
      <c r="N80">
        <f t="shared" si="0"/>
        <v>5.4268893701007797E-3</v>
      </c>
      <c r="O80">
        <f t="shared" si="0"/>
        <v>3.5579293708460804E-5</v>
      </c>
      <c r="P80">
        <f t="shared" si="0"/>
        <v>3.0094401875822409E-3</v>
      </c>
      <c r="Q80">
        <f t="shared" si="0"/>
        <v>2.2979547640740736E-3</v>
      </c>
      <c r="R80">
        <f t="shared" si="0"/>
        <v>6.1898726429227382E-4</v>
      </c>
      <c r="S80">
        <f t="shared" si="0"/>
        <v>0</v>
      </c>
      <c r="T80">
        <f t="shared" si="0"/>
        <v>9.4916428801938466E-4</v>
      </c>
      <c r="U80">
        <f t="shared" si="0"/>
        <v>2.8173689578977249E-3</v>
      </c>
      <c r="V80">
        <f t="shared" si="0"/>
        <v>7.4908162959856058E-3</v>
      </c>
      <c r="W80">
        <f t="shared" si="0"/>
        <v>1.0487738346115582E-2</v>
      </c>
      <c r="X80">
        <f t="shared" si="0"/>
        <v>8.3958001265625418E-3</v>
      </c>
      <c r="Y80">
        <f t="shared" si="0"/>
        <v>9.4106013343111172E-4</v>
      </c>
      <c r="Z80">
        <f t="shared" si="0"/>
        <v>2.9624278384887412E-3</v>
      </c>
      <c r="AA80">
        <f t="shared" si="0"/>
        <v>4.6822627946878533E-2</v>
      </c>
      <c r="AB80">
        <f t="shared" si="0"/>
        <v>1.7249049023731835E-4</v>
      </c>
      <c r="AC80">
        <f t="shared" si="0"/>
        <v>2.7988109671538029E-3</v>
      </c>
      <c r="AD80">
        <f t="shared" si="0"/>
        <v>4.3870466558227801E-3</v>
      </c>
      <c r="AE80">
        <f t="shared" si="0"/>
        <v>5.2212253152487537E-3</v>
      </c>
      <c r="AF80">
        <f t="shared" si="0"/>
        <v>2.0654605490257514E-6</v>
      </c>
      <c r="AG80">
        <f t="shared" si="0"/>
        <v>0</v>
      </c>
      <c r="AH80">
        <f t="shared" si="0"/>
        <v>4.124082633928326E-5</v>
      </c>
      <c r="AI80">
        <f t="shared" si="0"/>
        <v>3.0482997253590566E-3</v>
      </c>
      <c r="AJ80">
        <f t="shared" si="0"/>
        <v>1.0692093964184961E-3</v>
      </c>
      <c r="AK80">
        <f t="shared" si="0"/>
        <v>0</v>
      </c>
      <c r="AL80">
        <f t="shared" si="0"/>
        <v>1.0881639006689284E-3</v>
      </c>
      <c r="AM80">
        <f t="shared" si="0"/>
        <v>9.9679831534398413E-4</v>
      </c>
      <c r="AN80">
        <f t="shared" si="0"/>
        <v>0</v>
      </c>
      <c r="AO80">
        <f t="shared" si="0"/>
        <v>3.358575722297634E-3</v>
      </c>
      <c r="AP80">
        <f t="shared" si="0"/>
        <v>104719.76934989571</v>
      </c>
      <c r="AQ80">
        <f t="shared" si="0"/>
        <v>338.93222302725928</v>
      </c>
      <c r="AR80">
        <f t="shared" si="0"/>
        <v>0</v>
      </c>
      <c r="AS80">
        <f t="shared" si="0"/>
        <v>63705.534812230311</v>
      </c>
      <c r="AT80">
        <f t="shared" si="0"/>
        <v>181869.41432847679</v>
      </c>
      <c r="AU80">
        <f t="shared" si="0"/>
        <v>49426.99561571097</v>
      </c>
    </row>
    <row r="81" spans="1:47" x14ac:dyDescent="0.25">
      <c r="A81" s="146"/>
      <c r="B81" s="1" t="s">
        <v>5</v>
      </c>
      <c r="C81" s="1" t="s">
        <v>5</v>
      </c>
      <c r="D81" s="1" t="s">
        <v>42</v>
      </c>
      <c r="E81">
        <f t="shared" si="0"/>
        <v>2.485987603839156E-3</v>
      </c>
      <c r="F81">
        <f t="shared" si="0"/>
        <v>7.8595640129273578E-4</v>
      </c>
      <c r="G81">
        <f t="shared" si="0"/>
        <v>1.3025861160756557E-2</v>
      </c>
      <c r="H81">
        <f t="shared" si="0"/>
        <v>4.1460167719302812E-4</v>
      </c>
      <c r="I81">
        <f t="shared" si="0"/>
        <v>5.212697434562577E-4</v>
      </c>
      <c r="J81">
        <f t="shared" si="0"/>
        <v>2.810992383824835E-4</v>
      </c>
      <c r="K81">
        <f t="shared" si="0"/>
        <v>2.7187909872219332E-5</v>
      </c>
      <c r="L81">
        <f t="shared" si="0"/>
        <v>5.7065107459066127E-4</v>
      </c>
      <c r="M81">
        <f t="shared" si="0"/>
        <v>1.9692370276001869E-4</v>
      </c>
      <c r="N81">
        <f t="shared" si="0"/>
        <v>8.007026188205273E-5</v>
      </c>
      <c r="O81">
        <f t="shared" si="0"/>
        <v>4.2058385486048338E-5</v>
      </c>
      <c r="P81">
        <f t="shared" si="0"/>
        <v>3.4924817592440179E-3</v>
      </c>
      <c r="Q81">
        <f t="shared" si="0"/>
        <v>5.2490945165021988E-4</v>
      </c>
      <c r="R81">
        <f t="shared" si="0"/>
        <v>3.1135170740214751E-6</v>
      </c>
      <c r="S81">
        <f t="shared" si="0"/>
        <v>0</v>
      </c>
      <c r="T81">
        <f t="shared" si="0"/>
        <v>3.392922190111896E-4</v>
      </c>
      <c r="U81">
        <f t="shared" si="0"/>
        <v>9.4501679148417423E-4</v>
      </c>
      <c r="V81">
        <f t="shared" si="0"/>
        <v>1.3856238477466946E-3</v>
      </c>
      <c r="W81">
        <f t="shared" si="0"/>
        <v>1.1001631320353964E-3</v>
      </c>
      <c r="X81">
        <f t="shared" si="0"/>
        <v>1.2424157275979439E-3</v>
      </c>
      <c r="Y81">
        <f t="shared" si="0"/>
        <v>7.5064714864435193E-6</v>
      </c>
      <c r="Z81">
        <f t="shared" si="0"/>
        <v>3.7298676676830679E-5</v>
      </c>
      <c r="AA81">
        <f t="shared" si="0"/>
        <v>8.7833462545115456E-4</v>
      </c>
      <c r="AB81">
        <f t="shared" si="0"/>
        <v>1.8676705979200842E-5</v>
      </c>
      <c r="AC81">
        <f t="shared" si="0"/>
        <v>1.3428034447381995E-6</v>
      </c>
      <c r="AD81">
        <f t="shared" si="0"/>
        <v>1.0647728298974585E-6</v>
      </c>
      <c r="AE81">
        <f t="shared" si="0"/>
        <v>5.8257418282620158E-6</v>
      </c>
      <c r="AF81">
        <f t="shared" si="0"/>
        <v>1.0532457327046075E-6</v>
      </c>
      <c r="AG81">
        <f t="shared" si="0"/>
        <v>1.6813369531962669E-7</v>
      </c>
      <c r="AH81">
        <f t="shared" si="0"/>
        <v>7.8386365537616043E-6</v>
      </c>
      <c r="AI81">
        <f t="shared" si="0"/>
        <v>1.5783610185053232E-6</v>
      </c>
      <c r="AJ81">
        <f t="shared" si="0"/>
        <v>2.5020797155895678E-4</v>
      </c>
      <c r="AK81">
        <f t="shared" si="0"/>
        <v>0</v>
      </c>
      <c r="AL81">
        <f t="shared" si="0"/>
        <v>2.5448343673812771E-4</v>
      </c>
      <c r="AM81">
        <f t="shared" si="0"/>
        <v>8.472217249450699E-4</v>
      </c>
      <c r="AN81">
        <f t="shared" si="0"/>
        <v>0</v>
      </c>
      <c r="AO81">
        <f t="shared" si="0"/>
        <v>8.8676998099101634E-7</v>
      </c>
      <c r="AP81">
        <f t="shared" si="0"/>
        <v>59017.702100749826</v>
      </c>
      <c r="AQ81">
        <f t="shared" si="0"/>
        <v>0</v>
      </c>
      <c r="AR81">
        <f t="shared" si="0"/>
        <v>36352.098775916929</v>
      </c>
      <c r="AS81">
        <f t="shared" si="0"/>
        <v>61693.842441439068</v>
      </c>
      <c r="AT81">
        <f t="shared" si="0"/>
        <v>101976.03783627599</v>
      </c>
      <c r="AU81">
        <f t="shared" si="0"/>
        <v>61604.041187667579</v>
      </c>
    </row>
    <row r="82" spans="1:47" x14ac:dyDescent="0.25">
      <c r="A82" s="146"/>
      <c r="B82" s="1" t="s">
        <v>6</v>
      </c>
      <c r="C82" s="1" t="s">
        <v>6</v>
      </c>
      <c r="D82" s="1" t="s">
        <v>43</v>
      </c>
      <c r="E82">
        <f t="shared" si="0"/>
        <v>2.6216580999746737E-3</v>
      </c>
      <c r="F82">
        <f t="shared" si="0"/>
        <v>2.3214883832534264E-3</v>
      </c>
      <c r="G82">
        <f t="shared" si="0"/>
        <v>9.6535439515215791E-3</v>
      </c>
      <c r="H82">
        <f t="shared" si="0"/>
        <v>1.7487719885371834E-2</v>
      </c>
      <c r="I82">
        <f t="shared" si="0"/>
        <v>4.6255191958430119E-4</v>
      </c>
      <c r="J82">
        <f t="shared" si="0"/>
        <v>8.1921890559647588E-4</v>
      </c>
      <c r="K82">
        <f t="shared" si="0"/>
        <v>2.8362118709866889E-6</v>
      </c>
      <c r="L82">
        <f t="shared" si="0"/>
        <v>8.9131173008087459E-3</v>
      </c>
      <c r="M82">
        <f t="shared" si="0"/>
        <v>2.568858138436728E-3</v>
      </c>
      <c r="N82">
        <f t="shared" si="0"/>
        <v>1.0072647214954664E-4</v>
      </c>
      <c r="O82">
        <f t="shared" si="0"/>
        <v>1.1683760400769619E-5</v>
      </c>
      <c r="P82">
        <f t="shared" si="0"/>
        <v>2.981126158993833E-3</v>
      </c>
      <c r="Q82">
        <f t="shared" si="0"/>
        <v>9.2556257009505797E-4</v>
      </c>
      <c r="R82">
        <f t="shared" si="0"/>
        <v>3.0930025256887788E-6</v>
      </c>
      <c r="S82">
        <f t="shared" si="0"/>
        <v>0</v>
      </c>
      <c r="T82">
        <f t="shared" si="0"/>
        <v>2.0217923856640668E-4</v>
      </c>
      <c r="U82">
        <f t="shared" si="0"/>
        <v>8.1934787655402725E-5</v>
      </c>
      <c r="V82">
        <f t="shared" si="0"/>
        <v>8.8523621106154307E-5</v>
      </c>
      <c r="W82">
        <f t="shared" si="0"/>
        <v>4.1422180233136681E-4</v>
      </c>
      <c r="X82">
        <f t="shared" si="0"/>
        <v>5.2548636018678071E-4</v>
      </c>
      <c r="Y82">
        <f t="shared" si="0"/>
        <v>1.1236349611876645E-4</v>
      </c>
      <c r="Z82">
        <f t="shared" si="0"/>
        <v>7.1487416198173228E-4</v>
      </c>
      <c r="AA82">
        <f t="shared" si="0"/>
        <v>1.2340463417756246E-2</v>
      </c>
      <c r="AB82">
        <f t="shared" si="0"/>
        <v>1.1386671708697567E-5</v>
      </c>
      <c r="AC82">
        <f t="shared" si="0"/>
        <v>5.0603973667679614E-5</v>
      </c>
      <c r="AD82">
        <f t="shared" si="0"/>
        <v>9.5744607419752365E-5</v>
      </c>
      <c r="AE82">
        <f t="shared" si="0"/>
        <v>1.1687108804785574E-4</v>
      </c>
      <c r="AF82">
        <f t="shared" si="0"/>
        <v>7.2966440822002595E-7</v>
      </c>
      <c r="AG82">
        <f t="shared" si="0"/>
        <v>0</v>
      </c>
      <c r="AH82">
        <f t="shared" si="0"/>
        <v>2.0790562399579802E-6</v>
      </c>
      <c r="AI82">
        <f t="shared" si="0"/>
        <v>5.3898225615247497E-5</v>
      </c>
      <c r="AJ82">
        <f t="shared" si="0"/>
        <v>3.3521746305143565E-6</v>
      </c>
      <c r="AK82">
        <f t="shared" si="0"/>
        <v>0</v>
      </c>
      <c r="AL82">
        <f t="shared" si="0"/>
        <v>3.5073786969150441E-6</v>
      </c>
      <c r="AM82">
        <f t="shared" si="0"/>
        <v>2.584101918564862E-4</v>
      </c>
      <c r="AN82">
        <f t="shared" si="0"/>
        <v>0</v>
      </c>
      <c r="AO82">
        <f t="shared" si="0"/>
        <v>4.7514557534266997E-5</v>
      </c>
      <c r="AP82">
        <f t="shared" si="0"/>
        <v>0</v>
      </c>
      <c r="AQ82">
        <f t="shared" si="0"/>
        <v>0</v>
      </c>
      <c r="AR82">
        <f t="shared" si="0"/>
        <v>2.6426592517229589E-4</v>
      </c>
      <c r="AS82">
        <f t="shared" si="0"/>
        <v>3339.7659416551251</v>
      </c>
      <c r="AT82">
        <f t="shared" si="0"/>
        <v>5706.0206649166721</v>
      </c>
      <c r="AU82">
        <f t="shared" si="0"/>
        <v>2818.6828436206142</v>
      </c>
    </row>
    <row r="83" spans="1:47" x14ac:dyDescent="0.25">
      <c r="A83" s="146"/>
      <c r="B83" s="1" t="s">
        <v>7</v>
      </c>
      <c r="C83" s="1" t="s">
        <v>7</v>
      </c>
      <c r="D83" s="1" t="s">
        <v>44</v>
      </c>
      <c r="E83">
        <f t="shared" si="0"/>
        <v>1.1977517802415577E-3</v>
      </c>
      <c r="F83">
        <f t="shared" si="0"/>
        <v>4.340655503637933E-4</v>
      </c>
      <c r="G83">
        <f t="shared" si="0"/>
        <v>2.3644773836226669E-3</v>
      </c>
      <c r="H83">
        <f t="shared" si="0"/>
        <v>1.01468733452181E-2</v>
      </c>
      <c r="I83">
        <f t="shared" si="0"/>
        <v>0.12005904494408298</v>
      </c>
      <c r="J83">
        <f t="shared" si="0"/>
        <v>5.1134870933506823E-4</v>
      </c>
      <c r="K83">
        <f t="shared" si="0"/>
        <v>1.6675952172801267E-4</v>
      </c>
      <c r="L83">
        <f t="shared" si="0"/>
        <v>7.5392149059068229E-4</v>
      </c>
      <c r="M83">
        <f t="shared" si="0"/>
        <v>8.0404244597745487E-4</v>
      </c>
      <c r="N83">
        <f t="shared" si="0"/>
        <v>2.600205744236762E-3</v>
      </c>
      <c r="O83">
        <f t="shared" si="0"/>
        <v>2.2095925797959007E-2</v>
      </c>
      <c r="P83">
        <f t="shared" si="0"/>
        <v>1.8278285165473957E-3</v>
      </c>
      <c r="Q83">
        <f t="shared" si="0"/>
        <v>5.3140567953530435E-2</v>
      </c>
      <c r="R83">
        <f t="shared" si="0"/>
        <v>3.8300729181795585E-7</v>
      </c>
      <c r="S83">
        <f t="shared" si="0"/>
        <v>0</v>
      </c>
      <c r="T83">
        <f t="shared" si="0"/>
        <v>6.5511307558605611E-4</v>
      </c>
      <c r="U83">
        <f t="shared" si="0"/>
        <v>5.4930243339678872E-4</v>
      </c>
      <c r="V83">
        <f t="shared" si="0"/>
        <v>4.2392169325926948E-7</v>
      </c>
      <c r="W83">
        <f t="shared" si="0"/>
        <v>1.985302131081946E-4</v>
      </c>
      <c r="X83">
        <f t="shared" si="0"/>
        <v>7.02640977844888E-4</v>
      </c>
      <c r="Y83">
        <f t="shared" si="0"/>
        <v>7.0369294779970863E-4</v>
      </c>
      <c r="Z83">
        <f t="shared" si="0"/>
        <v>4.0015977385485929E-4</v>
      </c>
      <c r="AA83">
        <f t="shared" si="0"/>
        <v>1.1663845311246698E-3</v>
      </c>
      <c r="AB83">
        <f t="shared" si="0"/>
        <v>9.1805843737770092E-4</v>
      </c>
      <c r="AC83">
        <f t="shared" si="0"/>
        <v>4.825468012035671E-5</v>
      </c>
      <c r="AD83">
        <f t="shared" si="0"/>
        <v>5.9469902077490548E-5</v>
      </c>
      <c r="AE83">
        <f t="shared" si="0"/>
        <v>6.3695033386902038E-4</v>
      </c>
      <c r="AF83">
        <f t="shared" si="0"/>
        <v>5.3145254150219483E-4</v>
      </c>
      <c r="AG83">
        <f t="shared" si="0"/>
        <v>1.8441511581020244E-5</v>
      </c>
      <c r="AH83">
        <f t="shared" si="0"/>
        <v>3.6359523720281102E-3</v>
      </c>
      <c r="AI83">
        <f t="shared" si="0"/>
        <v>6.7522933855582688E-5</v>
      </c>
      <c r="AJ83">
        <f t="shared" si="0"/>
        <v>1.4810102505845435E-2</v>
      </c>
      <c r="AK83">
        <f t="shared" si="0"/>
        <v>0</v>
      </c>
      <c r="AL83">
        <f t="shared" si="0"/>
        <v>1.5031588168510869E-2</v>
      </c>
      <c r="AM83">
        <f t="shared" si="0"/>
        <v>6.6792972334103378E-3</v>
      </c>
      <c r="AN83">
        <f t="shared" si="0"/>
        <v>0</v>
      </c>
      <c r="AO83">
        <f t="shared" si="0"/>
        <v>1.5002275981909364E-4</v>
      </c>
      <c r="AP83">
        <f t="shared" si="0"/>
        <v>3855.6870459373781</v>
      </c>
      <c r="AQ83">
        <f t="shared" si="0"/>
        <v>0</v>
      </c>
      <c r="AR83">
        <f t="shared" si="0"/>
        <v>0.4550543284598989</v>
      </c>
      <c r="AS83">
        <f t="shared" si="0"/>
        <v>3286.4062093040811</v>
      </c>
      <c r="AT83">
        <f t="shared" si="0"/>
        <v>26172.50370190488</v>
      </c>
      <c r="AU83">
        <f t="shared" si="0"/>
        <v>5494.3219572922326</v>
      </c>
    </row>
    <row r="84" spans="1:47" x14ac:dyDescent="0.25">
      <c r="A84" s="146"/>
      <c r="B84" s="1" t="s">
        <v>8</v>
      </c>
      <c r="C84" s="1" t="s">
        <v>8</v>
      </c>
      <c r="D84" s="1" t="s">
        <v>45</v>
      </c>
      <c r="E84">
        <f t="shared" si="0"/>
        <v>5.4702578574054687E-3</v>
      </c>
      <c r="F84">
        <f t="shared" si="0"/>
        <v>7.7272405163356702E-3</v>
      </c>
      <c r="G84">
        <f t="shared" si="0"/>
        <v>1.9925871745823213E-3</v>
      </c>
      <c r="H84">
        <f t="shared" si="0"/>
        <v>1.0208968768120091E-2</v>
      </c>
      <c r="I84">
        <f t="shared" si="0"/>
        <v>5.440677022588011E-3</v>
      </c>
      <c r="J84">
        <f t="shared" si="0"/>
        <v>0.12724988336732251</v>
      </c>
      <c r="K84">
        <f t="shared" si="0"/>
        <v>3.0014115992447448E-3</v>
      </c>
      <c r="L84">
        <f t="shared" si="0"/>
        <v>7.4524894906562679E-3</v>
      </c>
      <c r="M84">
        <f t="shared" si="0"/>
        <v>1.7349966164121013E-2</v>
      </c>
      <c r="N84">
        <f t="shared" si="0"/>
        <v>7.1259538378093661E-4</v>
      </c>
      <c r="O84">
        <f t="shared" si="0"/>
        <v>1.1896817339729266E-3</v>
      </c>
      <c r="P84">
        <f t="shared" si="0"/>
        <v>3.9991578571847552E-3</v>
      </c>
      <c r="Q84">
        <f t="shared" si="0"/>
        <v>2.152187099805576E-3</v>
      </c>
      <c r="R84">
        <f t="shared" si="0"/>
        <v>7.0894536133256554E-5</v>
      </c>
      <c r="S84">
        <f t="shared" si="0"/>
        <v>0</v>
      </c>
      <c r="T84">
        <f t="shared" si="0"/>
        <v>5.5227773422551621E-4</v>
      </c>
      <c r="U84">
        <f t="shared" si="0"/>
        <v>1.5259277894791089E-3</v>
      </c>
      <c r="V84">
        <f t="shared" si="0"/>
        <v>6.5561101286522934E-4</v>
      </c>
      <c r="W84">
        <f t="shared" si="0"/>
        <v>8.2239795388150665E-3</v>
      </c>
      <c r="X84">
        <f t="shared" si="0"/>
        <v>6.708060083299279E-3</v>
      </c>
      <c r="Y84">
        <f t="shared" si="0"/>
        <v>6.1377132260502542E-4</v>
      </c>
      <c r="Z84">
        <f t="shared" si="0"/>
        <v>4.0133949805529583E-3</v>
      </c>
      <c r="AA84">
        <f t="shared" si="0"/>
        <v>1.0038937821041316E-2</v>
      </c>
      <c r="AB84">
        <f t="shared" si="0"/>
        <v>7.0928464780638245E-4</v>
      </c>
      <c r="AC84">
        <f t="shared" si="0"/>
        <v>6.7944162129652082E-5</v>
      </c>
      <c r="AD84">
        <f t="shared" si="0"/>
        <v>7.5616332612313088E-5</v>
      </c>
      <c r="AE84">
        <f t="shared" si="0"/>
        <v>4.1131780114832809E-4</v>
      </c>
      <c r="AF84">
        <f t="shared" si="0"/>
        <v>2.2914468242900485E-4</v>
      </c>
      <c r="AG84">
        <f t="shared" si="0"/>
        <v>4.2650773691445195E-6</v>
      </c>
      <c r="AH84">
        <f t="shared" si="0"/>
        <v>9.9304204110119794E-4</v>
      </c>
      <c r="AI84">
        <f t="shared" si="0"/>
        <v>8.6422854913656408E-5</v>
      </c>
      <c r="AJ84">
        <f t="shared" si="0"/>
        <v>3.1975787230218138E-4</v>
      </c>
      <c r="AK84">
        <f t="shared" si="0"/>
        <v>0</v>
      </c>
      <c r="AL84">
        <f t="shared" si="0"/>
        <v>3.2743569301327974E-4</v>
      </c>
      <c r="AM84">
        <f t="shared" si="0"/>
        <v>3.9992498465008311E-3</v>
      </c>
      <c r="AN84">
        <f t="shared" si="0"/>
        <v>0</v>
      </c>
      <c r="AO84">
        <f t="shared" si="0"/>
        <v>1.7676181593111634E-4</v>
      </c>
      <c r="AP84">
        <f t="shared" si="0"/>
        <v>11675.888476432145</v>
      </c>
      <c r="AQ84">
        <f t="shared" si="0"/>
        <v>0</v>
      </c>
      <c r="AR84">
        <f t="shared" si="0"/>
        <v>17157.049317000001</v>
      </c>
      <c r="AS84">
        <f t="shared" ref="AS84:AU99" si="1">AS10+AS47</f>
        <v>10768.347929335871</v>
      </c>
      <c r="AT84">
        <f t="shared" si="1"/>
        <v>62143.358491939172</v>
      </c>
      <c r="AU84">
        <f t="shared" si="1"/>
        <v>13355.611293945491</v>
      </c>
    </row>
    <row r="85" spans="1:47" x14ac:dyDescent="0.25">
      <c r="A85" s="146"/>
      <c r="B85" s="1" t="s">
        <v>9</v>
      </c>
      <c r="C85" s="1" t="s">
        <v>9</v>
      </c>
      <c r="D85" s="1" t="s">
        <v>46</v>
      </c>
      <c r="E85">
        <f t="shared" ref="E85:AT91" si="2">E11+E48</f>
        <v>6.8590020889287284E-3</v>
      </c>
      <c r="F85">
        <f t="shared" si="2"/>
        <v>6.4372261797819965E-4</v>
      </c>
      <c r="G85">
        <f t="shared" si="2"/>
        <v>0</v>
      </c>
      <c r="H85">
        <f t="shared" si="2"/>
        <v>2.4129428660892679E-5</v>
      </c>
      <c r="I85">
        <f t="shared" si="2"/>
        <v>1.9026974718179996E-5</v>
      </c>
      <c r="J85">
        <f t="shared" si="2"/>
        <v>6.6177993043716649E-6</v>
      </c>
      <c r="K85">
        <f t="shared" si="2"/>
        <v>0</v>
      </c>
      <c r="L85">
        <f t="shared" si="2"/>
        <v>9.0685264159216707E-5</v>
      </c>
      <c r="M85">
        <f t="shared" si="2"/>
        <v>4.4970186616340526E-4</v>
      </c>
      <c r="N85">
        <f t="shared" si="2"/>
        <v>0</v>
      </c>
      <c r="O85">
        <f t="shared" si="2"/>
        <v>8.6638041115065216E-5</v>
      </c>
      <c r="P85">
        <f t="shared" si="2"/>
        <v>5.9786252050103004E-6</v>
      </c>
      <c r="Q85">
        <f t="shared" si="2"/>
        <v>3.3736713084675994E-5</v>
      </c>
      <c r="R85">
        <f t="shared" si="2"/>
        <v>3.6832783613368958E-9</v>
      </c>
      <c r="S85">
        <f t="shared" si="2"/>
        <v>0</v>
      </c>
      <c r="T85">
        <f t="shared" si="2"/>
        <v>2.4489537088852371E-6</v>
      </c>
      <c r="U85">
        <f t="shared" si="2"/>
        <v>0</v>
      </c>
      <c r="V85">
        <f t="shared" si="2"/>
        <v>0</v>
      </c>
      <c r="W85">
        <f t="shared" si="2"/>
        <v>7.6574920439240189E-6</v>
      </c>
      <c r="X85">
        <f t="shared" si="2"/>
        <v>1.0445865855033582E-5</v>
      </c>
      <c r="Y85">
        <f t="shared" si="2"/>
        <v>1.4136466827393109E-4</v>
      </c>
      <c r="Z85">
        <f t="shared" si="2"/>
        <v>2.6362705585487941E-6</v>
      </c>
      <c r="AA85">
        <f t="shared" si="2"/>
        <v>1.4050255079506066E-4</v>
      </c>
      <c r="AB85">
        <f t="shared" si="2"/>
        <v>2.3547494765493369E-4</v>
      </c>
      <c r="AC85">
        <f t="shared" si="2"/>
        <v>7.1417492787977495E-5</v>
      </c>
      <c r="AD85">
        <f t="shared" si="2"/>
        <v>6.5273629825181304E-5</v>
      </c>
      <c r="AE85">
        <f t="shared" si="2"/>
        <v>6.730110616609262E-4</v>
      </c>
      <c r="AF85">
        <f t="shared" si="2"/>
        <v>5.5813589574343664E-4</v>
      </c>
      <c r="AG85">
        <f t="shared" si="2"/>
        <v>0</v>
      </c>
      <c r="AH85">
        <f t="shared" si="2"/>
        <v>1.2074575405233137E-3</v>
      </c>
      <c r="AI85">
        <f t="shared" si="2"/>
        <v>1.0522085290754426E-4</v>
      </c>
      <c r="AJ85">
        <f t="shared" si="2"/>
        <v>9.2743878533773394E-10</v>
      </c>
      <c r="AK85">
        <f t="shared" si="2"/>
        <v>0</v>
      </c>
      <c r="AL85">
        <f t="shared" si="2"/>
        <v>0</v>
      </c>
      <c r="AM85">
        <f t="shared" si="2"/>
        <v>2.3995006855332914E-6</v>
      </c>
      <c r="AN85">
        <f t="shared" si="2"/>
        <v>0</v>
      </c>
      <c r="AO85">
        <f t="shared" si="2"/>
        <v>4.9393359638167574E-5</v>
      </c>
      <c r="AP85">
        <f t="shared" si="2"/>
        <v>32.470035015617945</v>
      </c>
      <c r="AQ85">
        <f t="shared" si="2"/>
        <v>65.31849441389619</v>
      </c>
      <c r="AR85">
        <f t="shared" si="2"/>
        <v>0</v>
      </c>
      <c r="AS85">
        <f t="shared" si="2"/>
        <v>249.73539219838321</v>
      </c>
      <c r="AT85">
        <f t="shared" si="2"/>
        <v>547.65695954660987</v>
      </c>
      <c r="AU85">
        <f t="shared" si="1"/>
        <v>641.98138341304468</v>
      </c>
    </row>
    <row r="86" spans="1:47" x14ac:dyDescent="0.25">
      <c r="A86" s="146"/>
      <c r="B86" s="1" t="s">
        <v>10</v>
      </c>
      <c r="C86" s="1" t="s">
        <v>10</v>
      </c>
      <c r="D86" s="1" t="s">
        <v>47</v>
      </c>
      <c r="E86">
        <f t="shared" si="2"/>
        <v>1.7224570006295729E-2</v>
      </c>
      <c r="F86">
        <f t="shared" si="2"/>
        <v>5.0653513749155422E-3</v>
      </c>
      <c r="G86">
        <f t="shared" si="2"/>
        <v>3.1472194394080453E-3</v>
      </c>
      <c r="H86">
        <f t="shared" si="2"/>
        <v>1.8866739319051893E-2</v>
      </c>
      <c r="I86">
        <f t="shared" si="2"/>
        <v>3.7170102722075739E-3</v>
      </c>
      <c r="J86">
        <f t="shared" si="2"/>
        <v>7.2908771552113484E-3</v>
      </c>
      <c r="K86">
        <f t="shared" si="2"/>
        <v>1.6126188378267202E-2</v>
      </c>
      <c r="L86">
        <f t="shared" si="2"/>
        <v>3.3306376729166573E-2</v>
      </c>
      <c r="M86">
        <f t="shared" si="2"/>
        <v>6.0084405892989273E-2</v>
      </c>
      <c r="N86">
        <f t="shared" si="2"/>
        <v>2.7132204826232622E-3</v>
      </c>
      <c r="O86">
        <f t="shared" si="2"/>
        <v>1.3093085744440541E-2</v>
      </c>
      <c r="P86">
        <f t="shared" si="2"/>
        <v>4.8003261868910683E-3</v>
      </c>
      <c r="Q86">
        <f t="shared" si="2"/>
        <v>4.5003150430684077E-3</v>
      </c>
      <c r="R86">
        <f t="shared" si="2"/>
        <v>1.888125695434692E-4</v>
      </c>
      <c r="S86">
        <f t="shared" si="2"/>
        <v>0</v>
      </c>
      <c r="T86">
        <f t="shared" si="2"/>
        <v>5.3257696822453622E-5</v>
      </c>
      <c r="U86">
        <f t="shared" si="2"/>
        <v>4.158637112743706E-4</v>
      </c>
      <c r="V86">
        <f t="shared" si="2"/>
        <v>4.1953907090130774E-4</v>
      </c>
      <c r="W86">
        <f t="shared" si="2"/>
        <v>8.7939195684965201E-4</v>
      </c>
      <c r="X86">
        <f t="shared" si="2"/>
        <v>5.1688336210414035E-3</v>
      </c>
      <c r="Y86">
        <f t="shared" si="2"/>
        <v>6.8561127512876685E-2</v>
      </c>
      <c r="Z86">
        <f t="shared" si="2"/>
        <v>1.5147377117876136E-3</v>
      </c>
      <c r="AA86">
        <f t="shared" si="2"/>
        <v>5.1603543752561321E-2</v>
      </c>
      <c r="AB86">
        <f t="shared" si="2"/>
        <v>5.3045994270605771E-3</v>
      </c>
      <c r="AC86">
        <f t="shared" si="2"/>
        <v>1.0462598643265607E-2</v>
      </c>
      <c r="AD86">
        <f t="shared" si="2"/>
        <v>3.32188056412463E-3</v>
      </c>
      <c r="AE86">
        <f t="shared" si="2"/>
        <v>3.2862883363515513E-3</v>
      </c>
      <c r="AF86">
        <f t="shared" si="2"/>
        <v>4.1438788184620552E-3</v>
      </c>
      <c r="AG86">
        <f t="shared" si="2"/>
        <v>1.3980219681415001E-4</v>
      </c>
      <c r="AH86">
        <f t="shared" si="2"/>
        <v>1.6107803265386866E-2</v>
      </c>
      <c r="AI86">
        <f t="shared" si="2"/>
        <v>7.3740970256557055E-3</v>
      </c>
      <c r="AJ86">
        <f t="shared" si="2"/>
        <v>8.2737181719142211E-2</v>
      </c>
      <c r="AK86">
        <f t="shared" si="2"/>
        <v>0</v>
      </c>
      <c r="AL86">
        <f t="shared" si="2"/>
        <v>8.3974256095150232E-2</v>
      </c>
      <c r="AM86">
        <f t="shared" si="2"/>
        <v>5.0000788048745644E-3</v>
      </c>
      <c r="AN86">
        <f t="shared" si="2"/>
        <v>0</v>
      </c>
      <c r="AO86">
        <f t="shared" si="2"/>
        <v>4.3050047841425238E-3</v>
      </c>
      <c r="AP86">
        <f t="shared" si="2"/>
        <v>10609.100217468005</v>
      </c>
      <c r="AQ86">
        <f t="shared" si="2"/>
        <v>3255.9932952219287</v>
      </c>
      <c r="AR86">
        <f t="shared" si="2"/>
        <v>0</v>
      </c>
      <c r="AS86">
        <f t="shared" si="2"/>
        <v>24571.907861048461</v>
      </c>
      <c r="AT86">
        <f t="shared" si="2"/>
        <v>39384.541988387493</v>
      </c>
      <c r="AU86">
        <f t="shared" si="1"/>
        <v>22888.636222395879</v>
      </c>
    </row>
    <row r="87" spans="1:47" x14ac:dyDescent="0.25">
      <c r="A87" s="146"/>
      <c r="B87" s="1" t="s">
        <v>11</v>
      </c>
      <c r="C87" s="1" t="s">
        <v>11</v>
      </c>
      <c r="D87" s="1" t="s">
        <v>48</v>
      </c>
      <c r="E87">
        <f t="shared" si="2"/>
        <v>3.4024596595603378E-3</v>
      </c>
      <c r="F87">
        <f t="shared" si="2"/>
        <v>8.2567425027122478E-3</v>
      </c>
      <c r="G87">
        <f t="shared" si="2"/>
        <v>0.19514527349400274</v>
      </c>
      <c r="H87">
        <f t="shared" si="2"/>
        <v>2.0538038720878643E-2</v>
      </c>
      <c r="I87">
        <f t="shared" si="2"/>
        <v>4.2992876770642872E-3</v>
      </c>
      <c r="J87">
        <f t="shared" si="2"/>
        <v>1.4967084179660094E-2</v>
      </c>
      <c r="K87">
        <f t="shared" si="2"/>
        <v>2.032258083695873E-3</v>
      </c>
      <c r="L87">
        <f t="shared" si="2"/>
        <v>2.6212519739049228E-2</v>
      </c>
      <c r="M87">
        <f t="shared" si="2"/>
        <v>0.12509735780622111</v>
      </c>
      <c r="N87">
        <f t="shared" si="2"/>
        <v>5.8184307847214001E-3</v>
      </c>
      <c r="O87">
        <f t="shared" si="2"/>
        <v>3.3434572983027907E-3</v>
      </c>
      <c r="P87">
        <f t="shared" si="2"/>
        <v>1.7424442041156667E-2</v>
      </c>
      <c r="Q87">
        <f t="shared" si="2"/>
        <v>2.1942695909989166E-2</v>
      </c>
      <c r="R87">
        <f t="shared" si="2"/>
        <v>7.0346048175464805E-4</v>
      </c>
      <c r="S87">
        <f t="shared" si="2"/>
        <v>0</v>
      </c>
      <c r="T87">
        <f t="shared" si="2"/>
        <v>4.7333127919187944E-3</v>
      </c>
      <c r="U87">
        <f t="shared" si="2"/>
        <v>2.1338616165630757E-3</v>
      </c>
      <c r="V87">
        <f t="shared" si="2"/>
        <v>1.6571911693265371E-3</v>
      </c>
      <c r="W87">
        <f t="shared" si="2"/>
        <v>1.1428664339923596E-3</v>
      </c>
      <c r="X87">
        <f t="shared" si="2"/>
        <v>5.3871599259118638E-4</v>
      </c>
      <c r="Y87">
        <f t="shared" si="2"/>
        <v>2.1870840264873971E-3</v>
      </c>
      <c r="Z87">
        <f t="shared" si="2"/>
        <v>4.357362076606845E-3</v>
      </c>
      <c r="AA87">
        <f t="shared" si="2"/>
        <v>6.7147143170619816E-2</v>
      </c>
      <c r="AB87">
        <f t="shared" si="2"/>
        <v>1.1459078000998827E-3</v>
      </c>
      <c r="AC87">
        <f t="shared" si="2"/>
        <v>7.1267913059593069E-3</v>
      </c>
      <c r="AD87">
        <f t="shared" si="2"/>
        <v>8.3630928900930573E-3</v>
      </c>
      <c r="AE87">
        <f t="shared" si="2"/>
        <v>1.3641035231362069E-2</v>
      </c>
      <c r="AF87">
        <f t="shared" si="2"/>
        <v>3.6121580033447517E-5</v>
      </c>
      <c r="AG87">
        <f t="shared" si="2"/>
        <v>0</v>
      </c>
      <c r="AH87">
        <f t="shared" si="2"/>
        <v>2.3701569213649653E-4</v>
      </c>
      <c r="AI87">
        <f t="shared" si="2"/>
        <v>7.6719508919280751E-3</v>
      </c>
      <c r="AJ87">
        <f t="shared" si="2"/>
        <v>2.4382535834421331E-2</v>
      </c>
      <c r="AK87">
        <f t="shared" si="2"/>
        <v>0</v>
      </c>
      <c r="AL87">
        <f t="shared" si="2"/>
        <v>2.4747010973660132E-2</v>
      </c>
      <c r="AM87">
        <f t="shared" si="2"/>
        <v>2.8876335947355192E-3</v>
      </c>
      <c r="AN87">
        <f t="shared" si="2"/>
        <v>0</v>
      </c>
      <c r="AO87">
        <f t="shared" si="2"/>
        <v>7.8750066859011557E-3</v>
      </c>
      <c r="AP87">
        <f t="shared" si="2"/>
        <v>5297.9835163880525</v>
      </c>
      <c r="AQ87">
        <f t="shared" si="2"/>
        <v>43047.559756379691</v>
      </c>
      <c r="AR87">
        <f t="shared" si="2"/>
        <v>0</v>
      </c>
      <c r="AS87">
        <f t="shared" si="2"/>
        <v>24384.256399467231</v>
      </c>
      <c r="AT87">
        <f t="shared" si="2"/>
        <v>102267.669500617</v>
      </c>
      <c r="AU87">
        <f t="shared" si="1"/>
        <v>26451.926184742551</v>
      </c>
    </row>
    <row r="88" spans="1:47" x14ac:dyDescent="0.25">
      <c r="A88" s="146"/>
      <c r="B88" s="1" t="s">
        <v>12</v>
      </c>
      <c r="C88" s="1">
        <v>10</v>
      </c>
      <c r="D88" s="1" t="s">
        <v>49</v>
      </c>
      <c r="E88">
        <f t="shared" si="2"/>
        <v>7.7893387929870686E-4</v>
      </c>
      <c r="F88">
        <f t="shared" si="2"/>
        <v>4.841255767122861E-5</v>
      </c>
      <c r="G88">
        <f t="shared" si="2"/>
        <v>2.7220640206907905E-2</v>
      </c>
      <c r="H88">
        <f t="shared" si="2"/>
        <v>0</v>
      </c>
      <c r="I88">
        <f t="shared" si="2"/>
        <v>1.3872322176585843E-2</v>
      </c>
      <c r="J88">
        <f t="shared" si="2"/>
        <v>3.5089260657257049E-4</v>
      </c>
      <c r="K88">
        <f t="shared" si="2"/>
        <v>1.5649985428360866E-7</v>
      </c>
      <c r="L88">
        <f t="shared" si="2"/>
        <v>7.4766387836899849E-4</v>
      </c>
      <c r="M88">
        <f t="shared" si="2"/>
        <v>2.4468487650987749E-3</v>
      </c>
      <c r="N88">
        <f t="shared" si="2"/>
        <v>7.012366965998984E-2</v>
      </c>
      <c r="O88">
        <f t="shared" si="2"/>
        <v>6.2422084297726751E-5</v>
      </c>
      <c r="P88">
        <f t="shared" si="2"/>
        <v>2.5638176758084309E-2</v>
      </c>
      <c r="Q88">
        <f t="shared" si="2"/>
        <v>9.8832120488420439E-3</v>
      </c>
      <c r="R88">
        <f t="shared" si="2"/>
        <v>3.7281754238434605E-5</v>
      </c>
      <c r="S88">
        <f t="shared" si="2"/>
        <v>0</v>
      </c>
      <c r="T88">
        <f t="shared" si="2"/>
        <v>1.0971790098835235E-7</v>
      </c>
      <c r="U88">
        <f t="shared" si="2"/>
        <v>1.744354041229391E-5</v>
      </c>
      <c r="V88">
        <f t="shared" si="2"/>
        <v>3.0175813090002257E-6</v>
      </c>
      <c r="W88">
        <f t="shared" si="2"/>
        <v>3.8484728372912115E-4</v>
      </c>
      <c r="X88">
        <f t="shared" si="2"/>
        <v>4.6664403494509286E-7</v>
      </c>
      <c r="Y88">
        <f t="shared" si="2"/>
        <v>1.0948359771408445E-3</v>
      </c>
      <c r="Z88">
        <f t="shared" si="2"/>
        <v>1.3301360507628413E-4</v>
      </c>
      <c r="AA88">
        <f t="shared" si="2"/>
        <v>1.1584770117156547E-3</v>
      </c>
      <c r="AB88">
        <f t="shared" si="2"/>
        <v>2.0895246048825992E-4</v>
      </c>
      <c r="AC88">
        <f t="shared" si="2"/>
        <v>1.1714771738841035E-4</v>
      </c>
      <c r="AD88">
        <f t="shared" si="2"/>
        <v>1.4114347852809246E-4</v>
      </c>
      <c r="AE88">
        <f t="shared" si="2"/>
        <v>1.6148996749815723E-4</v>
      </c>
      <c r="AF88">
        <f t="shared" si="2"/>
        <v>3.0921879228867161E-7</v>
      </c>
      <c r="AG88">
        <f t="shared" si="2"/>
        <v>0</v>
      </c>
      <c r="AH88">
        <f t="shared" si="2"/>
        <v>1.2938864919071804E-6</v>
      </c>
      <c r="AI88">
        <f t="shared" si="2"/>
        <v>1.2934235765613784E-4</v>
      </c>
      <c r="AJ88">
        <f t="shared" si="2"/>
        <v>5.2645263956387891E-4</v>
      </c>
      <c r="AK88">
        <f t="shared" si="2"/>
        <v>0</v>
      </c>
      <c r="AL88">
        <f t="shared" si="2"/>
        <v>5.3432213473258636E-4</v>
      </c>
      <c r="AM88">
        <f t="shared" si="2"/>
        <v>3.4303996342560678E-6</v>
      </c>
      <c r="AN88">
        <f t="shared" si="2"/>
        <v>0</v>
      </c>
      <c r="AO88">
        <f t="shared" si="2"/>
        <v>1.1210243823830236E-4</v>
      </c>
      <c r="AP88">
        <f t="shared" si="2"/>
        <v>6.8053862331433779E-3</v>
      </c>
      <c r="AQ88">
        <f t="shared" si="2"/>
        <v>0</v>
      </c>
      <c r="AR88">
        <f t="shared" si="2"/>
        <v>204.064426967895</v>
      </c>
      <c r="AS88">
        <f t="shared" si="2"/>
        <v>15697.630655736381</v>
      </c>
      <c r="AT88">
        <f t="shared" si="2"/>
        <v>25824.843157283391</v>
      </c>
      <c r="AU88">
        <f t="shared" si="1"/>
        <v>10014.917045824681</v>
      </c>
    </row>
    <row r="89" spans="1:47" x14ac:dyDescent="0.25">
      <c r="A89" s="146"/>
      <c r="B89" s="1" t="s">
        <v>13</v>
      </c>
      <c r="C89" s="1">
        <v>11</v>
      </c>
      <c r="D89" s="1" t="s">
        <v>50</v>
      </c>
      <c r="E89">
        <f t="shared" si="2"/>
        <v>9.0732842064779814E-7</v>
      </c>
      <c r="F89">
        <f t="shared" si="2"/>
        <v>1.9583173316837225E-4</v>
      </c>
      <c r="G89">
        <f t="shared" si="2"/>
        <v>1.5218687497141746E-2</v>
      </c>
      <c r="H89">
        <f t="shared" si="2"/>
        <v>6.0071824417794704E-3</v>
      </c>
      <c r="I89">
        <f t="shared" si="2"/>
        <v>3.1738942430479034E-3</v>
      </c>
      <c r="J89">
        <f t="shared" si="2"/>
        <v>1.1755621448177773E-3</v>
      </c>
      <c r="K89">
        <f t="shared" si="2"/>
        <v>0</v>
      </c>
      <c r="L89">
        <f t="shared" si="2"/>
        <v>8.6577752302013367E-3</v>
      </c>
      <c r="M89">
        <f t="shared" si="2"/>
        <v>2.9613314433211651E-3</v>
      </c>
      <c r="N89">
        <f t="shared" si="2"/>
        <v>8.5416510037046155E-3</v>
      </c>
      <c r="O89">
        <f t="shared" si="2"/>
        <v>0.22228535162291549</v>
      </c>
      <c r="P89">
        <f t="shared" si="2"/>
        <v>2.0490494237895222E-2</v>
      </c>
      <c r="Q89">
        <f t="shared" si="2"/>
        <v>7.5958037720019189E-3</v>
      </c>
      <c r="R89">
        <f t="shared" si="2"/>
        <v>1.2676336785981158E-9</v>
      </c>
      <c r="S89">
        <f t="shared" si="2"/>
        <v>0</v>
      </c>
      <c r="T89">
        <f t="shared" si="2"/>
        <v>3.30297103884121E-9</v>
      </c>
      <c r="U89">
        <f t="shared" si="2"/>
        <v>3.841168309728251E-4</v>
      </c>
      <c r="V89">
        <f t="shared" si="2"/>
        <v>2.1543821043541969E-6</v>
      </c>
      <c r="W89">
        <f t="shared" si="2"/>
        <v>9.0041765969743457E-5</v>
      </c>
      <c r="X89">
        <f t="shared" si="2"/>
        <v>3.1329338530777923E-7</v>
      </c>
      <c r="Y89">
        <f t="shared" si="2"/>
        <v>2.7679383348068562E-4</v>
      </c>
      <c r="Z89">
        <f t="shared" si="2"/>
        <v>8.6707793286123049E-4</v>
      </c>
      <c r="AA89">
        <f t="shared" si="2"/>
        <v>1.3414935003316034E-2</v>
      </c>
      <c r="AB89">
        <f t="shared" si="2"/>
        <v>6.5201861413963441E-4</v>
      </c>
      <c r="AC89">
        <f t="shared" si="2"/>
        <v>1.7875272851943826E-5</v>
      </c>
      <c r="AD89">
        <f t="shared" si="2"/>
        <v>2.0376014818385112E-5</v>
      </c>
      <c r="AE89">
        <f t="shared" si="2"/>
        <v>5.690376516680117E-5</v>
      </c>
      <c r="AF89">
        <f t="shared" si="2"/>
        <v>7.6317789357796149E-5</v>
      </c>
      <c r="AG89">
        <f t="shared" si="2"/>
        <v>1.0195377302771051E-6</v>
      </c>
      <c r="AH89">
        <f t="shared" si="2"/>
        <v>2.2363274862904683E-4</v>
      </c>
      <c r="AI89">
        <f t="shared" si="2"/>
        <v>2.0985699300267737E-5</v>
      </c>
      <c r="AJ89">
        <f t="shared" si="2"/>
        <v>5.4675378781001016E-7</v>
      </c>
      <c r="AK89">
        <f t="shared" si="2"/>
        <v>0</v>
      </c>
      <c r="AL89">
        <f t="shared" si="2"/>
        <v>5.4674949944013492E-7</v>
      </c>
      <c r="AM89">
        <f t="shared" si="2"/>
        <v>1.5451684838704902E-6</v>
      </c>
      <c r="AN89">
        <f t="shared" si="2"/>
        <v>0</v>
      </c>
      <c r="AO89">
        <f t="shared" si="2"/>
        <v>1.6570886108819728E-5</v>
      </c>
      <c r="AP89">
        <f t="shared" si="2"/>
        <v>16.793087075631011</v>
      </c>
      <c r="AQ89">
        <f t="shared" si="2"/>
        <v>0</v>
      </c>
      <c r="AR89">
        <f t="shared" si="2"/>
        <v>209.92348101436912</v>
      </c>
      <c r="AS89">
        <f t="shared" si="2"/>
        <v>8231.5129254492913</v>
      </c>
      <c r="AT89">
        <f t="shared" si="2"/>
        <v>14609.91940167724</v>
      </c>
      <c r="AU89">
        <f t="shared" si="1"/>
        <v>10923.370878653221</v>
      </c>
    </row>
    <row r="90" spans="1:47" x14ac:dyDescent="0.25">
      <c r="A90" s="146"/>
      <c r="B90" s="1" t="s">
        <v>14</v>
      </c>
      <c r="C90" s="1">
        <v>12</v>
      </c>
      <c r="D90" s="1" t="s">
        <v>51</v>
      </c>
      <c r="E90">
        <f t="shared" si="2"/>
        <v>5.2113124261032248E-2</v>
      </c>
      <c r="F90">
        <f t="shared" si="2"/>
        <v>2.2768075167328806E-2</v>
      </c>
      <c r="G90">
        <f t="shared" si="2"/>
        <v>0.31173341663635512</v>
      </c>
      <c r="H90">
        <f t="shared" si="2"/>
        <v>9.8326943513014964E-2</v>
      </c>
      <c r="I90">
        <f t="shared" si="2"/>
        <v>8.9845479277483473E-2</v>
      </c>
      <c r="J90">
        <f t="shared" si="2"/>
        <v>6.1190424907785285E-2</v>
      </c>
      <c r="K90">
        <f t="shared" si="2"/>
        <v>2.6021793378601051E-2</v>
      </c>
      <c r="L90">
        <f t="shared" si="2"/>
        <v>0.11090621084933522</v>
      </c>
      <c r="M90">
        <f t="shared" si="2"/>
        <v>2.735258101899983E-2</v>
      </c>
      <c r="N90">
        <f t="shared" si="2"/>
        <v>0.10010509193775176</v>
      </c>
      <c r="O90">
        <f t="shared" si="2"/>
        <v>5.0689593059704607E-2</v>
      </c>
      <c r="P90">
        <f t="shared" si="2"/>
        <v>0.24545354029644481</v>
      </c>
      <c r="Q90">
        <f t="shared" si="2"/>
        <v>0.15562559182736982</v>
      </c>
      <c r="R90">
        <f t="shared" si="2"/>
        <v>5.1009622532614367E-3</v>
      </c>
      <c r="S90">
        <f t="shared" si="2"/>
        <v>0</v>
      </c>
      <c r="T90">
        <f t="shared" si="2"/>
        <v>3.2372585943031291E-3</v>
      </c>
      <c r="U90">
        <f t="shared" si="2"/>
        <v>7.9328962426689353E-3</v>
      </c>
      <c r="V90">
        <f t="shared" si="2"/>
        <v>4.1274557811226353E-2</v>
      </c>
      <c r="W90">
        <f t="shared" si="2"/>
        <v>1.0719877447046597E-2</v>
      </c>
      <c r="X90">
        <f t="shared" si="2"/>
        <v>2.28557137177463E-2</v>
      </c>
      <c r="Y90">
        <f t="shared" si="2"/>
        <v>1.0739643556177195E-2</v>
      </c>
      <c r="Z90">
        <f t="shared" si="2"/>
        <v>1.0128668923432503E-2</v>
      </c>
      <c r="AA90">
        <f t="shared" si="2"/>
        <v>0.17172646649596884</v>
      </c>
      <c r="AB90">
        <f t="shared" si="2"/>
        <v>6.4257595909073175E-3</v>
      </c>
      <c r="AC90">
        <f t="shared" si="2"/>
        <v>6.010862903683023E-3</v>
      </c>
      <c r="AD90">
        <f t="shared" si="2"/>
        <v>7.5256280118129069E-3</v>
      </c>
      <c r="AE90">
        <f t="shared" si="2"/>
        <v>1.0733199733529486E-2</v>
      </c>
      <c r="AF90">
        <f t="shared" si="2"/>
        <v>9.9383485764036419E-4</v>
      </c>
      <c r="AG90">
        <f t="shared" si="2"/>
        <v>3.3738850474879758E-5</v>
      </c>
      <c r="AH90">
        <f t="shared" si="2"/>
        <v>6.6769163439868023E-3</v>
      </c>
      <c r="AI90">
        <f t="shared" si="2"/>
        <v>6.7705643703158524E-3</v>
      </c>
      <c r="AJ90">
        <f t="shared" si="2"/>
        <v>1.9537233872394602E-2</v>
      </c>
      <c r="AK90">
        <f t="shared" si="2"/>
        <v>0</v>
      </c>
      <c r="AL90">
        <f t="shared" si="2"/>
        <v>1.9840131322017066E-2</v>
      </c>
      <c r="AM90">
        <f t="shared" si="2"/>
        <v>2.099726958575478E-2</v>
      </c>
      <c r="AN90">
        <f t="shared" si="2"/>
        <v>0</v>
      </c>
      <c r="AO90">
        <f t="shared" si="2"/>
        <v>5.9897290404169771E-3</v>
      </c>
      <c r="AP90">
        <f t="shared" si="2"/>
        <v>75258.915563306058</v>
      </c>
      <c r="AQ90">
        <f t="shared" si="2"/>
        <v>3033.148594969739</v>
      </c>
      <c r="AR90">
        <f t="shared" si="2"/>
        <v>78686.154336333566</v>
      </c>
      <c r="AS90">
        <f t="shared" si="2"/>
        <v>216988.52112075489</v>
      </c>
      <c r="AT90">
        <f t="shared" si="2"/>
        <v>408702.0417916291</v>
      </c>
      <c r="AU90">
        <f t="shared" si="1"/>
        <v>216432.40924513849</v>
      </c>
    </row>
    <row r="91" spans="1:47" x14ac:dyDescent="0.25">
      <c r="A91" s="146"/>
      <c r="B91" s="1" t="s">
        <v>15</v>
      </c>
      <c r="C91" s="1">
        <v>13</v>
      </c>
      <c r="D91" s="1" t="s">
        <v>52</v>
      </c>
      <c r="E91">
        <f t="shared" si="2"/>
        <v>3.7840560371481978E-3</v>
      </c>
      <c r="F91">
        <f t="shared" si="2"/>
        <v>1.6806673395374119E-3</v>
      </c>
      <c r="G91">
        <f t="shared" si="2"/>
        <v>4.3839485602603472E-3</v>
      </c>
      <c r="H91">
        <f t="shared" ref="E91:AT97" si="3">H17+H54</f>
        <v>1.9450003162143343E-3</v>
      </c>
      <c r="I91">
        <f t="shared" si="3"/>
        <v>4.3088747226566844E-3</v>
      </c>
      <c r="J91">
        <f t="shared" si="3"/>
        <v>2.6543092698753873E-3</v>
      </c>
      <c r="K91">
        <f t="shared" si="3"/>
        <v>6.9654068321322454E-3</v>
      </c>
      <c r="L91">
        <f t="shared" si="3"/>
        <v>6.2040181855147611E-3</v>
      </c>
      <c r="M91">
        <f t="shared" si="3"/>
        <v>2.4269332924572468E-3</v>
      </c>
      <c r="N91">
        <f t="shared" si="3"/>
        <v>6.2377497162457458E-3</v>
      </c>
      <c r="O91">
        <f t="shared" si="3"/>
        <v>3.2529631990229667E-3</v>
      </c>
      <c r="P91">
        <f t="shared" si="3"/>
        <v>7.6400209718406869E-3</v>
      </c>
      <c r="Q91">
        <f t="shared" si="3"/>
        <v>0.11867608321734716</v>
      </c>
      <c r="R91">
        <f t="shared" si="3"/>
        <v>5.4737573189143657E-4</v>
      </c>
      <c r="S91">
        <f t="shared" si="3"/>
        <v>0</v>
      </c>
      <c r="T91">
        <f t="shared" si="3"/>
        <v>5.5877383687771278E-4</v>
      </c>
      <c r="U91">
        <f t="shared" si="3"/>
        <v>4.4279019419125702E-3</v>
      </c>
      <c r="V91">
        <f t="shared" si="3"/>
        <v>2.11543896853308E-3</v>
      </c>
      <c r="W91">
        <f t="shared" si="3"/>
        <v>6.1548303212491245E-3</v>
      </c>
      <c r="X91">
        <f t="shared" si="3"/>
        <v>8.3437136448189942E-3</v>
      </c>
      <c r="Y91">
        <f t="shared" si="3"/>
        <v>2.6796885078679781E-2</v>
      </c>
      <c r="Z91">
        <f t="shared" si="3"/>
        <v>5.8552479712662697E-3</v>
      </c>
      <c r="AA91">
        <f t="shared" si="3"/>
        <v>9.5427743860484887E-3</v>
      </c>
      <c r="AB91">
        <f t="shared" si="3"/>
        <v>1.3446412970524105E-2</v>
      </c>
      <c r="AC91">
        <f t="shared" si="3"/>
        <v>4.2743567540076723E-3</v>
      </c>
      <c r="AD91">
        <f t="shared" si="3"/>
        <v>3.3915517563709082E-3</v>
      </c>
      <c r="AE91">
        <f t="shared" si="3"/>
        <v>1.5476402829072016E-2</v>
      </c>
      <c r="AF91">
        <f t="shared" si="3"/>
        <v>1.0878940662417305E-2</v>
      </c>
      <c r="AG91">
        <f t="shared" si="3"/>
        <v>2.0132982729119341E-3</v>
      </c>
      <c r="AH91">
        <f t="shared" si="3"/>
        <v>2.1934339512802031E-2</v>
      </c>
      <c r="AI91">
        <f t="shared" si="3"/>
        <v>3.4251568422159918E-3</v>
      </c>
      <c r="AJ91">
        <f t="shared" si="3"/>
        <v>9.9124239353612581E-4</v>
      </c>
      <c r="AK91">
        <f t="shared" si="3"/>
        <v>0</v>
      </c>
      <c r="AL91">
        <f t="shared" si="3"/>
        <v>5.8837788741107719E-4</v>
      </c>
      <c r="AM91">
        <f t="shared" si="3"/>
        <v>1.3084506483504371E-2</v>
      </c>
      <c r="AN91">
        <f t="shared" si="3"/>
        <v>0</v>
      </c>
      <c r="AO91">
        <f t="shared" si="3"/>
        <v>2.3370471914291998E-3</v>
      </c>
      <c r="AP91">
        <f t="shared" si="3"/>
        <v>9095.3069962999998</v>
      </c>
      <c r="AQ91">
        <f t="shared" si="3"/>
        <v>0</v>
      </c>
      <c r="AR91">
        <f t="shared" si="3"/>
        <v>261460.23239423669</v>
      </c>
      <c r="AS91">
        <f t="shared" si="3"/>
        <v>6194.5524148583081</v>
      </c>
      <c r="AT91">
        <f t="shared" si="3"/>
        <v>335973.96334252361</v>
      </c>
      <c r="AU91">
        <f t="shared" si="1"/>
        <v>5352.8017134718357</v>
      </c>
    </row>
    <row r="92" spans="1:47" x14ac:dyDescent="0.25">
      <c r="A92" s="146"/>
      <c r="B92" s="1" t="s">
        <v>16</v>
      </c>
      <c r="C92" s="1">
        <v>14</v>
      </c>
      <c r="D92" s="1" t="s">
        <v>53</v>
      </c>
      <c r="E92">
        <f t="shared" si="3"/>
        <v>6.0127285696777392E-3</v>
      </c>
      <c r="F92">
        <f t="shared" si="3"/>
        <v>5.1339334219328006E-3</v>
      </c>
      <c r="G92">
        <f t="shared" si="3"/>
        <v>2.4781971255979068E-3</v>
      </c>
      <c r="H92">
        <f t="shared" si="3"/>
        <v>5.3788138408974893E-3</v>
      </c>
      <c r="I92">
        <f t="shared" si="3"/>
        <v>4.5981046727604927E-3</v>
      </c>
      <c r="J92">
        <f t="shared" si="3"/>
        <v>2.8478420575011633E-3</v>
      </c>
      <c r="K92">
        <f t="shared" si="3"/>
        <v>7.4374602417340554E-3</v>
      </c>
      <c r="L92">
        <f t="shared" si="3"/>
        <v>4.5228399671861331E-3</v>
      </c>
      <c r="M92">
        <f t="shared" si="3"/>
        <v>4.0517017528962102E-3</v>
      </c>
      <c r="N92">
        <f t="shared" si="3"/>
        <v>3.3786289778268831E-3</v>
      </c>
      <c r="O92">
        <f t="shared" si="3"/>
        <v>4.9269376347874719E-3</v>
      </c>
      <c r="P92">
        <f t="shared" si="3"/>
        <v>3.2428995315740249E-3</v>
      </c>
      <c r="Q92">
        <f t="shared" si="3"/>
        <v>1.2720308227061516E-3</v>
      </c>
      <c r="R92">
        <f t="shared" si="3"/>
        <v>0.34032046667237692</v>
      </c>
      <c r="S92">
        <f t="shared" si="3"/>
        <v>0</v>
      </c>
      <c r="T92">
        <f t="shared" si="3"/>
        <v>5.5891090465932259E-3</v>
      </c>
      <c r="U92">
        <f t="shared" si="3"/>
        <v>1.0614292059809877E-3</v>
      </c>
      <c r="V92">
        <f t="shared" si="3"/>
        <v>1.1131383048787363E-3</v>
      </c>
      <c r="W92">
        <f t="shared" si="3"/>
        <v>1.5372120283800256E-3</v>
      </c>
      <c r="X92">
        <f t="shared" si="3"/>
        <v>5.2404335248464025E-3</v>
      </c>
      <c r="Y92">
        <f t="shared" si="3"/>
        <v>7.7155007316942831E-2</v>
      </c>
      <c r="Z92">
        <f t="shared" si="3"/>
        <v>2.6505051720139921E-3</v>
      </c>
      <c r="AA92">
        <f t="shared" si="3"/>
        <v>6.9609416039486437E-3</v>
      </c>
      <c r="AB92">
        <f t="shared" si="3"/>
        <v>1.0523022723813325E-3</v>
      </c>
      <c r="AC92">
        <f t="shared" si="3"/>
        <v>3.8095548651836328E-3</v>
      </c>
      <c r="AD92">
        <f t="shared" si="3"/>
        <v>1.4827345352350545E-3</v>
      </c>
      <c r="AE92">
        <f t="shared" si="3"/>
        <v>5.3528389077013485E-3</v>
      </c>
      <c r="AF92">
        <f t="shared" si="3"/>
        <v>3.3366578548806865E-3</v>
      </c>
      <c r="AG92">
        <f t="shared" si="3"/>
        <v>8.005844462489909E-3</v>
      </c>
      <c r="AH92">
        <f t="shared" si="3"/>
        <v>2.3405380708933139E-3</v>
      </c>
      <c r="AI92">
        <f t="shared" si="3"/>
        <v>4.2163888734612423E-3</v>
      </c>
      <c r="AJ92">
        <f t="shared" si="3"/>
        <v>2.7419243533149101E-3</v>
      </c>
      <c r="AK92">
        <f t="shared" si="3"/>
        <v>0</v>
      </c>
      <c r="AL92">
        <f t="shared" si="3"/>
        <v>2.7821861354073957E-3</v>
      </c>
      <c r="AM92">
        <f t="shared" si="3"/>
        <v>3.8162647549537148E-3</v>
      </c>
      <c r="AN92">
        <f t="shared" si="3"/>
        <v>0</v>
      </c>
      <c r="AO92">
        <f t="shared" si="3"/>
        <v>1.859611742174539E-3</v>
      </c>
      <c r="AP92">
        <f t="shared" si="3"/>
        <v>17428.541980868278</v>
      </c>
      <c r="AQ92">
        <f t="shared" si="3"/>
        <v>660.00664010414278</v>
      </c>
      <c r="AR92">
        <f t="shared" si="3"/>
        <v>510.15090486747903</v>
      </c>
      <c r="AS92">
        <f t="shared" si="3"/>
        <v>3101.6746578196639</v>
      </c>
      <c r="AT92">
        <f t="shared" si="3"/>
        <v>45268.718230046608</v>
      </c>
      <c r="AU92">
        <f t="shared" si="1"/>
        <v>3916.948946923947</v>
      </c>
    </row>
    <row r="93" spans="1:47" x14ac:dyDescent="0.25">
      <c r="A93" s="146"/>
      <c r="B93" s="1" t="s">
        <v>17</v>
      </c>
      <c r="C93" s="1">
        <v>15</v>
      </c>
      <c r="D93" s="1" t="s">
        <v>54</v>
      </c>
      <c r="E93">
        <f t="shared" si="3"/>
        <v>0</v>
      </c>
      <c r="F93">
        <f t="shared" si="3"/>
        <v>0</v>
      </c>
      <c r="G93">
        <f t="shared" si="3"/>
        <v>0</v>
      </c>
      <c r="H93">
        <f t="shared" si="3"/>
        <v>0</v>
      </c>
      <c r="I93">
        <f t="shared" si="3"/>
        <v>0</v>
      </c>
      <c r="J93">
        <f t="shared" si="3"/>
        <v>0</v>
      </c>
      <c r="K93">
        <f t="shared" si="3"/>
        <v>0</v>
      </c>
      <c r="L93">
        <f t="shared" si="3"/>
        <v>0</v>
      </c>
      <c r="M93">
        <f t="shared" si="3"/>
        <v>0</v>
      </c>
      <c r="N93">
        <f t="shared" si="3"/>
        <v>0</v>
      </c>
      <c r="O93">
        <f t="shared" si="3"/>
        <v>0</v>
      </c>
      <c r="P93">
        <f t="shared" si="3"/>
        <v>0</v>
      </c>
      <c r="Q93">
        <f t="shared" si="3"/>
        <v>0</v>
      </c>
      <c r="R93">
        <f t="shared" si="3"/>
        <v>0</v>
      </c>
      <c r="S93">
        <f t="shared" si="3"/>
        <v>0</v>
      </c>
      <c r="T93">
        <f t="shared" si="3"/>
        <v>0</v>
      </c>
      <c r="U93">
        <f t="shared" si="3"/>
        <v>0</v>
      </c>
      <c r="V93">
        <f t="shared" si="3"/>
        <v>0</v>
      </c>
      <c r="W93">
        <f t="shared" si="3"/>
        <v>0</v>
      </c>
      <c r="X93">
        <f t="shared" si="3"/>
        <v>0</v>
      </c>
      <c r="Y93">
        <f t="shared" si="3"/>
        <v>0</v>
      </c>
      <c r="Z93">
        <f t="shared" si="3"/>
        <v>0</v>
      </c>
      <c r="AA93">
        <f t="shared" si="3"/>
        <v>0</v>
      </c>
      <c r="AB93">
        <f t="shared" si="3"/>
        <v>0</v>
      </c>
      <c r="AC93">
        <f t="shared" si="3"/>
        <v>0</v>
      </c>
      <c r="AD93">
        <f t="shared" si="3"/>
        <v>0</v>
      </c>
      <c r="AE93">
        <f t="shared" si="3"/>
        <v>0</v>
      </c>
      <c r="AF93">
        <f t="shared" si="3"/>
        <v>0</v>
      </c>
      <c r="AG93">
        <f t="shared" si="3"/>
        <v>0</v>
      </c>
      <c r="AH93">
        <f t="shared" si="3"/>
        <v>0</v>
      </c>
      <c r="AI93">
        <f t="shared" si="3"/>
        <v>0</v>
      </c>
      <c r="AJ93">
        <f t="shared" si="3"/>
        <v>0</v>
      </c>
      <c r="AK93">
        <f t="shared" si="3"/>
        <v>0</v>
      </c>
      <c r="AL93">
        <f t="shared" si="3"/>
        <v>0</v>
      </c>
      <c r="AM93">
        <f t="shared" si="3"/>
        <v>0</v>
      </c>
      <c r="AN93">
        <f t="shared" si="3"/>
        <v>0</v>
      </c>
      <c r="AO93">
        <f t="shared" si="3"/>
        <v>0</v>
      </c>
      <c r="AP93">
        <f t="shared" si="3"/>
        <v>0</v>
      </c>
      <c r="AQ93">
        <f t="shared" si="3"/>
        <v>0</v>
      </c>
      <c r="AR93">
        <f t="shared" si="3"/>
        <v>0</v>
      </c>
      <c r="AS93">
        <f t="shared" si="3"/>
        <v>0</v>
      </c>
      <c r="AT93">
        <f t="shared" si="3"/>
        <v>0</v>
      </c>
      <c r="AU93">
        <f t="shared" si="1"/>
        <v>0</v>
      </c>
    </row>
    <row r="94" spans="1:47" x14ac:dyDescent="0.25">
      <c r="A94" s="146"/>
      <c r="B94" s="1" t="s">
        <v>18</v>
      </c>
      <c r="C94" s="1">
        <v>16</v>
      </c>
      <c r="D94" s="1" t="s">
        <v>55</v>
      </c>
      <c r="E94">
        <f t="shared" si="3"/>
        <v>1.6674888339546147E-2</v>
      </c>
      <c r="F94">
        <f t="shared" si="3"/>
        <v>1.4683818037508921E-2</v>
      </c>
      <c r="G94">
        <f t="shared" si="3"/>
        <v>6.5206061665573772E-3</v>
      </c>
      <c r="H94">
        <f t="shared" si="3"/>
        <v>1.1282007918405234E-2</v>
      </c>
      <c r="I94">
        <f t="shared" si="3"/>
        <v>1.5557239896484614E-2</v>
      </c>
      <c r="J94">
        <f t="shared" si="3"/>
        <v>1.1517655236787269E-2</v>
      </c>
      <c r="K94">
        <f t="shared" si="3"/>
        <v>1.5132261961113534E-2</v>
      </c>
      <c r="L94">
        <f t="shared" si="3"/>
        <v>9.8695059836838902E-3</v>
      </c>
      <c r="M94">
        <f t="shared" si="3"/>
        <v>1.2409369629151887E-2</v>
      </c>
      <c r="N94">
        <f t="shared" si="3"/>
        <v>7.9645852344866572E-3</v>
      </c>
      <c r="O94">
        <f t="shared" si="3"/>
        <v>1.1634443711753366E-2</v>
      </c>
      <c r="P94">
        <f t="shared" si="3"/>
        <v>9.4173292148831307E-3</v>
      </c>
      <c r="Q94">
        <f t="shared" si="3"/>
        <v>4.8590609339592937E-3</v>
      </c>
      <c r="R94">
        <f t="shared" si="3"/>
        <v>1.6891403394730428E-2</v>
      </c>
      <c r="S94">
        <f t="shared" si="3"/>
        <v>0</v>
      </c>
      <c r="T94">
        <f t="shared" si="3"/>
        <v>6.8454536451101181E-2</v>
      </c>
      <c r="U94">
        <f t="shared" si="3"/>
        <v>2.618455941408479E-3</v>
      </c>
      <c r="V94">
        <f t="shared" si="3"/>
        <v>5.6619034150501542E-3</v>
      </c>
      <c r="W94">
        <f t="shared" si="3"/>
        <v>1.0054466040440189E-2</v>
      </c>
      <c r="X94">
        <f t="shared" si="3"/>
        <v>2.0923369280764811E-2</v>
      </c>
      <c r="Y94">
        <f t="shared" si="3"/>
        <v>0.21132279948236607</v>
      </c>
      <c r="Z94">
        <f t="shared" si="3"/>
        <v>2.2583357433296525E-2</v>
      </c>
      <c r="AA94">
        <f t="shared" si="3"/>
        <v>1.5138591150230847E-2</v>
      </c>
      <c r="AB94">
        <f t="shared" si="3"/>
        <v>2.2833556056930807E-3</v>
      </c>
      <c r="AC94">
        <f t="shared" si="3"/>
        <v>7.5573515304533743E-3</v>
      </c>
      <c r="AD94">
        <f t="shared" si="3"/>
        <v>2.9405953876906906E-3</v>
      </c>
      <c r="AE94">
        <f t="shared" si="3"/>
        <v>1.0643272190604007E-2</v>
      </c>
      <c r="AF94">
        <f t="shared" si="3"/>
        <v>6.6599531513937766E-3</v>
      </c>
      <c r="AG94">
        <f t="shared" si="3"/>
        <v>4.8923178307110078E-2</v>
      </c>
      <c r="AH94">
        <f t="shared" si="3"/>
        <v>4.7224346210541293E-3</v>
      </c>
      <c r="AI94">
        <f t="shared" si="3"/>
        <v>8.3655847182322763E-3</v>
      </c>
      <c r="AJ94">
        <f t="shared" si="3"/>
        <v>8.95060148750936E-3</v>
      </c>
      <c r="AK94">
        <f t="shared" si="3"/>
        <v>0</v>
      </c>
      <c r="AL94">
        <f t="shared" si="3"/>
        <v>9.0880651842113105E-3</v>
      </c>
      <c r="AM94">
        <f t="shared" si="3"/>
        <v>1.1708122528276613E-2</v>
      </c>
      <c r="AN94">
        <f t="shared" si="3"/>
        <v>0</v>
      </c>
      <c r="AO94">
        <f t="shared" si="3"/>
        <v>3.6871001855308403E-3</v>
      </c>
      <c r="AP94">
        <f t="shared" si="3"/>
        <v>26500.682921131829</v>
      </c>
      <c r="AQ94">
        <f t="shared" si="3"/>
        <v>14020.72583568783</v>
      </c>
      <c r="AR94">
        <f t="shared" si="3"/>
        <v>1279.3262058201412</v>
      </c>
      <c r="AS94">
        <f t="shared" si="3"/>
        <v>11535.282340995431</v>
      </c>
      <c r="AT94">
        <f t="shared" si="3"/>
        <v>90161.335876044817</v>
      </c>
      <c r="AU94">
        <f t="shared" si="1"/>
        <v>19484.260608457909</v>
      </c>
    </row>
    <row r="95" spans="1:47" x14ac:dyDescent="0.25">
      <c r="A95" s="146"/>
      <c r="B95" s="1" t="s">
        <v>19</v>
      </c>
      <c r="C95" s="1">
        <v>17</v>
      </c>
      <c r="D95" s="1" t="s">
        <v>56</v>
      </c>
      <c r="E95">
        <f t="shared" si="3"/>
        <v>2.8195296697125933E-4</v>
      </c>
      <c r="F95">
        <f t="shared" si="3"/>
        <v>1.9421667181354087E-4</v>
      </c>
      <c r="G95">
        <f t="shared" si="3"/>
        <v>8.4921090700529304E-5</v>
      </c>
      <c r="H95">
        <f t="shared" si="3"/>
        <v>4.133553567255752E-4</v>
      </c>
      <c r="I95">
        <f t="shared" si="3"/>
        <v>2.6740114481392692E-4</v>
      </c>
      <c r="J95">
        <f t="shared" si="3"/>
        <v>1.431174282636755E-4</v>
      </c>
      <c r="K95">
        <f t="shared" si="3"/>
        <v>3.9526040286449729E-3</v>
      </c>
      <c r="L95">
        <f t="shared" si="3"/>
        <v>9.6269611022118572E-5</v>
      </c>
      <c r="M95">
        <f t="shared" si="3"/>
        <v>1.9000316298613064E-4</v>
      </c>
      <c r="N95">
        <f t="shared" si="3"/>
        <v>1.6205152544848965E-4</v>
      </c>
      <c r="O95">
        <f t="shared" si="3"/>
        <v>3.768197603455004E-4</v>
      </c>
      <c r="P95">
        <f t="shared" si="3"/>
        <v>1.2121119685970658E-4</v>
      </c>
      <c r="Q95">
        <f t="shared" si="3"/>
        <v>3.2977078202102368E-4</v>
      </c>
      <c r="R95">
        <f t="shared" si="3"/>
        <v>4.6137795268314285E-5</v>
      </c>
      <c r="S95">
        <f t="shared" si="3"/>
        <v>0</v>
      </c>
      <c r="T95">
        <f t="shared" si="3"/>
        <v>8.5809819015379704E-5</v>
      </c>
      <c r="U95">
        <f t="shared" si="3"/>
        <v>0.60585122379446199</v>
      </c>
      <c r="V95">
        <f t="shared" si="3"/>
        <v>8.5542462324964013E-5</v>
      </c>
      <c r="W95">
        <f t="shared" si="3"/>
        <v>4.0815142217992172E-5</v>
      </c>
      <c r="X95">
        <f t="shared" si="3"/>
        <v>2.1947211827532581E-5</v>
      </c>
      <c r="Y95">
        <f t="shared" si="3"/>
        <v>5.8442463458863577E-3</v>
      </c>
      <c r="Z95">
        <f t="shared" si="3"/>
        <v>2.8120161127755529E-5</v>
      </c>
      <c r="AA95">
        <f t="shared" si="3"/>
        <v>1.4904405512511078E-4</v>
      </c>
      <c r="AB95">
        <f t="shared" si="3"/>
        <v>7.5797513127161874E-5</v>
      </c>
      <c r="AC95">
        <f t="shared" si="3"/>
        <v>2.9228697596016528E-4</v>
      </c>
      <c r="AD95">
        <f t="shared" si="3"/>
        <v>1.1354885224560517E-4</v>
      </c>
      <c r="AE95">
        <f t="shared" si="3"/>
        <v>4.1063081497167808E-4</v>
      </c>
      <c r="AF95">
        <f t="shared" si="3"/>
        <v>2.5627678698646427E-4</v>
      </c>
      <c r="AG95">
        <f t="shared" si="3"/>
        <v>3.4409649682209116E-2</v>
      </c>
      <c r="AH95">
        <f t="shared" si="3"/>
        <v>1.7851205053045173E-4</v>
      </c>
      <c r="AI95">
        <f t="shared" si="3"/>
        <v>3.2328315208909663E-4</v>
      </c>
      <c r="AJ95">
        <f t="shared" si="3"/>
        <v>9.5217638970177584E-5</v>
      </c>
      <c r="AK95">
        <f t="shared" si="3"/>
        <v>0</v>
      </c>
      <c r="AL95">
        <f t="shared" si="3"/>
        <v>9.6355878989224839E-5</v>
      </c>
      <c r="AM95">
        <f t="shared" si="3"/>
        <v>1.8485920782885062E-4</v>
      </c>
      <c r="AN95">
        <f t="shared" si="3"/>
        <v>0</v>
      </c>
      <c r="AO95">
        <f t="shared" si="3"/>
        <v>1.4263541372008695E-4</v>
      </c>
      <c r="AP95">
        <f t="shared" si="3"/>
        <v>6318.2195160314259</v>
      </c>
      <c r="AQ95">
        <f t="shared" si="3"/>
        <v>112.6420306531802</v>
      </c>
      <c r="AR95">
        <f t="shared" si="3"/>
        <v>136.22314569560257</v>
      </c>
      <c r="AS95">
        <f t="shared" si="3"/>
        <v>9456.762318541736</v>
      </c>
      <c r="AT95">
        <f t="shared" si="3"/>
        <v>14666.42960499445</v>
      </c>
      <c r="AU95">
        <f t="shared" si="1"/>
        <v>10653.04474827884</v>
      </c>
    </row>
    <row r="96" spans="1:47" x14ac:dyDescent="0.25">
      <c r="A96" s="146"/>
      <c r="B96" s="1" t="s">
        <v>20</v>
      </c>
      <c r="C96" s="1">
        <v>18</v>
      </c>
      <c r="D96" s="1" t="s">
        <v>57</v>
      </c>
      <c r="E96">
        <f t="shared" si="3"/>
        <v>2.6305115568961071E-4</v>
      </c>
      <c r="F96">
        <f t="shared" si="3"/>
        <v>3.8868100184011713E-4</v>
      </c>
      <c r="G96">
        <f t="shared" si="3"/>
        <v>2.8447505672301329E-4</v>
      </c>
      <c r="H96">
        <f t="shared" si="3"/>
        <v>1.5148259957151532E-3</v>
      </c>
      <c r="I96">
        <f t="shared" si="3"/>
        <v>8.3750142073400454E-4</v>
      </c>
      <c r="J96">
        <f t="shared" si="3"/>
        <v>4.6745739352136508E-4</v>
      </c>
      <c r="K96">
        <f t="shared" si="3"/>
        <v>4.2282164503959681E-4</v>
      </c>
      <c r="L96">
        <f t="shared" si="3"/>
        <v>1.5385276057134048E-3</v>
      </c>
      <c r="M96">
        <f t="shared" si="3"/>
        <v>9.2904572652788091E-4</v>
      </c>
      <c r="N96">
        <f t="shared" si="3"/>
        <v>5.1620947790589325E-4</v>
      </c>
      <c r="O96">
        <f t="shared" si="3"/>
        <v>3.910595379944698E-4</v>
      </c>
      <c r="P96">
        <f t="shared" si="3"/>
        <v>3.2884059057003141E-4</v>
      </c>
      <c r="Q96">
        <f t="shared" si="3"/>
        <v>6.3826779035131486E-4</v>
      </c>
      <c r="R96">
        <f t="shared" si="3"/>
        <v>2.9119578185430971E-4</v>
      </c>
      <c r="S96">
        <f t="shared" si="3"/>
        <v>0</v>
      </c>
      <c r="T96">
        <f t="shared" si="3"/>
        <v>3.1803133411339031E-4</v>
      </c>
      <c r="U96">
        <f t="shared" si="3"/>
        <v>1.6421126025570362E-3</v>
      </c>
      <c r="V96">
        <f t="shared" si="3"/>
        <v>0.10174263726026775</v>
      </c>
      <c r="W96">
        <f t="shared" si="3"/>
        <v>2.7891235983589563E-3</v>
      </c>
      <c r="X96">
        <f t="shared" si="3"/>
        <v>4.1225420923134701E-4</v>
      </c>
      <c r="Y96">
        <f t="shared" si="3"/>
        <v>4.2218459726501836E-3</v>
      </c>
      <c r="Z96">
        <f t="shared" si="3"/>
        <v>9.2368382550403081E-4</v>
      </c>
      <c r="AA96">
        <f t="shared" si="3"/>
        <v>2.3834070165058121E-3</v>
      </c>
      <c r="AB96">
        <f t="shared" si="3"/>
        <v>1.6733058853281286E-4</v>
      </c>
      <c r="AC96">
        <f t="shared" si="3"/>
        <v>1.9112516096851179E-4</v>
      </c>
      <c r="AD96">
        <f t="shared" si="3"/>
        <v>7.4259838204149625E-5</v>
      </c>
      <c r="AE96">
        <f t="shared" si="3"/>
        <v>2.6855236743158437E-4</v>
      </c>
      <c r="AF96">
        <f t="shared" si="3"/>
        <v>1.6762221231114851E-4</v>
      </c>
      <c r="AG96">
        <f t="shared" si="3"/>
        <v>9.7022641357311464E-5</v>
      </c>
      <c r="AH96">
        <f t="shared" si="3"/>
        <v>1.1700638373235463E-4</v>
      </c>
      <c r="AI96">
        <f t="shared" si="3"/>
        <v>2.1142862167771782E-4</v>
      </c>
      <c r="AJ96">
        <f t="shared" si="3"/>
        <v>9.9130386804026236E-5</v>
      </c>
      <c r="AK96">
        <f t="shared" si="3"/>
        <v>0</v>
      </c>
      <c r="AL96">
        <f t="shared" si="3"/>
        <v>1.0045574916303171E-4</v>
      </c>
      <c r="AM96">
        <f t="shared" si="3"/>
        <v>2.2034592138608046E-4</v>
      </c>
      <c r="AN96">
        <f t="shared" si="3"/>
        <v>0</v>
      </c>
      <c r="AO96">
        <f t="shared" si="3"/>
        <v>9.3265213645579386E-5</v>
      </c>
      <c r="AP96">
        <f t="shared" si="3"/>
        <v>23466.776055540304</v>
      </c>
      <c r="AQ96">
        <f t="shared" si="3"/>
        <v>16.935357831011316</v>
      </c>
      <c r="AR96">
        <f t="shared" si="3"/>
        <v>8.6339994486712115</v>
      </c>
      <c r="AS96">
        <f t="shared" si="3"/>
        <v>11695.69629365336</v>
      </c>
      <c r="AT96">
        <f t="shared" si="3"/>
        <v>31860.43017765223</v>
      </c>
      <c r="AU96">
        <f t="shared" si="1"/>
        <v>13217.68009393383</v>
      </c>
    </row>
    <row r="97" spans="1:47" x14ac:dyDescent="0.25">
      <c r="A97" s="146"/>
      <c r="B97" s="1" t="s">
        <v>21</v>
      </c>
      <c r="C97" s="1">
        <v>19</v>
      </c>
      <c r="D97" s="1" t="s">
        <v>58</v>
      </c>
      <c r="E97">
        <f t="shared" si="3"/>
        <v>0.20542536534622508</v>
      </c>
      <c r="F97">
        <f t="shared" si="3"/>
        <v>0.26819595159835158</v>
      </c>
      <c r="G97">
        <f t="shared" si="3"/>
        <v>0.21946824104509977</v>
      </c>
      <c r="H97">
        <f t="shared" si="3"/>
        <v>0.41435219969236931</v>
      </c>
      <c r="I97">
        <f t="shared" si="3"/>
        <v>0.36808864596794744</v>
      </c>
      <c r="J97">
        <f t="shared" si="3"/>
        <v>0.28219612090381857</v>
      </c>
      <c r="K97">
        <f t="shared" ref="K97:AU106" si="4">K23+K60</f>
        <v>0.35274271412126706</v>
      </c>
      <c r="L97">
        <f t="shared" si="4"/>
        <v>0.46456136210795446</v>
      </c>
      <c r="M97">
        <f t="shared" si="4"/>
        <v>0.24075994510135307</v>
      </c>
      <c r="N97">
        <f t="shared" si="4"/>
        <v>0.33086040533562572</v>
      </c>
      <c r="O97">
        <f t="shared" si="4"/>
        <v>0.38789341285733603</v>
      </c>
      <c r="P97">
        <f t="shared" si="4"/>
        <v>0.23209386769324469</v>
      </c>
      <c r="Q97">
        <f t="shared" si="4"/>
        <v>0.20652194989332101</v>
      </c>
      <c r="R97">
        <f t="shared" si="4"/>
        <v>0.19229808661620118</v>
      </c>
      <c r="S97">
        <f t="shared" si="4"/>
        <v>0</v>
      </c>
      <c r="T97">
        <f t="shared" si="4"/>
        <v>0.19214111038580803</v>
      </c>
      <c r="U97">
        <f t="shared" si="4"/>
        <v>0.25867619558979915</v>
      </c>
      <c r="V97">
        <f t="shared" si="4"/>
        <v>0.24903840022840085</v>
      </c>
      <c r="W97">
        <f t="shared" si="4"/>
        <v>0.31763607648075348</v>
      </c>
      <c r="X97">
        <f t="shared" si="4"/>
        <v>0.15505640339482876</v>
      </c>
      <c r="Y97">
        <f t="shared" si="4"/>
        <v>1.6261067060278265</v>
      </c>
      <c r="Z97">
        <f t="shared" si="4"/>
        <v>0.35112318160547845</v>
      </c>
      <c r="AA97">
        <f t="shared" si="4"/>
        <v>0.71898214825552942</v>
      </c>
      <c r="AB97">
        <f t="shared" si="4"/>
        <v>6.2737810161115945E-2</v>
      </c>
      <c r="AC97">
        <f t="shared" si="4"/>
        <v>9.5055409946139702E-2</v>
      </c>
      <c r="AD97">
        <f t="shared" si="4"/>
        <v>5.8849928077402455E-2</v>
      </c>
      <c r="AE97">
        <f t="shared" si="4"/>
        <v>0.14724393531268232</v>
      </c>
      <c r="AF97">
        <f t="shared" si="4"/>
        <v>4.7891579631052783E-2</v>
      </c>
      <c r="AG97">
        <f t="shared" si="4"/>
        <v>0.70603923946536951</v>
      </c>
      <c r="AH97">
        <f t="shared" si="4"/>
        <v>7.8612837694741491E-2</v>
      </c>
      <c r="AI97">
        <f t="shared" si="4"/>
        <v>0.10282631972177558</v>
      </c>
      <c r="AJ97">
        <f t="shared" si="4"/>
        <v>0.20713839829526259</v>
      </c>
      <c r="AK97">
        <f t="shared" si="4"/>
        <v>0</v>
      </c>
      <c r="AL97">
        <f t="shared" si="4"/>
        <v>0.20227810424442719</v>
      </c>
      <c r="AM97">
        <f t="shared" si="4"/>
        <v>0.32183552347838101</v>
      </c>
      <c r="AN97">
        <f t="shared" si="4"/>
        <v>0</v>
      </c>
      <c r="AO97">
        <f t="shared" si="4"/>
        <v>6.7318571273175393E-2</v>
      </c>
      <c r="AP97">
        <f t="shared" si="4"/>
        <v>576664.19822772907</v>
      </c>
      <c r="AQ97">
        <f t="shared" si="4"/>
        <v>112847.1181509555</v>
      </c>
      <c r="AR97">
        <f t="shared" si="4"/>
        <v>145338.9119429453</v>
      </c>
      <c r="AS97">
        <f t="shared" si="4"/>
        <v>170479.28332432301</v>
      </c>
      <c r="AT97">
        <f t="shared" si="4"/>
        <v>1988836.153616149</v>
      </c>
      <c r="AU97">
        <f t="shared" si="1"/>
        <v>163328.09819191939</v>
      </c>
    </row>
    <row r="98" spans="1:47" x14ac:dyDescent="0.25">
      <c r="A98" s="146"/>
      <c r="B98" s="1" t="s">
        <v>22</v>
      </c>
      <c r="C98" s="1">
        <v>20</v>
      </c>
      <c r="D98" s="1" t="s">
        <v>59</v>
      </c>
      <c r="E98">
        <f t="shared" ref="E98:T113" si="5">E24+E61</f>
        <v>1.9757063980128864E-3</v>
      </c>
      <c r="F98">
        <f t="shared" si="5"/>
        <v>1.7415128130156962E-3</v>
      </c>
      <c r="G98">
        <f t="shared" si="5"/>
        <v>5.0364327870343235E-3</v>
      </c>
      <c r="H98">
        <f t="shared" si="5"/>
        <v>8.0903992420944155E-3</v>
      </c>
      <c r="I98">
        <f t="shared" si="5"/>
        <v>3.0168377440561488E-3</v>
      </c>
      <c r="J98">
        <f t="shared" si="5"/>
        <v>1.1731630605193628E-3</v>
      </c>
      <c r="K98">
        <f t="shared" si="5"/>
        <v>5.2474707765437598E-4</v>
      </c>
      <c r="L98">
        <f t="shared" si="5"/>
        <v>5.6711199633358283E-3</v>
      </c>
      <c r="M98">
        <f t="shared" si="5"/>
        <v>2.1654688308644725E-3</v>
      </c>
      <c r="N98">
        <f t="shared" si="5"/>
        <v>2.1275350524280518E-3</v>
      </c>
      <c r="O98">
        <f t="shared" si="5"/>
        <v>2.4027506828866669E-3</v>
      </c>
      <c r="P98">
        <f t="shared" si="5"/>
        <v>2.4266274742127517E-3</v>
      </c>
      <c r="Q98">
        <f t="shared" si="5"/>
        <v>1.8124452529817202E-3</v>
      </c>
      <c r="R98">
        <f t="shared" si="5"/>
        <v>4.9727374631936419E-3</v>
      </c>
      <c r="S98">
        <f t="shared" si="5"/>
        <v>0</v>
      </c>
      <c r="T98">
        <f t="shared" si="4"/>
        <v>1.9239796262417778E-3</v>
      </c>
      <c r="U98">
        <f t="shared" si="4"/>
        <v>8.0212304958307014E-4</v>
      </c>
      <c r="V98">
        <f t="shared" si="4"/>
        <v>1.008257562258791E-2</v>
      </c>
      <c r="W98">
        <f t="shared" si="4"/>
        <v>2.0545912832617614E-3</v>
      </c>
      <c r="X98">
        <f t="shared" si="4"/>
        <v>8.9701955702646396E-3</v>
      </c>
      <c r="Y98">
        <f t="shared" si="4"/>
        <v>5.529779360271673E-3</v>
      </c>
      <c r="Z98">
        <f t="shared" si="4"/>
        <v>3.3418915592660255E-3</v>
      </c>
      <c r="AA98">
        <f t="shared" si="4"/>
        <v>8.7660453226785593E-3</v>
      </c>
      <c r="AB98">
        <f t="shared" si="4"/>
        <v>8.7779227561319694E-4</v>
      </c>
      <c r="AC98">
        <f t="shared" si="4"/>
        <v>8.3916346886495237E-5</v>
      </c>
      <c r="AD98">
        <f t="shared" si="4"/>
        <v>8.0439209247865908E-5</v>
      </c>
      <c r="AE98">
        <f t="shared" si="4"/>
        <v>3.0422892528575023E-4</v>
      </c>
      <c r="AF98">
        <f t="shared" si="4"/>
        <v>6.7891790678408837E-4</v>
      </c>
      <c r="AG98">
        <f t="shared" si="4"/>
        <v>2.4433160764045483E-5</v>
      </c>
      <c r="AH98">
        <f t="shared" si="4"/>
        <v>1.1837786019916082E-3</v>
      </c>
      <c r="AI98">
        <f t="shared" si="4"/>
        <v>1.0711243344914119E-4</v>
      </c>
      <c r="AJ98">
        <f t="shared" si="4"/>
        <v>4.3864461588549826E-3</v>
      </c>
      <c r="AK98">
        <f t="shared" si="4"/>
        <v>0</v>
      </c>
      <c r="AL98">
        <f t="shared" si="4"/>
        <v>4.4041464908197133E-3</v>
      </c>
      <c r="AM98">
        <f t="shared" si="4"/>
        <v>4.3295390964355846E-3</v>
      </c>
      <c r="AN98">
        <f t="shared" si="4"/>
        <v>0</v>
      </c>
      <c r="AO98">
        <f t="shared" si="4"/>
        <v>6.5886194870916901E-5</v>
      </c>
      <c r="AP98">
        <f t="shared" si="4"/>
        <v>40080.355050148748</v>
      </c>
      <c r="AQ98">
        <f t="shared" si="4"/>
        <v>614869.14382560609</v>
      </c>
      <c r="AR98">
        <f t="shared" si="4"/>
        <v>0</v>
      </c>
      <c r="AS98">
        <f t="shared" si="4"/>
        <v>4791.0361605187254</v>
      </c>
      <c r="AT98">
        <f t="shared" si="4"/>
        <v>668428.08106917539</v>
      </c>
      <c r="AU98">
        <f t="shared" si="1"/>
        <v>5915.2825962797469</v>
      </c>
    </row>
    <row r="99" spans="1:47" x14ac:dyDescent="0.25">
      <c r="A99" s="146"/>
      <c r="B99" s="1" t="s">
        <v>23</v>
      </c>
      <c r="C99" s="1">
        <v>21</v>
      </c>
      <c r="D99" s="1" t="s">
        <v>60</v>
      </c>
      <c r="E99">
        <f t="shared" si="5"/>
        <v>3.881262164841733E-7</v>
      </c>
      <c r="F99">
        <f t="shared" si="5"/>
        <v>1.9887854923938121E-4</v>
      </c>
      <c r="G99">
        <f t="shared" si="5"/>
        <v>3.5554771841417527E-4</v>
      </c>
      <c r="H99">
        <f t="shared" si="5"/>
        <v>4.8561959472276129E-4</v>
      </c>
      <c r="I99">
        <f t="shared" si="5"/>
        <v>1.3561884592550458E-3</v>
      </c>
      <c r="J99">
        <f t="shared" si="5"/>
        <v>2.5905100593378151E-6</v>
      </c>
      <c r="K99">
        <f t="shared" si="5"/>
        <v>4.110287286153772E-4</v>
      </c>
      <c r="L99">
        <f t="shared" si="5"/>
        <v>8.126728900936667E-5</v>
      </c>
      <c r="M99">
        <f t="shared" si="5"/>
        <v>2.5642768922358987E-4</v>
      </c>
      <c r="N99">
        <f t="shared" si="5"/>
        <v>1.0304716024784532E-2</v>
      </c>
      <c r="O99">
        <f t="shared" si="5"/>
        <v>1.9144210964431606E-6</v>
      </c>
      <c r="P99">
        <f t="shared" si="5"/>
        <v>1.3673514355615231E-4</v>
      </c>
      <c r="Q99">
        <f t="shared" si="5"/>
        <v>3.098406362428399E-5</v>
      </c>
      <c r="R99">
        <f t="shared" si="5"/>
        <v>0</v>
      </c>
      <c r="S99">
        <f t="shared" si="5"/>
        <v>0</v>
      </c>
      <c r="T99">
        <f t="shared" si="5"/>
        <v>1.936055802003913E-8</v>
      </c>
      <c r="U99">
        <f t="shared" si="4"/>
        <v>0</v>
      </c>
      <c r="V99">
        <f t="shared" si="4"/>
        <v>0</v>
      </c>
      <c r="W99">
        <f t="shared" si="4"/>
        <v>1.164522305261045E-7</v>
      </c>
      <c r="X99">
        <f t="shared" si="4"/>
        <v>3.9501299196914994E-6</v>
      </c>
      <c r="Y99">
        <f t="shared" si="4"/>
        <v>1.4215012040063171</v>
      </c>
      <c r="Z99">
        <f t="shared" si="4"/>
        <v>2.6954263205096386E-5</v>
      </c>
      <c r="AA99">
        <f t="shared" si="4"/>
        <v>1.2587629902091352E-4</v>
      </c>
      <c r="AB99">
        <f t="shared" si="4"/>
        <v>8.3784010866606002E-6</v>
      </c>
      <c r="AC99">
        <f t="shared" si="4"/>
        <v>9.459060524900976E-4</v>
      </c>
      <c r="AD99">
        <f t="shared" si="4"/>
        <v>1.11685537107622E-3</v>
      </c>
      <c r="AE99">
        <f t="shared" si="4"/>
        <v>0.19517125789568571</v>
      </c>
      <c r="AF99">
        <f t="shared" si="4"/>
        <v>3.217037132239627E-8</v>
      </c>
      <c r="AG99">
        <f t="shared" si="4"/>
        <v>0</v>
      </c>
      <c r="AH99">
        <f t="shared" si="4"/>
        <v>3.3669873622496013E-8</v>
      </c>
      <c r="AI99">
        <f t="shared" si="4"/>
        <v>1.0220314542641251E-3</v>
      </c>
      <c r="AJ99">
        <f t="shared" si="4"/>
        <v>3.9544571044570322E-3</v>
      </c>
      <c r="AK99">
        <f t="shared" si="4"/>
        <v>0</v>
      </c>
      <c r="AL99">
        <f t="shared" si="4"/>
        <v>4.0135668005226227E-3</v>
      </c>
      <c r="AM99">
        <f t="shared" si="4"/>
        <v>2.426934450228138E-6</v>
      </c>
      <c r="AN99">
        <f t="shared" si="4"/>
        <v>0</v>
      </c>
      <c r="AO99">
        <f t="shared" si="4"/>
        <v>6.320762733826737E-3</v>
      </c>
      <c r="AP99">
        <f t="shared" si="4"/>
        <v>3.5488647308724501</v>
      </c>
      <c r="AQ99">
        <f t="shared" si="4"/>
        <v>0</v>
      </c>
      <c r="AR99">
        <f t="shared" si="4"/>
        <v>0</v>
      </c>
      <c r="AS99">
        <f t="shared" si="4"/>
        <v>14.63717262902489</v>
      </c>
      <c r="AT99">
        <f t="shared" si="4"/>
        <v>36.543527886283229</v>
      </c>
      <c r="AU99">
        <f t="shared" si="1"/>
        <v>1103.334978953897</v>
      </c>
    </row>
    <row r="100" spans="1:47" x14ac:dyDescent="0.25">
      <c r="A100" s="146"/>
      <c r="B100" s="1" t="s">
        <v>24</v>
      </c>
      <c r="C100" s="1">
        <v>22</v>
      </c>
      <c r="D100" s="1" t="s">
        <v>61</v>
      </c>
      <c r="E100">
        <f t="shared" si="5"/>
        <v>1.4166363402496896E-2</v>
      </c>
      <c r="F100">
        <f t="shared" si="5"/>
        <v>4.4982627602880906E-3</v>
      </c>
      <c r="G100">
        <f t="shared" si="5"/>
        <v>5.5547998171809386E-4</v>
      </c>
      <c r="H100">
        <f t="shared" si="5"/>
        <v>3.2048527284751728E-3</v>
      </c>
      <c r="I100">
        <f t="shared" si="5"/>
        <v>1.152881269631361E-2</v>
      </c>
      <c r="J100">
        <f t="shared" si="5"/>
        <v>4.3329076461230366E-3</v>
      </c>
      <c r="K100">
        <f t="shared" si="5"/>
        <v>4.62621803977368E-4</v>
      </c>
      <c r="L100">
        <f t="shared" si="5"/>
        <v>1.1252292297988205E-4</v>
      </c>
      <c r="M100">
        <f t="shared" si="5"/>
        <v>8.2530811927337879E-3</v>
      </c>
      <c r="N100">
        <f t="shared" si="5"/>
        <v>7.8799715310232774E-5</v>
      </c>
      <c r="O100">
        <f t="shared" si="5"/>
        <v>1.9110937113357371E-4</v>
      </c>
      <c r="P100">
        <f t="shared" si="5"/>
        <v>4.9563140854711287E-4</v>
      </c>
      <c r="Q100">
        <f t="shared" si="5"/>
        <v>6.1275196949236842E-3</v>
      </c>
      <c r="R100">
        <f t="shared" si="5"/>
        <v>1.7508970650316487E-2</v>
      </c>
      <c r="S100">
        <f t="shared" si="5"/>
        <v>0</v>
      </c>
      <c r="T100">
        <f t="shared" si="5"/>
        <v>2.8748205225369132E-2</v>
      </c>
      <c r="U100">
        <f t="shared" si="4"/>
        <v>4.0882401160652988E-3</v>
      </c>
      <c r="V100">
        <f t="shared" si="4"/>
        <v>4.9393235434866983E-2</v>
      </c>
      <c r="W100">
        <f t="shared" si="4"/>
        <v>1.8765468329055921E-3</v>
      </c>
      <c r="X100">
        <f t="shared" si="4"/>
        <v>1.185418563026936E-3</v>
      </c>
      <c r="Y100">
        <f t="shared" si="4"/>
        <v>3.0485371426649485E-3</v>
      </c>
      <c r="Z100">
        <f t="shared" si="4"/>
        <v>0.47179382249497331</v>
      </c>
      <c r="AA100">
        <f t="shared" si="4"/>
        <v>1.6560964106683866E-4</v>
      </c>
      <c r="AB100">
        <f t="shared" si="4"/>
        <v>1.6998783483441592E-4</v>
      </c>
      <c r="AC100">
        <f t="shared" si="4"/>
        <v>3.079126432043758E-4</v>
      </c>
      <c r="AD100">
        <f t="shared" si="4"/>
        <v>4.6746152060572598E-3</v>
      </c>
      <c r="AE100">
        <f t="shared" si="4"/>
        <v>1.8085777417629591E-4</v>
      </c>
      <c r="AF100">
        <f t="shared" si="4"/>
        <v>9.1282649231356458E-5</v>
      </c>
      <c r="AG100">
        <f t="shared" si="4"/>
        <v>4.9632130915789863E-6</v>
      </c>
      <c r="AH100">
        <f t="shared" si="4"/>
        <v>9.3828378004658889E-4</v>
      </c>
      <c r="AI100">
        <f t="shared" si="4"/>
        <v>9.0024120232065885E-5</v>
      </c>
      <c r="AJ100">
        <f t="shared" si="4"/>
        <v>1.3884404456612459E-2</v>
      </c>
      <c r="AK100">
        <f t="shared" si="4"/>
        <v>0</v>
      </c>
      <c r="AL100">
        <f t="shared" si="4"/>
        <v>1.4051034460273849E-2</v>
      </c>
      <c r="AM100">
        <f t="shared" si="4"/>
        <v>1.3709269510872341E-3</v>
      </c>
      <c r="AN100">
        <f t="shared" si="4"/>
        <v>0</v>
      </c>
      <c r="AO100">
        <f t="shared" si="4"/>
        <v>7.1315239028753698E-3</v>
      </c>
      <c r="AP100">
        <f t="shared" si="4"/>
        <v>21336.424025112468</v>
      </c>
      <c r="AQ100">
        <f t="shared" si="4"/>
        <v>0</v>
      </c>
      <c r="AR100">
        <f t="shared" si="4"/>
        <v>0</v>
      </c>
      <c r="AS100">
        <f t="shared" si="4"/>
        <v>11585.30241527955</v>
      </c>
      <c r="AT100">
        <f t="shared" si="4"/>
        <v>33557.441158403068</v>
      </c>
      <c r="AU100">
        <f t="shared" si="4"/>
        <v>31286.33913051011</v>
      </c>
    </row>
    <row r="101" spans="1:47" x14ac:dyDescent="0.25">
      <c r="A101" s="146"/>
      <c r="B101" s="1" t="s">
        <v>25</v>
      </c>
      <c r="C101" s="1">
        <v>23</v>
      </c>
      <c r="D101" s="1" t="s">
        <v>62</v>
      </c>
      <c r="E101">
        <f t="shared" si="5"/>
        <v>4.4744352104090308E-4</v>
      </c>
      <c r="F101">
        <f t="shared" si="5"/>
        <v>4.9902816344617133E-5</v>
      </c>
      <c r="G101">
        <f t="shared" si="5"/>
        <v>1.8635228130646891E-5</v>
      </c>
      <c r="H101">
        <f t="shared" si="5"/>
        <v>5.630881550255449E-6</v>
      </c>
      <c r="I101">
        <f t="shared" si="5"/>
        <v>3.0891409384990872E-5</v>
      </c>
      <c r="J101">
        <f t="shared" si="5"/>
        <v>0</v>
      </c>
      <c r="K101">
        <f t="shared" si="5"/>
        <v>0</v>
      </c>
      <c r="L101">
        <f t="shared" si="5"/>
        <v>2.3184940498597751E-6</v>
      </c>
      <c r="M101">
        <f t="shared" si="5"/>
        <v>2.8625246066347239E-6</v>
      </c>
      <c r="N101">
        <f t="shared" si="5"/>
        <v>2.139661813674568E-6</v>
      </c>
      <c r="O101">
        <f t="shared" si="5"/>
        <v>1.003357626161149E-5</v>
      </c>
      <c r="P101">
        <f t="shared" si="5"/>
        <v>2.308367074163088E-5</v>
      </c>
      <c r="Q101">
        <f t="shared" si="5"/>
        <v>2.6916436145344678E-4</v>
      </c>
      <c r="R101">
        <f t="shared" si="5"/>
        <v>0</v>
      </c>
      <c r="S101">
        <f t="shared" si="5"/>
        <v>0</v>
      </c>
      <c r="T101">
        <f t="shared" si="5"/>
        <v>0</v>
      </c>
      <c r="U101">
        <f t="shared" si="4"/>
        <v>2.8081256690428851E-4</v>
      </c>
      <c r="V101">
        <f t="shared" si="4"/>
        <v>0</v>
      </c>
      <c r="W101">
        <f t="shared" si="4"/>
        <v>0</v>
      </c>
      <c r="X101">
        <f t="shared" si="4"/>
        <v>0</v>
      </c>
      <c r="Y101">
        <f t="shared" si="4"/>
        <v>7.217000290245397E-6</v>
      </c>
      <c r="Z101">
        <f t="shared" si="4"/>
        <v>5.6651314285390611E-7</v>
      </c>
      <c r="AA101">
        <f t="shared" si="4"/>
        <v>3.489897436154591E-6</v>
      </c>
      <c r="AB101">
        <f t="shared" si="4"/>
        <v>1.1045842151810269E-4</v>
      </c>
      <c r="AC101">
        <f t="shared" si="4"/>
        <v>8.9471715697500004E-6</v>
      </c>
      <c r="AD101">
        <f t="shared" si="4"/>
        <v>0</v>
      </c>
      <c r="AE101">
        <f t="shared" si="4"/>
        <v>1.0425814672971511E-4</v>
      </c>
      <c r="AF101">
        <f t="shared" si="4"/>
        <v>7.0415020595458833E-5</v>
      </c>
      <c r="AG101">
        <f t="shared" si="4"/>
        <v>0</v>
      </c>
      <c r="AH101">
        <f t="shared" si="4"/>
        <v>7.0814161459851165E-4</v>
      </c>
      <c r="AI101">
        <f t="shared" si="4"/>
        <v>2.890196460317762E-5</v>
      </c>
      <c r="AJ101">
        <f t="shared" si="4"/>
        <v>8.3375180942423649E-5</v>
      </c>
      <c r="AK101">
        <f t="shared" si="4"/>
        <v>0</v>
      </c>
      <c r="AL101">
        <f t="shared" si="4"/>
        <v>8.462856284612396E-5</v>
      </c>
      <c r="AM101">
        <f t="shared" si="4"/>
        <v>0</v>
      </c>
      <c r="AN101">
        <f t="shared" si="4"/>
        <v>0</v>
      </c>
      <c r="AO101">
        <f t="shared" si="4"/>
        <v>1.9039873790646079E-5</v>
      </c>
      <c r="AP101">
        <f t="shared" si="4"/>
        <v>225.58770793299999</v>
      </c>
      <c r="AQ101">
        <f t="shared" si="4"/>
        <v>0</v>
      </c>
      <c r="AR101">
        <f t="shared" si="4"/>
        <v>0</v>
      </c>
      <c r="AS101">
        <f t="shared" si="4"/>
        <v>0</v>
      </c>
      <c r="AT101">
        <f t="shared" si="4"/>
        <v>395.00447186382439</v>
      </c>
      <c r="AU101">
        <f t="shared" si="4"/>
        <v>0</v>
      </c>
    </row>
    <row r="102" spans="1:47" x14ac:dyDescent="0.25">
      <c r="A102" s="146"/>
      <c r="B102" s="1" t="s">
        <v>26</v>
      </c>
      <c r="C102" s="1">
        <v>24</v>
      </c>
      <c r="D102" s="1" t="s">
        <v>63</v>
      </c>
      <c r="E102">
        <f t="shared" si="5"/>
        <v>7.5481893988471891E-3</v>
      </c>
      <c r="F102">
        <f t="shared" si="5"/>
        <v>9.132174289689007E-3</v>
      </c>
      <c r="G102">
        <f t="shared" si="5"/>
        <v>5.4043261542075158E-3</v>
      </c>
      <c r="H102">
        <f t="shared" si="5"/>
        <v>8.8703898595442077E-3</v>
      </c>
      <c r="I102">
        <f t="shared" si="5"/>
        <v>1.5577830242886049E-2</v>
      </c>
      <c r="J102">
        <f t="shared" si="5"/>
        <v>9.5238663781442457E-3</v>
      </c>
      <c r="K102">
        <f t="shared" si="5"/>
        <v>7.7671741411733568E-3</v>
      </c>
      <c r="L102">
        <f t="shared" si="5"/>
        <v>3.2568148542913081E-2</v>
      </c>
      <c r="M102">
        <f t="shared" si="5"/>
        <v>1.2846757455972196E-2</v>
      </c>
      <c r="N102">
        <f t="shared" si="5"/>
        <v>3.9506292219808739E-2</v>
      </c>
      <c r="O102">
        <f t="shared" si="5"/>
        <v>2.8026421000315369E-2</v>
      </c>
      <c r="P102">
        <f t="shared" si="5"/>
        <v>4.2605579096799059E-3</v>
      </c>
      <c r="Q102">
        <f t="shared" si="5"/>
        <v>3.190704312984858E-3</v>
      </c>
      <c r="R102">
        <f t="shared" si="5"/>
        <v>3.2457543969888576E-3</v>
      </c>
      <c r="S102">
        <f t="shared" si="5"/>
        <v>0</v>
      </c>
      <c r="T102">
        <f t="shared" si="5"/>
        <v>4.9237851657290537E-3</v>
      </c>
      <c r="U102">
        <f t="shared" si="4"/>
        <v>0</v>
      </c>
      <c r="V102">
        <f t="shared" si="4"/>
        <v>1.9445232554018719E-4</v>
      </c>
      <c r="W102">
        <f t="shared" si="4"/>
        <v>3.672249966973907E-3</v>
      </c>
      <c r="X102">
        <f t="shared" si="4"/>
        <v>5.5358982714438735E-3</v>
      </c>
      <c r="Y102">
        <f t="shared" si="4"/>
        <v>1.969776284620777E-5</v>
      </c>
      <c r="Z102">
        <f t="shared" si="4"/>
        <v>1.4388267813233128E-2</v>
      </c>
      <c r="AA102">
        <f t="shared" si="4"/>
        <v>5.0421571959049116E-2</v>
      </c>
      <c r="AB102">
        <f t="shared" si="4"/>
        <v>0.17663634388304711</v>
      </c>
      <c r="AC102">
        <f t="shared" si="4"/>
        <v>1.9522962246711878E-6</v>
      </c>
      <c r="AD102">
        <f t="shared" si="4"/>
        <v>9.9401468458591412E-7</v>
      </c>
      <c r="AE102">
        <f t="shared" si="4"/>
        <v>3.1592375045182239E-6</v>
      </c>
      <c r="AF102">
        <f t="shared" si="4"/>
        <v>2.0629770587520331E-6</v>
      </c>
      <c r="AG102">
        <f t="shared" si="4"/>
        <v>1.116135971334292E-7</v>
      </c>
      <c r="AH102">
        <f t="shared" si="4"/>
        <v>1.5265483391253688E-5</v>
      </c>
      <c r="AI102">
        <f t="shared" si="4"/>
        <v>4.157259066211651E-6</v>
      </c>
      <c r="AJ102">
        <f t="shared" si="4"/>
        <v>3.9075965330927752E-6</v>
      </c>
      <c r="AK102">
        <f t="shared" si="4"/>
        <v>0</v>
      </c>
      <c r="AL102">
        <f t="shared" si="4"/>
        <v>5.8696436131036339E-6</v>
      </c>
      <c r="AM102">
        <f t="shared" si="4"/>
        <v>1.4438559398930146E-2</v>
      </c>
      <c r="AN102">
        <f t="shared" si="4"/>
        <v>0</v>
      </c>
      <c r="AO102">
        <f t="shared" si="4"/>
        <v>1.9964207506715059E-7</v>
      </c>
      <c r="AP102">
        <f t="shared" si="4"/>
        <v>23241.31419278809</v>
      </c>
      <c r="AQ102">
        <f t="shared" si="4"/>
        <v>0</v>
      </c>
      <c r="AR102">
        <f t="shared" si="4"/>
        <v>0</v>
      </c>
      <c r="AS102">
        <f t="shared" si="4"/>
        <v>1373.3839158690671</v>
      </c>
      <c r="AT102">
        <f t="shared" si="4"/>
        <v>58086.152675639583</v>
      </c>
      <c r="AU102">
        <f t="shared" si="4"/>
        <v>3.933040213298173</v>
      </c>
    </row>
    <row r="103" spans="1:47" x14ac:dyDescent="0.25">
      <c r="A103" s="146"/>
      <c r="B103" s="1" t="s">
        <v>27</v>
      </c>
      <c r="C103" s="1">
        <v>25</v>
      </c>
      <c r="D103" s="1" t="s">
        <v>64</v>
      </c>
      <c r="E103">
        <f t="shared" si="5"/>
        <v>4.7293068207809351E-5</v>
      </c>
      <c r="F103">
        <f t="shared" si="5"/>
        <v>3.8402825945143587E-5</v>
      </c>
      <c r="G103">
        <f t="shared" si="5"/>
        <v>2.0528113364439083E-5</v>
      </c>
      <c r="H103">
        <f t="shared" si="5"/>
        <v>4.2920787217845532E-5</v>
      </c>
      <c r="I103">
        <f t="shared" si="5"/>
        <v>7.0570643300290814E-5</v>
      </c>
      <c r="J103">
        <f t="shared" si="5"/>
        <v>4.9805181182388335E-5</v>
      </c>
      <c r="K103">
        <f t="shared" si="5"/>
        <v>3.5080701373978674E-5</v>
      </c>
      <c r="L103">
        <f t="shared" si="5"/>
        <v>8.454458596087327E-5</v>
      </c>
      <c r="M103">
        <f t="shared" si="5"/>
        <v>5.6983424707572076E-5</v>
      </c>
      <c r="N103">
        <f t="shared" si="5"/>
        <v>1.7100150127291838E-4</v>
      </c>
      <c r="O103">
        <f t="shared" si="5"/>
        <v>2.6317345344127201E-4</v>
      </c>
      <c r="P103">
        <f t="shared" si="5"/>
        <v>1.6885569942884786E-5</v>
      </c>
      <c r="Q103">
        <f t="shared" si="5"/>
        <v>9.5671752327527688E-6</v>
      </c>
      <c r="R103">
        <f t="shared" si="5"/>
        <v>1.5754373379890013E-5</v>
      </c>
      <c r="S103">
        <f t="shared" si="5"/>
        <v>0</v>
      </c>
      <c r="T103">
        <f t="shared" si="5"/>
        <v>2.3565279643934401E-5</v>
      </c>
      <c r="U103">
        <f t="shared" si="4"/>
        <v>0</v>
      </c>
      <c r="V103">
        <f t="shared" si="4"/>
        <v>0</v>
      </c>
      <c r="W103">
        <f t="shared" si="4"/>
        <v>1.0984460504340009E-5</v>
      </c>
      <c r="X103">
        <f t="shared" si="4"/>
        <v>1.2918867466000433E-5</v>
      </c>
      <c r="Y103">
        <f t="shared" si="4"/>
        <v>0</v>
      </c>
      <c r="Z103">
        <f t="shared" si="4"/>
        <v>1.4181658945654142E-4</v>
      </c>
      <c r="AA103">
        <f t="shared" si="4"/>
        <v>1.3090907392622014E-4</v>
      </c>
      <c r="AB103">
        <f t="shared" si="4"/>
        <v>1.0877098114807668E-3</v>
      </c>
      <c r="AC103">
        <f t="shared" si="4"/>
        <v>4.2108511797866698E-9</v>
      </c>
      <c r="AD103">
        <f t="shared" si="4"/>
        <v>2.1436657268308069E-9</v>
      </c>
      <c r="AE103">
        <f t="shared" si="4"/>
        <v>6.8008417125975314E-9</v>
      </c>
      <c r="AF103">
        <f t="shared" si="4"/>
        <v>4.495111101026425E-9</v>
      </c>
      <c r="AG103">
        <f t="shared" si="4"/>
        <v>0</v>
      </c>
      <c r="AH103">
        <f t="shared" si="4"/>
        <v>3.2755994630954482E-8</v>
      </c>
      <c r="AI103">
        <f t="shared" si="4"/>
        <v>8.7714197093623786E-9</v>
      </c>
      <c r="AJ103">
        <f t="shared" si="4"/>
        <v>6.8144110749771324E-9</v>
      </c>
      <c r="AK103">
        <f t="shared" si="4"/>
        <v>0</v>
      </c>
      <c r="AL103">
        <f t="shared" si="4"/>
        <v>1.2726220043708811E-8</v>
      </c>
      <c r="AM103">
        <f t="shared" si="4"/>
        <v>4.303259949260747E-5</v>
      </c>
      <c r="AN103">
        <f t="shared" si="4"/>
        <v>0</v>
      </c>
      <c r="AO103">
        <f t="shared" si="4"/>
        <v>4.3370095596858799E-10</v>
      </c>
      <c r="AP103">
        <f t="shared" si="4"/>
        <v>157.9973749829895</v>
      </c>
      <c r="AQ103">
        <f t="shared" si="4"/>
        <v>0</v>
      </c>
      <c r="AR103">
        <f t="shared" si="4"/>
        <v>0</v>
      </c>
      <c r="AS103">
        <f t="shared" si="4"/>
        <v>55.64278991338022</v>
      </c>
      <c r="AT103">
        <f t="shared" si="4"/>
        <v>354.52768047947308</v>
      </c>
      <c r="AU103">
        <f t="shared" si="4"/>
        <v>7.4667598743069963</v>
      </c>
    </row>
    <row r="104" spans="1:47" x14ac:dyDescent="0.25">
      <c r="A104" s="146"/>
      <c r="B104" s="1" t="s">
        <v>28</v>
      </c>
      <c r="C104" s="1">
        <v>26</v>
      </c>
      <c r="D104" s="1" t="s">
        <v>65</v>
      </c>
      <c r="E104">
        <f t="shared" si="5"/>
        <v>2.6426200647838675E-4</v>
      </c>
      <c r="F104">
        <f t="shared" si="5"/>
        <v>2.9547224424122064E-4</v>
      </c>
      <c r="G104">
        <f t="shared" si="5"/>
        <v>1.7959786823037633E-4</v>
      </c>
      <c r="H104">
        <f t="shared" si="5"/>
        <v>3.7659823301482333E-4</v>
      </c>
      <c r="I104">
        <f t="shared" si="5"/>
        <v>6.1807458625635621E-4</v>
      </c>
      <c r="J104">
        <f t="shared" si="5"/>
        <v>4.4072119472509378E-4</v>
      </c>
      <c r="K104">
        <f t="shared" si="5"/>
        <v>3.2862734818638853E-4</v>
      </c>
      <c r="L104">
        <f t="shared" si="5"/>
        <v>1.9209042309407268E-3</v>
      </c>
      <c r="M104">
        <f t="shared" si="5"/>
        <v>6.5197577771492355E-4</v>
      </c>
      <c r="N104">
        <f t="shared" si="5"/>
        <v>1.4980462156437935E-3</v>
      </c>
      <c r="O104">
        <f t="shared" si="5"/>
        <v>9.092592865122094E-4</v>
      </c>
      <c r="P104">
        <f t="shared" si="5"/>
        <v>1.4788156797353942E-4</v>
      </c>
      <c r="Q104">
        <f t="shared" si="5"/>
        <v>1.8748176245350732E-4</v>
      </c>
      <c r="R104">
        <f t="shared" si="5"/>
        <v>1.3818094980185287E-4</v>
      </c>
      <c r="S104">
        <f t="shared" si="5"/>
        <v>0</v>
      </c>
      <c r="T104">
        <f t="shared" si="5"/>
        <v>2.0652484675136965E-4</v>
      </c>
      <c r="U104">
        <f t="shared" si="4"/>
        <v>0</v>
      </c>
      <c r="V104">
        <f t="shared" si="4"/>
        <v>0</v>
      </c>
      <c r="W104">
        <f t="shared" si="4"/>
        <v>1.2512262113573388E-4</v>
      </c>
      <c r="X104">
        <f t="shared" si="4"/>
        <v>1.8220661034872062E-4</v>
      </c>
      <c r="Y104">
        <f t="shared" si="4"/>
        <v>0</v>
      </c>
      <c r="Z104">
        <f t="shared" si="4"/>
        <v>1.7764447326841973E-4</v>
      </c>
      <c r="AA104">
        <f t="shared" si="4"/>
        <v>2.974738788120968E-3</v>
      </c>
      <c r="AB104">
        <f t="shared" si="4"/>
        <v>6.939087052383143E-3</v>
      </c>
      <c r="AC104">
        <f t="shared" si="4"/>
        <v>7.613285279073431E-8</v>
      </c>
      <c r="AD104">
        <f t="shared" si="4"/>
        <v>3.8763469639913561E-8</v>
      </c>
      <c r="AE104">
        <f t="shared" si="4"/>
        <v>1.2321320523107639E-7</v>
      </c>
      <c r="AF104">
        <f t="shared" si="4"/>
        <v>8.0401567350874384E-8</v>
      </c>
      <c r="AG104">
        <f t="shared" si="4"/>
        <v>0</v>
      </c>
      <c r="AH104">
        <f t="shared" si="4"/>
        <v>5.9723095855420819E-7</v>
      </c>
      <c r="AI104">
        <f t="shared" si="4"/>
        <v>1.6218544032282919E-7</v>
      </c>
      <c r="AJ104">
        <f t="shared" si="4"/>
        <v>1.4339452073972991E-7</v>
      </c>
      <c r="AK104">
        <f t="shared" si="4"/>
        <v>0</v>
      </c>
      <c r="AL104">
        <f t="shared" si="4"/>
        <v>2.2882700841285679E-7</v>
      </c>
      <c r="AM104">
        <f t="shared" si="4"/>
        <v>4.1562424349597893E-4</v>
      </c>
      <c r="AN104">
        <f t="shared" si="4"/>
        <v>0</v>
      </c>
      <c r="AO104">
        <f t="shared" si="4"/>
        <v>7.7821262131839656E-9</v>
      </c>
      <c r="AP104">
        <f t="shared" si="4"/>
        <v>954.046030822229</v>
      </c>
      <c r="AQ104">
        <f t="shared" si="4"/>
        <v>0</v>
      </c>
      <c r="AR104">
        <f t="shared" si="4"/>
        <v>0</v>
      </c>
      <c r="AS104">
        <f t="shared" si="4"/>
        <v>222.00291020112419</v>
      </c>
      <c r="AT104">
        <f t="shared" si="4"/>
        <v>2376.547295361072</v>
      </c>
      <c r="AU104">
        <f t="shared" si="4"/>
        <v>74.067962577872777</v>
      </c>
    </row>
    <row r="105" spans="1:47" x14ac:dyDescent="0.25">
      <c r="A105" s="146"/>
      <c r="B105" s="1" t="s">
        <v>29</v>
      </c>
      <c r="C105" s="1">
        <v>27</v>
      </c>
      <c r="D105" s="1" t="s">
        <v>66</v>
      </c>
      <c r="E105">
        <f t="shared" si="5"/>
        <v>1.2843508642011519E-4</v>
      </c>
      <c r="F105">
        <f t="shared" si="5"/>
        <v>1.4369936767772077E-4</v>
      </c>
      <c r="G105">
        <f t="shared" si="5"/>
        <v>8.7383396015229507E-5</v>
      </c>
      <c r="H105">
        <f t="shared" si="5"/>
        <v>1.8257889300154258E-4</v>
      </c>
      <c r="I105">
        <f t="shared" si="5"/>
        <v>3.0032709889872864E-4</v>
      </c>
      <c r="J105">
        <f t="shared" si="5"/>
        <v>2.1250705242170445E-4</v>
      </c>
      <c r="K105">
        <f t="shared" si="5"/>
        <v>1.4898027452692916E-4</v>
      </c>
      <c r="L105">
        <f t="shared" si="5"/>
        <v>3.5985250459339243E-4</v>
      </c>
      <c r="M105">
        <f t="shared" si="5"/>
        <v>2.4253614501305038E-4</v>
      </c>
      <c r="N105">
        <f t="shared" si="5"/>
        <v>7.2768736703002093E-4</v>
      </c>
      <c r="O105">
        <f t="shared" si="5"/>
        <v>1.0742243562887367E-3</v>
      </c>
      <c r="P105">
        <f t="shared" si="5"/>
        <v>7.1891145988150164E-5</v>
      </c>
      <c r="Q105">
        <f t="shared" si="5"/>
        <v>1.7592172787831998E-4</v>
      </c>
      <c r="R105">
        <f t="shared" si="5"/>
        <v>6.7049324356798935E-5</v>
      </c>
      <c r="S105">
        <f t="shared" si="5"/>
        <v>0</v>
      </c>
      <c r="T105">
        <f t="shared" si="5"/>
        <v>1.003008750249763E-4</v>
      </c>
      <c r="U105">
        <f t="shared" si="4"/>
        <v>0</v>
      </c>
      <c r="V105">
        <f t="shared" si="4"/>
        <v>0</v>
      </c>
      <c r="W105">
        <f t="shared" si="4"/>
        <v>9.0469151805748098E-5</v>
      </c>
      <c r="X105">
        <f t="shared" si="4"/>
        <v>4.9028173117111831E-5</v>
      </c>
      <c r="Y105">
        <f t="shared" si="4"/>
        <v>0</v>
      </c>
      <c r="Z105">
        <f t="shared" si="4"/>
        <v>8.5491338527519803E-5</v>
      </c>
      <c r="AA105">
        <f t="shared" si="4"/>
        <v>5.5719663034087795E-4</v>
      </c>
      <c r="AB105">
        <f t="shared" si="4"/>
        <v>6.5079815474221852E-3</v>
      </c>
      <c r="AC105">
        <f t="shared" si="4"/>
        <v>1.779972436213312E-8</v>
      </c>
      <c r="AD105">
        <f t="shared" si="4"/>
        <v>9.0616325095959906E-9</v>
      </c>
      <c r="AE105">
        <f t="shared" si="4"/>
        <v>2.875349064976895E-8</v>
      </c>
      <c r="AF105">
        <f t="shared" si="4"/>
        <v>1.8982057168148841E-8</v>
      </c>
      <c r="AG105">
        <f t="shared" si="4"/>
        <v>0</v>
      </c>
      <c r="AH105">
        <f t="shared" si="4"/>
        <v>1.395057319643638E-7</v>
      </c>
      <c r="AI105">
        <f t="shared" si="4"/>
        <v>3.7105248467749183E-8</v>
      </c>
      <c r="AJ105">
        <f t="shared" si="4"/>
        <v>2.1093144469412986E-7</v>
      </c>
      <c r="AK105">
        <f t="shared" si="4"/>
        <v>0</v>
      </c>
      <c r="AL105">
        <f t="shared" si="4"/>
        <v>5.3767123141844538E-8</v>
      </c>
      <c r="AM105">
        <f t="shared" si="4"/>
        <v>1.9416125699999083E-4</v>
      </c>
      <c r="AN105">
        <f t="shared" si="4"/>
        <v>0</v>
      </c>
      <c r="AO105">
        <f t="shared" si="4"/>
        <v>1.8319899687429E-9</v>
      </c>
      <c r="AP105">
        <f t="shared" si="4"/>
        <v>857.66870826426589</v>
      </c>
      <c r="AQ105">
        <f t="shared" si="4"/>
        <v>0</v>
      </c>
      <c r="AR105">
        <f t="shared" si="4"/>
        <v>0</v>
      </c>
      <c r="AS105">
        <f t="shared" si="4"/>
        <v>149.3693823535323</v>
      </c>
      <c r="AT105">
        <f t="shared" si="4"/>
        <v>1833.8057634847339</v>
      </c>
      <c r="AU105">
        <f t="shared" si="4"/>
        <v>14.25921089766535</v>
      </c>
    </row>
    <row r="106" spans="1:47" x14ac:dyDescent="0.25">
      <c r="A106" s="146"/>
      <c r="B106" s="1" t="s">
        <v>30</v>
      </c>
      <c r="C106" s="1">
        <v>28</v>
      </c>
      <c r="D106" s="1" t="s">
        <v>67</v>
      </c>
      <c r="E106">
        <f t="shared" si="5"/>
        <v>1.3402879113981274E-4</v>
      </c>
      <c r="F106">
        <f t="shared" si="5"/>
        <v>1.4984721382107954E-4</v>
      </c>
      <c r="G106">
        <f t="shared" si="5"/>
        <v>9.0919932197503666E-5</v>
      </c>
      <c r="H106">
        <f t="shared" si="5"/>
        <v>1.934438430244876E-4</v>
      </c>
      <c r="I106">
        <f t="shared" si="5"/>
        <v>3.1458540094282921E-4</v>
      </c>
      <c r="J106">
        <f t="shared" si="5"/>
        <v>2.2214112101625236E-4</v>
      </c>
      <c r="K106">
        <f t="shared" si="5"/>
        <v>1.7615295453338891E-4</v>
      </c>
      <c r="L106">
        <f t="shared" si="5"/>
        <v>3.7536345934012727E-4</v>
      </c>
      <c r="M106">
        <f t="shared" si="5"/>
        <v>1.6378446791929163E-4</v>
      </c>
      <c r="N106">
        <f t="shared" si="5"/>
        <v>7.6342608111948937E-4</v>
      </c>
      <c r="O106">
        <f t="shared" si="5"/>
        <v>4.6562456071547176E-4</v>
      </c>
      <c r="P106">
        <f t="shared" si="5"/>
        <v>7.5010198158546418E-5</v>
      </c>
      <c r="Q106">
        <f t="shared" si="5"/>
        <v>4.237203756875403E-5</v>
      </c>
      <c r="R106">
        <f t="shared" si="5"/>
        <v>7.013421110102318E-5</v>
      </c>
      <c r="S106">
        <f t="shared" si="5"/>
        <v>0</v>
      </c>
      <c r="T106">
        <f t="shared" si="5"/>
        <v>1.0466628861997628E-4</v>
      </c>
      <c r="U106">
        <f t="shared" si="4"/>
        <v>0</v>
      </c>
      <c r="V106">
        <f t="shared" si="4"/>
        <v>0</v>
      </c>
      <c r="W106">
        <f t="shared" si="4"/>
        <v>3.9662782765278262E-5</v>
      </c>
      <c r="X106">
        <f t="shared" si="4"/>
        <v>5.113311345023861E-5</v>
      </c>
      <c r="Y106">
        <f t="shared" ref="Y106:AU115" si="6">Y32+Y69</f>
        <v>0</v>
      </c>
      <c r="Z106">
        <f t="shared" si="6"/>
        <v>9.0098896588597694E-5</v>
      </c>
      <c r="AA106">
        <f t="shared" si="6"/>
        <v>5.8121374297675761E-4</v>
      </c>
      <c r="AB106">
        <f t="shared" si="6"/>
        <v>8.1245310436016296E-4</v>
      </c>
      <c r="AC106">
        <f t="shared" si="6"/>
        <v>1.8685434246782809E-8</v>
      </c>
      <c r="AD106">
        <f t="shared" si="6"/>
        <v>9.5125005783959517E-9</v>
      </c>
      <c r="AE106">
        <f t="shared" si="6"/>
        <v>3.0182623838414118E-8</v>
      </c>
      <c r="AF106">
        <f t="shared" si="6"/>
        <v>1.993222318458056E-8</v>
      </c>
      <c r="AG106">
        <f t="shared" si="6"/>
        <v>0</v>
      </c>
      <c r="AH106">
        <f t="shared" si="6"/>
        <v>1.4540691192895529E-7</v>
      </c>
      <c r="AI106">
        <f t="shared" si="6"/>
        <v>3.8943567027170791E-8</v>
      </c>
      <c r="AJ106">
        <f t="shared" si="6"/>
        <v>1.219306984165181E-7</v>
      </c>
      <c r="AK106">
        <f t="shared" si="6"/>
        <v>0</v>
      </c>
      <c r="AL106">
        <f t="shared" si="6"/>
        <v>5.6450731978044292E-8</v>
      </c>
      <c r="AM106">
        <f t="shared" si="6"/>
        <v>1.9524168186594267E-4</v>
      </c>
      <c r="AN106">
        <f t="shared" si="6"/>
        <v>0</v>
      </c>
      <c r="AO106">
        <f t="shared" si="6"/>
        <v>1.923532024684599E-9</v>
      </c>
      <c r="AP106">
        <f t="shared" si="6"/>
        <v>100.85944777422435</v>
      </c>
      <c r="AQ106">
        <f t="shared" si="6"/>
        <v>0</v>
      </c>
      <c r="AR106">
        <f t="shared" si="6"/>
        <v>0</v>
      </c>
      <c r="AS106">
        <f t="shared" si="6"/>
        <v>11.564099161864579</v>
      </c>
      <c r="AT106">
        <f t="shared" si="6"/>
        <v>466.7711907717233</v>
      </c>
      <c r="AU106">
        <f t="shared" si="6"/>
        <v>0.95187805282124749</v>
      </c>
    </row>
    <row r="107" spans="1:47" x14ac:dyDescent="0.25">
      <c r="A107" s="146"/>
      <c r="B107" s="1" t="s">
        <v>31</v>
      </c>
      <c r="C107" s="1">
        <v>29</v>
      </c>
      <c r="D107" s="1" t="s">
        <v>68</v>
      </c>
      <c r="E107">
        <f t="shared" si="5"/>
        <v>2.3060887748826862E-5</v>
      </c>
      <c r="F107">
        <f t="shared" si="5"/>
        <v>1.4327280494241469E-5</v>
      </c>
      <c r="G107">
        <f t="shared" si="5"/>
        <v>1.5656790388622753E-5</v>
      </c>
      <c r="H107">
        <f t="shared" si="5"/>
        <v>3.3555818039356455E-5</v>
      </c>
      <c r="I107">
        <f t="shared" si="5"/>
        <v>5.4322019670067352E-5</v>
      </c>
      <c r="J107">
        <f t="shared" si="5"/>
        <v>3.7996805483825757E-5</v>
      </c>
      <c r="K107">
        <f t="shared" si="5"/>
        <v>2.9080321394676429E-5</v>
      </c>
      <c r="L107">
        <f t="shared" si="5"/>
        <v>6.7749970609679395E-9</v>
      </c>
      <c r="M107">
        <f t="shared" si="5"/>
        <v>1.89673846115482E-5</v>
      </c>
      <c r="N107">
        <f t="shared" si="5"/>
        <v>1.3190506167108022E-4</v>
      </c>
      <c r="O107">
        <f t="shared" si="5"/>
        <v>8.0524316382772686E-5</v>
      </c>
      <c r="P107">
        <f t="shared" si="5"/>
        <v>1.2926861795245741E-5</v>
      </c>
      <c r="Q107">
        <f t="shared" si="5"/>
        <v>4.572640686549553E-9</v>
      </c>
      <c r="R107">
        <f t="shared" si="5"/>
        <v>1.2084170361252208E-5</v>
      </c>
      <c r="S107">
        <f t="shared" si="5"/>
        <v>0</v>
      </c>
      <c r="T107">
        <f t="shared" si="5"/>
        <v>1.8023868103610271E-5</v>
      </c>
      <c r="U107">
        <f t="shared" ref="U107:AT113" si="7">U33+U70</f>
        <v>0</v>
      </c>
      <c r="V107">
        <f t="shared" si="7"/>
        <v>0</v>
      </c>
      <c r="W107">
        <f t="shared" si="7"/>
        <v>4.3895845277021333E-6</v>
      </c>
      <c r="X107">
        <f t="shared" si="7"/>
        <v>2.1531046352081441E-6</v>
      </c>
      <c r="Y107">
        <f t="shared" si="7"/>
        <v>0</v>
      </c>
      <c r="Z107">
        <f t="shared" si="7"/>
        <v>1.5517895853522384E-5</v>
      </c>
      <c r="AA107">
        <f t="shared" si="7"/>
        <v>7.6729500775531348E-9</v>
      </c>
      <c r="AB107">
        <f t="shared" si="7"/>
        <v>3.3297819983493883E-8</v>
      </c>
      <c r="AC107">
        <f t="shared" si="7"/>
        <v>0</v>
      </c>
      <c r="AD107">
        <f t="shared" si="7"/>
        <v>0</v>
      </c>
      <c r="AE107">
        <f t="shared" si="7"/>
        <v>0</v>
      </c>
      <c r="AF107">
        <f t="shared" si="7"/>
        <v>0</v>
      </c>
      <c r="AG107">
        <f t="shared" si="7"/>
        <v>0</v>
      </c>
      <c r="AH107">
        <f t="shared" si="7"/>
        <v>0</v>
      </c>
      <c r="AI107">
        <f t="shared" si="7"/>
        <v>0</v>
      </c>
      <c r="AJ107">
        <f t="shared" si="7"/>
        <v>2.730485047354048E-8</v>
      </c>
      <c r="AK107">
        <f t="shared" si="7"/>
        <v>0</v>
      </c>
      <c r="AL107">
        <f t="shared" si="7"/>
        <v>0</v>
      </c>
      <c r="AM107">
        <f t="shared" si="7"/>
        <v>3.0861267746238851E-5</v>
      </c>
      <c r="AN107">
        <f t="shared" si="7"/>
        <v>0</v>
      </c>
      <c r="AO107">
        <f t="shared" si="7"/>
        <v>0</v>
      </c>
      <c r="AP107">
        <f t="shared" si="7"/>
        <v>3.9395708979480578E-3</v>
      </c>
      <c r="AQ107">
        <f t="shared" si="7"/>
        <v>0</v>
      </c>
      <c r="AR107">
        <f t="shared" si="7"/>
        <v>0</v>
      </c>
      <c r="AS107">
        <f t="shared" si="7"/>
        <v>4.585592259332813E-2</v>
      </c>
      <c r="AT107">
        <f t="shared" si="7"/>
        <v>35.676273566406337</v>
      </c>
      <c r="AU107">
        <f t="shared" si="6"/>
        <v>1.076468475643831E-2</v>
      </c>
    </row>
    <row r="108" spans="1:47" x14ac:dyDescent="0.25">
      <c r="A108" s="146"/>
      <c r="B108" s="1" t="s">
        <v>32</v>
      </c>
      <c r="C108" s="1">
        <v>30</v>
      </c>
      <c r="D108" s="1" t="s">
        <v>69</v>
      </c>
      <c r="E108">
        <f t="shared" si="5"/>
        <v>4.5261639380067597E-4</v>
      </c>
      <c r="F108">
        <f t="shared" si="5"/>
        <v>6.8958238513263553E-4</v>
      </c>
      <c r="G108">
        <f t="shared" si="5"/>
        <v>3.0753374874647657E-4</v>
      </c>
      <c r="H108">
        <f t="shared" si="5"/>
        <v>6.4652303780727649E-4</v>
      </c>
      <c r="I108">
        <f t="shared" si="5"/>
        <v>1.0620425339215448E-3</v>
      </c>
      <c r="J108">
        <f t="shared" si="5"/>
        <v>7.5391439500130364E-4</v>
      </c>
      <c r="K108">
        <f t="shared" si="5"/>
        <v>5.9000553501649996E-4</v>
      </c>
      <c r="L108">
        <f t="shared" si="5"/>
        <v>2.8899364994987072E-3</v>
      </c>
      <c r="M108">
        <f t="shared" si="5"/>
        <v>1.0190728670553767E-3</v>
      </c>
      <c r="N108">
        <f t="shared" si="5"/>
        <v>2.5699401990771924E-3</v>
      </c>
      <c r="O108">
        <f t="shared" si="5"/>
        <v>1.5719965099951427E-3</v>
      </c>
      <c r="P108">
        <f t="shared" si="5"/>
        <v>2.5426309239256605E-4</v>
      </c>
      <c r="Q108">
        <f t="shared" si="5"/>
        <v>2.8203443695530757E-4</v>
      </c>
      <c r="R108">
        <f t="shared" si="5"/>
        <v>2.3634748230915809E-4</v>
      </c>
      <c r="S108">
        <f t="shared" si="5"/>
        <v>0</v>
      </c>
      <c r="T108">
        <f t="shared" si="5"/>
        <v>3.5317750482183167E-4</v>
      </c>
      <c r="U108">
        <f t="shared" si="7"/>
        <v>0</v>
      </c>
      <c r="V108">
        <f t="shared" si="7"/>
        <v>0</v>
      </c>
      <c r="W108">
        <f t="shared" si="7"/>
        <v>2.1066483300834804E-4</v>
      </c>
      <c r="X108">
        <f t="shared" si="7"/>
        <v>3.1733980586016281E-4</v>
      </c>
      <c r="Y108">
        <f t="shared" si="7"/>
        <v>8.3082577616224364E-6</v>
      </c>
      <c r="Z108">
        <f t="shared" si="7"/>
        <v>1.2741676758641716E-3</v>
      </c>
      <c r="AA108">
        <f t="shared" si="7"/>
        <v>4.4754111565976076E-3</v>
      </c>
      <c r="AB108">
        <f t="shared" si="7"/>
        <v>1.0408957131364967E-2</v>
      </c>
      <c r="AC108">
        <f t="shared" si="7"/>
        <v>3.55532045839449E-7</v>
      </c>
      <c r="AD108">
        <f t="shared" si="7"/>
        <v>2.0132485653207845E-7</v>
      </c>
      <c r="AE108">
        <f t="shared" si="7"/>
        <v>1.1563738337836746E-6</v>
      </c>
      <c r="AF108">
        <f t="shared" si="7"/>
        <v>1.5536334371526052E-7</v>
      </c>
      <c r="AG108">
        <f t="shared" si="7"/>
        <v>0</v>
      </c>
      <c r="AH108">
        <f t="shared" si="7"/>
        <v>9.2102641397296583E-7</v>
      </c>
      <c r="AI108">
        <f t="shared" si="7"/>
        <v>3.4403094512466078E-7</v>
      </c>
      <c r="AJ108">
        <f t="shared" si="7"/>
        <v>2.9552220842125749E-6</v>
      </c>
      <c r="AK108">
        <f t="shared" si="7"/>
        <v>0</v>
      </c>
      <c r="AL108">
        <f t="shared" si="7"/>
        <v>2.1302655012209399E-6</v>
      </c>
      <c r="AM108">
        <f t="shared" si="7"/>
        <v>6.9498963112937752E-4</v>
      </c>
      <c r="AN108">
        <f t="shared" si="7"/>
        <v>0</v>
      </c>
      <c r="AO108">
        <f t="shared" si="7"/>
        <v>1.3134529147396049E-6</v>
      </c>
      <c r="AP108">
        <f t="shared" si="7"/>
        <v>1331.693236132603</v>
      </c>
      <c r="AQ108">
        <f t="shared" si="7"/>
        <v>0</v>
      </c>
      <c r="AR108">
        <f t="shared" si="7"/>
        <v>0</v>
      </c>
      <c r="AS108">
        <f t="shared" si="7"/>
        <v>182.9443907233323</v>
      </c>
      <c r="AT108">
        <f t="shared" si="7"/>
        <v>3630.744613991124</v>
      </c>
      <c r="AU108">
        <f t="shared" si="6"/>
        <v>4.7163925351692546</v>
      </c>
    </row>
    <row r="109" spans="1:47" x14ac:dyDescent="0.25">
      <c r="A109" s="146"/>
      <c r="B109" s="1" t="s">
        <v>33</v>
      </c>
      <c r="C109" s="1">
        <v>31</v>
      </c>
      <c r="D109" s="1" t="s">
        <v>70</v>
      </c>
      <c r="E109">
        <f t="shared" si="5"/>
        <v>7.7941819577860092E-5</v>
      </c>
      <c r="F109">
        <f t="shared" si="5"/>
        <v>8.7706329008529395E-5</v>
      </c>
      <c r="G109">
        <f t="shared" si="5"/>
        <v>5.3318766669296008E-5</v>
      </c>
      <c r="H109">
        <f t="shared" si="5"/>
        <v>1.118219039279421E-4</v>
      </c>
      <c r="I109">
        <f t="shared" si="5"/>
        <v>1.8350401456716372E-4</v>
      </c>
      <c r="J109">
        <f t="shared" si="5"/>
        <v>1.2961029200868218E-4</v>
      </c>
      <c r="K109">
        <f t="shared" si="5"/>
        <v>8.5996889441691327E-5</v>
      </c>
      <c r="L109">
        <f t="shared" si="5"/>
        <v>2.1968555418010673E-4</v>
      </c>
      <c r="M109">
        <f t="shared" si="5"/>
        <v>1.4808552387846253E-4</v>
      </c>
      <c r="N109">
        <f t="shared" si="5"/>
        <v>4.4477042837569037E-4</v>
      </c>
      <c r="O109">
        <f t="shared" si="5"/>
        <v>2.9786570261854247E-4</v>
      </c>
      <c r="P109">
        <f t="shared" si="5"/>
        <v>4.3797197876991737E-5</v>
      </c>
      <c r="Q109">
        <f t="shared" si="5"/>
        <v>2.4849567562873143E-5</v>
      </c>
      <c r="R109">
        <f t="shared" si="5"/>
        <v>4.0956252585372369E-5</v>
      </c>
      <c r="S109">
        <f t="shared" si="5"/>
        <v>0</v>
      </c>
      <c r="T109">
        <f t="shared" si="5"/>
        <v>6.1237520938030448E-5</v>
      </c>
      <c r="U109">
        <f t="shared" si="7"/>
        <v>0</v>
      </c>
      <c r="V109">
        <f t="shared" si="7"/>
        <v>0</v>
      </c>
      <c r="W109">
        <f t="shared" si="7"/>
        <v>3.5640978152354467E-5</v>
      </c>
      <c r="X109">
        <f t="shared" si="7"/>
        <v>2.9927152719363529E-5</v>
      </c>
      <c r="Y109">
        <f t="shared" si="7"/>
        <v>0</v>
      </c>
      <c r="Z109">
        <f t="shared" si="7"/>
        <v>5.2298075539929407E-5</v>
      </c>
      <c r="AA109">
        <f t="shared" si="7"/>
        <v>3.4016171880487832E-4</v>
      </c>
      <c r="AB109">
        <f t="shared" si="7"/>
        <v>1.7490071577952165E-3</v>
      </c>
      <c r="AC109">
        <f t="shared" si="7"/>
        <v>1.0198457995319E-8</v>
      </c>
      <c r="AD109">
        <f t="shared" si="7"/>
        <v>5.1918734137086108E-9</v>
      </c>
      <c r="AE109">
        <f t="shared" si="7"/>
        <v>1.7641732714833928E-8</v>
      </c>
      <c r="AF109">
        <f t="shared" si="7"/>
        <v>1.0882480944709611E-8</v>
      </c>
      <c r="AG109">
        <f t="shared" si="7"/>
        <v>0</v>
      </c>
      <c r="AH109">
        <f t="shared" si="7"/>
        <v>8.498088575990672E-8</v>
      </c>
      <c r="AI109">
        <f t="shared" si="7"/>
        <v>2.1250251654129789E-8</v>
      </c>
      <c r="AJ109">
        <f t="shared" si="7"/>
        <v>2.5180153847374421E-8</v>
      </c>
      <c r="AK109">
        <f t="shared" si="7"/>
        <v>0</v>
      </c>
      <c r="AL109">
        <f t="shared" si="7"/>
        <v>3.0815779445120421E-8</v>
      </c>
      <c r="AM109">
        <f t="shared" si="7"/>
        <v>1.1404776009225274E-4</v>
      </c>
      <c r="AN109">
        <f t="shared" si="7"/>
        <v>0</v>
      </c>
      <c r="AO109">
        <f t="shared" si="7"/>
        <v>1.050098577628851E-9</v>
      </c>
      <c r="AP109">
        <f t="shared" si="7"/>
        <v>241.71046694326134</v>
      </c>
      <c r="AQ109">
        <f t="shared" si="7"/>
        <v>0</v>
      </c>
      <c r="AR109">
        <f t="shared" si="7"/>
        <v>0</v>
      </c>
      <c r="AS109">
        <f t="shared" si="7"/>
        <v>52.669299943276521</v>
      </c>
      <c r="AT109">
        <f t="shared" si="7"/>
        <v>605.07159413295369</v>
      </c>
      <c r="AU109">
        <f t="shared" si="6"/>
        <v>1.45796265299117</v>
      </c>
    </row>
    <row r="110" spans="1:47" x14ac:dyDescent="0.25">
      <c r="A110" s="146"/>
      <c r="B110" s="1" t="s">
        <v>34</v>
      </c>
      <c r="C110" s="1">
        <v>32</v>
      </c>
      <c r="D110" s="1" t="s">
        <v>71</v>
      </c>
      <c r="E110">
        <f t="shared" si="5"/>
        <v>2.4559351661550661E-3</v>
      </c>
      <c r="F110">
        <f t="shared" si="5"/>
        <v>3.94750864398692E-3</v>
      </c>
      <c r="G110">
        <f t="shared" si="5"/>
        <v>9.2186706255847461E-4</v>
      </c>
      <c r="H110">
        <f t="shared" si="5"/>
        <v>1.5667759715621597E-2</v>
      </c>
      <c r="I110">
        <f t="shared" si="5"/>
        <v>1.4596348968580111E-2</v>
      </c>
      <c r="J110">
        <f t="shared" si="5"/>
        <v>3.4429873081195514E-3</v>
      </c>
      <c r="K110">
        <f t="shared" si="5"/>
        <v>0.25653931075548303</v>
      </c>
      <c r="L110">
        <f t="shared" si="5"/>
        <v>2.5654386972135422E-2</v>
      </c>
      <c r="M110">
        <f t="shared" si="5"/>
        <v>6.3549410669520934E-3</v>
      </c>
      <c r="N110">
        <f t="shared" si="5"/>
        <v>1.3030295272742465E-2</v>
      </c>
      <c r="O110">
        <f t="shared" si="5"/>
        <v>9.7459350958527188E-3</v>
      </c>
      <c r="P110">
        <f t="shared" si="5"/>
        <v>2.0701861958978417E-3</v>
      </c>
      <c r="Q110">
        <f t="shared" si="5"/>
        <v>1.5724840339580693E-3</v>
      </c>
      <c r="R110">
        <f t="shared" si="5"/>
        <v>6.9700767343306162E-4</v>
      </c>
      <c r="S110">
        <f t="shared" si="5"/>
        <v>0</v>
      </c>
      <c r="T110">
        <f t="shared" si="5"/>
        <v>1.423519747194416E-3</v>
      </c>
      <c r="U110">
        <f t="shared" si="7"/>
        <v>5.0422649340372205E-4</v>
      </c>
      <c r="V110">
        <f t="shared" si="7"/>
        <v>3.6889080043565008E-4</v>
      </c>
      <c r="W110">
        <f t="shared" si="7"/>
        <v>9.9164238605728731E-4</v>
      </c>
      <c r="X110">
        <f t="shared" si="7"/>
        <v>1.5058958392797622E-3</v>
      </c>
      <c r="Y110">
        <f t="shared" si="7"/>
        <v>4.0759192266034611E-2</v>
      </c>
      <c r="Z110">
        <f t="shared" si="7"/>
        <v>4.324805572116068E-2</v>
      </c>
      <c r="AA110">
        <f t="shared" si="7"/>
        <v>3.9739350401654022E-2</v>
      </c>
      <c r="AB110">
        <f t="shared" si="7"/>
        <v>0.22983437460130682</v>
      </c>
      <c r="AC110">
        <f t="shared" si="7"/>
        <v>0.73386507389017608</v>
      </c>
      <c r="AD110">
        <f t="shared" si="7"/>
        <v>0.87117157735745721</v>
      </c>
      <c r="AE110">
        <f t="shared" si="7"/>
        <v>0.53759306147221697</v>
      </c>
      <c r="AF110">
        <f t="shared" si="7"/>
        <v>0.32142262030928548</v>
      </c>
      <c r="AG110">
        <f t="shared" si="7"/>
        <v>6.896476173078047E-3</v>
      </c>
      <c r="AH110">
        <f t="shared" si="7"/>
        <v>0.26656864592259505</v>
      </c>
      <c r="AI110">
        <f t="shared" si="7"/>
        <v>0.75199583093519295</v>
      </c>
      <c r="AJ110">
        <f t="shared" si="7"/>
        <v>4.4620595367077555E-2</v>
      </c>
      <c r="AK110">
        <f t="shared" si="7"/>
        <v>0</v>
      </c>
      <c r="AL110">
        <f t="shared" si="7"/>
        <v>4.3215028330409522E-2</v>
      </c>
      <c r="AM110">
        <f t="shared" si="7"/>
        <v>5.6833611708006519E-3</v>
      </c>
      <c r="AN110">
        <f t="shared" si="7"/>
        <v>0</v>
      </c>
      <c r="AO110">
        <f t="shared" si="7"/>
        <v>0.71134778753566053</v>
      </c>
      <c r="AP110">
        <f t="shared" si="7"/>
        <v>8910.4243788099993</v>
      </c>
      <c r="AQ110">
        <f t="shared" si="7"/>
        <v>0</v>
      </c>
      <c r="AR110">
        <f t="shared" si="7"/>
        <v>0</v>
      </c>
      <c r="AS110">
        <f t="shared" si="7"/>
        <v>0</v>
      </c>
      <c r="AT110">
        <f t="shared" si="7"/>
        <v>39919.424674537338</v>
      </c>
      <c r="AU110">
        <f t="shared" si="6"/>
        <v>7253.9164731352103</v>
      </c>
    </row>
    <row r="111" spans="1:47" x14ac:dyDescent="0.25">
      <c r="A111" s="146"/>
      <c r="B111" s="1" t="s">
        <v>35</v>
      </c>
      <c r="C111" s="1">
        <v>33</v>
      </c>
      <c r="D111" s="1" t="s">
        <v>72</v>
      </c>
      <c r="E111">
        <f t="shared" si="5"/>
        <v>0</v>
      </c>
      <c r="F111">
        <f t="shared" si="5"/>
        <v>0</v>
      </c>
      <c r="G111">
        <f t="shared" si="5"/>
        <v>0</v>
      </c>
      <c r="H111">
        <f t="shared" si="5"/>
        <v>0</v>
      </c>
      <c r="I111">
        <f t="shared" si="5"/>
        <v>0</v>
      </c>
      <c r="J111">
        <f t="shared" si="5"/>
        <v>0</v>
      </c>
      <c r="K111">
        <f t="shared" si="5"/>
        <v>0</v>
      </c>
      <c r="L111">
        <f t="shared" si="5"/>
        <v>0</v>
      </c>
      <c r="M111">
        <f t="shared" si="5"/>
        <v>0</v>
      </c>
      <c r="N111">
        <f t="shared" si="5"/>
        <v>0</v>
      </c>
      <c r="O111">
        <f t="shared" si="5"/>
        <v>0</v>
      </c>
      <c r="P111">
        <f t="shared" si="5"/>
        <v>0</v>
      </c>
      <c r="Q111">
        <f t="shared" si="5"/>
        <v>0</v>
      </c>
      <c r="R111">
        <f t="shared" si="5"/>
        <v>0</v>
      </c>
      <c r="S111">
        <f t="shared" si="5"/>
        <v>0</v>
      </c>
      <c r="T111">
        <f t="shared" si="5"/>
        <v>0</v>
      </c>
      <c r="U111">
        <f t="shared" si="7"/>
        <v>0</v>
      </c>
      <c r="V111">
        <f t="shared" si="7"/>
        <v>0</v>
      </c>
      <c r="W111">
        <f t="shared" si="7"/>
        <v>0</v>
      </c>
      <c r="X111">
        <f t="shared" si="7"/>
        <v>0</v>
      </c>
      <c r="Y111">
        <f t="shared" si="7"/>
        <v>0</v>
      </c>
      <c r="Z111">
        <f t="shared" si="7"/>
        <v>0</v>
      </c>
      <c r="AA111">
        <f t="shared" si="7"/>
        <v>0</v>
      </c>
      <c r="AB111">
        <f t="shared" si="7"/>
        <v>0</v>
      </c>
      <c r="AC111">
        <f t="shared" si="7"/>
        <v>0</v>
      </c>
      <c r="AD111">
        <f t="shared" si="7"/>
        <v>0</v>
      </c>
      <c r="AE111">
        <f t="shared" si="7"/>
        <v>0</v>
      </c>
      <c r="AF111">
        <f t="shared" si="7"/>
        <v>0</v>
      </c>
      <c r="AG111">
        <f t="shared" si="7"/>
        <v>0</v>
      </c>
      <c r="AH111">
        <f t="shared" si="7"/>
        <v>0</v>
      </c>
      <c r="AI111">
        <f t="shared" si="7"/>
        <v>0</v>
      </c>
      <c r="AJ111">
        <f t="shared" si="7"/>
        <v>0</v>
      </c>
      <c r="AK111">
        <f t="shared" si="7"/>
        <v>0</v>
      </c>
      <c r="AL111">
        <f t="shared" si="7"/>
        <v>0</v>
      </c>
      <c r="AM111">
        <f t="shared" si="7"/>
        <v>0</v>
      </c>
      <c r="AN111">
        <f t="shared" si="7"/>
        <v>0</v>
      </c>
      <c r="AO111">
        <f t="shared" si="7"/>
        <v>0</v>
      </c>
      <c r="AP111">
        <f t="shared" si="7"/>
        <v>0</v>
      </c>
      <c r="AQ111">
        <f t="shared" si="7"/>
        <v>0</v>
      </c>
      <c r="AR111">
        <f t="shared" si="7"/>
        <v>0</v>
      </c>
      <c r="AS111">
        <f t="shared" si="7"/>
        <v>0</v>
      </c>
      <c r="AT111">
        <f t="shared" si="7"/>
        <v>0</v>
      </c>
      <c r="AU111">
        <f t="shared" si="6"/>
        <v>0</v>
      </c>
    </row>
    <row r="112" spans="1:47" x14ac:dyDescent="0.25">
      <c r="A112" s="146"/>
      <c r="B112" s="1" t="s">
        <v>36</v>
      </c>
      <c r="C112" s="1">
        <v>34</v>
      </c>
      <c r="D112" s="1" t="s">
        <v>73</v>
      </c>
      <c r="E112">
        <f t="shared" si="5"/>
        <v>2.2934715777790609E-5</v>
      </c>
      <c r="F112">
        <f t="shared" si="5"/>
        <v>2.030470182883941E-5</v>
      </c>
      <c r="G112">
        <f t="shared" si="5"/>
        <v>0</v>
      </c>
      <c r="H112">
        <f t="shared" si="5"/>
        <v>0</v>
      </c>
      <c r="I112">
        <f t="shared" si="5"/>
        <v>0</v>
      </c>
      <c r="J112">
        <f t="shared" si="5"/>
        <v>2.4071077177215267E-7</v>
      </c>
      <c r="K112">
        <f t="shared" si="5"/>
        <v>0</v>
      </c>
      <c r="L112">
        <f t="shared" si="5"/>
        <v>3.0766720272888449E-8</v>
      </c>
      <c r="M112">
        <f t="shared" si="5"/>
        <v>1.4333066262139221E-10</v>
      </c>
      <c r="N112">
        <f t="shared" si="5"/>
        <v>0</v>
      </c>
      <c r="O112">
        <f t="shared" si="5"/>
        <v>0</v>
      </c>
      <c r="P112">
        <f t="shared" si="5"/>
        <v>1.231262760994929E-8</v>
      </c>
      <c r="Q112">
        <f t="shared" si="5"/>
        <v>1.1742629556708071E-8</v>
      </c>
      <c r="R112">
        <f t="shared" si="5"/>
        <v>0</v>
      </c>
      <c r="S112">
        <f t="shared" si="5"/>
        <v>0</v>
      </c>
      <c r="T112">
        <f t="shared" si="5"/>
        <v>1.093575852322876E-5</v>
      </c>
      <c r="U112">
        <f t="shared" si="7"/>
        <v>0</v>
      </c>
      <c r="V112">
        <f t="shared" si="7"/>
        <v>0</v>
      </c>
      <c r="W112">
        <f t="shared" si="7"/>
        <v>4.7250627994769813E-6</v>
      </c>
      <c r="X112">
        <f t="shared" si="7"/>
        <v>5.622524034603664E-6</v>
      </c>
      <c r="Y112">
        <f t="shared" si="7"/>
        <v>0</v>
      </c>
      <c r="Z112">
        <f t="shared" si="7"/>
        <v>4.9674816808984412E-11</v>
      </c>
      <c r="AA112">
        <f t="shared" si="7"/>
        <v>0</v>
      </c>
      <c r="AB112">
        <f t="shared" si="7"/>
        <v>2.6666057744535168E-4</v>
      </c>
      <c r="AC112">
        <f t="shared" si="7"/>
        <v>0</v>
      </c>
      <c r="AD112">
        <f t="shared" si="7"/>
        <v>1.0472681723118219E-9</v>
      </c>
      <c r="AE112">
        <f t="shared" si="7"/>
        <v>3.3224528978647039E-9</v>
      </c>
      <c r="AF112">
        <f t="shared" si="7"/>
        <v>2.1961795142252802E-9</v>
      </c>
      <c r="AG112">
        <f t="shared" si="7"/>
        <v>0</v>
      </c>
      <c r="AH112">
        <f t="shared" si="7"/>
        <v>1.6002163923787449E-8</v>
      </c>
      <c r="AI112">
        <f t="shared" si="7"/>
        <v>4.2850107087838707E-9</v>
      </c>
      <c r="AJ112">
        <f t="shared" si="7"/>
        <v>3.109247731780253E-9</v>
      </c>
      <c r="AK112">
        <f t="shared" si="7"/>
        <v>0</v>
      </c>
      <c r="AL112">
        <f t="shared" si="7"/>
        <v>6.2174753931836774E-9</v>
      </c>
      <c r="AM112">
        <f t="shared" si="7"/>
        <v>2.103803364456523E-5</v>
      </c>
      <c r="AN112">
        <f t="shared" si="7"/>
        <v>0</v>
      </c>
      <c r="AO112">
        <f t="shared" si="7"/>
        <v>1.90805658692117E-2</v>
      </c>
      <c r="AP112">
        <f t="shared" si="7"/>
        <v>0</v>
      </c>
      <c r="AQ112">
        <f t="shared" si="7"/>
        <v>0</v>
      </c>
      <c r="AR112">
        <f t="shared" si="7"/>
        <v>0</v>
      </c>
      <c r="AS112">
        <f t="shared" si="7"/>
        <v>0</v>
      </c>
      <c r="AT112">
        <f t="shared" si="7"/>
        <v>253.2562646708526</v>
      </c>
      <c r="AU112">
        <f t="shared" si="6"/>
        <v>0</v>
      </c>
    </row>
    <row r="113" spans="1:47" x14ac:dyDescent="0.25">
      <c r="A113" s="146"/>
      <c r="B113" s="1" t="s">
        <v>37</v>
      </c>
      <c r="C113" s="1">
        <v>35</v>
      </c>
      <c r="D113" s="1" t="s">
        <v>74</v>
      </c>
      <c r="E113">
        <f t="shared" si="5"/>
        <v>5.4377384867479266E-4</v>
      </c>
      <c r="F113">
        <f t="shared" si="5"/>
        <v>2.1244994464484175E-3</v>
      </c>
      <c r="G113">
        <f t="shared" si="5"/>
        <v>3.3065548854239665E-3</v>
      </c>
      <c r="H113">
        <f t="shared" si="5"/>
        <v>6.8733070961951737E-3</v>
      </c>
      <c r="I113">
        <f t="shared" si="5"/>
        <v>1.39696764050801E-2</v>
      </c>
      <c r="J113">
        <f t="shared" si="5"/>
        <v>6.4547538109108625E-3</v>
      </c>
      <c r="K113">
        <f t="shared" si="5"/>
        <v>2.7072336645652876E-3</v>
      </c>
      <c r="L113">
        <f t="shared" si="5"/>
        <v>7.0282623148223912E-4</v>
      </c>
      <c r="M113">
        <f t="shared" si="5"/>
        <v>5.751108766061208E-3</v>
      </c>
      <c r="N113">
        <f t="shared" si="5"/>
        <v>0.11129066505514319</v>
      </c>
      <c r="O113">
        <f t="shared" si="5"/>
        <v>4.2786058880036268E-2</v>
      </c>
      <c r="P113">
        <f t="shared" si="5"/>
        <v>4.6538889584570144E-3</v>
      </c>
      <c r="Q113">
        <f t="shared" si="5"/>
        <v>2.2533263964397737E-3</v>
      </c>
      <c r="R113">
        <f t="shared" si="5"/>
        <v>1.0494423274148826E-3</v>
      </c>
      <c r="S113">
        <f t="shared" si="5"/>
        <v>0</v>
      </c>
      <c r="T113">
        <f t="shared" si="5"/>
        <v>1.8451771841016871E-4</v>
      </c>
      <c r="U113">
        <f t="shared" si="7"/>
        <v>2.2340507589516667E-3</v>
      </c>
      <c r="V113">
        <f t="shared" si="7"/>
        <v>1.6657971534432367E-3</v>
      </c>
      <c r="W113">
        <f t="shared" si="7"/>
        <v>2.1439198187209125E-3</v>
      </c>
      <c r="X113">
        <f t="shared" si="7"/>
        <v>2.8919705107863041E-3</v>
      </c>
      <c r="Y113">
        <f t="shared" si="7"/>
        <v>1.5642490910640905E-2</v>
      </c>
      <c r="Z113">
        <f t="shared" si="7"/>
        <v>1.5544075826347441E-2</v>
      </c>
      <c r="AA113">
        <f t="shared" si="7"/>
        <v>1.0645505244416681E-3</v>
      </c>
      <c r="AB113">
        <f t="shared" si="7"/>
        <v>1.5979327648749974E-3</v>
      </c>
      <c r="AC113">
        <f t="shared" si="7"/>
        <v>1.4339676247374645E-4</v>
      </c>
      <c r="AD113">
        <f t="shared" si="7"/>
        <v>1.3749900243747906E-4</v>
      </c>
      <c r="AE113">
        <f t="shared" si="7"/>
        <v>5.2909339465022668E-4</v>
      </c>
      <c r="AF113">
        <f t="shared" si="7"/>
        <v>6.425478525102727E-4</v>
      </c>
      <c r="AG113">
        <f t="shared" si="7"/>
        <v>1.9066151649213074E-5</v>
      </c>
      <c r="AH113">
        <f t="shared" si="7"/>
        <v>1.1131279770584005E-3</v>
      </c>
      <c r="AI113">
        <f t="shared" si="7"/>
        <v>1.7894894010567298E-4</v>
      </c>
      <c r="AJ113">
        <f t="shared" si="7"/>
        <v>2.3569378131261262E-3</v>
      </c>
      <c r="AK113">
        <f t="shared" si="7"/>
        <v>0</v>
      </c>
      <c r="AL113">
        <f t="shared" si="7"/>
        <v>2.2073673769960741E-3</v>
      </c>
      <c r="AM113">
        <f t="shared" si="7"/>
        <v>5.1810319872742608E-2</v>
      </c>
      <c r="AN113">
        <f t="shared" si="7"/>
        <v>0</v>
      </c>
      <c r="AO113">
        <f t="shared" si="7"/>
        <v>1.0998793355936094E-4</v>
      </c>
      <c r="AP113">
        <f t="shared" si="7"/>
        <v>5658.5283254504548</v>
      </c>
      <c r="AQ113">
        <f t="shared" si="7"/>
        <v>0</v>
      </c>
      <c r="AR113">
        <f t="shared" si="7"/>
        <v>362.0612099794597</v>
      </c>
      <c r="AS113">
        <f t="shared" si="7"/>
        <v>440.10806292731792</v>
      </c>
      <c r="AT113">
        <f t="shared" si="7"/>
        <v>22658.54956548761</v>
      </c>
      <c r="AU113">
        <f t="shared" si="6"/>
        <v>394.17483278232072</v>
      </c>
    </row>
    <row r="114" spans="1:47" x14ac:dyDescent="0.25">
      <c r="A114" s="146"/>
      <c r="B114" s="1" t="s">
        <v>38</v>
      </c>
      <c r="C114" s="1">
        <v>36</v>
      </c>
      <c r="D114" s="1" t="s">
        <v>75</v>
      </c>
      <c r="E114">
        <f t="shared" ref="E114:AT115" si="8">E40+E77</f>
        <v>0</v>
      </c>
      <c r="F114">
        <f t="shared" si="8"/>
        <v>0</v>
      </c>
      <c r="G114">
        <f t="shared" si="8"/>
        <v>0</v>
      </c>
      <c r="H114">
        <f t="shared" si="8"/>
        <v>0</v>
      </c>
      <c r="I114">
        <f t="shared" si="8"/>
        <v>0</v>
      </c>
      <c r="J114">
        <f t="shared" si="8"/>
        <v>0</v>
      </c>
      <c r="K114">
        <f t="shared" si="8"/>
        <v>0</v>
      </c>
      <c r="L114">
        <f t="shared" si="8"/>
        <v>0</v>
      </c>
      <c r="M114">
        <f t="shared" si="8"/>
        <v>0</v>
      </c>
      <c r="N114">
        <f t="shared" si="8"/>
        <v>0</v>
      </c>
      <c r="O114">
        <f t="shared" si="8"/>
        <v>0</v>
      </c>
      <c r="P114">
        <f t="shared" si="8"/>
        <v>0</v>
      </c>
      <c r="Q114">
        <f t="shared" si="8"/>
        <v>0</v>
      </c>
      <c r="R114">
        <f t="shared" si="8"/>
        <v>0</v>
      </c>
      <c r="S114">
        <f t="shared" si="8"/>
        <v>0</v>
      </c>
      <c r="T114">
        <f t="shared" si="8"/>
        <v>0</v>
      </c>
      <c r="U114">
        <f t="shared" si="8"/>
        <v>0</v>
      </c>
      <c r="V114">
        <f t="shared" si="8"/>
        <v>0</v>
      </c>
      <c r="W114">
        <f t="shared" si="8"/>
        <v>0</v>
      </c>
      <c r="X114">
        <f t="shared" si="8"/>
        <v>0</v>
      </c>
      <c r="Y114">
        <f t="shared" si="8"/>
        <v>0</v>
      </c>
      <c r="Z114">
        <f t="shared" si="8"/>
        <v>0</v>
      </c>
      <c r="AA114">
        <f t="shared" si="8"/>
        <v>0</v>
      </c>
      <c r="AB114">
        <f t="shared" si="8"/>
        <v>0</v>
      </c>
      <c r="AC114">
        <f t="shared" si="8"/>
        <v>0</v>
      </c>
      <c r="AD114">
        <f t="shared" si="8"/>
        <v>0</v>
      </c>
      <c r="AE114">
        <f t="shared" si="8"/>
        <v>0</v>
      </c>
      <c r="AF114">
        <f t="shared" si="8"/>
        <v>0</v>
      </c>
      <c r="AG114">
        <f t="shared" si="8"/>
        <v>0</v>
      </c>
      <c r="AH114">
        <f t="shared" si="8"/>
        <v>0</v>
      </c>
      <c r="AI114">
        <f t="shared" si="8"/>
        <v>0</v>
      </c>
      <c r="AJ114">
        <f t="shared" si="8"/>
        <v>0</v>
      </c>
      <c r="AK114">
        <f t="shared" si="8"/>
        <v>0</v>
      </c>
      <c r="AL114">
        <f t="shared" si="8"/>
        <v>0</v>
      </c>
      <c r="AM114">
        <f t="shared" si="8"/>
        <v>0</v>
      </c>
      <c r="AN114">
        <f t="shared" si="8"/>
        <v>0</v>
      </c>
      <c r="AO114">
        <f t="shared" si="8"/>
        <v>0</v>
      </c>
      <c r="AP114">
        <f t="shared" si="8"/>
        <v>0</v>
      </c>
      <c r="AQ114">
        <f t="shared" si="8"/>
        <v>0</v>
      </c>
      <c r="AR114">
        <f t="shared" si="8"/>
        <v>0</v>
      </c>
      <c r="AS114">
        <f t="shared" si="8"/>
        <v>0</v>
      </c>
      <c r="AT114">
        <f t="shared" si="8"/>
        <v>0</v>
      </c>
      <c r="AU114">
        <f t="shared" si="6"/>
        <v>0</v>
      </c>
    </row>
    <row r="115" spans="1:47" x14ac:dyDescent="0.25">
      <c r="A115" s="146"/>
      <c r="B115" s="1" t="s">
        <v>39</v>
      </c>
      <c r="C115" s="1">
        <v>37</v>
      </c>
      <c r="D115" s="1" t="s">
        <v>76</v>
      </c>
      <c r="E115">
        <f t="shared" si="8"/>
        <v>7.9963501536520834E-6</v>
      </c>
      <c r="F115">
        <f t="shared" si="8"/>
        <v>0</v>
      </c>
      <c r="G115">
        <f t="shared" si="8"/>
        <v>0</v>
      </c>
      <c r="H115">
        <f t="shared" si="8"/>
        <v>0</v>
      </c>
      <c r="I115">
        <f t="shared" si="8"/>
        <v>0</v>
      </c>
      <c r="J115">
        <f t="shared" si="8"/>
        <v>1.192145719914168E-4</v>
      </c>
      <c r="K115">
        <f t="shared" si="8"/>
        <v>5.9735458340576667E-7</v>
      </c>
      <c r="L115">
        <f t="shared" si="8"/>
        <v>1.5420933582468508E-5</v>
      </c>
      <c r="M115">
        <f t="shared" si="8"/>
        <v>7.2032342288507087E-8</v>
      </c>
      <c r="N115">
        <f t="shared" si="8"/>
        <v>0</v>
      </c>
      <c r="O115">
        <f t="shared" si="8"/>
        <v>0</v>
      </c>
      <c r="P115">
        <f t="shared" si="8"/>
        <v>6.1798285738183963E-6</v>
      </c>
      <c r="Q115">
        <f t="shared" si="8"/>
        <v>5.7607439498691369E-6</v>
      </c>
      <c r="R115">
        <f t="shared" si="8"/>
        <v>0</v>
      </c>
      <c r="S115">
        <f t="shared" si="8"/>
        <v>0</v>
      </c>
      <c r="T115">
        <f t="shared" si="8"/>
        <v>2.374217580843347E-3</v>
      </c>
      <c r="U115">
        <f t="shared" si="8"/>
        <v>0</v>
      </c>
      <c r="V115">
        <f t="shared" si="8"/>
        <v>0</v>
      </c>
      <c r="W115">
        <f t="shared" si="8"/>
        <v>1.8432781948069319E-3</v>
      </c>
      <c r="X115">
        <f t="shared" si="8"/>
        <v>2.9091792394711222E-3</v>
      </c>
      <c r="Y115">
        <f t="shared" si="8"/>
        <v>0</v>
      </c>
      <c r="Z115">
        <f t="shared" si="8"/>
        <v>2.6078298066575409E-8</v>
      </c>
      <c r="AA115">
        <f t="shared" si="8"/>
        <v>2.0391845133424308E-6</v>
      </c>
      <c r="AB115">
        <f t="shared" si="8"/>
        <v>9.270349551400052E-2</v>
      </c>
      <c r="AC115">
        <f t="shared" si="8"/>
        <v>1.023225319827425E-6</v>
      </c>
      <c r="AD115">
        <f t="shared" si="8"/>
        <v>5.2097776840108005E-7</v>
      </c>
      <c r="AE115">
        <f t="shared" si="8"/>
        <v>1.6558442209793391E-6</v>
      </c>
      <c r="AF115">
        <f t="shared" si="8"/>
        <v>1.081081923338618E-6</v>
      </c>
      <c r="AG115">
        <f t="shared" si="8"/>
        <v>6.5410941470502437E-8</v>
      </c>
      <c r="AH115">
        <f t="shared" si="8"/>
        <v>8.0010164041387439E-6</v>
      </c>
      <c r="AI115">
        <f t="shared" si="8"/>
        <v>2.179091056426508E-6</v>
      </c>
      <c r="AJ115">
        <f t="shared" si="8"/>
        <v>1.533617901930528E-6</v>
      </c>
      <c r="AK115">
        <f t="shared" si="8"/>
        <v>0</v>
      </c>
      <c r="AL115">
        <f t="shared" si="8"/>
        <v>3.076139085561963E-6</v>
      </c>
      <c r="AM115">
        <f t="shared" si="8"/>
        <v>7.4797733881695801E-3</v>
      </c>
      <c r="AN115">
        <f t="shared" si="8"/>
        <v>0</v>
      </c>
      <c r="AO115">
        <f t="shared" si="8"/>
        <v>1.046247646707916E-7</v>
      </c>
      <c r="AP115">
        <f t="shared" si="8"/>
        <v>0</v>
      </c>
      <c r="AQ115">
        <f t="shared" si="8"/>
        <v>0</v>
      </c>
      <c r="AR115">
        <f t="shared" si="8"/>
        <v>0</v>
      </c>
      <c r="AS115">
        <f t="shared" si="8"/>
        <v>0</v>
      </c>
      <c r="AT115">
        <f t="shared" si="8"/>
        <v>11392.19183560383</v>
      </c>
      <c r="AU115">
        <f t="shared" si="6"/>
        <v>0</v>
      </c>
    </row>
  </sheetData>
  <sheetProtection sheet="1" objects="1" scenarios="1"/>
  <mergeCells count="3">
    <mergeCell ref="A5:A41"/>
    <mergeCell ref="A42:A78"/>
    <mergeCell ref="A79:A1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15"/>
  <sheetViews>
    <sheetView workbookViewId="0">
      <selection activeCell="E5" sqref="E5:AU78"/>
    </sheetView>
  </sheetViews>
  <sheetFormatPr baseColWidth="10" defaultColWidth="9.140625" defaultRowHeight="15" x14ac:dyDescent="0.25"/>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0.10860246500393191</v>
      </c>
      <c r="F5">
        <v>0.18528528091141791</v>
      </c>
      <c r="G5">
        <v>2.0001852895116359E-5</v>
      </c>
      <c r="H5">
        <v>0</v>
      </c>
      <c r="I5">
        <v>0</v>
      </c>
      <c r="J5">
        <v>1.1887000886798881E-3</v>
      </c>
      <c r="K5">
        <v>1.16596152412035E-5</v>
      </c>
      <c r="L5">
        <v>1.8816397065080651E-4</v>
      </c>
      <c r="M5">
        <v>5.6260659011492448E-4</v>
      </c>
      <c r="N5">
        <v>0</v>
      </c>
      <c r="O5">
        <v>0</v>
      </c>
      <c r="P5">
        <v>2.704897900245543E-3</v>
      </c>
      <c r="Q5">
        <v>3.6473931034887359E-3</v>
      </c>
      <c r="R5">
        <v>7.7966270446706376E-7</v>
      </c>
      <c r="S5">
        <v>0</v>
      </c>
      <c r="T5">
        <v>8.7303807216003341E-7</v>
      </c>
      <c r="U5">
        <v>0</v>
      </c>
      <c r="V5">
        <v>0</v>
      </c>
      <c r="W5">
        <v>3.480535922640995E-4</v>
      </c>
      <c r="X5">
        <v>2.360709412701938E-4</v>
      </c>
      <c r="Y5">
        <v>0</v>
      </c>
      <c r="Z5">
        <v>2.322717475614864E-6</v>
      </c>
      <c r="AA5">
        <v>2.8670923143333518E-4</v>
      </c>
      <c r="AB5">
        <v>2.140426760310967E-4</v>
      </c>
      <c r="AC5">
        <v>6.2585559617722535E-5</v>
      </c>
      <c r="AD5">
        <v>2.2639555605503259E-4</v>
      </c>
      <c r="AE5">
        <v>6.343946433138972E-4</v>
      </c>
      <c r="AF5">
        <v>1.9261454348506959E-5</v>
      </c>
      <c r="AG5">
        <v>0</v>
      </c>
      <c r="AH5">
        <v>2.9034548318903572E-4</v>
      </c>
      <c r="AI5">
        <v>2.2473241380912981E-3</v>
      </c>
      <c r="AJ5">
        <v>3.0718974477429679E-4</v>
      </c>
      <c r="AK5">
        <v>0</v>
      </c>
      <c r="AL5">
        <v>3.1166611280956431E-4</v>
      </c>
      <c r="AM5">
        <v>1.7758191584709009E-4</v>
      </c>
      <c r="AN5">
        <v>0</v>
      </c>
      <c r="AO5">
        <v>1.045095924924739E-3</v>
      </c>
      <c r="AP5">
        <v>20834.49898769936</v>
      </c>
      <c r="AQ5">
        <v>0</v>
      </c>
      <c r="AR5">
        <v>1913.1449754379892</v>
      </c>
      <c r="AS5">
        <v>18879.819620209189</v>
      </c>
      <c r="AT5">
        <v>86923.990377510403</v>
      </c>
      <c r="AU5">
        <v>0</v>
      </c>
    </row>
    <row r="6" spans="1:47" x14ac:dyDescent="0.25">
      <c r="A6" s="146"/>
      <c r="B6" s="1" t="s">
        <v>4</v>
      </c>
      <c r="C6" s="1" t="s">
        <v>4</v>
      </c>
      <c r="D6" s="1" t="s">
        <v>41</v>
      </c>
      <c r="E6">
        <v>5.5913493565912242E-2</v>
      </c>
      <c r="F6">
        <v>7.8353984498454474E-2</v>
      </c>
      <c r="G6">
        <v>1.3103447318809679E-3</v>
      </c>
      <c r="H6">
        <v>2.389907169047727E-4</v>
      </c>
      <c r="I6">
        <v>1.7690085862320469E-3</v>
      </c>
      <c r="J6">
        <v>5.5995121652115563E-3</v>
      </c>
      <c r="K6">
        <v>9.4852321044704634E-5</v>
      </c>
      <c r="L6">
        <v>2.0174289948774279E-2</v>
      </c>
      <c r="M6">
        <v>1.000012015938293E-2</v>
      </c>
      <c r="N6">
        <v>3.7999306323213441E-3</v>
      </c>
      <c r="O6">
        <v>1.1633721921413731E-6</v>
      </c>
      <c r="P6">
        <v>2.1993509945991219E-3</v>
      </c>
      <c r="Q6">
        <v>1.4562582068703279E-3</v>
      </c>
      <c r="R6">
        <v>4.8428739366394022E-4</v>
      </c>
      <c r="S6">
        <v>0</v>
      </c>
      <c r="T6">
        <v>7.4064202854405971E-4</v>
      </c>
      <c r="U6">
        <v>1.896293694185199E-3</v>
      </c>
      <c r="V6">
        <v>4.9612820493898976E-3</v>
      </c>
      <c r="W6">
        <v>6.9579891248986239E-3</v>
      </c>
      <c r="X6">
        <v>5.8824283153468809E-3</v>
      </c>
      <c r="Y6">
        <v>7.0056019162369535E-4</v>
      </c>
      <c r="Z6">
        <v>2.3519109948728018E-3</v>
      </c>
      <c r="AA6">
        <v>3.0899271247467539E-2</v>
      </c>
      <c r="AB6">
        <v>1.118597707679642E-4</v>
      </c>
      <c r="AC6">
        <v>1.9842728220457952E-3</v>
      </c>
      <c r="AD6">
        <v>2.8964884973829569E-3</v>
      </c>
      <c r="AE6">
        <v>3.4058932006287589E-3</v>
      </c>
      <c r="AF6">
        <v>1.24402482721577E-6</v>
      </c>
      <c r="AG6">
        <v>0</v>
      </c>
      <c r="AH6">
        <v>2.8676761781445011E-5</v>
      </c>
      <c r="AI6">
        <v>2.1602280094988281E-3</v>
      </c>
      <c r="AJ6">
        <v>6.7386218513474001E-4</v>
      </c>
      <c r="AK6">
        <v>0</v>
      </c>
      <c r="AL6">
        <v>6.854668027584073E-4</v>
      </c>
      <c r="AM6">
        <v>6.7283669641957946E-4</v>
      </c>
      <c r="AN6">
        <v>0</v>
      </c>
      <c r="AO6">
        <v>2.2353260307448508E-3</v>
      </c>
      <c r="AP6">
        <v>71897.400172371927</v>
      </c>
      <c r="AQ6">
        <v>337.4910614826876</v>
      </c>
      <c r="AR6">
        <v>0</v>
      </c>
      <c r="AS6">
        <v>62137.524598909629</v>
      </c>
      <c r="AT6">
        <v>174993.7140390308</v>
      </c>
      <c r="AU6">
        <v>0</v>
      </c>
    </row>
    <row r="7" spans="1:47" x14ac:dyDescent="0.25">
      <c r="A7" s="146"/>
      <c r="B7" s="1" t="s">
        <v>5</v>
      </c>
      <c r="C7" s="1" t="s">
        <v>5</v>
      </c>
      <c r="D7" s="1" t="s">
        <v>42</v>
      </c>
      <c r="E7">
        <v>1.402915555251665E-3</v>
      </c>
      <c r="F7">
        <v>4.1640808649989611E-4</v>
      </c>
      <c r="G7">
        <v>5.9736558261363924E-3</v>
      </c>
      <c r="H7">
        <v>2.175080944365363E-4</v>
      </c>
      <c r="I7">
        <v>2.7280749837960518E-4</v>
      </c>
      <c r="J7">
        <v>1.4596503968624991E-4</v>
      </c>
      <c r="K7">
        <v>1.417684135147212E-5</v>
      </c>
      <c r="L7">
        <v>2.9676071251217678E-4</v>
      </c>
      <c r="M7">
        <v>1.0048919233464939E-4</v>
      </c>
      <c r="N7">
        <v>4.151670273592107E-5</v>
      </c>
      <c r="O7">
        <v>2.211049321178549E-5</v>
      </c>
      <c r="P7">
        <v>1.370469010358818E-3</v>
      </c>
      <c r="Q7">
        <v>2.1377423505993841E-4</v>
      </c>
      <c r="R7">
        <v>1.279739360389833E-6</v>
      </c>
      <c r="S7">
        <v>0</v>
      </c>
      <c r="T7">
        <v>1.0960832824145769E-4</v>
      </c>
      <c r="U7">
        <v>4.0831986199091293E-4</v>
      </c>
      <c r="V7">
        <v>5.7075883866693829E-4</v>
      </c>
      <c r="W7">
        <v>4.5835245071756779E-4</v>
      </c>
      <c r="X7">
        <v>5.3056977910557665E-4</v>
      </c>
      <c r="Y7">
        <v>4.0129228639115834E-6</v>
      </c>
      <c r="Z7">
        <v>1.512111030215417E-5</v>
      </c>
      <c r="AA7">
        <v>4.5264248533252298E-4</v>
      </c>
      <c r="AB7">
        <v>9.721381829354495E-6</v>
      </c>
      <c r="AC7">
        <v>6.6717420225180199E-7</v>
      </c>
      <c r="AD7">
        <v>5.3781168828373275E-7</v>
      </c>
      <c r="AE7">
        <v>2.9857492423802108E-6</v>
      </c>
      <c r="AF7">
        <v>4.7979284296509719E-7</v>
      </c>
      <c r="AG7">
        <v>8.3129929123360712E-8</v>
      </c>
      <c r="AH7">
        <v>3.9554570836114163E-6</v>
      </c>
      <c r="AI7">
        <v>8.0108621405822093E-7</v>
      </c>
      <c r="AJ7">
        <v>1.2846856613601271E-4</v>
      </c>
      <c r="AK7">
        <v>0</v>
      </c>
      <c r="AL7">
        <v>1.305010889263629E-4</v>
      </c>
      <c r="AM7">
        <v>3.959358294650969E-4</v>
      </c>
      <c r="AN7">
        <v>0</v>
      </c>
      <c r="AO7">
        <v>4.5599666869319301E-7</v>
      </c>
      <c r="AP7">
        <v>22840.669181199999</v>
      </c>
      <c r="AQ7">
        <v>0</v>
      </c>
      <c r="AR7">
        <v>14643.287059499997</v>
      </c>
      <c r="AS7">
        <v>61693.842441439068</v>
      </c>
      <c r="AT7">
        <v>101972.7394145625</v>
      </c>
      <c r="AU7">
        <v>0</v>
      </c>
    </row>
    <row r="8" spans="1:47" x14ac:dyDescent="0.25">
      <c r="A8" s="146"/>
      <c r="B8" s="1" t="s">
        <v>6</v>
      </c>
      <c r="C8" s="1" t="s">
        <v>6</v>
      </c>
      <c r="D8" s="1" t="s">
        <v>43</v>
      </c>
      <c r="E8">
        <v>7.8767770995866128E-4</v>
      </c>
      <c r="F8">
        <v>1.5831439432414619E-3</v>
      </c>
      <c r="G8">
        <v>5.920929016288639E-3</v>
      </c>
      <c r="H8">
        <v>6.0183855199051053E-3</v>
      </c>
      <c r="I8">
        <v>2.6234221253569612E-4</v>
      </c>
      <c r="J8">
        <v>3.5853071160412911E-4</v>
      </c>
      <c r="K8">
        <v>1.1314589943092949E-6</v>
      </c>
      <c r="L8">
        <v>6.377919251743738E-3</v>
      </c>
      <c r="M8">
        <v>8.2018994745486362E-4</v>
      </c>
      <c r="N8">
        <v>4.8903408213914951E-5</v>
      </c>
      <c r="O8">
        <v>5.6435541518773888E-6</v>
      </c>
      <c r="P8">
        <v>7.5178143137531533E-4</v>
      </c>
      <c r="Q8">
        <v>5.2726546535595013E-4</v>
      </c>
      <c r="R8">
        <v>1.001409787187711E-7</v>
      </c>
      <c r="S8">
        <v>0</v>
      </c>
      <c r="T8">
        <v>6.7839758973451523E-5</v>
      </c>
      <c r="U8">
        <v>7.3502161951980413E-6</v>
      </c>
      <c r="V8">
        <v>1.080126502428651E-5</v>
      </c>
      <c r="W8">
        <v>1.6672866055391779E-4</v>
      </c>
      <c r="X8">
        <v>2.5609488264811541E-4</v>
      </c>
      <c r="Y8">
        <v>7.2805736470506004E-5</v>
      </c>
      <c r="Z8">
        <v>5.0283103188565592E-4</v>
      </c>
      <c r="AA8">
        <v>3.9325648329352298E-3</v>
      </c>
      <c r="AB8">
        <v>2.369670135584668E-6</v>
      </c>
      <c r="AC8">
        <v>3.2228701129312998E-5</v>
      </c>
      <c r="AD8">
        <v>6.0973797744453877E-5</v>
      </c>
      <c r="AE8">
        <v>7.4329965013818163E-5</v>
      </c>
      <c r="AF8">
        <v>4.635448580804681E-7</v>
      </c>
      <c r="AG8">
        <v>0</v>
      </c>
      <c r="AH8">
        <v>3.363016662607607E-7</v>
      </c>
      <c r="AI8">
        <v>3.4226957338499667E-5</v>
      </c>
      <c r="AJ8">
        <v>3.0713604758153303E-8</v>
      </c>
      <c r="AK8">
        <v>0</v>
      </c>
      <c r="AL8">
        <v>8.8004182719743917E-8</v>
      </c>
      <c r="AM8">
        <v>1.589388077798272E-4</v>
      </c>
      <c r="AN8">
        <v>0</v>
      </c>
      <c r="AO8">
        <v>2.324505359766038E-5</v>
      </c>
      <c r="AP8">
        <v>0</v>
      </c>
      <c r="AQ8">
        <v>0</v>
      </c>
      <c r="AR8">
        <v>0</v>
      </c>
      <c r="AS8">
        <v>3339.7659416551251</v>
      </c>
      <c r="AT8">
        <v>5714.7777192799922</v>
      </c>
      <c r="AU8">
        <v>0</v>
      </c>
    </row>
    <row r="9" spans="1:47" x14ac:dyDescent="0.25">
      <c r="A9" s="146"/>
      <c r="B9" s="1" t="s">
        <v>7</v>
      </c>
      <c r="C9" s="1" t="s">
        <v>7</v>
      </c>
      <c r="D9" s="1" t="s">
        <v>44</v>
      </c>
      <c r="E9">
        <v>8.3464171395399196E-4</v>
      </c>
      <c r="F9">
        <v>2.3377185841065671E-4</v>
      </c>
      <c r="G9">
        <v>1.1479738577623499E-3</v>
      </c>
      <c r="H9">
        <v>7.7563407556018012E-3</v>
      </c>
      <c r="I9">
        <v>9.7731817653903166E-2</v>
      </c>
      <c r="J9">
        <v>3.3880040324802351E-4</v>
      </c>
      <c r="K9">
        <v>1.006075249111494E-4</v>
      </c>
      <c r="L9">
        <v>4.5286154350914962E-4</v>
      </c>
      <c r="M9">
        <v>4.2506150288268608E-4</v>
      </c>
      <c r="N9">
        <v>2.011338859494366E-3</v>
      </c>
      <c r="O9">
        <v>1.5658473264778199E-2</v>
      </c>
      <c r="P9">
        <v>1.2508883507820099E-3</v>
      </c>
      <c r="Q9">
        <v>4.7339376764640249E-2</v>
      </c>
      <c r="R9">
        <v>3.0046307529683128E-7</v>
      </c>
      <c r="S9">
        <v>0</v>
      </c>
      <c r="T9">
        <v>4.6885314446717588E-4</v>
      </c>
      <c r="U9">
        <v>2.7630088750825742E-4</v>
      </c>
      <c r="V9">
        <v>2.1262923303179311E-7</v>
      </c>
      <c r="W9">
        <v>1.3078282857183459E-4</v>
      </c>
      <c r="X9">
        <v>4.5299866410588549E-4</v>
      </c>
      <c r="Y9">
        <v>5.6195806819643785E-4</v>
      </c>
      <c r="Z9">
        <v>3.3055646328743589E-4</v>
      </c>
      <c r="AA9">
        <v>6.9338848613856893E-4</v>
      </c>
      <c r="AB9">
        <v>6.8173614018418333E-4</v>
      </c>
      <c r="AC9">
        <v>3.796092304208673E-5</v>
      </c>
      <c r="AD9">
        <v>4.6919821542674672E-5</v>
      </c>
      <c r="AE9">
        <v>5.0223213972324916E-4</v>
      </c>
      <c r="AF9">
        <v>4.1822759439061699E-4</v>
      </c>
      <c r="AG9">
        <v>1.436676853696455E-5</v>
      </c>
      <c r="AH9">
        <v>2.8586558668992779E-3</v>
      </c>
      <c r="AI9">
        <v>5.3060326562919959E-5</v>
      </c>
      <c r="AJ9">
        <v>1.381274400276704E-2</v>
      </c>
      <c r="AK9">
        <v>0</v>
      </c>
      <c r="AL9">
        <v>1.400749778870646E-2</v>
      </c>
      <c r="AM9">
        <v>5.3605521904125028E-3</v>
      </c>
      <c r="AN9">
        <v>0</v>
      </c>
      <c r="AO9">
        <v>1.3315515347928981E-4</v>
      </c>
      <c r="AP9">
        <v>1681.23897102208</v>
      </c>
      <c r="AQ9">
        <v>0</v>
      </c>
      <c r="AR9">
        <v>0.36356598389589989</v>
      </c>
      <c r="AS9">
        <v>3286.4062093040811</v>
      </c>
      <c r="AT9">
        <v>26888.205568042282</v>
      </c>
      <c r="AU9">
        <v>0</v>
      </c>
    </row>
    <row r="10" spans="1:47" x14ac:dyDescent="0.25">
      <c r="A10" s="146"/>
      <c r="B10" s="1" t="s">
        <v>8</v>
      </c>
      <c r="C10" s="1" t="s">
        <v>8</v>
      </c>
      <c r="D10" s="1" t="s">
        <v>45</v>
      </c>
      <c r="E10">
        <v>3.878892982400415E-3</v>
      </c>
      <c r="F10">
        <v>3.7653102907296981E-3</v>
      </c>
      <c r="G10">
        <v>7.5740602833972203E-4</v>
      </c>
      <c r="H10">
        <v>5.1535553594562042E-3</v>
      </c>
      <c r="I10">
        <v>2.809207657787212E-3</v>
      </c>
      <c r="J10">
        <v>8.7736436154513875E-2</v>
      </c>
      <c r="K10">
        <v>1.889586438957365E-3</v>
      </c>
      <c r="L10">
        <v>4.1295427441447744E-3</v>
      </c>
      <c r="M10">
        <v>1.3893776912244679E-2</v>
      </c>
      <c r="N10">
        <v>4.4955466432797188E-4</v>
      </c>
      <c r="O10">
        <v>6.5533246105827089E-4</v>
      </c>
      <c r="P10">
        <v>2.1773314565071301E-3</v>
      </c>
      <c r="Q10">
        <v>1.2644940333488271E-3</v>
      </c>
      <c r="R10">
        <v>3.4294076103424541E-5</v>
      </c>
      <c r="S10">
        <v>0</v>
      </c>
      <c r="T10">
        <v>3.606479692155814E-4</v>
      </c>
      <c r="U10">
        <v>7.8689821107585131E-4</v>
      </c>
      <c r="V10">
        <v>4.9485115337620164E-4</v>
      </c>
      <c r="W10">
        <v>5.7064367688136547E-3</v>
      </c>
      <c r="X10">
        <v>4.9762065759823082E-3</v>
      </c>
      <c r="Y10">
        <v>4.8312188435837232E-4</v>
      </c>
      <c r="Z10">
        <v>3.2299263125706271E-3</v>
      </c>
      <c r="AA10">
        <v>6.1268700662379426E-3</v>
      </c>
      <c r="AB10">
        <v>5.266372374573738E-4</v>
      </c>
      <c r="AC10">
        <v>5.9447357501546008E-5</v>
      </c>
      <c r="AD10">
        <v>6.6061866044684985E-5</v>
      </c>
      <c r="AE10">
        <v>3.5098762326786032E-4</v>
      </c>
      <c r="AF10">
        <v>1.893756709596845E-4</v>
      </c>
      <c r="AG10">
        <v>3.4892936906135822E-6</v>
      </c>
      <c r="AH10">
        <v>8.1778348323142199E-4</v>
      </c>
      <c r="AI10">
        <v>7.524179131037807E-5</v>
      </c>
      <c r="AJ10">
        <v>1.1033549241397251E-4</v>
      </c>
      <c r="AK10">
        <v>0</v>
      </c>
      <c r="AL10">
        <v>1.14271792972916E-4</v>
      </c>
      <c r="AM10">
        <v>2.9047386401498121E-3</v>
      </c>
      <c r="AN10">
        <v>0</v>
      </c>
      <c r="AO10">
        <v>9.4447526656823077E-5</v>
      </c>
      <c r="AP10">
        <v>6965.5080691090006</v>
      </c>
      <c r="AQ10">
        <v>0</v>
      </c>
      <c r="AR10">
        <v>17157.049317000001</v>
      </c>
      <c r="AS10">
        <v>10768.347929335871</v>
      </c>
      <c r="AT10">
        <v>59142.512919673332</v>
      </c>
      <c r="AU10">
        <v>0</v>
      </c>
    </row>
    <row r="11" spans="1:47" x14ac:dyDescent="0.25">
      <c r="A11" s="146"/>
      <c r="B11" s="1" t="s">
        <v>9</v>
      </c>
      <c r="C11" s="1" t="s">
        <v>9</v>
      </c>
      <c r="D11" s="1" t="s">
        <v>46</v>
      </c>
      <c r="E11">
        <v>1.600456038422981E-3</v>
      </c>
      <c r="F11">
        <v>1.4341676504887771E-4</v>
      </c>
      <c r="G11">
        <v>0</v>
      </c>
      <c r="H11">
        <v>9.991594748906162E-6</v>
      </c>
      <c r="I11">
        <v>7.4313303272077703E-6</v>
      </c>
      <c r="J11">
        <v>2.6733490136287518E-6</v>
      </c>
      <c r="K11">
        <v>0</v>
      </c>
      <c r="L11">
        <v>5.1892058978516839E-6</v>
      </c>
      <c r="M11">
        <v>3.9402928977400667E-5</v>
      </c>
      <c r="N11">
        <v>0</v>
      </c>
      <c r="O11">
        <v>3.4855693320903799E-5</v>
      </c>
      <c r="P11">
        <v>2.3585083743697189E-6</v>
      </c>
      <c r="Q11">
        <v>3.52685654502976E-6</v>
      </c>
      <c r="R11">
        <v>3.0850400225450999E-9</v>
      </c>
      <c r="S11">
        <v>0</v>
      </c>
      <c r="T11">
        <v>1.0187140514275951E-6</v>
      </c>
      <c r="U11">
        <v>0</v>
      </c>
      <c r="V11">
        <v>0</v>
      </c>
      <c r="W11">
        <v>5.521132555558301E-7</v>
      </c>
      <c r="X11">
        <v>6.3349507381544083E-6</v>
      </c>
      <c r="Y11">
        <v>0</v>
      </c>
      <c r="Z11">
        <v>1.0116762955604019E-6</v>
      </c>
      <c r="AA11">
        <v>7.947852537731578E-6</v>
      </c>
      <c r="AB11">
        <v>4.2226229527700013E-5</v>
      </c>
      <c r="AC11">
        <v>2.9877179255549239E-5</v>
      </c>
      <c r="AD11">
        <v>2.631227139955633E-5</v>
      </c>
      <c r="AE11">
        <v>2.695266821078649E-4</v>
      </c>
      <c r="AF11">
        <v>2.6388245997678811E-4</v>
      </c>
      <c r="AG11">
        <v>0</v>
      </c>
      <c r="AH11">
        <v>4.8871726155393796E-4</v>
      </c>
      <c r="AI11">
        <v>4.520307576238254E-5</v>
      </c>
      <c r="AJ11">
        <v>7.8207355507648048E-10</v>
      </c>
      <c r="AK11">
        <v>0</v>
      </c>
      <c r="AL11">
        <v>0</v>
      </c>
      <c r="AM11">
        <v>5.2413729367496546E-7</v>
      </c>
      <c r="AN11">
        <v>0</v>
      </c>
      <c r="AO11">
        <v>2.0151489693599619E-5</v>
      </c>
      <c r="AP11">
        <v>19.505849610339219</v>
      </c>
      <c r="AQ11">
        <v>34.793033557728542</v>
      </c>
      <c r="AR11">
        <v>0</v>
      </c>
      <c r="AS11">
        <v>249.73539219838321</v>
      </c>
      <c r="AT11">
        <v>486.30545496538491</v>
      </c>
      <c r="AU11">
        <v>0</v>
      </c>
    </row>
    <row r="12" spans="1:47" x14ac:dyDescent="0.25">
      <c r="A12" s="146"/>
      <c r="B12" s="1" t="s">
        <v>10</v>
      </c>
      <c r="C12" s="1" t="s">
        <v>10</v>
      </c>
      <c r="D12" s="1" t="s">
        <v>47</v>
      </c>
      <c r="E12">
        <v>5.4488054164606361E-3</v>
      </c>
      <c r="F12">
        <v>1.589792621554331E-3</v>
      </c>
      <c r="G12">
        <v>6.1678653185638958E-4</v>
      </c>
      <c r="H12">
        <v>3.4631649290349218E-3</v>
      </c>
      <c r="I12">
        <v>1.3614838059466091E-3</v>
      </c>
      <c r="J12">
        <v>1.1682059223418471E-3</v>
      </c>
      <c r="K12">
        <v>3.0028533227216461E-3</v>
      </c>
      <c r="L12">
        <v>8.1081382401046505E-3</v>
      </c>
      <c r="M12">
        <v>1.350739430276271E-2</v>
      </c>
      <c r="N12">
        <v>1.1919795809024339E-3</v>
      </c>
      <c r="O12">
        <v>4.1973244380085458E-3</v>
      </c>
      <c r="P12">
        <v>9.251322339988567E-4</v>
      </c>
      <c r="Q12">
        <v>1.303891471672674E-3</v>
      </c>
      <c r="R12">
        <v>3.9314063562380948E-5</v>
      </c>
      <c r="S12">
        <v>0</v>
      </c>
      <c r="T12">
        <v>1.173351528502951E-5</v>
      </c>
      <c r="U12">
        <v>1.4133618344145451E-4</v>
      </c>
      <c r="V12">
        <v>3.4786826801382103E-4</v>
      </c>
      <c r="W12">
        <v>2.8024664086802472E-4</v>
      </c>
      <c r="X12">
        <v>2.1289470070961838E-3</v>
      </c>
      <c r="Y12">
        <v>2.9321807244916389E-3</v>
      </c>
      <c r="Z12">
        <v>1.5819748405216771E-4</v>
      </c>
      <c r="AA12">
        <v>1.2430818738726481E-2</v>
      </c>
      <c r="AB12">
        <v>9.3110443361555859E-4</v>
      </c>
      <c r="AC12">
        <v>1.383709235546678E-3</v>
      </c>
      <c r="AD12">
        <v>1.3459767531208049E-3</v>
      </c>
      <c r="AE12">
        <v>3.277819261488059E-3</v>
      </c>
      <c r="AF12">
        <v>5.4697690498217396E-4</v>
      </c>
      <c r="AG12">
        <v>1.8431972640466008E-5</v>
      </c>
      <c r="AH12">
        <v>2.935124932569175E-3</v>
      </c>
      <c r="AI12">
        <v>9.7477250153475193E-4</v>
      </c>
      <c r="AJ12">
        <v>1.4764603532421559E-2</v>
      </c>
      <c r="AK12">
        <v>0</v>
      </c>
      <c r="AL12">
        <v>1.497294458050813E-2</v>
      </c>
      <c r="AM12">
        <v>2.476311481474498E-3</v>
      </c>
      <c r="AN12">
        <v>0</v>
      </c>
      <c r="AO12">
        <v>9.1568017253837973E-4</v>
      </c>
      <c r="AP12">
        <v>6660.7112798640001</v>
      </c>
      <c r="AQ12">
        <v>1806.3513263519999</v>
      </c>
      <c r="AR12">
        <v>0</v>
      </c>
      <c r="AS12">
        <v>24571.907861048461</v>
      </c>
      <c r="AT12">
        <v>39365.275573032952</v>
      </c>
      <c r="AU12">
        <v>0</v>
      </c>
    </row>
    <row r="13" spans="1:47" x14ac:dyDescent="0.25">
      <c r="A13" s="146"/>
      <c r="B13" s="1" t="s">
        <v>11</v>
      </c>
      <c r="C13" s="1" t="s">
        <v>11</v>
      </c>
      <c r="D13" s="1" t="s">
        <v>48</v>
      </c>
      <c r="E13">
        <v>3.144922203327862E-3</v>
      </c>
      <c r="F13">
        <v>6.7211345965172437E-3</v>
      </c>
      <c r="G13">
        <v>8.5947551086216781E-2</v>
      </c>
      <c r="H13">
        <v>1.4136280343164401E-2</v>
      </c>
      <c r="I13">
        <v>2.9217740599007738E-3</v>
      </c>
      <c r="J13">
        <v>8.8696268939576148E-3</v>
      </c>
      <c r="K13">
        <v>1.4228895146251551E-3</v>
      </c>
      <c r="L13">
        <v>2.129005688687376E-2</v>
      </c>
      <c r="M13">
        <v>0.10572075914867569</v>
      </c>
      <c r="N13">
        <v>3.705702381022735E-3</v>
      </c>
      <c r="O13">
        <v>2.2076846292443698E-3</v>
      </c>
      <c r="P13">
        <v>1.357431228718039E-2</v>
      </c>
      <c r="Q13">
        <v>1.225855525025411E-2</v>
      </c>
      <c r="R13">
        <v>4.3444630702352261E-4</v>
      </c>
      <c r="S13">
        <v>0</v>
      </c>
      <c r="T13">
        <v>2.182246833203508E-3</v>
      </c>
      <c r="U13">
        <v>1.1765818133302149E-3</v>
      </c>
      <c r="V13">
        <v>0</v>
      </c>
      <c r="W13">
        <v>9.0383024611321162E-4</v>
      </c>
      <c r="X13">
        <v>4.3634622108315628E-4</v>
      </c>
      <c r="Y13">
        <v>1.561199440934011E-3</v>
      </c>
      <c r="Z13">
        <v>2.308566548745253E-3</v>
      </c>
      <c r="AA13">
        <v>3.7971609677959303E-2</v>
      </c>
      <c r="AB13">
        <v>6.543212343479238E-4</v>
      </c>
      <c r="AC13">
        <v>4.9343697532305804E-3</v>
      </c>
      <c r="AD13">
        <v>4.8402543033761753E-3</v>
      </c>
      <c r="AE13">
        <v>9.4300186311400587E-3</v>
      </c>
      <c r="AF13">
        <v>2.4956733439100069E-5</v>
      </c>
      <c r="AG13">
        <v>0</v>
      </c>
      <c r="AH13">
        <v>1.6403823943486679E-4</v>
      </c>
      <c r="AI13">
        <v>5.3085256595020273E-3</v>
      </c>
      <c r="AJ13">
        <v>1.326297796690426E-2</v>
      </c>
      <c r="AK13">
        <v>0</v>
      </c>
      <c r="AL13">
        <v>1.3449923495119099E-2</v>
      </c>
      <c r="AM13">
        <v>2.571534675461729E-3</v>
      </c>
      <c r="AN13">
        <v>0</v>
      </c>
      <c r="AO13">
        <v>5.1371338906061751E-3</v>
      </c>
      <c r="AP13">
        <v>3187.640824405707</v>
      </c>
      <c r="AQ13">
        <v>39731.799394574351</v>
      </c>
      <c r="AR13">
        <v>0</v>
      </c>
      <c r="AS13">
        <v>24384.256399467231</v>
      </c>
      <c r="AT13">
        <v>103106.4364436927</v>
      </c>
      <c r="AU13">
        <v>0</v>
      </c>
    </row>
    <row r="14" spans="1:47" x14ac:dyDescent="0.25">
      <c r="A14" s="146"/>
      <c r="B14" s="1" t="s">
        <v>12</v>
      </c>
      <c r="C14" s="1">
        <v>10</v>
      </c>
      <c r="D14" s="1" t="s">
        <v>49</v>
      </c>
      <c r="E14">
        <v>3.9416952654740928E-4</v>
      </c>
      <c r="F14">
        <v>2.3577613599034489E-5</v>
      </c>
      <c r="G14">
        <v>1.8058799461892618E-2</v>
      </c>
      <c r="H14">
        <v>0</v>
      </c>
      <c r="I14">
        <v>6.6654636378444031E-3</v>
      </c>
      <c r="J14">
        <v>1.7011000309581211E-4</v>
      </c>
      <c r="K14">
        <v>7.6128424352466855E-8</v>
      </c>
      <c r="L14">
        <v>3.6140936913713198E-4</v>
      </c>
      <c r="M14">
        <v>1.1321098438991271E-3</v>
      </c>
      <c r="N14">
        <v>3.1536982477170128E-2</v>
      </c>
      <c r="O14">
        <v>3.0426207345743419E-5</v>
      </c>
      <c r="P14">
        <v>1.219503103674989E-2</v>
      </c>
      <c r="Q14">
        <v>4.4254080993390088E-3</v>
      </c>
      <c r="R14">
        <v>1.8022004650965351E-5</v>
      </c>
      <c r="S14">
        <v>0</v>
      </c>
      <c r="T14">
        <v>5.3716138748335299E-8</v>
      </c>
      <c r="U14">
        <v>9.5658332988620511E-6</v>
      </c>
      <c r="V14">
        <v>1.5896241343231319E-6</v>
      </c>
      <c r="W14">
        <v>1.8685287103657809E-4</v>
      </c>
      <c r="X14">
        <v>3.6578906761515762E-7</v>
      </c>
      <c r="Y14">
        <v>5.4312213674911815E-4</v>
      </c>
      <c r="Z14">
        <v>6.4116009174220297E-5</v>
      </c>
      <c r="AA14">
        <v>5.5420874124512121E-4</v>
      </c>
      <c r="AB14">
        <v>9.0971793775835636E-5</v>
      </c>
      <c r="AC14">
        <v>5.6570878337974783E-5</v>
      </c>
      <c r="AD14">
        <v>6.8105839378566625E-5</v>
      </c>
      <c r="AE14">
        <v>7.7863190629357619E-5</v>
      </c>
      <c r="AF14">
        <v>1.4912018037054959E-7</v>
      </c>
      <c r="AG14">
        <v>0</v>
      </c>
      <c r="AH14">
        <v>6.2479320529609196E-7</v>
      </c>
      <c r="AI14">
        <v>6.2420834070777223E-5</v>
      </c>
      <c r="AJ14">
        <v>2.5447814506239567E-4</v>
      </c>
      <c r="AK14">
        <v>0</v>
      </c>
      <c r="AL14">
        <v>2.5806512009909319E-4</v>
      </c>
      <c r="AM14">
        <v>1.7432567592180681E-6</v>
      </c>
      <c r="AN14">
        <v>0</v>
      </c>
      <c r="AO14">
        <v>5.4141810648368977E-5</v>
      </c>
      <c r="AP14">
        <v>6.9048058064987584E-3</v>
      </c>
      <c r="AQ14">
        <v>0</v>
      </c>
      <c r="AR14">
        <v>207.04559476221544</v>
      </c>
      <c r="AS14">
        <v>15697.630655736381</v>
      </c>
      <c r="AT14">
        <v>25873.64468042953</v>
      </c>
      <c r="AU14">
        <v>0</v>
      </c>
    </row>
    <row r="15" spans="1:47" x14ac:dyDescent="0.25">
      <c r="A15" s="146"/>
      <c r="B15" s="1" t="s">
        <v>13</v>
      </c>
      <c r="C15" s="1">
        <v>11</v>
      </c>
      <c r="D15" s="1" t="s">
        <v>50</v>
      </c>
      <c r="E15">
        <v>3.6608847922375361E-7</v>
      </c>
      <c r="F15">
        <v>5.5107767734626672E-5</v>
      </c>
      <c r="G15">
        <v>7.5969182153156137E-3</v>
      </c>
      <c r="H15">
        <v>2.2190861241834681E-3</v>
      </c>
      <c r="I15">
        <v>5.5674532107709274E-4</v>
      </c>
      <c r="J15">
        <v>3.5210141296300918E-4</v>
      </c>
      <c r="K15">
        <v>0</v>
      </c>
      <c r="L15">
        <v>1.5651876241717681E-3</v>
      </c>
      <c r="M15">
        <v>7.0399933190734088E-4</v>
      </c>
      <c r="N15">
        <v>1.493499437681936E-3</v>
      </c>
      <c r="O15">
        <v>8.9126110992544624E-2</v>
      </c>
      <c r="P15">
        <v>6.4508076745982039E-3</v>
      </c>
      <c r="Q15">
        <v>3.1092012306705549E-3</v>
      </c>
      <c r="R15">
        <v>8.9462357859947557E-10</v>
      </c>
      <c r="S15">
        <v>0</v>
      </c>
      <c r="T15">
        <v>1.780771281118016E-9</v>
      </c>
      <c r="U15">
        <v>2.256204719435446E-4</v>
      </c>
      <c r="V15">
        <v>1.0114292773885931E-6</v>
      </c>
      <c r="W15">
        <v>3.2772777844749891E-5</v>
      </c>
      <c r="X15">
        <v>1.9976631158014801E-7</v>
      </c>
      <c r="Y15">
        <v>7.0528133550146907E-5</v>
      </c>
      <c r="Z15">
        <v>1.453552761130607E-4</v>
      </c>
      <c r="AA15">
        <v>2.4001713620525641E-3</v>
      </c>
      <c r="AB15">
        <v>6.3214011555876273E-5</v>
      </c>
      <c r="AC15">
        <v>5.1200228476858126E-6</v>
      </c>
      <c r="AD15">
        <v>6.0302894709274941E-6</v>
      </c>
      <c r="AE15">
        <v>1.001960879349273E-5</v>
      </c>
      <c r="AF15">
        <v>7.0995643381102767E-6</v>
      </c>
      <c r="AG15">
        <v>3.3620676672090981E-8</v>
      </c>
      <c r="AH15">
        <v>2.089765966795503E-5</v>
      </c>
      <c r="AI15">
        <v>5.7586104882627726E-6</v>
      </c>
      <c r="AJ15">
        <v>1.8594571575494399E-7</v>
      </c>
      <c r="AK15">
        <v>0</v>
      </c>
      <c r="AL15">
        <v>1.8651556013937911E-7</v>
      </c>
      <c r="AM15">
        <v>6.0841933491797536E-7</v>
      </c>
      <c r="AN15">
        <v>0</v>
      </c>
      <c r="AO15">
        <v>4.8481855490533999E-6</v>
      </c>
      <c r="AP15">
        <v>1.109003712680944</v>
      </c>
      <c r="AQ15">
        <v>0</v>
      </c>
      <c r="AR15">
        <v>210.180934308095</v>
      </c>
      <c r="AS15">
        <v>8231.5129254492895</v>
      </c>
      <c r="AT15">
        <v>14568.53909693057</v>
      </c>
      <c r="AU15">
        <v>0</v>
      </c>
    </row>
    <row r="16" spans="1:47" x14ac:dyDescent="0.25">
      <c r="A16" s="146"/>
      <c r="B16" s="1" t="s">
        <v>14</v>
      </c>
      <c r="C16" s="1">
        <v>12</v>
      </c>
      <c r="D16" s="1" t="s">
        <v>51</v>
      </c>
      <c r="E16">
        <v>2.7031605969010351E-2</v>
      </c>
      <c r="F16">
        <v>1.3410198179799489E-2</v>
      </c>
      <c r="G16">
        <v>0.15891295760773899</v>
      </c>
      <c r="H16">
        <v>5.7164020363641842E-2</v>
      </c>
      <c r="I16">
        <v>7.6418909576791372E-2</v>
      </c>
      <c r="J16">
        <v>2.8571579864065999E-2</v>
      </c>
      <c r="K16">
        <v>1.9824798851102141E-2</v>
      </c>
      <c r="L16">
        <v>6.8126359100146083E-2</v>
      </c>
      <c r="M16">
        <v>1.5962783005758419E-2</v>
      </c>
      <c r="N16">
        <v>5.4109680416615888E-2</v>
      </c>
      <c r="O16">
        <v>2.6345229753598438E-2</v>
      </c>
      <c r="P16">
        <v>0.1304736255686656</v>
      </c>
      <c r="Q16">
        <v>9.6013004602274965E-2</v>
      </c>
      <c r="R16">
        <v>1.8708636252140691E-3</v>
      </c>
      <c r="S16">
        <v>0</v>
      </c>
      <c r="T16">
        <v>1.712658139360911E-3</v>
      </c>
      <c r="U16">
        <v>4.5770348021783704E-3</v>
      </c>
      <c r="V16">
        <v>1.5806322649151591E-2</v>
      </c>
      <c r="W16">
        <v>4.8309241443279926E-3</v>
      </c>
      <c r="X16">
        <v>9.8368202625998737E-3</v>
      </c>
      <c r="Y16">
        <v>7.2429382983762603E-3</v>
      </c>
      <c r="Z16">
        <v>4.5440594278373563E-3</v>
      </c>
      <c r="AA16">
        <v>0.1044169636423482</v>
      </c>
      <c r="AB16">
        <v>3.7920218202261899E-3</v>
      </c>
      <c r="AC16">
        <v>3.585230469301062E-3</v>
      </c>
      <c r="AD16">
        <v>4.5415220566266271E-3</v>
      </c>
      <c r="AE16">
        <v>6.3712888106644359E-3</v>
      </c>
      <c r="AF16">
        <v>5.9467995201834922E-4</v>
      </c>
      <c r="AG16">
        <v>2.0879860101703311E-5</v>
      </c>
      <c r="AH16">
        <v>4.1216559996665389E-3</v>
      </c>
      <c r="AI16">
        <v>4.0373937029468494E-3</v>
      </c>
      <c r="AJ16">
        <v>8.3531840698730167E-3</v>
      </c>
      <c r="AK16">
        <v>0</v>
      </c>
      <c r="AL16">
        <v>8.475784410793363E-3</v>
      </c>
      <c r="AM16">
        <v>1.058109763439689E-2</v>
      </c>
      <c r="AN16">
        <v>0</v>
      </c>
      <c r="AO16">
        <v>3.6075358371012041E-3</v>
      </c>
      <c r="AP16">
        <v>23245.325393289699</v>
      </c>
      <c r="AQ16">
        <v>1206.5103399925999</v>
      </c>
      <c r="AR16">
        <v>31236.753709095432</v>
      </c>
      <c r="AS16">
        <v>216988.52112075489</v>
      </c>
      <c r="AT16">
        <v>409277.68781845138</v>
      </c>
      <c r="AU16">
        <v>0</v>
      </c>
    </row>
    <row r="17" spans="1:47" x14ac:dyDescent="0.25">
      <c r="A17" s="146"/>
      <c r="B17" s="1" t="s">
        <v>15</v>
      </c>
      <c r="C17" s="1">
        <v>13</v>
      </c>
      <c r="D17" s="1" t="s">
        <v>52</v>
      </c>
      <c r="E17">
        <v>3.400815872845961E-3</v>
      </c>
      <c r="F17">
        <v>1.4212972145787081E-3</v>
      </c>
      <c r="G17">
        <v>4.2145912400189771E-3</v>
      </c>
      <c r="H17">
        <v>1.644000857150537E-3</v>
      </c>
      <c r="I17">
        <v>3.512153149439081E-3</v>
      </c>
      <c r="J17">
        <v>2.203792505968779E-3</v>
      </c>
      <c r="K17">
        <v>3.07128918985458E-3</v>
      </c>
      <c r="L17">
        <v>5.5944925619461176E-3</v>
      </c>
      <c r="M17">
        <v>2.220502363279581E-3</v>
      </c>
      <c r="N17">
        <v>5.5640747661107994E-3</v>
      </c>
      <c r="O17">
        <v>2.7464806921027938E-3</v>
      </c>
      <c r="P17">
        <v>7.3184420659903084E-3</v>
      </c>
      <c r="Q17">
        <v>0.1113898906409953</v>
      </c>
      <c r="R17">
        <v>1.6163980899444491E-4</v>
      </c>
      <c r="S17">
        <v>0</v>
      </c>
      <c r="T17">
        <v>4.0095846263598337E-4</v>
      </c>
      <c r="U17">
        <v>3.9272829055692999E-3</v>
      </c>
      <c r="V17">
        <v>1.9705647210995262E-3</v>
      </c>
      <c r="W17">
        <v>5.3961133692307268E-3</v>
      </c>
      <c r="X17">
        <v>7.2487404003465693E-3</v>
      </c>
      <c r="Y17">
        <v>6.0274516836293958E-3</v>
      </c>
      <c r="Z17">
        <v>3.3539222457690471E-3</v>
      </c>
      <c r="AA17">
        <v>8.5171651926449349E-3</v>
      </c>
      <c r="AB17">
        <v>1.196772966835695E-2</v>
      </c>
      <c r="AC17">
        <v>1.390665327209368E-3</v>
      </c>
      <c r="AD17">
        <v>1.321807951574632E-3</v>
      </c>
      <c r="AE17">
        <v>5.9551228184927486E-3</v>
      </c>
      <c r="AF17">
        <v>7.9744119215303666E-3</v>
      </c>
      <c r="AG17">
        <v>7.3062795315205367E-4</v>
      </c>
      <c r="AH17">
        <v>1.8376822223300782E-2</v>
      </c>
      <c r="AI17">
        <v>1.8046272591419109E-3</v>
      </c>
      <c r="AJ17">
        <v>4.8915126459354418E-4</v>
      </c>
      <c r="AK17">
        <v>0</v>
      </c>
      <c r="AL17">
        <v>3.6248326619720011E-4</v>
      </c>
      <c r="AM17">
        <v>1.2025350071731611E-2</v>
      </c>
      <c r="AN17">
        <v>0</v>
      </c>
      <c r="AO17">
        <v>1.134809443072242E-3</v>
      </c>
      <c r="AP17">
        <v>9095.3069962999998</v>
      </c>
      <c r="AQ17">
        <v>0</v>
      </c>
      <c r="AR17">
        <v>278261.50367467373</v>
      </c>
      <c r="AS17">
        <v>6194.5524148583081</v>
      </c>
      <c r="AT17">
        <v>354827.80664333951</v>
      </c>
      <c r="AU17">
        <v>0</v>
      </c>
    </row>
    <row r="18" spans="1:47" x14ac:dyDescent="0.25">
      <c r="A18" s="146"/>
      <c r="B18" s="1" t="s">
        <v>16</v>
      </c>
      <c r="C18" s="1">
        <v>14</v>
      </c>
      <c r="D18" s="1" t="s">
        <v>53</v>
      </c>
      <c r="E18">
        <v>5.7559057554105349E-3</v>
      </c>
      <c r="F18">
        <v>4.9180777733219489E-3</v>
      </c>
      <c r="G18">
        <v>2.4017260635398698E-3</v>
      </c>
      <c r="H18">
        <v>5.1680888169080234E-3</v>
      </c>
      <c r="I18">
        <v>4.3772512929446681E-3</v>
      </c>
      <c r="J18">
        <v>2.7263445092221309E-3</v>
      </c>
      <c r="K18">
        <v>6.9651897104656942E-3</v>
      </c>
      <c r="L18">
        <v>4.4223655186496208E-3</v>
      </c>
      <c r="M18">
        <v>3.9003005285177289E-3</v>
      </c>
      <c r="N18">
        <v>3.1318110586062969E-3</v>
      </c>
      <c r="O18">
        <v>4.6200391613535436E-3</v>
      </c>
      <c r="P18">
        <v>3.141157141570788E-3</v>
      </c>
      <c r="Q18">
        <v>1.1060114393455409E-3</v>
      </c>
      <c r="R18">
        <v>0.29537382684136082</v>
      </c>
      <c r="S18">
        <v>0</v>
      </c>
      <c r="T18">
        <v>4.8191622981434024E-3</v>
      </c>
      <c r="U18">
        <v>9.4988069165414699E-4</v>
      </c>
      <c r="V18">
        <v>1.043475664362585E-3</v>
      </c>
      <c r="W18">
        <v>1.4123908628794911E-3</v>
      </c>
      <c r="X18">
        <v>4.8254122651931828E-3</v>
      </c>
      <c r="Y18">
        <v>7.4225570997600077E-2</v>
      </c>
      <c r="Z18">
        <v>2.6109306079582771E-3</v>
      </c>
      <c r="AA18">
        <v>6.7392724523908697E-3</v>
      </c>
      <c r="AB18">
        <v>9.8570503214320837E-4</v>
      </c>
      <c r="AC18">
        <v>3.567519495647261E-3</v>
      </c>
      <c r="AD18">
        <v>1.3874517134187471E-3</v>
      </c>
      <c r="AE18">
        <v>5.0049813798502167E-3</v>
      </c>
      <c r="AF18">
        <v>3.1179525480786638E-3</v>
      </c>
      <c r="AG18">
        <v>1.802134819425177E-3</v>
      </c>
      <c r="AH18">
        <v>2.1904984493030561E-3</v>
      </c>
      <c r="AI18">
        <v>3.9461146106220786E-3</v>
      </c>
      <c r="AJ18">
        <v>2.6653511742400372E-3</v>
      </c>
      <c r="AK18">
        <v>0</v>
      </c>
      <c r="AL18">
        <v>2.7021662873526922E-3</v>
      </c>
      <c r="AM18">
        <v>3.5727649083056889E-3</v>
      </c>
      <c r="AN18">
        <v>0</v>
      </c>
      <c r="AO18">
        <v>1.7417246942449389E-3</v>
      </c>
      <c r="AP18">
        <v>16465.611852599999</v>
      </c>
      <c r="AQ18">
        <v>631.03218123869999</v>
      </c>
      <c r="AR18">
        <v>442.74966025699973</v>
      </c>
      <c r="AS18">
        <v>3101.6746578196639</v>
      </c>
      <c r="AT18">
        <v>45205.636353248898</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1.325491475458619E-2</v>
      </c>
      <c r="F20">
        <v>1.1153356244940439E-2</v>
      </c>
      <c r="G20">
        <v>4.6530524719725179E-3</v>
      </c>
      <c r="H20">
        <v>1.04295604927446E-2</v>
      </c>
      <c r="I20">
        <v>1.237914551256933E-2</v>
      </c>
      <c r="J20">
        <v>8.5763547602588034E-3</v>
      </c>
      <c r="K20">
        <v>1.363537982779487E-2</v>
      </c>
      <c r="L20">
        <v>7.0395038181019394E-3</v>
      </c>
      <c r="M20">
        <v>9.9104294311579758E-3</v>
      </c>
      <c r="N20">
        <v>7.5402029252015293E-3</v>
      </c>
      <c r="O20">
        <v>1.0582326797811979E-2</v>
      </c>
      <c r="P20">
        <v>7.0555651390329568E-3</v>
      </c>
      <c r="Q20">
        <v>3.554431866295706E-3</v>
      </c>
      <c r="R20">
        <v>1.202298386210377E-2</v>
      </c>
      <c r="S20">
        <v>0</v>
      </c>
      <c r="T20">
        <v>5.0938496451191431E-2</v>
      </c>
      <c r="U20">
        <v>2.1935414045241978E-3</v>
      </c>
      <c r="V20">
        <v>3.9731582450963964E-3</v>
      </c>
      <c r="W20">
        <v>7.3017262129297794E-3</v>
      </c>
      <c r="X20">
        <v>1.6144516064682909E-2</v>
      </c>
      <c r="Y20">
        <v>0.20147165813096921</v>
      </c>
      <c r="Z20">
        <v>1.777512396959163E-2</v>
      </c>
      <c r="AA20">
        <v>1.0674776189368559E-2</v>
      </c>
      <c r="AB20">
        <v>2.070890060771817E-3</v>
      </c>
      <c r="AC20">
        <v>6.8087172331907633E-3</v>
      </c>
      <c r="AD20">
        <v>2.6471497120682591E-3</v>
      </c>
      <c r="AE20">
        <v>9.5739357068156446E-3</v>
      </c>
      <c r="AF20">
        <v>5.9869732389433482E-3</v>
      </c>
      <c r="AG20">
        <v>1.3458334415523901E-2</v>
      </c>
      <c r="AH20">
        <v>4.2474479399059054E-3</v>
      </c>
      <c r="AI20">
        <v>7.5318292223717307E-3</v>
      </c>
      <c r="AJ20">
        <v>6.3853297683360106E-3</v>
      </c>
      <c r="AK20">
        <v>0</v>
      </c>
      <c r="AL20">
        <v>6.4773885186438637E-3</v>
      </c>
      <c r="AM20">
        <v>9.8556277790277612E-3</v>
      </c>
      <c r="AN20">
        <v>0</v>
      </c>
      <c r="AO20">
        <v>3.322613109905558E-3</v>
      </c>
      <c r="AP20">
        <v>22976.131216176</v>
      </c>
      <c r="AQ20">
        <v>12467.99357575065</v>
      </c>
      <c r="AR20">
        <v>949.11315986499994</v>
      </c>
      <c r="AS20">
        <v>11535.282340995431</v>
      </c>
      <c r="AT20">
        <v>90073.955554848668</v>
      </c>
      <c r="AU20">
        <v>0</v>
      </c>
    </row>
    <row r="21" spans="1:47" x14ac:dyDescent="0.25">
      <c r="A21" s="146"/>
      <c r="B21" s="1" t="s">
        <v>19</v>
      </c>
      <c r="C21" s="1">
        <v>17</v>
      </c>
      <c r="D21" s="1" t="s">
        <v>56</v>
      </c>
      <c r="E21">
        <v>2.5611743339471051E-4</v>
      </c>
      <c r="F21">
        <v>1.7607569227574049E-4</v>
      </c>
      <c r="G21">
        <v>7.7918170077512087E-5</v>
      </c>
      <c r="H21">
        <v>3.9407597224636889E-4</v>
      </c>
      <c r="I21">
        <v>2.47209611893499E-4</v>
      </c>
      <c r="J21">
        <v>1.3249626312716051E-4</v>
      </c>
      <c r="K21">
        <v>5.3003698230864665E-4</v>
      </c>
      <c r="L21">
        <v>8.7687014464101333E-5</v>
      </c>
      <c r="M21">
        <v>1.7846612482908011E-4</v>
      </c>
      <c r="N21">
        <v>1.5036440552643299E-4</v>
      </c>
      <c r="O21">
        <v>3.5059630807708972E-4</v>
      </c>
      <c r="P21">
        <v>1.11275817020379E-4</v>
      </c>
      <c r="Q21">
        <v>3.2672531465033279E-4</v>
      </c>
      <c r="R21">
        <v>4.2545810319650762E-5</v>
      </c>
      <c r="S21">
        <v>0</v>
      </c>
      <c r="T21">
        <v>7.8550504900419866E-5</v>
      </c>
      <c r="U21">
        <v>0.15878459751557669</v>
      </c>
      <c r="V21">
        <v>7.9566003007698342E-5</v>
      </c>
      <c r="W21">
        <v>3.6886977958713311E-5</v>
      </c>
      <c r="X21">
        <v>1.9794940392391911E-5</v>
      </c>
      <c r="Y21">
        <v>5.5782176870003046E-3</v>
      </c>
      <c r="Z21">
        <v>2.794733739096637E-5</v>
      </c>
      <c r="AA21">
        <v>1.3435683361699669E-4</v>
      </c>
      <c r="AB21">
        <v>7.0459161739799245E-5</v>
      </c>
      <c r="AC21">
        <v>2.7159519630332962E-4</v>
      </c>
      <c r="AD21">
        <v>1.0542899672842159E-4</v>
      </c>
      <c r="AE21">
        <v>3.8097083925194198E-4</v>
      </c>
      <c r="AF21">
        <v>2.376225880590479E-4</v>
      </c>
      <c r="AG21">
        <v>1.075916666754737E-2</v>
      </c>
      <c r="AH21">
        <v>1.6580914761855941E-4</v>
      </c>
      <c r="AI21">
        <v>3.0022110677818188E-4</v>
      </c>
      <c r="AJ21">
        <v>8.714662987918155E-5</v>
      </c>
      <c r="AK21">
        <v>0</v>
      </c>
      <c r="AL21">
        <v>8.811080382236366E-5</v>
      </c>
      <c r="AM21">
        <v>1.7168279385144659E-4</v>
      </c>
      <c r="AN21">
        <v>0</v>
      </c>
      <c r="AO21">
        <v>1.325558616450721E-4</v>
      </c>
      <c r="AP21">
        <v>2253.8874826830001</v>
      </c>
      <c r="AQ21">
        <v>111.5140594166736</v>
      </c>
      <c r="AR21">
        <v>134.8562902884731</v>
      </c>
      <c r="AS21">
        <v>9456.762318541736</v>
      </c>
      <c r="AT21">
        <v>14671.33422548664</v>
      </c>
      <c r="AU21">
        <v>0</v>
      </c>
    </row>
    <row r="22" spans="1:47" x14ac:dyDescent="0.25">
      <c r="A22" s="146"/>
      <c r="B22" s="1" t="s">
        <v>20</v>
      </c>
      <c r="C22" s="1">
        <v>18</v>
      </c>
      <c r="D22" s="1" t="s">
        <v>57</v>
      </c>
      <c r="E22">
        <v>1.6551299231120679E-4</v>
      </c>
      <c r="F22">
        <v>2.4695878373788988E-4</v>
      </c>
      <c r="G22">
        <v>1.8044486329593E-4</v>
      </c>
      <c r="H22">
        <v>9.8597236968289421E-4</v>
      </c>
      <c r="I22">
        <v>5.317123299497362E-4</v>
      </c>
      <c r="J22">
        <v>2.9718520954879731E-4</v>
      </c>
      <c r="K22">
        <v>2.6806998844695792E-4</v>
      </c>
      <c r="L22">
        <v>1.3026042669591991E-3</v>
      </c>
      <c r="M22">
        <v>6.5003175906851759E-4</v>
      </c>
      <c r="N22">
        <v>3.6016471376748609E-4</v>
      </c>
      <c r="O22">
        <v>2.4845849901355841E-4</v>
      </c>
      <c r="P22">
        <v>2.0841482358122679E-4</v>
      </c>
      <c r="Q22">
        <v>3.8271803546521642E-4</v>
      </c>
      <c r="R22">
        <v>1.847078517519146E-4</v>
      </c>
      <c r="S22">
        <v>0</v>
      </c>
      <c r="T22">
        <v>2.0176238127153959E-4</v>
      </c>
      <c r="U22">
        <v>9.8514408545217276E-4</v>
      </c>
      <c r="V22">
        <v>6.104367484610701E-2</v>
      </c>
      <c r="W22">
        <v>1.675300998278726E-3</v>
      </c>
      <c r="X22">
        <v>2.7652519923298798E-4</v>
      </c>
      <c r="Y22">
        <v>2.7482670942889928E-3</v>
      </c>
      <c r="Z22">
        <v>8.3762645623390846E-4</v>
      </c>
      <c r="AA22">
        <v>1.9971979258939909E-3</v>
      </c>
      <c r="AB22">
        <v>1.060183898682826E-4</v>
      </c>
      <c r="AC22">
        <v>1.2111129137234371E-4</v>
      </c>
      <c r="AD22">
        <v>4.7020307191450209E-5</v>
      </c>
      <c r="AE22">
        <v>1.6991171996647909E-4</v>
      </c>
      <c r="AF22">
        <v>1.059898094579711E-4</v>
      </c>
      <c r="AG22">
        <v>6.126299229439384E-5</v>
      </c>
      <c r="AH22">
        <v>7.4115238710750051E-5</v>
      </c>
      <c r="AI22">
        <v>1.338986170027204E-4</v>
      </c>
      <c r="AJ22">
        <v>6.2878537722447315E-5</v>
      </c>
      <c r="AK22">
        <v>0</v>
      </c>
      <c r="AL22">
        <v>6.3666154731613071E-5</v>
      </c>
      <c r="AM22">
        <v>1.3888232804316531E-4</v>
      </c>
      <c r="AN22">
        <v>0</v>
      </c>
      <c r="AO22">
        <v>5.9107887360167552E-5</v>
      </c>
      <c r="AP22">
        <v>14148.8779543</v>
      </c>
      <c r="AQ22">
        <v>11.145917974334001</v>
      </c>
      <c r="AR22">
        <v>5.4766167117399993</v>
      </c>
      <c r="AS22">
        <v>11695.69629365336</v>
      </c>
      <c r="AT22">
        <v>31865.154303473559</v>
      </c>
      <c r="AU22">
        <v>0</v>
      </c>
    </row>
    <row r="23" spans="1:47" x14ac:dyDescent="0.25">
      <c r="A23" s="146"/>
      <c r="B23" s="1" t="s">
        <v>21</v>
      </c>
      <c r="C23" s="1">
        <v>19</v>
      </c>
      <c r="D23" s="1" t="s">
        <v>58</v>
      </c>
      <c r="E23">
        <v>0.1927183567120889</v>
      </c>
      <c r="F23">
        <v>0.24635349208474139</v>
      </c>
      <c r="G23">
        <v>0.1931820967764156</v>
      </c>
      <c r="H23">
        <v>0.39615042495770891</v>
      </c>
      <c r="I23">
        <v>0.34223593530621421</v>
      </c>
      <c r="J23">
        <v>0.25327996801198399</v>
      </c>
      <c r="K23">
        <v>0.31045001097312169</v>
      </c>
      <c r="L23">
        <v>0.40007073103546997</v>
      </c>
      <c r="M23">
        <v>0.2235722271884697</v>
      </c>
      <c r="N23">
        <v>0.31113312845926228</v>
      </c>
      <c r="O23">
        <v>0.36610613210324428</v>
      </c>
      <c r="P23">
        <v>0.20610942669159349</v>
      </c>
      <c r="Q23">
        <v>0.18298855597951799</v>
      </c>
      <c r="R23">
        <v>0.18235829783114821</v>
      </c>
      <c r="S23">
        <v>0</v>
      </c>
      <c r="T23">
        <v>0.17482965856056071</v>
      </c>
      <c r="U23">
        <v>0.23757745068200031</v>
      </c>
      <c r="V23">
        <v>0.21181378483638361</v>
      </c>
      <c r="W23">
        <v>0.28321980318904388</v>
      </c>
      <c r="X23">
        <v>0.12454424602812959</v>
      </c>
      <c r="Y23">
        <v>1.403253347846626</v>
      </c>
      <c r="Z23">
        <v>0.29825386679002253</v>
      </c>
      <c r="AA23">
        <v>0.612820199484442</v>
      </c>
      <c r="AB23">
        <v>5.3926304630710908E-2</v>
      </c>
      <c r="AC23">
        <v>7.801227349333191E-2</v>
      </c>
      <c r="AD23">
        <v>4.8440792428696512E-2</v>
      </c>
      <c r="AE23">
        <v>0.12377355021636589</v>
      </c>
      <c r="AF23">
        <v>4.0732677147497787E-2</v>
      </c>
      <c r="AG23">
        <v>0.67599216691934272</v>
      </c>
      <c r="AH23">
        <v>7.0344730358160371E-2</v>
      </c>
      <c r="AI23">
        <v>8.9560025963832599E-2</v>
      </c>
      <c r="AJ23">
        <v>0.1907009606487983</v>
      </c>
      <c r="AK23">
        <v>0</v>
      </c>
      <c r="AL23">
        <v>0.18921008876781881</v>
      </c>
      <c r="AM23">
        <v>0.29818548596401462</v>
      </c>
      <c r="AN23">
        <v>0</v>
      </c>
      <c r="AO23">
        <v>6.1311776559870898E-2</v>
      </c>
      <c r="AP23">
        <v>563216.29133396491</v>
      </c>
      <c r="AQ23">
        <v>108391.9246717292</v>
      </c>
      <c r="AR23">
        <v>126138.17486479445</v>
      </c>
      <c r="AS23">
        <v>170491.2410986324</v>
      </c>
      <c r="AT23">
        <v>1984514.6328667409</v>
      </c>
      <c r="AU23">
        <v>0</v>
      </c>
    </row>
    <row r="24" spans="1:47" x14ac:dyDescent="0.25">
      <c r="A24" s="146"/>
      <c r="B24" s="1" t="s">
        <v>22</v>
      </c>
      <c r="C24" s="1">
        <v>20</v>
      </c>
      <c r="D24" s="1" t="s">
        <v>59</v>
      </c>
      <c r="E24">
        <v>1.950292926623282E-3</v>
      </c>
      <c r="F24">
        <v>1.737909410015389E-3</v>
      </c>
      <c r="G24">
        <v>4.9617718231755878E-3</v>
      </c>
      <c r="H24">
        <v>8.482429118723064E-3</v>
      </c>
      <c r="I24">
        <v>2.9791232097071251E-3</v>
      </c>
      <c r="J24">
        <v>1.1676770066908269E-3</v>
      </c>
      <c r="K24">
        <v>5.2570189522426522E-4</v>
      </c>
      <c r="L24">
        <v>5.613288428186044E-3</v>
      </c>
      <c r="M24">
        <v>2.1376862371129011E-3</v>
      </c>
      <c r="N24">
        <v>2.1712823863251421E-3</v>
      </c>
      <c r="O24">
        <v>2.3934544100863938E-3</v>
      </c>
      <c r="P24">
        <v>2.3950870742307112E-3</v>
      </c>
      <c r="Q24">
        <v>1.7915701781875289E-3</v>
      </c>
      <c r="R24">
        <v>4.8249209892115502E-3</v>
      </c>
      <c r="S24">
        <v>0</v>
      </c>
      <c r="T24">
        <v>1.859363259121855E-3</v>
      </c>
      <c r="U24">
        <v>7.6409761358021944E-4</v>
      </c>
      <c r="V24">
        <v>9.9917816546682137E-3</v>
      </c>
      <c r="W24">
        <v>2.0256148613201079E-3</v>
      </c>
      <c r="X24">
        <v>8.8958092315887336E-3</v>
      </c>
      <c r="Y24">
        <v>5.6572312194835533E-3</v>
      </c>
      <c r="Z24">
        <v>3.3216305273305949E-3</v>
      </c>
      <c r="AA24">
        <v>8.5871598596116514E-3</v>
      </c>
      <c r="AB24">
        <v>8.6074866874052589E-4</v>
      </c>
      <c r="AC24">
        <v>8.2903480183961416E-5</v>
      </c>
      <c r="AD24">
        <v>7.940878207670652E-5</v>
      </c>
      <c r="AE24">
        <v>3.0004918449347718E-4</v>
      </c>
      <c r="AF24">
        <v>6.6914463477624404E-4</v>
      </c>
      <c r="AG24">
        <v>2.40477026876185E-5</v>
      </c>
      <c r="AH24">
        <v>1.168777550550239E-3</v>
      </c>
      <c r="AI24">
        <v>1.057495648120827E-4</v>
      </c>
      <c r="AJ24">
        <v>4.3267535832440746E-3</v>
      </c>
      <c r="AK24">
        <v>0</v>
      </c>
      <c r="AL24">
        <v>4.3406494717648366E-3</v>
      </c>
      <c r="AM24">
        <v>4.2938202249584176E-3</v>
      </c>
      <c r="AN24">
        <v>0</v>
      </c>
      <c r="AO24">
        <v>6.5101841032531797E-5</v>
      </c>
      <c r="AP24">
        <v>39659.945196227003</v>
      </c>
      <c r="AQ24">
        <v>609557.06690810004</v>
      </c>
      <c r="AR24">
        <v>0</v>
      </c>
      <c r="AS24">
        <v>4791.0361605187254</v>
      </c>
      <c r="AT24">
        <v>668455.48299552861</v>
      </c>
      <c r="AU24">
        <v>0</v>
      </c>
    </row>
    <row r="25" spans="1:47" x14ac:dyDescent="0.25">
      <c r="A25" s="146"/>
      <c r="B25" s="1" t="s">
        <v>23</v>
      </c>
      <c r="C25" s="1">
        <v>21</v>
      </c>
      <c r="D25" s="1" t="s">
        <v>60</v>
      </c>
      <c r="E25">
        <v>0</v>
      </c>
      <c r="F25">
        <v>1.242919984278318E-5</v>
      </c>
      <c r="G25">
        <v>2.5375190387471661E-5</v>
      </c>
      <c r="H25">
        <v>2.3732069883631589E-5</v>
      </c>
      <c r="I25">
        <v>8.3070817426352087E-5</v>
      </c>
      <c r="J25">
        <v>0</v>
      </c>
      <c r="K25">
        <v>9.0992992668678511E-7</v>
      </c>
      <c r="L25">
        <v>4.6551028119018712E-7</v>
      </c>
      <c r="M25">
        <v>2.0904628653659869E-6</v>
      </c>
      <c r="N25">
        <v>2.0377370720560551E-5</v>
      </c>
      <c r="O25">
        <v>9.7186186996366814E-7</v>
      </c>
      <c r="P25">
        <v>8.8853893869902035E-6</v>
      </c>
      <c r="Q25">
        <v>3.0939608992387792E-5</v>
      </c>
      <c r="R25">
        <v>0</v>
      </c>
      <c r="S25">
        <v>0</v>
      </c>
      <c r="T25">
        <v>0</v>
      </c>
      <c r="U25">
        <v>0</v>
      </c>
      <c r="V25">
        <v>0</v>
      </c>
      <c r="W25">
        <v>0</v>
      </c>
      <c r="X25">
        <v>0</v>
      </c>
      <c r="Y25">
        <v>0</v>
      </c>
      <c r="Z25">
        <v>5.9141467993029058E-10</v>
      </c>
      <c r="AA25">
        <v>7.1384744112316472E-7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37.159863569743273</v>
      </c>
      <c r="AU25">
        <v>0</v>
      </c>
    </row>
    <row r="26" spans="1:47" x14ac:dyDescent="0.25">
      <c r="A26" s="146"/>
      <c r="B26" s="1" t="s">
        <v>24</v>
      </c>
      <c r="C26" s="1">
        <v>22</v>
      </c>
      <c r="D26" s="1" t="s">
        <v>61</v>
      </c>
      <c r="E26">
        <v>1.0527194780685169E-2</v>
      </c>
      <c r="F26">
        <v>8.4726462160781982E-4</v>
      </c>
      <c r="G26">
        <v>3.0396776081297939E-4</v>
      </c>
      <c r="H26">
        <v>9.2959336536671295E-4</v>
      </c>
      <c r="I26">
        <v>2.3012863138062471E-3</v>
      </c>
      <c r="J26">
        <v>6.6394214582431025E-4</v>
      </c>
      <c r="K26">
        <v>1.9401918781767171E-4</v>
      </c>
      <c r="L26">
        <v>6.936210389876297E-5</v>
      </c>
      <c r="M26">
        <v>1.4615165911227961E-4</v>
      </c>
      <c r="N26">
        <v>1.6459255034301189E-5</v>
      </c>
      <c r="O26">
        <v>7.3240959429711402E-5</v>
      </c>
      <c r="P26">
        <v>3.39535437847732E-4</v>
      </c>
      <c r="Q26">
        <v>4.1001234526123146E-3</v>
      </c>
      <c r="R26">
        <v>1.160050005802671E-2</v>
      </c>
      <c r="S26">
        <v>0</v>
      </c>
      <c r="T26">
        <v>1.8708362529098351E-2</v>
      </c>
      <c r="U26">
        <v>3.1989000496912561E-3</v>
      </c>
      <c r="V26">
        <v>3.0797279191580838E-2</v>
      </c>
      <c r="W26">
        <v>1.157648481600959E-3</v>
      </c>
      <c r="X26">
        <v>7.9679891416854049E-4</v>
      </c>
      <c r="Y26">
        <v>3.080447292529963E-3</v>
      </c>
      <c r="Z26">
        <v>1.051654150150187E-2</v>
      </c>
      <c r="AA26">
        <v>1.0060900590395279E-4</v>
      </c>
      <c r="AB26">
        <v>1.115517004668825E-4</v>
      </c>
      <c r="AC26">
        <v>1.055335519180058E-4</v>
      </c>
      <c r="AD26">
        <v>4.6523416476706419E-3</v>
      </c>
      <c r="AE26">
        <v>1.2740910150530301E-4</v>
      </c>
      <c r="AF26">
        <v>6.4043557175632953E-5</v>
      </c>
      <c r="AG26">
        <v>3.9656808181619803E-6</v>
      </c>
      <c r="AH26">
        <v>6.0514474714845341E-4</v>
      </c>
      <c r="AI26">
        <v>5.457987255372544E-5</v>
      </c>
      <c r="AJ26">
        <v>1.4703022935362139E-3</v>
      </c>
      <c r="AK26">
        <v>0</v>
      </c>
      <c r="AL26">
        <v>1.4546714163473299E-3</v>
      </c>
      <c r="AM26">
        <v>1.026606661427325E-3</v>
      </c>
      <c r="AN26">
        <v>0</v>
      </c>
      <c r="AO26">
        <v>6.9652040473298536E-3</v>
      </c>
      <c r="AP26">
        <v>12588.884931214532</v>
      </c>
      <c r="AQ26">
        <v>0</v>
      </c>
      <c r="AR26">
        <v>0</v>
      </c>
      <c r="AS26">
        <v>11585.30241527955</v>
      </c>
      <c r="AT26">
        <v>33590.607150974727</v>
      </c>
      <c r="AU26">
        <v>0</v>
      </c>
    </row>
    <row r="27" spans="1:47" x14ac:dyDescent="0.25">
      <c r="A27" s="146"/>
      <c r="B27" s="1" t="s">
        <v>25</v>
      </c>
      <c r="C27" s="1">
        <v>23</v>
      </c>
      <c r="D27" s="1" t="s">
        <v>62</v>
      </c>
      <c r="E27">
        <v>4.489822754825091E-4</v>
      </c>
      <c r="F27">
        <v>4.9577183809463577E-5</v>
      </c>
      <c r="G27">
        <v>1.8635228136498212E-5</v>
      </c>
      <c r="H27">
        <v>6.4735398561690446E-6</v>
      </c>
      <c r="I27">
        <v>3.082263662347442E-5</v>
      </c>
      <c r="J27">
        <v>0</v>
      </c>
      <c r="K27">
        <v>0</v>
      </c>
      <c r="L27">
        <v>2.3184937327644608E-6</v>
      </c>
      <c r="M27">
        <v>2.927374069204558E-6</v>
      </c>
      <c r="N27">
        <v>2.133793064587024E-6</v>
      </c>
      <c r="O27">
        <v>9.8715721704998249E-6</v>
      </c>
      <c r="P27">
        <v>2.3210444600461291E-5</v>
      </c>
      <c r="Q27">
        <v>2.6916475034901552E-4</v>
      </c>
      <c r="R27">
        <v>0</v>
      </c>
      <c r="S27">
        <v>0</v>
      </c>
      <c r="T27">
        <v>0</v>
      </c>
      <c r="U27">
        <v>2.8082088955020291E-4</v>
      </c>
      <c r="V27">
        <v>0</v>
      </c>
      <c r="W27">
        <v>0</v>
      </c>
      <c r="X27">
        <v>0</v>
      </c>
      <c r="Y27">
        <v>7.4064986035639421E-6</v>
      </c>
      <c r="Z27">
        <v>5.6830331448467985E-7</v>
      </c>
      <c r="AA27">
        <v>3.453873380106373E-6</v>
      </c>
      <c r="AB27">
        <v>1.1040633866536381E-4</v>
      </c>
      <c r="AC27">
        <v>8.9382439863083347E-6</v>
      </c>
      <c r="AD27">
        <v>0</v>
      </c>
      <c r="AE27">
        <v>1.039929793899836E-4</v>
      </c>
      <c r="AF27">
        <v>7.0193601056078061E-5</v>
      </c>
      <c r="AG27">
        <v>0</v>
      </c>
      <c r="AH27">
        <v>7.0716008745807244E-4</v>
      </c>
      <c r="AI27">
        <v>2.8855091859549851E-5</v>
      </c>
      <c r="AJ27">
        <v>8.337493158345158E-5</v>
      </c>
      <c r="AK27">
        <v>0</v>
      </c>
      <c r="AL27">
        <v>8.4557173755542584E-5</v>
      </c>
      <c r="AM27">
        <v>0</v>
      </c>
      <c r="AN27">
        <v>0</v>
      </c>
      <c r="AO27">
        <v>1.9023458798598011E-5</v>
      </c>
      <c r="AP27">
        <v>225.58770793299999</v>
      </c>
      <c r="AQ27">
        <v>0</v>
      </c>
      <c r="AR27">
        <v>0</v>
      </c>
      <c r="AS27">
        <v>0</v>
      </c>
      <c r="AT27">
        <v>398.59480186577088</v>
      </c>
      <c r="AU27">
        <v>0</v>
      </c>
    </row>
    <row r="28" spans="1:47" x14ac:dyDescent="0.25">
      <c r="A28" s="146"/>
      <c r="B28" s="1" t="s">
        <v>26</v>
      </c>
      <c r="C28" s="1">
        <v>24</v>
      </c>
      <c r="D28" s="1" t="s">
        <v>63</v>
      </c>
      <c r="E28">
        <v>7.5741009167086121E-3</v>
      </c>
      <c r="F28">
        <v>9.2634118554013253E-3</v>
      </c>
      <c r="G28">
        <v>5.403840311159154E-3</v>
      </c>
      <c r="H28">
        <v>9.2497102941322944E-3</v>
      </c>
      <c r="I28">
        <v>1.5580093993758769E-2</v>
      </c>
      <c r="J28">
        <v>9.6166472988595889E-3</v>
      </c>
      <c r="K28">
        <v>7.8006104349525544E-3</v>
      </c>
      <c r="L28">
        <v>3.2566933875974861E-2</v>
      </c>
      <c r="M28">
        <v>1.2671562098946629E-2</v>
      </c>
      <c r="N28">
        <v>4.1899406267028767E-2</v>
      </c>
      <c r="O28">
        <v>2.6490946645135179E-2</v>
      </c>
      <c r="P28">
        <v>4.2694083919984586E-3</v>
      </c>
      <c r="Q28">
        <v>3.1904227698026301E-3</v>
      </c>
      <c r="R28">
        <v>3.245333641591379E-3</v>
      </c>
      <c r="S28">
        <v>0</v>
      </c>
      <c r="T28">
        <v>4.9232955882157117E-3</v>
      </c>
      <c r="U28">
        <v>0</v>
      </c>
      <c r="V28">
        <v>1.9445232077890901E-4</v>
      </c>
      <c r="W28">
        <v>3.685234948123413E-3</v>
      </c>
      <c r="X28">
        <v>5.5356948048638109E-3</v>
      </c>
      <c r="Y28">
        <v>2.0214971199455171E-5</v>
      </c>
      <c r="Z28">
        <v>1.4344825079612499E-2</v>
      </c>
      <c r="AA28">
        <v>4.9899245468491123E-2</v>
      </c>
      <c r="AB28">
        <v>0.1766031758499127</v>
      </c>
      <c r="AC28">
        <v>1.9503482026272702E-6</v>
      </c>
      <c r="AD28">
        <v>9.9225645538596064E-7</v>
      </c>
      <c r="AE28">
        <v>3.1512023856241109E-6</v>
      </c>
      <c r="AF28">
        <v>2.0564900418309388E-6</v>
      </c>
      <c r="AG28">
        <v>1.111071188509691E-7</v>
      </c>
      <c r="AH28">
        <v>1.5243567633602221E-5</v>
      </c>
      <c r="AI28">
        <v>4.1505329320354059E-6</v>
      </c>
      <c r="AJ28">
        <v>3.9032333155792426E-6</v>
      </c>
      <c r="AK28">
        <v>0</v>
      </c>
      <c r="AL28">
        <v>5.8646922290143399E-6</v>
      </c>
      <c r="AM28">
        <v>1.443742310947646E-2</v>
      </c>
      <c r="AN28">
        <v>0</v>
      </c>
      <c r="AO28">
        <v>1.9946995611769099E-7</v>
      </c>
      <c r="AP28">
        <v>23239.87622954711</v>
      </c>
      <c r="AQ28">
        <v>0</v>
      </c>
      <c r="AR28">
        <v>0</v>
      </c>
      <c r="AS28">
        <v>1373.3839158690671</v>
      </c>
      <c r="AT28">
        <v>58121.200463580048</v>
      </c>
      <c r="AU28">
        <v>0</v>
      </c>
    </row>
    <row r="29" spans="1:47" x14ac:dyDescent="0.25">
      <c r="A29" s="146"/>
      <c r="B29" s="1" t="s">
        <v>27</v>
      </c>
      <c r="C29" s="1">
        <v>25</v>
      </c>
      <c r="D29" s="1" t="s">
        <v>64</v>
      </c>
      <c r="E29">
        <v>4.7634797336701958E-5</v>
      </c>
      <c r="F29">
        <v>3.8810286013062568E-5</v>
      </c>
      <c r="G29">
        <v>2.0515020795164801E-5</v>
      </c>
      <c r="H29">
        <v>4.4731232874912573E-5</v>
      </c>
      <c r="I29">
        <v>7.0522912356991632E-5</v>
      </c>
      <c r="J29">
        <v>5.0427978161022927E-5</v>
      </c>
      <c r="K29">
        <v>3.5289179000148343E-5</v>
      </c>
      <c r="L29">
        <v>8.451197734484464E-5</v>
      </c>
      <c r="M29">
        <v>5.6217516915891209E-5</v>
      </c>
      <c r="N29">
        <v>1.8140763494160851E-4</v>
      </c>
      <c r="O29">
        <v>9.8675989234066298E-5</v>
      </c>
      <c r="P29">
        <v>1.693505718672025E-5</v>
      </c>
      <c r="Q29">
        <v>9.5594431492530071E-6</v>
      </c>
      <c r="R29">
        <v>1.5743055164277421E-5</v>
      </c>
      <c r="S29">
        <v>0</v>
      </c>
      <c r="T29">
        <v>2.3548990842943781E-5</v>
      </c>
      <c r="U29">
        <v>0</v>
      </c>
      <c r="V29">
        <v>0</v>
      </c>
      <c r="W29">
        <v>1.1013273079170949E-5</v>
      </c>
      <c r="X29">
        <v>1.150968937294938E-5</v>
      </c>
      <c r="Y29">
        <v>0</v>
      </c>
      <c r="Z29">
        <v>2.0016920352538429E-5</v>
      </c>
      <c r="AA29">
        <v>1.2950784752670171E-4</v>
      </c>
      <c r="AB29">
        <v>1.0872405575555559E-3</v>
      </c>
      <c r="AC29">
        <v>4.2066495474635491E-9</v>
      </c>
      <c r="AD29">
        <v>2.1398739763322488E-9</v>
      </c>
      <c r="AE29">
        <v>6.7835446364319692E-9</v>
      </c>
      <c r="AF29">
        <v>4.4809762556335264E-9</v>
      </c>
      <c r="AG29">
        <v>0</v>
      </c>
      <c r="AH29">
        <v>3.2710592839731407E-8</v>
      </c>
      <c r="AI29">
        <v>8.7571943612611924E-9</v>
      </c>
      <c r="AJ29">
        <v>6.81251541636697E-9</v>
      </c>
      <c r="AK29">
        <v>0</v>
      </c>
      <c r="AL29">
        <v>1.271548474058058E-8</v>
      </c>
      <c r="AM29">
        <v>4.300167712271903E-5</v>
      </c>
      <c r="AN29">
        <v>0</v>
      </c>
      <c r="AO29">
        <v>4.3332704604556308E-10</v>
      </c>
      <c r="AP29">
        <v>157.95861850159574</v>
      </c>
      <c r="AQ29">
        <v>0</v>
      </c>
      <c r="AR29">
        <v>0</v>
      </c>
      <c r="AS29">
        <v>55.64278991338022</v>
      </c>
      <c r="AT29">
        <v>354.60249158550818</v>
      </c>
      <c r="AU29">
        <v>0</v>
      </c>
    </row>
    <row r="30" spans="1:47" x14ac:dyDescent="0.25">
      <c r="A30" s="146"/>
      <c r="B30" s="1" t="s">
        <v>28</v>
      </c>
      <c r="C30" s="1">
        <v>26</v>
      </c>
      <c r="D30" s="1" t="s">
        <v>65</v>
      </c>
      <c r="E30">
        <v>2.6271724169659052E-4</v>
      </c>
      <c r="F30">
        <v>2.9800716680447218E-4</v>
      </c>
      <c r="G30">
        <v>1.7845423763125049E-4</v>
      </c>
      <c r="H30">
        <v>3.9086077502173693E-4</v>
      </c>
      <c r="I30">
        <v>6.1502389601931638E-4</v>
      </c>
      <c r="J30">
        <v>4.4376146049027632E-4</v>
      </c>
      <c r="K30">
        <v>3.2887301499512052E-4</v>
      </c>
      <c r="L30">
        <v>1.9180554830230019E-3</v>
      </c>
      <c r="M30">
        <v>6.3580205704378071E-4</v>
      </c>
      <c r="N30">
        <v>1.580289883348629E-3</v>
      </c>
      <c r="O30">
        <v>8.6535536740995039E-4</v>
      </c>
      <c r="P30">
        <v>1.4744251989892289E-4</v>
      </c>
      <c r="Q30">
        <v>1.8680845625206299E-4</v>
      </c>
      <c r="R30">
        <v>1.3719162309426081E-4</v>
      </c>
      <c r="S30">
        <v>0</v>
      </c>
      <c r="T30">
        <v>2.0505119577276899E-4</v>
      </c>
      <c r="U30">
        <v>0</v>
      </c>
      <c r="V30">
        <v>0</v>
      </c>
      <c r="W30">
        <v>1.2484888232648501E-4</v>
      </c>
      <c r="X30">
        <v>1.8158959263888389E-4</v>
      </c>
      <c r="Y30">
        <v>0</v>
      </c>
      <c r="Z30">
        <v>1.7569221072862809E-4</v>
      </c>
      <c r="AA30">
        <v>2.9396693812539071E-3</v>
      </c>
      <c r="AB30">
        <v>6.9099774378602883E-3</v>
      </c>
      <c r="AC30">
        <v>7.6056886616324599E-8</v>
      </c>
      <c r="AD30">
        <v>3.8694904189856062E-8</v>
      </c>
      <c r="AE30">
        <v>1.228998281101919E-7</v>
      </c>
      <c r="AF30">
        <v>8.0148745185123696E-8</v>
      </c>
      <c r="AG30">
        <v>0</v>
      </c>
      <c r="AH30">
        <v>5.9462172601355764E-7</v>
      </c>
      <c r="AI30">
        <v>1.6192303584833651E-7</v>
      </c>
      <c r="AJ30">
        <v>1.4259659329999551E-7</v>
      </c>
      <c r="AK30">
        <v>0</v>
      </c>
      <c r="AL30">
        <v>2.2863397958805261E-7</v>
      </c>
      <c r="AM30">
        <v>4.1290552588937581E-4</v>
      </c>
      <c r="AN30">
        <v>0</v>
      </c>
      <c r="AO30">
        <v>7.7754169491777476E-9</v>
      </c>
      <c r="AP30">
        <v>885.78565774185415</v>
      </c>
      <c r="AQ30">
        <v>0</v>
      </c>
      <c r="AR30">
        <v>0</v>
      </c>
      <c r="AS30">
        <v>222.00291020112419</v>
      </c>
      <c r="AT30">
        <v>2378.9653258736412</v>
      </c>
      <c r="AU30">
        <v>0</v>
      </c>
    </row>
    <row r="31" spans="1:47" x14ac:dyDescent="0.25">
      <c r="A31" s="146"/>
      <c r="B31" s="1" t="s">
        <v>29</v>
      </c>
      <c r="C31" s="1">
        <v>27</v>
      </c>
      <c r="D31" s="1" t="s">
        <v>66</v>
      </c>
      <c r="E31">
        <v>1.2756151631175869E-4</v>
      </c>
      <c r="F31">
        <v>1.4483466873562849E-4</v>
      </c>
      <c r="G31">
        <v>8.6760227058972714E-5</v>
      </c>
      <c r="H31">
        <v>1.893565345392719E-4</v>
      </c>
      <c r="I31">
        <v>2.9867604828141218E-4</v>
      </c>
      <c r="J31">
        <v>2.13836226213748E-4</v>
      </c>
      <c r="K31">
        <v>1.4927739122209979E-4</v>
      </c>
      <c r="L31">
        <v>3.5830107633105351E-4</v>
      </c>
      <c r="M31">
        <v>2.3817375521491011E-4</v>
      </c>
      <c r="N31">
        <v>7.6703362107708925E-4</v>
      </c>
      <c r="O31">
        <v>4.1945572190691001E-4</v>
      </c>
      <c r="P31">
        <v>7.162128405136248E-5</v>
      </c>
      <c r="Q31">
        <v>1.7555494492231701E-4</v>
      </c>
      <c r="R31">
        <v>6.6510800748035775E-5</v>
      </c>
      <c r="S31">
        <v>0</v>
      </c>
      <c r="T31">
        <v>9.9498004010181132E-5</v>
      </c>
      <c r="U31">
        <v>0</v>
      </c>
      <c r="V31">
        <v>0</v>
      </c>
      <c r="W31">
        <v>9.0340493972211502E-5</v>
      </c>
      <c r="X31">
        <v>4.8691123167933913E-5</v>
      </c>
      <c r="Y31">
        <v>0</v>
      </c>
      <c r="Z31">
        <v>8.4462560015421872E-5</v>
      </c>
      <c r="AA31">
        <v>5.4906883689156451E-4</v>
      </c>
      <c r="AB31">
        <v>6.491820512852694E-3</v>
      </c>
      <c r="AC31">
        <v>1.778196360687737E-8</v>
      </c>
      <c r="AD31">
        <v>9.0456041479181592E-9</v>
      </c>
      <c r="AE31">
        <v>2.8680359802322E-8</v>
      </c>
      <c r="AF31">
        <v>1.8922368222251659E-8</v>
      </c>
      <c r="AG31">
        <v>0</v>
      </c>
      <c r="AH31">
        <v>1.3834221946441949E-7</v>
      </c>
      <c r="AI31">
        <v>3.7045071769640498E-8</v>
      </c>
      <c r="AJ31">
        <v>2.0803869372636519E-7</v>
      </c>
      <c r="AK31">
        <v>0</v>
      </c>
      <c r="AL31">
        <v>5.3721767461738622E-8</v>
      </c>
      <c r="AM31">
        <v>1.9268716308587451E-4</v>
      </c>
      <c r="AN31">
        <v>0</v>
      </c>
      <c r="AO31">
        <v>1.8304105412162401E-9</v>
      </c>
      <c r="AP31">
        <v>855.82395377402599</v>
      </c>
      <c r="AQ31">
        <v>0</v>
      </c>
      <c r="AR31">
        <v>0</v>
      </c>
      <c r="AS31">
        <v>149.3693823535323</v>
      </c>
      <c r="AT31">
        <v>1836.95916661365</v>
      </c>
      <c r="AU31">
        <v>0</v>
      </c>
    </row>
    <row r="32" spans="1:47" x14ac:dyDescent="0.25">
      <c r="A32" s="146"/>
      <c r="B32" s="1" t="s">
        <v>30</v>
      </c>
      <c r="C32" s="1">
        <v>28</v>
      </c>
      <c r="D32" s="1" t="s">
        <v>67</v>
      </c>
      <c r="E32">
        <v>1.34074229900966E-4</v>
      </c>
      <c r="F32">
        <v>1.5180941176298979E-4</v>
      </c>
      <c r="G32">
        <v>9.0802478435279068E-5</v>
      </c>
      <c r="H32">
        <v>2.0165503208285969E-4</v>
      </c>
      <c r="I32">
        <v>3.1421149424104751E-4</v>
      </c>
      <c r="J32">
        <v>2.2478531212025341E-4</v>
      </c>
      <c r="K32">
        <v>1.7674474692758291E-4</v>
      </c>
      <c r="L32">
        <v>3.7507026710965847E-4</v>
      </c>
      <c r="M32">
        <v>1.646554753263697E-4</v>
      </c>
      <c r="N32">
        <v>8.0948677135326695E-4</v>
      </c>
      <c r="O32">
        <v>4.43585733154329E-4</v>
      </c>
      <c r="P32">
        <v>7.5179636009854055E-5</v>
      </c>
      <c r="Q32">
        <v>4.2302922431853817E-5</v>
      </c>
      <c r="R32">
        <v>7.0032163912339115E-5</v>
      </c>
      <c r="S32">
        <v>0</v>
      </c>
      <c r="T32">
        <v>1.0451692539345291E-4</v>
      </c>
      <c r="U32">
        <v>0</v>
      </c>
      <c r="V32">
        <v>0</v>
      </c>
      <c r="W32">
        <v>3.9756593924572233E-5</v>
      </c>
      <c r="X32">
        <v>5.1069844381527462E-5</v>
      </c>
      <c r="Y32">
        <v>0</v>
      </c>
      <c r="Z32">
        <v>8.9682968404080368E-5</v>
      </c>
      <c r="AA32">
        <v>5.747652180748277E-4</v>
      </c>
      <c r="AB32">
        <v>8.0943411273247802E-4</v>
      </c>
      <c r="AC32">
        <v>1.8666789720735511E-8</v>
      </c>
      <c r="AD32">
        <v>9.495674714008972E-9</v>
      </c>
      <c r="AE32">
        <v>3.0105858172416851E-8</v>
      </c>
      <c r="AF32">
        <v>1.9869546448295558E-8</v>
      </c>
      <c r="AG32">
        <v>0</v>
      </c>
      <c r="AH32">
        <v>1.4520536914778909E-7</v>
      </c>
      <c r="AI32">
        <v>3.8880408973444077E-8</v>
      </c>
      <c r="AJ32">
        <v>1.213337715456782E-7</v>
      </c>
      <c r="AK32">
        <v>0</v>
      </c>
      <c r="AL32">
        <v>5.6403112518572987E-8</v>
      </c>
      <c r="AM32">
        <v>1.9495680524230131E-4</v>
      </c>
      <c r="AN32">
        <v>0</v>
      </c>
      <c r="AO32">
        <v>1.9218736753049451E-9</v>
      </c>
      <c r="AP32">
        <v>100.5120392558173</v>
      </c>
      <c r="AQ32">
        <v>0</v>
      </c>
      <c r="AR32">
        <v>0</v>
      </c>
      <c r="AS32">
        <v>11.564099161864579</v>
      </c>
      <c r="AT32">
        <v>467.67642612099831</v>
      </c>
      <c r="AU32">
        <v>0</v>
      </c>
    </row>
    <row r="33" spans="1:47" x14ac:dyDescent="0.25">
      <c r="A33" s="146"/>
      <c r="B33" s="1" t="s">
        <v>31</v>
      </c>
      <c r="C33" s="1">
        <v>29</v>
      </c>
      <c r="D33" s="1" t="s">
        <v>68</v>
      </c>
      <c r="E33">
        <v>2.3102740998460379E-5</v>
      </c>
      <c r="F33">
        <v>1.4653734858532121E-5</v>
      </c>
      <c r="G33">
        <v>1.5655458035369959E-5</v>
      </c>
      <c r="H33">
        <v>3.5022323719705093E-5</v>
      </c>
      <c r="I33">
        <v>5.43057514855649E-5</v>
      </c>
      <c r="J33">
        <v>3.8500094526883697E-5</v>
      </c>
      <c r="K33">
        <v>2.9264417510117129E-5</v>
      </c>
      <c r="L33">
        <v>3.446298277027178E-9</v>
      </c>
      <c r="M33">
        <v>1.9609048387164801E-5</v>
      </c>
      <c r="N33">
        <v>1.4003858648529199E-4</v>
      </c>
      <c r="O33">
        <v>7.6805577339598405E-5</v>
      </c>
      <c r="P33">
        <v>1.2972149294514519E-5</v>
      </c>
      <c r="Q33">
        <v>3.7879427709315404E-9</v>
      </c>
      <c r="R33">
        <v>1.20830089031756E-5</v>
      </c>
      <c r="S33">
        <v>0</v>
      </c>
      <c r="T33">
        <v>1.8022648823543711E-5</v>
      </c>
      <c r="U33">
        <v>0</v>
      </c>
      <c r="V33">
        <v>0</v>
      </c>
      <c r="W33">
        <v>4.4109829359481732E-6</v>
      </c>
      <c r="X33">
        <v>2.152335503690488E-6</v>
      </c>
      <c r="Y33">
        <v>0</v>
      </c>
      <c r="Z33">
        <v>1.547001362171959E-5</v>
      </c>
      <c r="AA33">
        <v>3.983406449747459E-9</v>
      </c>
      <c r="AB33">
        <v>0</v>
      </c>
      <c r="AC33">
        <v>0</v>
      </c>
      <c r="AD33">
        <v>0</v>
      </c>
      <c r="AE33">
        <v>0</v>
      </c>
      <c r="AF33">
        <v>0</v>
      </c>
      <c r="AG33">
        <v>0</v>
      </c>
      <c r="AH33">
        <v>0</v>
      </c>
      <c r="AI33">
        <v>0</v>
      </c>
      <c r="AJ33">
        <v>2.719287917030664E-8</v>
      </c>
      <c r="AK33">
        <v>0</v>
      </c>
      <c r="AL33">
        <v>0</v>
      </c>
      <c r="AM33">
        <v>3.085857737317593E-5</v>
      </c>
      <c r="AN33">
        <v>0</v>
      </c>
      <c r="AO33">
        <v>0</v>
      </c>
      <c r="AP33">
        <v>0</v>
      </c>
      <c r="AQ33">
        <v>0</v>
      </c>
      <c r="AR33">
        <v>0</v>
      </c>
      <c r="AS33">
        <v>4.585592259332813E-2</v>
      </c>
      <c r="AT33">
        <v>35.804999903071959</v>
      </c>
      <c r="AU33">
        <v>0</v>
      </c>
    </row>
    <row r="34" spans="1:47" x14ac:dyDescent="0.25">
      <c r="A34" s="146"/>
      <c r="B34" s="1" t="s">
        <v>32</v>
      </c>
      <c r="C34" s="1">
        <v>30</v>
      </c>
      <c r="D34" s="1" t="s">
        <v>69</v>
      </c>
      <c r="E34">
        <v>4.5230633025989368E-4</v>
      </c>
      <c r="F34">
        <v>6.9631265054574632E-4</v>
      </c>
      <c r="G34">
        <v>3.0683705952222479E-4</v>
      </c>
      <c r="H34">
        <v>6.7077428764306926E-4</v>
      </c>
      <c r="I34">
        <v>1.055646212193632E-3</v>
      </c>
      <c r="J34">
        <v>7.6096200419370128E-4</v>
      </c>
      <c r="K34">
        <v>5.6352549218673044E-4</v>
      </c>
      <c r="L34">
        <v>2.883571002406834E-3</v>
      </c>
      <c r="M34">
        <v>9.9798802563674988E-4</v>
      </c>
      <c r="N34">
        <v>2.7165739666388908E-3</v>
      </c>
      <c r="O34">
        <v>1.4875326870642091E-3</v>
      </c>
      <c r="P34">
        <v>2.5360765260747391E-4</v>
      </c>
      <c r="Q34">
        <v>2.8166490531611498E-4</v>
      </c>
      <c r="R34">
        <v>2.359669112553389E-4</v>
      </c>
      <c r="S34">
        <v>0</v>
      </c>
      <c r="T34">
        <v>3.5273151201469492E-4</v>
      </c>
      <c r="U34">
        <v>0</v>
      </c>
      <c r="V34">
        <v>0</v>
      </c>
      <c r="W34">
        <v>2.110560831107565E-4</v>
      </c>
      <c r="X34">
        <v>3.1689671645268212E-4</v>
      </c>
      <c r="Y34">
        <v>1.4612177574496801E-6</v>
      </c>
      <c r="Z34">
        <v>1.2647783980793809E-3</v>
      </c>
      <c r="AA34">
        <v>4.419456157121332E-3</v>
      </c>
      <c r="AB34">
        <v>1.0391777793250919E-2</v>
      </c>
      <c r="AC34">
        <v>1.1446935686573921E-7</v>
      </c>
      <c r="AD34">
        <v>5.8237227535843978E-8</v>
      </c>
      <c r="AE34">
        <v>1.8494761915879641E-7</v>
      </c>
      <c r="AF34">
        <v>1.207058064435748E-7</v>
      </c>
      <c r="AG34">
        <v>0</v>
      </c>
      <c r="AH34">
        <v>8.9464658566732589E-7</v>
      </c>
      <c r="AI34">
        <v>2.4359250148524198E-7</v>
      </c>
      <c r="AJ34">
        <v>2.306178144338931E-7</v>
      </c>
      <c r="AK34">
        <v>0</v>
      </c>
      <c r="AL34">
        <v>3.4421897384510942E-7</v>
      </c>
      <c r="AM34">
        <v>6.9468379015700035E-4</v>
      </c>
      <c r="AN34">
        <v>0</v>
      </c>
      <c r="AO34">
        <v>1.170770531809627E-8</v>
      </c>
      <c r="AP34">
        <v>1331.693236132603</v>
      </c>
      <c r="AQ34">
        <v>0</v>
      </c>
      <c r="AR34">
        <v>0</v>
      </c>
      <c r="AS34">
        <v>182.9443907233323</v>
      </c>
      <c r="AT34">
        <v>3633.3902057488731</v>
      </c>
      <c r="AU34">
        <v>0</v>
      </c>
    </row>
    <row r="35" spans="1:47" x14ac:dyDescent="0.25">
      <c r="A35" s="146"/>
      <c r="B35" s="1" t="s">
        <v>33</v>
      </c>
      <c r="C35" s="1">
        <v>31</v>
      </c>
      <c r="D35" s="1" t="s">
        <v>70</v>
      </c>
      <c r="E35">
        <v>7.7869623537576101E-5</v>
      </c>
      <c r="F35">
        <v>8.8773350427425073E-5</v>
      </c>
      <c r="G35">
        <v>5.3194217931492892E-5</v>
      </c>
      <c r="H35">
        <v>1.164068135621793E-4</v>
      </c>
      <c r="I35">
        <v>1.831476386424007E-4</v>
      </c>
      <c r="J35">
        <v>1.3101936030578121E-4</v>
      </c>
      <c r="K35">
        <v>8.6410507272258779E-5</v>
      </c>
      <c r="L35">
        <v>2.193752970968828E-4</v>
      </c>
      <c r="M35">
        <v>1.4592188714943841E-4</v>
      </c>
      <c r="N35">
        <v>4.7106086882308968E-4</v>
      </c>
      <c r="O35">
        <v>2.5490378032118691E-4</v>
      </c>
      <c r="P35">
        <v>4.3848198685816779E-5</v>
      </c>
      <c r="Q35">
        <v>2.4776246601718959E-5</v>
      </c>
      <c r="R35">
        <v>4.0848499064632792E-5</v>
      </c>
      <c r="S35">
        <v>0</v>
      </c>
      <c r="T35">
        <v>6.1078082708444477E-5</v>
      </c>
      <c r="U35">
        <v>0</v>
      </c>
      <c r="V35">
        <v>0</v>
      </c>
      <c r="W35">
        <v>3.568258664071966E-5</v>
      </c>
      <c r="X35">
        <v>2.9859954111186999E-5</v>
      </c>
      <c r="Y35">
        <v>0</v>
      </c>
      <c r="Z35">
        <v>5.1987301918174213E-5</v>
      </c>
      <c r="AA35">
        <v>3.3617526517024299E-4</v>
      </c>
      <c r="AB35">
        <v>1.7457122314289821E-3</v>
      </c>
      <c r="AC35">
        <v>1.018828186490508E-8</v>
      </c>
      <c r="AD35">
        <v>5.1826899443092154E-9</v>
      </c>
      <c r="AE35">
        <v>1.7596863210828891E-8</v>
      </c>
      <c r="AF35">
        <v>1.0848261059552701E-8</v>
      </c>
      <c r="AG35">
        <v>0</v>
      </c>
      <c r="AH35">
        <v>8.4863097108495251E-8</v>
      </c>
      <c r="AI35">
        <v>2.1215788336099859E-8</v>
      </c>
      <c r="AJ35">
        <v>2.5068589912403932E-8</v>
      </c>
      <c r="AK35">
        <v>0</v>
      </c>
      <c r="AL35">
        <v>3.0789784551716132E-8</v>
      </c>
      <c r="AM35">
        <v>1.137517186741731E-4</v>
      </c>
      <c r="AN35">
        <v>0</v>
      </c>
      <c r="AO35">
        <v>1.0491932481087609E-9</v>
      </c>
      <c r="AP35">
        <v>241.34183116879032</v>
      </c>
      <c r="AQ35">
        <v>0</v>
      </c>
      <c r="AR35">
        <v>0</v>
      </c>
      <c r="AS35">
        <v>52.669299943276521</v>
      </c>
      <c r="AT35">
        <v>605.41621054505197</v>
      </c>
      <c r="AU35">
        <v>0</v>
      </c>
    </row>
    <row r="36" spans="1:47" x14ac:dyDescent="0.25">
      <c r="A36" s="146"/>
      <c r="B36" s="1" t="s">
        <v>34</v>
      </c>
      <c r="C36" s="1">
        <v>32</v>
      </c>
      <c r="D36" s="1" t="s">
        <v>71</v>
      </c>
      <c r="E36">
        <v>2.3815240550717201E-3</v>
      </c>
      <c r="F36">
        <v>3.5423519647048872E-3</v>
      </c>
      <c r="G36">
        <v>7.1813347007508924E-4</v>
      </c>
      <c r="H36">
        <v>1.1065623172903881E-2</v>
      </c>
      <c r="I36">
        <v>1.2058362103357411E-2</v>
      </c>
      <c r="J36">
        <v>2.880112534940602E-3</v>
      </c>
      <c r="K36">
        <v>4.350417951328683E-3</v>
      </c>
      <c r="L36">
        <v>9.2010288143603899E-3</v>
      </c>
      <c r="M36">
        <v>4.7190338894246547E-3</v>
      </c>
      <c r="N36">
        <v>1.021542175892734E-2</v>
      </c>
      <c r="O36">
        <v>6.2662826447004863E-3</v>
      </c>
      <c r="P36">
        <v>1.692852047354366E-3</v>
      </c>
      <c r="Q36">
        <v>1.5407073225811069E-3</v>
      </c>
      <c r="R36">
        <v>6.9700758816249216E-4</v>
      </c>
      <c r="S36">
        <v>0</v>
      </c>
      <c r="T36">
        <v>1.154123021353424E-3</v>
      </c>
      <c r="U36">
        <v>0</v>
      </c>
      <c r="V36">
        <v>1.4691336037259419E-4</v>
      </c>
      <c r="W36">
        <v>8.6151746279107468E-4</v>
      </c>
      <c r="X36">
        <v>1.2296686399125699E-3</v>
      </c>
      <c r="Y36">
        <v>2.9292324093779009E-3</v>
      </c>
      <c r="Z36">
        <v>5.6115223516879304E-3</v>
      </c>
      <c r="AA36">
        <v>1.410038679806393E-2</v>
      </c>
      <c r="AB36">
        <v>0.22856223325410491</v>
      </c>
      <c r="AC36">
        <v>0.59154291545348137</v>
      </c>
      <c r="AD36">
        <v>0.53279919833967593</v>
      </c>
      <c r="AE36">
        <v>0.53622561839087068</v>
      </c>
      <c r="AF36">
        <v>0.31624655754633341</v>
      </c>
      <c r="AG36">
        <v>6.1779952933276334E-3</v>
      </c>
      <c r="AH36">
        <v>0.26555229016014642</v>
      </c>
      <c r="AI36">
        <v>0.74487299329246615</v>
      </c>
      <c r="AJ36">
        <v>4.3025313412469101E-6</v>
      </c>
      <c r="AK36">
        <v>0</v>
      </c>
      <c r="AL36">
        <v>1.298831009393135E-6</v>
      </c>
      <c r="AM36">
        <v>5.5382162409717004E-3</v>
      </c>
      <c r="AN36">
        <v>0</v>
      </c>
      <c r="AO36">
        <v>0.59849623789319961</v>
      </c>
      <c r="AP36">
        <v>8910.4243788099993</v>
      </c>
      <c r="AQ36">
        <v>0</v>
      </c>
      <c r="AR36">
        <v>0</v>
      </c>
      <c r="AS36">
        <v>0</v>
      </c>
      <c r="AT36">
        <v>39933.711625131276</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2.3084491948421471E-5</v>
      </c>
      <c r="F38">
        <v>2.0549295383228249E-5</v>
      </c>
      <c r="G38">
        <v>0</v>
      </c>
      <c r="H38">
        <v>0</v>
      </c>
      <c r="I38">
        <v>0</v>
      </c>
      <c r="J38">
        <v>2.3949262844206299E-7</v>
      </c>
      <c r="K38">
        <v>0</v>
      </c>
      <c r="L38">
        <v>3.0766716064992033E-8</v>
      </c>
      <c r="M38">
        <v>1.3633258844091131E-10</v>
      </c>
      <c r="N38">
        <v>0</v>
      </c>
      <c r="O38">
        <v>0</v>
      </c>
      <c r="P38">
        <v>1.225297945471437E-8</v>
      </c>
      <c r="Q38">
        <v>1.174264652276024E-8</v>
      </c>
      <c r="R38">
        <v>0</v>
      </c>
      <c r="S38">
        <v>0</v>
      </c>
      <c r="T38">
        <v>1.09346237779165E-5</v>
      </c>
      <c r="U38">
        <v>0</v>
      </c>
      <c r="V38">
        <v>0</v>
      </c>
      <c r="W38">
        <v>4.7446486976620098E-6</v>
      </c>
      <c r="X38">
        <v>5.6225802587763882E-6</v>
      </c>
      <c r="Y38">
        <v>0</v>
      </c>
      <c r="Z38">
        <v>4.9833170136820842E-11</v>
      </c>
      <c r="AA38">
        <v>0</v>
      </c>
      <c r="AB38">
        <v>2.666296881135298E-4</v>
      </c>
      <c r="AC38">
        <v>0</v>
      </c>
      <c r="AD38">
        <v>1.0454157474842071E-9</v>
      </c>
      <c r="AE38">
        <v>3.3140026613705338E-9</v>
      </c>
      <c r="AF38">
        <v>2.189273643115323E-9</v>
      </c>
      <c r="AG38">
        <v>0</v>
      </c>
      <c r="AH38">
        <v>1.597998395600536E-8</v>
      </c>
      <c r="AI38">
        <v>4.2780613469964394E-9</v>
      </c>
      <c r="AJ38">
        <v>3.1092384326242029E-9</v>
      </c>
      <c r="AK38">
        <v>0</v>
      </c>
      <c r="AL38">
        <v>6.2122305928573562E-9</v>
      </c>
      <c r="AM38">
        <v>2.1038072930768959E-5</v>
      </c>
      <c r="AN38">
        <v>0</v>
      </c>
      <c r="AO38">
        <v>1.9064115794990639E-2</v>
      </c>
      <c r="AP38">
        <v>0</v>
      </c>
      <c r="AQ38">
        <v>0</v>
      </c>
      <c r="AR38">
        <v>0</v>
      </c>
      <c r="AS38">
        <v>0</v>
      </c>
      <c r="AT38">
        <v>252.99821402594861</v>
      </c>
      <c r="AU38">
        <v>0</v>
      </c>
    </row>
    <row r="39" spans="1:47" x14ac:dyDescent="0.25">
      <c r="A39" s="146"/>
      <c r="B39" s="1" t="s">
        <v>37</v>
      </c>
      <c r="C39" s="1">
        <v>35</v>
      </c>
      <c r="D39" s="1" t="s">
        <v>74</v>
      </c>
      <c r="E39">
        <v>5.1709351879066564E-4</v>
      </c>
      <c r="F39">
        <v>2.055203205111383E-3</v>
      </c>
      <c r="G39">
        <v>3.1586169635512379E-3</v>
      </c>
      <c r="H39">
        <v>6.7389970987046834E-3</v>
      </c>
      <c r="I39">
        <v>1.334421050971628E-2</v>
      </c>
      <c r="J39">
        <v>6.1919894909559211E-3</v>
      </c>
      <c r="K39">
        <v>2.5953078555576311E-3</v>
      </c>
      <c r="L39">
        <v>6.7140057274755549E-4</v>
      </c>
      <c r="M39">
        <v>5.4307485669514016E-3</v>
      </c>
      <c r="N39">
        <v>0.1060029143300002</v>
      </c>
      <c r="O39">
        <v>4.1085416330086742E-2</v>
      </c>
      <c r="P39">
        <v>4.4788638881544428E-3</v>
      </c>
      <c r="Q39">
        <v>2.157902512152777E-3</v>
      </c>
      <c r="R39">
        <v>1.0025060289264589E-3</v>
      </c>
      <c r="S39">
        <v>0</v>
      </c>
      <c r="T39">
        <v>1.7626548418424399E-4</v>
      </c>
      <c r="U39">
        <v>2.1340724588259819E-3</v>
      </c>
      <c r="V39">
        <v>1.591268014925321E-3</v>
      </c>
      <c r="W39">
        <v>2.055569177342011E-3</v>
      </c>
      <c r="X39">
        <v>2.766026297738278E-3</v>
      </c>
      <c r="Y39">
        <v>1.533498516955613E-2</v>
      </c>
      <c r="Z39">
        <v>1.495977241366586E-2</v>
      </c>
      <c r="AA39">
        <v>1.006424581699457E-3</v>
      </c>
      <c r="AB39">
        <v>1.524687896845976E-3</v>
      </c>
      <c r="AC39">
        <v>1.36845940368369E-4</v>
      </c>
      <c r="AD39">
        <v>1.3111563299807871E-4</v>
      </c>
      <c r="AE39">
        <v>5.0413787258402727E-4</v>
      </c>
      <c r="AF39">
        <v>6.1187293745397465E-4</v>
      </c>
      <c r="AG39">
        <v>1.8134959298237769E-5</v>
      </c>
      <c r="AH39">
        <v>1.0618578737674189E-3</v>
      </c>
      <c r="AI39">
        <v>1.7066780129561289E-4</v>
      </c>
      <c r="AJ39">
        <v>2.2507626281228869E-3</v>
      </c>
      <c r="AK39">
        <v>0</v>
      </c>
      <c r="AL39">
        <v>2.106836304891101E-3</v>
      </c>
      <c r="AM39">
        <v>4.9494625511455413E-2</v>
      </c>
      <c r="AN39">
        <v>0</v>
      </c>
      <c r="AO39">
        <v>1.049766734630475E-4</v>
      </c>
      <c r="AP39">
        <v>5428.0968114224916</v>
      </c>
      <c r="AQ39">
        <v>0</v>
      </c>
      <c r="AR39">
        <v>346.98278270568272</v>
      </c>
      <c r="AS39">
        <v>427.92536317639173</v>
      </c>
      <c r="AT39">
        <v>22074.149876516309</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8.1800073366793068E-6</v>
      </c>
      <c r="F41">
        <v>0</v>
      </c>
      <c r="G41">
        <v>0</v>
      </c>
      <c r="H41">
        <v>0</v>
      </c>
      <c r="I41">
        <v>0</v>
      </c>
      <c r="J41">
        <v>1.186112735405345E-4</v>
      </c>
      <c r="K41">
        <v>6.0113620111394772E-7</v>
      </c>
      <c r="L41">
        <v>1.5420931473381471E-5</v>
      </c>
      <c r="M41">
        <v>6.8515386003582141E-8</v>
      </c>
      <c r="N41">
        <v>0</v>
      </c>
      <c r="O41">
        <v>0</v>
      </c>
      <c r="P41">
        <v>6.150772875824543E-6</v>
      </c>
      <c r="Q41">
        <v>5.7607522731396562E-6</v>
      </c>
      <c r="R41">
        <v>0</v>
      </c>
      <c r="S41">
        <v>0</v>
      </c>
      <c r="T41">
        <v>2.3739712209530439E-3</v>
      </c>
      <c r="U41">
        <v>0</v>
      </c>
      <c r="V41">
        <v>0</v>
      </c>
      <c r="W41">
        <v>1.8502053352181919E-3</v>
      </c>
      <c r="X41">
        <v>2.9092112821455579E-3</v>
      </c>
      <c r="Y41">
        <v>0</v>
      </c>
      <c r="Z41">
        <v>2.6152527333988219E-8</v>
      </c>
      <c r="AA41">
        <v>2.0181589239548769E-6</v>
      </c>
      <c r="AB41">
        <v>9.269241847250892E-2</v>
      </c>
      <c r="AC41">
        <v>1.022204334664553E-6</v>
      </c>
      <c r="AD41">
        <v>5.2005625452494372E-7</v>
      </c>
      <c r="AE41">
        <v>1.6516327917447E-6</v>
      </c>
      <c r="AF41">
        <v>1.0776824687978919E-6</v>
      </c>
      <c r="AG41">
        <v>6.5114120812975627E-8</v>
      </c>
      <c r="AH41">
        <v>7.9899265111147125E-6</v>
      </c>
      <c r="AI41">
        <v>2.1755654482914369E-6</v>
      </c>
      <c r="AJ41">
        <v>1.5336133151772611E-6</v>
      </c>
      <c r="AK41">
        <v>0</v>
      </c>
      <c r="AL41">
        <v>3.0735441842138289E-6</v>
      </c>
      <c r="AM41">
        <v>7.4797843863639918E-3</v>
      </c>
      <c r="AN41">
        <v>0</v>
      </c>
      <c r="AO41">
        <v>1.04534563722036E-7</v>
      </c>
      <c r="AP41">
        <v>0</v>
      </c>
      <c r="AQ41">
        <v>0</v>
      </c>
      <c r="AR41">
        <v>0</v>
      </c>
      <c r="AS41">
        <v>0</v>
      </c>
      <c r="AT41">
        <v>11395.77753466885</v>
      </c>
      <c r="AU41">
        <v>0</v>
      </c>
    </row>
    <row r="42" spans="1:47" x14ac:dyDescent="0.25">
      <c r="A42" s="146" t="s">
        <v>79</v>
      </c>
      <c r="B42" s="1" t="s">
        <v>3</v>
      </c>
      <c r="C42" s="1" t="s">
        <v>3</v>
      </c>
      <c r="D42" s="1" t="s">
        <v>40</v>
      </c>
      <c r="E42">
        <v>2.7767950059128979E-2</v>
      </c>
      <c r="F42">
        <v>1.8817792068861489E-2</v>
      </c>
      <c r="G42">
        <v>7.6804744408917575E-10</v>
      </c>
      <c r="H42">
        <v>7.9812072543311255E-10</v>
      </c>
      <c r="I42">
        <v>8.7030646384281869E-11</v>
      </c>
      <c r="J42">
        <v>2.299283979127113E-5</v>
      </c>
      <c r="K42">
        <v>1.3106972667373769E-6</v>
      </c>
      <c r="L42">
        <v>2.1064913538510732E-5</v>
      </c>
      <c r="M42">
        <v>3.2666339921267148E-5</v>
      </c>
      <c r="N42">
        <v>2.5431825588892901E-10</v>
      </c>
      <c r="O42">
        <v>3.6289610521588538E-10</v>
      </c>
      <c r="P42">
        <v>1.2272192602786789E-4</v>
      </c>
      <c r="Q42">
        <v>5.7834591968445492E-8</v>
      </c>
      <c r="R42">
        <v>5.0949955938041792E-8</v>
      </c>
      <c r="S42">
        <v>0</v>
      </c>
      <c r="T42">
        <v>2.9554792584403542E-7</v>
      </c>
      <c r="U42">
        <v>5.4273919082634694E-9</v>
      </c>
      <c r="V42">
        <v>1.1126266404229701E-8</v>
      </c>
      <c r="W42">
        <v>3.3122447204640763E-5</v>
      </c>
      <c r="X42">
        <v>1.332709195038218E-5</v>
      </c>
      <c r="Y42">
        <v>0</v>
      </c>
      <c r="Z42">
        <v>2.713380293060221E-8</v>
      </c>
      <c r="AA42">
        <v>3.2183876876423808E-5</v>
      </c>
      <c r="AB42">
        <v>1.3044818925666139E-8</v>
      </c>
      <c r="AC42">
        <v>0</v>
      </c>
      <c r="AD42">
        <v>1.02270019792221E-9</v>
      </c>
      <c r="AE42">
        <v>6.7133794392120681E-9</v>
      </c>
      <c r="AF42">
        <v>3.4623468050113831E-9</v>
      </c>
      <c r="AG42">
        <v>0</v>
      </c>
      <c r="AH42">
        <v>3.3812265898608201E-8</v>
      </c>
      <c r="AI42">
        <v>1.2118731201829801E-7</v>
      </c>
      <c r="AJ42">
        <v>1.1574861609075559E-8</v>
      </c>
      <c r="AK42">
        <v>0</v>
      </c>
      <c r="AL42">
        <v>8.0248657834473757E-9</v>
      </c>
      <c r="AM42">
        <v>6.5260009031062258E-6</v>
      </c>
      <c r="AN42">
        <v>0</v>
      </c>
      <c r="AO42">
        <v>5.8915209729394317E-9</v>
      </c>
      <c r="AP42">
        <v>12848.010857376979</v>
      </c>
      <c r="AQ42">
        <v>0</v>
      </c>
      <c r="AR42">
        <v>170.27920204898228</v>
      </c>
      <c r="AS42">
        <v>0</v>
      </c>
      <c r="AT42">
        <v>0</v>
      </c>
      <c r="AU42">
        <v>18855.6214048785</v>
      </c>
    </row>
    <row r="43" spans="1:47" x14ac:dyDescent="0.25">
      <c r="A43" s="146"/>
      <c r="B43" s="1" t="s">
        <v>4</v>
      </c>
      <c r="C43" s="1" t="s">
        <v>4</v>
      </c>
      <c r="D43" s="1" t="s">
        <v>41</v>
      </c>
      <c r="E43">
        <v>1.1662491447223439E-2</v>
      </c>
      <c r="F43">
        <v>4.6893026533719122E-2</v>
      </c>
      <c r="G43">
        <v>5.9058343214915879E-4</v>
      </c>
      <c r="H43">
        <v>1.2349786083975039E-4</v>
      </c>
      <c r="I43">
        <v>9.7211340926781228E-4</v>
      </c>
      <c r="J43">
        <v>1.34705035603036E-3</v>
      </c>
      <c r="K43">
        <v>2.5489426687852029E-5</v>
      </c>
      <c r="L43">
        <v>1.0078525093968791E-2</v>
      </c>
      <c r="M43">
        <v>5.1353935869753236E-3</v>
      </c>
      <c r="N43">
        <v>1.6630478782531371E-3</v>
      </c>
      <c r="O43">
        <v>3.464652375846495E-5</v>
      </c>
      <c r="P43">
        <v>8.2004553700945875E-4</v>
      </c>
      <c r="Q43">
        <v>8.4169987734768995E-4</v>
      </c>
      <c r="R43">
        <v>1.3469979490262989E-4</v>
      </c>
      <c r="S43">
        <v>0</v>
      </c>
      <c r="T43">
        <v>2.0851598762534979E-4</v>
      </c>
      <c r="U43">
        <v>9.210714860179689E-4</v>
      </c>
      <c r="V43">
        <v>2.529534063178717E-3</v>
      </c>
      <c r="W43">
        <v>3.3229222599562768E-3</v>
      </c>
      <c r="X43">
        <v>2.3194036321737728E-3</v>
      </c>
      <c r="Y43">
        <v>2.6520955810844312E-4</v>
      </c>
      <c r="Z43">
        <v>6.0176164599905267E-4</v>
      </c>
      <c r="AA43">
        <v>1.544003374202634E-2</v>
      </c>
      <c r="AB43">
        <v>6.0404512237282911E-5</v>
      </c>
      <c r="AC43">
        <v>8.1174546160440856E-4</v>
      </c>
      <c r="AD43">
        <v>1.4827982795854789E-3</v>
      </c>
      <c r="AE43">
        <v>1.802052591912071E-3</v>
      </c>
      <c r="AF43">
        <v>8.1494089557110459E-7</v>
      </c>
      <c r="AG43">
        <v>0</v>
      </c>
      <c r="AH43">
        <v>1.250690227629503E-5</v>
      </c>
      <c r="AI43">
        <v>8.8313884282957382E-4</v>
      </c>
      <c r="AJ43">
        <v>3.953440134861259E-4</v>
      </c>
      <c r="AK43">
        <v>0</v>
      </c>
      <c r="AL43">
        <v>4.0177916868355909E-4</v>
      </c>
      <c r="AM43">
        <v>3.2396806551698788E-4</v>
      </c>
      <c r="AN43">
        <v>0</v>
      </c>
      <c r="AO43">
        <v>1.120354136971877E-3</v>
      </c>
      <c r="AP43">
        <v>28571.506941623429</v>
      </c>
      <c r="AQ43">
        <v>0</v>
      </c>
      <c r="AR43">
        <v>0</v>
      </c>
      <c r="AS43">
        <v>0</v>
      </c>
      <c r="AT43">
        <v>0</v>
      </c>
      <c r="AU43">
        <v>47899.241578669738</v>
      </c>
    </row>
    <row r="44" spans="1:47" x14ac:dyDescent="0.25">
      <c r="A44" s="146"/>
      <c r="B44" s="1" t="s">
        <v>5</v>
      </c>
      <c r="C44" s="1" t="s">
        <v>5</v>
      </c>
      <c r="D44" s="1" t="s">
        <v>42</v>
      </c>
      <c r="E44">
        <v>1.0801037923276241E-3</v>
      </c>
      <c r="F44">
        <v>3.7330182496875578E-4</v>
      </c>
      <c r="G44">
        <v>7.0522053387101864E-3</v>
      </c>
      <c r="H44">
        <v>2.000401610536554E-4</v>
      </c>
      <c r="I44">
        <v>2.5089850588834331E-4</v>
      </c>
      <c r="J44">
        <v>1.3656717060961461E-4</v>
      </c>
      <c r="K44">
        <v>1.313795899618422E-5</v>
      </c>
      <c r="L44">
        <v>2.7389028403179672E-4</v>
      </c>
      <c r="M44">
        <v>9.2392731194068379E-5</v>
      </c>
      <c r="N44">
        <v>3.7970661819083983E-5</v>
      </c>
      <c r="O44">
        <v>2.0114559046025162E-5</v>
      </c>
      <c r="P44">
        <v>2.1216003184990379E-3</v>
      </c>
      <c r="Q44">
        <v>3.1113597499291191E-4</v>
      </c>
      <c r="R44">
        <v>1.8337773327299911E-6</v>
      </c>
      <c r="S44">
        <v>0</v>
      </c>
      <c r="T44">
        <v>2.2964896107531679E-4</v>
      </c>
      <c r="U44">
        <v>5.366825038890516E-4</v>
      </c>
      <c r="V44">
        <v>8.1486497515195105E-4</v>
      </c>
      <c r="W44">
        <v>6.4328403121368717E-4</v>
      </c>
      <c r="X44">
        <v>7.118144213675478E-4</v>
      </c>
      <c r="Y44">
        <v>3.6906476426853722E-6</v>
      </c>
      <c r="Z44">
        <v>2.2077413194010049E-5</v>
      </c>
      <c r="AA44">
        <v>4.1662561302722127E-4</v>
      </c>
      <c r="AB44">
        <v>8.9342280876994111E-6</v>
      </c>
      <c r="AC44">
        <v>6.7428937885405321E-7</v>
      </c>
      <c r="AD44">
        <v>5.2507775426555726E-7</v>
      </c>
      <c r="AE44">
        <v>2.8251755522876091E-6</v>
      </c>
      <c r="AF44">
        <v>5.701409659053896E-7</v>
      </c>
      <c r="AG44">
        <v>8.4240811973696185E-8</v>
      </c>
      <c r="AH44">
        <v>3.8723146454273559E-6</v>
      </c>
      <c r="AI44">
        <v>7.7472297629022143E-7</v>
      </c>
      <c r="AJ44">
        <v>1.2173865709949951E-4</v>
      </c>
      <c r="AK44">
        <v>0</v>
      </c>
      <c r="AL44">
        <v>1.237676763048199E-4</v>
      </c>
      <c r="AM44">
        <v>4.513014972600969E-4</v>
      </c>
      <c r="AN44">
        <v>0</v>
      </c>
      <c r="AO44">
        <v>4.3000879451023241E-7</v>
      </c>
      <c r="AP44">
        <v>36177.032919549827</v>
      </c>
      <c r="AQ44">
        <v>0</v>
      </c>
      <c r="AR44">
        <v>21708.811716416934</v>
      </c>
      <c r="AS44">
        <v>0</v>
      </c>
      <c r="AT44">
        <v>0</v>
      </c>
      <c r="AU44">
        <v>61603.808443865877</v>
      </c>
    </row>
    <row r="45" spans="1:47" x14ac:dyDescent="0.25">
      <c r="A45" s="146"/>
      <c r="B45" s="1" t="s">
        <v>6</v>
      </c>
      <c r="C45" s="1" t="s">
        <v>6</v>
      </c>
      <c r="D45" s="1" t="s">
        <v>43</v>
      </c>
      <c r="E45">
        <v>1.6748435727705091E-3</v>
      </c>
      <c r="F45">
        <v>6.9921354252234494E-4</v>
      </c>
      <c r="G45">
        <v>2.226106971119338E-3</v>
      </c>
      <c r="H45">
        <v>5.1936043948778961E-3</v>
      </c>
      <c r="I45">
        <v>1.915938183294109E-4</v>
      </c>
      <c r="J45">
        <v>4.4857917486238521E-4</v>
      </c>
      <c r="K45">
        <v>1.624219132550417E-6</v>
      </c>
      <c r="L45">
        <v>2.2490333535109611E-3</v>
      </c>
      <c r="M45">
        <v>1.6333535939943101E-3</v>
      </c>
      <c r="N45">
        <v>4.9745030555509937E-5</v>
      </c>
      <c r="O45">
        <v>5.7911741101644032E-6</v>
      </c>
      <c r="P45">
        <v>2.2213710089329921E-3</v>
      </c>
      <c r="Q45">
        <v>3.9516551062050188E-4</v>
      </c>
      <c r="R45">
        <v>2.693939263593114E-6</v>
      </c>
      <c r="S45">
        <v>0</v>
      </c>
      <c r="T45">
        <v>1.2558658775163671E-4</v>
      </c>
      <c r="U45">
        <v>6.7419522319194148E-5</v>
      </c>
      <c r="V45">
        <v>7.0426675358425969E-5</v>
      </c>
      <c r="W45">
        <v>2.346885005361548E-4</v>
      </c>
      <c r="X45">
        <v>2.6021176588344092E-4</v>
      </c>
      <c r="Y45">
        <v>4.3182288247929622E-5</v>
      </c>
      <c r="Z45">
        <v>2.2115968645473809E-4</v>
      </c>
      <c r="AA45">
        <v>7.7228160338813001E-3</v>
      </c>
      <c r="AB45">
        <v>8.2475310351784726E-6</v>
      </c>
      <c r="AC45">
        <v>1.8664871823477441E-5</v>
      </c>
      <c r="AD45">
        <v>3.5250554300258772E-5</v>
      </c>
      <c r="AE45">
        <v>4.3029848705790302E-5</v>
      </c>
      <c r="AF45">
        <v>2.6869474784795422E-7</v>
      </c>
      <c r="AG45">
        <v>0</v>
      </c>
      <c r="AH45">
        <v>1.5838082892820411E-6</v>
      </c>
      <c r="AI45">
        <v>1.993495494889885E-5</v>
      </c>
      <c r="AJ45">
        <v>2.988960727317966E-6</v>
      </c>
      <c r="AK45">
        <v>0</v>
      </c>
      <c r="AL45">
        <v>3.0746864074692892E-6</v>
      </c>
      <c r="AM45">
        <v>1.003806290183141E-4</v>
      </c>
      <c r="AN45">
        <v>0</v>
      </c>
      <c r="AO45">
        <v>2.3455842041799089E-5</v>
      </c>
      <c r="AP45">
        <v>0</v>
      </c>
      <c r="AQ45">
        <v>0</v>
      </c>
      <c r="AR45">
        <v>3.5293522028012592E-4</v>
      </c>
      <c r="AS45">
        <v>0</v>
      </c>
      <c r="AT45">
        <v>0</v>
      </c>
      <c r="AU45">
        <v>2532.1240270203361</v>
      </c>
    </row>
    <row r="46" spans="1:47" x14ac:dyDescent="0.25">
      <c r="A46" s="146"/>
      <c r="B46" s="1" t="s">
        <v>7</v>
      </c>
      <c r="C46" s="1" t="s">
        <v>7</v>
      </c>
      <c r="D46" s="1" t="s">
        <v>44</v>
      </c>
      <c r="E46">
        <v>3.677899263851874E-4</v>
      </c>
      <c r="F46">
        <v>2.0735902220230421E-4</v>
      </c>
      <c r="G46">
        <v>1.2165035266027439E-3</v>
      </c>
      <c r="H46">
        <v>2.5596109860915321E-3</v>
      </c>
      <c r="I46">
        <v>1.340276088085952E-2</v>
      </c>
      <c r="J46">
        <v>1.7989336258400539E-4</v>
      </c>
      <c r="K46">
        <v>6.6922143450993496E-5</v>
      </c>
      <c r="L46">
        <v>3.0105984396935459E-4</v>
      </c>
      <c r="M46">
        <v>3.7020639570570679E-4</v>
      </c>
      <c r="N46">
        <v>5.8300744006907674E-4</v>
      </c>
      <c r="O46">
        <v>6.2412630695384604E-3</v>
      </c>
      <c r="P46">
        <v>5.6327205344085685E-4</v>
      </c>
      <c r="Q46">
        <v>5.7120592467021676E-3</v>
      </c>
      <c r="R46">
        <v>8.2544169664753924E-8</v>
      </c>
      <c r="S46">
        <v>0</v>
      </c>
      <c r="T46">
        <v>1.8680682074271779E-4</v>
      </c>
      <c r="U46">
        <v>2.730017554059176E-4</v>
      </c>
      <c r="V46">
        <v>2.1129244984750739E-7</v>
      </c>
      <c r="W46">
        <v>6.9932127268006403E-5</v>
      </c>
      <c r="X46">
        <v>2.496378014099939E-4</v>
      </c>
      <c r="Y46">
        <v>1.6021302775604961E-4</v>
      </c>
      <c r="Z46">
        <v>6.9029208173735038E-5</v>
      </c>
      <c r="AA46">
        <v>4.6095614519923642E-4</v>
      </c>
      <c r="AB46">
        <v>2.360790481796615E-4</v>
      </c>
      <c r="AC46">
        <v>1.024560804258123E-5</v>
      </c>
      <c r="AD46">
        <v>1.244488921322634E-5</v>
      </c>
      <c r="AE46">
        <v>1.330981919601293E-4</v>
      </c>
      <c r="AF46">
        <v>1.115537983148146E-4</v>
      </c>
      <c r="AG46">
        <v>3.9910594665041514E-6</v>
      </c>
      <c r="AH46">
        <v>7.7225685506319779E-4</v>
      </c>
      <c r="AI46">
        <v>1.4353459253220971E-5</v>
      </c>
      <c r="AJ46">
        <v>9.9731420893840522E-4</v>
      </c>
      <c r="AK46">
        <v>0</v>
      </c>
      <c r="AL46">
        <v>1.011410365241303E-3</v>
      </c>
      <c r="AM46">
        <v>1.3189858353129121E-3</v>
      </c>
      <c r="AN46">
        <v>0</v>
      </c>
      <c r="AO46">
        <v>1.6738266070191881E-5</v>
      </c>
      <c r="AP46">
        <v>2174.4480749152981</v>
      </c>
      <c r="AQ46">
        <v>0</v>
      </c>
      <c r="AR46">
        <v>9.1488344563999E-2</v>
      </c>
      <c r="AS46">
        <v>0</v>
      </c>
      <c r="AT46">
        <v>0</v>
      </c>
      <c r="AU46">
        <v>5581.1445858436937</v>
      </c>
    </row>
    <row r="47" spans="1:47" x14ac:dyDescent="0.25">
      <c r="A47" s="146"/>
      <c r="B47" s="1" t="s">
        <v>8</v>
      </c>
      <c r="C47" s="1" t="s">
        <v>8</v>
      </c>
      <c r="D47" s="1" t="s">
        <v>45</v>
      </c>
      <c r="E47">
        <v>9.7485926677495934E-4</v>
      </c>
      <c r="F47">
        <v>3.1650795137510611E-3</v>
      </c>
      <c r="G47">
        <v>1.235181146868257E-3</v>
      </c>
      <c r="H47">
        <v>5.247249951335525E-3</v>
      </c>
      <c r="I47">
        <v>2.6141677893671291E-3</v>
      </c>
      <c r="J47">
        <v>3.9607081393491103E-2</v>
      </c>
      <c r="K47">
        <v>1.1281781664164881E-3</v>
      </c>
      <c r="L47">
        <v>2.5589485336347199E-3</v>
      </c>
      <c r="M47">
        <v>3.0684690988283E-3</v>
      </c>
      <c r="N47">
        <v>2.6566906320626689E-4</v>
      </c>
      <c r="O47">
        <v>5.4656071094226998E-4</v>
      </c>
      <c r="P47">
        <v>1.498117516263888E-3</v>
      </c>
      <c r="Q47">
        <v>8.8769617599183557E-4</v>
      </c>
      <c r="R47">
        <v>3.6600451356731702E-5</v>
      </c>
      <c r="S47">
        <v>0</v>
      </c>
      <c r="T47">
        <v>1.9229301540203231E-4</v>
      </c>
      <c r="U47">
        <v>7.3880960150459591E-4</v>
      </c>
      <c r="V47">
        <v>1.6075984343601109E-4</v>
      </c>
      <c r="W47">
        <v>1.699202049255915E-3</v>
      </c>
      <c r="X47">
        <v>1.0131333056835889E-3</v>
      </c>
      <c r="Y47">
        <v>1.4676646157254909E-4</v>
      </c>
      <c r="Z47">
        <v>7.7153101393651633E-4</v>
      </c>
      <c r="AA47">
        <v>3.80844160458251E-3</v>
      </c>
      <c r="AB47">
        <v>1.8201266123822379E-4</v>
      </c>
      <c r="AC47">
        <v>8.4290092167788702E-6</v>
      </c>
      <c r="AD47">
        <v>9.4207151793900608E-6</v>
      </c>
      <c r="AE47">
        <v>5.9284043352511363E-5</v>
      </c>
      <c r="AF47">
        <v>3.9048467619358711E-5</v>
      </c>
      <c r="AG47">
        <v>7.5642968299667219E-7</v>
      </c>
      <c r="AH47">
        <v>1.7388214149366681E-4</v>
      </c>
      <c r="AI47">
        <v>1.104108469252944E-5</v>
      </c>
      <c r="AJ47">
        <v>2.094214235545201E-4</v>
      </c>
      <c r="AK47">
        <v>0</v>
      </c>
      <c r="AL47">
        <v>2.1288768908318839E-4</v>
      </c>
      <c r="AM47">
        <v>6.6598761107559132E-4</v>
      </c>
      <c r="AN47">
        <v>0</v>
      </c>
      <c r="AO47">
        <v>8.2161896257678941E-5</v>
      </c>
      <c r="AP47">
        <v>3458.301762949432</v>
      </c>
      <c r="AQ47">
        <v>0</v>
      </c>
      <c r="AR47">
        <v>0</v>
      </c>
      <c r="AS47">
        <v>0</v>
      </c>
      <c r="AT47">
        <v>0</v>
      </c>
      <c r="AU47">
        <v>12173.353475529189</v>
      </c>
    </row>
    <row r="48" spans="1:47" x14ac:dyDescent="0.25">
      <c r="A48" s="146"/>
      <c r="B48" s="1" t="s">
        <v>9</v>
      </c>
      <c r="C48" s="1" t="s">
        <v>9</v>
      </c>
      <c r="D48" s="1" t="s">
        <v>46</v>
      </c>
      <c r="E48">
        <v>3.9624704106570718E-3</v>
      </c>
      <c r="F48">
        <v>3.6635969362306591E-4</v>
      </c>
      <c r="G48">
        <v>0</v>
      </c>
      <c r="H48">
        <v>1.472386361317327E-5</v>
      </c>
      <c r="I48">
        <v>1.118566311851836E-5</v>
      </c>
      <c r="J48">
        <v>4.0603747003490422E-6</v>
      </c>
      <c r="K48">
        <v>0</v>
      </c>
      <c r="L48">
        <v>8.549604585854161E-5</v>
      </c>
      <c r="M48">
        <v>4.1936433160976832E-4</v>
      </c>
      <c r="N48">
        <v>0</v>
      </c>
      <c r="O48">
        <v>5.2904434223818977E-5</v>
      </c>
      <c r="P48">
        <v>3.6390415667888202E-6</v>
      </c>
      <c r="Q48">
        <v>3.0209905283314039E-5</v>
      </c>
      <c r="R48">
        <v>5.9823788818665063E-10</v>
      </c>
      <c r="S48">
        <v>0</v>
      </c>
      <c r="T48">
        <v>1.436453456245862E-6</v>
      </c>
      <c r="U48">
        <v>0</v>
      </c>
      <c r="V48">
        <v>0</v>
      </c>
      <c r="W48">
        <v>7.1186157896228338E-6</v>
      </c>
      <c r="X48">
        <v>4.1116509192778271E-6</v>
      </c>
      <c r="Y48">
        <v>1.4507651046921961E-4</v>
      </c>
      <c r="Z48">
        <v>1.616817768327687E-6</v>
      </c>
      <c r="AA48">
        <v>1.311043711741943E-4</v>
      </c>
      <c r="AB48">
        <v>1.932051564857631E-4</v>
      </c>
      <c r="AC48">
        <v>4.1469052394638682E-5</v>
      </c>
      <c r="AD48">
        <v>3.8845901376825527E-5</v>
      </c>
      <c r="AE48">
        <v>4.0177266149142002E-4</v>
      </c>
      <c r="AF48">
        <v>2.9249838134924849E-4</v>
      </c>
      <c r="AG48">
        <v>0</v>
      </c>
      <c r="AH48">
        <v>7.1706666973286219E-4</v>
      </c>
      <c r="AI48">
        <v>5.9848317007753388E-5</v>
      </c>
      <c r="AJ48">
        <v>1.4536245647198481E-10</v>
      </c>
      <c r="AK48">
        <v>0</v>
      </c>
      <c r="AL48">
        <v>0</v>
      </c>
      <c r="AM48">
        <v>1.875364483901479E-6</v>
      </c>
      <c r="AN48">
        <v>0</v>
      </c>
      <c r="AO48">
        <v>2.919928606955894E-5</v>
      </c>
      <c r="AP48">
        <v>6.1005570473897439</v>
      </c>
      <c r="AQ48">
        <v>16.71821148491842</v>
      </c>
      <c r="AR48">
        <v>0</v>
      </c>
      <c r="AS48">
        <v>0</v>
      </c>
      <c r="AT48">
        <v>0</v>
      </c>
      <c r="AU48">
        <v>523.91623031160486</v>
      </c>
    </row>
    <row r="49" spans="1:47" x14ac:dyDescent="0.25">
      <c r="A49" s="146"/>
      <c r="B49" s="1" t="s">
        <v>10</v>
      </c>
      <c r="C49" s="1" t="s">
        <v>10</v>
      </c>
      <c r="D49" s="1" t="s">
        <v>47</v>
      </c>
      <c r="E49">
        <v>1.176476075514199E-2</v>
      </c>
      <c r="F49">
        <v>3.4994693053739031E-3</v>
      </c>
      <c r="G49">
        <v>2.5304329085398588E-3</v>
      </c>
      <c r="H49">
        <v>1.695585561495801E-2</v>
      </c>
      <c r="I49">
        <v>2.316293323910716E-3</v>
      </c>
      <c r="J49">
        <v>6.1553537938201803E-3</v>
      </c>
      <c r="K49">
        <v>1.3212595732065079E-2</v>
      </c>
      <c r="L49">
        <v>2.5198233933822291E-2</v>
      </c>
      <c r="M49">
        <v>4.5523937300607373E-2</v>
      </c>
      <c r="N49">
        <v>1.514895657787211E-3</v>
      </c>
      <c r="O49">
        <v>9.1440499992988186E-3</v>
      </c>
      <c r="P49">
        <v>3.8946695055443641E-3</v>
      </c>
      <c r="Q49">
        <v>3.1964300735662608E-3</v>
      </c>
      <c r="R49">
        <v>1.4949848288212399E-4</v>
      </c>
      <c r="S49">
        <v>0</v>
      </c>
      <c r="T49">
        <v>4.1522367420631863E-5</v>
      </c>
      <c r="U49">
        <v>2.7449091085074781E-4</v>
      </c>
      <c r="V49">
        <v>7.1670792614828829E-5</v>
      </c>
      <c r="W49">
        <v>6.0322739056261113E-4</v>
      </c>
      <c r="X49">
        <v>3.0397615652229758E-3</v>
      </c>
      <c r="Y49">
        <v>6.7429170912037734E-2</v>
      </c>
      <c r="Z49">
        <v>1.35550521327613E-3</v>
      </c>
      <c r="AA49">
        <v>3.8640051445090813E-2</v>
      </c>
      <c r="AB49">
        <v>4.3710631345067587E-3</v>
      </c>
      <c r="AC49">
        <v>9.0684497149427033E-3</v>
      </c>
      <c r="AD49">
        <v>1.9700280151054642E-3</v>
      </c>
      <c r="AE49">
        <v>1.1081833318875281E-7</v>
      </c>
      <c r="AF49">
        <v>3.5838715155409959E-3</v>
      </c>
      <c r="AG49">
        <v>1.2073583214309709E-4</v>
      </c>
      <c r="AH49">
        <v>1.3150351942513971E-2</v>
      </c>
      <c r="AI49">
        <v>6.3873807617815977E-3</v>
      </c>
      <c r="AJ49">
        <v>6.7972330735880326E-2</v>
      </c>
      <c r="AK49">
        <v>0</v>
      </c>
      <c r="AL49">
        <v>6.8930474369672728E-2</v>
      </c>
      <c r="AM49">
        <v>2.5237282925534271E-3</v>
      </c>
      <c r="AN49">
        <v>0</v>
      </c>
      <c r="AO49">
        <v>3.3856131048958728E-3</v>
      </c>
      <c r="AP49">
        <v>3948.3889376040052</v>
      </c>
      <c r="AQ49">
        <v>1449.6419688699291</v>
      </c>
      <c r="AR49">
        <v>0</v>
      </c>
      <c r="AS49">
        <v>0</v>
      </c>
      <c r="AT49">
        <v>0</v>
      </c>
      <c r="AU49">
        <v>22857.787878778188</v>
      </c>
    </row>
    <row r="50" spans="1:47" x14ac:dyDescent="0.25">
      <c r="A50" s="146"/>
      <c r="B50" s="1" t="s">
        <v>11</v>
      </c>
      <c r="C50" s="1" t="s">
        <v>11</v>
      </c>
      <c r="D50" s="1" t="s">
        <v>48</v>
      </c>
      <c r="E50">
        <v>1.773926152042201E-3</v>
      </c>
      <c r="F50">
        <v>5.2411330126391504E-3</v>
      </c>
      <c r="G50">
        <v>5.7737283535978352E-2</v>
      </c>
      <c r="H50">
        <v>6.6288948924619192E-3</v>
      </c>
      <c r="I50">
        <v>1.363778141699086E-3</v>
      </c>
      <c r="J50">
        <v>6.1239150114511028E-3</v>
      </c>
      <c r="K50">
        <v>6.1873177973606616E-4</v>
      </c>
      <c r="L50">
        <v>1.5715777997326642E-2</v>
      </c>
      <c r="M50">
        <v>2.230490078198033E-2</v>
      </c>
      <c r="N50">
        <v>2.144442684980661E-3</v>
      </c>
      <c r="O50">
        <v>1.147297527342923E-3</v>
      </c>
      <c r="P50">
        <v>8.9516245879974043E-3</v>
      </c>
      <c r="Q50">
        <v>9.6841723488401213E-3</v>
      </c>
      <c r="R50">
        <v>2.6901408553824699E-4</v>
      </c>
      <c r="S50">
        <v>0</v>
      </c>
      <c r="T50">
        <v>2.5515978688089359E-3</v>
      </c>
      <c r="U50">
        <v>9.5707159352891784E-4</v>
      </c>
      <c r="V50">
        <v>1.6571911287492479E-3</v>
      </c>
      <c r="W50">
        <v>7.5729657382960045E-4</v>
      </c>
      <c r="X50">
        <v>2.9482224746494619E-4</v>
      </c>
      <c r="Y50">
        <v>6.8312184524635074E-4</v>
      </c>
      <c r="Z50">
        <v>2.0368628225087789E-3</v>
      </c>
      <c r="AA50">
        <v>2.8476627447826051E-2</v>
      </c>
      <c r="AB50">
        <v>4.9009377810416968E-4</v>
      </c>
      <c r="AC50">
        <v>2.1853103641749738E-3</v>
      </c>
      <c r="AD50">
        <v>3.508045813180133E-3</v>
      </c>
      <c r="AE50">
        <v>4.1763223507870753E-3</v>
      </c>
      <c r="AF50">
        <v>1.1051262538771289E-5</v>
      </c>
      <c r="AG50">
        <v>0</v>
      </c>
      <c r="AH50">
        <v>7.2648880338547963E-5</v>
      </c>
      <c r="AI50">
        <v>2.351015917541784E-3</v>
      </c>
      <c r="AJ50">
        <v>1.1119484935355641E-2</v>
      </c>
      <c r="AK50">
        <v>0</v>
      </c>
      <c r="AL50">
        <v>1.127621194256828E-2</v>
      </c>
      <c r="AM50">
        <v>1.6135815169217281E-3</v>
      </c>
      <c r="AN50">
        <v>0</v>
      </c>
      <c r="AO50">
        <v>2.7310834555362741E-3</v>
      </c>
      <c r="AP50">
        <v>4490.8558530116024</v>
      </c>
      <c r="AQ50">
        <v>3329.66174980086</v>
      </c>
      <c r="AR50">
        <v>0</v>
      </c>
      <c r="AS50">
        <v>0</v>
      </c>
      <c r="AT50">
        <v>0</v>
      </c>
      <c r="AU50">
        <v>27956.277777782929</v>
      </c>
    </row>
    <row r="51" spans="1:47" x14ac:dyDescent="0.25">
      <c r="A51" s="146"/>
      <c r="B51" s="1" t="s">
        <v>12</v>
      </c>
      <c r="C51" s="1">
        <v>10</v>
      </c>
      <c r="D51" s="1" t="s">
        <v>49</v>
      </c>
      <c r="E51">
        <v>4.1156171788579721E-4</v>
      </c>
      <c r="F51">
        <v>2.461800522237484E-5</v>
      </c>
      <c r="G51">
        <v>7.5746542002278101E-3</v>
      </c>
      <c r="H51">
        <v>0</v>
      </c>
      <c r="I51">
        <v>7.0912738225387692E-3</v>
      </c>
      <c r="J51">
        <v>1.7759587052867891E-4</v>
      </c>
      <c r="K51">
        <v>7.9487686080395447E-8</v>
      </c>
      <c r="L51">
        <v>3.7735561154516228E-4</v>
      </c>
      <c r="M51">
        <v>1.3343612090102311E-3</v>
      </c>
      <c r="N51">
        <v>3.746648729770214E-2</v>
      </c>
      <c r="O51">
        <v>3.1768801714829518E-5</v>
      </c>
      <c r="P51">
        <v>1.327505331158238E-2</v>
      </c>
      <c r="Q51">
        <v>5.3193104303048714E-3</v>
      </c>
      <c r="R51">
        <v>1.881604617555755E-5</v>
      </c>
      <c r="S51">
        <v>0</v>
      </c>
      <c r="T51">
        <v>5.473876575340338E-8</v>
      </c>
      <c r="U51">
        <v>7.7353757685042318E-6</v>
      </c>
      <c r="V51">
        <v>1.399678391684259E-6</v>
      </c>
      <c r="W51">
        <v>1.944872449755894E-4</v>
      </c>
      <c r="X51">
        <v>1.028523582992397E-7</v>
      </c>
      <c r="Y51">
        <v>5.6708807881306956E-4</v>
      </c>
      <c r="Z51">
        <v>6.6945202780172553E-5</v>
      </c>
      <c r="AA51">
        <v>5.7866389356888239E-4</v>
      </c>
      <c r="AB51">
        <v>1.146241920218824E-4</v>
      </c>
      <c r="AC51">
        <v>5.9067027885810037E-5</v>
      </c>
      <c r="AD51">
        <v>7.111103880452027E-5</v>
      </c>
      <c r="AE51">
        <v>8.1298856152223382E-5</v>
      </c>
      <c r="AF51">
        <v>1.554644608113362E-7</v>
      </c>
      <c r="AG51">
        <v>0</v>
      </c>
      <c r="AH51">
        <v>6.5193386874648028E-7</v>
      </c>
      <c r="AI51">
        <v>6.5175161794299826E-5</v>
      </c>
      <c r="AJ51">
        <v>2.657070079809365E-4</v>
      </c>
      <c r="AK51">
        <v>0</v>
      </c>
      <c r="AL51">
        <v>2.6945205875788793E-4</v>
      </c>
      <c r="AM51">
        <v>1.651297055338263E-6</v>
      </c>
      <c r="AN51">
        <v>0</v>
      </c>
      <c r="AO51">
        <v>5.6530866153449449E-5</v>
      </c>
      <c r="AP51">
        <v>0</v>
      </c>
      <c r="AQ51">
        <v>0</v>
      </c>
      <c r="AR51">
        <v>0</v>
      </c>
      <c r="AS51">
        <v>0</v>
      </c>
      <c r="AT51">
        <v>0</v>
      </c>
      <c r="AU51">
        <v>9864.5302325821831</v>
      </c>
    </row>
    <row r="52" spans="1:47" x14ac:dyDescent="0.25">
      <c r="A52" s="146"/>
      <c r="B52" s="1" t="s">
        <v>13</v>
      </c>
      <c r="C52" s="1">
        <v>11</v>
      </c>
      <c r="D52" s="1" t="s">
        <v>50</v>
      </c>
      <c r="E52">
        <v>5.8309392144273168E-7</v>
      </c>
      <c r="F52">
        <v>1.4060509128949769E-4</v>
      </c>
      <c r="G52">
        <v>5.0932976672111016E-3</v>
      </c>
      <c r="H52">
        <v>3.877685483320497E-3</v>
      </c>
      <c r="I52">
        <v>2.580198186081246E-3</v>
      </c>
      <c r="J52">
        <v>8.1415736495754078E-4</v>
      </c>
      <c r="K52">
        <v>0</v>
      </c>
      <c r="L52">
        <v>7.04140837213526E-3</v>
      </c>
      <c r="M52">
        <v>2.2183023980243302E-3</v>
      </c>
      <c r="N52">
        <v>7.1005833878985802E-3</v>
      </c>
      <c r="O52">
        <v>0.13426789839058961</v>
      </c>
      <c r="P52">
        <v>1.403229370657515E-2</v>
      </c>
      <c r="Q52">
        <v>4.478761472900058E-3</v>
      </c>
      <c r="R52">
        <v>3.7463223093608368E-10</v>
      </c>
      <c r="S52">
        <v>0</v>
      </c>
      <c r="T52">
        <v>1.516698083367826E-9</v>
      </c>
      <c r="U52">
        <v>1.5848647323951019E-4</v>
      </c>
      <c r="V52">
        <v>1.1417142650789659E-6</v>
      </c>
      <c r="W52">
        <v>5.7102336414759463E-5</v>
      </c>
      <c r="X52">
        <v>1.136987783349389E-7</v>
      </c>
      <c r="Y52">
        <v>2.1282423951703871E-4</v>
      </c>
      <c r="Z52">
        <v>7.1169213601032907E-4</v>
      </c>
      <c r="AA52">
        <v>1.079780881619655E-2</v>
      </c>
      <c r="AB52">
        <v>5.8792781113653752E-4</v>
      </c>
      <c r="AC52">
        <v>1.273741386591148E-5</v>
      </c>
      <c r="AD52">
        <v>1.4309683923937509E-5</v>
      </c>
      <c r="AE52">
        <v>4.6739428881948911E-5</v>
      </c>
      <c r="AF52">
        <v>6.897824426524936E-5</v>
      </c>
      <c r="AG52">
        <v>9.8129061263549056E-7</v>
      </c>
      <c r="AH52">
        <v>2.0242512043538259E-4</v>
      </c>
      <c r="AI52">
        <v>1.5193126658184359E-5</v>
      </c>
      <c r="AJ52">
        <v>3.6053116996968339E-7</v>
      </c>
      <c r="AK52">
        <v>0</v>
      </c>
      <c r="AL52">
        <v>3.5929083139626592E-7</v>
      </c>
      <c r="AM52">
        <v>9.3367564412790336E-7</v>
      </c>
      <c r="AN52">
        <v>0</v>
      </c>
      <c r="AO52">
        <v>1.170750572633866E-5</v>
      </c>
      <c r="AP52">
        <v>15.67046176884794</v>
      </c>
      <c r="AQ52">
        <v>0</v>
      </c>
      <c r="AR52">
        <v>0</v>
      </c>
      <c r="AS52">
        <v>0</v>
      </c>
      <c r="AT52">
        <v>0</v>
      </c>
      <c r="AU52">
        <v>10856.616341189379</v>
      </c>
    </row>
    <row r="53" spans="1:47" x14ac:dyDescent="0.25">
      <c r="A53" s="146"/>
      <c r="B53" s="1" t="s">
        <v>14</v>
      </c>
      <c r="C53" s="1">
        <v>12</v>
      </c>
      <c r="D53" s="1" t="s">
        <v>51</v>
      </c>
      <c r="E53">
        <v>2.5197545830401021E-2</v>
      </c>
      <c r="F53">
        <v>9.5651967951604598E-3</v>
      </c>
      <c r="G53">
        <v>0.15280234077998689</v>
      </c>
      <c r="H53">
        <v>3.7080916912789058E-2</v>
      </c>
      <c r="I53">
        <v>1.32590050741373E-2</v>
      </c>
      <c r="J53">
        <v>3.2935715510708397E-2</v>
      </c>
      <c r="K53">
        <v>6.3023260741917053E-3</v>
      </c>
      <c r="L53">
        <v>4.2779836580791472E-2</v>
      </c>
      <c r="M53">
        <v>1.149979190502767E-2</v>
      </c>
      <c r="N53">
        <v>4.4468112926692172E-2</v>
      </c>
      <c r="O53">
        <v>2.4338482627224729E-2</v>
      </c>
      <c r="P53">
        <v>0.1150079510724841</v>
      </c>
      <c r="Q53">
        <v>5.9223817278186333E-2</v>
      </c>
      <c r="R53">
        <v>3.230098004005521E-3</v>
      </c>
      <c r="S53">
        <v>0</v>
      </c>
      <c r="T53">
        <v>1.5283939602167009E-3</v>
      </c>
      <c r="U53">
        <v>3.3551410241243599E-3</v>
      </c>
      <c r="V53">
        <v>2.5468234151443218E-2</v>
      </c>
      <c r="W53">
        <v>5.9180312270700839E-3</v>
      </c>
      <c r="X53">
        <v>1.3018169656965121E-2</v>
      </c>
      <c r="Y53">
        <v>3.7786983654204292E-3</v>
      </c>
      <c r="Z53">
        <v>5.5553445009958041E-3</v>
      </c>
      <c r="AA53">
        <v>6.5536869528027925E-2</v>
      </c>
      <c r="AB53">
        <v>2.6272659525126952E-3</v>
      </c>
      <c r="AC53">
        <v>2.4196347311177852E-3</v>
      </c>
      <c r="AD53">
        <v>2.9707945030281371E-3</v>
      </c>
      <c r="AE53">
        <v>4.3346123940745393E-3</v>
      </c>
      <c r="AF53">
        <v>3.9602979886867732E-4</v>
      </c>
      <c r="AG53">
        <v>1.270589079140894E-5</v>
      </c>
      <c r="AH53">
        <v>2.5460057341251249E-3</v>
      </c>
      <c r="AI53">
        <v>2.7222170083926901E-3</v>
      </c>
      <c r="AJ53">
        <v>1.118399137044983E-2</v>
      </c>
      <c r="AK53">
        <v>0</v>
      </c>
      <c r="AL53">
        <v>1.134761061221945E-2</v>
      </c>
      <c r="AM53">
        <v>1.041658009185892E-2</v>
      </c>
      <c r="AN53">
        <v>0</v>
      </c>
      <c r="AO53">
        <v>2.3770292323961298E-3</v>
      </c>
      <c r="AP53">
        <v>51274.264810169509</v>
      </c>
      <c r="AQ53">
        <v>1826.638254977139</v>
      </c>
      <c r="AR53">
        <v>44098.45148939603</v>
      </c>
      <c r="AS53">
        <v>0</v>
      </c>
      <c r="AT53">
        <v>0</v>
      </c>
      <c r="AU53">
        <v>214313.85492175919</v>
      </c>
    </row>
    <row r="54" spans="1:47" x14ac:dyDescent="0.25">
      <c r="A54" s="146"/>
      <c r="B54" s="1" t="s">
        <v>15</v>
      </c>
      <c r="C54" s="1">
        <v>13</v>
      </c>
      <c r="D54" s="1" t="s">
        <v>52</v>
      </c>
      <c r="E54">
        <v>4.0852903909051992E-4</v>
      </c>
      <c r="F54">
        <v>2.6253083193969261E-4</v>
      </c>
      <c r="G54">
        <v>1.6935732161789681E-4</v>
      </c>
      <c r="H54">
        <v>2.9163139585697419E-4</v>
      </c>
      <c r="I54">
        <v>7.928903604788657E-4</v>
      </c>
      <c r="J54">
        <v>4.5778475411629342E-4</v>
      </c>
      <c r="K54">
        <v>3.9263468755076367E-3</v>
      </c>
      <c r="L54">
        <v>6.0952477505876897E-4</v>
      </c>
      <c r="M54">
        <v>2.301485013470238E-4</v>
      </c>
      <c r="N54">
        <v>6.436787976438138E-4</v>
      </c>
      <c r="O54">
        <v>5.0260472935820873E-4</v>
      </c>
      <c r="P54">
        <v>3.2353684505655942E-4</v>
      </c>
      <c r="Q54">
        <v>7.286364042598868E-3</v>
      </c>
      <c r="R54">
        <v>3.8573585593210428E-4</v>
      </c>
      <c r="S54">
        <v>0</v>
      </c>
      <c r="T54">
        <v>1.5822302714265949E-4</v>
      </c>
      <c r="U54">
        <v>5.0039495825426232E-4</v>
      </c>
      <c r="V54">
        <v>1.4487419563580101E-4</v>
      </c>
      <c r="W54">
        <v>7.5118020963677544E-4</v>
      </c>
      <c r="X54">
        <v>1.0949826972320199E-3</v>
      </c>
      <c r="Y54">
        <v>2.1473044912353859E-2</v>
      </c>
      <c r="Z54">
        <v>2.4842777430423061E-3</v>
      </c>
      <c r="AA54">
        <v>9.2710465200173601E-4</v>
      </c>
      <c r="AB54">
        <v>1.467672496100224E-3</v>
      </c>
      <c r="AC54">
        <v>2.879426427934323E-3</v>
      </c>
      <c r="AD54">
        <v>2.063744773369805E-3</v>
      </c>
      <c r="AE54">
        <v>9.4819177478158885E-3</v>
      </c>
      <c r="AF54">
        <v>2.8703199881229238E-3</v>
      </c>
      <c r="AG54">
        <v>1.2735344091044311E-3</v>
      </c>
      <c r="AH54">
        <v>3.527114967288292E-3</v>
      </c>
      <c r="AI54">
        <v>1.6149977248889639E-3</v>
      </c>
      <c r="AJ54">
        <v>5.0038055421006242E-4</v>
      </c>
      <c r="AK54">
        <v>0</v>
      </c>
      <c r="AL54">
        <v>2.2539829041387481E-4</v>
      </c>
      <c r="AM54">
        <v>1.058851581726492E-3</v>
      </c>
      <c r="AN54">
        <v>0</v>
      </c>
      <c r="AO54">
        <v>1.2002228919831661E-3</v>
      </c>
      <c r="AP54">
        <v>0</v>
      </c>
      <c r="AQ54">
        <v>0</v>
      </c>
      <c r="AR54">
        <v>0</v>
      </c>
      <c r="AS54">
        <v>0</v>
      </c>
      <c r="AT54">
        <v>0</v>
      </c>
      <c r="AU54">
        <v>5472.074030541221</v>
      </c>
    </row>
    <row r="55" spans="1:47" x14ac:dyDescent="0.25">
      <c r="A55" s="146"/>
      <c r="B55" s="1" t="s">
        <v>16</v>
      </c>
      <c r="C55" s="1">
        <v>14</v>
      </c>
      <c r="D55" s="1" t="s">
        <v>53</v>
      </c>
      <c r="E55">
        <v>2.2652844852695249E-4</v>
      </c>
      <c r="F55">
        <v>1.5516993892855649E-4</v>
      </c>
      <c r="G55">
        <v>7.6471062836171074E-5</v>
      </c>
      <c r="H55">
        <v>3.4502249055038249E-4</v>
      </c>
      <c r="I55">
        <v>2.222490318360921E-4</v>
      </c>
      <c r="J55">
        <v>1.3535629281152239E-4</v>
      </c>
      <c r="K55">
        <v>4.649788993984895E-4</v>
      </c>
      <c r="L55">
        <v>1.0047382995767251E-4</v>
      </c>
      <c r="M55">
        <v>1.7816270501615759E-4</v>
      </c>
      <c r="N55">
        <v>1.5131608761430559E-4</v>
      </c>
      <c r="O55">
        <v>3.0843460210567999E-4</v>
      </c>
      <c r="P55">
        <v>9.9616531155561161E-5</v>
      </c>
      <c r="Q55">
        <v>1.6602122122334799E-4</v>
      </c>
      <c r="R55">
        <v>4.4946598196869032E-2</v>
      </c>
      <c r="S55">
        <v>0</v>
      </c>
      <c r="T55">
        <v>7.698052878649563E-4</v>
      </c>
      <c r="U55">
        <v>1.1143450723541961E-4</v>
      </c>
      <c r="V55">
        <v>6.9662613260313515E-5</v>
      </c>
      <c r="W55">
        <v>1.2860610598003659E-4</v>
      </c>
      <c r="X55">
        <v>4.1517249460445819E-4</v>
      </c>
      <c r="Y55">
        <v>4.9553117748845814E-3</v>
      </c>
      <c r="Z55">
        <v>3.1797254799018148E-5</v>
      </c>
      <c r="AA55">
        <v>1.4981536904567521E-4</v>
      </c>
      <c r="AB55">
        <v>6.5917510369288605E-5</v>
      </c>
      <c r="AC55">
        <v>2.382341549660038E-4</v>
      </c>
      <c r="AD55">
        <v>9.2660137065210131E-5</v>
      </c>
      <c r="AE55">
        <v>3.3424326270553969E-4</v>
      </c>
      <c r="AF55">
        <v>2.0821320953284239E-4</v>
      </c>
      <c r="AG55">
        <v>6.1673808582468998E-3</v>
      </c>
      <c r="AH55">
        <v>1.4679549415521809E-4</v>
      </c>
      <c r="AI55">
        <v>2.6359960078544331E-4</v>
      </c>
      <c r="AJ55">
        <v>7.6549535250923853E-5</v>
      </c>
      <c r="AK55">
        <v>0</v>
      </c>
      <c r="AL55">
        <v>7.7672913032352452E-5</v>
      </c>
      <c r="AM55">
        <v>2.4336633866314401E-4</v>
      </c>
      <c r="AN55">
        <v>0</v>
      </c>
      <c r="AO55">
        <v>1.162838066321032E-4</v>
      </c>
      <c r="AP55">
        <v>962.93012826827908</v>
      </c>
      <c r="AQ55">
        <v>28.974458865442781</v>
      </c>
      <c r="AR55">
        <v>67.401244610479296</v>
      </c>
      <c r="AS55">
        <v>0</v>
      </c>
      <c r="AT55">
        <v>0</v>
      </c>
      <c r="AU55">
        <v>3915.166291010903</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3.3293672310534999E-3</v>
      </c>
      <c r="F57">
        <v>3.415479795847724E-3</v>
      </c>
      <c r="G57">
        <v>1.86755369663228E-3</v>
      </c>
      <c r="H57">
        <v>1.135002577824716E-3</v>
      </c>
      <c r="I57">
        <v>3.2178890585675061E-3</v>
      </c>
      <c r="J57">
        <v>2.9578353238263609E-3</v>
      </c>
      <c r="K57">
        <v>1.4837853404586451E-3</v>
      </c>
      <c r="L57">
        <v>2.830000815751404E-3</v>
      </c>
      <c r="M57">
        <v>2.6008606456543468E-3</v>
      </c>
      <c r="N57">
        <v>4.4433605470540973E-4</v>
      </c>
      <c r="O57">
        <v>1.0763799501009831E-3</v>
      </c>
      <c r="P57">
        <v>2.3550475245934432E-3</v>
      </c>
      <c r="Q57">
        <v>1.3046360881593731E-3</v>
      </c>
      <c r="R57">
        <v>4.8684174661650682E-3</v>
      </c>
      <c r="S57">
        <v>0</v>
      </c>
      <c r="T57">
        <v>1.757390537692715E-2</v>
      </c>
      <c r="U57">
        <v>4.2464835133176697E-4</v>
      </c>
      <c r="V57">
        <v>1.6887450313187631E-3</v>
      </c>
      <c r="W57">
        <v>2.7635068451777778E-3</v>
      </c>
      <c r="X57">
        <v>4.7789903598363043E-3</v>
      </c>
      <c r="Y57">
        <v>1.5399889093830889E-2</v>
      </c>
      <c r="Z57">
        <v>4.7413368592741983E-3</v>
      </c>
      <c r="AA57">
        <v>4.3075481247409619E-3</v>
      </c>
      <c r="AB57">
        <v>2.1144761819535669E-4</v>
      </c>
      <c r="AC57">
        <v>7.4109349111397193E-4</v>
      </c>
      <c r="AD57">
        <v>2.882443030913612E-4</v>
      </c>
      <c r="AE57">
        <v>1.042266674268946E-3</v>
      </c>
      <c r="AF57">
        <v>6.5203773638332276E-4</v>
      </c>
      <c r="AG57">
        <v>3.5242841125275787E-2</v>
      </c>
      <c r="AH57">
        <v>4.6844110092252028E-4</v>
      </c>
      <c r="AI57">
        <v>8.2051242347045306E-4</v>
      </c>
      <c r="AJ57">
        <v>2.565214321159158E-3</v>
      </c>
      <c r="AK57">
        <v>0</v>
      </c>
      <c r="AL57">
        <v>2.6030103566189581E-3</v>
      </c>
      <c r="AM57">
        <v>1.8522225838198819E-3</v>
      </c>
      <c r="AN57">
        <v>0</v>
      </c>
      <c r="AO57">
        <v>3.613082877356449E-4</v>
      </c>
      <c r="AP57">
        <v>3524.5517049558289</v>
      </c>
      <c r="AQ57">
        <v>1552.7322599371801</v>
      </c>
      <c r="AR57">
        <v>330.21304595514141</v>
      </c>
      <c r="AS57">
        <v>0</v>
      </c>
      <c r="AT57">
        <v>0</v>
      </c>
      <c r="AU57">
        <v>19457.635636867039</v>
      </c>
    </row>
    <row r="58" spans="1:47" x14ac:dyDescent="0.25">
      <c r="A58" s="146"/>
      <c r="B58" s="1" t="s">
        <v>19</v>
      </c>
      <c r="C58" s="1">
        <v>17</v>
      </c>
      <c r="D58" s="1" t="s">
        <v>56</v>
      </c>
      <c r="E58">
        <v>2.3334149605466779E-5</v>
      </c>
      <c r="F58">
        <v>1.5826839975508539E-5</v>
      </c>
      <c r="G58">
        <v>7.0029206496817939E-6</v>
      </c>
      <c r="H58">
        <v>2.9599982819213921E-5</v>
      </c>
      <c r="I58">
        <v>1.9842014698254499E-5</v>
      </c>
      <c r="J58">
        <v>1.1510101375819829E-5</v>
      </c>
      <c r="K58">
        <v>3.328388010656842E-3</v>
      </c>
      <c r="L58">
        <v>8.5825833914350346E-6</v>
      </c>
      <c r="M58">
        <v>1.4724471096075259E-5</v>
      </c>
      <c r="N58">
        <v>1.2178001396699201E-5</v>
      </c>
      <c r="O58">
        <v>2.6334121259950359E-5</v>
      </c>
      <c r="P58">
        <v>1.0117856841656001E-5</v>
      </c>
      <c r="Q58">
        <v>3.0459438319694739E-6</v>
      </c>
      <c r="R58">
        <v>3.5919793042549789E-6</v>
      </c>
      <c r="S58">
        <v>0</v>
      </c>
      <c r="T58">
        <v>7.2962739976063591E-6</v>
      </c>
      <c r="U58">
        <v>0.44708454719244112</v>
      </c>
      <c r="V58">
        <v>5.976457222708767E-6</v>
      </c>
      <c r="W58">
        <v>4.1455378618182452E-6</v>
      </c>
      <c r="X58">
        <v>2.152314913182962E-6</v>
      </c>
      <c r="Y58">
        <v>4.1948227959039439E-4</v>
      </c>
      <c r="Z58">
        <v>9.3160318352019002E-8</v>
      </c>
      <c r="AA58">
        <v>1.314872565959523E-5</v>
      </c>
      <c r="AB58">
        <v>5.2928934754103111E-6</v>
      </c>
      <c r="AC58">
        <v>2.0400132587540832E-5</v>
      </c>
      <c r="AD58">
        <v>7.9190084766565833E-6</v>
      </c>
      <c r="AE58">
        <v>2.861558845376928E-5</v>
      </c>
      <c r="AF58">
        <v>1.7848338364589429E-5</v>
      </c>
      <c r="AG58">
        <v>2.3494339491661909E-2</v>
      </c>
      <c r="AH58">
        <v>1.2455474404826821E-5</v>
      </c>
      <c r="AI58">
        <v>2.2550303011707769E-5</v>
      </c>
      <c r="AJ58">
        <v>8.0695375447941317E-6</v>
      </c>
      <c r="AK58">
        <v>0</v>
      </c>
      <c r="AL58">
        <v>8.1637934064026376E-6</v>
      </c>
      <c r="AM58">
        <v>1.316636499901422E-5</v>
      </c>
      <c r="AN58">
        <v>0</v>
      </c>
      <c r="AO58">
        <v>9.9565807146091114E-6</v>
      </c>
      <c r="AP58">
        <v>4064.3320333484262</v>
      </c>
      <c r="AQ58">
        <v>1.1279712365065999</v>
      </c>
      <c r="AR58">
        <v>1.3668554071294707</v>
      </c>
      <c r="AS58">
        <v>0</v>
      </c>
      <c r="AT58">
        <v>0</v>
      </c>
      <c r="AU58">
        <v>10655.16702240027</v>
      </c>
    </row>
    <row r="59" spans="1:47" x14ac:dyDescent="0.25">
      <c r="A59" s="146"/>
      <c r="B59" s="1" t="s">
        <v>20</v>
      </c>
      <c r="C59" s="1">
        <v>18</v>
      </c>
      <c r="D59" s="1" t="s">
        <v>57</v>
      </c>
      <c r="E59">
        <v>9.5315955247793536E-5</v>
      </c>
      <c r="F59">
        <v>1.423768435056161E-4</v>
      </c>
      <c r="G59">
        <v>1.0403019351640621E-4</v>
      </c>
      <c r="H59">
        <v>5.6843345134267311E-4</v>
      </c>
      <c r="I59">
        <v>3.0436797726802962E-4</v>
      </c>
      <c r="J59">
        <v>1.7109632773249891E-4</v>
      </c>
      <c r="K59">
        <v>1.545607225537124E-4</v>
      </c>
      <c r="L59">
        <v>2.3592312833318189E-4</v>
      </c>
      <c r="M59">
        <v>2.6492144517016591E-4</v>
      </c>
      <c r="N59">
        <v>1.43299129996641E-4</v>
      </c>
      <c r="O59">
        <v>1.432414603615533E-4</v>
      </c>
      <c r="P59">
        <v>1.208404753546358E-4</v>
      </c>
      <c r="Q59">
        <v>2.5555067707176232E-4</v>
      </c>
      <c r="R59">
        <v>1.064878944780669E-4</v>
      </c>
      <c r="S59">
        <v>0</v>
      </c>
      <c r="T59">
        <v>1.1632018326650511E-4</v>
      </c>
      <c r="U59">
        <v>6.5689728918159852E-4</v>
      </c>
      <c r="V59">
        <v>4.0698959922933133E-2</v>
      </c>
      <c r="W59">
        <v>1.120622536739616E-3</v>
      </c>
      <c r="X59">
        <v>1.3573036708782929E-4</v>
      </c>
      <c r="Y59">
        <v>1.5844327870120399E-3</v>
      </c>
      <c r="Z59">
        <v>8.3311017966460028E-5</v>
      </c>
      <c r="AA59">
        <v>3.6160655894879132E-4</v>
      </c>
      <c r="AB59">
        <v>6.1121793177537851E-5</v>
      </c>
      <c r="AC59">
        <v>6.9823162867338091E-5</v>
      </c>
      <c r="AD59">
        <v>2.7108179013640441E-5</v>
      </c>
      <c r="AE59">
        <v>9.7957618665111041E-5</v>
      </c>
      <c r="AF59">
        <v>6.1105315979864593E-5</v>
      </c>
      <c r="AG59">
        <v>3.5319381371377788E-5</v>
      </c>
      <c r="AH59">
        <v>4.272896709155445E-5</v>
      </c>
      <c r="AI59">
        <v>7.7195320409525052E-5</v>
      </c>
      <c r="AJ59">
        <v>3.6250776707136108E-5</v>
      </c>
      <c r="AK59">
        <v>0</v>
      </c>
      <c r="AL59">
        <v>3.6704854193191277E-5</v>
      </c>
      <c r="AM59">
        <v>8.1457039982269248E-5</v>
      </c>
      <c r="AN59">
        <v>0</v>
      </c>
      <c r="AO59">
        <v>3.4076918833283341E-5</v>
      </c>
      <c r="AP59">
        <v>9317.8981012403037</v>
      </c>
      <c r="AQ59">
        <v>5.7894398566773138</v>
      </c>
      <c r="AR59">
        <v>3.1573827369312131</v>
      </c>
      <c r="AS59">
        <v>0</v>
      </c>
      <c r="AT59">
        <v>0</v>
      </c>
      <c r="AU59">
        <v>13221.93795979559</v>
      </c>
    </row>
    <row r="60" spans="1:47" x14ac:dyDescent="0.25">
      <c r="A60" s="146"/>
      <c r="B60" s="1" t="s">
        <v>21</v>
      </c>
      <c r="C60" s="1">
        <v>19</v>
      </c>
      <c r="D60" s="1" t="s">
        <v>58</v>
      </c>
      <c r="E60">
        <v>1.164772165299882E-2</v>
      </c>
      <c r="F60">
        <v>2.1699363137308639E-2</v>
      </c>
      <c r="G60">
        <v>2.637543196251738E-2</v>
      </c>
      <c r="H60">
        <v>1.869356915808466E-2</v>
      </c>
      <c r="I60">
        <v>2.6006361434343039E-2</v>
      </c>
      <c r="J60">
        <v>2.9122428334838111E-2</v>
      </c>
      <c r="K60">
        <v>4.1338321567358401E-2</v>
      </c>
      <c r="L60">
        <v>6.4509534351461215E-2</v>
      </c>
      <c r="M60">
        <v>1.7975773500353572E-2</v>
      </c>
      <c r="N60">
        <v>2.222804020556992E-2</v>
      </c>
      <c r="O60">
        <v>2.2664777319477539E-2</v>
      </c>
      <c r="P60">
        <v>2.589083364552457E-2</v>
      </c>
      <c r="Q60">
        <v>2.3592905958077171E-2</v>
      </c>
      <c r="R60">
        <v>9.9680918403447453E-3</v>
      </c>
      <c r="S60">
        <v>0</v>
      </c>
      <c r="T60">
        <v>1.7311786648690649E-2</v>
      </c>
      <c r="U60">
        <v>2.1145341919727671E-2</v>
      </c>
      <c r="V60">
        <v>3.7269591748782582E-2</v>
      </c>
      <c r="W60">
        <v>3.2844919805333689E-2</v>
      </c>
      <c r="X60">
        <v>3.043832466124605E-2</v>
      </c>
      <c r="Y60">
        <v>0.26598393298459932</v>
      </c>
      <c r="Z60">
        <v>5.2259984355964573E-2</v>
      </c>
      <c r="AA60">
        <v>9.8768760777353859E-2</v>
      </c>
      <c r="AB60">
        <v>8.8062333900495292E-3</v>
      </c>
      <c r="AC60">
        <v>1.695216219654691E-2</v>
      </c>
      <c r="AD60">
        <v>1.0308746801580891E-2</v>
      </c>
      <c r="AE60">
        <v>2.3110138442406478E-2</v>
      </c>
      <c r="AF60">
        <v>7.025574740896893E-3</v>
      </c>
      <c r="AG60">
        <v>2.684379668603034E-2</v>
      </c>
      <c r="AH60">
        <v>8.1891577480353757E-3</v>
      </c>
      <c r="AI60">
        <v>1.310555543310752E-2</v>
      </c>
      <c r="AJ60">
        <v>1.646805890056191E-2</v>
      </c>
      <c r="AK60">
        <v>0</v>
      </c>
      <c r="AL60">
        <v>1.2956933278365669E-2</v>
      </c>
      <c r="AM60">
        <v>2.5047873983258952E-2</v>
      </c>
      <c r="AN60">
        <v>0</v>
      </c>
      <c r="AO60">
        <v>5.9517445188484999E-3</v>
      </c>
      <c r="AP60">
        <v>13601.738714405121</v>
      </c>
      <c r="AQ60">
        <v>3184.367509305509</v>
      </c>
      <c r="AR60">
        <v>19218.637327860564</v>
      </c>
      <c r="AS60">
        <v>0</v>
      </c>
      <c r="AT60">
        <v>0</v>
      </c>
      <c r="AU60">
        <v>163067.50331902711</v>
      </c>
    </row>
    <row r="61" spans="1:47" x14ac:dyDescent="0.25">
      <c r="A61" s="146"/>
      <c r="B61" s="1" t="s">
        <v>22</v>
      </c>
      <c r="C61" s="1">
        <v>20</v>
      </c>
      <c r="D61" s="1" t="s">
        <v>59</v>
      </c>
      <c r="E61">
        <v>2.7366222119265979E-5</v>
      </c>
      <c r="F61">
        <v>2.1489105318479199E-5</v>
      </c>
      <c r="G61">
        <v>7.4660965440136141E-5</v>
      </c>
      <c r="H61">
        <v>7.4803511113082734E-5</v>
      </c>
      <c r="I61">
        <v>3.7045598148250808E-5</v>
      </c>
      <c r="J61">
        <v>1.283721298669201E-5</v>
      </c>
      <c r="K61">
        <v>9.2823632976476893E-7</v>
      </c>
      <c r="L61">
        <v>5.7830759523224499E-5</v>
      </c>
      <c r="M61">
        <v>3.5913539644284892E-5</v>
      </c>
      <c r="N61">
        <v>1.9843858525534369E-5</v>
      </c>
      <c r="O61">
        <v>1.7198224618352771E-5</v>
      </c>
      <c r="P61">
        <v>3.1191427883345888E-5</v>
      </c>
      <c r="Q61">
        <v>2.0877693461549258E-5</v>
      </c>
      <c r="R61">
        <v>1.4781586562701701E-4</v>
      </c>
      <c r="S61">
        <v>0</v>
      </c>
      <c r="T61">
        <v>6.4803082158064405E-5</v>
      </c>
      <c r="U61">
        <v>3.7906924905255173E-5</v>
      </c>
      <c r="V61">
        <v>9.0793721041970295E-5</v>
      </c>
      <c r="W61">
        <v>3.5273103686451148E-5</v>
      </c>
      <c r="X61">
        <v>7.427402106223136E-5</v>
      </c>
      <c r="Y61">
        <v>1.7744734892697042E-5</v>
      </c>
      <c r="Z61">
        <v>1.0499138401676179E-5</v>
      </c>
      <c r="AA61">
        <v>8.8398852303827588E-5</v>
      </c>
      <c r="AB61">
        <v>1.6206997628571591E-5</v>
      </c>
      <c r="AC61">
        <v>9.2913407450626129E-7</v>
      </c>
      <c r="AD61">
        <v>8.8814500097227523E-7</v>
      </c>
      <c r="AE61">
        <v>3.4059732036689231E-6</v>
      </c>
      <c r="AF61">
        <v>7.6384194021606028E-6</v>
      </c>
      <c r="AG61">
        <v>2.7458569513413092E-7</v>
      </c>
      <c r="AH61">
        <v>1.33602626469069E-5</v>
      </c>
      <c r="AI61">
        <v>1.190236236130716E-6</v>
      </c>
      <c r="AJ61">
        <v>5.948041330135773E-5</v>
      </c>
      <c r="AK61">
        <v>0</v>
      </c>
      <c r="AL61">
        <v>5.9781866602881858E-5</v>
      </c>
      <c r="AM61">
        <v>3.5651977930711387E-5</v>
      </c>
      <c r="AN61">
        <v>0</v>
      </c>
      <c r="AO61">
        <v>7.2755086916504014E-7</v>
      </c>
      <c r="AP61">
        <v>420.4098539217448</v>
      </c>
      <c r="AQ61">
        <v>5312.0769175060959</v>
      </c>
      <c r="AR61">
        <v>0</v>
      </c>
      <c r="AS61">
        <v>0</v>
      </c>
      <c r="AT61">
        <v>0</v>
      </c>
      <c r="AU61">
        <v>5915.5351210989074</v>
      </c>
    </row>
    <row r="62" spans="1:47" x14ac:dyDescent="0.25">
      <c r="A62" s="146"/>
      <c r="B62" s="1" t="s">
        <v>23</v>
      </c>
      <c r="C62" s="1">
        <v>21</v>
      </c>
      <c r="D62" s="1" t="s">
        <v>60</v>
      </c>
      <c r="E62">
        <v>3.816308836035595E-7</v>
      </c>
      <c r="F62">
        <v>1.8969545753325589E-4</v>
      </c>
      <c r="G62">
        <v>3.3017252813834279E-4</v>
      </c>
      <c r="H62">
        <v>3.436918427188896E-4</v>
      </c>
      <c r="I62">
        <v>1.269982715712148E-3</v>
      </c>
      <c r="J62">
        <v>2.6031137640734518E-6</v>
      </c>
      <c r="K62">
        <v>4.124196953176848E-4</v>
      </c>
      <c r="L62">
        <v>8.0801767613428754E-5</v>
      </c>
      <c r="M62">
        <v>2.4209157760687091E-4</v>
      </c>
      <c r="N62">
        <v>9.3684486344432234E-3</v>
      </c>
      <c r="O62">
        <v>9.2666471856763635E-7</v>
      </c>
      <c r="P62">
        <v>1.288871233077098E-4</v>
      </c>
      <c r="Q62">
        <v>4.4499398465512752E-8</v>
      </c>
      <c r="R62">
        <v>0</v>
      </c>
      <c r="S62">
        <v>0</v>
      </c>
      <c r="T62">
        <v>1.93585490782351E-8</v>
      </c>
      <c r="U62">
        <v>0</v>
      </c>
      <c r="V62">
        <v>0</v>
      </c>
      <c r="W62">
        <v>1.171665830268647E-7</v>
      </c>
      <c r="X62">
        <v>3.9500071752306299E-6</v>
      </c>
      <c r="Y62">
        <v>1.458825863796549</v>
      </c>
      <c r="Z62">
        <v>2.7038293986936962E-5</v>
      </c>
      <c r="AA62">
        <v>1.238631028956651E-4</v>
      </c>
      <c r="AB62">
        <v>8.3670329627776809E-6</v>
      </c>
      <c r="AC62">
        <v>9.4496221731875363E-4</v>
      </c>
      <c r="AD62">
        <v>1.114879859289522E-3</v>
      </c>
      <c r="AE62">
        <v>0.1946748646173512</v>
      </c>
      <c r="AF62">
        <v>3.2069211814954868E-8</v>
      </c>
      <c r="AG62">
        <v>0</v>
      </c>
      <c r="AH62">
        <v>3.3623205139675129E-8</v>
      </c>
      <c r="AI62">
        <v>1.020373940008849E-3</v>
      </c>
      <c r="AJ62">
        <v>3.9544452774439159E-3</v>
      </c>
      <c r="AK62">
        <v>0</v>
      </c>
      <c r="AL62">
        <v>4.0101811246439261E-3</v>
      </c>
      <c r="AM62">
        <v>2.4269290545382871E-6</v>
      </c>
      <c r="AN62">
        <v>0</v>
      </c>
      <c r="AO62">
        <v>6.3153133662965551E-3</v>
      </c>
      <c r="AP62">
        <v>3.5488647308724501</v>
      </c>
      <c r="AQ62">
        <v>0</v>
      </c>
      <c r="AR62">
        <v>0</v>
      </c>
      <c r="AS62">
        <v>0</v>
      </c>
      <c r="AT62">
        <v>0</v>
      </c>
      <c r="AU62">
        <v>1080.925230014162</v>
      </c>
    </row>
    <row r="63" spans="1:47" x14ac:dyDescent="0.25">
      <c r="A63" s="146"/>
      <c r="B63" s="1" t="s">
        <v>24</v>
      </c>
      <c r="C63" s="1">
        <v>22</v>
      </c>
      <c r="D63" s="1" t="s">
        <v>61</v>
      </c>
      <c r="E63">
        <v>3.54491393341792E-3</v>
      </c>
      <c r="F63">
        <v>3.724644768851453E-3</v>
      </c>
      <c r="G63">
        <v>2.5151222107953089E-4</v>
      </c>
      <c r="H63">
        <v>1.76489992038537E-3</v>
      </c>
      <c r="I63">
        <v>9.1944917571560002E-3</v>
      </c>
      <c r="J63">
        <v>3.6494894239977428E-3</v>
      </c>
      <c r="K63">
        <v>2.7125419997912171E-4</v>
      </c>
      <c r="L63">
        <v>4.316080369160727E-5</v>
      </c>
      <c r="M63">
        <v>7.720318330412871E-3</v>
      </c>
      <c r="N63">
        <v>5.5136120925955178E-5</v>
      </c>
      <c r="O63">
        <v>1.1757206499790059E-4</v>
      </c>
      <c r="P63">
        <v>1.5864764893652709E-4</v>
      </c>
      <c r="Q63">
        <v>2.027405095508885E-3</v>
      </c>
      <c r="R63">
        <v>5.9084684502762061E-3</v>
      </c>
      <c r="S63">
        <v>0</v>
      </c>
      <c r="T63">
        <v>1.003685964840571E-2</v>
      </c>
      <c r="U63">
        <v>8.8886084763278904E-4</v>
      </c>
      <c r="V63">
        <v>1.8595955033864062E-2</v>
      </c>
      <c r="W63">
        <v>7.2450325997816913E-4</v>
      </c>
      <c r="X63">
        <v>3.8860356203456321E-4</v>
      </c>
      <c r="Y63">
        <v>4.8135939007190118E-5</v>
      </c>
      <c r="Z63">
        <v>0.45987229106544281</v>
      </c>
      <c r="AA63">
        <v>6.3291147986460421E-5</v>
      </c>
      <c r="AB63">
        <v>5.8366642117212263E-5</v>
      </c>
      <c r="AC63">
        <v>2.020718527592533E-4</v>
      </c>
      <c r="AD63">
        <v>1.4005023644337409E-5</v>
      </c>
      <c r="AE63">
        <v>5.2988683918531977E-5</v>
      </c>
      <c r="AF63">
        <v>2.69520544041636E-5</v>
      </c>
      <c r="AG63">
        <v>9.7501028947716916E-7</v>
      </c>
      <c r="AH63">
        <v>3.3183851478627192E-4</v>
      </c>
      <c r="AI63">
        <v>3.5298755318498407E-5</v>
      </c>
      <c r="AJ63">
        <v>1.241405384523311E-2</v>
      </c>
      <c r="AK63">
        <v>0</v>
      </c>
      <c r="AL63">
        <v>1.258451018316519E-2</v>
      </c>
      <c r="AM63">
        <v>3.4434755421160662E-4</v>
      </c>
      <c r="AN63">
        <v>0</v>
      </c>
      <c r="AO63">
        <v>1.6017150028625729E-4</v>
      </c>
      <c r="AP63">
        <v>8747.5390938979363</v>
      </c>
      <c r="AQ63">
        <v>0</v>
      </c>
      <c r="AR63">
        <v>0</v>
      </c>
      <c r="AS63">
        <v>0</v>
      </c>
      <c r="AT63">
        <v>0</v>
      </c>
      <c r="AU63">
        <v>31226.470260518388</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8.803053102000361E-7</v>
      </c>
      <c r="F65">
        <v>7.1200842192673734E-7</v>
      </c>
      <c r="G65">
        <v>4.8584474527839016E-7</v>
      </c>
      <c r="H65">
        <v>7.895689117528159E-7</v>
      </c>
      <c r="I65">
        <v>1.2418970042631531E-6</v>
      </c>
      <c r="J65">
        <v>1.1305025174290109E-6</v>
      </c>
      <c r="K65">
        <v>5.4089174688459526E-7</v>
      </c>
      <c r="L65">
        <v>1.2102126644333389E-6</v>
      </c>
      <c r="M65">
        <v>9.4378078428789383E-7</v>
      </c>
      <c r="N65">
        <v>4.2308199543741874E-6</v>
      </c>
      <c r="O65">
        <v>2.316929583919301E-6</v>
      </c>
      <c r="P65">
        <v>4.239247577186659E-7</v>
      </c>
      <c r="Q65">
        <v>2.8615319360464631E-7</v>
      </c>
      <c r="R65">
        <v>4.2035831816854942E-7</v>
      </c>
      <c r="S65">
        <v>0</v>
      </c>
      <c r="T65">
        <v>6.2848468719190647E-7</v>
      </c>
      <c r="U65">
        <v>0</v>
      </c>
      <c r="V65">
        <v>0</v>
      </c>
      <c r="W65">
        <v>2.9412164872643619E-7</v>
      </c>
      <c r="X65">
        <v>2.6331435899254492E-7</v>
      </c>
      <c r="Y65">
        <v>0</v>
      </c>
      <c r="Z65">
        <v>6.0551724550243787E-7</v>
      </c>
      <c r="AA65">
        <v>1.853624899287651E-6</v>
      </c>
      <c r="AB65">
        <v>1.2017805063894871E-5</v>
      </c>
      <c r="AC65">
        <v>0</v>
      </c>
      <c r="AD65">
        <v>0</v>
      </c>
      <c r="AE65">
        <v>0</v>
      </c>
      <c r="AF65">
        <v>0</v>
      </c>
      <c r="AG65">
        <v>0</v>
      </c>
      <c r="AH65">
        <v>7.5687367748399011E-10</v>
      </c>
      <c r="AI65">
        <v>0</v>
      </c>
      <c r="AJ65">
        <v>3.3171545127192199E-10</v>
      </c>
      <c r="AK65">
        <v>0</v>
      </c>
      <c r="AL65">
        <v>0</v>
      </c>
      <c r="AM65">
        <v>1.1561762080116151E-6</v>
      </c>
      <c r="AN65">
        <v>0</v>
      </c>
      <c r="AO65">
        <v>0</v>
      </c>
      <c r="AP65">
        <v>1.4379632409782541</v>
      </c>
      <c r="AQ65">
        <v>0</v>
      </c>
      <c r="AR65">
        <v>0</v>
      </c>
      <c r="AS65">
        <v>0</v>
      </c>
      <c r="AT65">
        <v>0</v>
      </c>
      <c r="AU65">
        <v>3.9372812025935491</v>
      </c>
    </row>
    <row r="66" spans="1:47" x14ac:dyDescent="0.25">
      <c r="A66" s="146"/>
      <c r="B66" s="1" t="s">
        <v>27</v>
      </c>
      <c r="C66" s="1">
        <v>25</v>
      </c>
      <c r="D66" s="1" t="s">
        <v>64</v>
      </c>
      <c r="E66">
        <v>2.3674835091048752E-8</v>
      </c>
      <c r="F66">
        <v>1.917489717648461E-8</v>
      </c>
      <c r="G66">
        <v>1.3092575719953561E-8</v>
      </c>
      <c r="H66">
        <v>2.1199999324502839E-8</v>
      </c>
      <c r="I66">
        <v>3.342375334276601E-8</v>
      </c>
      <c r="J66">
        <v>3.0422853309297942E-8</v>
      </c>
      <c r="K66">
        <v>1.360454280757848E-8</v>
      </c>
      <c r="L66">
        <v>3.2597053052211611E-8</v>
      </c>
      <c r="M66">
        <v>2.5418511161828911E-8</v>
      </c>
      <c r="N66">
        <v>1.1381746408360929E-7</v>
      </c>
      <c r="O66">
        <v>1.4690773439635489E-4</v>
      </c>
      <c r="P66">
        <v>1.109297020469747E-8</v>
      </c>
      <c r="Q66">
        <v>7.7459063997659843E-9</v>
      </c>
      <c r="R66">
        <v>1.1316288253050369E-8</v>
      </c>
      <c r="S66">
        <v>0</v>
      </c>
      <c r="T66">
        <v>1.692691531662252E-8</v>
      </c>
      <c r="U66">
        <v>0</v>
      </c>
      <c r="V66">
        <v>0</v>
      </c>
      <c r="W66">
        <v>1.1335049433172E-8</v>
      </c>
      <c r="X66">
        <v>1.409404823297763E-6</v>
      </c>
      <c r="Y66">
        <v>0</v>
      </c>
      <c r="Z66">
        <v>1.213772420005201E-4</v>
      </c>
      <c r="AA66">
        <v>4.9927349752319381E-8</v>
      </c>
      <c r="AB66">
        <v>3.2331363436534622E-7</v>
      </c>
      <c r="AC66">
        <v>0</v>
      </c>
      <c r="AD66">
        <v>0</v>
      </c>
      <c r="AE66">
        <v>0</v>
      </c>
      <c r="AF66">
        <v>0</v>
      </c>
      <c r="AG66">
        <v>0</v>
      </c>
      <c r="AH66">
        <v>0</v>
      </c>
      <c r="AI66">
        <v>0</v>
      </c>
      <c r="AJ66">
        <v>0</v>
      </c>
      <c r="AK66">
        <v>0</v>
      </c>
      <c r="AL66">
        <v>0</v>
      </c>
      <c r="AM66">
        <v>3.1007536025364957E-8</v>
      </c>
      <c r="AN66">
        <v>0</v>
      </c>
      <c r="AO66">
        <v>0</v>
      </c>
      <c r="AP66">
        <v>3.8756481393760367E-2</v>
      </c>
      <c r="AQ66">
        <v>0</v>
      </c>
      <c r="AR66">
        <v>0</v>
      </c>
      <c r="AS66">
        <v>0</v>
      </c>
      <c r="AT66">
        <v>0</v>
      </c>
      <c r="AU66">
        <v>7.2659854229161924</v>
      </c>
    </row>
    <row r="67" spans="1:47" x14ac:dyDescent="0.25">
      <c r="A67" s="146"/>
      <c r="B67" s="1" t="s">
        <v>28</v>
      </c>
      <c r="C67" s="1">
        <v>26</v>
      </c>
      <c r="D67" s="1" t="s">
        <v>65</v>
      </c>
      <c r="E67">
        <v>2.0719105804990912E-6</v>
      </c>
      <c r="F67">
        <v>1.675880574000335E-6</v>
      </c>
      <c r="G67">
        <v>1.143630655518131E-6</v>
      </c>
      <c r="H67">
        <v>1.8574142276158169E-6</v>
      </c>
      <c r="I67">
        <v>2.922662512560898E-6</v>
      </c>
      <c r="J67">
        <v>2.6604653005236549E-6</v>
      </c>
      <c r="K67">
        <v>1.2001669794625911E-6</v>
      </c>
      <c r="L67">
        <v>2.8484851998927419E-6</v>
      </c>
      <c r="M67">
        <v>2.2213499325331612E-6</v>
      </c>
      <c r="N67">
        <v>9.956178432843612E-6</v>
      </c>
      <c r="O67">
        <v>2.1110080926920021E-6</v>
      </c>
      <c r="P67">
        <v>9.6948397969930511E-7</v>
      </c>
      <c r="Q67">
        <v>6.7357707990033564E-7</v>
      </c>
      <c r="R67">
        <v>9.8930980280219799E-7</v>
      </c>
      <c r="S67">
        <v>0</v>
      </c>
      <c r="T67">
        <v>1.479248964694907E-6</v>
      </c>
      <c r="U67">
        <v>0</v>
      </c>
      <c r="V67">
        <v>0</v>
      </c>
      <c r="W67">
        <v>6.9224120355078199E-7</v>
      </c>
      <c r="X67">
        <v>6.1976374748031932E-7</v>
      </c>
      <c r="Y67">
        <v>0</v>
      </c>
      <c r="Z67">
        <v>1.424684188628254E-6</v>
      </c>
      <c r="AA67">
        <v>4.3628886671092451E-6</v>
      </c>
      <c r="AB67">
        <v>2.8280711041683811E-5</v>
      </c>
      <c r="AC67">
        <v>0</v>
      </c>
      <c r="AD67">
        <v>0</v>
      </c>
      <c r="AE67">
        <v>0</v>
      </c>
      <c r="AF67">
        <v>0</v>
      </c>
      <c r="AG67">
        <v>0</v>
      </c>
      <c r="AH67">
        <v>1.7814342827217819E-9</v>
      </c>
      <c r="AI67">
        <v>0</v>
      </c>
      <c r="AJ67">
        <v>6.7902759661873623E-10</v>
      </c>
      <c r="AK67">
        <v>0</v>
      </c>
      <c r="AL67">
        <v>0</v>
      </c>
      <c r="AM67">
        <v>2.7193012643901898E-6</v>
      </c>
      <c r="AN67">
        <v>0</v>
      </c>
      <c r="AO67">
        <v>0</v>
      </c>
      <c r="AP67">
        <v>68.260373080374848</v>
      </c>
      <c r="AQ67">
        <v>0</v>
      </c>
      <c r="AR67">
        <v>0</v>
      </c>
      <c r="AS67">
        <v>0</v>
      </c>
      <c r="AT67">
        <v>0</v>
      </c>
      <c r="AU67">
        <v>74.082180708088245</v>
      </c>
    </row>
    <row r="68" spans="1:47" x14ac:dyDescent="0.25">
      <c r="A68" s="146"/>
      <c r="B68" s="1" t="s">
        <v>29</v>
      </c>
      <c r="C68" s="1">
        <v>27</v>
      </c>
      <c r="D68" s="1" t="s">
        <v>66</v>
      </c>
      <c r="E68">
        <v>1.128202983237418E-6</v>
      </c>
      <c r="F68">
        <v>9.1277517065620722E-7</v>
      </c>
      <c r="G68">
        <v>6.2316898369451636E-7</v>
      </c>
      <c r="H68">
        <v>1.0083397020662559E-6</v>
      </c>
      <c r="I68">
        <v>1.590475439736546E-6</v>
      </c>
      <c r="J68">
        <v>1.4476501470653069E-6</v>
      </c>
      <c r="K68">
        <v>6.4601902349851956E-7</v>
      </c>
      <c r="L68">
        <v>1.5513790461061651E-6</v>
      </c>
      <c r="M68">
        <v>1.209712925880855E-6</v>
      </c>
      <c r="N68">
        <v>5.4161527054393651E-6</v>
      </c>
      <c r="O68">
        <v>5.8376318450732918E-4</v>
      </c>
      <c r="P68">
        <v>5.2794319721511307E-7</v>
      </c>
      <c r="Q68">
        <v>3.6703713222466549E-7</v>
      </c>
      <c r="R68">
        <v>5.3851540607862286E-7</v>
      </c>
      <c r="S68">
        <v>0</v>
      </c>
      <c r="T68">
        <v>8.0558391708256619E-7</v>
      </c>
      <c r="U68">
        <v>0</v>
      </c>
      <c r="V68">
        <v>0</v>
      </c>
      <c r="W68">
        <v>3.769557970643373E-7</v>
      </c>
      <c r="X68">
        <v>3.3754073412595592E-7</v>
      </c>
      <c r="Y68">
        <v>0</v>
      </c>
      <c r="Z68">
        <v>7.7439358511051278E-7</v>
      </c>
      <c r="AA68">
        <v>2.376173225226328E-6</v>
      </c>
      <c r="AB68">
        <v>1.5383949778139971E-5</v>
      </c>
      <c r="AC68">
        <v>0</v>
      </c>
      <c r="AD68">
        <v>0</v>
      </c>
      <c r="AE68">
        <v>0</v>
      </c>
      <c r="AF68">
        <v>0</v>
      </c>
      <c r="AG68">
        <v>0</v>
      </c>
      <c r="AH68">
        <v>9.701491113973446E-10</v>
      </c>
      <c r="AI68">
        <v>0</v>
      </c>
      <c r="AJ68">
        <v>2.1388517602224701E-9</v>
      </c>
      <c r="AK68">
        <v>0</v>
      </c>
      <c r="AL68">
        <v>0</v>
      </c>
      <c r="AM68">
        <v>1.4744812003831619E-6</v>
      </c>
      <c r="AN68">
        <v>0</v>
      </c>
      <c r="AO68">
        <v>0</v>
      </c>
      <c r="AP68">
        <v>1.8447544902398787</v>
      </c>
      <c r="AQ68">
        <v>0</v>
      </c>
      <c r="AR68">
        <v>0</v>
      </c>
      <c r="AS68">
        <v>0</v>
      </c>
      <c r="AT68">
        <v>0</v>
      </c>
      <c r="AU68">
        <v>13.50172152815024</v>
      </c>
    </row>
    <row r="69" spans="1:47" x14ac:dyDescent="0.25">
      <c r="A69" s="146"/>
      <c r="B69" s="1" t="s">
        <v>30</v>
      </c>
      <c r="C69" s="1">
        <v>28</v>
      </c>
      <c r="D69" s="1" t="s">
        <v>67</v>
      </c>
      <c r="E69">
        <v>2.133985037680243E-7</v>
      </c>
      <c r="F69">
        <v>1.7243179085525319E-7</v>
      </c>
      <c r="G69">
        <v>1.1745379077274171E-7</v>
      </c>
      <c r="H69">
        <v>1.9367655452574641E-7</v>
      </c>
      <c r="I69">
        <v>3.0177972237251608E-7</v>
      </c>
      <c r="J69">
        <v>2.7481496532206699E-7</v>
      </c>
      <c r="K69">
        <v>1.3806785009400329E-7</v>
      </c>
      <c r="L69">
        <v>2.9314089283695542E-7</v>
      </c>
      <c r="M69">
        <v>2.2868511495489791E-7</v>
      </c>
      <c r="N69">
        <v>1.0294691948297621E-6</v>
      </c>
      <c r="O69">
        <v>5.6413207739243039E-7</v>
      </c>
      <c r="P69">
        <v>9.9822930212530153E-8</v>
      </c>
      <c r="Q69">
        <v>6.9176357106181914E-8</v>
      </c>
      <c r="R69">
        <v>1.020386086004482E-7</v>
      </c>
      <c r="S69">
        <v>0</v>
      </c>
      <c r="T69">
        <v>1.522804792719737E-7</v>
      </c>
      <c r="U69">
        <v>0</v>
      </c>
      <c r="V69">
        <v>0</v>
      </c>
      <c r="W69">
        <v>7.1288474465426455E-8</v>
      </c>
      <c r="X69">
        <v>6.3782984554634015E-8</v>
      </c>
      <c r="Y69">
        <v>0</v>
      </c>
      <c r="Z69">
        <v>1.478491201964726E-7</v>
      </c>
      <c r="AA69">
        <v>4.4898984227582019E-7</v>
      </c>
      <c r="AB69">
        <v>2.9247931791803239E-6</v>
      </c>
      <c r="AC69">
        <v>0</v>
      </c>
      <c r="AD69">
        <v>0</v>
      </c>
      <c r="AE69">
        <v>0</v>
      </c>
      <c r="AF69">
        <v>0</v>
      </c>
      <c r="AG69">
        <v>0</v>
      </c>
      <c r="AH69">
        <v>0</v>
      </c>
      <c r="AI69">
        <v>0</v>
      </c>
      <c r="AJ69">
        <v>2.127351261688661E-10</v>
      </c>
      <c r="AK69">
        <v>0</v>
      </c>
      <c r="AL69">
        <v>0</v>
      </c>
      <c r="AM69">
        <v>2.8491731295350968E-7</v>
      </c>
      <c r="AN69">
        <v>0</v>
      </c>
      <c r="AO69">
        <v>0</v>
      </c>
      <c r="AP69">
        <v>0.34740851840704912</v>
      </c>
      <c r="AQ69">
        <v>0</v>
      </c>
      <c r="AR69">
        <v>0</v>
      </c>
      <c r="AS69">
        <v>0</v>
      </c>
      <c r="AT69">
        <v>0</v>
      </c>
      <c r="AU69">
        <v>0.95289916148340881</v>
      </c>
    </row>
    <row r="70" spans="1:47" x14ac:dyDescent="0.25">
      <c r="A70" s="146"/>
      <c r="B70" s="1" t="s">
        <v>31</v>
      </c>
      <c r="C70" s="1">
        <v>29</v>
      </c>
      <c r="D70" s="1" t="s">
        <v>68</v>
      </c>
      <c r="E70">
        <v>2.3840535550759419E-9</v>
      </c>
      <c r="F70">
        <v>1.947067203074617E-9</v>
      </c>
      <c r="G70">
        <v>1.332358168898857E-9</v>
      </c>
      <c r="H70">
        <v>2.2137780904833181E-9</v>
      </c>
      <c r="I70">
        <v>3.2222260730806109E-9</v>
      </c>
      <c r="J70">
        <v>3.1264636816483152E-9</v>
      </c>
      <c r="K70">
        <v>0</v>
      </c>
      <c r="L70">
        <v>3.328697857339366E-9</v>
      </c>
      <c r="M70">
        <v>2.597266108165786E-9</v>
      </c>
      <c r="N70">
        <v>1.171659547168555E-8</v>
      </c>
      <c r="O70">
        <v>6.0548981968441646E-9</v>
      </c>
      <c r="P70">
        <v>1.1399888023280971E-9</v>
      </c>
      <c r="Q70">
        <v>7.8470452228648413E-10</v>
      </c>
      <c r="R70">
        <v>1.15997972259942E-9</v>
      </c>
      <c r="S70">
        <v>0</v>
      </c>
      <c r="T70">
        <v>1.729470202386684E-9</v>
      </c>
      <c r="U70">
        <v>0</v>
      </c>
      <c r="V70">
        <v>0</v>
      </c>
      <c r="W70">
        <v>8.0081998027695387E-10</v>
      </c>
      <c r="X70">
        <v>7.2428769244183876E-10</v>
      </c>
      <c r="Y70">
        <v>0</v>
      </c>
      <c r="Z70">
        <v>1.6569782974560661E-9</v>
      </c>
      <c r="AA70">
        <v>3.6091182678819151E-9</v>
      </c>
      <c r="AB70">
        <v>3.329396950252283E-8</v>
      </c>
      <c r="AC70">
        <v>0</v>
      </c>
      <c r="AD70">
        <v>0</v>
      </c>
      <c r="AE70">
        <v>0</v>
      </c>
      <c r="AF70">
        <v>0</v>
      </c>
      <c r="AG70">
        <v>0</v>
      </c>
      <c r="AH70">
        <v>0</v>
      </c>
      <c r="AI70">
        <v>0</v>
      </c>
      <c r="AJ70">
        <v>0</v>
      </c>
      <c r="AK70">
        <v>0</v>
      </c>
      <c r="AL70">
        <v>0</v>
      </c>
      <c r="AM70">
        <v>2.67586269165868E-9</v>
      </c>
      <c r="AN70">
        <v>0</v>
      </c>
      <c r="AO70">
        <v>0</v>
      </c>
      <c r="AP70">
        <v>3.9395708979480578E-3</v>
      </c>
      <c r="AQ70">
        <v>0</v>
      </c>
      <c r="AR70">
        <v>0</v>
      </c>
      <c r="AS70">
        <v>0</v>
      </c>
      <c r="AT70">
        <v>0</v>
      </c>
      <c r="AU70">
        <v>1.077564934631392E-2</v>
      </c>
    </row>
    <row r="71" spans="1:47" x14ac:dyDescent="0.25">
      <c r="A71" s="146"/>
      <c r="B71" s="1" t="s">
        <v>32</v>
      </c>
      <c r="C71" s="1">
        <v>30</v>
      </c>
      <c r="D71" s="1" t="s">
        <v>69</v>
      </c>
      <c r="E71">
        <v>1.1972065817767481E-6</v>
      </c>
      <c r="F71">
        <v>1.098665075167886E-6</v>
      </c>
      <c r="G71">
        <v>6.9668932081500552E-7</v>
      </c>
      <c r="H71">
        <v>2.6783499550016808E-6</v>
      </c>
      <c r="I71">
        <v>6.1229101422139834E-6</v>
      </c>
      <c r="J71">
        <v>2.7150183192533009E-6</v>
      </c>
      <c r="K71">
        <v>2.911835741989257E-5</v>
      </c>
      <c r="L71">
        <v>6.3651018416361544E-6</v>
      </c>
      <c r="M71">
        <v>1.9985487075900391E-6</v>
      </c>
      <c r="N71">
        <v>1.13657192441914E-5</v>
      </c>
      <c r="O71">
        <v>1.1880911289733351E-5</v>
      </c>
      <c r="P71">
        <v>1.565923740897701E-6</v>
      </c>
      <c r="Q71">
        <v>3.6993912977610972E-7</v>
      </c>
      <c r="R71">
        <v>3.8054213952579429E-7</v>
      </c>
      <c r="S71">
        <v>0</v>
      </c>
      <c r="T71">
        <v>4.5564333066794163E-7</v>
      </c>
      <c r="U71">
        <v>0</v>
      </c>
      <c r="V71">
        <v>0</v>
      </c>
      <c r="W71">
        <v>3.4664666589174752E-7</v>
      </c>
      <c r="X71">
        <v>4.45970903081991E-7</v>
      </c>
      <c r="Y71">
        <v>7.0651916972759061E-6</v>
      </c>
      <c r="Z71">
        <v>5.5963526591090256E-6</v>
      </c>
      <c r="AA71">
        <v>9.7579047069849478E-6</v>
      </c>
      <c r="AB71">
        <v>1.59360966671854E-5</v>
      </c>
      <c r="AC71">
        <v>2.4070793529757058E-7</v>
      </c>
      <c r="AD71">
        <v>1.4273152234416971E-7</v>
      </c>
      <c r="AE71">
        <v>9.684851248121614E-7</v>
      </c>
      <c r="AF71">
        <v>3.4168998324864703E-8</v>
      </c>
      <c r="AG71">
        <v>0</v>
      </c>
      <c r="AH71">
        <v>2.5103229947713451E-8</v>
      </c>
      <c r="AI71">
        <v>9.9881441338500999E-8</v>
      </c>
      <c r="AJ71">
        <v>2.7203984744920698E-6</v>
      </c>
      <c r="AK71">
        <v>0</v>
      </c>
      <c r="AL71">
        <v>1.78424952513788E-6</v>
      </c>
      <c r="AM71">
        <v>3.0687084628934772E-7</v>
      </c>
      <c r="AN71">
        <v>0</v>
      </c>
      <c r="AO71">
        <v>1.300612832212078E-6</v>
      </c>
      <c r="AP71">
        <v>0</v>
      </c>
      <c r="AQ71">
        <v>0</v>
      </c>
      <c r="AR71">
        <v>0</v>
      </c>
      <c r="AS71">
        <v>0</v>
      </c>
      <c r="AT71">
        <v>0</v>
      </c>
      <c r="AU71">
        <v>4.7136894317765847</v>
      </c>
    </row>
    <row r="72" spans="1:47" x14ac:dyDescent="0.25">
      <c r="A72" s="146"/>
      <c r="B72" s="1" t="s">
        <v>33</v>
      </c>
      <c r="C72" s="1">
        <v>31</v>
      </c>
      <c r="D72" s="1" t="s">
        <v>70</v>
      </c>
      <c r="E72">
        <v>2.256532427046421E-7</v>
      </c>
      <c r="F72">
        <v>1.82514207913719E-7</v>
      </c>
      <c r="G72">
        <v>1.2454875454479991E-7</v>
      </c>
      <c r="H72">
        <v>2.0232650911045979E-7</v>
      </c>
      <c r="I72">
        <v>3.1832020002589188E-7</v>
      </c>
      <c r="J72">
        <v>2.8976470524417762E-7</v>
      </c>
      <c r="K72">
        <v>1.3079476623065649E-7</v>
      </c>
      <c r="L72">
        <v>3.1022703731567361E-7</v>
      </c>
      <c r="M72">
        <v>2.419272629498481E-7</v>
      </c>
      <c r="N72">
        <v>1.0843926734098349E-6</v>
      </c>
      <c r="O72">
        <v>2.8992499074206911E-5</v>
      </c>
      <c r="P72">
        <v>1.05586772999858E-7</v>
      </c>
      <c r="Q72">
        <v>7.3356864446336543E-8</v>
      </c>
      <c r="R72">
        <v>1.077485102309224E-7</v>
      </c>
      <c r="S72">
        <v>0</v>
      </c>
      <c r="T72">
        <v>1.611049419935753E-7</v>
      </c>
      <c r="U72">
        <v>0</v>
      </c>
      <c r="V72">
        <v>0</v>
      </c>
      <c r="W72">
        <v>7.5393547824106284E-8</v>
      </c>
      <c r="X72">
        <v>6.7498180162131679E-8</v>
      </c>
      <c r="Y72">
        <v>0</v>
      </c>
      <c r="Z72">
        <v>1.5515841492920701E-7</v>
      </c>
      <c r="AA72">
        <v>4.7515992819443459E-7</v>
      </c>
      <c r="AB72">
        <v>3.0802461850167309E-6</v>
      </c>
      <c r="AC72">
        <v>0</v>
      </c>
      <c r="AD72">
        <v>0</v>
      </c>
      <c r="AE72">
        <v>0</v>
      </c>
      <c r="AF72">
        <v>0</v>
      </c>
      <c r="AG72">
        <v>0</v>
      </c>
      <c r="AH72">
        <v>0</v>
      </c>
      <c r="AI72">
        <v>0</v>
      </c>
      <c r="AJ72">
        <v>7.6114571688588599E-11</v>
      </c>
      <c r="AK72">
        <v>0</v>
      </c>
      <c r="AL72">
        <v>0</v>
      </c>
      <c r="AM72">
        <v>2.9623065660384619E-7</v>
      </c>
      <c r="AN72">
        <v>0</v>
      </c>
      <c r="AO72">
        <v>0</v>
      </c>
      <c r="AP72">
        <v>0.36863577447102963</v>
      </c>
      <c r="AQ72">
        <v>0</v>
      </c>
      <c r="AR72">
        <v>0</v>
      </c>
      <c r="AS72">
        <v>0</v>
      </c>
      <c r="AT72">
        <v>0</v>
      </c>
      <c r="AU72">
        <v>1.4217338179571799</v>
      </c>
    </row>
    <row r="73" spans="1:47" x14ac:dyDescent="0.25">
      <c r="A73" s="146"/>
      <c r="B73" s="1" t="s">
        <v>34</v>
      </c>
      <c r="C73" s="1">
        <v>32</v>
      </c>
      <c r="D73" s="1" t="s">
        <v>71</v>
      </c>
      <c r="E73">
        <v>7.7387292098355103E-5</v>
      </c>
      <c r="F73">
        <v>4.5466760709906602E-4</v>
      </c>
      <c r="G73">
        <v>2.037335927728445E-4</v>
      </c>
      <c r="H73">
        <v>4.0025126582035947E-3</v>
      </c>
      <c r="I73">
        <v>2.5112281690482332E-3</v>
      </c>
      <c r="J73">
        <v>5.8912584669089971E-4</v>
      </c>
      <c r="K73">
        <v>0.25333388029810427</v>
      </c>
      <c r="L73">
        <v>1.645335464908115E-2</v>
      </c>
      <c r="M73">
        <v>1.542580471213157E-3</v>
      </c>
      <c r="N73">
        <v>3.1326603158202192E-3</v>
      </c>
      <c r="O73">
        <v>3.1008392182687999E-3</v>
      </c>
      <c r="P73">
        <v>3.8670408554872292E-4</v>
      </c>
      <c r="Q73">
        <v>3.177898334220052E-5</v>
      </c>
      <c r="R73">
        <v>0</v>
      </c>
      <c r="S73">
        <v>0</v>
      </c>
      <c r="T73">
        <v>2.6979287380846291E-4</v>
      </c>
      <c r="U73">
        <v>5.0423067230893513E-4</v>
      </c>
      <c r="V73">
        <v>2.219774310305503E-4</v>
      </c>
      <c r="W73">
        <v>1.3444313030951739E-4</v>
      </c>
      <c r="X73">
        <v>2.7623617614122841E-4</v>
      </c>
      <c r="Y73">
        <v>3.8900182646737433E-2</v>
      </c>
      <c r="Z73">
        <v>3.7510297638871037E-2</v>
      </c>
      <c r="AA73">
        <v>2.5228757138256751E-2</v>
      </c>
      <c r="AB73">
        <v>1.0086393473192721E-3</v>
      </c>
      <c r="AC73">
        <v>0.14158990002061289</v>
      </c>
      <c r="AD73">
        <v>0.3368314366864138</v>
      </c>
      <c r="AE73">
        <v>1.4348471857906539E-7</v>
      </c>
      <c r="AF73">
        <v>4.1653515832406306E-3</v>
      </c>
      <c r="AG73">
        <v>6.8718616748527771E-4</v>
      </c>
      <c r="AH73">
        <v>6.4687548425379612E-4</v>
      </c>
      <c r="AI73">
        <v>5.9090622525376857E-3</v>
      </c>
      <c r="AJ73">
        <v>4.4607788357972411E-2</v>
      </c>
      <c r="AK73">
        <v>0</v>
      </c>
      <c r="AL73">
        <v>4.3177275121962982E-2</v>
      </c>
      <c r="AM73">
        <v>1.4514530691233599E-4</v>
      </c>
      <c r="AN73">
        <v>0</v>
      </c>
      <c r="AO73">
        <v>0.1122382699325109</v>
      </c>
      <c r="AP73">
        <v>0</v>
      </c>
      <c r="AQ73">
        <v>0</v>
      </c>
      <c r="AR73">
        <v>0</v>
      </c>
      <c r="AS73">
        <v>0</v>
      </c>
      <c r="AT73">
        <v>0</v>
      </c>
      <c r="AU73">
        <v>7212.3069518900566</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9.2343006185108805E-6</v>
      </c>
      <c r="F76">
        <v>3.6703171916744191E-5</v>
      </c>
      <c r="G76">
        <v>5.6408662747466058E-5</v>
      </c>
      <c r="H76">
        <v>1.203494568646041E-4</v>
      </c>
      <c r="I76">
        <v>2.3830971635834721E-4</v>
      </c>
      <c r="J76">
        <v>1.5917881451965599E-4</v>
      </c>
      <c r="K76">
        <v>4.6348716562258237E-5</v>
      </c>
      <c r="L76">
        <v>1.1970523029679621E-5</v>
      </c>
      <c r="M76">
        <v>1.0840913692571781E-4</v>
      </c>
      <c r="N76">
        <v>2.1109123128496472E-3</v>
      </c>
      <c r="O76">
        <v>9.427901574129221E-4</v>
      </c>
      <c r="P76">
        <v>8.6849073598072252E-5</v>
      </c>
      <c r="Q76">
        <v>3.3052371334030712E-5</v>
      </c>
      <c r="R76">
        <v>1.7886397344340839E-5</v>
      </c>
      <c r="S76">
        <v>0</v>
      </c>
      <c r="T76">
        <v>3.1288022141750328E-6</v>
      </c>
      <c r="U76">
        <v>3.811165506841786E-5</v>
      </c>
      <c r="V76">
        <v>2.841790873132887E-5</v>
      </c>
      <c r="W76">
        <v>4.4782182933636317E-5</v>
      </c>
      <c r="X76">
        <v>4.5782828018464249E-5</v>
      </c>
      <c r="Y76">
        <v>2.7386229987743911E-4</v>
      </c>
      <c r="Z76">
        <v>1.091281418061756E-4</v>
      </c>
      <c r="AA76">
        <v>1.7973392866053869E-5</v>
      </c>
      <c r="AB76">
        <v>2.7224349287020631E-5</v>
      </c>
      <c r="AC76">
        <v>2.4423118925454429E-6</v>
      </c>
      <c r="AD76">
        <v>2.3407600583072979E-6</v>
      </c>
      <c r="AE76">
        <v>9.0011737574661136E-6</v>
      </c>
      <c r="AF76">
        <v>1.0923890195956031E-5</v>
      </c>
      <c r="AG76">
        <v>3.192961025488079E-7</v>
      </c>
      <c r="AH76">
        <v>1.895728007723421E-5</v>
      </c>
      <c r="AI76">
        <v>3.0469140255766519E-6</v>
      </c>
      <c r="AJ76">
        <v>4.0191314780162828E-5</v>
      </c>
      <c r="AK76">
        <v>0</v>
      </c>
      <c r="AL76">
        <v>3.7618093720716237E-5</v>
      </c>
      <c r="AM76">
        <v>8.8152078393238743E-4</v>
      </c>
      <c r="AN76">
        <v>0</v>
      </c>
      <c r="AO76">
        <v>1.8744671180381969E-6</v>
      </c>
      <c r="AP76">
        <v>73.796911238470074</v>
      </c>
      <c r="AQ76">
        <v>0</v>
      </c>
      <c r="AR76">
        <v>5.0561545998832349</v>
      </c>
      <c r="AS76">
        <v>0</v>
      </c>
      <c r="AT76">
        <v>0</v>
      </c>
      <c r="AU76">
        <v>384.12584020261608</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U84" si="0">E5+E42</f>
        <v>0.13637041506306088</v>
      </c>
      <c r="F79">
        <f t="shared" si="0"/>
        <v>0.20410307298027941</v>
      </c>
      <c r="G79">
        <f t="shared" si="0"/>
        <v>2.0002620942560447E-5</v>
      </c>
      <c r="H79">
        <f t="shared" si="0"/>
        <v>7.9812072543311255E-10</v>
      </c>
      <c r="I79">
        <f t="shared" si="0"/>
        <v>8.7030646384281869E-11</v>
      </c>
      <c r="J79">
        <f t="shared" si="0"/>
        <v>1.2116929284711592E-3</v>
      </c>
      <c r="K79">
        <f t="shared" si="0"/>
        <v>1.2970312507940877E-5</v>
      </c>
      <c r="L79">
        <f t="shared" si="0"/>
        <v>2.0922888418931725E-4</v>
      </c>
      <c r="M79">
        <f t="shared" si="0"/>
        <v>5.952729300361916E-4</v>
      </c>
      <c r="N79">
        <f t="shared" si="0"/>
        <v>2.5431825588892901E-10</v>
      </c>
      <c r="O79">
        <f t="shared" si="0"/>
        <v>3.6289610521588538E-10</v>
      </c>
      <c r="P79">
        <f t="shared" si="0"/>
        <v>2.8276198262734108E-3</v>
      </c>
      <c r="Q79">
        <f t="shared" si="0"/>
        <v>3.6474509380807043E-3</v>
      </c>
      <c r="R79">
        <f t="shared" si="0"/>
        <v>8.3061266040510559E-7</v>
      </c>
      <c r="S79">
        <f t="shared" si="0"/>
        <v>0</v>
      </c>
      <c r="T79">
        <f t="shared" si="0"/>
        <v>1.1685859980040689E-6</v>
      </c>
      <c r="U79">
        <f t="shared" si="0"/>
        <v>5.4273919082634694E-9</v>
      </c>
      <c r="V79">
        <f t="shared" si="0"/>
        <v>1.1126266404229701E-8</v>
      </c>
      <c r="W79">
        <f t="shared" si="0"/>
        <v>3.8117603946874023E-4</v>
      </c>
      <c r="X79">
        <f t="shared" si="0"/>
        <v>2.4939803322057599E-4</v>
      </c>
      <c r="Y79">
        <f t="shared" si="0"/>
        <v>0</v>
      </c>
      <c r="Z79">
        <f t="shared" si="0"/>
        <v>2.3498512785454662E-6</v>
      </c>
      <c r="AA79">
        <f t="shared" si="0"/>
        <v>3.18893108309759E-4</v>
      </c>
      <c r="AB79">
        <f t="shared" si="0"/>
        <v>2.1405572085002236E-4</v>
      </c>
      <c r="AC79">
        <f t="shared" si="0"/>
        <v>6.2585559617722535E-5</v>
      </c>
      <c r="AD79">
        <f t="shared" si="0"/>
        <v>2.263965787552305E-4</v>
      </c>
      <c r="AE79">
        <f t="shared" si="0"/>
        <v>6.3440135669333637E-4</v>
      </c>
      <c r="AF79">
        <f t="shared" si="0"/>
        <v>1.9264916695311972E-5</v>
      </c>
      <c r="AG79">
        <f t="shared" si="0"/>
        <v>0</v>
      </c>
      <c r="AH79">
        <f t="shared" si="0"/>
        <v>2.9037929545493434E-4</v>
      </c>
      <c r="AI79">
        <f t="shared" si="0"/>
        <v>2.2474453254033165E-3</v>
      </c>
      <c r="AJ79">
        <f t="shared" si="0"/>
        <v>3.0720131963590585E-4</v>
      </c>
      <c r="AK79">
        <f t="shared" si="0"/>
        <v>0</v>
      </c>
      <c r="AL79">
        <f t="shared" si="0"/>
        <v>3.1167413767534775E-4</v>
      </c>
      <c r="AM79">
        <f t="shared" si="0"/>
        <v>1.8410791675019632E-4</v>
      </c>
      <c r="AN79">
        <f t="shared" si="0"/>
        <v>0</v>
      </c>
      <c r="AO79">
        <f t="shared" si="0"/>
        <v>1.0451018164457119E-3</v>
      </c>
      <c r="AP79">
        <f t="shared" si="0"/>
        <v>33682.50984507634</v>
      </c>
      <c r="AQ79">
        <f t="shared" si="0"/>
        <v>0</v>
      </c>
      <c r="AR79">
        <f t="shared" si="0"/>
        <v>2083.4241774869715</v>
      </c>
      <c r="AS79">
        <f t="shared" si="0"/>
        <v>18879.819620209189</v>
      </c>
      <c r="AT79">
        <f t="shared" si="0"/>
        <v>86923.990377510403</v>
      </c>
      <c r="AU79">
        <f t="shared" si="0"/>
        <v>18855.6214048785</v>
      </c>
    </row>
    <row r="80" spans="1:47" x14ac:dyDescent="0.25">
      <c r="A80" s="146"/>
      <c r="B80" s="1" t="s">
        <v>4</v>
      </c>
      <c r="C80" s="1" t="s">
        <v>4</v>
      </c>
      <c r="D80" s="1" t="s">
        <v>41</v>
      </c>
      <c r="E80">
        <f t="shared" si="0"/>
        <v>6.7575985013135678E-2</v>
      </c>
      <c r="F80">
        <f t="shared" si="0"/>
        <v>0.12524701103217359</v>
      </c>
      <c r="G80">
        <f t="shared" si="0"/>
        <v>1.9009281640301268E-3</v>
      </c>
      <c r="H80">
        <f t="shared" si="0"/>
        <v>3.6248857774452312E-4</v>
      </c>
      <c r="I80">
        <f t="shared" si="0"/>
        <v>2.7411219954998592E-3</v>
      </c>
      <c r="J80">
        <f t="shared" si="0"/>
        <v>6.9465625212419158E-3</v>
      </c>
      <c r="K80">
        <f t="shared" si="0"/>
        <v>1.2034174773255666E-4</v>
      </c>
      <c r="L80">
        <f t="shared" si="0"/>
        <v>3.0252815042743068E-2</v>
      </c>
      <c r="M80">
        <f t="shared" si="0"/>
        <v>1.5135513746358253E-2</v>
      </c>
      <c r="N80">
        <f t="shared" si="0"/>
        <v>5.4629785105744814E-3</v>
      </c>
      <c r="O80">
        <f t="shared" si="0"/>
        <v>3.5809895950606324E-5</v>
      </c>
      <c r="P80">
        <f t="shared" si="0"/>
        <v>3.0193965316085807E-3</v>
      </c>
      <c r="Q80">
        <f t="shared" si="0"/>
        <v>2.2979580842180181E-3</v>
      </c>
      <c r="R80">
        <f t="shared" si="0"/>
        <v>6.1898718856657012E-4</v>
      </c>
      <c r="S80">
        <f t="shared" si="0"/>
        <v>0</v>
      </c>
      <c r="T80">
        <f t="shared" si="0"/>
        <v>9.4915801616940953E-4</v>
      </c>
      <c r="U80">
        <f t="shared" si="0"/>
        <v>2.817365180203168E-3</v>
      </c>
      <c r="V80">
        <f t="shared" si="0"/>
        <v>7.490816112568615E-3</v>
      </c>
      <c r="W80">
        <f t="shared" si="0"/>
        <v>1.0280911384854902E-2</v>
      </c>
      <c r="X80">
        <f t="shared" si="0"/>
        <v>8.2018319475206537E-3</v>
      </c>
      <c r="Y80">
        <f t="shared" si="0"/>
        <v>9.6576974973213846E-4</v>
      </c>
      <c r="Z80">
        <f t="shared" si="0"/>
        <v>2.9536726408718544E-3</v>
      </c>
      <c r="AA80">
        <f t="shared" si="0"/>
        <v>4.633930498949388E-2</v>
      </c>
      <c r="AB80">
        <f t="shared" si="0"/>
        <v>1.722642830052471E-4</v>
      </c>
      <c r="AC80">
        <f t="shared" si="0"/>
        <v>2.796018283650204E-3</v>
      </c>
      <c r="AD80">
        <f t="shared" si="0"/>
        <v>4.3792867769684354E-3</v>
      </c>
      <c r="AE80">
        <f t="shared" si="0"/>
        <v>5.2079457925408301E-3</v>
      </c>
      <c r="AF80">
        <f t="shared" si="0"/>
        <v>2.0589657227868746E-6</v>
      </c>
      <c r="AG80">
        <f t="shared" si="0"/>
        <v>0</v>
      </c>
      <c r="AH80">
        <f t="shared" si="0"/>
        <v>4.1183664057740039E-5</v>
      </c>
      <c r="AI80">
        <f t="shared" si="0"/>
        <v>3.0433668523284019E-3</v>
      </c>
      <c r="AJ80">
        <f t="shared" si="0"/>
        <v>1.0692061986208659E-3</v>
      </c>
      <c r="AK80">
        <f t="shared" si="0"/>
        <v>0</v>
      </c>
      <c r="AL80">
        <f t="shared" si="0"/>
        <v>1.0872459714419665E-3</v>
      </c>
      <c r="AM80">
        <f t="shared" si="0"/>
        <v>9.9680476193656723E-4</v>
      </c>
      <c r="AN80">
        <f t="shared" si="0"/>
        <v>0</v>
      </c>
      <c r="AO80">
        <f t="shared" si="0"/>
        <v>3.3556801677167279E-3</v>
      </c>
      <c r="AP80">
        <f t="shared" si="0"/>
        <v>100468.90711399536</v>
      </c>
      <c r="AQ80">
        <f t="shared" si="0"/>
        <v>337.4910614826876</v>
      </c>
      <c r="AR80">
        <f t="shared" si="0"/>
        <v>0</v>
      </c>
      <c r="AS80">
        <f t="shared" si="0"/>
        <v>62137.524598909629</v>
      </c>
      <c r="AT80">
        <f t="shared" si="0"/>
        <v>174993.7140390308</v>
      </c>
      <c r="AU80">
        <f t="shared" si="0"/>
        <v>47899.241578669738</v>
      </c>
    </row>
    <row r="81" spans="1:47" x14ac:dyDescent="0.25">
      <c r="A81" s="146"/>
      <c r="B81" s="1" t="s">
        <v>5</v>
      </c>
      <c r="C81" s="1" t="s">
        <v>5</v>
      </c>
      <c r="D81" s="1" t="s">
        <v>42</v>
      </c>
      <c r="E81">
        <f t="shared" si="0"/>
        <v>2.4830193475792891E-3</v>
      </c>
      <c r="F81">
        <f t="shared" si="0"/>
        <v>7.8970991146865184E-4</v>
      </c>
      <c r="G81">
        <f t="shared" si="0"/>
        <v>1.3025861164846579E-2</v>
      </c>
      <c r="H81">
        <f t="shared" si="0"/>
        <v>4.1754825549019173E-4</v>
      </c>
      <c r="I81">
        <f t="shared" si="0"/>
        <v>5.2370600426794849E-4</v>
      </c>
      <c r="J81">
        <f t="shared" si="0"/>
        <v>2.8253221029586454E-4</v>
      </c>
      <c r="K81">
        <f t="shared" si="0"/>
        <v>2.731480034765634E-5</v>
      </c>
      <c r="L81">
        <f t="shared" si="0"/>
        <v>5.7065099654397345E-4</v>
      </c>
      <c r="M81">
        <f t="shared" si="0"/>
        <v>1.9288192352871777E-4</v>
      </c>
      <c r="N81">
        <f t="shared" si="0"/>
        <v>7.9487364555005046E-5</v>
      </c>
      <c r="O81">
        <f t="shared" si="0"/>
        <v>4.2225052257810651E-5</v>
      </c>
      <c r="P81">
        <f t="shared" si="0"/>
        <v>3.4920693288578559E-3</v>
      </c>
      <c r="Q81">
        <f t="shared" si="0"/>
        <v>5.2491021005285029E-4</v>
      </c>
      <c r="R81">
        <f t="shared" si="0"/>
        <v>3.1135166931198241E-6</v>
      </c>
      <c r="S81">
        <f t="shared" si="0"/>
        <v>0</v>
      </c>
      <c r="T81">
        <f t="shared" si="0"/>
        <v>3.3925728931677446E-4</v>
      </c>
      <c r="U81">
        <f t="shared" si="0"/>
        <v>9.4500236587996447E-4</v>
      </c>
      <c r="V81">
        <f t="shared" si="0"/>
        <v>1.3856238138188893E-3</v>
      </c>
      <c r="W81">
        <f t="shared" si="0"/>
        <v>1.1016364819312549E-3</v>
      </c>
      <c r="X81">
        <f t="shared" si="0"/>
        <v>1.2423842004731245E-3</v>
      </c>
      <c r="Y81">
        <f t="shared" si="0"/>
        <v>7.7035705065969547E-6</v>
      </c>
      <c r="Z81">
        <f t="shared" si="0"/>
        <v>3.7198523496164215E-5</v>
      </c>
      <c r="AA81">
        <f t="shared" si="0"/>
        <v>8.6926809835974426E-4</v>
      </c>
      <c r="AB81">
        <f t="shared" si="0"/>
        <v>1.8655609917053904E-5</v>
      </c>
      <c r="AC81">
        <f t="shared" si="0"/>
        <v>1.3414635811058551E-6</v>
      </c>
      <c r="AD81">
        <f t="shared" si="0"/>
        <v>1.0628894425492899E-6</v>
      </c>
      <c r="AE81">
        <f t="shared" si="0"/>
        <v>5.8109247946678199E-6</v>
      </c>
      <c r="AF81">
        <f t="shared" si="0"/>
        <v>1.0499338088704868E-6</v>
      </c>
      <c r="AG81">
        <f t="shared" si="0"/>
        <v>1.6737074109705688E-7</v>
      </c>
      <c r="AH81">
        <f t="shared" si="0"/>
        <v>7.8277717290387713E-6</v>
      </c>
      <c r="AI81">
        <f t="shared" si="0"/>
        <v>1.5758091903484424E-6</v>
      </c>
      <c r="AJ81">
        <f t="shared" si="0"/>
        <v>2.5020722323551223E-4</v>
      </c>
      <c r="AK81">
        <f t="shared" si="0"/>
        <v>0</v>
      </c>
      <c r="AL81">
        <f t="shared" si="0"/>
        <v>2.5426876523118277E-4</v>
      </c>
      <c r="AM81">
        <f t="shared" si="0"/>
        <v>8.4723732672519381E-4</v>
      </c>
      <c r="AN81">
        <f t="shared" si="0"/>
        <v>0</v>
      </c>
      <c r="AO81">
        <f t="shared" si="0"/>
        <v>8.8600546320342543E-7</v>
      </c>
      <c r="AP81">
        <f t="shared" si="0"/>
        <v>59017.702100749826</v>
      </c>
      <c r="AQ81">
        <f t="shared" si="0"/>
        <v>0</v>
      </c>
      <c r="AR81">
        <f t="shared" si="0"/>
        <v>36352.098775916929</v>
      </c>
      <c r="AS81">
        <f t="shared" si="0"/>
        <v>61693.842441439068</v>
      </c>
      <c r="AT81">
        <f t="shared" si="0"/>
        <v>101972.7394145625</v>
      </c>
      <c r="AU81">
        <f t="shared" si="0"/>
        <v>61603.808443865877</v>
      </c>
    </row>
    <row r="82" spans="1:47" x14ac:dyDescent="0.25">
      <c r="A82" s="146"/>
      <c r="B82" s="1" t="s">
        <v>6</v>
      </c>
      <c r="C82" s="1" t="s">
        <v>6</v>
      </c>
      <c r="D82" s="1" t="s">
        <v>43</v>
      </c>
      <c r="E82">
        <f t="shared" si="0"/>
        <v>2.4625212827291704E-3</v>
      </c>
      <c r="F82">
        <f t="shared" si="0"/>
        <v>2.2823574857638068E-3</v>
      </c>
      <c r="G82">
        <f t="shared" si="0"/>
        <v>8.147035987407977E-3</v>
      </c>
      <c r="H82">
        <f t="shared" si="0"/>
        <v>1.1211989914783001E-2</v>
      </c>
      <c r="I82">
        <f t="shared" si="0"/>
        <v>4.5393603086510702E-4</v>
      </c>
      <c r="J82">
        <f t="shared" si="0"/>
        <v>8.0710988646651432E-4</v>
      </c>
      <c r="K82">
        <f t="shared" si="0"/>
        <v>2.755678126859712E-6</v>
      </c>
      <c r="L82">
        <f t="shared" si="0"/>
        <v>8.626952605254699E-3</v>
      </c>
      <c r="M82">
        <f t="shared" si="0"/>
        <v>2.4535435414491736E-3</v>
      </c>
      <c r="N82">
        <f t="shared" si="0"/>
        <v>9.8648438769424881E-5</v>
      </c>
      <c r="O82">
        <f t="shared" si="0"/>
        <v>1.1434728262041793E-5</v>
      </c>
      <c r="P82">
        <f t="shared" si="0"/>
        <v>2.9731524403083073E-3</v>
      </c>
      <c r="Q82">
        <f t="shared" si="0"/>
        <v>9.2243097597645202E-4</v>
      </c>
      <c r="R82">
        <f t="shared" si="0"/>
        <v>2.7940802423118853E-6</v>
      </c>
      <c r="S82">
        <f t="shared" si="0"/>
        <v>0</v>
      </c>
      <c r="T82">
        <f t="shared" si="0"/>
        <v>1.9342634672508822E-4</v>
      </c>
      <c r="U82">
        <f t="shared" si="0"/>
        <v>7.4769738514392193E-5</v>
      </c>
      <c r="V82">
        <f t="shared" si="0"/>
        <v>8.1227940382712482E-5</v>
      </c>
      <c r="W82">
        <f t="shared" si="0"/>
        <v>4.0141716109007259E-4</v>
      </c>
      <c r="X82">
        <f t="shared" si="0"/>
        <v>5.1630664853155638E-4</v>
      </c>
      <c r="Y82">
        <f t="shared" si="0"/>
        <v>1.1598802471843563E-4</v>
      </c>
      <c r="Z82">
        <f t="shared" si="0"/>
        <v>7.2399071834039399E-4</v>
      </c>
      <c r="AA82">
        <f t="shared" si="0"/>
        <v>1.165538086681653E-2</v>
      </c>
      <c r="AB82">
        <f t="shared" si="0"/>
        <v>1.061720117076314E-5</v>
      </c>
      <c r="AC82">
        <f t="shared" si="0"/>
        <v>5.0893572952790439E-5</v>
      </c>
      <c r="AD82">
        <f t="shared" si="0"/>
        <v>9.6224352044712642E-5</v>
      </c>
      <c r="AE82">
        <f t="shared" si="0"/>
        <v>1.1735981371960847E-4</v>
      </c>
      <c r="AF82">
        <f t="shared" si="0"/>
        <v>7.3223960592842238E-7</v>
      </c>
      <c r="AG82">
        <f t="shared" si="0"/>
        <v>0</v>
      </c>
      <c r="AH82">
        <f t="shared" si="0"/>
        <v>1.9201099555428018E-6</v>
      </c>
      <c r="AI82">
        <f t="shared" si="0"/>
        <v>5.4161912287398516E-5</v>
      </c>
      <c r="AJ82">
        <f t="shared" si="0"/>
        <v>3.0196743320761192E-6</v>
      </c>
      <c r="AK82">
        <f t="shared" si="0"/>
        <v>0</v>
      </c>
      <c r="AL82">
        <f t="shared" si="0"/>
        <v>3.162690590189033E-6</v>
      </c>
      <c r="AM82">
        <f t="shared" si="0"/>
        <v>2.5931943679814132E-4</v>
      </c>
      <c r="AN82">
        <f t="shared" si="0"/>
        <v>0</v>
      </c>
      <c r="AO82">
        <f t="shared" si="0"/>
        <v>4.6700895639459472E-5</v>
      </c>
      <c r="AP82">
        <f t="shared" si="0"/>
        <v>0</v>
      </c>
      <c r="AQ82">
        <f t="shared" si="0"/>
        <v>0</v>
      </c>
      <c r="AR82">
        <f t="shared" si="0"/>
        <v>3.5293522028012592E-4</v>
      </c>
      <c r="AS82">
        <f t="shared" si="0"/>
        <v>3339.7659416551251</v>
      </c>
      <c r="AT82">
        <f t="shared" si="0"/>
        <v>5714.7777192799922</v>
      </c>
      <c r="AU82">
        <f t="shared" si="0"/>
        <v>2532.1240270203361</v>
      </c>
    </row>
    <row r="83" spans="1:47" x14ac:dyDescent="0.25">
      <c r="A83" s="146"/>
      <c r="B83" s="1" t="s">
        <v>7</v>
      </c>
      <c r="C83" s="1" t="s">
        <v>7</v>
      </c>
      <c r="D83" s="1" t="s">
        <v>44</v>
      </c>
      <c r="E83">
        <f t="shared" si="0"/>
        <v>1.2024316403391794E-3</v>
      </c>
      <c r="F83">
        <f t="shared" si="0"/>
        <v>4.4113088061296089E-4</v>
      </c>
      <c r="G83">
        <f t="shared" si="0"/>
        <v>2.3644773843650938E-3</v>
      </c>
      <c r="H83">
        <f t="shared" si="0"/>
        <v>1.0315951741693334E-2</v>
      </c>
      <c r="I83">
        <f t="shared" si="0"/>
        <v>0.11113457853476269</v>
      </c>
      <c r="J83">
        <f t="shared" si="0"/>
        <v>5.1869376583202884E-4</v>
      </c>
      <c r="K83">
        <f t="shared" si="0"/>
        <v>1.6752966836214289E-4</v>
      </c>
      <c r="L83">
        <f t="shared" si="0"/>
        <v>7.5392138747850421E-4</v>
      </c>
      <c r="M83">
        <f t="shared" si="0"/>
        <v>7.9526789858839282E-4</v>
      </c>
      <c r="N83">
        <f t="shared" si="0"/>
        <v>2.5943462995634426E-3</v>
      </c>
      <c r="O83">
        <f t="shared" si="0"/>
        <v>2.1899736334316661E-2</v>
      </c>
      <c r="P83">
        <f t="shared" si="0"/>
        <v>1.8141604042228668E-3</v>
      </c>
      <c r="Q83">
        <f t="shared" si="0"/>
        <v>5.305143601134242E-2</v>
      </c>
      <c r="R83">
        <f t="shared" si="0"/>
        <v>3.830072449615852E-7</v>
      </c>
      <c r="S83">
        <f t="shared" si="0"/>
        <v>0</v>
      </c>
      <c r="T83">
        <f t="shared" si="0"/>
        <v>6.5565996520989362E-4</v>
      </c>
      <c r="U83">
        <f t="shared" si="0"/>
        <v>5.4930264291417502E-4</v>
      </c>
      <c r="V83">
        <f t="shared" si="0"/>
        <v>4.2392168287930052E-7</v>
      </c>
      <c r="W83">
        <f t="shared" si="0"/>
        <v>2.0071495583984098E-4</v>
      </c>
      <c r="X83">
        <f t="shared" si="0"/>
        <v>7.026364655158794E-4</v>
      </c>
      <c r="Y83">
        <f t="shared" si="0"/>
        <v>7.2217109595248746E-4</v>
      </c>
      <c r="Z83">
        <f t="shared" si="0"/>
        <v>3.9958567146117094E-4</v>
      </c>
      <c r="AA83">
        <f t="shared" si="0"/>
        <v>1.1543446313378052E-3</v>
      </c>
      <c r="AB83">
        <f t="shared" si="0"/>
        <v>9.1781518836384481E-4</v>
      </c>
      <c r="AC83">
        <f t="shared" si="0"/>
        <v>4.8206531084667961E-5</v>
      </c>
      <c r="AD83">
        <f t="shared" si="0"/>
        <v>5.936471075590101E-5</v>
      </c>
      <c r="AE83">
        <f t="shared" si="0"/>
        <v>6.3533033168337849E-4</v>
      </c>
      <c r="AF83">
        <f t="shared" si="0"/>
        <v>5.2978139270543154E-4</v>
      </c>
      <c r="AG83">
        <f t="shared" si="0"/>
        <v>1.83578280034687E-5</v>
      </c>
      <c r="AH83">
        <f t="shared" si="0"/>
        <v>3.6309127219624759E-3</v>
      </c>
      <c r="AI83">
        <f t="shared" si="0"/>
        <v>6.7413785816140931E-5</v>
      </c>
      <c r="AJ83">
        <f t="shared" si="0"/>
        <v>1.4810058211705446E-2</v>
      </c>
      <c r="AK83">
        <f t="shared" si="0"/>
        <v>0</v>
      </c>
      <c r="AL83">
        <f t="shared" si="0"/>
        <v>1.5018908153947763E-2</v>
      </c>
      <c r="AM83">
        <f t="shared" si="0"/>
        <v>6.6795380257254153E-3</v>
      </c>
      <c r="AN83">
        <f t="shared" si="0"/>
        <v>0</v>
      </c>
      <c r="AO83">
        <f t="shared" si="0"/>
        <v>1.498934195494817E-4</v>
      </c>
      <c r="AP83">
        <f t="shared" si="0"/>
        <v>3855.6870459373781</v>
      </c>
      <c r="AQ83">
        <f t="shared" si="0"/>
        <v>0</v>
      </c>
      <c r="AR83">
        <f t="shared" si="0"/>
        <v>0.4550543284598989</v>
      </c>
      <c r="AS83">
        <f t="shared" si="0"/>
        <v>3286.4062093040811</v>
      </c>
      <c r="AT83">
        <f t="shared" si="0"/>
        <v>26888.205568042282</v>
      </c>
      <c r="AU83">
        <f t="shared" si="0"/>
        <v>5581.1445858436937</v>
      </c>
    </row>
    <row r="84" spans="1:47" x14ac:dyDescent="0.25">
      <c r="A84" s="146"/>
      <c r="B84" s="1" t="s">
        <v>8</v>
      </c>
      <c r="C84" s="1" t="s">
        <v>8</v>
      </c>
      <c r="D84" s="1" t="s">
        <v>45</v>
      </c>
      <c r="E84">
        <f t="shared" si="0"/>
        <v>4.8537522491753742E-3</v>
      </c>
      <c r="F84">
        <f t="shared" si="0"/>
        <v>6.9303898044807593E-3</v>
      </c>
      <c r="G84">
        <f t="shared" si="0"/>
        <v>1.9925871752079789E-3</v>
      </c>
      <c r="H84">
        <f t="shared" si="0"/>
        <v>1.0400805310791728E-2</v>
      </c>
      <c r="I84">
        <f t="shared" si="0"/>
        <v>5.4233754471543407E-3</v>
      </c>
      <c r="J84">
        <f t="shared" si="0"/>
        <v>0.12734351754800499</v>
      </c>
      <c r="K84">
        <f t="shared" si="0"/>
        <v>3.0177646053738531E-3</v>
      </c>
      <c r="L84">
        <f t="shared" si="0"/>
        <v>6.6884912777794943E-3</v>
      </c>
      <c r="M84">
        <f t="shared" si="0"/>
        <v>1.696224601107298E-2</v>
      </c>
      <c r="N84">
        <f t="shared" si="0"/>
        <v>7.1522372753423877E-4</v>
      </c>
      <c r="O84">
        <f t="shared" si="0"/>
        <v>1.2018931720005409E-3</v>
      </c>
      <c r="P84">
        <f t="shared" si="0"/>
        <v>3.6754489727710178E-3</v>
      </c>
      <c r="Q84">
        <f t="shared" si="0"/>
        <v>2.1521902093406629E-3</v>
      </c>
      <c r="R84">
        <f t="shared" si="0"/>
        <v>7.0894527460156243E-5</v>
      </c>
      <c r="S84">
        <f t="shared" si="0"/>
        <v>0</v>
      </c>
      <c r="T84">
        <f t="shared" si="0"/>
        <v>5.5294098461761371E-4</v>
      </c>
      <c r="U84">
        <f t="shared" si="0"/>
        <v>1.5257078125804472E-3</v>
      </c>
      <c r="V84">
        <f t="shared" si="0"/>
        <v>6.5561099681221268E-4</v>
      </c>
      <c r="W84">
        <f t="shared" si="0"/>
        <v>7.4056388180695695E-3</v>
      </c>
      <c r="X84">
        <f t="shared" si="0"/>
        <v>5.9893398816658972E-3</v>
      </c>
      <c r="Y84">
        <f t="shared" si="0"/>
        <v>6.2988834593092138E-4</v>
      </c>
      <c r="Z84">
        <f t="shared" si="0"/>
        <v>4.0014573265071433E-3</v>
      </c>
      <c r="AA84">
        <f t="shared" si="0"/>
        <v>9.9353116708204535E-3</v>
      </c>
      <c r="AB84">
        <f t="shared" si="0"/>
        <v>7.0864989869559754E-4</v>
      </c>
      <c r="AC84">
        <f t="shared" si="0"/>
        <v>6.7876366718324881E-5</v>
      </c>
      <c r="AD84">
        <f t="shared" si="0"/>
        <v>7.5482581224075047E-5</v>
      </c>
      <c r="AE84">
        <f t="shared" si="0"/>
        <v>4.1027166662037167E-4</v>
      </c>
      <c r="AF84">
        <f t="shared" si="0"/>
        <v>2.284241385790432E-4</v>
      </c>
      <c r="AG84">
        <f t="shared" si="0"/>
        <v>4.245723373610254E-6</v>
      </c>
      <c r="AH84">
        <f t="shared" si="0"/>
        <v>9.916656247250888E-4</v>
      </c>
      <c r="AI84">
        <f t="shared" si="0"/>
        <v>8.6282876002907513E-5</v>
      </c>
      <c r="AJ84">
        <f t="shared" si="0"/>
        <v>3.197569159684926E-4</v>
      </c>
      <c r="AK84">
        <f t="shared" si="0"/>
        <v>0</v>
      </c>
      <c r="AL84">
        <f t="shared" si="0"/>
        <v>3.2715948205610439E-4</v>
      </c>
      <c r="AM84">
        <f t="shared" si="0"/>
        <v>3.5707262512254035E-3</v>
      </c>
      <c r="AN84">
        <f t="shared" si="0"/>
        <v>0</v>
      </c>
      <c r="AO84">
        <f t="shared" si="0"/>
        <v>1.7660942291450202E-4</v>
      </c>
      <c r="AP84">
        <f t="shared" si="0"/>
        <v>10423.809832058432</v>
      </c>
      <c r="AQ84">
        <f t="shared" si="0"/>
        <v>0</v>
      </c>
      <c r="AR84">
        <f t="shared" si="0"/>
        <v>17157.049317000001</v>
      </c>
      <c r="AS84">
        <f t="shared" ref="AS84:AU99" si="1">AS10+AS47</f>
        <v>10768.347929335871</v>
      </c>
      <c r="AT84">
        <f t="shared" si="1"/>
        <v>59142.512919673332</v>
      </c>
      <c r="AU84">
        <f t="shared" si="1"/>
        <v>12173.353475529189</v>
      </c>
    </row>
    <row r="85" spans="1:47" x14ac:dyDescent="0.25">
      <c r="A85" s="146"/>
      <c r="B85" s="1" t="s">
        <v>9</v>
      </c>
      <c r="C85" s="1" t="s">
        <v>9</v>
      </c>
      <c r="D85" s="1" t="s">
        <v>46</v>
      </c>
      <c r="E85">
        <f t="shared" ref="E85:AT91" si="2">E11+E48</f>
        <v>5.5629264490800528E-3</v>
      </c>
      <c r="F85">
        <f t="shared" si="2"/>
        <v>5.0977645867194361E-4</v>
      </c>
      <c r="G85">
        <f t="shared" si="2"/>
        <v>0</v>
      </c>
      <c r="H85">
        <f t="shared" si="2"/>
        <v>2.4715458362079432E-5</v>
      </c>
      <c r="I85">
        <f t="shared" si="2"/>
        <v>1.861699344572613E-5</v>
      </c>
      <c r="J85">
        <f t="shared" si="2"/>
        <v>6.733723713977794E-6</v>
      </c>
      <c r="K85">
        <f t="shared" si="2"/>
        <v>0</v>
      </c>
      <c r="L85">
        <f t="shared" si="2"/>
        <v>9.0685251756393297E-5</v>
      </c>
      <c r="M85">
        <f t="shared" si="2"/>
        <v>4.5876726058716898E-4</v>
      </c>
      <c r="N85">
        <f t="shared" si="2"/>
        <v>0</v>
      </c>
      <c r="O85">
        <f t="shared" si="2"/>
        <v>8.7760127544722776E-5</v>
      </c>
      <c r="P85">
        <f t="shared" si="2"/>
        <v>5.9975499411585387E-6</v>
      </c>
      <c r="Q85">
        <f t="shared" si="2"/>
        <v>3.3736761828343801E-5</v>
      </c>
      <c r="R85">
        <f t="shared" si="2"/>
        <v>3.6832779107317506E-9</v>
      </c>
      <c r="S85">
        <f t="shared" si="2"/>
        <v>0</v>
      </c>
      <c r="T85">
        <f t="shared" si="2"/>
        <v>2.455167507673457E-6</v>
      </c>
      <c r="U85">
        <f t="shared" si="2"/>
        <v>0</v>
      </c>
      <c r="V85">
        <f t="shared" si="2"/>
        <v>0</v>
      </c>
      <c r="W85">
        <f t="shared" si="2"/>
        <v>7.6707290451786641E-6</v>
      </c>
      <c r="X85">
        <f t="shared" si="2"/>
        <v>1.0446601657432235E-5</v>
      </c>
      <c r="Y85">
        <f t="shared" si="2"/>
        <v>1.4507651046921961E-4</v>
      </c>
      <c r="Z85">
        <f t="shared" si="2"/>
        <v>2.6284940638880891E-6</v>
      </c>
      <c r="AA85">
        <f t="shared" si="2"/>
        <v>1.3905222371192588E-4</v>
      </c>
      <c r="AB85">
        <f t="shared" si="2"/>
        <v>2.3543138601346311E-4</v>
      </c>
      <c r="AC85">
        <f t="shared" si="2"/>
        <v>7.1346231650187928E-5</v>
      </c>
      <c r="AD85">
        <f t="shared" si="2"/>
        <v>6.5158172776381854E-5</v>
      </c>
      <c r="AE85">
        <f t="shared" si="2"/>
        <v>6.7129934359928486E-4</v>
      </c>
      <c r="AF85">
        <f t="shared" si="2"/>
        <v>5.563808413260366E-4</v>
      </c>
      <c r="AG85">
        <f t="shared" si="2"/>
        <v>0</v>
      </c>
      <c r="AH85">
        <f t="shared" si="2"/>
        <v>1.2057839312868E-3</v>
      </c>
      <c r="AI85">
        <f t="shared" si="2"/>
        <v>1.0505139277013594E-4</v>
      </c>
      <c r="AJ85">
        <f t="shared" si="2"/>
        <v>9.2743601154846532E-10</v>
      </c>
      <c r="AK85">
        <f t="shared" si="2"/>
        <v>0</v>
      </c>
      <c r="AL85">
        <f t="shared" si="2"/>
        <v>0</v>
      </c>
      <c r="AM85">
        <f t="shared" si="2"/>
        <v>2.3995017775764445E-6</v>
      </c>
      <c r="AN85">
        <f t="shared" si="2"/>
        <v>0</v>
      </c>
      <c r="AO85">
        <f t="shared" si="2"/>
        <v>4.9350775763158559E-5</v>
      </c>
      <c r="AP85">
        <f t="shared" si="2"/>
        <v>25.606406657728961</v>
      </c>
      <c r="AQ85">
        <f t="shared" si="2"/>
        <v>51.511245042646962</v>
      </c>
      <c r="AR85">
        <f t="shared" si="2"/>
        <v>0</v>
      </c>
      <c r="AS85">
        <f t="shared" si="2"/>
        <v>249.73539219838321</v>
      </c>
      <c r="AT85">
        <f t="shared" si="2"/>
        <v>486.30545496538491</v>
      </c>
      <c r="AU85">
        <f t="shared" si="1"/>
        <v>523.91623031160486</v>
      </c>
    </row>
    <row r="86" spans="1:47" x14ac:dyDescent="0.25">
      <c r="A86" s="146"/>
      <c r="B86" s="1" t="s">
        <v>10</v>
      </c>
      <c r="C86" s="1" t="s">
        <v>10</v>
      </c>
      <c r="D86" s="1" t="s">
        <v>47</v>
      </c>
      <c r="E86">
        <f t="shared" si="2"/>
        <v>1.7213566171602628E-2</v>
      </c>
      <c r="F86">
        <f t="shared" si="2"/>
        <v>5.0892619269282341E-3</v>
      </c>
      <c r="G86">
        <f t="shared" si="2"/>
        <v>3.1472194403962483E-3</v>
      </c>
      <c r="H86">
        <f t="shared" si="2"/>
        <v>2.0419020543992934E-2</v>
      </c>
      <c r="I86">
        <f t="shared" si="2"/>
        <v>3.6777771298573251E-3</v>
      </c>
      <c r="J86">
        <f t="shared" si="2"/>
        <v>7.3235597161620276E-3</v>
      </c>
      <c r="K86">
        <f t="shared" si="2"/>
        <v>1.6215449054786724E-2</v>
      </c>
      <c r="L86">
        <f t="shared" si="2"/>
        <v>3.3306372173926943E-2</v>
      </c>
      <c r="M86">
        <f t="shared" si="2"/>
        <v>5.9031331603370082E-2</v>
      </c>
      <c r="N86">
        <f t="shared" si="2"/>
        <v>2.706875238689645E-3</v>
      </c>
      <c r="O86">
        <f t="shared" si="2"/>
        <v>1.3341374437307364E-2</v>
      </c>
      <c r="P86">
        <f t="shared" si="2"/>
        <v>4.8198017395432204E-3</v>
      </c>
      <c r="Q86">
        <f t="shared" si="2"/>
        <v>4.5003215452389346E-3</v>
      </c>
      <c r="R86">
        <f t="shared" si="2"/>
        <v>1.8881254644450494E-4</v>
      </c>
      <c r="S86">
        <f t="shared" si="2"/>
        <v>0</v>
      </c>
      <c r="T86">
        <f t="shared" si="2"/>
        <v>5.3255882705661377E-5</v>
      </c>
      <c r="U86">
        <f t="shared" si="2"/>
        <v>4.1582709429220232E-4</v>
      </c>
      <c r="V86">
        <f t="shared" si="2"/>
        <v>4.1953906062864986E-4</v>
      </c>
      <c r="W86">
        <f t="shared" si="2"/>
        <v>8.8347403143063585E-4</v>
      </c>
      <c r="X86">
        <f t="shared" si="2"/>
        <v>5.1687085723191601E-3</v>
      </c>
      <c r="Y86">
        <f t="shared" si="2"/>
        <v>7.0361351636529373E-2</v>
      </c>
      <c r="Z86">
        <f t="shared" si="2"/>
        <v>1.5137026973282976E-3</v>
      </c>
      <c r="AA86">
        <f t="shared" si="2"/>
        <v>5.1070870183817292E-2</v>
      </c>
      <c r="AB86">
        <f t="shared" si="2"/>
        <v>5.3021675681223174E-3</v>
      </c>
      <c r="AC86">
        <f t="shared" si="2"/>
        <v>1.0452158950489381E-2</v>
      </c>
      <c r="AD86">
        <f t="shared" si="2"/>
        <v>3.3160047682262691E-3</v>
      </c>
      <c r="AE86">
        <f t="shared" si="2"/>
        <v>3.2779300798212478E-3</v>
      </c>
      <c r="AF86">
        <f t="shared" si="2"/>
        <v>4.1308484205231696E-3</v>
      </c>
      <c r="AG86">
        <f t="shared" si="2"/>
        <v>1.3916780478356311E-4</v>
      </c>
      <c r="AH86">
        <f t="shared" si="2"/>
        <v>1.6085476875083146E-2</v>
      </c>
      <c r="AI86">
        <f t="shared" si="2"/>
        <v>7.3621532633163494E-3</v>
      </c>
      <c r="AJ86">
        <f t="shared" si="2"/>
        <v>8.2736934268301893E-2</v>
      </c>
      <c r="AK86">
        <f t="shared" si="2"/>
        <v>0</v>
      </c>
      <c r="AL86">
        <f t="shared" si="2"/>
        <v>8.3903418950180858E-2</v>
      </c>
      <c r="AM86">
        <f t="shared" si="2"/>
        <v>5.0000397740279246E-3</v>
      </c>
      <c r="AN86">
        <f t="shared" si="2"/>
        <v>0</v>
      </c>
      <c r="AO86">
        <f t="shared" si="2"/>
        <v>4.3012932774342521E-3</v>
      </c>
      <c r="AP86">
        <f t="shared" si="2"/>
        <v>10609.100217468005</v>
      </c>
      <c r="AQ86">
        <f t="shared" si="2"/>
        <v>3255.9932952219287</v>
      </c>
      <c r="AR86">
        <f t="shared" si="2"/>
        <v>0</v>
      </c>
      <c r="AS86">
        <f t="shared" si="2"/>
        <v>24571.907861048461</v>
      </c>
      <c r="AT86">
        <f t="shared" si="2"/>
        <v>39365.275573032952</v>
      </c>
      <c r="AU86">
        <f t="shared" si="1"/>
        <v>22857.787878778188</v>
      </c>
    </row>
    <row r="87" spans="1:47" x14ac:dyDescent="0.25">
      <c r="A87" s="146"/>
      <c r="B87" s="1" t="s">
        <v>11</v>
      </c>
      <c r="C87" s="1" t="s">
        <v>11</v>
      </c>
      <c r="D87" s="1" t="s">
        <v>48</v>
      </c>
      <c r="E87">
        <f t="shared" si="2"/>
        <v>4.9188483553700632E-3</v>
      </c>
      <c r="F87">
        <f t="shared" si="2"/>
        <v>1.1962267609156394E-2</v>
      </c>
      <c r="G87">
        <f t="shared" si="2"/>
        <v>0.14368483462219514</v>
      </c>
      <c r="H87">
        <f t="shared" si="2"/>
        <v>2.0765175235626321E-2</v>
      </c>
      <c r="I87">
        <f t="shared" si="2"/>
        <v>4.2855522015998598E-3</v>
      </c>
      <c r="J87">
        <f t="shared" si="2"/>
        <v>1.4993541905408718E-2</v>
      </c>
      <c r="K87">
        <f t="shared" si="2"/>
        <v>2.0416212943612211E-3</v>
      </c>
      <c r="L87">
        <f t="shared" si="2"/>
        <v>3.7005834884200402E-2</v>
      </c>
      <c r="M87">
        <f t="shared" si="2"/>
        <v>0.12802565993065601</v>
      </c>
      <c r="N87">
        <f t="shared" si="2"/>
        <v>5.8501450660033965E-3</v>
      </c>
      <c r="O87">
        <f t="shared" si="2"/>
        <v>3.3549821565872929E-3</v>
      </c>
      <c r="P87">
        <f t="shared" si="2"/>
        <v>2.2525936875177795E-2</v>
      </c>
      <c r="Q87">
        <f t="shared" si="2"/>
        <v>2.1942727599094231E-2</v>
      </c>
      <c r="R87">
        <f t="shared" si="2"/>
        <v>7.0346039256176959E-4</v>
      </c>
      <c r="S87">
        <f t="shared" si="2"/>
        <v>0</v>
      </c>
      <c r="T87">
        <f t="shared" si="2"/>
        <v>4.7338447020124439E-3</v>
      </c>
      <c r="U87">
        <f t="shared" si="2"/>
        <v>2.1336534068591329E-3</v>
      </c>
      <c r="V87">
        <f t="shared" si="2"/>
        <v>1.6571911287492479E-3</v>
      </c>
      <c r="W87">
        <f t="shared" si="2"/>
        <v>1.6611268199428122E-3</v>
      </c>
      <c r="X87">
        <f t="shared" si="2"/>
        <v>7.3116846854810247E-4</v>
      </c>
      <c r="Y87">
        <f t="shared" si="2"/>
        <v>2.2443212861803616E-3</v>
      </c>
      <c r="Z87">
        <f t="shared" si="2"/>
        <v>4.3454293712540323E-3</v>
      </c>
      <c r="AA87">
        <f t="shared" si="2"/>
        <v>6.6448237125785348E-2</v>
      </c>
      <c r="AB87">
        <f t="shared" si="2"/>
        <v>1.1444150124520934E-3</v>
      </c>
      <c r="AC87">
        <f t="shared" si="2"/>
        <v>7.1196801174055538E-3</v>
      </c>
      <c r="AD87">
        <f t="shared" si="2"/>
        <v>8.3483001165563092E-3</v>
      </c>
      <c r="AE87">
        <f t="shared" si="2"/>
        <v>1.3606340981927135E-2</v>
      </c>
      <c r="AF87">
        <f t="shared" si="2"/>
        <v>3.600799597787136E-5</v>
      </c>
      <c r="AG87">
        <f t="shared" si="2"/>
        <v>0</v>
      </c>
      <c r="AH87">
        <f t="shared" si="2"/>
        <v>2.3668711977341476E-4</v>
      </c>
      <c r="AI87">
        <f t="shared" si="2"/>
        <v>7.6595415770438109E-3</v>
      </c>
      <c r="AJ87">
        <f t="shared" si="2"/>
        <v>2.4382462902259899E-2</v>
      </c>
      <c r="AK87">
        <f t="shared" si="2"/>
        <v>0</v>
      </c>
      <c r="AL87">
        <f t="shared" si="2"/>
        <v>2.4726135437687379E-2</v>
      </c>
      <c r="AM87">
        <f t="shared" si="2"/>
        <v>4.1851161923834573E-3</v>
      </c>
      <c r="AN87">
        <f t="shared" si="2"/>
        <v>0</v>
      </c>
      <c r="AO87">
        <f t="shared" si="2"/>
        <v>7.8682173461424483E-3</v>
      </c>
      <c r="AP87">
        <f t="shared" si="2"/>
        <v>7678.4966774173099</v>
      </c>
      <c r="AQ87">
        <f t="shared" si="2"/>
        <v>43061.461144375207</v>
      </c>
      <c r="AR87">
        <f t="shared" si="2"/>
        <v>0</v>
      </c>
      <c r="AS87">
        <f t="shared" si="2"/>
        <v>24384.256399467231</v>
      </c>
      <c r="AT87">
        <f t="shared" si="2"/>
        <v>103106.4364436927</v>
      </c>
      <c r="AU87">
        <f t="shared" si="1"/>
        <v>27956.277777782929</v>
      </c>
    </row>
    <row r="88" spans="1:47" x14ac:dyDescent="0.25">
      <c r="A88" s="146"/>
      <c r="B88" s="1" t="s">
        <v>12</v>
      </c>
      <c r="C88" s="1">
        <v>10</v>
      </c>
      <c r="D88" s="1" t="s">
        <v>49</v>
      </c>
      <c r="E88">
        <f t="shared" si="2"/>
        <v>8.0573124443320649E-4</v>
      </c>
      <c r="F88">
        <f t="shared" si="2"/>
        <v>4.8195618821409326E-5</v>
      </c>
      <c r="G88">
        <f t="shared" si="2"/>
        <v>2.5633453662120428E-2</v>
      </c>
      <c r="H88">
        <f t="shared" si="2"/>
        <v>0</v>
      </c>
      <c r="I88">
        <f t="shared" si="2"/>
        <v>1.3756737460383172E-2</v>
      </c>
      <c r="J88">
        <f t="shared" si="2"/>
        <v>3.4770587362449102E-4</v>
      </c>
      <c r="K88">
        <f t="shared" si="2"/>
        <v>1.556161104328623E-7</v>
      </c>
      <c r="L88">
        <f t="shared" si="2"/>
        <v>7.3876498068229431E-4</v>
      </c>
      <c r="M88">
        <f t="shared" si="2"/>
        <v>2.4664710529093579E-3</v>
      </c>
      <c r="N88">
        <f t="shared" si="2"/>
        <v>6.9003469774872261E-2</v>
      </c>
      <c r="O88">
        <f t="shared" si="2"/>
        <v>6.219500906057294E-5</v>
      </c>
      <c r="P88">
        <f t="shared" si="2"/>
        <v>2.547008434833227E-2</v>
      </c>
      <c r="Q88">
        <f t="shared" si="2"/>
        <v>9.7447185296438803E-3</v>
      </c>
      <c r="R88">
        <f t="shared" si="2"/>
        <v>3.6838050826522897E-5</v>
      </c>
      <c r="S88">
        <f t="shared" si="2"/>
        <v>0</v>
      </c>
      <c r="T88">
        <f t="shared" si="2"/>
        <v>1.0845490450173868E-7</v>
      </c>
      <c r="U88">
        <f t="shared" si="2"/>
        <v>1.7301209067366283E-5</v>
      </c>
      <c r="V88">
        <f t="shared" si="2"/>
        <v>2.9893025260073908E-6</v>
      </c>
      <c r="W88">
        <f t="shared" si="2"/>
        <v>3.8134011601216752E-4</v>
      </c>
      <c r="X88">
        <f t="shared" si="2"/>
        <v>4.6864142591439735E-7</v>
      </c>
      <c r="Y88">
        <f t="shared" si="2"/>
        <v>1.1102102155621878E-3</v>
      </c>
      <c r="Z88">
        <f t="shared" si="2"/>
        <v>1.3106121195439286E-4</v>
      </c>
      <c r="AA88">
        <f t="shared" si="2"/>
        <v>1.1328726348140035E-3</v>
      </c>
      <c r="AB88">
        <f t="shared" si="2"/>
        <v>2.0559598579771802E-4</v>
      </c>
      <c r="AC88">
        <f t="shared" si="2"/>
        <v>1.1563790622378482E-4</v>
      </c>
      <c r="AD88">
        <f t="shared" si="2"/>
        <v>1.3921687818308691E-4</v>
      </c>
      <c r="AE88">
        <f t="shared" si="2"/>
        <v>1.5916204678158101E-4</v>
      </c>
      <c r="AF88">
        <f t="shared" si="2"/>
        <v>3.0458464118188581E-7</v>
      </c>
      <c r="AG88">
        <f t="shared" si="2"/>
        <v>0</v>
      </c>
      <c r="AH88">
        <f t="shared" si="2"/>
        <v>1.2767270740425722E-6</v>
      </c>
      <c r="AI88">
        <f t="shared" si="2"/>
        <v>1.2759599586507705E-4</v>
      </c>
      <c r="AJ88">
        <f t="shared" si="2"/>
        <v>5.2018515304333218E-4</v>
      </c>
      <c r="AK88">
        <f t="shared" si="2"/>
        <v>0</v>
      </c>
      <c r="AL88">
        <f t="shared" si="2"/>
        <v>5.2751717885698112E-4</v>
      </c>
      <c r="AM88">
        <f t="shared" si="2"/>
        <v>3.3945538145563313E-6</v>
      </c>
      <c r="AN88">
        <f t="shared" si="2"/>
        <v>0</v>
      </c>
      <c r="AO88">
        <f t="shared" si="2"/>
        <v>1.1067267680181842E-4</v>
      </c>
      <c r="AP88">
        <f t="shared" si="2"/>
        <v>6.9048058064987584E-3</v>
      </c>
      <c r="AQ88">
        <f t="shared" si="2"/>
        <v>0</v>
      </c>
      <c r="AR88">
        <f t="shared" si="2"/>
        <v>207.04559476221544</v>
      </c>
      <c r="AS88">
        <f t="shared" si="2"/>
        <v>15697.630655736381</v>
      </c>
      <c r="AT88">
        <f t="shared" si="2"/>
        <v>25873.64468042953</v>
      </c>
      <c r="AU88">
        <f t="shared" si="1"/>
        <v>9864.5302325821831</v>
      </c>
    </row>
    <row r="89" spans="1:47" x14ac:dyDescent="0.25">
      <c r="A89" s="146"/>
      <c r="B89" s="1" t="s">
        <v>13</v>
      </c>
      <c r="C89" s="1">
        <v>11</v>
      </c>
      <c r="D89" s="1" t="s">
        <v>50</v>
      </c>
      <c r="E89">
        <f t="shared" si="2"/>
        <v>9.4918240066648528E-7</v>
      </c>
      <c r="F89">
        <f t="shared" si="2"/>
        <v>1.9571285902412436E-4</v>
      </c>
      <c r="G89">
        <f t="shared" si="2"/>
        <v>1.2690215882526716E-2</v>
      </c>
      <c r="H89">
        <f t="shared" si="2"/>
        <v>6.0967716075039646E-3</v>
      </c>
      <c r="I89">
        <f t="shared" si="2"/>
        <v>3.1369435071583389E-3</v>
      </c>
      <c r="J89">
        <f t="shared" si="2"/>
        <v>1.1662587779205499E-3</v>
      </c>
      <c r="K89">
        <f t="shared" si="2"/>
        <v>0</v>
      </c>
      <c r="L89">
        <f t="shared" si="2"/>
        <v>8.6065959963070281E-3</v>
      </c>
      <c r="M89">
        <f t="shared" si="2"/>
        <v>2.9223017299316711E-3</v>
      </c>
      <c r="N89">
        <f t="shared" si="2"/>
        <v>8.5940828255805166E-3</v>
      </c>
      <c r="O89">
        <f t="shared" si="2"/>
        <v>0.22339400938313425</v>
      </c>
      <c r="P89">
        <f t="shared" si="2"/>
        <v>2.0483101381173353E-2</v>
      </c>
      <c r="Q89">
        <f t="shared" si="2"/>
        <v>7.5879627035706134E-3</v>
      </c>
      <c r="R89">
        <f t="shared" si="2"/>
        <v>1.2692558095355591E-9</v>
      </c>
      <c r="S89">
        <f t="shared" si="2"/>
        <v>0</v>
      </c>
      <c r="T89">
        <f t="shared" si="2"/>
        <v>3.2974693644858421E-9</v>
      </c>
      <c r="U89">
        <f t="shared" si="2"/>
        <v>3.8410694518305481E-4</v>
      </c>
      <c r="V89">
        <f t="shared" si="2"/>
        <v>2.1531435424675592E-6</v>
      </c>
      <c r="W89">
        <f t="shared" si="2"/>
        <v>8.9875114259509354E-5</v>
      </c>
      <c r="X89">
        <f t="shared" si="2"/>
        <v>3.134650899150869E-7</v>
      </c>
      <c r="Y89">
        <f t="shared" si="2"/>
        <v>2.833523730671856E-4</v>
      </c>
      <c r="Z89">
        <f t="shared" si="2"/>
        <v>8.5704741212338977E-4</v>
      </c>
      <c r="AA89">
        <f t="shared" si="2"/>
        <v>1.3197980178249115E-2</v>
      </c>
      <c r="AB89">
        <f t="shared" si="2"/>
        <v>6.5114182269241381E-4</v>
      </c>
      <c r="AC89">
        <f t="shared" si="2"/>
        <v>1.7857436713597294E-5</v>
      </c>
      <c r="AD89">
        <f t="shared" si="2"/>
        <v>2.0339973394865003E-5</v>
      </c>
      <c r="AE89">
        <f t="shared" si="2"/>
        <v>5.6759037675441641E-5</v>
      </c>
      <c r="AF89">
        <f t="shared" si="2"/>
        <v>7.6077808603359641E-5</v>
      </c>
      <c r="AG89">
        <f t="shared" si="2"/>
        <v>1.0149112893075816E-6</v>
      </c>
      <c r="AH89">
        <f t="shared" si="2"/>
        <v>2.2332278010333761E-4</v>
      </c>
      <c r="AI89">
        <f t="shared" si="2"/>
        <v>2.095173714644713E-5</v>
      </c>
      <c r="AJ89">
        <f t="shared" si="2"/>
        <v>5.4647688572462735E-7</v>
      </c>
      <c r="AK89">
        <f t="shared" si="2"/>
        <v>0</v>
      </c>
      <c r="AL89">
        <f t="shared" si="2"/>
        <v>5.4580639153564503E-7</v>
      </c>
      <c r="AM89">
        <f t="shared" si="2"/>
        <v>1.5420949790458788E-6</v>
      </c>
      <c r="AN89">
        <f t="shared" si="2"/>
        <v>0</v>
      </c>
      <c r="AO89">
        <f t="shared" si="2"/>
        <v>1.6555691275392058E-5</v>
      </c>
      <c r="AP89">
        <f t="shared" si="2"/>
        <v>16.779465481528884</v>
      </c>
      <c r="AQ89">
        <f t="shared" si="2"/>
        <v>0</v>
      </c>
      <c r="AR89">
        <f t="shared" si="2"/>
        <v>210.180934308095</v>
      </c>
      <c r="AS89">
        <f t="shared" si="2"/>
        <v>8231.5129254492895</v>
      </c>
      <c r="AT89">
        <f t="shared" si="2"/>
        <v>14568.53909693057</v>
      </c>
      <c r="AU89">
        <f t="shared" si="1"/>
        <v>10856.616341189379</v>
      </c>
    </row>
    <row r="90" spans="1:47" x14ac:dyDescent="0.25">
      <c r="A90" s="146"/>
      <c r="B90" s="1" t="s">
        <v>14</v>
      </c>
      <c r="C90" s="1">
        <v>12</v>
      </c>
      <c r="D90" s="1" t="s">
        <v>51</v>
      </c>
      <c r="E90">
        <f t="shared" si="2"/>
        <v>5.2229151799411372E-2</v>
      </c>
      <c r="F90">
        <f t="shared" si="2"/>
        <v>2.2975394974959949E-2</v>
      </c>
      <c r="G90">
        <f t="shared" si="2"/>
        <v>0.31171529838772588</v>
      </c>
      <c r="H90">
        <f t="shared" si="2"/>
        <v>9.4244937276430907E-2</v>
      </c>
      <c r="I90">
        <f t="shared" si="2"/>
        <v>8.967791465092867E-2</v>
      </c>
      <c r="J90">
        <f t="shared" si="2"/>
        <v>6.1507295374774396E-2</v>
      </c>
      <c r="K90">
        <f t="shared" si="2"/>
        <v>2.6127124925293847E-2</v>
      </c>
      <c r="L90">
        <f t="shared" si="2"/>
        <v>0.11090619568093756</v>
      </c>
      <c r="M90">
        <f t="shared" si="2"/>
        <v>2.7462574910786089E-2</v>
      </c>
      <c r="N90">
        <f t="shared" si="2"/>
        <v>9.8577793343308059E-2</v>
      </c>
      <c r="O90">
        <f t="shared" si="2"/>
        <v>5.068371238082317E-2</v>
      </c>
      <c r="P90">
        <f t="shared" si="2"/>
        <v>0.2454815766411497</v>
      </c>
      <c r="Q90">
        <f t="shared" si="2"/>
        <v>0.15523682188046128</v>
      </c>
      <c r="R90">
        <f t="shared" si="2"/>
        <v>5.1009616292195898E-3</v>
      </c>
      <c r="S90">
        <f t="shared" si="2"/>
        <v>0</v>
      </c>
      <c r="T90">
        <f t="shared" si="2"/>
        <v>3.2410520995776121E-3</v>
      </c>
      <c r="U90">
        <f t="shared" si="2"/>
        <v>7.9321758263027307E-3</v>
      </c>
      <c r="V90">
        <f t="shared" si="2"/>
        <v>4.127455680059481E-2</v>
      </c>
      <c r="W90">
        <f t="shared" si="2"/>
        <v>1.0748955371398076E-2</v>
      </c>
      <c r="X90">
        <f t="shared" si="2"/>
        <v>2.2854989919564993E-2</v>
      </c>
      <c r="Y90">
        <f t="shared" si="2"/>
        <v>1.1021636663796689E-2</v>
      </c>
      <c r="Z90">
        <f t="shared" si="2"/>
        <v>1.009940392883316E-2</v>
      </c>
      <c r="AA90">
        <f t="shared" si="2"/>
        <v>0.16995383317037613</v>
      </c>
      <c r="AB90">
        <f t="shared" si="2"/>
        <v>6.4192877727388851E-3</v>
      </c>
      <c r="AC90">
        <f t="shared" si="2"/>
        <v>6.0048652004188472E-3</v>
      </c>
      <c r="AD90">
        <f t="shared" si="2"/>
        <v>7.5123165596547642E-3</v>
      </c>
      <c r="AE90">
        <f t="shared" si="2"/>
        <v>1.0705901204738976E-2</v>
      </c>
      <c r="AF90">
        <f t="shared" si="2"/>
        <v>9.9070975088702659E-4</v>
      </c>
      <c r="AG90">
        <f t="shared" si="2"/>
        <v>3.3585750893112254E-5</v>
      </c>
      <c r="AH90">
        <f t="shared" si="2"/>
        <v>6.6676617337916638E-3</v>
      </c>
      <c r="AI90">
        <f t="shared" si="2"/>
        <v>6.7596107113395395E-3</v>
      </c>
      <c r="AJ90">
        <f t="shared" si="2"/>
        <v>1.9537175440322845E-2</v>
      </c>
      <c r="AK90">
        <f t="shared" si="2"/>
        <v>0</v>
      </c>
      <c r="AL90">
        <f t="shared" si="2"/>
        <v>1.9823395023012814E-2</v>
      </c>
      <c r="AM90">
        <f t="shared" si="2"/>
        <v>2.0997677726255812E-2</v>
      </c>
      <c r="AN90">
        <f t="shared" si="2"/>
        <v>0</v>
      </c>
      <c r="AO90">
        <f t="shared" si="2"/>
        <v>5.984565069497334E-3</v>
      </c>
      <c r="AP90">
        <f t="shared" si="2"/>
        <v>74519.5902034592</v>
      </c>
      <c r="AQ90">
        <f t="shared" si="2"/>
        <v>3033.148594969739</v>
      </c>
      <c r="AR90">
        <f t="shared" si="2"/>
        <v>75335.205198491458</v>
      </c>
      <c r="AS90">
        <f t="shared" si="2"/>
        <v>216988.52112075489</v>
      </c>
      <c r="AT90">
        <f t="shared" si="2"/>
        <v>409277.68781845138</v>
      </c>
      <c r="AU90">
        <f t="shared" si="1"/>
        <v>214313.85492175919</v>
      </c>
    </row>
    <row r="91" spans="1:47" x14ac:dyDescent="0.25">
      <c r="A91" s="146"/>
      <c r="B91" s="1" t="s">
        <v>15</v>
      </c>
      <c r="C91" s="1">
        <v>13</v>
      </c>
      <c r="D91" s="1" t="s">
        <v>52</v>
      </c>
      <c r="E91">
        <f t="shared" si="2"/>
        <v>3.8093449119364809E-3</v>
      </c>
      <c r="F91">
        <f t="shared" si="2"/>
        <v>1.6838280465184007E-3</v>
      </c>
      <c r="G91">
        <f t="shared" si="2"/>
        <v>4.3839485616368737E-3</v>
      </c>
      <c r="H91">
        <f t="shared" ref="E91:AT97" si="3">H17+H54</f>
        <v>1.9356322530075113E-3</v>
      </c>
      <c r="I91">
        <f t="shared" si="3"/>
        <v>4.305043509917947E-3</v>
      </c>
      <c r="J91">
        <f t="shared" si="3"/>
        <v>2.6615772600850724E-3</v>
      </c>
      <c r="K91">
        <f t="shared" si="3"/>
        <v>6.9976360653622172E-3</v>
      </c>
      <c r="L91">
        <f t="shared" si="3"/>
        <v>6.2040173370048867E-3</v>
      </c>
      <c r="M91">
        <f t="shared" si="3"/>
        <v>2.4506508646266047E-3</v>
      </c>
      <c r="N91">
        <f t="shared" si="3"/>
        <v>6.2077535637546132E-3</v>
      </c>
      <c r="O91">
        <f t="shared" si="3"/>
        <v>3.2490854214610025E-3</v>
      </c>
      <c r="P91">
        <f t="shared" si="3"/>
        <v>7.6419789110468679E-3</v>
      </c>
      <c r="Q91">
        <f t="shared" si="3"/>
        <v>0.11867625468359418</v>
      </c>
      <c r="R91">
        <f t="shared" si="3"/>
        <v>5.4737566492654916E-4</v>
      </c>
      <c r="S91">
        <f t="shared" si="3"/>
        <v>0</v>
      </c>
      <c r="T91">
        <f t="shared" si="3"/>
        <v>5.5918148977864284E-4</v>
      </c>
      <c r="U91">
        <f t="shared" si="3"/>
        <v>4.4276778638235627E-3</v>
      </c>
      <c r="V91">
        <f t="shared" si="3"/>
        <v>2.1154389167353273E-3</v>
      </c>
      <c r="W91">
        <f t="shared" si="3"/>
        <v>6.1472935788675024E-3</v>
      </c>
      <c r="X91">
        <f t="shared" si="3"/>
        <v>8.3437230975785884E-3</v>
      </c>
      <c r="Y91">
        <f t="shared" si="3"/>
        <v>2.7500496595983255E-2</v>
      </c>
      <c r="Z91">
        <f t="shared" si="3"/>
        <v>5.8381999888113528E-3</v>
      </c>
      <c r="AA91">
        <f t="shared" si="3"/>
        <v>9.4442698446466702E-3</v>
      </c>
      <c r="AB91">
        <f t="shared" si="3"/>
        <v>1.3435402164457173E-2</v>
      </c>
      <c r="AC91">
        <f t="shared" si="3"/>
        <v>4.2700917551436908E-3</v>
      </c>
      <c r="AD91">
        <f t="shared" si="3"/>
        <v>3.385552724944437E-3</v>
      </c>
      <c r="AE91">
        <f t="shared" si="3"/>
        <v>1.5437040566308638E-2</v>
      </c>
      <c r="AF91">
        <f t="shared" si="3"/>
        <v>1.084473190965329E-2</v>
      </c>
      <c r="AG91">
        <f t="shared" si="3"/>
        <v>2.0041623622564847E-3</v>
      </c>
      <c r="AH91">
        <f t="shared" si="3"/>
        <v>2.1903937190589074E-2</v>
      </c>
      <c r="AI91">
        <f t="shared" si="3"/>
        <v>3.4196249840308746E-3</v>
      </c>
      <c r="AJ91">
        <f t="shared" si="3"/>
        <v>9.8953181880360661E-4</v>
      </c>
      <c r="AK91">
        <f t="shared" si="3"/>
        <v>0</v>
      </c>
      <c r="AL91">
        <f t="shared" si="3"/>
        <v>5.8788155661107489E-4</v>
      </c>
      <c r="AM91">
        <f t="shared" si="3"/>
        <v>1.3084201653458104E-2</v>
      </c>
      <c r="AN91">
        <f t="shared" si="3"/>
        <v>0</v>
      </c>
      <c r="AO91">
        <f t="shared" si="3"/>
        <v>2.3350323350554078E-3</v>
      </c>
      <c r="AP91">
        <f t="shared" si="3"/>
        <v>9095.3069962999998</v>
      </c>
      <c r="AQ91">
        <f t="shared" si="3"/>
        <v>0</v>
      </c>
      <c r="AR91">
        <f t="shared" si="3"/>
        <v>278261.50367467373</v>
      </c>
      <c r="AS91">
        <f t="shared" si="3"/>
        <v>6194.5524148583081</v>
      </c>
      <c r="AT91">
        <f t="shared" si="3"/>
        <v>354827.80664333951</v>
      </c>
      <c r="AU91">
        <f t="shared" si="1"/>
        <v>5472.074030541221</v>
      </c>
    </row>
    <row r="92" spans="1:47" x14ac:dyDescent="0.25">
      <c r="A92" s="146"/>
      <c r="B92" s="1" t="s">
        <v>16</v>
      </c>
      <c r="C92" s="1">
        <v>14</v>
      </c>
      <c r="D92" s="1" t="s">
        <v>53</v>
      </c>
      <c r="E92">
        <f t="shared" si="3"/>
        <v>5.9824342039374876E-3</v>
      </c>
      <c r="F92">
        <f t="shared" si="3"/>
        <v>5.0732477122505054E-3</v>
      </c>
      <c r="G92">
        <f t="shared" si="3"/>
        <v>2.4781971263760408E-3</v>
      </c>
      <c r="H92">
        <f t="shared" si="3"/>
        <v>5.5131113074584062E-3</v>
      </c>
      <c r="I92">
        <f t="shared" si="3"/>
        <v>4.5995003247807599E-3</v>
      </c>
      <c r="J92">
        <f t="shared" si="3"/>
        <v>2.8617008020336535E-3</v>
      </c>
      <c r="K92">
        <f t="shared" si="3"/>
        <v>7.4301686098641835E-3</v>
      </c>
      <c r="L92">
        <f t="shared" si="3"/>
        <v>4.5228393486072931E-3</v>
      </c>
      <c r="M92">
        <f t="shared" si="3"/>
        <v>4.0784632335338867E-3</v>
      </c>
      <c r="N92">
        <f t="shared" si="3"/>
        <v>3.2831271462206023E-3</v>
      </c>
      <c r="O92">
        <f t="shared" si="3"/>
        <v>4.9284737634592238E-3</v>
      </c>
      <c r="P92">
        <f t="shared" si="3"/>
        <v>3.2407736727263492E-3</v>
      </c>
      <c r="Q92">
        <f t="shared" si="3"/>
        <v>1.2720326605688888E-3</v>
      </c>
      <c r="R92">
        <f t="shared" si="3"/>
        <v>0.34032042503822985</v>
      </c>
      <c r="S92">
        <f t="shared" si="3"/>
        <v>0</v>
      </c>
      <c r="T92">
        <f t="shared" si="3"/>
        <v>5.5889675860083584E-3</v>
      </c>
      <c r="U92">
        <f t="shared" si="3"/>
        <v>1.0613151988895667E-3</v>
      </c>
      <c r="V92">
        <f t="shared" si="3"/>
        <v>1.1131382776228985E-3</v>
      </c>
      <c r="W92">
        <f t="shared" si="3"/>
        <v>1.5409969688595278E-3</v>
      </c>
      <c r="X92">
        <f t="shared" si="3"/>
        <v>5.240584759797641E-3</v>
      </c>
      <c r="Y92">
        <f t="shared" si="3"/>
        <v>7.9180882772484654E-2</v>
      </c>
      <c r="Z92">
        <f t="shared" si="3"/>
        <v>2.6427278627572954E-3</v>
      </c>
      <c r="AA92">
        <f t="shared" si="3"/>
        <v>6.889087821436545E-3</v>
      </c>
      <c r="AB92">
        <f t="shared" si="3"/>
        <v>1.0516225425124971E-3</v>
      </c>
      <c r="AC92">
        <f t="shared" si="3"/>
        <v>3.8057536506132649E-3</v>
      </c>
      <c r="AD92">
        <f t="shared" si="3"/>
        <v>1.4801118504839572E-3</v>
      </c>
      <c r="AE92">
        <f t="shared" si="3"/>
        <v>5.3392246425557561E-3</v>
      </c>
      <c r="AF92">
        <f t="shared" si="3"/>
        <v>3.3261657576115064E-3</v>
      </c>
      <c r="AG92">
        <f t="shared" si="3"/>
        <v>7.9695156776720764E-3</v>
      </c>
      <c r="AH92">
        <f t="shared" si="3"/>
        <v>2.337293943458274E-3</v>
      </c>
      <c r="AI92">
        <f t="shared" si="3"/>
        <v>4.2097142114075215E-3</v>
      </c>
      <c r="AJ92">
        <f t="shared" si="3"/>
        <v>2.741900709490961E-3</v>
      </c>
      <c r="AK92">
        <f t="shared" si="3"/>
        <v>0</v>
      </c>
      <c r="AL92">
        <f t="shared" si="3"/>
        <v>2.7798392003850446E-3</v>
      </c>
      <c r="AM92">
        <f t="shared" si="3"/>
        <v>3.8161312469688329E-3</v>
      </c>
      <c r="AN92">
        <f t="shared" si="3"/>
        <v>0</v>
      </c>
      <c r="AO92">
        <f t="shared" si="3"/>
        <v>1.8580085008770421E-3</v>
      </c>
      <c r="AP92">
        <f t="shared" si="3"/>
        <v>17428.541980868278</v>
      </c>
      <c r="AQ92">
        <f t="shared" si="3"/>
        <v>660.00664010414278</v>
      </c>
      <c r="AR92">
        <f t="shared" si="3"/>
        <v>510.15090486747903</v>
      </c>
      <c r="AS92">
        <f t="shared" si="3"/>
        <v>3101.6746578196639</v>
      </c>
      <c r="AT92">
        <f t="shared" si="3"/>
        <v>45205.636353248898</v>
      </c>
      <c r="AU92">
        <f t="shared" si="1"/>
        <v>3915.166291010903</v>
      </c>
    </row>
    <row r="93" spans="1:47" x14ac:dyDescent="0.25">
      <c r="A93" s="146"/>
      <c r="B93" s="1" t="s">
        <v>17</v>
      </c>
      <c r="C93" s="1">
        <v>15</v>
      </c>
      <c r="D93" s="1" t="s">
        <v>54</v>
      </c>
      <c r="E93">
        <f t="shared" si="3"/>
        <v>0</v>
      </c>
      <c r="F93">
        <f t="shared" si="3"/>
        <v>0</v>
      </c>
      <c r="G93">
        <f t="shared" si="3"/>
        <v>0</v>
      </c>
      <c r="H93">
        <f t="shared" si="3"/>
        <v>0</v>
      </c>
      <c r="I93">
        <f t="shared" si="3"/>
        <v>0</v>
      </c>
      <c r="J93">
        <f t="shared" si="3"/>
        <v>0</v>
      </c>
      <c r="K93">
        <f t="shared" si="3"/>
        <v>0</v>
      </c>
      <c r="L93">
        <f t="shared" si="3"/>
        <v>0</v>
      </c>
      <c r="M93">
        <f t="shared" si="3"/>
        <v>0</v>
      </c>
      <c r="N93">
        <f t="shared" si="3"/>
        <v>0</v>
      </c>
      <c r="O93">
        <f t="shared" si="3"/>
        <v>0</v>
      </c>
      <c r="P93">
        <f t="shared" si="3"/>
        <v>0</v>
      </c>
      <c r="Q93">
        <f t="shared" si="3"/>
        <v>0</v>
      </c>
      <c r="R93">
        <f t="shared" si="3"/>
        <v>0</v>
      </c>
      <c r="S93">
        <f t="shared" si="3"/>
        <v>0</v>
      </c>
      <c r="T93">
        <f t="shared" si="3"/>
        <v>0</v>
      </c>
      <c r="U93">
        <f t="shared" si="3"/>
        <v>0</v>
      </c>
      <c r="V93">
        <f t="shared" si="3"/>
        <v>0</v>
      </c>
      <c r="W93">
        <f t="shared" si="3"/>
        <v>0</v>
      </c>
      <c r="X93">
        <f t="shared" si="3"/>
        <v>0</v>
      </c>
      <c r="Y93">
        <f t="shared" si="3"/>
        <v>0</v>
      </c>
      <c r="Z93">
        <f t="shared" si="3"/>
        <v>0</v>
      </c>
      <c r="AA93">
        <f t="shared" si="3"/>
        <v>0</v>
      </c>
      <c r="AB93">
        <f t="shared" si="3"/>
        <v>0</v>
      </c>
      <c r="AC93">
        <f t="shared" si="3"/>
        <v>0</v>
      </c>
      <c r="AD93">
        <f t="shared" si="3"/>
        <v>0</v>
      </c>
      <c r="AE93">
        <f t="shared" si="3"/>
        <v>0</v>
      </c>
      <c r="AF93">
        <f t="shared" si="3"/>
        <v>0</v>
      </c>
      <c r="AG93">
        <f t="shared" si="3"/>
        <v>0</v>
      </c>
      <c r="AH93">
        <f t="shared" si="3"/>
        <v>0</v>
      </c>
      <c r="AI93">
        <f t="shared" si="3"/>
        <v>0</v>
      </c>
      <c r="AJ93">
        <f t="shared" si="3"/>
        <v>0</v>
      </c>
      <c r="AK93">
        <f t="shared" si="3"/>
        <v>0</v>
      </c>
      <c r="AL93">
        <f t="shared" si="3"/>
        <v>0</v>
      </c>
      <c r="AM93">
        <f t="shared" si="3"/>
        <v>0</v>
      </c>
      <c r="AN93">
        <f t="shared" si="3"/>
        <v>0</v>
      </c>
      <c r="AO93">
        <f t="shared" si="3"/>
        <v>0</v>
      </c>
      <c r="AP93">
        <f t="shared" si="3"/>
        <v>0</v>
      </c>
      <c r="AQ93">
        <f t="shared" si="3"/>
        <v>0</v>
      </c>
      <c r="AR93">
        <f t="shared" si="3"/>
        <v>0</v>
      </c>
      <c r="AS93">
        <f t="shared" si="3"/>
        <v>0</v>
      </c>
      <c r="AT93">
        <f t="shared" si="3"/>
        <v>0</v>
      </c>
      <c r="AU93">
        <f t="shared" si="1"/>
        <v>0</v>
      </c>
    </row>
    <row r="94" spans="1:47" x14ac:dyDescent="0.25">
      <c r="A94" s="146"/>
      <c r="B94" s="1" t="s">
        <v>18</v>
      </c>
      <c r="C94" s="1">
        <v>16</v>
      </c>
      <c r="D94" s="1" t="s">
        <v>55</v>
      </c>
      <c r="E94">
        <f t="shared" si="3"/>
        <v>1.6584281985639691E-2</v>
      </c>
      <c r="F94">
        <f t="shared" si="3"/>
        <v>1.4568836040788163E-2</v>
      </c>
      <c r="G94">
        <f t="shared" si="3"/>
        <v>6.5206061686047976E-3</v>
      </c>
      <c r="H94">
        <f t="shared" si="3"/>
        <v>1.1564563070569316E-2</v>
      </c>
      <c r="I94">
        <f t="shared" si="3"/>
        <v>1.5597034571136837E-2</v>
      </c>
      <c r="J94">
        <f t="shared" si="3"/>
        <v>1.1534190084085164E-2</v>
      </c>
      <c r="K94">
        <f t="shared" si="3"/>
        <v>1.5119165168253516E-2</v>
      </c>
      <c r="L94">
        <f t="shared" si="3"/>
        <v>9.8695046338533425E-3</v>
      </c>
      <c r="M94">
        <f t="shared" si="3"/>
        <v>1.2511290076812322E-2</v>
      </c>
      <c r="N94">
        <f t="shared" si="3"/>
        <v>7.9845389799069397E-3</v>
      </c>
      <c r="O94">
        <f t="shared" si="3"/>
        <v>1.1658706747912962E-2</v>
      </c>
      <c r="P94">
        <f t="shared" si="3"/>
        <v>9.4106126636263991E-3</v>
      </c>
      <c r="Q94">
        <f t="shared" si="3"/>
        <v>4.8590679544550791E-3</v>
      </c>
      <c r="R94">
        <f t="shared" si="3"/>
        <v>1.6891401328268836E-2</v>
      </c>
      <c r="S94">
        <f t="shared" si="3"/>
        <v>0</v>
      </c>
      <c r="T94">
        <f t="shared" si="3"/>
        <v>6.8512401828118574E-2</v>
      </c>
      <c r="U94">
        <f t="shared" si="3"/>
        <v>2.6181897558559646E-3</v>
      </c>
      <c r="V94">
        <f t="shared" si="3"/>
        <v>5.6619032764151592E-3</v>
      </c>
      <c r="W94">
        <f t="shared" si="3"/>
        <v>1.0065233058107557E-2</v>
      </c>
      <c r="X94">
        <f t="shared" si="3"/>
        <v>2.0923506424519213E-2</v>
      </c>
      <c r="Y94">
        <f t="shared" si="3"/>
        <v>0.21687154722480009</v>
      </c>
      <c r="Z94">
        <f t="shared" si="3"/>
        <v>2.2516460828865829E-2</v>
      </c>
      <c r="AA94">
        <f t="shared" si="3"/>
        <v>1.4982324314109521E-2</v>
      </c>
      <c r="AB94">
        <f t="shared" si="3"/>
        <v>2.2823376789671739E-3</v>
      </c>
      <c r="AC94">
        <f t="shared" si="3"/>
        <v>7.5498107243047348E-3</v>
      </c>
      <c r="AD94">
        <f t="shared" si="3"/>
        <v>2.9353940151596201E-3</v>
      </c>
      <c r="AE94">
        <f t="shared" si="3"/>
        <v>1.0616202381084591E-2</v>
      </c>
      <c r="AF94">
        <f t="shared" si="3"/>
        <v>6.6390109753266709E-3</v>
      </c>
      <c r="AG94">
        <f t="shared" si="3"/>
        <v>4.8701175540799689E-2</v>
      </c>
      <c r="AH94">
        <f t="shared" si="3"/>
        <v>4.7158890408284257E-3</v>
      </c>
      <c r="AI94">
        <f t="shared" si="3"/>
        <v>8.3523416458421845E-3</v>
      </c>
      <c r="AJ94">
        <f t="shared" si="3"/>
        <v>8.9505440894951695E-3</v>
      </c>
      <c r="AK94">
        <f t="shared" si="3"/>
        <v>0</v>
      </c>
      <c r="AL94">
        <f t="shared" si="3"/>
        <v>9.0803988752628222E-3</v>
      </c>
      <c r="AM94">
        <f t="shared" si="3"/>
        <v>1.1707850362847643E-2</v>
      </c>
      <c r="AN94">
        <f t="shared" si="3"/>
        <v>0</v>
      </c>
      <c r="AO94">
        <f t="shared" si="3"/>
        <v>3.6839213976412031E-3</v>
      </c>
      <c r="AP94">
        <f t="shared" si="3"/>
        <v>26500.682921131829</v>
      </c>
      <c r="AQ94">
        <f t="shared" si="3"/>
        <v>14020.72583568783</v>
      </c>
      <c r="AR94">
        <f t="shared" si="3"/>
        <v>1279.3262058201412</v>
      </c>
      <c r="AS94">
        <f t="shared" si="3"/>
        <v>11535.282340995431</v>
      </c>
      <c r="AT94">
        <f t="shared" si="3"/>
        <v>90073.955554848668</v>
      </c>
      <c r="AU94">
        <f t="shared" si="1"/>
        <v>19457.635636867039</v>
      </c>
    </row>
    <row r="95" spans="1:47" x14ac:dyDescent="0.25">
      <c r="A95" s="146"/>
      <c r="B95" s="1" t="s">
        <v>19</v>
      </c>
      <c r="C95" s="1">
        <v>17</v>
      </c>
      <c r="D95" s="1" t="s">
        <v>56</v>
      </c>
      <c r="E95">
        <f t="shared" si="3"/>
        <v>2.7945158300017727E-4</v>
      </c>
      <c r="F95">
        <f t="shared" si="3"/>
        <v>1.9190253225124902E-4</v>
      </c>
      <c r="G95">
        <f t="shared" si="3"/>
        <v>8.4921090727193887E-5</v>
      </c>
      <c r="H95">
        <f t="shared" si="3"/>
        <v>4.2367595506558281E-4</v>
      </c>
      <c r="I95">
        <f t="shared" si="3"/>
        <v>2.670516265917535E-4</v>
      </c>
      <c r="J95">
        <f t="shared" si="3"/>
        <v>1.4400636450298033E-4</v>
      </c>
      <c r="K95">
        <f t="shared" si="3"/>
        <v>3.8584249929654885E-3</v>
      </c>
      <c r="L95">
        <f t="shared" si="3"/>
        <v>9.6269597855536368E-5</v>
      </c>
      <c r="M95">
        <f t="shared" si="3"/>
        <v>1.9319059592515537E-4</v>
      </c>
      <c r="N95">
        <f t="shared" si="3"/>
        <v>1.6254240692313218E-4</v>
      </c>
      <c r="O95">
        <f t="shared" si="3"/>
        <v>3.7693042933704008E-4</v>
      </c>
      <c r="P95">
        <f t="shared" si="3"/>
        <v>1.21393673862035E-4</v>
      </c>
      <c r="Q95">
        <f t="shared" si="3"/>
        <v>3.2977125848230226E-4</v>
      </c>
      <c r="R95">
        <f t="shared" si="3"/>
        <v>4.613778962390574E-5</v>
      </c>
      <c r="S95">
        <f t="shared" si="3"/>
        <v>0</v>
      </c>
      <c r="T95">
        <f t="shared" si="3"/>
        <v>8.5846778898026227E-5</v>
      </c>
      <c r="U95">
        <f t="shared" si="3"/>
        <v>0.60586914470801778</v>
      </c>
      <c r="V95">
        <f t="shared" si="3"/>
        <v>8.5542460230407104E-5</v>
      </c>
      <c r="W95">
        <f t="shared" si="3"/>
        <v>4.1032515820531555E-5</v>
      </c>
      <c r="X95">
        <f t="shared" si="3"/>
        <v>2.1947255305574874E-5</v>
      </c>
      <c r="Y95">
        <f t="shared" si="3"/>
        <v>5.9976999665906994E-3</v>
      </c>
      <c r="Z95">
        <f t="shared" si="3"/>
        <v>2.8040497709318389E-5</v>
      </c>
      <c r="AA95">
        <f t="shared" si="3"/>
        <v>1.4750555927659192E-4</v>
      </c>
      <c r="AB95">
        <f t="shared" si="3"/>
        <v>7.575205521520955E-5</v>
      </c>
      <c r="AC95">
        <f t="shared" si="3"/>
        <v>2.9199532889087046E-4</v>
      </c>
      <c r="AD95">
        <f t="shared" si="3"/>
        <v>1.1334800520507818E-4</v>
      </c>
      <c r="AE95">
        <f t="shared" si="3"/>
        <v>4.0958642770571127E-4</v>
      </c>
      <c r="AF95">
        <f t="shared" si="3"/>
        <v>2.5547092642363734E-4</v>
      </c>
      <c r="AG95">
        <f t="shared" si="3"/>
        <v>3.4253506159209281E-2</v>
      </c>
      <c r="AH95">
        <f t="shared" si="3"/>
        <v>1.7826462202338622E-4</v>
      </c>
      <c r="AI95">
        <f t="shared" si="3"/>
        <v>3.2277140978988965E-4</v>
      </c>
      <c r="AJ95">
        <f t="shared" si="3"/>
        <v>9.5216167423975689E-5</v>
      </c>
      <c r="AK95">
        <f t="shared" si="3"/>
        <v>0</v>
      </c>
      <c r="AL95">
        <f t="shared" si="3"/>
        <v>9.6274597228766299E-5</v>
      </c>
      <c r="AM95">
        <f t="shared" si="3"/>
        <v>1.8484915885046081E-4</v>
      </c>
      <c r="AN95">
        <f t="shared" si="3"/>
        <v>0</v>
      </c>
      <c r="AO95">
        <f t="shared" si="3"/>
        <v>1.4251244235968121E-4</v>
      </c>
      <c r="AP95">
        <f t="shared" si="3"/>
        <v>6318.2195160314259</v>
      </c>
      <c r="AQ95">
        <f t="shared" si="3"/>
        <v>112.6420306531802</v>
      </c>
      <c r="AR95">
        <f t="shared" si="3"/>
        <v>136.22314569560257</v>
      </c>
      <c r="AS95">
        <f t="shared" si="3"/>
        <v>9456.762318541736</v>
      </c>
      <c r="AT95">
        <f t="shared" si="3"/>
        <v>14671.33422548664</v>
      </c>
      <c r="AU95">
        <f t="shared" si="1"/>
        <v>10655.16702240027</v>
      </c>
    </row>
    <row r="96" spans="1:47" x14ac:dyDescent="0.25">
      <c r="A96" s="146"/>
      <c r="B96" s="1" t="s">
        <v>20</v>
      </c>
      <c r="C96" s="1">
        <v>18</v>
      </c>
      <c r="D96" s="1" t="s">
        <v>57</v>
      </c>
      <c r="E96">
        <f t="shared" si="3"/>
        <v>2.6082894755900034E-4</v>
      </c>
      <c r="F96">
        <f t="shared" si="3"/>
        <v>3.8933562724350598E-4</v>
      </c>
      <c r="G96">
        <f t="shared" si="3"/>
        <v>2.8447505681233621E-4</v>
      </c>
      <c r="H96">
        <f t="shared" si="3"/>
        <v>1.5544058210255674E-3</v>
      </c>
      <c r="I96">
        <f t="shared" si="3"/>
        <v>8.3608030721776588E-4</v>
      </c>
      <c r="J96">
        <f t="shared" si="3"/>
        <v>4.6828153728129625E-4</v>
      </c>
      <c r="K96">
        <f t="shared" si="3"/>
        <v>4.2263071100067035E-4</v>
      </c>
      <c r="L96">
        <f t="shared" si="3"/>
        <v>1.5385273952923809E-3</v>
      </c>
      <c r="M96">
        <f t="shared" si="3"/>
        <v>9.1495320423868351E-4</v>
      </c>
      <c r="N96">
        <f t="shared" si="3"/>
        <v>5.0346384376412714E-4</v>
      </c>
      <c r="O96">
        <f t="shared" si="3"/>
        <v>3.9169995937511171E-4</v>
      </c>
      <c r="P96">
        <f t="shared" si="3"/>
        <v>3.2925529893586259E-4</v>
      </c>
      <c r="Q96">
        <f t="shared" si="3"/>
        <v>6.3826871253697874E-4</v>
      </c>
      <c r="R96">
        <f t="shared" si="3"/>
        <v>2.9119574622998151E-4</v>
      </c>
      <c r="S96">
        <f t="shared" si="3"/>
        <v>0</v>
      </c>
      <c r="T96">
        <f t="shared" si="3"/>
        <v>3.180825645380447E-4</v>
      </c>
      <c r="U96">
        <f t="shared" si="3"/>
        <v>1.6420413746337714E-3</v>
      </c>
      <c r="V96">
        <f t="shared" si="3"/>
        <v>0.10174263476904014</v>
      </c>
      <c r="W96">
        <f t="shared" si="3"/>
        <v>2.7959235350183418E-3</v>
      </c>
      <c r="X96">
        <f t="shared" si="3"/>
        <v>4.1225556632081727E-4</v>
      </c>
      <c r="Y96">
        <f t="shared" si="3"/>
        <v>4.3326998813010328E-3</v>
      </c>
      <c r="Z96">
        <f t="shared" si="3"/>
        <v>9.2093747420036846E-4</v>
      </c>
      <c r="AA96">
        <f t="shared" si="3"/>
        <v>2.3588044848427822E-3</v>
      </c>
      <c r="AB96">
        <f t="shared" si="3"/>
        <v>1.6714018304582045E-4</v>
      </c>
      <c r="AC96">
        <f t="shared" si="3"/>
        <v>1.9093445423968181E-4</v>
      </c>
      <c r="AD96">
        <f t="shared" si="3"/>
        <v>7.4128486205090653E-5</v>
      </c>
      <c r="AE96">
        <f t="shared" si="3"/>
        <v>2.6786933863159011E-4</v>
      </c>
      <c r="AF96">
        <f t="shared" si="3"/>
        <v>1.6709512543783571E-4</v>
      </c>
      <c r="AG96">
        <f t="shared" si="3"/>
        <v>9.6582373665771628E-5</v>
      </c>
      <c r="AH96">
        <f t="shared" si="3"/>
        <v>1.168442058023045E-4</v>
      </c>
      <c r="AI96">
        <f t="shared" si="3"/>
        <v>2.1109393741224546E-4</v>
      </c>
      <c r="AJ96">
        <f t="shared" si="3"/>
        <v>9.9129314429583423E-5</v>
      </c>
      <c r="AK96">
        <f t="shared" si="3"/>
        <v>0</v>
      </c>
      <c r="AL96">
        <f t="shared" si="3"/>
        <v>1.0037100892480434E-4</v>
      </c>
      <c r="AM96">
        <f t="shared" si="3"/>
        <v>2.2033936802543457E-4</v>
      </c>
      <c r="AN96">
        <f t="shared" si="3"/>
        <v>0</v>
      </c>
      <c r="AO96">
        <f t="shared" si="3"/>
        <v>9.3184806193450899E-5</v>
      </c>
      <c r="AP96">
        <f t="shared" si="3"/>
        <v>23466.776055540304</v>
      </c>
      <c r="AQ96">
        <f t="shared" si="3"/>
        <v>16.935357831011316</v>
      </c>
      <c r="AR96">
        <f t="shared" si="3"/>
        <v>8.6339994486712115</v>
      </c>
      <c r="AS96">
        <f t="shared" si="3"/>
        <v>11695.69629365336</v>
      </c>
      <c r="AT96">
        <f t="shared" si="3"/>
        <v>31865.154303473559</v>
      </c>
      <c r="AU96">
        <f t="shared" si="1"/>
        <v>13221.93795979559</v>
      </c>
    </row>
    <row r="97" spans="1:47" x14ac:dyDescent="0.25">
      <c r="A97" s="146"/>
      <c r="B97" s="1" t="s">
        <v>21</v>
      </c>
      <c r="C97" s="1">
        <v>19</v>
      </c>
      <c r="D97" s="1" t="s">
        <v>58</v>
      </c>
      <c r="E97">
        <f t="shared" si="3"/>
        <v>0.20436607836508772</v>
      </c>
      <c r="F97">
        <f t="shared" si="3"/>
        <v>0.26805285522205002</v>
      </c>
      <c r="G97">
        <f t="shared" si="3"/>
        <v>0.21955752873893297</v>
      </c>
      <c r="H97">
        <f t="shared" si="3"/>
        <v>0.41484399411579359</v>
      </c>
      <c r="I97">
        <f t="shared" si="3"/>
        <v>0.36824229674055725</v>
      </c>
      <c r="J97">
        <f t="shared" si="3"/>
        <v>0.28240239634682213</v>
      </c>
      <c r="K97">
        <f t="shared" ref="K97:AU106" si="4">K23+K60</f>
        <v>0.35178833254048009</v>
      </c>
      <c r="L97">
        <f t="shared" si="4"/>
        <v>0.4645802653869312</v>
      </c>
      <c r="M97">
        <f t="shared" si="4"/>
        <v>0.24154800068882326</v>
      </c>
      <c r="N97">
        <f t="shared" si="4"/>
        <v>0.33336116866483217</v>
      </c>
      <c r="O97">
        <f t="shared" si="4"/>
        <v>0.3887709094227218</v>
      </c>
      <c r="P97">
        <f t="shared" si="4"/>
        <v>0.23200026033711807</v>
      </c>
      <c r="Q97">
        <f t="shared" si="4"/>
        <v>0.20658146193759516</v>
      </c>
      <c r="R97">
        <f t="shared" si="4"/>
        <v>0.19232638967149296</v>
      </c>
      <c r="S97">
        <f t="shared" si="4"/>
        <v>0</v>
      </c>
      <c r="T97">
        <f t="shared" si="4"/>
        <v>0.19214144520925136</v>
      </c>
      <c r="U97">
        <f t="shared" si="4"/>
        <v>0.25872279260172798</v>
      </c>
      <c r="V97">
        <f t="shared" si="4"/>
        <v>0.24908337658516619</v>
      </c>
      <c r="W97">
        <f t="shared" si="4"/>
        <v>0.3160647229943776</v>
      </c>
      <c r="X97">
        <f t="shared" si="4"/>
        <v>0.15498257068937565</v>
      </c>
      <c r="Y97">
        <f t="shared" si="4"/>
        <v>1.6692372808312252</v>
      </c>
      <c r="Z97">
        <f t="shared" si="4"/>
        <v>0.3505138511459871</v>
      </c>
      <c r="AA97">
        <f t="shared" si="4"/>
        <v>0.71158896026179586</v>
      </c>
      <c r="AB97">
        <f t="shared" si="4"/>
        <v>6.2732538020760439E-2</v>
      </c>
      <c r="AC97">
        <f t="shared" si="4"/>
        <v>9.4964435689878821E-2</v>
      </c>
      <c r="AD97">
        <f t="shared" si="4"/>
        <v>5.8749539230277405E-2</v>
      </c>
      <c r="AE97">
        <f t="shared" si="4"/>
        <v>0.14688368865877238</v>
      </c>
      <c r="AF97">
        <f t="shared" si="4"/>
        <v>4.7758251888394679E-2</v>
      </c>
      <c r="AG97">
        <f t="shared" si="4"/>
        <v>0.70283596360537304</v>
      </c>
      <c r="AH97">
        <f t="shared" si="4"/>
        <v>7.8533888106195743E-2</v>
      </c>
      <c r="AI97">
        <f t="shared" si="4"/>
        <v>0.10266558139694013</v>
      </c>
      <c r="AJ97">
        <f t="shared" si="4"/>
        <v>0.20716901954936021</v>
      </c>
      <c r="AK97">
        <f t="shared" si="4"/>
        <v>0</v>
      </c>
      <c r="AL97">
        <f t="shared" si="4"/>
        <v>0.20216702204618447</v>
      </c>
      <c r="AM97">
        <f t="shared" si="4"/>
        <v>0.32323335994727359</v>
      </c>
      <c r="AN97">
        <f t="shared" si="4"/>
        <v>0</v>
      </c>
      <c r="AO97">
        <f t="shared" si="4"/>
        <v>6.7263521078719399E-2</v>
      </c>
      <c r="AP97">
        <f t="shared" si="4"/>
        <v>576818.03004837001</v>
      </c>
      <c r="AQ97">
        <f t="shared" si="4"/>
        <v>111576.2921810347</v>
      </c>
      <c r="AR97">
        <f t="shared" si="4"/>
        <v>145356.81219265502</v>
      </c>
      <c r="AS97">
        <f t="shared" si="4"/>
        <v>170491.2410986324</v>
      </c>
      <c r="AT97">
        <f t="shared" si="4"/>
        <v>1984514.6328667409</v>
      </c>
      <c r="AU97">
        <f t="shared" si="1"/>
        <v>163067.50331902711</v>
      </c>
    </row>
    <row r="98" spans="1:47" x14ac:dyDescent="0.25">
      <c r="A98" s="146"/>
      <c r="B98" s="1" t="s">
        <v>22</v>
      </c>
      <c r="C98" s="1">
        <v>20</v>
      </c>
      <c r="D98" s="1" t="s">
        <v>59</v>
      </c>
      <c r="E98">
        <f t="shared" ref="E98:T113" si="5">E24+E61</f>
        <v>1.9776591487425479E-3</v>
      </c>
      <c r="F98">
        <f t="shared" si="5"/>
        <v>1.7593985153338682E-3</v>
      </c>
      <c r="G98">
        <f t="shared" si="5"/>
        <v>5.0364327886157243E-3</v>
      </c>
      <c r="H98">
        <f t="shared" si="5"/>
        <v>8.5572326298361465E-3</v>
      </c>
      <c r="I98">
        <f t="shared" si="5"/>
        <v>3.016168807855376E-3</v>
      </c>
      <c r="J98">
        <f t="shared" si="5"/>
        <v>1.1805142196775189E-3</v>
      </c>
      <c r="K98">
        <f t="shared" si="5"/>
        <v>5.2663013155402998E-4</v>
      </c>
      <c r="L98">
        <f t="shared" si="5"/>
        <v>5.6711191877092688E-3</v>
      </c>
      <c r="M98">
        <f t="shared" si="5"/>
        <v>2.1735997767571859E-3</v>
      </c>
      <c r="N98">
        <f t="shared" si="5"/>
        <v>2.1911262448506765E-3</v>
      </c>
      <c r="O98">
        <f t="shared" si="5"/>
        <v>2.4106526347047468E-3</v>
      </c>
      <c r="P98">
        <f t="shared" si="5"/>
        <v>2.426278502114057E-3</v>
      </c>
      <c r="Q98">
        <f t="shared" si="5"/>
        <v>1.8124478716490782E-3</v>
      </c>
      <c r="R98">
        <f t="shared" si="5"/>
        <v>4.9727368548385673E-3</v>
      </c>
      <c r="S98">
        <f t="shared" si="5"/>
        <v>0</v>
      </c>
      <c r="T98">
        <f t="shared" si="4"/>
        <v>1.9241663412799194E-3</v>
      </c>
      <c r="U98">
        <f t="shared" si="4"/>
        <v>8.0200453848547457E-4</v>
      </c>
      <c r="V98">
        <f t="shared" si="4"/>
        <v>1.0082575375710183E-2</v>
      </c>
      <c r="W98">
        <f t="shared" si="4"/>
        <v>2.060887965006559E-3</v>
      </c>
      <c r="X98">
        <f t="shared" si="4"/>
        <v>8.9700832526509646E-3</v>
      </c>
      <c r="Y98">
        <f t="shared" si="4"/>
        <v>5.6749759543762504E-3</v>
      </c>
      <c r="Z98">
        <f t="shared" si="4"/>
        <v>3.332129665732271E-3</v>
      </c>
      <c r="AA98">
        <f t="shared" si="4"/>
        <v>8.6755587119154796E-3</v>
      </c>
      <c r="AB98">
        <f t="shared" si="4"/>
        <v>8.769556663690975E-4</v>
      </c>
      <c r="AC98">
        <f t="shared" si="4"/>
        <v>8.3832614258467678E-5</v>
      </c>
      <c r="AD98">
        <f t="shared" si="4"/>
        <v>8.029692707767879E-5</v>
      </c>
      <c r="AE98">
        <f t="shared" si="4"/>
        <v>3.0345515769714609E-4</v>
      </c>
      <c r="AF98">
        <f t="shared" si="4"/>
        <v>6.7678305417840463E-4</v>
      </c>
      <c r="AG98">
        <f t="shared" si="4"/>
        <v>2.432228838275263E-5</v>
      </c>
      <c r="AH98">
        <f t="shared" si="4"/>
        <v>1.1821378131971459E-3</v>
      </c>
      <c r="AI98">
        <f t="shared" si="4"/>
        <v>1.0693980104821343E-4</v>
      </c>
      <c r="AJ98">
        <f t="shared" si="4"/>
        <v>4.3862339965454319E-3</v>
      </c>
      <c r="AK98">
        <f t="shared" si="4"/>
        <v>0</v>
      </c>
      <c r="AL98">
        <f t="shared" si="4"/>
        <v>4.4004313383677182E-3</v>
      </c>
      <c r="AM98">
        <f t="shared" si="4"/>
        <v>4.3294722028891291E-3</v>
      </c>
      <c r="AN98">
        <f t="shared" si="4"/>
        <v>0</v>
      </c>
      <c r="AO98">
        <f t="shared" si="4"/>
        <v>6.5829391901696841E-5</v>
      </c>
      <c r="AP98">
        <f t="shared" si="4"/>
        <v>40080.355050148748</v>
      </c>
      <c r="AQ98">
        <f t="shared" si="4"/>
        <v>614869.14382560609</v>
      </c>
      <c r="AR98">
        <f t="shared" si="4"/>
        <v>0</v>
      </c>
      <c r="AS98">
        <f t="shared" si="4"/>
        <v>4791.0361605187254</v>
      </c>
      <c r="AT98">
        <f t="shared" si="4"/>
        <v>668455.48299552861</v>
      </c>
      <c r="AU98">
        <f t="shared" si="1"/>
        <v>5915.5351210989074</v>
      </c>
    </row>
    <row r="99" spans="1:47" x14ac:dyDescent="0.25">
      <c r="A99" s="146"/>
      <c r="B99" s="1" t="s">
        <v>23</v>
      </c>
      <c r="C99" s="1">
        <v>21</v>
      </c>
      <c r="D99" s="1" t="s">
        <v>60</v>
      </c>
      <c r="E99">
        <f t="shared" si="5"/>
        <v>3.816308836035595E-7</v>
      </c>
      <c r="F99">
        <f t="shared" si="5"/>
        <v>2.0212465737603908E-4</v>
      </c>
      <c r="G99">
        <f t="shared" si="5"/>
        <v>3.5554771852581442E-4</v>
      </c>
      <c r="H99">
        <f t="shared" si="5"/>
        <v>3.6742391260252119E-4</v>
      </c>
      <c r="I99">
        <f t="shared" si="5"/>
        <v>1.3530535331385E-3</v>
      </c>
      <c r="J99">
        <f t="shared" si="5"/>
        <v>2.6031137640734518E-6</v>
      </c>
      <c r="K99">
        <f t="shared" si="5"/>
        <v>4.1332962524437156E-4</v>
      </c>
      <c r="L99">
        <f t="shared" si="5"/>
        <v>8.1267277894618944E-5</v>
      </c>
      <c r="M99">
        <f t="shared" si="5"/>
        <v>2.441820404722369E-4</v>
      </c>
      <c r="N99">
        <f t="shared" si="5"/>
        <v>9.3888260051637838E-3</v>
      </c>
      <c r="O99">
        <f t="shared" si="5"/>
        <v>1.8985265885313044E-6</v>
      </c>
      <c r="P99">
        <f t="shared" si="5"/>
        <v>1.3777251269470002E-4</v>
      </c>
      <c r="Q99">
        <f t="shared" si="5"/>
        <v>3.0984108390853307E-5</v>
      </c>
      <c r="R99">
        <f t="shared" si="5"/>
        <v>0</v>
      </c>
      <c r="S99">
        <f t="shared" si="5"/>
        <v>0</v>
      </c>
      <c r="T99">
        <f t="shared" si="5"/>
        <v>1.93585490782351E-8</v>
      </c>
      <c r="U99">
        <f t="shared" si="4"/>
        <v>0</v>
      </c>
      <c r="V99">
        <f t="shared" si="4"/>
        <v>0</v>
      </c>
      <c r="W99">
        <f t="shared" si="4"/>
        <v>1.171665830268647E-7</v>
      </c>
      <c r="X99">
        <f t="shared" si="4"/>
        <v>3.9500071752306299E-6</v>
      </c>
      <c r="Y99">
        <f t="shared" si="4"/>
        <v>1.458825863796549</v>
      </c>
      <c r="Z99">
        <f t="shared" si="4"/>
        <v>2.7038885401616893E-5</v>
      </c>
      <c r="AA99">
        <f t="shared" si="4"/>
        <v>1.2457695033678826E-4</v>
      </c>
      <c r="AB99">
        <f t="shared" si="4"/>
        <v>8.3670329627776809E-6</v>
      </c>
      <c r="AC99">
        <f t="shared" si="4"/>
        <v>9.4496221731875363E-4</v>
      </c>
      <c r="AD99">
        <f t="shared" si="4"/>
        <v>1.114879859289522E-3</v>
      </c>
      <c r="AE99">
        <f t="shared" si="4"/>
        <v>0.1946748646173512</v>
      </c>
      <c r="AF99">
        <f t="shared" si="4"/>
        <v>3.2069211814954868E-8</v>
      </c>
      <c r="AG99">
        <f t="shared" si="4"/>
        <v>0</v>
      </c>
      <c r="AH99">
        <f t="shared" si="4"/>
        <v>3.3623205139675129E-8</v>
      </c>
      <c r="AI99">
        <f t="shared" si="4"/>
        <v>1.020373940008849E-3</v>
      </c>
      <c r="AJ99">
        <f t="shared" si="4"/>
        <v>3.9544452774439159E-3</v>
      </c>
      <c r="AK99">
        <f t="shared" si="4"/>
        <v>0</v>
      </c>
      <c r="AL99">
        <f t="shared" si="4"/>
        <v>4.0101811246439261E-3</v>
      </c>
      <c r="AM99">
        <f t="shared" si="4"/>
        <v>2.4269290545382871E-6</v>
      </c>
      <c r="AN99">
        <f t="shared" si="4"/>
        <v>0</v>
      </c>
      <c r="AO99">
        <f t="shared" si="4"/>
        <v>6.3153133662965551E-3</v>
      </c>
      <c r="AP99">
        <f t="shared" si="4"/>
        <v>3.5488647308724501</v>
      </c>
      <c r="AQ99">
        <f t="shared" si="4"/>
        <v>0</v>
      </c>
      <c r="AR99">
        <f t="shared" si="4"/>
        <v>0</v>
      </c>
      <c r="AS99">
        <f t="shared" si="4"/>
        <v>14.63717262902489</v>
      </c>
      <c r="AT99">
        <f t="shared" si="4"/>
        <v>37.159863569743273</v>
      </c>
      <c r="AU99">
        <f t="shared" si="1"/>
        <v>1080.925230014162</v>
      </c>
    </row>
    <row r="100" spans="1:47" x14ac:dyDescent="0.25">
      <c r="A100" s="146"/>
      <c r="B100" s="1" t="s">
        <v>24</v>
      </c>
      <c r="C100" s="1">
        <v>22</v>
      </c>
      <c r="D100" s="1" t="s">
        <v>61</v>
      </c>
      <c r="E100">
        <f t="shared" si="5"/>
        <v>1.4072108714103089E-2</v>
      </c>
      <c r="F100">
        <f t="shared" si="5"/>
        <v>4.5719093904592733E-3</v>
      </c>
      <c r="G100">
        <f t="shared" si="5"/>
        <v>5.5547998189251022E-4</v>
      </c>
      <c r="H100">
        <f t="shared" si="5"/>
        <v>2.6944932857520831E-3</v>
      </c>
      <c r="I100">
        <f t="shared" si="5"/>
        <v>1.1495778070962248E-2</v>
      </c>
      <c r="J100">
        <f t="shared" si="5"/>
        <v>4.3134315698220528E-3</v>
      </c>
      <c r="K100">
        <f t="shared" si="5"/>
        <v>4.6527338779679342E-4</v>
      </c>
      <c r="L100">
        <f t="shared" si="5"/>
        <v>1.1252290759037024E-4</v>
      </c>
      <c r="M100">
        <f t="shared" si="5"/>
        <v>7.8664699895251503E-3</v>
      </c>
      <c r="N100">
        <f t="shared" si="5"/>
        <v>7.159537596025637E-5</v>
      </c>
      <c r="O100">
        <f t="shared" si="5"/>
        <v>1.90813024427612E-4</v>
      </c>
      <c r="P100">
        <f t="shared" si="5"/>
        <v>4.9818308678425906E-4</v>
      </c>
      <c r="Q100">
        <f t="shared" si="5"/>
        <v>6.1275285481211996E-3</v>
      </c>
      <c r="R100">
        <f t="shared" si="5"/>
        <v>1.7508968508302917E-2</v>
      </c>
      <c r="S100">
        <f t="shared" si="5"/>
        <v>0</v>
      </c>
      <c r="T100">
        <f t="shared" si="5"/>
        <v>2.8745222177504061E-2</v>
      </c>
      <c r="U100">
        <f t="shared" si="4"/>
        <v>4.0877608973240451E-3</v>
      </c>
      <c r="V100">
        <f t="shared" si="4"/>
        <v>4.93932342254449E-2</v>
      </c>
      <c r="W100">
        <f t="shared" si="4"/>
        <v>1.8821517415791283E-3</v>
      </c>
      <c r="X100">
        <f t="shared" si="4"/>
        <v>1.1854024762031038E-3</v>
      </c>
      <c r="Y100">
        <f t="shared" si="4"/>
        <v>3.1285832315371531E-3</v>
      </c>
      <c r="Z100">
        <f t="shared" si="4"/>
        <v>0.47038883256694469</v>
      </c>
      <c r="AA100">
        <f t="shared" si="4"/>
        <v>1.6390015389041322E-4</v>
      </c>
      <c r="AB100">
        <f t="shared" si="4"/>
        <v>1.6991834258409477E-4</v>
      </c>
      <c r="AC100">
        <f t="shared" si="4"/>
        <v>3.0760540467725912E-4</v>
      </c>
      <c r="AD100">
        <f t="shared" si="4"/>
        <v>4.6663466713149793E-3</v>
      </c>
      <c r="AE100">
        <f t="shared" si="4"/>
        <v>1.8039778542383499E-4</v>
      </c>
      <c r="AF100">
        <f t="shared" si="4"/>
        <v>9.099561157979655E-5</v>
      </c>
      <c r="AG100">
        <f t="shared" si="4"/>
        <v>4.9406911076391499E-6</v>
      </c>
      <c r="AH100">
        <f t="shared" si="4"/>
        <v>9.3698326193472539E-4</v>
      </c>
      <c r="AI100">
        <f t="shared" si="4"/>
        <v>8.9878627872223854E-5</v>
      </c>
      <c r="AJ100">
        <f t="shared" si="4"/>
        <v>1.3884356138769325E-2</v>
      </c>
      <c r="AK100">
        <f t="shared" si="4"/>
        <v>0</v>
      </c>
      <c r="AL100">
        <f t="shared" si="4"/>
        <v>1.4039181599512519E-2</v>
      </c>
      <c r="AM100">
        <f t="shared" si="4"/>
        <v>1.3709542156389316E-3</v>
      </c>
      <c r="AN100">
        <f t="shared" si="4"/>
        <v>0</v>
      </c>
      <c r="AO100">
        <f t="shared" si="4"/>
        <v>7.1253755476161111E-3</v>
      </c>
      <c r="AP100">
        <f t="shared" si="4"/>
        <v>21336.424025112468</v>
      </c>
      <c r="AQ100">
        <f t="shared" si="4"/>
        <v>0</v>
      </c>
      <c r="AR100">
        <f t="shared" si="4"/>
        <v>0</v>
      </c>
      <c r="AS100">
        <f t="shared" si="4"/>
        <v>11585.30241527955</v>
      </c>
      <c r="AT100">
        <f t="shared" si="4"/>
        <v>33590.607150974727</v>
      </c>
      <c r="AU100">
        <f t="shared" si="4"/>
        <v>31226.470260518388</v>
      </c>
    </row>
    <row r="101" spans="1:47" x14ac:dyDescent="0.25">
      <c r="A101" s="146"/>
      <c r="B101" s="1" t="s">
        <v>25</v>
      </c>
      <c r="C101" s="1">
        <v>23</v>
      </c>
      <c r="D101" s="1" t="s">
        <v>62</v>
      </c>
      <c r="E101">
        <f t="shared" si="5"/>
        <v>4.489822754825091E-4</v>
      </c>
      <c r="F101">
        <f t="shared" si="5"/>
        <v>4.9577183809463577E-5</v>
      </c>
      <c r="G101">
        <f t="shared" si="5"/>
        <v>1.8635228136498212E-5</v>
      </c>
      <c r="H101">
        <f t="shared" si="5"/>
        <v>6.4735398561690446E-6</v>
      </c>
      <c r="I101">
        <f t="shared" si="5"/>
        <v>3.082263662347442E-5</v>
      </c>
      <c r="J101">
        <f t="shared" si="5"/>
        <v>0</v>
      </c>
      <c r="K101">
        <f t="shared" si="5"/>
        <v>0</v>
      </c>
      <c r="L101">
        <f t="shared" si="5"/>
        <v>2.3184937327644608E-6</v>
      </c>
      <c r="M101">
        <f t="shared" si="5"/>
        <v>2.927374069204558E-6</v>
      </c>
      <c r="N101">
        <f t="shared" si="5"/>
        <v>2.133793064587024E-6</v>
      </c>
      <c r="O101">
        <f t="shared" si="5"/>
        <v>9.8715721704998249E-6</v>
      </c>
      <c r="P101">
        <f t="shared" si="5"/>
        <v>2.3210444600461291E-5</v>
      </c>
      <c r="Q101">
        <f t="shared" si="5"/>
        <v>2.6916475034901552E-4</v>
      </c>
      <c r="R101">
        <f t="shared" si="5"/>
        <v>0</v>
      </c>
      <c r="S101">
        <f t="shared" si="5"/>
        <v>0</v>
      </c>
      <c r="T101">
        <f t="shared" si="5"/>
        <v>0</v>
      </c>
      <c r="U101">
        <f t="shared" si="4"/>
        <v>2.8082088955020291E-4</v>
      </c>
      <c r="V101">
        <f t="shared" si="4"/>
        <v>0</v>
      </c>
      <c r="W101">
        <f t="shared" si="4"/>
        <v>0</v>
      </c>
      <c r="X101">
        <f t="shared" si="4"/>
        <v>0</v>
      </c>
      <c r="Y101">
        <f t="shared" si="4"/>
        <v>7.4064986035639421E-6</v>
      </c>
      <c r="Z101">
        <f t="shared" si="4"/>
        <v>5.6830331448467985E-7</v>
      </c>
      <c r="AA101">
        <f t="shared" si="4"/>
        <v>3.453873380106373E-6</v>
      </c>
      <c r="AB101">
        <f t="shared" si="4"/>
        <v>1.1040633866536381E-4</v>
      </c>
      <c r="AC101">
        <f t="shared" si="4"/>
        <v>8.9382439863083347E-6</v>
      </c>
      <c r="AD101">
        <f t="shared" si="4"/>
        <v>0</v>
      </c>
      <c r="AE101">
        <f t="shared" si="4"/>
        <v>1.039929793899836E-4</v>
      </c>
      <c r="AF101">
        <f t="shared" si="4"/>
        <v>7.0193601056078061E-5</v>
      </c>
      <c r="AG101">
        <f t="shared" si="4"/>
        <v>0</v>
      </c>
      <c r="AH101">
        <f t="shared" si="4"/>
        <v>7.0716008745807244E-4</v>
      </c>
      <c r="AI101">
        <f t="shared" si="4"/>
        <v>2.8855091859549851E-5</v>
      </c>
      <c r="AJ101">
        <f t="shared" si="4"/>
        <v>8.337493158345158E-5</v>
      </c>
      <c r="AK101">
        <f t="shared" si="4"/>
        <v>0</v>
      </c>
      <c r="AL101">
        <f t="shared" si="4"/>
        <v>8.4557173755542584E-5</v>
      </c>
      <c r="AM101">
        <f t="shared" si="4"/>
        <v>0</v>
      </c>
      <c r="AN101">
        <f t="shared" si="4"/>
        <v>0</v>
      </c>
      <c r="AO101">
        <f t="shared" si="4"/>
        <v>1.9023458798598011E-5</v>
      </c>
      <c r="AP101">
        <f t="shared" si="4"/>
        <v>225.58770793299999</v>
      </c>
      <c r="AQ101">
        <f t="shared" si="4"/>
        <v>0</v>
      </c>
      <c r="AR101">
        <f t="shared" si="4"/>
        <v>0</v>
      </c>
      <c r="AS101">
        <f t="shared" si="4"/>
        <v>0</v>
      </c>
      <c r="AT101">
        <f t="shared" si="4"/>
        <v>398.59480186577088</v>
      </c>
      <c r="AU101">
        <f t="shared" si="4"/>
        <v>0</v>
      </c>
    </row>
    <row r="102" spans="1:47" x14ac:dyDescent="0.25">
      <c r="A102" s="146"/>
      <c r="B102" s="1" t="s">
        <v>26</v>
      </c>
      <c r="C102" s="1">
        <v>24</v>
      </c>
      <c r="D102" s="1" t="s">
        <v>63</v>
      </c>
      <c r="E102">
        <f t="shared" si="5"/>
        <v>7.5749812220188119E-3</v>
      </c>
      <c r="F102">
        <f t="shared" si="5"/>
        <v>9.2641238638232516E-3</v>
      </c>
      <c r="G102">
        <f t="shared" si="5"/>
        <v>5.4043261559044327E-3</v>
      </c>
      <c r="H102">
        <f t="shared" si="5"/>
        <v>9.2504998630440465E-3</v>
      </c>
      <c r="I102">
        <f t="shared" si="5"/>
        <v>1.5581335890763033E-2</v>
      </c>
      <c r="J102">
        <f t="shared" si="5"/>
        <v>9.6177778013770178E-3</v>
      </c>
      <c r="K102">
        <f t="shared" si="5"/>
        <v>7.8011513266994393E-3</v>
      </c>
      <c r="L102">
        <f t="shared" si="5"/>
        <v>3.2568144088639298E-2</v>
      </c>
      <c r="M102">
        <f t="shared" si="5"/>
        <v>1.2672505879730917E-2</v>
      </c>
      <c r="N102">
        <f t="shared" si="5"/>
        <v>4.1903637086983143E-2</v>
      </c>
      <c r="O102">
        <f t="shared" si="5"/>
        <v>2.6493263574719098E-2</v>
      </c>
      <c r="P102">
        <f t="shared" si="5"/>
        <v>4.2698323167561772E-3</v>
      </c>
      <c r="Q102">
        <f t="shared" si="5"/>
        <v>3.1907089229962346E-3</v>
      </c>
      <c r="R102">
        <f t="shared" si="5"/>
        <v>3.2457539999095476E-3</v>
      </c>
      <c r="S102">
        <f t="shared" si="5"/>
        <v>0</v>
      </c>
      <c r="T102">
        <f t="shared" si="5"/>
        <v>4.9239240729029039E-3</v>
      </c>
      <c r="U102">
        <f t="shared" si="4"/>
        <v>0</v>
      </c>
      <c r="V102">
        <f t="shared" si="4"/>
        <v>1.9445232077890901E-4</v>
      </c>
      <c r="W102">
        <f t="shared" si="4"/>
        <v>3.6855290697721393E-3</v>
      </c>
      <c r="X102">
        <f t="shared" si="4"/>
        <v>5.5359581192228032E-3</v>
      </c>
      <c r="Y102">
        <f t="shared" si="4"/>
        <v>2.0214971199455171E-5</v>
      </c>
      <c r="Z102">
        <f t="shared" si="4"/>
        <v>1.4345430596858002E-2</v>
      </c>
      <c r="AA102">
        <f t="shared" si="4"/>
        <v>4.9901099093390411E-2</v>
      </c>
      <c r="AB102">
        <f t="shared" si="4"/>
        <v>0.1766151936549766</v>
      </c>
      <c r="AC102">
        <f t="shared" si="4"/>
        <v>1.9503482026272702E-6</v>
      </c>
      <c r="AD102">
        <f t="shared" si="4"/>
        <v>9.9225645538596064E-7</v>
      </c>
      <c r="AE102">
        <f t="shared" si="4"/>
        <v>3.1512023856241109E-6</v>
      </c>
      <c r="AF102">
        <f t="shared" si="4"/>
        <v>2.0564900418309388E-6</v>
      </c>
      <c r="AG102">
        <f t="shared" si="4"/>
        <v>1.111071188509691E-7</v>
      </c>
      <c r="AH102">
        <f t="shared" si="4"/>
        <v>1.5244324507279705E-5</v>
      </c>
      <c r="AI102">
        <f t="shared" si="4"/>
        <v>4.1505329320354059E-6</v>
      </c>
      <c r="AJ102">
        <f t="shared" si="4"/>
        <v>3.9035650310305144E-6</v>
      </c>
      <c r="AK102">
        <f t="shared" si="4"/>
        <v>0</v>
      </c>
      <c r="AL102">
        <f t="shared" si="4"/>
        <v>5.8646922290143399E-6</v>
      </c>
      <c r="AM102">
        <f t="shared" si="4"/>
        <v>1.4438579285684473E-2</v>
      </c>
      <c r="AN102">
        <f t="shared" si="4"/>
        <v>0</v>
      </c>
      <c r="AO102">
        <f t="shared" si="4"/>
        <v>1.9946995611769099E-7</v>
      </c>
      <c r="AP102">
        <f t="shared" si="4"/>
        <v>23241.31419278809</v>
      </c>
      <c r="AQ102">
        <f t="shared" si="4"/>
        <v>0</v>
      </c>
      <c r="AR102">
        <f t="shared" si="4"/>
        <v>0</v>
      </c>
      <c r="AS102">
        <f t="shared" si="4"/>
        <v>1373.3839158690671</v>
      </c>
      <c r="AT102">
        <f t="shared" si="4"/>
        <v>58121.200463580048</v>
      </c>
      <c r="AU102">
        <f t="shared" si="4"/>
        <v>3.9372812025935491</v>
      </c>
    </row>
    <row r="103" spans="1:47" x14ac:dyDescent="0.25">
      <c r="A103" s="146"/>
      <c r="B103" s="1" t="s">
        <v>27</v>
      </c>
      <c r="C103" s="1">
        <v>25</v>
      </c>
      <c r="D103" s="1" t="s">
        <v>64</v>
      </c>
      <c r="E103">
        <f t="shared" si="5"/>
        <v>4.7658472171793008E-5</v>
      </c>
      <c r="F103">
        <f t="shared" si="5"/>
        <v>3.8829460910239049E-5</v>
      </c>
      <c r="G103">
        <f t="shared" si="5"/>
        <v>2.0528113370884753E-5</v>
      </c>
      <c r="H103">
        <f t="shared" si="5"/>
        <v>4.4752432874237073E-5</v>
      </c>
      <c r="I103">
        <f t="shared" si="5"/>
        <v>7.0556336110334396E-5</v>
      </c>
      <c r="J103">
        <f t="shared" si="5"/>
        <v>5.0458401014332225E-5</v>
      </c>
      <c r="K103">
        <f t="shared" si="5"/>
        <v>3.5302783542955922E-5</v>
      </c>
      <c r="L103">
        <f t="shared" si="5"/>
        <v>8.454457439789685E-5</v>
      </c>
      <c r="M103">
        <f t="shared" si="5"/>
        <v>5.6242935427053038E-5</v>
      </c>
      <c r="N103">
        <f t="shared" si="5"/>
        <v>1.8152145240569212E-4</v>
      </c>
      <c r="O103">
        <f t="shared" si="5"/>
        <v>2.4558372363042117E-4</v>
      </c>
      <c r="P103">
        <f t="shared" si="5"/>
        <v>1.6946150156924946E-5</v>
      </c>
      <c r="Q103">
        <f t="shared" si="5"/>
        <v>9.5671890556527738E-6</v>
      </c>
      <c r="R103">
        <f t="shared" si="5"/>
        <v>1.5754371452530473E-5</v>
      </c>
      <c r="S103">
        <f t="shared" si="5"/>
        <v>0</v>
      </c>
      <c r="T103">
        <f t="shared" si="5"/>
        <v>2.3565917758260402E-5</v>
      </c>
      <c r="U103">
        <f t="shared" si="4"/>
        <v>0</v>
      </c>
      <c r="V103">
        <f t="shared" si="4"/>
        <v>0</v>
      </c>
      <c r="W103">
        <f t="shared" si="4"/>
        <v>1.1024608128604121E-5</v>
      </c>
      <c r="X103">
        <f t="shared" si="4"/>
        <v>1.2919094196247142E-5</v>
      </c>
      <c r="Y103">
        <f t="shared" si="4"/>
        <v>0</v>
      </c>
      <c r="Z103">
        <f t="shared" si="4"/>
        <v>1.4139416235305852E-4</v>
      </c>
      <c r="AA103">
        <f t="shared" si="4"/>
        <v>1.2955777487645402E-4</v>
      </c>
      <c r="AB103">
        <f t="shared" si="4"/>
        <v>1.0875638711899214E-3</v>
      </c>
      <c r="AC103">
        <f t="shared" si="4"/>
        <v>4.2066495474635491E-9</v>
      </c>
      <c r="AD103">
        <f t="shared" si="4"/>
        <v>2.1398739763322488E-9</v>
      </c>
      <c r="AE103">
        <f t="shared" si="4"/>
        <v>6.7835446364319692E-9</v>
      </c>
      <c r="AF103">
        <f t="shared" si="4"/>
        <v>4.4809762556335264E-9</v>
      </c>
      <c r="AG103">
        <f t="shared" si="4"/>
        <v>0</v>
      </c>
      <c r="AH103">
        <f t="shared" si="4"/>
        <v>3.2710592839731407E-8</v>
      </c>
      <c r="AI103">
        <f t="shared" si="4"/>
        <v>8.7571943612611924E-9</v>
      </c>
      <c r="AJ103">
        <f t="shared" si="4"/>
        <v>6.81251541636697E-9</v>
      </c>
      <c r="AK103">
        <f t="shared" si="4"/>
        <v>0</v>
      </c>
      <c r="AL103">
        <f t="shared" si="4"/>
        <v>1.271548474058058E-8</v>
      </c>
      <c r="AM103">
        <f t="shared" si="4"/>
        <v>4.3032684658744396E-5</v>
      </c>
      <c r="AN103">
        <f t="shared" si="4"/>
        <v>0</v>
      </c>
      <c r="AO103">
        <f t="shared" si="4"/>
        <v>4.3332704604556308E-10</v>
      </c>
      <c r="AP103">
        <f t="shared" si="4"/>
        <v>157.9973749829895</v>
      </c>
      <c r="AQ103">
        <f t="shared" si="4"/>
        <v>0</v>
      </c>
      <c r="AR103">
        <f t="shared" si="4"/>
        <v>0</v>
      </c>
      <c r="AS103">
        <f t="shared" si="4"/>
        <v>55.64278991338022</v>
      </c>
      <c r="AT103">
        <f t="shared" si="4"/>
        <v>354.60249158550818</v>
      </c>
      <c r="AU103">
        <f t="shared" si="4"/>
        <v>7.2659854229161924</v>
      </c>
    </row>
    <row r="104" spans="1:47" x14ac:dyDescent="0.25">
      <c r="A104" s="146"/>
      <c r="B104" s="1" t="s">
        <v>28</v>
      </c>
      <c r="C104" s="1">
        <v>26</v>
      </c>
      <c r="D104" s="1" t="s">
        <v>65</v>
      </c>
      <c r="E104">
        <f t="shared" si="5"/>
        <v>2.6478915227708962E-4</v>
      </c>
      <c r="F104">
        <f t="shared" si="5"/>
        <v>2.9968304737847253E-4</v>
      </c>
      <c r="G104">
        <f t="shared" si="5"/>
        <v>1.7959786828676861E-4</v>
      </c>
      <c r="H104">
        <f t="shared" si="5"/>
        <v>3.9271818924935275E-4</v>
      </c>
      <c r="I104">
        <f t="shared" si="5"/>
        <v>6.1794655853187729E-4</v>
      </c>
      <c r="J104">
        <f t="shared" si="5"/>
        <v>4.4642192579079999E-4</v>
      </c>
      <c r="K104">
        <f t="shared" si="5"/>
        <v>3.3007318197458309E-4</v>
      </c>
      <c r="L104">
        <f t="shared" si="5"/>
        <v>1.9209039682228947E-3</v>
      </c>
      <c r="M104">
        <f t="shared" si="5"/>
        <v>6.3802340697631391E-4</v>
      </c>
      <c r="N104">
        <f t="shared" si="5"/>
        <v>1.5902460617814725E-3</v>
      </c>
      <c r="O104">
        <f t="shared" si="5"/>
        <v>8.6746637550264244E-4</v>
      </c>
      <c r="P104">
        <f t="shared" si="5"/>
        <v>1.484120038786222E-4</v>
      </c>
      <c r="Q104">
        <f t="shared" si="5"/>
        <v>1.8748203333196332E-4</v>
      </c>
      <c r="R104">
        <f t="shared" si="5"/>
        <v>1.3818093289706299E-4</v>
      </c>
      <c r="S104">
        <f t="shared" si="5"/>
        <v>0</v>
      </c>
      <c r="T104">
        <f t="shared" si="5"/>
        <v>2.0653044473746391E-4</v>
      </c>
      <c r="U104">
        <f t="shared" si="4"/>
        <v>0</v>
      </c>
      <c r="V104">
        <f t="shared" si="4"/>
        <v>0</v>
      </c>
      <c r="W104">
        <f t="shared" si="4"/>
        <v>1.2554112353003579E-4</v>
      </c>
      <c r="X104">
        <f t="shared" si="4"/>
        <v>1.822093563863642E-4</v>
      </c>
      <c r="Y104">
        <f t="shared" si="4"/>
        <v>0</v>
      </c>
      <c r="Z104">
        <f t="shared" si="4"/>
        <v>1.7711689491725635E-4</v>
      </c>
      <c r="AA104">
        <f t="shared" si="4"/>
        <v>2.9440322699210166E-3</v>
      </c>
      <c r="AB104">
        <f t="shared" si="4"/>
        <v>6.9382581489019724E-3</v>
      </c>
      <c r="AC104">
        <f t="shared" si="4"/>
        <v>7.6056886616324599E-8</v>
      </c>
      <c r="AD104">
        <f t="shared" si="4"/>
        <v>3.8694904189856062E-8</v>
      </c>
      <c r="AE104">
        <f t="shared" si="4"/>
        <v>1.228998281101919E-7</v>
      </c>
      <c r="AF104">
        <f t="shared" si="4"/>
        <v>8.0148745185123696E-8</v>
      </c>
      <c r="AG104">
        <f t="shared" si="4"/>
        <v>0</v>
      </c>
      <c r="AH104">
        <f t="shared" si="4"/>
        <v>5.9640316029627947E-7</v>
      </c>
      <c r="AI104">
        <f t="shared" si="4"/>
        <v>1.6192303584833651E-7</v>
      </c>
      <c r="AJ104">
        <f t="shared" si="4"/>
        <v>1.4327562089661425E-7</v>
      </c>
      <c r="AK104">
        <f t="shared" si="4"/>
        <v>0</v>
      </c>
      <c r="AL104">
        <f t="shared" si="4"/>
        <v>2.2863397958805261E-7</v>
      </c>
      <c r="AM104">
        <f t="shared" si="4"/>
        <v>4.1562482715376602E-4</v>
      </c>
      <c r="AN104">
        <f t="shared" si="4"/>
        <v>0</v>
      </c>
      <c r="AO104">
        <f t="shared" si="4"/>
        <v>7.7754169491777476E-9</v>
      </c>
      <c r="AP104">
        <f t="shared" si="4"/>
        <v>954.046030822229</v>
      </c>
      <c r="AQ104">
        <f t="shared" si="4"/>
        <v>0</v>
      </c>
      <c r="AR104">
        <f t="shared" si="4"/>
        <v>0</v>
      </c>
      <c r="AS104">
        <f t="shared" si="4"/>
        <v>222.00291020112419</v>
      </c>
      <c r="AT104">
        <f t="shared" si="4"/>
        <v>2378.9653258736412</v>
      </c>
      <c r="AU104">
        <f t="shared" si="4"/>
        <v>74.082180708088245</v>
      </c>
    </row>
    <row r="105" spans="1:47" x14ac:dyDescent="0.25">
      <c r="A105" s="146"/>
      <c r="B105" s="1" t="s">
        <v>29</v>
      </c>
      <c r="C105" s="1">
        <v>27</v>
      </c>
      <c r="D105" s="1" t="s">
        <v>66</v>
      </c>
      <c r="E105">
        <f t="shared" si="5"/>
        <v>1.2868971929499612E-4</v>
      </c>
      <c r="F105">
        <f t="shared" si="5"/>
        <v>1.457474439062847E-4</v>
      </c>
      <c r="G105">
        <f t="shared" si="5"/>
        <v>8.7383396042667235E-5</v>
      </c>
      <c r="H105">
        <f t="shared" si="5"/>
        <v>1.9036487424133817E-4</v>
      </c>
      <c r="I105">
        <f t="shared" si="5"/>
        <v>3.0026652372114874E-4</v>
      </c>
      <c r="J105">
        <f t="shared" si="5"/>
        <v>2.152838763608133E-4</v>
      </c>
      <c r="K105">
        <f t="shared" si="5"/>
        <v>1.4992341024559831E-4</v>
      </c>
      <c r="L105">
        <f t="shared" si="5"/>
        <v>3.5985245537715967E-4</v>
      </c>
      <c r="M105">
        <f t="shared" si="5"/>
        <v>2.3938346814079097E-4</v>
      </c>
      <c r="N105">
        <f t="shared" si="5"/>
        <v>7.7244977378252864E-4</v>
      </c>
      <c r="O105">
        <f t="shared" si="5"/>
        <v>1.0032189064142392E-3</v>
      </c>
      <c r="P105">
        <f t="shared" si="5"/>
        <v>7.2149227248577598E-5</v>
      </c>
      <c r="Q105">
        <f t="shared" si="5"/>
        <v>1.7592198205454166E-4</v>
      </c>
      <c r="R105">
        <f t="shared" si="5"/>
        <v>6.7049316154114405E-5</v>
      </c>
      <c r="S105">
        <f t="shared" si="5"/>
        <v>0</v>
      </c>
      <c r="T105">
        <f t="shared" si="5"/>
        <v>1.003035879272637E-4</v>
      </c>
      <c r="U105">
        <f t="shared" si="4"/>
        <v>0</v>
      </c>
      <c r="V105">
        <f t="shared" si="4"/>
        <v>0</v>
      </c>
      <c r="W105">
        <f t="shared" si="4"/>
        <v>9.0717449769275838E-5</v>
      </c>
      <c r="X105">
        <f t="shared" si="4"/>
        <v>4.9028663902059866E-5</v>
      </c>
      <c r="Y105">
        <f t="shared" si="4"/>
        <v>0</v>
      </c>
      <c r="Z105">
        <f t="shared" si="4"/>
        <v>8.5236953600532382E-5</v>
      </c>
      <c r="AA105">
        <f t="shared" si="4"/>
        <v>5.5144501011679089E-4</v>
      </c>
      <c r="AB105">
        <f t="shared" si="4"/>
        <v>6.5072044626308338E-3</v>
      </c>
      <c r="AC105">
        <f t="shared" si="4"/>
        <v>1.778196360687737E-8</v>
      </c>
      <c r="AD105">
        <f t="shared" si="4"/>
        <v>9.0456041479181592E-9</v>
      </c>
      <c r="AE105">
        <f t="shared" si="4"/>
        <v>2.8680359802322E-8</v>
      </c>
      <c r="AF105">
        <f t="shared" si="4"/>
        <v>1.8922368222251659E-8</v>
      </c>
      <c r="AG105">
        <f t="shared" si="4"/>
        <v>0</v>
      </c>
      <c r="AH105">
        <f t="shared" si="4"/>
        <v>1.3931236857581684E-7</v>
      </c>
      <c r="AI105">
        <f t="shared" si="4"/>
        <v>3.7045071769640498E-8</v>
      </c>
      <c r="AJ105">
        <f t="shared" si="4"/>
        <v>2.1017754548658767E-7</v>
      </c>
      <c r="AK105">
        <f t="shared" si="4"/>
        <v>0</v>
      </c>
      <c r="AL105">
        <f t="shared" si="4"/>
        <v>5.3721767461738622E-8</v>
      </c>
      <c r="AM105">
        <f t="shared" si="4"/>
        <v>1.9416164428625766E-4</v>
      </c>
      <c r="AN105">
        <f t="shared" si="4"/>
        <v>0</v>
      </c>
      <c r="AO105">
        <f t="shared" si="4"/>
        <v>1.8304105412162401E-9</v>
      </c>
      <c r="AP105">
        <f t="shared" si="4"/>
        <v>857.66870826426589</v>
      </c>
      <c r="AQ105">
        <f t="shared" si="4"/>
        <v>0</v>
      </c>
      <c r="AR105">
        <f t="shared" si="4"/>
        <v>0</v>
      </c>
      <c r="AS105">
        <f t="shared" si="4"/>
        <v>149.3693823535323</v>
      </c>
      <c r="AT105">
        <f t="shared" si="4"/>
        <v>1836.95916661365</v>
      </c>
      <c r="AU105">
        <f t="shared" si="4"/>
        <v>13.50172152815024</v>
      </c>
    </row>
    <row r="106" spans="1:47" x14ac:dyDescent="0.25">
      <c r="A106" s="146"/>
      <c r="B106" s="1" t="s">
        <v>30</v>
      </c>
      <c r="C106" s="1">
        <v>28</v>
      </c>
      <c r="D106" s="1" t="s">
        <v>67</v>
      </c>
      <c r="E106">
        <f t="shared" si="5"/>
        <v>1.3428762840473403E-4</v>
      </c>
      <c r="F106">
        <f t="shared" si="5"/>
        <v>1.5198184355384506E-4</v>
      </c>
      <c r="G106">
        <f t="shared" si="5"/>
        <v>9.0919932226051807E-5</v>
      </c>
      <c r="H106">
        <f t="shared" si="5"/>
        <v>2.0184870863738545E-4</v>
      </c>
      <c r="I106">
        <f t="shared" si="5"/>
        <v>3.1451327396342003E-4</v>
      </c>
      <c r="J106">
        <f t="shared" si="5"/>
        <v>2.2506012708557548E-4</v>
      </c>
      <c r="K106">
        <f t="shared" si="5"/>
        <v>1.7688281477767692E-4</v>
      </c>
      <c r="L106">
        <f t="shared" si="5"/>
        <v>3.7536340800249543E-4</v>
      </c>
      <c r="M106">
        <f t="shared" si="5"/>
        <v>1.648841604413246E-4</v>
      </c>
      <c r="N106">
        <f t="shared" si="5"/>
        <v>8.1051624054809669E-4</v>
      </c>
      <c r="O106">
        <f t="shared" si="5"/>
        <v>4.4414986523172141E-4</v>
      </c>
      <c r="P106">
        <f t="shared" si="5"/>
        <v>7.5279458940066582E-5</v>
      </c>
      <c r="Q106">
        <f t="shared" si="5"/>
        <v>4.2372098788959997E-5</v>
      </c>
      <c r="R106">
        <f t="shared" si="5"/>
        <v>7.013420252093957E-5</v>
      </c>
      <c r="S106">
        <f t="shared" si="5"/>
        <v>0</v>
      </c>
      <c r="T106">
        <f t="shared" si="5"/>
        <v>1.0466920587272488E-4</v>
      </c>
      <c r="U106">
        <f t="shared" si="4"/>
        <v>0</v>
      </c>
      <c r="V106">
        <f t="shared" si="4"/>
        <v>0</v>
      </c>
      <c r="W106">
        <f t="shared" si="4"/>
        <v>3.9827882399037658E-5</v>
      </c>
      <c r="X106">
        <f t="shared" si="4"/>
        <v>5.1133627366082099E-5</v>
      </c>
      <c r="Y106">
        <f t="shared" ref="Y106:AU115" si="6">Y32+Y69</f>
        <v>0</v>
      </c>
      <c r="Z106">
        <f t="shared" si="6"/>
        <v>8.9830817524276844E-5</v>
      </c>
      <c r="AA106">
        <f t="shared" si="6"/>
        <v>5.7521420791710356E-4</v>
      </c>
      <c r="AB106">
        <f t="shared" si="6"/>
        <v>8.123589059116583E-4</v>
      </c>
      <c r="AC106">
        <f t="shared" si="6"/>
        <v>1.8666789720735511E-8</v>
      </c>
      <c r="AD106">
        <f t="shared" si="6"/>
        <v>9.495674714008972E-9</v>
      </c>
      <c r="AE106">
        <f t="shared" si="6"/>
        <v>3.0105858172416851E-8</v>
      </c>
      <c r="AF106">
        <f t="shared" si="6"/>
        <v>1.9869546448295558E-8</v>
      </c>
      <c r="AG106">
        <f t="shared" si="6"/>
        <v>0</v>
      </c>
      <c r="AH106">
        <f t="shared" si="6"/>
        <v>1.4520536914778909E-7</v>
      </c>
      <c r="AI106">
        <f t="shared" si="6"/>
        <v>3.8880408973444077E-8</v>
      </c>
      <c r="AJ106">
        <f t="shared" si="6"/>
        <v>1.2154650667184706E-7</v>
      </c>
      <c r="AK106">
        <f t="shared" si="6"/>
        <v>0</v>
      </c>
      <c r="AL106">
        <f t="shared" si="6"/>
        <v>5.6403112518572987E-8</v>
      </c>
      <c r="AM106">
        <f t="shared" si="6"/>
        <v>1.9524172255525483E-4</v>
      </c>
      <c r="AN106">
        <f t="shared" si="6"/>
        <v>0</v>
      </c>
      <c r="AO106">
        <f t="shared" si="6"/>
        <v>1.9218736753049451E-9</v>
      </c>
      <c r="AP106">
        <f t="shared" si="6"/>
        <v>100.85944777422435</v>
      </c>
      <c r="AQ106">
        <f t="shared" si="6"/>
        <v>0</v>
      </c>
      <c r="AR106">
        <f t="shared" si="6"/>
        <v>0</v>
      </c>
      <c r="AS106">
        <f t="shared" si="6"/>
        <v>11.564099161864579</v>
      </c>
      <c r="AT106">
        <f t="shared" si="6"/>
        <v>467.67642612099831</v>
      </c>
      <c r="AU106">
        <f t="shared" si="6"/>
        <v>0.95289916148340881</v>
      </c>
    </row>
    <row r="107" spans="1:47" x14ac:dyDescent="0.25">
      <c r="A107" s="146"/>
      <c r="B107" s="1" t="s">
        <v>31</v>
      </c>
      <c r="C107" s="1">
        <v>29</v>
      </c>
      <c r="D107" s="1" t="s">
        <v>68</v>
      </c>
      <c r="E107">
        <f t="shared" si="5"/>
        <v>2.3105125052015455E-5</v>
      </c>
      <c r="F107">
        <f t="shared" si="5"/>
        <v>1.4655681925735195E-5</v>
      </c>
      <c r="G107">
        <f t="shared" si="5"/>
        <v>1.5656790393538858E-5</v>
      </c>
      <c r="H107">
        <f t="shared" si="5"/>
        <v>3.5024537497795575E-5</v>
      </c>
      <c r="I107">
        <f t="shared" si="5"/>
        <v>5.4308973711637981E-5</v>
      </c>
      <c r="J107">
        <f t="shared" si="5"/>
        <v>3.8503220990565346E-5</v>
      </c>
      <c r="K107">
        <f t="shared" si="5"/>
        <v>2.9264417510117129E-5</v>
      </c>
      <c r="L107">
        <f t="shared" si="5"/>
        <v>6.7749961343665436E-9</v>
      </c>
      <c r="M107">
        <f t="shared" si="5"/>
        <v>1.9611645653272965E-5</v>
      </c>
      <c r="N107">
        <f t="shared" si="5"/>
        <v>1.4005030308076368E-4</v>
      </c>
      <c r="O107">
        <f t="shared" si="5"/>
        <v>7.6811632237795246E-5</v>
      </c>
      <c r="P107">
        <f t="shared" si="5"/>
        <v>1.2973289283316847E-5</v>
      </c>
      <c r="Q107">
        <f t="shared" si="5"/>
        <v>4.5726472932180246E-9</v>
      </c>
      <c r="R107">
        <f t="shared" si="5"/>
        <v>1.2084168882898199E-5</v>
      </c>
      <c r="S107">
        <f t="shared" si="5"/>
        <v>0</v>
      </c>
      <c r="T107">
        <f t="shared" si="5"/>
        <v>1.8024378293746099E-5</v>
      </c>
      <c r="U107">
        <f t="shared" ref="U107:AT113" si="7">U33+U70</f>
        <v>0</v>
      </c>
      <c r="V107">
        <f t="shared" si="7"/>
        <v>0</v>
      </c>
      <c r="W107">
        <f t="shared" si="7"/>
        <v>4.4117837559284501E-6</v>
      </c>
      <c r="X107">
        <f t="shared" si="7"/>
        <v>2.1530597913829297E-6</v>
      </c>
      <c r="Y107">
        <f t="shared" si="7"/>
        <v>0</v>
      </c>
      <c r="Z107">
        <f t="shared" si="7"/>
        <v>1.5471670600017046E-5</v>
      </c>
      <c r="AA107">
        <f t="shared" si="7"/>
        <v>7.5925247176293741E-9</v>
      </c>
      <c r="AB107">
        <f t="shared" si="7"/>
        <v>3.329396950252283E-8</v>
      </c>
      <c r="AC107">
        <f t="shared" si="7"/>
        <v>0</v>
      </c>
      <c r="AD107">
        <f t="shared" si="7"/>
        <v>0</v>
      </c>
      <c r="AE107">
        <f t="shared" si="7"/>
        <v>0</v>
      </c>
      <c r="AF107">
        <f t="shared" si="7"/>
        <v>0</v>
      </c>
      <c r="AG107">
        <f t="shared" si="7"/>
        <v>0</v>
      </c>
      <c r="AH107">
        <f t="shared" si="7"/>
        <v>0</v>
      </c>
      <c r="AI107">
        <f t="shared" si="7"/>
        <v>0</v>
      </c>
      <c r="AJ107">
        <f t="shared" si="7"/>
        <v>2.719287917030664E-8</v>
      </c>
      <c r="AK107">
        <f t="shared" si="7"/>
        <v>0</v>
      </c>
      <c r="AL107">
        <f t="shared" si="7"/>
        <v>0</v>
      </c>
      <c r="AM107">
        <f t="shared" si="7"/>
        <v>3.0861253235867587E-5</v>
      </c>
      <c r="AN107">
        <f t="shared" si="7"/>
        <v>0</v>
      </c>
      <c r="AO107">
        <f t="shared" si="7"/>
        <v>0</v>
      </c>
      <c r="AP107">
        <f t="shared" si="7"/>
        <v>3.9395708979480578E-3</v>
      </c>
      <c r="AQ107">
        <f t="shared" si="7"/>
        <v>0</v>
      </c>
      <c r="AR107">
        <f t="shared" si="7"/>
        <v>0</v>
      </c>
      <c r="AS107">
        <f t="shared" si="7"/>
        <v>4.585592259332813E-2</v>
      </c>
      <c r="AT107">
        <f t="shared" si="7"/>
        <v>35.804999903071959</v>
      </c>
      <c r="AU107">
        <f t="shared" si="6"/>
        <v>1.077564934631392E-2</v>
      </c>
    </row>
    <row r="108" spans="1:47" x14ac:dyDescent="0.25">
      <c r="A108" s="146"/>
      <c r="B108" s="1" t="s">
        <v>32</v>
      </c>
      <c r="C108" s="1">
        <v>30</v>
      </c>
      <c r="D108" s="1" t="s">
        <v>69</v>
      </c>
      <c r="E108">
        <f t="shared" si="5"/>
        <v>4.5350353684167041E-4</v>
      </c>
      <c r="F108">
        <f t="shared" si="5"/>
        <v>6.9741131562091416E-4</v>
      </c>
      <c r="G108">
        <f t="shared" si="5"/>
        <v>3.0753374884303979E-4</v>
      </c>
      <c r="H108">
        <f t="shared" si="5"/>
        <v>6.7345263759807097E-4</v>
      </c>
      <c r="I108">
        <f t="shared" si="5"/>
        <v>1.0617691223358458E-3</v>
      </c>
      <c r="J108">
        <f t="shared" si="5"/>
        <v>7.6367702251295454E-4</v>
      </c>
      <c r="K108">
        <f t="shared" si="5"/>
        <v>5.9264384960662302E-4</v>
      </c>
      <c r="L108">
        <f t="shared" si="5"/>
        <v>2.8899361042484702E-3</v>
      </c>
      <c r="M108">
        <f t="shared" si="5"/>
        <v>9.999865743443399E-4</v>
      </c>
      <c r="N108">
        <f t="shared" si="5"/>
        <v>2.7279396858830821E-3</v>
      </c>
      <c r="O108">
        <f t="shared" si="5"/>
        <v>1.4994135983539424E-3</v>
      </c>
      <c r="P108">
        <f t="shared" si="5"/>
        <v>2.5517357634837162E-4</v>
      </c>
      <c r="Q108">
        <f t="shared" si="5"/>
        <v>2.8203484444589111E-4</v>
      </c>
      <c r="R108">
        <f t="shared" si="5"/>
        <v>2.3634745339486468E-4</v>
      </c>
      <c r="S108">
        <f t="shared" si="5"/>
        <v>0</v>
      </c>
      <c r="T108">
        <f t="shared" si="5"/>
        <v>3.5318715534536285E-4</v>
      </c>
      <c r="U108">
        <f t="shared" si="7"/>
        <v>0</v>
      </c>
      <c r="V108">
        <f t="shared" si="7"/>
        <v>0</v>
      </c>
      <c r="W108">
        <f t="shared" si="7"/>
        <v>2.1140272977664826E-4</v>
      </c>
      <c r="X108">
        <f t="shared" si="7"/>
        <v>3.1734268735576413E-4</v>
      </c>
      <c r="Y108">
        <f t="shared" si="7"/>
        <v>8.5264094547255871E-6</v>
      </c>
      <c r="Z108">
        <f t="shared" si="7"/>
        <v>1.2703747507384899E-3</v>
      </c>
      <c r="AA108">
        <f t="shared" si="7"/>
        <v>4.4292140618283167E-3</v>
      </c>
      <c r="AB108">
        <f t="shared" si="7"/>
        <v>1.0407713889918105E-2</v>
      </c>
      <c r="AC108">
        <f t="shared" si="7"/>
        <v>3.5517729216330976E-7</v>
      </c>
      <c r="AD108">
        <f t="shared" si="7"/>
        <v>2.0096874988001368E-7</v>
      </c>
      <c r="AE108">
        <f t="shared" si="7"/>
        <v>1.1534327439709578E-6</v>
      </c>
      <c r="AF108">
        <f t="shared" si="7"/>
        <v>1.5487480476843951E-7</v>
      </c>
      <c r="AG108">
        <f t="shared" si="7"/>
        <v>0</v>
      </c>
      <c r="AH108">
        <f t="shared" si="7"/>
        <v>9.1974981561503934E-7</v>
      </c>
      <c r="AI108">
        <f t="shared" si="7"/>
        <v>3.4347394282374298E-7</v>
      </c>
      <c r="AJ108">
        <f t="shared" si="7"/>
        <v>2.9510162889259629E-6</v>
      </c>
      <c r="AK108">
        <f t="shared" si="7"/>
        <v>0</v>
      </c>
      <c r="AL108">
        <f t="shared" si="7"/>
        <v>2.1284684989829893E-6</v>
      </c>
      <c r="AM108">
        <f t="shared" si="7"/>
        <v>6.9499066100328969E-4</v>
      </c>
      <c r="AN108">
        <f t="shared" si="7"/>
        <v>0</v>
      </c>
      <c r="AO108">
        <f t="shared" si="7"/>
        <v>1.3123205375301744E-6</v>
      </c>
      <c r="AP108">
        <f t="shared" si="7"/>
        <v>1331.693236132603</v>
      </c>
      <c r="AQ108">
        <f t="shared" si="7"/>
        <v>0</v>
      </c>
      <c r="AR108">
        <f t="shared" si="7"/>
        <v>0</v>
      </c>
      <c r="AS108">
        <f t="shared" si="7"/>
        <v>182.9443907233323</v>
      </c>
      <c r="AT108">
        <f t="shared" si="7"/>
        <v>3633.3902057488731</v>
      </c>
      <c r="AU108">
        <f t="shared" si="6"/>
        <v>4.7136894317765847</v>
      </c>
    </row>
    <row r="109" spans="1:47" x14ac:dyDescent="0.25">
      <c r="A109" s="146"/>
      <c r="B109" s="1" t="s">
        <v>33</v>
      </c>
      <c r="C109" s="1">
        <v>31</v>
      </c>
      <c r="D109" s="1" t="s">
        <v>70</v>
      </c>
      <c r="E109">
        <f t="shared" si="5"/>
        <v>7.8095276780280746E-5</v>
      </c>
      <c r="F109">
        <f t="shared" si="5"/>
        <v>8.8955864635338795E-5</v>
      </c>
      <c r="G109">
        <f t="shared" si="5"/>
        <v>5.3318766686037695E-5</v>
      </c>
      <c r="H109">
        <f t="shared" si="5"/>
        <v>1.1660914007128977E-4</v>
      </c>
      <c r="I109">
        <f t="shared" si="5"/>
        <v>1.8346595884242658E-4</v>
      </c>
      <c r="J109">
        <f t="shared" si="5"/>
        <v>1.3130912501102538E-4</v>
      </c>
      <c r="K109">
        <f t="shared" si="5"/>
        <v>8.6541302038489431E-5</v>
      </c>
      <c r="L109">
        <f t="shared" si="5"/>
        <v>2.1968552413419848E-4</v>
      </c>
      <c r="M109">
        <f t="shared" si="5"/>
        <v>1.4616381441238827E-4</v>
      </c>
      <c r="N109">
        <f t="shared" si="5"/>
        <v>4.7214526149649952E-4</v>
      </c>
      <c r="O109">
        <f t="shared" si="5"/>
        <v>2.8389627939539382E-4</v>
      </c>
      <c r="P109">
        <f t="shared" si="5"/>
        <v>4.3953785458816638E-5</v>
      </c>
      <c r="Q109">
        <f t="shared" si="5"/>
        <v>2.4849603466165296E-5</v>
      </c>
      <c r="R109">
        <f t="shared" si="5"/>
        <v>4.0956247574863712E-5</v>
      </c>
      <c r="S109">
        <f t="shared" si="5"/>
        <v>0</v>
      </c>
      <c r="T109">
        <f t="shared" si="5"/>
        <v>6.1239187650438049E-5</v>
      </c>
      <c r="U109">
        <f t="shared" si="7"/>
        <v>0</v>
      </c>
      <c r="V109">
        <f t="shared" si="7"/>
        <v>0</v>
      </c>
      <c r="W109">
        <f t="shared" si="7"/>
        <v>3.5757980188543765E-5</v>
      </c>
      <c r="X109">
        <f t="shared" si="7"/>
        <v>2.9927452291349132E-5</v>
      </c>
      <c r="Y109">
        <f t="shared" si="7"/>
        <v>0</v>
      </c>
      <c r="Z109">
        <f t="shared" si="7"/>
        <v>5.2142460333103419E-5</v>
      </c>
      <c r="AA109">
        <f t="shared" si="7"/>
        <v>3.3665042509843743E-4</v>
      </c>
      <c r="AB109">
        <f t="shared" si="7"/>
        <v>1.7487924776139988E-3</v>
      </c>
      <c r="AC109">
        <f t="shared" si="7"/>
        <v>1.018828186490508E-8</v>
      </c>
      <c r="AD109">
        <f t="shared" si="7"/>
        <v>5.1826899443092154E-9</v>
      </c>
      <c r="AE109">
        <f t="shared" si="7"/>
        <v>1.7596863210828891E-8</v>
      </c>
      <c r="AF109">
        <f t="shared" si="7"/>
        <v>1.0848261059552701E-8</v>
      </c>
      <c r="AG109">
        <f t="shared" si="7"/>
        <v>0</v>
      </c>
      <c r="AH109">
        <f t="shared" si="7"/>
        <v>8.4863097108495251E-8</v>
      </c>
      <c r="AI109">
        <f t="shared" si="7"/>
        <v>2.1215788336099859E-8</v>
      </c>
      <c r="AJ109">
        <f t="shared" si="7"/>
        <v>2.5144704484092521E-8</v>
      </c>
      <c r="AK109">
        <f t="shared" si="7"/>
        <v>0</v>
      </c>
      <c r="AL109">
        <f t="shared" si="7"/>
        <v>3.0789784551716132E-8</v>
      </c>
      <c r="AM109">
        <f t="shared" si="7"/>
        <v>1.1404794933077694E-4</v>
      </c>
      <c r="AN109">
        <f t="shared" si="7"/>
        <v>0</v>
      </c>
      <c r="AO109">
        <f t="shared" si="7"/>
        <v>1.0491932481087609E-9</v>
      </c>
      <c r="AP109">
        <f t="shared" si="7"/>
        <v>241.71046694326134</v>
      </c>
      <c r="AQ109">
        <f t="shared" si="7"/>
        <v>0</v>
      </c>
      <c r="AR109">
        <f t="shared" si="7"/>
        <v>0</v>
      </c>
      <c r="AS109">
        <f t="shared" si="7"/>
        <v>52.669299943276521</v>
      </c>
      <c r="AT109">
        <f t="shared" si="7"/>
        <v>605.41621054505197</v>
      </c>
      <c r="AU109">
        <f t="shared" si="6"/>
        <v>1.4217338179571799</v>
      </c>
    </row>
    <row r="110" spans="1:47" x14ac:dyDescent="0.25">
      <c r="A110" s="146"/>
      <c r="B110" s="1" t="s">
        <v>34</v>
      </c>
      <c r="C110" s="1">
        <v>32</v>
      </c>
      <c r="D110" s="1" t="s">
        <v>71</v>
      </c>
      <c r="E110">
        <f t="shared" si="5"/>
        <v>2.4589113471700751E-3</v>
      </c>
      <c r="F110">
        <f t="shared" si="5"/>
        <v>3.9970195718039532E-3</v>
      </c>
      <c r="G110">
        <f t="shared" si="5"/>
        <v>9.2186706284793371E-4</v>
      </c>
      <c r="H110">
        <f t="shared" si="5"/>
        <v>1.5068135831107474E-2</v>
      </c>
      <c r="I110">
        <f t="shared" si="5"/>
        <v>1.4569590272405643E-2</v>
      </c>
      <c r="J110">
        <f t="shared" si="5"/>
        <v>3.4692383816315019E-3</v>
      </c>
      <c r="K110">
        <f t="shared" si="5"/>
        <v>0.25768429824943295</v>
      </c>
      <c r="L110">
        <f t="shared" si="5"/>
        <v>2.5654383463441538E-2</v>
      </c>
      <c r="M110">
        <f t="shared" si="5"/>
        <v>6.2616143606378117E-3</v>
      </c>
      <c r="N110">
        <f t="shared" si="5"/>
        <v>1.334808207474756E-2</v>
      </c>
      <c r="O110">
        <f t="shared" si="5"/>
        <v>9.3671218629692854E-3</v>
      </c>
      <c r="P110">
        <f t="shared" si="5"/>
        <v>2.0795561329030889E-3</v>
      </c>
      <c r="Q110">
        <f t="shared" si="5"/>
        <v>1.5724863059233074E-3</v>
      </c>
      <c r="R110">
        <f t="shared" si="5"/>
        <v>6.9700758816249216E-4</v>
      </c>
      <c r="S110">
        <f t="shared" si="5"/>
        <v>0</v>
      </c>
      <c r="T110">
        <f t="shared" si="5"/>
        <v>1.4239158951618869E-3</v>
      </c>
      <c r="U110">
        <f t="shared" si="7"/>
        <v>5.0423067230893513E-4</v>
      </c>
      <c r="V110">
        <f t="shared" si="7"/>
        <v>3.6889079140314449E-4</v>
      </c>
      <c r="W110">
        <f t="shared" si="7"/>
        <v>9.9596059310059202E-4</v>
      </c>
      <c r="X110">
        <f t="shared" si="7"/>
        <v>1.5059048160537983E-3</v>
      </c>
      <c r="Y110">
        <f t="shared" si="7"/>
        <v>4.1829415056115336E-2</v>
      </c>
      <c r="Z110">
        <f t="shared" si="7"/>
        <v>4.3121819990558967E-2</v>
      </c>
      <c r="AA110">
        <f t="shared" si="7"/>
        <v>3.9329143936320685E-2</v>
      </c>
      <c r="AB110">
        <f t="shared" si="7"/>
        <v>0.22957087260142417</v>
      </c>
      <c r="AC110">
        <f t="shared" si="7"/>
        <v>0.73313281547409426</v>
      </c>
      <c r="AD110">
        <f t="shared" si="7"/>
        <v>0.86963063502608973</v>
      </c>
      <c r="AE110">
        <f t="shared" si="7"/>
        <v>0.53622576187558924</v>
      </c>
      <c r="AF110">
        <f t="shared" si="7"/>
        <v>0.32041190912957401</v>
      </c>
      <c r="AG110">
        <f t="shared" si="7"/>
        <v>6.865181460812911E-3</v>
      </c>
      <c r="AH110">
        <f t="shared" si="7"/>
        <v>0.26619916564440022</v>
      </c>
      <c r="AI110">
        <f t="shared" si="7"/>
        <v>0.75078205554500388</v>
      </c>
      <c r="AJ110">
        <f t="shared" si="7"/>
        <v>4.4612090889313658E-2</v>
      </c>
      <c r="AK110">
        <f t="shared" si="7"/>
        <v>0</v>
      </c>
      <c r="AL110">
        <f t="shared" si="7"/>
        <v>4.3178573952972372E-2</v>
      </c>
      <c r="AM110">
        <f t="shared" si="7"/>
        <v>5.6833615478840364E-3</v>
      </c>
      <c r="AN110">
        <f t="shared" si="7"/>
        <v>0</v>
      </c>
      <c r="AO110">
        <f t="shared" si="7"/>
        <v>0.71073450782571057</v>
      </c>
      <c r="AP110">
        <f t="shared" si="7"/>
        <v>8910.4243788099993</v>
      </c>
      <c r="AQ110">
        <f t="shared" si="7"/>
        <v>0</v>
      </c>
      <c r="AR110">
        <f t="shared" si="7"/>
        <v>0</v>
      </c>
      <c r="AS110">
        <f t="shared" si="7"/>
        <v>0</v>
      </c>
      <c r="AT110">
        <f t="shared" si="7"/>
        <v>39933.711625131276</v>
      </c>
      <c r="AU110">
        <f t="shared" si="6"/>
        <v>7212.3069518900566</v>
      </c>
    </row>
    <row r="111" spans="1:47" x14ac:dyDescent="0.25">
      <c r="A111" s="146"/>
      <c r="B111" s="1" t="s">
        <v>35</v>
      </c>
      <c r="C111" s="1">
        <v>33</v>
      </c>
      <c r="D111" s="1" t="s">
        <v>72</v>
      </c>
      <c r="E111">
        <f t="shared" si="5"/>
        <v>0</v>
      </c>
      <c r="F111">
        <f t="shared" si="5"/>
        <v>0</v>
      </c>
      <c r="G111">
        <f t="shared" si="5"/>
        <v>0</v>
      </c>
      <c r="H111">
        <f t="shared" si="5"/>
        <v>0</v>
      </c>
      <c r="I111">
        <f t="shared" si="5"/>
        <v>0</v>
      </c>
      <c r="J111">
        <f t="shared" si="5"/>
        <v>0</v>
      </c>
      <c r="K111">
        <f t="shared" si="5"/>
        <v>0</v>
      </c>
      <c r="L111">
        <f t="shared" si="5"/>
        <v>0</v>
      </c>
      <c r="M111">
        <f t="shared" si="5"/>
        <v>0</v>
      </c>
      <c r="N111">
        <f t="shared" si="5"/>
        <v>0</v>
      </c>
      <c r="O111">
        <f t="shared" si="5"/>
        <v>0</v>
      </c>
      <c r="P111">
        <f t="shared" si="5"/>
        <v>0</v>
      </c>
      <c r="Q111">
        <f t="shared" si="5"/>
        <v>0</v>
      </c>
      <c r="R111">
        <f t="shared" si="5"/>
        <v>0</v>
      </c>
      <c r="S111">
        <f t="shared" si="5"/>
        <v>0</v>
      </c>
      <c r="T111">
        <f t="shared" si="5"/>
        <v>0</v>
      </c>
      <c r="U111">
        <f t="shared" si="7"/>
        <v>0</v>
      </c>
      <c r="V111">
        <f t="shared" si="7"/>
        <v>0</v>
      </c>
      <c r="W111">
        <f t="shared" si="7"/>
        <v>0</v>
      </c>
      <c r="X111">
        <f t="shared" si="7"/>
        <v>0</v>
      </c>
      <c r="Y111">
        <f t="shared" si="7"/>
        <v>0</v>
      </c>
      <c r="Z111">
        <f t="shared" si="7"/>
        <v>0</v>
      </c>
      <c r="AA111">
        <f t="shared" si="7"/>
        <v>0</v>
      </c>
      <c r="AB111">
        <f t="shared" si="7"/>
        <v>0</v>
      </c>
      <c r="AC111">
        <f t="shared" si="7"/>
        <v>0</v>
      </c>
      <c r="AD111">
        <f t="shared" si="7"/>
        <v>0</v>
      </c>
      <c r="AE111">
        <f t="shared" si="7"/>
        <v>0</v>
      </c>
      <c r="AF111">
        <f t="shared" si="7"/>
        <v>0</v>
      </c>
      <c r="AG111">
        <f t="shared" si="7"/>
        <v>0</v>
      </c>
      <c r="AH111">
        <f t="shared" si="7"/>
        <v>0</v>
      </c>
      <c r="AI111">
        <f t="shared" si="7"/>
        <v>0</v>
      </c>
      <c r="AJ111">
        <f t="shared" si="7"/>
        <v>0</v>
      </c>
      <c r="AK111">
        <f t="shared" si="7"/>
        <v>0</v>
      </c>
      <c r="AL111">
        <f t="shared" si="7"/>
        <v>0</v>
      </c>
      <c r="AM111">
        <f t="shared" si="7"/>
        <v>0</v>
      </c>
      <c r="AN111">
        <f t="shared" si="7"/>
        <v>0</v>
      </c>
      <c r="AO111">
        <f t="shared" si="7"/>
        <v>0</v>
      </c>
      <c r="AP111">
        <f t="shared" si="7"/>
        <v>0</v>
      </c>
      <c r="AQ111">
        <f t="shared" si="7"/>
        <v>0</v>
      </c>
      <c r="AR111">
        <f t="shared" si="7"/>
        <v>0</v>
      </c>
      <c r="AS111">
        <f t="shared" si="7"/>
        <v>0</v>
      </c>
      <c r="AT111">
        <f t="shared" si="7"/>
        <v>0</v>
      </c>
      <c r="AU111">
        <f t="shared" si="6"/>
        <v>0</v>
      </c>
    </row>
    <row r="112" spans="1:47" x14ac:dyDescent="0.25">
      <c r="A112" s="146"/>
      <c r="B112" s="1" t="s">
        <v>36</v>
      </c>
      <c r="C112" s="1">
        <v>34</v>
      </c>
      <c r="D112" s="1" t="s">
        <v>73</v>
      </c>
      <c r="E112">
        <f t="shared" si="5"/>
        <v>2.3084491948421471E-5</v>
      </c>
      <c r="F112">
        <f t="shared" si="5"/>
        <v>2.0549295383228249E-5</v>
      </c>
      <c r="G112">
        <f t="shared" si="5"/>
        <v>0</v>
      </c>
      <c r="H112">
        <f t="shared" si="5"/>
        <v>0</v>
      </c>
      <c r="I112">
        <f t="shared" si="5"/>
        <v>0</v>
      </c>
      <c r="J112">
        <f t="shared" si="5"/>
        <v>2.3949262844206299E-7</v>
      </c>
      <c r="K112">
        <f t="shared" si="5"/>
        <v>0</v>
      </c>
      <c r="L112">
        <f t="shared" si="5"/>
        <v>3.0766716064992033E-8</v>
      </c>
      <c r="M112">
        <f t="shared" si="5"/>
        <v>1.3633258844091131E-10</v>
      </c>
      <c r="N112">
        <f t="shared" si="5"/>
        <v>0</v>
      </c>
      <c r="O112">
        <f t="shared" si="5"/>
        <v>0</v>
      </c>
      <c r="P112">
        <f t="shared" si="5"/>
        <v>1.225297945471437E-8</v>
      </c>
      <c r="Q112">
        <f t="shared" si="5"/>
        <v>1.174264652276024E-8</v>
      </c>
      <c r="R112">
        <f t="shared" si="5"/>
        <v>0</v>
      </c>
      <c r="S112">
        <f t="shared" si="5"/>
        <v>0</v>
      </c>
      <c r="T112">
        <f t="shared" si="5"/>
        <v>1.09346237779165E-5</v>
      </c>
      <c r="U112">
        <f t="shared" si="7"/>
        <v>0</v>
      </c>
      <c r="V112">
        <f t="shared" si="7"/>
        <v>0</v>
      </c>
      <c r="W112">
        <f t="shared" si="7"/>
        <v>4.7446486976620098E-6</v>
      </c>
      <c r="X112">
        <f t="shared" si="7"/>
        <v>5.6225802587763882E-6</v>
      </c>
      <c r="Y112">
        <f t="shared" si="7"/>
        <v>0</v>
      </c>
      <c r="Z112">
        <f t="shared" si="7"/>
        <v>4.9833170136820842E-11</v>
      </c>
      <c r="AA112">
        <f t="shared" si="7"/>
        <v>0</v>
      </c>
      <c r="AB112">
        <f t="shared" si="7"/>
        <v>2.666296881135298E-4</v>
      </c>
      <c r="AC112">
        <f t="shared" si="7"/>
        <v>0</v>
      </c>
      <c r="AD112">
        <f t="shared" si="7"/>
        <v>1.0454157474842071E-9</v>
      </c>
      <c r="AE112">
        <f t="shared" si="7"/>
        <v>3.3140026613705338E-9</v>
      </c>
      <c r="AF112">
        <f t="shared" si="7"/>
        <v>2.189273643115323E-9</v>
      </c>
      <c r="AG112">
        <f t="shared" si="7"/>
        <v>0</v>
      </c>
      <c r="AH112">
        <f t="shared" si="7"/>
        <v>1.597998395600536E-8</v>
      </c>
      <c r="AI112">
        <f t="shared" si="7"/>
        <v>4.2780613469964394E-9</v>
      </c>
      <c r="AJ112">
        <f t="shared" si="7"/>
        <v>3.1092384326242029E-9</v>
      </c>
      <c r="AK112">
        <f t="shared" si="7"/>
        <v>0</v>
      </c>
      <c r="AL112">
        <f t="shared" si="7"/>
        <v>6.2122305928573562E-9</v>
      </c>
      <c r="AM112">
        <f t="shared" si="7"/>
        <v>2.1038072930768959E-5</v>
      </c>
      <c r="AN112">
        <f t="shared" si="7"/>
        <v>0</v>
      </c>
      <c r="AO112">
        <f t="shared" si="7"/>
        <v>1.9064115794990639E-2</v>
      </c>
      <c r="AP112">
        <f t="shared" si="7"/>
        <v>0</v>
      </c>
      <c r="AQ112">
        <f t="shared" si="7"/>
        <v>0</v>
      </c>
      <c r="AR112">
        <f t="shared" si="7"/>
        <v>0</v>
      </c>
      <c r="AS112">
        <f t="shared" si="7"/>
        <v>0</v>
      </c>
      <c r="AT112">
        <f t="shared" si="7"/>
        <v>252.99821402594861</v>
      </c>
      <c r="AU112">
        <f t="shared" si="6"/>
        <v>0</v>
      </c>
    </row>
    <row r="113" spans="1:47" x14ac:dyDescent="0.25">
      <c r="A113" s="146"/>
      <c r="B113" s="1" t="s">
        <v>37</v>
      </c>
      <c r="C113" s="1">
        <v>35</v>
      </c>
      <c r="D113" s="1" t="s">
        <v>74</v>
      </c>
      <c r="E113">
        <f t="shared" si="5"/>
        <v>5.2632781940917652E-4</v>
      </c>
      <c r="F113">
        <f t="shared" si="5"/>
        <v>2.0919063770281272E-3</v>
      </c>
      <c r="G113">
        <f t="shared" si="5"/>
        <v>3.2150256262987041E-3</v>
      </c>
      <c r="H113">
        <f t="shared" si="5"/>
        <v>6.8593465555692873E-3</v>
      </c>
      <c r="I113">
        <f t="shared" si="5"/>
        <v>1.3582520226074627E-2</v>
      </c>
      <c r="J113">
        <f t="shared" si="5"/>
        <v>6.351168305475577E-3</v>
      </c>
      <c r="K113">
        <f t="shared" si="5"/>
        <v>2.6416565721198893E-3</v>
      </c>
      <c r="L113">
        <f t="shared" si="5"/>
        <v>6.833710957772351E-4</v>
      </c>
      <c r="M113">
        <f t="shared" si="5"/>
        <v>5.5391577038771192E-3</v>
      </c>
      <c r="N113">
        <f t="shared" si="5"/>
        <v>0.10811382664284984</v>
      </c>
      <c r="O113">
        <f t="shared" si="5"/>
        <v>4.2028206487499664E-2</v>
      </c>
      <c r="P113">
        <f t="shared" si="5"/>
        <v>4.5657129617525148E-3</v>
      </c>
      <c r="Q113">
        <f t="shared" si="5"/>
        <v>2.1909548834868077E-3</v>
      </c>
      <c r="R113">
        <f t="shared" si="5"/>
        <v>1.0203924262707996E-3</v>
      </c>
      <c r="S113">
        <f t="shared" si="5"/>
        <v>0</v>
      </c>
      <c r="T113">
        <f t="shared" si="5"/>
        <v>1.7939428639841902E-4</v>
      </c>
      <c r="U113">
        <f t="shared" si="7"/>
        <v>2.1721841138943997E-3</v>
      </c>
      <c r="V113">
        <f t="shared" si="7"/>
        <v>1.6196859236566499E-3</v>
      </c>
      <c r="W113">
        <f t="shared" si="7"/>
        <v>2.1003513602756473E-3</v>
      </c>
      <c r="X113">
        <f t="shared" si="7"/>
        <v>2.8118091257567424E-3</v>
      </c>
      <c r="Y113">
        <f t="shared" si="7"/>
        <v>1.5608847469433569E-2</v>
      </c>
      <c r="Z113">
        <f t="shared" si="7"/>
        <v>1.5068900555472036E-2</v>
      </c>
      <c r="AA113">
        <f t="shared" si="7"/>
        <v>1.0243979745655108E-3</v>
      </c>
      <c r="AB113">
        <f t="shared" si="7"/>
        <v>1.5519122461329967E-3</v>
      </c>
      <c r="AC113">
        <f t="shared" si="7"/>
        <v>1.3928825226091444E-4</v>
      </c>
      <c r="AD113">
        <f t="shared" si="7"/>
        <v>1.33456393056386E-4</v>
      </c>
      <c r="AE113">
        <f t="shared" si="7"/>
        <v>5.1313904634149338E-4</v>
      </c>
      <c r="AF113">
        <f t="shared" si="7"/>
        <v>6.2279682764993069E-4</v>
      </c>
      <c r="AG113">
        <f t="shared" si="7"/>
        <v>1.8454255400786576E-5</v>
      </c>
      <c r="AH113">
        <f t="shared" si="7"/>
        <v>1.0808151538446531E-3</v>
      </c>
      <c r="AI113">
        <f t="shared" si="7"/>
        <v>1.7371471532118954E-4</v>
      </c>
      <c r="AJ113">
        <f t="shared" si="7"/>
        <v>2.2909539429030496E-3</v>
      </c>
      <c r="AK113">
        <f t="shared" si="7"/>
        <v>0</v>
      </c>
      <c r="AL113">
        <f t="shared" si="7"/>
        <v>2.1444543986118172E-3</v>
      </c>
      <c r="AM113">
        <f t="shared" si="7"/>
        <v>5.0376146295387801E-2</v>
      </c>
      <c r="AN113">
        <f t="shared" si="7"/>
        <v>0</v>
      </c>
      <c r="AO113">
        <f t="shared" si="7"/>
        <v>1.068511405810857E-4</v>
      </c>
      <c r="AP113">
        <f t="shared" si="7"/>
        <v>5501.8937226609614</v>
      </c>
      <c r="AQ113">
        <f t="shared" si="7"/>
        <v>0</v>
      </c>
      <c r="AR113">
        <f t="shared" si="7"/>
        <v>352.03893730556598</v>
      </c>
      <c r="AS113">
        <f t="shared" si="7"/>
        <v>427.92536317639173</v>
      </c>
      <c r="AT113">
        <f t="shared" si="7"/>
        <v>22074.149876516309</v>
      </c>
      <c r="AU113">
        <f t="shared" si="6"/>
        <v>384.12584020261608</v>
      </c>
    </row>
    <row r="114" spans="1:47" x14ac:dyDescent="0.25">
      <c r="A114" s="146"/>
      <c r="B114" s="1" t="s">
        <v>38</v>
      </c>
      <c r="C114" s="1">
        <v>36</v>
      </c>
      <c r="D114" s="1" t="s">
        <v>75</v>
      </c>
      <c r="E114">
        <f t="shared" ref="E114:AT115" si="8">E40+E77</f>
        <v>0</v>
      </c>
      <c r="F114">
        <f t="shared" si="8"/>
        <v>0</v>
      </c>
      <c r="G114">
        <f t="shared" si="8"/>
        <v>0</v>
      </c>
      <c r="H114">
        <f t="shared" si="8"/>
        <v>0</v>
      </c>
      <c r="I114">
        <f t="shared" si="8"/>
        <v>0</v>
      </c>
      <c r="J114">
        <f t="shared" si="8"/>
        <v>0</v>
      </c>
      <c r="K114">
        <f t="shared" si="8"/>
        <v>0</v>
      </c>
      <c r="L114">
        <f t="shared" si="8"/>
        <v>0</v>
      </c>
      <c r="M114">
        <f t="shared" si="8"/>
        <v>0</v>
      </c>
      <c r="N114">
        <f t="shared" si="8"/>
        <v>0</v>
      </c>
      <c r="O114">
        <f t="shared" si="8"/>
        <v>0</v>
      </c>
      <c r="P114">
        <f t="shared" si="8"/>
        <v>0</v>
      </c>
      <c r="Q114">
        <f t="shared" si="8"/>
        <v>0</v>
      </c>
      <c r="R114">
        <f t="shared" si="8"/>
        <v>0</v>
      </c>
      <c r="S114">
        <f t="shared" si="8"/>
        <v>0</v>
      </c>
      <c r="T114">
        <f t="shared" si="8"/>
        <v>0</v>
      </c>
      <c r="U114">
        <f t="shared" si="8"/>
        <v>0</v>
      </c>
      <c r="V114">
        <f t="shared" si="8"/>
        <v>0</v>
      </c>
      <c r="W114">
        <f t="shared" si="8"/>
        <v>0</v>
      </c>
      <c r="X114">
        <f t="shared" si="8"/>
        <v>0</v>
      </c>
      <c r="Y114">
        <f t="shared" si="8"/>
        <v>0</v>
      </c>
      <c r="Z114">
        <f t="shared" si="8"/>
        <v>0</v>
      </c>
      <c r="AA114">
        <f t="shared" si="8"/>
        <v>0</v>
      </c>
      <c r="AB114">
        <f t="shared" si="8"/>
        <v>0</v>
      </c>
      <c r="AC114">
        <f t="shared" si="8"/>
        <v>0</v>
      </c>
      <c r="AD114">
        <f t="shared" si="8"/>
        <v>0</v>
      </c>
      <c r="AE114">
        <f t="shared" si="8"/>
        <v>0</v>
      </c>
      <c r="AF114">
        <f t="shared" si="8"/>
        <v>0</v>
      </c>
      <c r="AG114">
        <f t="shared" si="8"/>
        <v>0</v>
      </c>
      <c r="AH114">
        <f t="shared" si="8"/>
        <v>0</v>
      </c>
      <c r="AI114">
        <f t="shared" si="8"/>
        <v>0</v>
      </c>
      <c r="AJ114">
        <f t="shared" si="8"/>
        <v>0</v>
      </c>
      <c r="AK114">
        <f t="shared" si="8"/>
        <v>0</v>
      </c>
      <c r="AL114">
        <f t="shared" si="8"/>
        <v>0</v>
      </c>
      <c r="AM114">
        <f t="shared" si="8"/>
        <v>0</v>
      </c>
      <c r="AN114">
        <f t="shared" si="8"/>
        <v>0</v>
      </c>
      <c r="AO114">
        <f t="shared" si="8"/>
        <v>0</v>
      </c>
      <c r="AP114">
        <f t="shared" si="8"/>
        <v>0</v>
      </c>
      <c r="AQ114">
        <f t="shared" si="8"/>
        <v>0</v>
      </c>
      <c r="AR114">
        <f t="shared" si="8"/>
        <v>0</v>
      </c>
      <c r="AS114">
        <f t="shared" si="8"/>
        <v>0</v>
      </c>
      <c r="AT114">
        <f t="shared" si="8"/>
        <v>0</v>
      </c>
      <c r="AU114">
        <f t="shared" si="6"/>
        <v>0</v>
      </c>
    </row>
    <row r="115" spans="1:47" x14ac:dyDescent="0.25">
      <c r="A115" s="146"/>
      <c r="B115" s="1" t="s">
        <v>39</v>
      </c>
      <c r="C115" s="1">
        <v>37</v>
      </c>
      <c r="D115" s="1" t="s">
        <v>76</v>
      </c>
      <c r="E115">
        <f t="shared" si="8"/>
        <v>8.1800073366793068E-6</v>
      </c>
      <c r="F115">
        <f t="shared" si="8"/>
        <v>0</v>
      </c>
      <c r="G115">
        <f t="shared" si="8"/>
        <v>0</v>
      </c>
      <c r="H115">
        <f t="shared" si="8"/>
        <v>0</v>
      </c>
      <c r="I115">
        <f t="shared" si="8"/>
        <v>0</v>
      </c>
      <c r="J115">
        <f t="shared" si="8"/>
        <v>1.186112735405345E-4</v>
      </c>
      <c r="K115">
        <f t="shared" si="8"/>
        <v>6.0113620111394772E-7</v>
      </c>
      <c r="L115">
        <f t="shared" si="8"/>
        <v>1.5420931473381471E-5</v>
      </c>
      <c r="M115">
        <f t="shared" si="8"/>
        <v>6.8515386003582141E-8</v>
      </c>
      <c r="N115">
        <f t="shared" si="8"/>
        <v>0</v>
      </c>
      <c r="O115">
        <f t="shared" si="8"/>
        <v>0</v>
      </c>
      <c r="P115">
        <f t="shared" si="8"/>
        <v>6.150772875824543E-6</v>
      </c>
      <c r="Q115">
        <f t="shared" si="8"/>
        <v>5.7607522731396562E-6</v>
      </c>
      <c r="R115">
        <f t="shared" si="8"/>
        <v>0</v>
      </c>
      <c r="S115">
        <f t="shared" si="8"/>
        <v>0</v>
      </c>
      <c r="T115">
        <f t="shared" si="8"/>
        <v>2.3739712209530439E-3</v>
      </c>
      <c r="U115">
        <f t="shared" si="8"/>
        <v>0</v>
      </c>
      <c r="V115">
        <f t="shared" si="8"/>
        <v>0</v>
      </c>
      <c r="W115">
        <f t="shared" si="8"/>
        <v>1.8502053352181919E-3</v>
      </c>
      <c r="X115">
        <f t="shared" si="8"/>
        <v>2.9092112821455579E-3</v>
      </c>
      <c r="Y115">
        <f t="shared" si="8"/>
        <v>0</v>
      </c>
      <c r="Z115">
        <f t="shared" si="8"/>
        <v>2.6152527333988219E-8</v>
      </c>
      <c r="AA115">
        <f t="shared" si="8"/>
        <v>2.0181589239548769E-6</v>
      </c>
      <c r="AB115">
        <f t="shared" si="8"/>
        <v>9.269241847250892E-2</v>
      </c>
      <c r="AC115">
        <f t="shared" si="8"/>
        <v>1.022204334664553E-6</v>
      </c>
      <c r="AD115">
        <f t="shared" si="8"/>
        <v>5.2005625452494372E-7</v>
      </c>
      <c r="AE115">
        <f t="shared" si="8"/>
        <v>1.6516327917447E-6</v>
      </c>
      <c r="AF115">
        <f t="shared" si="8"/>
        <v>1.0776824687978919E-6</v>
      </c>
      <c r="AG115">
        <f t="shared" si="8"/>
        <v>6.5114120812975627E-8</v>
      </c>
      <c r="AH115">
        <f t="shared" si="8"/>
        <v>7.9899265111147125E-6</v>
      </c>
      <c r="AI115">
        <f t="shared" si="8"/>
        <v>2.1755654482914369E-6</v>
      </c>
      <c r="AJ115">
        <f t="shared" si="8"/>
        <v>1.5336133151772611E-6</v>
      </c>
      <c r="AK115">
        <f t="shared" si="8"/>
        <v>0</v>
      </c>
      <c r="AL115">
        <f t="shared" si="8"/>
        <v>3.0735441842138289E-6</v>
      </c>
      <c r="AM115">
        <f t="shared" si="8"/>
        <v>7.4797843863639918E-3</v>
      </c>
      <c r="AN115">
        <f t="shared" si="8"/>
        <v>0</v>
      </c>
      <c r="AO115">
        <f t="shared" si="8"/>
        <v>1.04534563722036E-7</v>
      </c>
      <c r="AP115">
        <f t="shared" si="8"/>
        <v>0</v>
      </c>
      <c r="AQ115">
        <f t="shared" si="8"/>
        <v>0</v>
      </c>
      <c r="AR115">
        <f t="shared" si="8"/>
        <v>0</v>
      </c>
      <c r="AS115">
        <f t="shared" si="8"/>
        <v>0</v>
      </c>
      <c r="AT115">
        <f t="shared" si="8"/>
        <v>11395.77753466885</v>
      </c>
      <c r="AU115">
        <f t="shared" si="6"/>
        <v>0</v>
      </c>
    </row>
  </sheetData>
  <sheetProtection sheet="1" objects="1" scenarios="1"/>
  <mergeCells count="3">
    <mergeCell ref="A5:A41"/>
    <mergeCell ref="A42:A78"/>
    <mergeCell ref="A79:A1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115"/>
  <sheetViews>
    <sheetView workbookViewId="0">
      <selection activeCell="E5" sqref="E5:AU78"/>
    </sheetView>
  </sheetViews>
  <sheetFormatPr baseColWidth="10" defaultColWidth="9.140625" defaultRowHeight="15" x14ac:dyDescent="0.25"/>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0.1051622440818019</v>
      </c>
      <c r="F5">
        <v>0.1848883113945084</v>
      </c>
      <c r="G5">
        <v>2.0001853461050371E-5</v>
      </c>
      <c r="H5">
        <v>0</v>
      </c>
      <c r="I5">
        <v>0</v>
      </c>
      <c r="J5">
        <v>1.155501364720316E-3</v>
      </c>
      <c r="K5">
        <v>1.169448335874466E-5</v>
      </c>
      <c r="L5">
        <v>1.8816377142207971E-4</v>
      </c>
      <c r="M5">
        <v>5.6749467747004652E-4</v>
      </c>
      <c r="N5">
        <v>0</v>
      </c>
      <c r="O5">
        <v>0</v>
      </c>
      <c r="P5">
        <v>2.647804646504917E-3</v>
      </c>
      <c r="Q5">
        <v>3.7632028646980339E-3</v>
      </c>
      <c r="R5">
        <v>7.7966300857718539E-7</v>
      </c>
      <c r="S5">
        <v>0</v>
      </c>
      <c r="T5">
        <v>8.7312385229152923E-7</v>
      </c>
      <c r="U5">
        <v>0</v>
      </c>
      <c r="V5">
        <v>0</v>
      </c>
      <c r="W5">
        <v>3.5301916113793919E-4</v>
      </c>
      <c r="X5">
        <v>2.3684332567395721E-4</v>
      </c>
      <c r="Y5">
        <v>0</v>
      </c>
      <c r="Z5">
        <v>2.3044547282064929E-6</v>
      </c>
      <c r="AA5">
        <v>2.9282164597756351E-4</v>
      </c>
      <c r="AB5">
        <v>2.1411247991106629E-4</v>
      </c>
      <c r="AC5">
        <v>6.2377028578581615E-5</v>
      </c>
      <c r="AD5">
        <v>2.2649941591774861E-4</v>
      </c>
      <c r="AE5">
        <v>6.3443016149354332E-4</v>
      </c>
      <c r="AF5">
        <v>1.9343258358490151E-5</v>
      </c>
      <c r="AG5">
        <v>0</v>
      </c>
      <c r="AH5">
        <v>2.9056218369857031E-4</v>
      </c>
      <c r="AI5">
        <v>2.2448524902031518E-3</v>
      </c>
      <c r="AJ5">
        <v>3.0719372196728038E-4</v>
      </c>
      <c r="AK5">
        <v>0</v>
      </c>
      <c r="AL5">
        <v>3.1064280401569319E-4</v>
      </c>
      <c r="AM5">
        <v>1.775753202334102E-4</v>
      </c>
      <c r="AN5">
        <v>0</v>
      </c>
      <c r="AO5">
        <v>1.0459153657062471E-3</v>
      </c>
      <c r="AP5">
        <v>21369.021395641419</v>
      </c>
      <c r="AQ5">
        <v>0</v>
      </c>
      <c r="AR5">
        <v>1905.2133707283492</v>
      </c>
      <c r="AS5">
        <v>19081.87735886974</v>
      </c>
      <c r="AT5">
        <v>86631.589640681661</v>
      </c>
      <c r="AU5">
        <v>0</v>
      </c>
    </row>
    <row r="6" spans="1:47" x14ac:dyDescent="0.25">
      <c r="A6" s="146"/>
      <c r="B6" s="1" t="s">
        <v>4</v>
      </c>
      <c r="C6" s="1" t="s">
        <v>4</v>
      </c>
      <c r="D6" s="1" t="s">
        <v>41</v>
      </c>
      <c r="E6">
        <v>5.2774086353846977E-2</v>
      </c>
      <c r="F6">
        <v>7.8066669257654098E-2</v>
      </c>
      <c r="G6">
        <v>1.3103447689559659E-3</v>
      </c>
      <c r="H6">
        <v>2.398040881772974E-4</v>
      </c>
      <c r="I6">
        <v>1.8588829724348989E-3</v>
      </c>
      <c r="J6">
        <v>5.5932817657329686E-3</v>
      </c>
      <c r="K6">
        <v>9.5183856018034424E-5</v>
      </c>
      <c r="L6">
        <v>2.017426858815945E-2</v>
      </c>
      <c r="M6">
        <v>1.0184724250967361E-2</v>
      </c>
      <c r="N6">
        <v>3.792802247367083E-3</v>
      </c>
      <c r="O6">
        <v>1.14535776494819E-6</v>
      </c>
      <c r="P6">
        <v>2.17847988847647E-3</v>
      </c>
      <c r="Q6">
        <v>1.456253568741094E-3</v>
      </c>
      <c r="R6">
        <v>4.8428758256190509E-4</v>
      </c>
      <c r="S6">
        <v>0</v>
      </c>
      <c r="T6">
        <v>7.4064926878750139E-4</v>
      </c>
      <c r="U6">
        <v>1.8963500181204641E-3</v>
      </c>
      <c r="V6">
        <v>4.961283864715069E-3</v>
      </c>
      <c r="W6">
        <v>6.9444883818495489E-3</v>
      </c>
      <c r="X6">
        <v>5.8199222817591299E-3</v>
      </c>
      <c r="Y6">
        <v>6.5751962293320856E-4</v>
      </c>
      <c r="Z6">
        <v>2.3577355075924478E-3</v>
      </c>
      <c r="AA6">
        <v>3.155802065382949E-2</v>
      </c>
      <c r="AB6">
        <v>1.11816907811774E-4</v>
      </c>
      <c r="AC6">
        <v>1.977661353265334E-3</v>
      </c>
      <c r="AD6">
        <v>2.8978172730132678E-3</v>
      </c>
      <c r="AE6">
        <v>3.4060838881256202E-3</v>
      </c>
      <c r="AF6">
        <v>1.249308240271897E-6</v>
      </c>
      <c r="AG6">
        <v>0</v>
      </c>
      <c r="AH6">
        <v>2.8698164796989089E-5</v>
      </c>
      <c r="AI6">
        <v>2.1578485834188579E-3</v>
      </c>
      <c r="AJ6">
        <v>6.7387090964459166E-4</v>
      </c>
      <c r="AK6">
        <v>0</v>
      </c>
      <c r="AL6">
        <v>6.8321617563425155E-4</v>
      </c>
      <c r="AM6">
        <v>6.7282923718025548E-4</v>
      </c>
      <c r="AN6">
        <v>0</v>
      </c>
      <c r="AO6">
        <v>2.237078709389819E-3</v>
      </c>
      <c r="AP6">
        <v>70457.948214787975</v>
      </c>
      <c r="AQ6">
        <v>337.77234766632972</v>
      </c>
      <c r="AR6">
        <v>0</v>
      </c>
      <c r="AS6">
        <v>61939.908494432268</v>
      </c>
      <c r="AT6">
        <v>172482.17538782919</v>
      </c>
      <c r="AU6">
        <v>0</v>
      </c>
    </row>
    <row r="7" spans="1:47" x14ac:dyDescent="0.25">
      <c r="A7" s="146"/>
      <c r="B7" s="1" t="s">
        <v>5</v>
      </c>
      <c r="C7" s="1" t="s">
        <v>5</v>
      </c>
      <c r="D7" s="1" t="s">
        <v>42</v>
      </c>
      <c r="E7">
        <v>1.39796532015771E-3</v>
      </c>
      <c r="F7">
        <v>4.1899039942195298E-4</v>
      </c>
      <c r="G7">
        <v>5.9736559951554837E-3</v>
      </c>
      <c r="H7">
        <v>2.1797011830244689E-4</v>
      </c>
      <c r="I7">
        <v>2.6655805332216972E-4</v>
      </c>
      <c r="J7">
        <v>1.4652998949143489E-4</v>
      </c>
      <c r="K7">
        <v>1.422353814328372E-5</v>
      </c>
      <c r="L7">
        <v>2.9676039830080707E-4</v>
      </c>
      <c r="M7">
        <v>1.024827885862505E-4</v>
      </c>
      <c r="N7">
        <v>4.1342422687820473E-5</v>
      </c>
      <c r="O7">
        <v>2.212257061927076E-5</v>
      </c>
      <c r="P7">
        <v>1.3829250795668799E-3</v>
      </c>
      <c r="Q7">
        <v>2.1377355419680271E-4</v>
      </c>
      <c r="R7">
        <v>1.279739859556575E-6</v>
      </c>
      <c r="S7">
        <v>0</v>
      </c>
      <c r="T7">
        <v>1.096263673079831E-4</v>
      </c>
      <c r="U7">
        <v>4.0835239515701362E-4</v>
      </c>
      <c r="V7">
        <v>5.7075904750668479E-4</v>
      </c>
      <c r="W7">
        <v>4.6011588871037703E-4</v>
      </c>
      <c r="X7">
        <v>5.3066482181369817E-4</v>
      </c>
      <c r="Y7">
        <v>3.7663794772918131E-6</v>
      </c>
      <c r="Z7">
        <v>1.514899417653674E-5</v>
      </c>
      <c r="AA7">
        <v>4.6229254474421561E-4</v>
      </c>
      <c r="AB7">
        <v>9.7207564816131334E-6</v>
      </c>
      <c r="AC7">
        <v>6.649512209357702E-7</v>
      </c>
      <c r="AD7">
        <v>5.380584115369868E-7</v>
      </c>
      <c r="AE7">
        <v>2.9859164070608822E-6</v>
      </c>
      <c r="AF7">
        <v>4.8183053844777625E-7</v>
      </c>
      <c r="AG7">
        <v>8.3889250282931528E-8</v>
      </c>
      <c r="AH7">
        <v>3.9584092547836579E-6</v>
      </c>
      <c r="AI7">
        <v>8.0020331877262507E-7</v>
      </c>
      <c r="AJ7">
        <v>1.284702294216156E-4</v>
      </c>
      <c r="AK7">
        <v>0</v>
      </c>
      <c r="AL7">
        <v>1.3007260823366191E-4</v>
      </c>
      <c r="AM7">
        <v>3.959204572999508E-4</v>
      </c>
      <c r="AN7">
        <v>0</v>
      </c>
      <c r="AO7">
        <v>4.5635420742016291E-7</v>
      </c>
      <c r="AP7">
        <v>22840.669181199999</v>
      </c>
      <c r="AQ7">
        <v>0</v>
      </c>
      <c r="AR7">
        <v>14643.287059499997</v>
      </c>
      <c r="AS7">
        <v>61693.842441439068</v>
      </c>
      <c r="AT7">
        <v>101950.5825618645</v>
      </c>
      <c r="AU7">
        <v>0</v>
      </c>
    </row>
    <row r="8" spans="1:47" x14ac:dyDescent="0.25">
      <c r="A8" s="146"/>
      <c r="B8" s="1" t="s">
        <v>6</v>
      </c>
      <c r="C8" s="1" t="s">
        <v>6</v>
      </c>
      <c r="D8" s="1" t="s">
        <v>43</v>
      </c>
      <c r="E8">
        <v>8.0390357827874554E-4</v>
      </c>
      <c r="F8">
        <v>1.419569714779945E-3</v>
      </c>
      <c r="G8">
        <v>5.4011876396900934E-3</v>
      </c>
      <c r="H8">
        <v>5.064255548762363E-3</v>
      </c>
      <c r="I8">
        <v>2.7909219583639239E-4</v>
      </c>
      <c r="J8">
        <v>3.4251555064161428E-4</v>
      </c>
      <c r="K8">
        <v>1.1417014491882371E-6</v>
      </c>
      <c r="L8">
        <v>5.6366205298221256E-3</v>
      </c>
      <c r="M8">
        <v>8.3041246638943921E-4</v>
      </c>
      <c r="N8">
        <v>4.8944046662023371E-5</v>
      </c>
      <c r="O8">
        <v>5.7629277720802334E-6</v>
      </c>
      <c r="P8">
        <v>7.1342221575744036E-4</v>
      </c>
      <c r="Q8">
        <v>5.2757495930375281E-4</v>
      </c>
      <c r="R8">
        <v>1.058970138579364E-7</v>
      </c>
      <c r="S8">
        <v>0</v>
      </c>
      <c r="T8">
        <v>6.8445687466615182E-5</v>
      </c>
      <c r="U8">
        <v>7.5700814095430256E-6</v>
      </c>
      <c r="V8">
        <v>1.108865377703956E-5</v>
      </c>
      <c r="W8">
        <v>1.6750956854562831E-4</v>
      </c>
      <c r="X8">
        <v>2.568254207502579E-4</v>
      </c>
      <c r="Y8">
        <v>6.8267566276167114E-5</v>
      </c>
      <c r="Z8">
        <v>5.0296240838662576E-4</v>
      </c>
      <c r="AA8">
        <v>4.054138350184735E-3</v>
      </c>
      <c r="AB8">
        <v>2.4051609711399822E-6</v>
      </c>
      <c r="AC8">
        <v>3.2086370776590282E-5</v>
      </c>
      <c r="AD8">
        <v>6.0934814617394878E-5</v>
      </c>
      <c r="AE8">
        <v>7.4253088144332377E-5</v>
      </c>
      <c r="AF8">
        <v>4.6500937335934532E-7</v>
      </c>
      <c r="AG8">
        <v>0</v>
      </c>
      <c r="AH8">
        <v>3.4356090953007417E-7</v>
      </c>
      <c r="AI8">
        <v>3.4153093302052699E-5</v>
      </c>
      <c r="AJ8">
        <v>3.2991523151741193E-8</v>
      </c>
      <c r="AK8">
        <v>0</v>
      </c>
      <c r="AL8">
        <v>9.3168335452999019E-8</v>
      </c>
      <c r="AM8">
        <v>1.588336312084726E-4</v>
      </c>
      <c r="AN8">
        <v>0</v>
      </c>
      <c r="AO8">
        <v>2.3332883878773049E-5</v>
      </c>
      <c r="AP8">
        <v>0</v>
      </c>
      <c r="AQ8">
        <v>0</v>
      </c>
      <c r="AR8">
        <v>0</v>
      </c>
      <c r="AS8">
        <v>3339.7659416551251</v>
      </c>
      <c r="AT8">
        <v>5545.1958142291587</v>
      </c>
      <c r="AU8">
        <v>0</v>
      </c>
    </row>
    <row r="9" spans="1:47" x14ac:dyDescent="0.25">
      <c r="A9" s="146"/>
      <c r="B9" s="1" t="s">
        <v>7</v>
      </c>
      <c r="C9" s="1" t="s">
        <v>7</v>
      </c>
      <c r="D9" s="1" t="s">
        <v>44</v>
      </c>
      <c r="E9">
        <v>8.3051003980645025E-4</v>
      </c>
      <c r="F9">
        <v>2.35884598376736E-4</v>
      </c>
      <c r="G9">
        <v>1.147973890243214E-3</v>
      </c>
      <c r="H9">
        <v>7.7940649658119676E-3</v>
      </c>
      <c r="I9">
        <v>9.184489616716858E-2</v>
      </c>
      <c r="J9">
        <v>3.4054969531519832E-4</v>
      </c>
      <c r="K9">
        <v>1.0093591037596591E-4</v>
      </c>
      <c r="L9">
        <v>4.5286106401762712E-4</v>
      </c>
      <c r="M9">
        <v>4.3160890778796751E-4</v>
      </c>
      <c r="N9">
        <v>2.0088345124973719E-3</v>
      </c>
      <c r="O9">
        <v>1.6025721875004732E-2</v>
      </c>
      <c r="P9">
        <v>1.2511158534951169E-3</v>
      </c>
      <c r="Q9">
        <v>4.7288518819107617E-2</v>
      </c>
      <c r="R9">
        <v>3.0046319249348808E-7</v>
      </c>
      <c r="S9">
        <v>0</v>
      </c>
      <c r="T9">
        <v>4.6800940250377101E-4</v>
      </c>
      <c r="U9">
        <v>2.7630056465388441E-4</v>
      </c>
      <c r="V9">
        <v>2.126293108324895E-7</v>
      </c>
      <c r="W9">
        <v>1.3456735266945699E-4</v>
      </c>
      <c r="X9">
        <v>4.5302534895627438E-4</v>
      </c>
      <c r="Y9">
        <v>5.2743215686724759E-4</v>
      </c>
      <c r="Z9">
        <v>3.302820282495418E-4</v>
      </c>
      <c r="AA9">
        <v>7.0817112096263634E-4</v>
      </c>
      <c r="AB9">
        <v>6.8263571343329282E-4</v>
      </c>
      <c r="AC9">
        <v>3.7834439700289237E-5</v>
      </c>
      <c r="AD9">
        <v>4.6941346197614863E-5</v>
      </c>
      <c r="AE9">
        <v>5.0226025845273516E-4</v>
      </c>
      <c r="AF9">
        <v>4.2000382030210587E-4</v>
      </c>
      <c r="AG9">
        <v>1.449799674153314E-5</v>
      </c>
      <c r="AH9">
        <v>2.8607894361084062E-3</v>
      </c>
      <c r="AI9">
        <v>5.3001824229867209E-5</v>
      </c>
      <c r="AJ9">
        <v>1.381292283669449E-2</v>
      </c>
      <c r="AK9">
        <v>0</v>
      </c>
      <c r="AL9">
        <v>1.396150627702719E-2</v>
      </c>
      <c r="AM9">
        <v>5.3602142870147196E-3</v>
      </c>
      <c r="AN9">
        <v>0</v>
      </c>
      <c r="AO9">
        <v>1.3325955802286001E-4</v>
      </c>
      <c r="AP9">
        <v>1681.23897102208</v>
      </c>
      <c r="AQ9">
        <v>0</v>
      </c>
      <c r="AR9">
        <v>0.36356598389589989</v>
      </c>
      <c r="AS9">
        <v>3286.4062093040811</v>
      </c>
      <c r="AT9">
        <v>24479.232920874179</v>
      </c>
      <c r="AU9">
        <v>0</v>
      </c>
    </row>
    <row r="10" spans="1:47" x14ac:dyDescent="0.25">
      <c r="A10" s="146"/>
      <c r="B10" s="1" t="s">
        <v>8</v>
      </c>
      <c r="C10" s="1" t="s">
        <v>8</v>
      </c>
      <c r="D10" s="1" t="s">
        <v>45</v>
      </c>
      <c r="E10">
        <v>3.8861999151337178E-3</v>
      </c>
      <c r="F10">
        <v>3.780715848464491E-3</v>
      </c>
      <c r="G10">
        <v>7.574060497698282E-4</v>
      </c>
      <c r="H10">
        <v>5.1818363856480747E-3</v>
      </c>
      <c r="I10">
        <v>2.8664909260925409E-3</v>
      </c>
      <c r="J10">
        <v>8.766444462192316E-2</v>
      </c>
      <c r="K10">
        <v>1.8968755037638411E-3</v>
      </c>
      <c r="L10">
        <v>4.1558782749637323E-3</v>
      </c>
      <c r="M10">
        <v>1.415660695954471E-2</v>
      </c>
      <c r="N10">
        <v>4.5126084111819239E-4</v>
      </c>
      <c r="O10">
        <v>6.512594748724575E-4</v>
      </c>
      <c r="P10">
        <v>2.1851290411421869E-3</v>
      </c>
      <c r="Q10">
        <v>1.264490046287199E-3</v>
      </c>
      <c r="R10">
        <v>3.429413814376032E-5</v>
      </c>
      <c r="S10">
        <v>0</v>
      </c>
      <c r="T10">
        <v>3.6069943042659261E-4</v>
      </c>
      <c r="U10">
        <v>7.8729615659465135E-4</v>
      </c>
      <c r="V10">
        <v>4.9485133444144745E-4</v>
      </c>
      <c r="W10">
        <v>5.7591259454094334E-3</v>
      </c>
      <c r="X10">
        <v>5.0079865002931583E-3</v>
      </c>
      <c r="Y10">
        <v>4.5376839187639869E-4</v>
      </c>
      <c r="Z10">
        <v>3.2377628769538411E-3</v>
      </c>
      <c r="AA10">
        <v>6.2595227068874054E-3</v>
      </c>
      <c r="AB10">
        <v>5.2700805904578349E-4</v>
      </c>
      <c r="AC10">
        <v>5.9249282749004062E-5</v>
      </c>
      <c r="AD10">
        <v>6.6092206117126774E-5</v>
      </c>
      <c r="AE10">
        <v>3.5100728344962648E-4</v>
      </c>
      <c r="AF10">
        <v>1.901799554647619E-4</v>
      </c>
      <c r="AG10">
        <v>3.5211654191135319E-6</v>
      </c>
      <c r="AH10">
        <v>8.1839385454735827E-4</v>
      </c>
      <c r="AI10">
        <v>7.5158960520680044E-5</v>
      </c>
      <c r="AJ10">
        <v>1.1033693318588419E-4</v>
      </c>
      <c r="AK10">
        <v>0</v>
      </c>
      <c r="AL10">
        <v>1.138965987319173E-4</v>
      </c>
      <c r="AM10">
        <v>2.9233113452697031E-3</v>
      </c>
      <c r="AN10">
        <v>0</v>
      </c>
      <c r="AO10">
        <v>9.4521582451465136E-5</v>
      </c>
      <c r="AP10">
        <v>7010.1375598433278</v>
      </c>
      <c r="AQ10">
        <v>0</v>
      </c>
      <c r="AR10">
        <v>17157.049317000001</v>
      </c>
      <c r="AS10">
        <v>10768.347929335871</v>
      </c>
      <c r="AT10">
        <v>59072.290848336277</v>
      </c>
      <c r="AU10">
        <v>0</v>
      </c>
    </row>
    <row r="11" spans="1:47" x14ac:dyDescent="0.25">
      <c r="A11" s="146"/>
      <c r="B11" s="1" t="s">
        <v>9</v>
      </c>
      <c r="C11" s="1" t="s">
        <v>9</v>
      </c>
      <c r="D11" s="1" t="s">
        <v>46</v>
      </c>
      <c r="E11">
        <v>1.35741915149578E-3</v>
      </c>
      <c r="F11">
        <v>1.276605282317534E-4</v>
      </c>
      <c r="G11">
        <v>0</v>
      </c>
      <c r="H11">
        <v>1.0065758707818909E-5</v>
      </c>
      <c r="I11">
        <v>8.0345929636083104E-6</v>
      </c>
      <c r="J11">
        <v>2.691230023877075E-6</v>
      </c>
      <c r="K11">
        <v>0</v>
      </c>
      <c r="L11">
        <v>5.1892004035007694E-6</v>
      </c>
      <c r="M11">
        <v>4.0215708824031907E-5</v>
      </c>
      <c r="N11">
        <v>0</v>
      </c>
      <c r="O11">
        <v>3.431956603449088E-5</v>
      </c>
      <c r="P11">
        <v>2.3613709434428332E-6</v>
      </c>
      <c r="Q11">
        <v>3.526845312120398E-6</v>
      </c>
      <c r="R11">
        <v>3.0850412258755809E-9</v>
      </c>
      <c r="S11">
        <v>0</v>
      </c>
      <c r="T11">
        <v>1.0145978791087129E-6</v>
      </c>
      <c r="U11">
        <v>0</v>
      </c>
      <c r="V11">
        <v>0</v>
      </c>
      <c r="W11">
        <v>5.5665026156432426E-7</v>
      </c>
      <c r="X11">
        <v>6.3357911893438696E-6</v>
      </c>
      <c r="Y11">
        <v>0</v>
      </c>
      <c r="Z11">
        <v>1.0141979073156751E-6</v>
      </c>
      <c r="AA11">
        <v>8.1172945808152214E-6</v>
      </c>
      <c r="AB11">
        <v>4.2211313025592188E-5</v>
      </c>
      <c r="AC11">
        <v>2.9777630425518561E-5</v>
      </c>
      <c r="AD11">
        <v>2.6324342258821071E-5</v>
      </c>
      <c r="AE11">
        <v>2.6954177223703841E-4</v>
      </c>
      <c r="AF11">
        <v>2.6500317718742818E-4</v>
      </c>
      <c r="AG11">
        <v>0</v>
      </c>
      <c r="AH11">
        <v>4.8908201763153876E-4</v>
      </c>
      <c r="AI11">
        <v>4.5152966094415069E-5</v>
      </c>
      <c r="AJ11">
        <v>7.8208368060153081E-10</v>
      </c>
      <c r="AK11">
        <v>0</v>
      </c>
      <c r="AL11">
        <v>0</v>
      </c>
      <c r="AM11">
        <v>5.2413760694815177E-7</v>
      </c>
      <c r="AN11">
        <v>0</v>
      </c>
      <c r="AO11">
        <v>2.0167290111598819E-5</v>
      </c>
      <c r="AP11">
        <v>16.594651054564402</v>
      </c>
      <c r="AQ11">
        <v>29.600261590974789</v>
      </c>
      <c r="AR11">
        <v>0</v>
      </c>
      <c r="AS11">
        <v>249.73539219838321</v>
      </c>
      <c r="AT11">
        <v>453.33547252103477</v>
      </c>
      <c r="AU11">
        <v>0</v>
      </c>
    </row>
    <row r="12" spans="1:47" x14ac:dyDescent="0.25">
      <c r="A12" s="146"/>
      <c r="B12" s="1" t="s">
        <v>10</v>
      </c>
      <c r="C12" s="1" t="s">
        <v>10</v>
      </c>
      <c r="D12" s="1" t="s">
        <v>47</v>
      </c>
      <c r="E12">
        <v>5.5082898404181712E-3</v>
      </c>
      <c r="F12">
        <v>1.5987209673482151E-3</v>
      </c>
      <c r="G12">
        <v>6.1678654930779665E-4</v>
      </c>
      <c r="H12">
        <v>3.4819402030265268E-3</v>
      </c>
      <c r="I12">
        <v>1.393858945310914E-3</v>
      </c>
      <c r="J12">
        <v>1.170721188074874E-3</v>
      </c>
      <c r="K12">
        <v>3.014588754441566E-3</v>
      </c>
      <c r="L12">
        <v>8.1081296551770831E-3</v>
      </c>
      <c r="M12">
        <v>1.378448907591248E-2</v>
      </c>
      <c r="N12">
        <v>1.1911489493198579E-3</v>
      </c>
      <c r="O12">
        <v>4.2865835003210251E-3</v>
      </c>
      <c r="P12">
        <v>9.1912618428752397E-4</v>
      </c>
      <c r="Q12">
        <v>1.30388731882593E-3</v>
      </c>
      <c r="R12">
        <v>3.9314078896966763E-5</v>
      </c>
      <c r="S12">
        <v>0</v>
      </c>
      <c r="T12">
        <v>1.173419429492745E-5</v>
      </c>
      <c r="U12">
        <v>1.4135497906494051E-4</v>
      </c>
      <c r="V12">
        <v>3.478683952982641E-4</v>
      </c>
      <c r="W12">
        <v>2.8134638097544501E-4</v>
      </c>
      <c r="X12">
        <v>2.1292474133956748E-3</v>
      </c>
      <c r="Y12">
        <v>2.7520352817524941E-3</v>
      </c>
      <c r="Z12">
        <v>1.574346541836222E-4</v>
      </c>
      <c r="AA12">
        <v>1.269583478345403E-2</v>
      </c>
      <c r="AB12">
        <v>9.3225448611679426E-4</v>
      </c>
      <c r="AC12">
        <v>1.3790988058162441E-3</v>
      </c>
      <c r="AD12">
        <v>1.3465942253151971E-3</v>
      </c>
      <c r="AE12">
        <v>3.2780027784433232E-3</v>
      </c>
      <c r="AF12">
        <v>5.4929993331566038E-4</v>
      </c>
      <c r="AG12">
        <v>1.8600333025060672E-5</v>
      </c>
      <c r="AH12">
        <v>2.9373155747704919E-3</v>
      </c>
      <c r="AI12">
        <v>9.7369939604439613E-4</v>
      </c>
      <c r="AJ12">
        <v>1.4764794690097151E-2</v>
      </c>
      <c r="AK12">
        <v>0</v>
      </c>
      <c r="AL12">
        <v>1.492378316953131E-2</v>
      </c>
      <c r="AM12">
        <v>2.4761642586548708E-3</v>
      </c>
      <c r="AN12">
        <v>0</v>
      </c>
      <c r="AO12">
        <v>9.1639814077297055E-4</v>
      </c>
      <c r="AP12">
        <v>6290.671764316</v>
      </c>
      <c r="AQ12">
        <v>1705.9984748879999</v>
      </c>
      <c r="AR12">
        <v>0</v>
      </c>
      <c r="AS12">
        <v>24571.907861048461</v>
      </c>
      <c r="AT12">
        <v>38797.279728343739</v>
      </c>
      <c r="AU12">
        <v>0</v>
      </c>
    </row>
    <row r="13" spans="1:47" x14ac:dyDescent="0.25">
      <c r="A13" s="146"/>
      <c r="B13" s="1" t="s">
        <v>11</v>
      </c>
      <c r="C13" s="1" t="s">
        <v>11</v>
      </c>
      <c r="D13" s="1" t="s">
        <v>48</v>
      </c>
      <c r="E13">
        <v>2.6195738273201729E-3</v>
      </c>
      <c r="F13">
        <v>5.5910934525131217E-3</v>
      </c>
      <c r="G13">
        <v>8.5774886987691729E-2</v>
      </c>
      <c r="H13">
        <v>1.418207350407292E-2</v>
      </c>
      <c r="I13">
        <v>2.9592826940538271E-3</v>
      </c>
      <c r="J13">
        <v>8.8766986819084712E-3</v>
      </c>
      <c r="K13">
        <v>1.4275224495923151E-3</v>
      </c>
      <c r="L13">
        <v>1.810749233545118E-2</v>
      </c>
      <c r="M13">
        <v>0.10293343667061119</v>
      </c>
      <c r="N13">
        <v>3.7269422317571322E-3</v>
      </c>
      <c r="O13">
        <v>2.2142845740240271E-3</v>
      </c>
      <c r="P13">
        <v>1.2114876325483571E-2</v>
      </c>
      <c r="Q13">
        <v>1.2258516207203101E-2</v>
      </c>
      <c r="R13">
        <v>4.3444647648080019E-4</v>
      </c>
      <c r="S13">
        <v>0</v>
      </c>
      <c r="T13">
        <v>2.1818490025622269E-3</v>
      </c>
      <c r="U13">
        <v>1.176987078947804E-3</v>
      </c>
      <c r="V13">
        <v>0</v>
      </c>
      <c r="W13">
        <v>7.5486562975147109E-4</v>
      </c>
      <c r="X13">
        <v>3.8200693288807658E-4</v>
      </c>
      <c r="Y13">
        <v>1.465283468858305E-3</v>
      </c>
      <c r="Z13">
        <v>2.3132937446910221E-3</v>
      </c>
      <c r="AA13">
        <v>3.8781134976785848E-2</v>
      </c>
      <c r="AB13">
        <v>6.5416626853360862E-4</v>
      </c>
      <c r="AC13">
        <v>4.9179287521684857E-3</v>
      </c>
      <c r="AD13">
        <v>4.8424747893089327E-3</v>
      </c>
      <c r="AE13">
        <v>9.430546594450178E-3</v>
      </c>
      <c r="AF13">
        <v>2.5062725480742462E-5</v>
      </c>
      <c r="AG13">
        <v>0</v>
      </c>
      <c r="AH13">
        <v>1.6416067002919979E-4</v>
      </c>
      <c r="AI13">
        <v>5.3026757097901526E-3</v>
      </c>
      <c r="AJ13">
        <v>1.3263149682997679E-2</v>
      </c>
      <c r="AK13">
        <v>0</v>
      </c>
      <c r="AL13">
        <v>1.3405762694750479E-2</v>
      </c>
      <c r="AM13">
        <v>2.143313343250216E-3</v>
      </c>
      <c r="AN13">
        <v>0</v>
      </c>
      <c r="AO13">
        <v>5.1411618242241646E-3</v>
      </c>
      <c r="AP13">
        <v>2656.871139921042</v>
      </c>
      <c r="AQ13">
        <v>39731.799394574351</v>
      </c>
      <c r="AR13">
        <v>0</v>
      </c>
      <c r="AS13">
        <v>24384.256399467231</v>
      </c>
      <c r="AT13">
        <v>99992.04113920356</v>
      </c>
      <c r="AU13">
        <v>0</v>
      </c>
    </row>
    <row r="14" spans="1:47" x14ac:dyDescent="0.25">
      <c r="A14" s="146"/>
      <c r="B14" s="1" t="s">
        <v>12</v>
      </c>
      <c r="C14" s="1">
        <v>10</v>
      </c>
      <c r="D14" s="1" t="s">
        <v>49</v>
      </c>
      <c r="E14">
        <v>3.873078331840938E-4</v>
      </c>
      <c r="F14">
        <v>2.3710927701463079E-5</v>
      </c>
      <c r="G14">
        <v>1.4450401106222879E-2</v>
      </c>
      <c r="H14">
        <v>0</v>
      </c>
      <c r="I14">
        <v>6.5296348091695138E-3</v>
      </c>
      <c r="J14">
        <v>1.69862573964159E-4</v>
      </c>
      <c r="K14">
        <v>7.6448807608462412E-8</v>
      </c>
      <c r="L14">
        <v>3.6131635885539059E-4</v>
      </c>
      <c r="M14">
        <v>1.1049665217247289E-3</v>
      </c>
      <c r="N14">
        <v>3.1495852772827133E-2</v>
      </c>
      <c r="O14">
        <v>3.0254705049175959E-5</v>
      </c>
      <c r="P14">
        <v>1.2097813742927529E-2</v>
      </c>
      <c r="Q14">
        <v>4.4261482164563359E-3</v>
      </c>
      <c r="R14">
        <v>1.8017390010440651E-5</v>
      </c>
      <c r="S14">
        <v>0</v>
      </c>
      <c r="T14">
        <v>5.3697001873807703E-8</v>
      </c>
      <c r="U14">
        <v>9.5603396226784197E-6</v>
      </c>
      <c r="V14">
        <v>1.5887105880271599E-6</v>
      </c>
      <c r="W14">
        <v>1.86831051045629E-4</v>
      </c>
      <c r="X14">
        <v>3.6646488521948678E-7</v>
      </c>
      <c r="Y14">
        <v>5.0962350335008108E-4</v>
      </c>
      <c r="Z14">
        <v>6.4239224472524694E-5</v>
      </c>
      <c r="AA14">
        <v>5.6587897542697153E-4</v>
      </c>
      <c r="AB14">
        <v>9.0958601348709197E-5</v>
      </c>
      <c r="AC14">
        <v>5.6367937512679513E-5</v>
      </c>
      <c r="AD14">
        <v>6.8119620448272433E-5</v>
      </c>
      <c r="AE14">
        <v>7.7847593239332131E-5</v>
      </c>
      <c r="AF14">
        <v>1.4971455405205169E-7</v>
      </c>
      <c r="AG14">
        <v>0</v>
      </c>
      <c r="AH14">
        <v>6.2509825181798201E-7</v>
      </c>
      <c r="AI14">
        <v>6.2336112756436127E-5</v>
      </c>
      <c r="AJ14">
        <v>2.5441621888821993E-4</v>
      </c>
      <c r="AK14">
        <v>0</v>
      </c>
      <c r="AL14">
        <v>2.5715187941598161E-4</v>
      </c>
      <c r="AM14">
        <v>1.742442574316978E-6</v>
      </c>
      <c r="AN14">
        <v>0</v>
      </c>
      <c r="AO14">
        <v>5.4170375513815211E-5</v>
      </c>
      <c r="AP14">
        <v>6.964457550511987E-3</v>
      </c>
      <c r="AQ14">
        <v>0</v>
      </c>
      <c r="AR14">
        <v>208.8342954388076</v>
      </c>
      <c r="AS14">
        <v>15697.630655736381</v>
      </c>
      <c r="AT14">
        <v>25157.834259917479</v>
      </c>
      <c r="AU14">
        <v>0</v>
      </c>
    </row>
    <row r="15" spans="1:47" x14ac:dyDescent="0.25">
      <c r="A15" s="146"/>
      <c r="B15" s="1" t="s">
        <v>13</v>
      </c>
      <c r="C15" s="1">
        <v>11</v>
      </c>
      <c r="D15" s="1" t="s">
        <v>50</v>
      </c>
      <c r="E15">
        <v>3.5992032929430661E-7</v>
      </c>
      <c r="F15">
        <v>5.6102938916819441E-5</v>
      </c>
      <c r="G15">
        <v>7.8794821808497589E-3</v>
      </c>
      <c r="H15">
        <v>2.240519019043537E-3</v>
      </c>
      <c r="I15">
        <v>5.8921903473614146E-4</v>
      </c>
      <c r="J15">
        <v>3.5498921619833788E-4</v>
      </c>
      <c r="K15">
        <v>0</v>
      </c>
      <c r="L15">
        <v>1.583007715789694E-3</v>
      </c>
      <c r="M15">
        <v>7.1397926884474736E-4</v>
      </c>
      <c r="N15">
        <v>1.517015230315943E-3</v>
      </c>
      <c r="O15">
        <v>8.8281094829296372E-2</v>
      </c>
      <c r="P15">
        <v>6.4703057873158236E-3</v>
      </c>
      <c r="Q15">
        <v>3.1119642996482949E-3</v>
      </c>
      <c r="R15">
        <v>8.9480626881356995E-10</v>
      </c>
      <c r="S15">
        <v>0</v>
      </c>
      <c r="T15">
        <v>1.782238787099295E-9</v>
      </c>
      <c r="U15">
        <v>2.2561883271021401E-4</v>
      </c>
      <c r="V15">
        <v>1.0116571079047429E-6</v>
      </c>
      <c r="W15">
        <v>3.297376279098051E-5</v>
      </c>
      <c r="X15">
        <v>1.9989020085318721E-7</v>
      </c>
      <c r="Y15">
        <v>6.640969248902628E-5</v>
      </c>
      <c r="Z15">
        <v>1.4806433886009669E-4</v>
      </c>
      <c r="AA15">
        <v>2.479252982391743E-3</v>
      </c>
      <c r="AB15">
        <v>6.3215285353901367E-5</v>
      </c>
      <c r="AC15">
        <v>5.1029632625135349E-6</v>
      </c>
      <c r="AD15">
        <v>6.0330558902313956E-6</v>
      </c>
      <c r="AE15">
        <v>1.002016976649094E-5</v>
      </c>
      <c r="AF15">
        <v>7.1297164139339849E-6</v>
      </c>
      <c r="AG15">
        <v>3.3927772942536777E-8</v>
      </c>
      <c r="AH15">
        <v>2.0913256719606701E-5</v>
      </c>
      <c r="AI15">
        <v>5.7522695332007937E-6</v>
      </c>
      <c r="AJ15">
        <v>1.8602631462792739E-7</v>
      </c>
      <c r="AK15">
        <v>0</v>
      </c>
      <c r="AL15">
        <v>1.8565866920850881E-7</v>
      </c>
      <c r="AM15">
        <v>6.0928924557805709E-7</v>
      </c>
      <c r="AN15">
        <v>0</v>
      </c>
      <c r="AO15">
        <v>4.8522454590500136E-6</v>
      </c>
      <c r="AP15">
        <v>1.1133870581064129</v>
      </c>
      <c r="AQ15">
        <v>0</v>
      </c>
      <c r="AR15">
        <v>210.61002313097117</v>
      </c>
      <c r="AS15">
        <v>8231.5129254492895</v>
      </c>
      <c r="AT15">
        <v>14409.54337491715</v>
      </c>
      <c r="AU15">
        <v>0</v>
      </c>
    </row>
    <row r="16" spans="1:47" x14ac:dyDescent="0.25">
      <c r="A16" s="146"/>
      <c r="B16" s="1" t="s">
        <v>14</v>
      </c>
      <c r="C16" s="1">
        <v>12</v>
      </c>
      <c r="D16" s="1" t="s">
        <v>51</v>
      </c>
      <c r="E16">
        <v>2.721674268845873E-2</v>
      </c>
      <c r="F16">
        <v>1.351256445521151E-2</v>
      </c>
      <c r="G16">
        <v>0.15894616206772841</v>
      </c>
      <c r="H16">
        <v>5.5768183749212961E-2</v>
      </c>
      <c r="I16">
        <v>7.6652950838868486E-2</v>
      </c>
      <c r="J16">
        <v>2.8482138990491322E-2</v>
      </c>
      <c r="K16">
        <v>1.9891707139827269E-2</v>
      </c>
      <c r="L16">
        <v>6.8126286967698318E-2</v>
      </c>
      <c r="M16">
        <v>1.5951207368681788E-2</v>
      </c>
      <c r="N16">
        <v>5.4055321444123082E-2</v>
      </c>
      <c r="O16">
        <v>2.6499926127372841E-2</v>
      </c>
      <c r="P16">
        <v>0.13055236349407451</v>
      </c>
      <c r="Q16">
        <v>9.6570895583291877E-2</v>
      </c>
      <c r="R16">
        <v>1.870864354950865E-3</v>
      </c>
      <c r="S16">
        <v>0</v>
      </c>
      <c r="T16">
        <v>1.7097274336774131E-3</v>
      </c>
      <c r="U16">
        <v>4.5786471606254963E-3</v>
      </c>
      <c r="V16">
        <v>1.5806328432659771E-2</v>
      </c>
      <c r="W16">
        <v>4.8421498976314566E-3</v>
      </c>
      <c r="X16">
        <v>9.8386774247260032E-3</v>
      </c>
      <c r="Y16">
        <v>6.7979512907219578E-3</v>
      </c>
      <c r="Z16">
        <v>4.5548098031316106E-3</v>
      </c>
      <c r="AA16">
        <v>0.10664305329257361</v>
      </c>
      <c r="AB16">
        <v>3.7929771703528459E-3</v>
      </c>
      <c r="AC16">
        <v>3.573284713125202E-3</v>
      </c>
      <c r="AD16">
        <v>4.5436054979518083E-3</v>
      </c>
      <c r="AE16">
        <v>6.37164552329267E-3</v>
      </c>
      <c r="AF16">
        <v>5.9720557671166232E-4</v>
      </c>
      <c r="AG16">
        <v>2.107057985512177E-5</v>
      </c>
      <c r="AH16">
        <v>4.1247322140627284E-3</v>
      </c>
      <c r="AI16">
        <v>4.0329454106035473E-3</v>
      </c>
      <c r="AJ16">
        <v>8.3532922187472512E-3</v>
      </c>
      <c r="AK16">
        <v>0</v>
      </c>
      <c r="AL16">
        <v>8.4479554477908322E-3</v>
      </c>
      <c r="AM16">
        <v>1.0580748103492551E-2</v>
      </c>
      <c r="AN16">
        <v>0</v>
      </c>
      <c r="AO16">
        <v>3.610364440596031E-3</v>
      </c>
      <c r="AP16">
        <v>22717.58523034571</v>
      </c>
      <c r="AQ16">
        <v>1206.5103399925999</v>
      </c>
      <c r="AR16">
        <v>31124.117525716079</v>
      </c>
      <c r="AS16">
        <v>216988.52112075489</v>
      </c>
      <c r="AT16">
        <v>403599.68736117327</v>
      </c>
      <c r="AU16">
        <v>0</v>
      </c>
    </row>
    <row r="17" spans="1:47" x14ac:dyDescent="0.25">
      <c r="A17" s="146"/>
      <c r="B17" s="1" t="s">
        <v>15</v>
      </c>
      <c r="C17" s="1">
        <v>13</v>
      </c>
      <c r="D17" s="1" t="s">
        <v>52</v>
      </c>
      <c r="E17">
        <v>3.439962236671831E-3</v>
      </c>
      <c r="F17">
        <v>1.428777873866199E-3</v>
      </c>
      <c r="G17">
        <v>4.2145913592669558E-3</v>
      </c>
      <c r="H17">
        <v>1.6564903066102971E-3</v>
      </c>
      <c r="I17">
        <v>3.509471185694587E-3</v>
      </c>
      <c r="J17">
        <v>2.2079806893512441E-3</v>
      </c>
      <c r="K17">
        <v>3.0790193512239619E-3</v>
      </c>
      <c r="L17">
        <v>5.5944866384761444E-3</v>
      </c>
      <c r="M17">
        <v>2.207970609784597E-3</v>
      </c>
      <c r="N17">
        <v>5.560493310371865E-3</v>
      </c>
      <c r="O17">
        <v>2.7773980065186328E-3</v>
      </c>
      <c r="P17">
        <v>7.3413130400236584E-3</v>
      </c>
      <c r="Q17">
        <v>0.11138953586825941</v>
      </c>
      <c r="R17">
        <v>1.6163987204260879E-4</v>
      </c>
      <c r="S17">
        <v>0</v>
      </c>
      <c r="T17">
        <v>4.0045599497426512E-4</v>
      </c>
      <c r="U17">
        <v>3.9279034335194139E-3</v>
      </c>
      <c r="V17">
        <v>1.9705654421260069E-3</v>
      </c>
      <c r="W17">
        <v>5.407994298362067E-3</v>
      </c>
      <c r="X17">
        <v>7.24841545901239E-3</v>
      </c>
      <c r="Y17">
        <v>5.657140964693684E-3</v>
      </c>
      <c r="Z17">
        <v>3.36255480992215E-3</v>
      </c>
      <c r="AA17">
        <v>8.6987448433976516E-3</v>
      </c>
      <c r="AB17">
        <v>1.197424203135929E-2</v>
      </c>
      <c r="AC17">
        <v>1.386031720231153E-3</v>
      </c>
      <c r="AD17">
        <v>1.3224143362350891E-3</v>
      </c>
      <c r="AE17">
        <v>5.9554562310212287E-3</v>
      </c>
      <c r="AF17">
        <v>8.0082795028996595E-3</v>
      </c>
      <c r="AG17">
        <v>7.3730161774497051E-4</v>
      </c>
      <c r="AH17">
        <v>1.8390537837870289E-2</v>
      </c>
      <c r="AI17">
        <v>1.8026311219252751E-3</v>
      </c>
      <c r="AJ17">
        <v>4.8877481724902115E-4</v>
      </c>
      <c r="AK17">
        <v>0</v>
      </c>
      <c r="AL17">
        <v>3.6129310692519298E-4</v>
      </c>
      <c r="AM17">
        <v>1.2025814422436569E-2</v>
      </c>
      <c r="AN17">
        <v>0</v>
      </c>
      <c r="AO17">
        <v>1.1356992265980561E-3</v>
      </c>
      <c r="AP17">
        <v>9095.3069962999998</v>
      </c>
      <c r="AQ17">
        <v>0</v>
      </c>
      <c r="AR17">
        <v>240999.38043156234</v>
      </c>
      <c r="AS17">
        <v>6194.5524148583081</v>
      </c>
      <c r="AT17">
        <v>312688.36920742702</v>
      </c>
      <c r="AU17">
        <v>0</v>
      </c>
    </row>
    <row r="18" spans="1:47" x14ac:dyDescent="0.25">
      <c r="A18" s="146"/>
      <c r="B18" s="1" t="s">
        <v>16</v>
      </c>
      <c r="C18" s="1">
        <v>14</v>
      </c>
      <c r="D18" s="1" t="s">
        <v>53</v>
      </c>
      <c r="E18">
        <v>5.7024768352020349E-3</v>
      </c>
      <c r="F18">
        <v>4.88613275202538E-3</v>
      </c>
      <c r="G18">
        <v>2.4017261314944979E-3</v>
      </c>
      <c r="H18">
        <v>5.2053140824690602E-3</v>
      </c>
      <c r="I18">
        <v>4.3756125475456417E-3</v>
      </c>
      <c r="J18">
        <v>2.7160065926892778E-3</v>
      </c>
      <c r="K18">
        <v>6.9603459369263687E-3</v>
      </c>
      <c r="L18">
        <v>4.4223608362322121E-3</v>
      </c>
      <c r="M18">
        <v>3.9101589544784732E-3</v>
      </c>
      <c r="N18">
        <v>3.0790022492182411E-3</v>
      </c>
      <c r="O18">
        <v>4.6580375810098126E-3</v>
      </c>
      <c r="P18">
        <v>3.1392381209637251E-3</v>
      </c>
      <c r="Q18">
        <v>1.1060079167394771E-3</v>
      </c>
      <c r="R18">
        <v>0.29537394205293882</v>
      </c>
      <c r="S18">
        <v>0</v>
      </c>
      <c r="T18">
        <v>4.8193697842963557E-3</v>
      </c>
      <c r="U18">
        <v>9.5019026247102273E-4</v>
      </c>
      <c r="V18">
        <v>1.043476046168662E-3</v>
      </c>
      <c r="W18">
        <v>1.415994762079234E-3</v>
      </c>
      <c r="X18">
        <v>4.8245814706753386E-3</v>
      </c>
      <c r="Y18">
        <v>6.9665347871430805E-2</v>
      </c>
      <c r="Z18">
        <v>2.617211280282682E-3</v>
      </c>
      <c r="AA18">
        <v>6.8829486827754766E-3</v>
      </c>
      <c r="AB18">
        <v>9.8634571615354707E-4</v>
      </c>
      <c r="AC18">
        <v>3.5556327512907852E-3</v>
      </c>
      <c r="AD18">
        <v>1.388088212416305E-3</v>
      </c>
      <c r="AE18">
        <v>5.0052615963205932E-3</v>
      </c>
      <c r="AF18">
        <v>3.131194591838974E-3</v>
      </c>
      <c r="AG18">
        <v>1.8185957873968709E-3</v>
      </c>
      <c r="AH18">
        <v>2.192133336558353E-3</v>
      </c>
      <c r="AI18">
        <v>3.9416971689649324E-3</v>
      </c>
      <c r="AJ18">
        <v>2.6653757983830461E-3</v>
      </c>
      <c r="AK18">
        <v>0</v>
      </c>
      <c r="AL18">
        <v>2.6932941308663058E-3</v>
      </c>
      <c r="AM18">
        <v>3.5729822961408772E-3</v>
      </c>
      <c r="AN18">
        <v>0</v>
      </c>
      <c r="AO18">
        <v>1.743090349024166E-3</v>
      </c>
      <c r="AP18">
        <v>16465.611852599999</v>
      </c>
      <c r="AQ18">
        <v>631.03218123869999</v>
      </c>
      <c r="AR18">
        <v>442.74966025699973</v>
      </c>
      <c r="AS18">
        <v>3101.6746578196639</v>
      </c>
      <c r="AT18">
        <v>44983.927783172578</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1.3153048384037559E-2</v>
      </c>
      <c r="F20">
        <v>1.111241522542755E-2</v>
      </c>
      <c r="G20">
        <v>4.6530526036263542E-3</v>
      </c>
      <c r="H20">
        <v>1.0504907300829329E-2</v>
      </c>
      <c r="I20">
        <v>1.227060413404945E-2</v>
      </c>
      <c r="J20">
        <v>8.5623572333107783E-3</v>
      </c>
      <c r="K20">
        <v>1.3627005765121941E-2</v>
      </c>
      <c r="L20">
        <v>7.0394963646485554E-3</v>
      </c>
      <c r="M20">
        <v>9.9602131444883578E-3</v>
      </c>
      <c r="N20">
        <v>7.5503453606556364E-3</v>
      </c>
      <c r="O20">
        <v>1.0633979193349959E-2</v>
      </c>
      <c r="P20">
        <v>7.045670439579408E-3</v>
      </c>
      <c r="Q20">
        <v>3.5544205455599531E-3</v>
      </c>
      <c r="R20">
        <v>1.2022988551710009E-2</v>
      </c>
      <c r="S20">
        <v>0</v>
      </c>
      <c r="T20">
        <v>5.0863712190443833E-2</v>
      </c>
      <c r="U20">
        <v>2.1942483397016429E-3</v>
      </c>
      <c r="V20">
        <v>3.9731596988686457E-3</v>
      </c>
      <c r="W20">
        <v>7.3059692921726106E-3</v>
      </c>
      <c r="X20">
        <v>1.6144049877508809E-2</v>
      </c>
      <c r="Y20">
        <v>0.18909377134171521</v>
      </c>
      <c r="Z20">
        <v>1.7818759977283671E-2</v>
      </c>
      <c r="AA20">
        <v>1.090235524976018E-2</v>
      </c>
      <c r="AB20">
        <v>2.0737064043288051E-3</v>
      </c>
      <c r="AC20">
        <v>6.7860310274825081E-3</v>
      </c>
      <c r="AD20">
        <v>2.6483641025380842E-3</v>
      </c>
      <c r="AE20">
        <v>9.5744717276852066E-3</v>
      </c>
      <c r="AF20">
        <v>6.0124001049393508E-3</v>
      </c>
      <c r="AG20">
        <v>1.3581264847464041E-2</v>
      </c>
      <c r="AH20">
        <v>4.2506180396184616E-3</v>
      </c>
      <c r="AI20">
        <v>7.5233978169029232E-3</v>
      </c>
      <c r="AJ20">
        <v>6.3853935777292772E-3</v>
      </c>
      <c r="AK20">
        <v>0</v>
      </c>
      <c r="AL20">
        <v>6.4561209879113899E-3</v>
      </c>
      <c r="AM20">
        <v>9.85604961466683E-3</v>
      </c>
      <c r="AN20">
        <v>0</v>
      </c>
      <c r="AO20">
        <v>3.325218310651724E-3</v>
      </c>
      <c r="AP20">
        <v>22976.131216176</v>
      </c>
      <c r="AQ20">
        <v>12467.99357575065</v>
      </c>
      <c r="AR20">
        <v>949.11315986499994</v>
      </c>
      <c r="AS20">
        <v>11535.282340995431</v>
      </c>
      <c r="AT20">
        <v>89541.446025524696</v>
      </c>
      <c r="AU20">
        <v>0</v>
      </c>
    </row>
    <row r="21" spans="1:47" x14ac:dyDescent="0.25">
      <c r="A21" s="146"/>
      <c r="B21" s="1" t="s">
        <v>19</v>
      </c>
      <c r="C21" s="1">
        <v>17</v>
      </c>
      <c r="D21" s="1" t="s">
        <v>56</v>
      </c>
      <c r="E21">
        <v>2.520933195627234E-4</v>
      </c>
      <c r="F21">
        <v>1.749314814063127E-4</v>
      </c>
      <c r="G21">
        <v>7.7918172282134978E-5</v>
      </c>
      <c r="H21">
        <v>3.9691446501183519E-4</v>
      </c>
      <c r="I21">
        <v>2.4932026794054983E-4</v>
      </c>
      <c r="J21">
        <v>1.3178275433180291E-4</v>
      </c>
      <c r="K21">
        <v>5.296648899791609E-4</v>
      </c>
      <c r="L21">
        <v>8.7686921620757345E-5</v>
      </c>
      <c r="M21">
        <v>1.7943979041863759E-4</v>
      </c>
      <c r="N21">
        <v>1.5066969507632311E-4</v>
      </c>
      <c r="O21">
        <v>3.5348540241441761E-4</v>
      </c>
      <c r="P21">
        <v>1.1079431751641139E-4</v>
      </c>
      <c r="Q21">
        <v>3.2672427404213151E-4</v>
      </c>
      <c r="R21">
        <v>4.2545826914790521E-5</v>
      </c>
      <c r="S21">
        <v>0</v>
      </c>
      <c r="T21">
        <v>7.8495278093982209E-5</v>
      </c>
      <c r="U21">
        <v>0.15877146664901851</v>
      </c>
      <c r="V21">
        <v>7.9566032120771636E-5</v>
      </c>
      <c r="W21">
        <v>3.7081046115480981E-5</v>
      </c>
      <c r="X21">
        <v>1.979509657395715E-5</v>
      </c>
      <c r="Y21">
        <v>5.2355067188372701E-3</v>
      </c>
      <c r="Z21">
        <v>2.8010147052633729E-5</v>
      </c>
      <c r="AA21">
        <v>1.3722121953248269E-4</v>
      </c>
      <c r="AB21">
        <v>7.0510100944946793E-5</v>
      </c>
      <c r="AC21">
        <v>2.7069025866505078E-4</v>
      </c>
      <c r="AD21">
        <v>1.054773627004278E-4</v>
      </c>
      <c r="AE21">
        <v>3.8099216886254182E-4</v>
      </c>
      <c r="AF21">
        <v>2.386317787574295E-4</v>
      </c>
      <c r="AG21">
        <v>1.085744249908205E-2</v>
      </c>
      <c r="AH21">
        <v>1.6593289993727911E-4</v>
      </c>
      <c r="AI21">
        <v>2.9988501593682028E-4</v>
      </c>
      <c r="AJ21">
        <v>8.714700449771623E-5</v>
      </c>
      <c r="AK21">
        <v>0</v>
      </c>
      <c r="AL21">
        <v>8.7821505253540515E-5</v>
      </c>
      <c r="AM21">
        <v>1.7169898074046889E-4</v>
      </c>
      <c r="AN21">
        <v>0</v>
      </c>
      <c r="AO21">
        <v>1.326597962947721E-4</v>
      </c>
      <c r="AP21">
        <v>2253.8874826830001</v>
      </c>
      <c r="AQ21">
        <v>111.5140594166736</v>
      </c>
      <c r="AR21">
        <v>134.8562902884731</v>
      </c>
      <c r="AS21">
        <v>9456.762318541736</v>
      </c>
      <c r="AT21">
        <v>14649.86897017993</v>
      </c>
      <c r="AU21">
        <v>0</v>
      </c>
    </row>
    <row r="22" spans="1:47" x14ac:dyDescent="0.25">
      <c r="A22" s="146"/>
      <c r="B22" s="1" t="s">
        <v>20</v>
      </c>
      <c r="C22" s="1">
        <v>18</v>
      </c>
      <c r="D22" s="1" t="s">
        <v>57</v>
      </c>
      <c r="E22">
        <v>1.634894741415886E-4</v>
      </c>
      <c r="F22">
        <v>2.4749688837536881E-4</v>
      </c>
      <c r="G22">
        <v>1.8044486840145129E-4</v>
      </c>
      <c r="H22">
        <v>9.9339354910632461E-4</v>
      </c>
      <c r="I22">
        <v>5.390167875819232E-4</v>
      </c>
      <c r="J22">
        <v>2.9734130443634951E-4</v>
      </c>
      <c r="K22">
        <v>2.6798428108858429E-4</v>
      </c>
      <c r="L22">
        <v>1.302602887756853E-3</v>
      </c>
      <c r="M22">
        <v>6.591890877205149E-4</v>
      </c>
      <c r="N22">
        <v>3.5303248003825218E-4</v>
      </c>
      <c r="O22">
        <v>2.5014181426680172E-4</v>
      </c>
      <c r="P22">
        <v>2.0785932603472441E-4</v>
      </c>
      <c r="Q22">
        <v>3.8271681652224301E-4</v>
      </c>
      <c r="R22">
        <v>1.84707923797848E-4</v>
      </c>
      <c r="S22">
        <v>0</v>
      </c>
      <c r="T22">
        <v>2.017105029275127E-4</v>
      </c>
      <c r="U22">
        <v>9.8527585739306245E-4</v>
      </c>
      <c r="V22">
        <v>6.1043697181890053E-2</v>
      </c>
      <c r="W22">
        <v>1.673974433157517E-3</v>
      </c>
      <c r="X22">
        <v>2.765590653428763E-4</v>
      </c>
      <c r="Y22">
        <v>2.579420819456404E-3</v>
      </c>
      <c r="Z22">
        <v>8.397034577877409E-4</v>
      </c>
      <c r="AA22">
        <v>2.0397766927601419E-3</v>
      </c>
      <c r="AB22">
        <v>1.060039040700803E-4</v>
      </c>
      <c r="AC22">
        <v>1.2070775637807611E-4</v>
      </c>
      <c r="AD22">
        <v>4.7041877944581861E-5</v>
      </c>
      <c r="AE22">
        <v>1.6992123290145939E-4</v>
      </c>
      <c r="AF22">
        <v>1.064399515538969E-4</v>
      </c>
      <c r="AG22">
        <v>6.1822577594637827E-5</v>
      </c>
      <c r="AH22">
        <v>7.4170554914799444E-5</v>
      </c>
      <c r="AI22">
        <v>1.3374872129226441E-4</v>
      </c>
      <c r="AJ22">
        <v>6.287901578596427E-5</v>
      </c>
      <c r="AK22">
        <v>0</v>
      </c>
      <c r="AL22">
        <v>6.3457116490588062E-5</v>
      </c>
      <c r="AM22">
        <v>1.3888940897311601E-4</v>
      </c>
      <c r="AN22">
        <v>0</v>
      </c>
      <c r="AO22">
        <v>5.9154232783833032E-5</v>
      </c>
      <c r="AP22">
        <v>14148.8779543</v>
      </c>
      <c r="AQ22">
        <v>11.145917974334001</v>
      </c>
      <c r="AR22">
        <v>5.4766167117399993</v>
      </c>
      <c r="AS22">
        <v>11695.69629365336</v>
      </c>
      <c r="AT22">
        <v>31798.501166237638</v>
      </c>
      <c r="AU22">
        <v>0</v>
      </c>
    </row>
    <row r="23" spans="1:47" x14ac:dyDescent="0.25">
      <c r="A23" s="146"/>
      <c r="B23" s="1" t="s">
        <v>21</v>
      </c>
      <c r="C23" s="1">
        <v>19</v>
      </c>
      <c r="D23" s="1" t="s">
        <v>58</v>
      </c>
      <c r="E23">
        <v>0.19189930515475201</v>
      </c>
      <c r="F23">
        <v>0.24584499002912061</v>
      </c>
      <c r="G23">
        <v>0.1933865381313539</v>
      </c>
      <c r="H23">
        <v>0.39728969829931832</v>
      </c>
      <c r="I23">
        <v>0.34394721429889308</v>
      </c>
      <c r="J23">
        <v>0.253954220563269</v>
      </c>
      <c r="K23">
        <v>0.30974432245341582</v>
      </c>
      <c r="L23">
        <v>0.40011373505238768</v>
      </c>
      <c r="M23">
        <v>0.22458403746801231</v>
      </c>
      <c r="N23">
        <v>0.31797988492590878</v>
      </c>
      <c r="O23">
        <v>0.37162429916856637</v>
      </c>
      <c r="P23">
        <v>0.20644057726041021</v>
      </c>
      <c r="Q23">
        <v>0.18312385953217949</v>
      </c>
      <c r="R23">
        <v>0.1824232269476127</v>
      </c>
      <c r="S23">
        <v>0</v>
      </c>
      <c r="T23">
        <v>0.17484782704291371</v>
      </c>
      <c r="U23">
        <v>0.23774976045692639</v>
      </c>
      <c r="V23">
        <v>0.21191685569722879</v>
      </c>
      <c r="W23">
        <v>0.28146940412575538</v>
      </c>
      <c r="X23">
        <v>0.12463167613490481</v>
      </c>
      <c r="Y23">
        <v>1.3179728311537751</v>
      </c>
      <c r="Z23">
        <v>0.29996927713380939</v>
      </c>
      <c r="AA23">
        <v>0.62595159433044611</v>
      </c>
      <c r="AB23">
        <v>5.4050607066517063E-2</v>
      </c>
      <c r="AC23">
        <v>7.7761179245755013E-2</v>
      </c>
      <c r="AD23">
        <v>4.8471503797824327E-2</v>
      </c>
      <c r="AE23">
        <v>0.12381310817008841</v>
      </c>
      <c r="AF23">
        <v>4.094537683703571E-2</v>
      </c>
      <c r="AG23">
        <v>0.68216811355700258</v>
      </c>
      <c r="AH23">
        <v>7.0466001651040583E-2</v>
      </c>
      <c r="AI23">
        <v>8.9472011704708421E-2</v>
      </c>
      <c r="AJ23">
        <v>0.19083735133727719</v>
      </c>
      <c r="AK23">
        <v>0</v>
      </c>
      <c r="AL23">
        <v>0.18872474856750801</v>
      </c>
      <c r="AM23">
        <v>0.30138870788430022</v>
      </c>
      <c r="AN23">
        <v>0</v>
      </c>
      <c r="AO23">
        <v>6.1366696293790282E-2</v>
      </c>
      <c r="AP23">
        <v>563569.94262912578</v>
      </c>
      <c r="AQ23">
        <v>107242.6124440773</v>
      </c>
      <c r="AR23">
        <v>126179.53669074421</v>
      </c>
      <c r="AS23">
        <v>170519.15814004239</v>
      </c>
      <c r="AT23">
        <v>1962141.5824784581</v>
      </c>
      <c r="AU23">
        <v>0</v>
      </c>
    </row>
    <row r="24" spans="1:47" x14ac:dyDescent="0.25">
      <c r="A24" s="146"/>
      <c r="B24" s="1" t="s">
        <v>22</v>
      </c>
      <c r="C24" s="1">
        <v>20</v>
      </c>
      <c r="D24" s="1" t="s">
        <v>59</v>
      </c>
      <c r="E24">
        <v>1.9400090087480031E-3</v>
      </c>
      <c r="F24">
        <v>1.7500785088909441E-3</v>
      </c>
      <c r="G24">
        <v>4.9617719635643544E-3</v>
      </c>
      <c r="H24">
        <v>8.619338472802213E-3</v>
      </c>
      <c r="I24">
        <v>3.0040520032868371E-3</v>
      </c>
      <c r="J24">
        <v>1.15110417812952E-3</v>
      </c>
      <c r="K24">
        <v>5.2703651950893602E-4</v>
      </c>
      <c r="L24">
        <v>5.6132824848149354E-3</v>
      </c>
      <c r="M24">
        <v>2.133287735983644E-3</v>
      </c>
      <c r="N24">
        <v>2.2062553183825038E-3</v>
      </c>
      <c r="O24">
        <v>2.4085681082367978E-3</v>
      </c>
      <c r="P24">
        <v>2.3997994146247488E-3</v>
      </c>
      <c r="Q24">
        <v>1.791564472101906E-3</v>
      </c>
      <c r="R24">
        <v>4.8249228711885906E-3</v>
      </c>
      <c r="S24">
        <v>0</v>
      </c>
      <c r="T24">
        <v>1.859098160699045E-3</v>
      </c>
      <c r="U24">
        <v>7.6443350078428656E-4</v>
      </c>
      <c r="V24">
        <v>9.9917853106451463E-3</v>
      </c>
      <c r="W24">
        <v>2.0306760836283811E-3</v>
      </c>
      <c r="X24">
        <v>8.8963762003286453E-3</v>
      </c>
      <c r="Y24">
        <v>5.3096658684806458E-3</v>
      </c>
      <c r="Z24">
        <v>3.3295670923192068E-3</v>
      </c>
      <c r="AA24">
        <v>8.7702340969375674E-3</v>
      </c>
      <c r="AB24">
        <v>8.6103144901443344E-4</v>
      </c>
      <c r="AC24">
        <v>8.2627251146835974E-5</v>
      </c>
      <c r="AD24">
        <v>7.9445211171643874E-5</v>
      </c>
      <c r="AE24">
        <v>3.0006598350171249E-4</v>
      </c>
      <c r="AF24">
        <v>6.7198651334849637E-4</v>
      </c>
      <c r="AG24">
        <v>2.4267357987248071E-5</v>
      </c>
      <c r="AH24">
        <v>1.1696498723372179E-3</v>
      </c>
      <c r="AI24">
        <v>1.056327192238976E-4</v>
      </c>
      <c r="AJ24">
        <v>4.3266752407275797E-3</v>
      </c>
      <c r="AK24">
        <v>0</v>
      </c>
      <c r="AL24">
        <v>4.3263976022384146E-3</v>
      </c>
      <c r="AM24">
        <v>4.2939023660437713E-3</v>
      </c>
      <c r="AN24">
        <v>0</v>
      </c>
      <c r="AO24">
        <v>6.515288620668379E-5</v>
      </c>
      <c r="AP24">
        <v>39659.945196227003</v>
      </c>
      <c r="AQ24">
        <v>609557.06690810004</v>
      </c>
      <c r="AR24">
        <v>0</v>
      </c>
      <c r="AS24">
        <v>4791.0361605187254</v>
      </c>
      <c r="AT24">
        <v>668295.81400331459</v>
      </c>
      <c r="AU24">
        <v>0</v>
      </c>
    </row>
    <row r="25" spans="1:47" x14ac:dyDescent="0.25">
      <c r="A25" s="146"/>
      <c r="B25" s="1" t="s">
        <v>23</v>
      </c>
      <c r="C25" s="1">
        <v>21</v>
      </c>
      <c r="D25" s="1" t="s">
        <v>60</v>
      </c>
      <c r="E25">
        <v>0</v>
      </c>
      <c r="F25">
        <v>1.2533909636809941E-5</v>
      </c>
      <c r="G25">
        <v>2.5375191105439311E-5</v>
      </c>
      <c r="H25">
        <v>2.146852172500975E-5</v>
      </c>
      <c r="I25">
        <v>8.417310238589201E-5</v>
      </c>
      <c r="J25">
        <v>0</v>
      </c>
      <c r="K25">
        <v>9.1399357263639188E-7</v>
      </c>
      <c r="L25">
        <v>4.6550978830613318E-7</v>
      </c>
      <c r="M25">
        <v>2.13577682231765E-6</v>
      </c>
      <c r="N25">
        <v>2.141536593459824E-5</v>
      </c>
      <c r="O25">
        <v>9.4974068700743884E-7</v>
      </c>
      <c r="P25">
        <v>8.7968544643150247E-6</v>
      </c>
      <c r="Q25">
        <v>3.0939510450862483E-5</v>
      </c>
      <c r="R25">
        <v>0</v>
      </c>
      <c r="S25">
        <v>0</v>
      </c>
      <c r="T25">
        <v>0</v>
      </c>
      <c r="U25">
        <v>0</v>
      </c>
      <c r="V25">
        <v>0</v>
      </c>
      <c r="W25">
        <v>0</v>
      </c>
      <c r="X25">
        <v>0</v>
      </c>
      <c r="Y25">
        <v>0</v>
      </c>
      <c r="Z25">
        <v>5.9379655238543802E-10</v>
      </c>
      <c r="AA25">
        <v>7.2906611239061923E-7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35.575224273330377</v>
      </c>
      <c r="AU25">
        <v>0</v>
      </c>
    </row>
    <row r="26" spans="1:47" x14ac:dyDescent="0.25">
      <c r="A26" s="146"/>
      <c r="B26" s="1" t="s">
        <v>24</v>
      </c>
      <c r="C26" s="1">
        <v>22</v>
      </c>
      <c r="D26" s="1" t="s">
        <v>61</v>
      </c>
      <c r="E26">
        <v>1.0463907953648471E-2</v>
      </c>
      <c r="F26">
        <v>8.5410642740050787E-4</v>
      </c>
      <c r="G26">
        <v>3.0396776941346739E-4</v>
      </c>
      <c r="H26">
        <v>8.7937238456980093E-4</v>
      </c>
      <c r="I26">
        <v>2.3522299846812302E-3</v>
      </c>
      <c r="J26">
        <v>6.5905140845468079E-4</v>
      </c>
      <c r="K26">
        <v>1.9481283330756679E-4</v>
      </c>
      <c r="L26">
        <v>6.936203045790389E-5</v>
      </c>
      <c r="M26">
        <v>1.458792461047302E-4</v>
      </c>
      <c r="N26">
        <v>1.550162353698121E-5</v>
      </c>
      <c r="O26">
        <v>7.1576812644265174E-5</v>
      </c>
      <c r="P26">
        <v>3.3673977757972729E-4</v>
      </c>
      <c r="Q26">
        <v>4.1001103938687784E-3</v>
      </c>
      <c r="R26">
        <v>1.1600504582841689E-2</v>
      </c>
      <c r="S26">
        <v>0</v>
      </c>
      <c r="T26">
        <v>1.8711476986172999E-2</v>
      </c>
      <c r="U26">
        <v>3.2002598899193201E-3</v>
      </c>
      <c r="V26">
        <v>3.079729046025606E-2</v>
      </c>
      <c r="W26">
        <v>1.157875037840174E-3</v>
      </c>
      <c r="X26">
        <v>7.968622086117679E-4</v>
      </c>
      <c r="Y26">
        <v>2.891192743275131E-3</v>
      </c>
      <c r="Z26">
        <v>1.054253260742531E-2</v>
      </c>
      <c r="AA26">
        <v>1.027539589904764E-4</v>
      </c>
      <c r="AB26">
        <v>1.117170204747526E-4</v>
      </c>
      <c r="AC26">
        <v>1.051819209446612E-4</v>
      </c>
      <c r="AD26">
        <v>4.6544759279244351E-3</v>
      </c>
      <c r="AE26">
        <v>1.2741623482429219E-4</v>
      </c>
      <c r="AF26">
        <v>6.4315552202371987E-5</v>
      </c>
      <c r="AG26">
        <v>4.0019039376700691E-6</v>
      </c>
      <c r="AH26">
        <v>6.0559639934434418E-4</v>
      </c>
      <c r="AI26">
        <v>5.451969280525896E-5</v>
      </c>
      <c r="AJ26">
        <v>1.470317999411265E-3</v>
      </c>
      <c r="AK26">
        <v>0</v>
      </c>
      <c r="AL26">
        <v>1.4498952215948051E-3</v>
      </c>
      <c r="AM26">
        <v>1.026558626390784E-3</v>
      </c>
      <c r="AN26">
        <v>0</v>
      </c>
      <c r="AO26">
        <v>6.9706653376399447E-3</v>
      </c>
      <c r="AP26">
        <v>12588.884931214532</v>
      </c>
      <c r="AQ26">
        <v>0</v>
      </c>
      <c r="AR26">
        <v>0</v>
      </c>
      <c r="AS26">
        <v>11585.30241527955</v>
      </c>
      <c r="AT26">
        <v>33355.355790373549</v>
      </c>
      <c r="AU26">
        <v>0</v>
      </c>
    </row>
    <row r="27" spans="1:47" x14ac:dyDescent="0.25">
      <c r="A27" s="146"/>
      <c r="B27" s="1" t="s">
        <v>25</v>
      </c>
      <c r="C27" s="1">
        <v>23</v>
      </c>
      <c r="D27" s="1" t="s">
        <v>62</v>
      </c>
      <c r="E27">
        <v>4.5555151882807588E-4</v>
      </c>
      <c r="F27">
        <v>4.9939220865913053E-5</v>
      </c>
      <c r="G27">
        <v>1.863522866376483E-5</v>
      </c>
      <c r="H27">
        <v>6.7212200335373859E-6</v>
      </c>
      <c r="I27">
        <v>3.1054656218840698E-5</v>
      </c>
      <c r="J27">
        <v>0</v>
      </c>
      <c r="K27">
        <v>0</v>
      </c>
      <c r="L27">
        <v>2.3184912779344899E-6</v>
      </c>
      <c r="M27">
        <v>2.8513740085839289E-6</v>
      </c>
      <c r="N27">
        <v>2.1305653183556782E-6</v>
      </c>
      <c r="O27">
        <v>9.4145878897056107E-6</v>
      </c>
      <c r="P27">
        <v>2.2974605951308868E-5</v>
      </c>
      <c r="Q27">
        <v>2.6916389306911052E-4</v>
      </c>
      <c r="R27">
        <v>0</v>
      </c>
      <c r="S27">
        <v>0</v>
      </c>
      <c r="T27">
        <v>0</v>
      </c>
      <c r="U27">
        <v>2.8079750893503789E-4</v>
      </c>
      <c r="V27">
        <v>0</v>
      </c>
      <c r="W27">
        <v>0</v>
      </c>
      <c r="X27">
        <v>0</v>
      </c>
      <c r="Y27">
        <v>6.9514628825589004E-6</v>
      </c>
      <c r="Z27">
        <v>5.631030964746695E-7</v>
      </c>
      <c r="AA27">
        <v>3.5275089697952271E-6</v>
      </c>
      <c r="AB27">
        <v>1.106341493133816E-4</v>
      </c>
      <c r="AC27">
        <v>8.908462335110441E-6</v>
      </c>
      <c r="AD27">
        <v>0</v>
      </c>
      <c r="AE27">
        <v>1.039988016984832E-4</v>
      </c>
      <c r="AF27">
        <v>7.0491715515020388E-5</v>
      </c>
      <c r="AG27">
        <v>0</v>
      </c>
      <c r="AH27">
        <v>7.0768787921013149E-4</v>
      </c>
      <c r="AI27">
        <v>2.8823356509529571E-5</v>
      </c>
      <c r="AJ27">
        <v>8.3376011040687837E-5</v>
      </c>
      <c r="AK27">
        <v>0</v>
      </c>
      <c r="AL27">
        <v>8.4279542996430179E-5</v>
      </c>
      <c r="AM27">
        <v>0</v>
      </c>
      <c r="AN27">
        <v>0</v>
      </c>
      <c r="AO27">
        <v>1.9038374748008141E-5</v>
      </c>
      <c r="AP27">
        <v>225.58770793299999</v>
      </c>
      <c r="AQ27">
        <v>0</v>
      </c>
      <c r="AR27">
        <v>0</v>
      </c>
      <c r="AS27">
        <v>0</v>
      </c>
      <c r="AT27">
        <v>387.21884200641807</v>
      </c>
      <c r="AU27">
        <v>0</v>
      </c>
    </row>
    <row r="28" spans="1:47" x14ac:dyDescent="0.25">
      <c r="A28" s="146"/>
      <c r="B28" s="1" t="s">
        <v>26</v>
      </c>
      <c r="C28" s="1">
        <v>24</v>
      </c>
      <c r="D28" s="1" t="s">
        <v>63</v>
      </c>
      <c r="E28">
        <v>7.7130272856843823E-3</v>
      </c>
      <c r="F28">
        <v>9.3421916842516602E-3</v>
      </c>
      <c r="G28">
        <v>5.4038404640558407E-3</v>
      </c>
      <c r="H28">
        <v>9.3617598328918448E-3</v>
      </c>
      <c r="I28">
        <v>1.5524047740997211E-2</v>
      </c>
      <c r="J28">
        <v>9.4077229908490038E-3</v>
      </c>
      <c r="K28">
        <v>7.8247320599276332E-3</v>
      </c>
      <c r="L28">
        <v>3.2566899393981573E-2</v>
      </c>
      <c r="M28">
        <v>1.2786454060086629E-2</v>
      </c>
      <c r="N28">
        <v>4.3218053707453373E-2</v>
      </c>
      <c r="O28">
        <v>2.4090869895939698E-2</v>
      </c>
      <c r="P28">
        <v>4.2439610290298238E-3</v>
      </c>
      <c r="Q28">
        <v>3.190412608422562E-3</v>
      </c>
      <c r="R28">
        <v>3.2453349074449368E-3</v>
      </c>
      <c r="S28">
        <v>0</v>
      </c>
      <c r="T28">
        <v>4.9230758336609006E-3</v>
      </c>
      <c r="U28">
        <v>0</v>
      </c>
      <c r="V28">
        <v>1.9445239192870229E-4</v>
      </c>
      <c r="W28">
        <v>3.718376319812566E-3</v>
      </c>
      <c r="X28">
        <v>5.535259557228423E-3</v>
      </c>
      <c r="Y28">
        <v>1.8973016736598452E-5</v>
      </c>
      <c r="Z28">
        <v>1.4380499053426339E-2</v>
      </c>
      <c r="AA28">
        <v>5.0963059019042148E-2</v>
      </c>
      <c r="AB28">
        <v>0.17697422730787379</v>
      </c>
      <c r="AC28">
        <v>1.943849768485837E-6</v>
      </c>
      <c r="AD28">
        <v>9.9271165698545822E-7</v>
      </c>
      <c r="AE28">
        <v>3.151378813615132E-6</v>
      </c>
      <c r="AF28">
        <v>2.065224020525819E-6</v>
      </c>
      <c r="AG28">
        <v>1.121219878303146E-7</v>
      </c>
      <c r="AH28">
        <v>1.525494473111049E-5</v>
      </c>
      <c r="AI28">
        <v>4.1459599918983869E-6</v>
      </c>
      <c r="AJ28">
        <v>3.9005397046199106E-6</v>
      </c>
      <c r="AK28">
        <v>0</v>
      </c>
      <c r="AL28">
        <v>5.8454363943738732E-6</v>
      </c>
      <c r="AM28">
        <v>1.443735875986582E-2</v>
      </c>
      <c r="AN28">
        <v>0</v>
      </c>
      <c r="AO28">
        <v>1.996263568966341E-7</v>
      </c>
      <c r="AP28">
        <v>23239.87622954711</v>
      </c>
      <c r="AQ28">
        <v>0</v>
      </c>
      <c r="AR28">
        <v>0</v>
      </c>
      <c r="AS28">
        <v>1373.3839158690671</v>
      </c>
      <c r="AT28">
        <v>57716.685827469671</v>
      </c>
      <c r="AU28">
        <v>0</v>
      </c>
    </row>
    <row r="29" spans="1:47" x14ac:dyDescent="0.25">
      <c r="A29" s="146"/>
      <c r="B29" s="1" t="s">
        <v>27</v>
      </c>
      <c r="C29" s="1">
        <v>25</v>
      </c>
      <c r="D29" s="1" t="s">
        <v>64</v>
      </c>
      <c r="E29">
        <v>4.9134521541538208E-5</v>
      </c>
      <c r="F29">
        <v>3.9109733730705189E-5</v>
      </c>
      <c r="G29">
        <v>2.0515021375618421E-5</v>
      </c>
      <c r="H29">
        <v>4.5270968418376982E-5</v>
      </c>
      <c r="I29">
        <v>7.0402303696195573E-5</v>
      </c>
      <c r="J29">
        <v>4.8691754662928101E-5</v>
      </c>
      <c r="K29">
        <v>3.5446776552556639E-5</v>
      </c>
      <c r="L29">
        <v>8.4511887863242025E-5</v>
      </c>
      <c r="M29">
        <v>5.676918492774043E-5</v>
      </c>
      <c r="N29">
        <v>1.871910428450946E-4</v>
      </c>
      <c r="O29">
        <v>9.0865341295565924E-5</v>
      </c>
      <c r="P29">
        <v>1.6801734430404618E-5</v>
      </c>
      <c r="Q29">
        <v>9.5594127027755078E-6</v>
      </c>
      <c r="R29">
        <v>1.574306130491028E-5</v>
      </c>
      <c r="S29">
        <v>0</v>
      </c>
      <c r="T29">
        <v>2.3547982391634041E-5</v>
      </c>
      <c r="U29">
        <v>0</v>
      </c>
      <c r="V29">
        <v>0</v>
      </c>
      <c r="W29">
        <v>1.110532506153606E-5</v>
      </c>
      <c r="X29">
        <v>1.15087108062989E-5</v>
      </c>
      <c r="Y29">
        <v>0</v>
      </c>
      <c r="Z29">
        <v>2.0066776344449201E-5</v>
      </c>
      <c r="AA29">
        <v>1.3226885494762211E-4</v>
      </c>
      <c r="AB29">
        <v>1.08994298655938E-3</v>
      </c>
      <c r="AC29">
        <v>4.1926332630875297E-9</v>
      </c>
      <c r="AD29">
        <v>2.140855652038627E-9</v>
      </c>
      <c r="AE29">
        <v>6.7839244302394563E-9</v>
      </c>
      <c r="AF29">
        <v>4.5000071044841837E-9</v>
      </c>
      <c r="AG29">
        <v>0</v>
      </c>
      <c r="AH29">
        <v>3.2735006521176352E-8</v>
      </c>
      <c r="AI29">
        <v>8.7475630410906284E-9</v>
      </c>
      <c r="AJ29">
        <v>6.81124452656304E-9</v>
      </c>
      <c r="AK29">
        <v>0</v>
      </c>
      <c r="AL29">
        <v>1.2673735359372371E-8</v>
      </c>
      <c r="AM29">
        <v>4.3001440146577087E-5</v>
      </c>
      <c r="AN29">
        <v>0</v>
      </c>
      <c r="AO29">
        <v>4.3366680993210369E-10</v>
      </c>
      <c r="AP29">
        <v>157.95861850159574</v>
      </c>
      <c r="AQ29">
        <v>0</v>
      </c>
      <c r="AR29">
        <v>0</v>
      </c>
      <c r="AS29">
        <v>55.64278991338022</v>
      </c>
      <c r="AT29">
        <v>353.10501254939737</v>
      </c>
      <c r="AU29">
        <v>0</v>
      </c>
    </row>
    <row r="30" spans="1:47" x14ac:dyDescent="0.25">
      <c r="A30" s="146"/>
      <c r="B30" s="1" t="s">
        <v>28</v>
      </c>
      <c r="C30" s="1">
        <v>26</v>
      </c>
      <c r="D30" s="1" t="s">
        <v>65</v>
      </c>
      <c r="E30">
        <v>2.6543714686006142E-4</v>
      </c>
      <c r="F30">
        <v>3.0033286857979408E-4</v>
      </c>
      <c r="G30">
        <v>1.7845424268044891E-4</v>
      </c>
      <c r="H30">
        <v>3.955905967305129E-4</v>
      </c>
      <c r="I30">
        <v>6.1398497122010936E-4</v>
      </c>
      <c r="J30">
        <v>4.2862681998674841E-4</v>
      </c>
      <c r="K30">
        <v>3.2989417382918131E-4</v>
      </c>
      <c r="L30">
        <v>1.9180534521785709E-3</v>
      </c>
      <c r="M30">
        <v>6.4378351026165843E-4</v>
      </c>
      <c r="N30">
        <v>1.6306915841498529E-3</v>
      </c>
      <c r="O30">
        <v>7.9736438058810504E-4</v>
      </c>
      <c r="P30">
        <v>1.462817084532354E-4</v>
      </c>
      <c r="Q30">
        <v>1.868078612739485E-4</v>
      </c>
      <c r="R30">
        <v>1.371916766063256E-4</v>
      </c>
      <c r="S30">
        <v>0</v>
      </c>
      <c r="T30">
        <v>2.050424061127266E-4</v>
      </c>
      <c r="U30">
        <v>0</v>
      </c>
      <c r="V30">
        <v>0</v>
      </c>
      <c r="W30">
        <v>1.259849753270916E-4</v>
      </c>
      <c r="X30">
        <v>1.8156644938979719E-4</v>
      </c>
      <c r="Y30">
        <v>0</v>
      </c>
      <c r="Z30">
        <v>1.761321121019735E-4</v>
      </c>
      <c r="AA30">
        <v>3.002340850937132E-3</v>
      </c>
      <c r="AB30">
        <v>6.9244459817297977E-3</v>
      </c>
      <c r="AC30">
        <v>7.5803469986405483E-8</v>
      </c>
      <c r="AD30">
        <v>3.8712655631213813E-8</v>
      </c>
      <c r="AE30">
        <v>1.2290670896616901E-7</v>
      </c>
      <c r="AF30">
        <v>8.048913945819542E-8</v>
      </c>
      <c r="AG30">
        <v>0</v>
      </c>
      <c r="AH30">
        <v>5.9506552431064924E-7</v>
      </c>
      <c r="AI30">
        <v>1.6174463389921239E-7</v>
      </c>
      <c r="AJ30">
        <v>1.4251828973600439E-7</v>
      </c>
      <c r="AK30">
        <v>0</v>
      </c>
      <c r="AL30">
        <v>2.2788329431213001E-7</v>
      </c>
      <c r="AM30">
        <v>4.1290367423935418E-4</v>
      </c>
      <c r="AN30">
        <v>0</v>
      </c>
      <c r="AO30">
        <v>7.781513512746152E-9</v>
      </c>
      <c r="AP30">
        <v>885.78565774185415</v>
      </c>
      <c r="AQ30">
        <v>0</v>
      </c>
      <c r="AR30">
        <v>0</v>
      </c>
      <c r="AS30">
        <v>222.00291020112419</v>
      </c>
      <c r="AT30">
        <v>2360.3705560752192</v>
      </c>
      <c r="AU30">
        <v>0</v>
      </c>
    </row>
    <row r="31" spans="1:47" x14ac:dyDescent="0.25">
      <c r="A31" s="146"/>
      <c r="B31" s="1" t="s">
        <v>29</v>
      </c>
      <c r="C31" s="1">
        <v>27</v>
      </c>
      <c r="D31" s="1" t="s">
        <v>66</v>
      </c>
      <c r="E31">
        <v>1.2888454644397851E-4</v>
      </c>
      <c r="F31">
        <v>1.45965141026289E-4</v>
      </c>
      <c r="G31">
        <v>8.6760229513773441E-5</v>
      </c>
      <c r="H31">
        <v>1.9163978461070999E-4</v>
      </c>
      <c r="I31">
        <v>2.9816377454316398E-4</v>
      </c>
      <c r="J31">
        <v>2.0649235525547699E-4</v>
      </c>
      <c r="K31">
        <v>1.499440474649781E-4</v>
      </c>
      <c r="L31">
        <v>3.5830069696051278E-4</v>
      </c>
      <c r="M31">
        <v>2.4051720725524109E-4</v>
      </c>
      <c r="N31">
        <v>7.9148481924284648E-4</v>
      </c>
      <c r="O31">
        <v>3.8645669649882338E-4</v>
      </c>
      <c r="P31">
        <v>7.1056745619909204E-5</v>
      </c>
      <c r="Q31">
        <v>1.7555438578622539E-4</v>
      </c>
      <c r="R31">
        <v>6.6510826690802563E-5</v>
      </c>
      <c r="S31">
        <v>0</v>
      </c>
      <c r="T31">
        <v>9.949374806712023E-5</v>
      </c>
      <c r="U31">
        <v>0</v>
      </c>
      <c r="V31">
        <v>0</v>
      </c>
      <c r="W31">
        <v>9.1130705318034815E-5</v>
      </c>
      <c r="X31">
        <v>4.8686970224495472E-5</v>
      </c>
      <c r="Y31">
        <v>0</v>
      </c>
      <c r="Z31">
        <v>8.467293261208156E-5</v>
      </c>
      <c r="AA31">
        <v>5.6077456100215889E-4</v>
      </c>
      <c r="AB31">
        <v>6.5054059193511314E-3</v>
      </c>
      <c r="AC31">
        <v>1.7722715253558199E-8</v>
      </c>
      <c r="AD31">
        <v>9.0497538548353621E-9</v>
      </c>
      <c r="AE31">
        <v>2.8681965544398329E-8</v>
      </c>
      <c r="AF31">
        <v>1.9002732122658731E-8</v>
      </c>
      <c r="AG31">
        <v>0</v>
      </c>
      <c r="AH31">
        <v>1.3844547173174881E-7</v>
      </c>
      <c r="AI31">
        <v>3.7004328932124723E-8</v>
      </c>
      <c r="AJ31">
        <v>2.07532448313389E-7</v>
      </c>
      <c r="AK31">
        <v>0</v>
      </c>
      <c r="AL31">
        <v>5.3545380120265003E-8</v>
      </c>
      <c r="AM31">
        <v>1.9268609900205719E-4</v>
      </c>
      <c r="AN31">
        <v>0</v>
      </c>
      <c r="AO31">
        <v>1.831845732961422E-9</v>
      </c>
      <c r="AP31">
        <v>855.82395377402599</v>
      </c>
      <c r="AQ31">
        <v>0</v>
      </c>
      <c r="AR31">
        <v>0</v>
      </c>
      <c r="AS31">
        <v>149.3693823535323</v>
      </c>
      <c r="AT31">
        <v>1823.687799623656</v>
      </c>
      <c r="AU31">
        <v>0</v>
      </c>
    </row>
    <row r="32" spans="1:47" x14ac:dyDescent="0.25">
      <c r="A32" s="146"/>
      <c r="B32" s="1" t="s">
        <v>30</v>
      </c>
      <c r="C32" s="1">
        <v>28</v>
      </c>
      <c r="D32" s="1" t="s">
        <v>67</v>
      </c>
      <c r="E32">
        <v>1.354624067083512E-4</v>
      </c>
      <c r="F32">
        <v>1.5299348996137849E-4</v>
      </c>
      <c r="G32">
        <v>9.080248100445159E-5</v>
      </c>
      <c r="H32">
        <v>2.0413032575205899E-4</v>
      </c>
      <c r="I32">
        <v>3.137138311160548E-4</v>
      </c>
      <c r="J32">
        <v>2.17015715836839E-4</v>
      </c>
      <c r="K32">
        <v>1.772625423907624E-4</v>
      </c>
      <c r="L32">
        <v>3.7506986998383498E-4</v>
      </c>
      <c r="M32">
        <v>1.6526953525989549E-4</v>
      </c>
      <c r="N32">
        <v>8.3535822059440377E-4</v>
      </c>
      <c r="O32">
        <v>4.0872570434461369E-4</v>
      </c>
      <c r="P32">
        <v>7.4586974484649259E-5</v>
      </c>
      <c r="Q32">
        <v>4.2302787698589978E-5</v>
      </c>
      <c r="R32">
        <v>7.0032191228625718E-5</v>
      </c>
      <c r="S32">
        <v>0</v>
      </c>
      <c r="T32">
        <v>1.045123169856882E-4</v>
      </c>
      <c r="U32">
        <v>0</v>
      </c>
      <c r="V32">
        <v>0</v>
      </c>
      <c r="W32">
        <v>4.0165012813620478E-5</v>
      </c>
      <c r="X32">
        <v>5.1065489593403823E-5</v>
      </c>
      <c r="Y32">
        <v>0</v>
      </c>
      <c r="Z32">
        <v>8.9906377348491243E-5</v>
      </c>
      <c r="AA32">
        <v>5.870187692079852E-4</v>
      </c>
      <c r="AB32">
        <v>8.1105264099983821E-4</v>
      </c>
      <c r="AC32">
        <v>1.8604593183999779E-8</v>
      </c>
      <c r="AD32">
        <v>9.5000308925902904E-9</v>
      </c>
      <c r="AE32">
        <v>3.0107543724604649E-8</v>
      </c>
      <c r="AF32">
        <v>1.9953933044790751E-8</v>
      </c>
      <c r="AG32">
        <v>0</v>
      </c>
      <c r="AH32">
        <v>1.45313743754261E-7</v>
      </c>
      <c r="AI32">
        <v>3.8837647598997239E-8</v>
      </c>
      <c r="AJ32">
        <v>1.210737631435287E-7</v>
      </c>
      <c r="AK32">
        <v>0</v>
      </c>
      <c r="AL32">
        <v>5.6217921383991017E-8</v>
      </c>
      <c r="AM32">
        <v>1.949563282406394E-4</v>
      </c>
      <c r="AN32">
        <v>0</v>
      </c>
      <c r="AO32">
        <v>1.923380581636596E-9</v>
      </c>
      <c r="AP32">
        <v>100.5120392558173</v>
      </c>
      <c r="AQ32">
        <v>0</v>
      </c>
      <c r="AR32">
        <v>0</v>
      </c>
      <c r="AS32">
        <v>11.564099161864579</v>
      </c>
      <c r="AT32">
        <v>461.92199231348081</v>
      </c>
      <c r="AU32">
        <v>0</v>
      </c>
    </row>
    <row r="33" spans="1:47" x14ac:dyDescent="0.25">
      <c r="A33" s="146"/>
      <c r="B33" s="1" t="s">
        <v>31</v>
      </c>
      <c r="C33" s="1">
        <v>29</v>
      </c>
      <c r="D33" s="1" t="s">
        <v>68</v>
      </c>
      <c r="E33">
        <v>2.3342622083287719E-5</v>
      </c>
      <c r="F33">
        <v>1.4781157527016409E-5</v>
      </c>
      <c r="G33">
        <v>1.565545847832673E-5</v>
      </c>
      <c r="H33">
        <v>3.5455247194188403E-5</v>
      </c>
      <c r="I33">
        <v>5.4222552487298407E-5</v>
      </c>
      <c r="J33">
        <v>3.7154174759426498E-5</v>
      </c>
      <c r="K33">
        <v>2.9395109147126591E-5</v>
      </c>
      <c r="L33">
        <v>3.446294628073473E-9</v>
      </c>
      <c r="M33">
        <v>1.9524335301908941E-5</v>
      </c>
      <c r="N33">
        <v>1.4451891824503489E-4</v>
      </c>
      <c r="O33">
        <v>7.0772711248854266E-5</v>
      </c>
      <c r="P33">
        <v>1.286976090609655E-5</v>
      </c>
      <c r="Q33">
        <v>3.7879307064720786E-9</v>
      </c>
      <c r="R33">
        <v>1.2083013616194821E-5</v>
      </c>
      <c r="S33">
        <v>0</v>
      </c>
      <c r="T33">
        <v>1.8021841638462241E-5</v>
      </c>
      <c r="U33">
        <v>0</v>
      </c>
      <c r="V33">
        <v>0</v>
      </c>
      <c r="W33">
        <v>4.4524368088596406E-6</v>
      </c>
      <c r="X33">
        <v>2.1527212703846051E-6</v>
      </c>
      <c r="Y33">
        <v>0</v>
      </c>
      <c r="Z33">
        <v>1.5508429939859049E-5</v>
      </c>
      <c r="AA33">
        <v>4.0610439209365293E-9</v>
      </c>
      <c r="AB33">
        <v>0</v>
      </c>
      <c r="AC33">
        <v>0</v>
      </c>
      <c r="AD33">
        <v>0</v>
      </c>
      <c r="AE33">
        <v>0</v>
      </c>
      <c r="AF33">
        <v>0</v>
      </c>
      <c r="AG33">
        <v>0</v>
      </c>
      <c r="AH33">
        <v>0</v>
      </c>
      <c r="AI33">
        <v>0</v>
      </c>
      <c r="AJ33">
        <v>2.711683707451565E-8</v>
      </c>
      <c r="AK33">
        <v>0</v>
      </c>
      <c r="AL33">
        <v>0</v>
      </c>
      <c r="AM33">
        <v>3.0858537490709961E-5</v>
      </c>
      <c r="AN33">
        <v>0</v>
      </c>
      <c r="AO33">
        <v>0</v>
      </c>
      <c r="AP33">
        <v>0</v>
      </c>
      <c r="AQ33">
        <v>0</v>
      </c>
      <c r="AR33">
        <v>0</v>
      </c>
      <c r="AS33">
        <v>4.585592259332813E-2</v>
      </c>
      <c r="AT33">
        <v>35.225180009559267</v>
      </c>
      <c r="AU33">
        <v>0</v>
      </c>
    </row>
    <row r="34" spans="1:47" x14ac:dyDescent="0.25">
      <c r="A34" s="146"/>
      <c r="B34" s="1" t="s">
        <v>32</v>
      </c>
      <c r="C34" s="1">
        <v>30</v>
      </c>
      <c r="D34" s="1" t="s">
        <v>69</v>
      </c>
      <c r="E34">
        <v>4.5698781660619879E-4</v>
      </c>
      <c r="F34">
        <v>7.0153537640672435E-4</v>
      </c>
      <c r="G34">
        <v>3.0683706820389692E-4</v>
      </c>
      <c r="H34">
        <v>6.788893694658556E-4</v>
      </c>
      <c r="I34">
        <v>1.0538610946353971E-3</v>
      </c>
      <c r="J34">
        <v>7.3495848015617856E-4</v>
      </c>
      <c r="K34">
        <v>5.6527699024108745E-4</v>
      </c>
      <c r="L34">
        <v>2.8835679492709041E-3</v>
      </c>
      <c r="M34">
        <v>1.0096438159689211E-3</v>
      </c>
      <c r="N34">
        <v>2.8032132247583531E-3</v>
      </c>
      <c r="O34">
        <v>1.3706553295880709E-3</v>
      </c>
      <c r="P34">
        <v>2.5161330315605709E-4</v>
      </c>
      <c r="Q34">
        <v>2.8166400822367271E-4</v>
      </c>
      <c r="R34">
        <v>2.3596700329504481E-4</v>
      </c>
      <c r="S34">
        <v>0</v>
      </c>
      <c r="T34">
        <v>3.5271638384233318E-4</v>
      </c>
      <c r="U34">
        <v>0</v>
      </c>
      <c r="V34">
        <v>0</v>
      </c>
      <c r="W34">
        <v>2.1282335480633761E-4</v>
      </c>
      <c r="X34">
        <v>3.1686977631355999E-4</v>
      </c>
      <c r="Y34">
        <v>1.371444396055037E-6</v>
      </c>
      <c r="Z34">
        <v>1.267923787648312E-3</v>
      </c>
      <c r="AA34">
        <v>4.5136755492892729E-3</v>
      </c>
      <c r="AB34">
        <v>1.04135298561007E-2</v>
      </c>
      <c r="AC34">
        <v>1.140879523679156E-7</v>
      </c>
      <c r="AD34">
        <v>5.8263944095842883E-8</v>
      </c>
      <c r="AE34">
        <v>1.849579739164092E-7</v>
      </c>
      <c r="AF34">
        <v>1.2121844784731721E-7</v>
      </c>
      <c r="AG34">
        <v>0</v>
      </c>
      <c r="AH34">
        <v>8.953143087151866E-7</v>
      </c>
      <c r="AI34">
        <v>2.4332411809553657E-7</v>
      </c>
      <c r="AJ34">
        <v>2.3045546452952389E-7</v>
      </c>
      <c r="AK34">
        <v>0</v>
      </c>
      <c r="AL34">
        <v>3.4308878262933162E-7</v>
      </c>
      <c r="AM34">
        <v>6.9468056588819615E-4</v>
      </c>
      <c r="AN34">
        <v>0</v>
      </c>
      <c r="AO34">
        <v>1.17168851177364E-8</v>
      </c>
      <c r="AP34">
        <v>1331.693236132603</v>
      </c>
      <c r="AQ34">
        <v>0</v>
      </c>
      <c r="AR34">
        <v>0</v>
      </c>
      <c r="AS34">
        <v>182.9443907233323</v>
      </c>
      <c r="AT34">
        <v>3603.19321604877</v>
      </c>
      <c r="AU34">
        <v>0</v>
      </c>
    </row>
    <row r="35" spans="1:47" x14ac:dyDescent="0.25">
      <c r="A35" s="146"/>
      <c r="B35" s="1" t="s">
        <v>33</v>
      </c>
      <c r="C35" s="1">
        <v>31</v>
      </c>
      <c r="D35" s="1" t="s">
        <v>70</v>
      </c>
      <c r="E35">
        <v>7.8682832499752162E-5</v>
      </c>
      <c r="F35">
        <v>8.9466041550969981E-5</v>
      </c>
      <c r="G35">
        <v>5.3194219436574318E-5</v>
      </c>
      <c r="H35">
        <v>1.178156811135666E-4</v>
      </c>
      <c r="I35">
        <v>1.8283847039998779E-4</v>
      </c>
      <c r="J35">
        <v>1.265081374312133E-4</v>
      </c>
      <c r="K35">
        <v>8.6796406996602328E-5</v>
      </c>
      <c r="L35">
        <v>2.1937506482148499E-4</v>
      </c>
      <c r="M35">
        <v>1.473554899869671E-4</v>
      </c>
      <c r="N35">
        <v>4.8608521000241561E-4</v>
      </c>
      <c r="O35">
        <v>2.3576767479907269E-4</v>
      </c>
      <c r="P35">
        <v>4.350340524031758E-5</v>
      </c>
      <c r="Q35">
        <v>2.4776167690277901E-5</v>
      </c>
      <c r="R35">
        <v>4.0848514997730461E-5</v>
      </c>
      <c r="S35">
        <v>0</v>
      </c>
      <c r="T35">
        <v>6.1075453588205374E-5</v>
      </c>
      <c r="U35">
        <v>0</v>
      </c>
      <c r="V35">
        <v>0</v>
      </c>
      <c r="W35">
        <v>3.5987010043567831E-5</v>
      </c>
      <c r="X35">
        <v>2.9857411980855679E-5</v>
      </c>
      <c r="Y35">
        <v>0</v>
      </c>
      <c r="Z35">
        <v>5.2116789209034388E-5</v>
      </c>
      <c r="AA35">
        <v>3.4334226253400371E-4</v>
      </c>
      <c r="AB35">
        <v>1.7495205498718311E-3</v>
      </c>
      <c r="AC35">
        <v>1.015433516829765E-8</v>
      </c>
      <c r="AD35">
        <v>5.1850675239556309E-9</v>
      </c>
      <c r="AE35">
        <v>1.7597848415472901E-8</v>
      </c>
      <c r="AF35">
        <v>1.089433396972652E-8</v>
      </c>
      <c r="AG35">
        <v>0</v>
      </c>
      <c r="AH35">
        <v>8.4926435019531831E-8</v>
      </c>
      <c r="AI35">
        <v>2.1192454829761361E-8</v>
      </c>
      <c r="AJ35">
        <v>2.504484889921897E-8</v>
      </c>
      <c r="AK35">
        <v>0</v>
      </c>
      <c r="AL35">
        <v>3.0688690926204083E-8</v>
      </c>
      <c r="AM35">
        <v>1.137511552034983E-4</v>
      </c>
      <c r="AN35">
        <v>0</v>
      </c>
      <c r="AO35">
        <v>1.0500159015271489E-9</v>
      </c>
      <c r="AP35">
        <v>241.34183116879032</v>
      </c>
      <c r="AQ35">
        <v>0</v>
      </c>
      <c r="AR35">
        <v>0</v>
      </c>
      <c r="AS35">
        <v>52.669299943276521</v>
      </c>
      <c r="AT35">
        <v>601.52695613729497</v>
      </c>
      <c r="AU35">
        <v>0</v>
      </c>
    </row>
    <row r="36" spans="1:47" x14ac:dyDescent="0.25">
      <c r="A36" s="146"/>
      <c r="B36" s="1" t="s">
        <v>34</v>
      </c>
      <c r="C36" s="1">
        <v>32</v>
      </c>
      <c r="D36" s="1" t="s">
        <v>71</v>
      </c>
      <c r="E36">
        <v>2.4072158333057212E-3</v>
      </c>
      <c r="F36">
        <v>3.565430399814573E-3</v>
      </c>
      <c r="G36">
        <v>7.181334903940146E-4</v>
      </c>
      <c r="H36">
        <v>1.1201693394937691E-2</v>
      </c>
      <c r="I36">
        <v>1.207874670129316E-2</v>
      </c>
      <c r="J36">
        <v>2.8190198147263492E-3</v>
      </c>
      <c r="K36">
        <v>4.3630905883990882E-3</v>
      </c>
      <c r="L36">
        <v>9.2010190722761325E-3</v>
      </c>
      <c r="M36">
        <v>4.7217047314739588E-3</v>
      </c>
      <c r="N36">
        <v>1.053593771995197E-2</v>
      </c>
      <c r="O36">
        <v>5.8066854072811418E-3</v>
      </c>
      <c r="P36">
        <v>1.6774721479341E-3</v>
      </c>
      <c r="Q36">
        <v>1.5407024154845219E-3</v>
      </c>
      <c r="R36">
        <v>6.9700786003270123E-4</v>
      </c>
      <c r="S36">
        <v>0</v>
      </c>
      <c r="T36">
        <v>1.1536791112704381E-3</v>
      </c>
      <c r="U36">
        <v>0</v>
      </c>
      <c r="V36">
        <v>1.469134141279579E-4</v>
      </c>
      <c r="W36">
        <v>8.7210010890412118E-4</v>
      </c>
      <c r="X36">
        <v>1.229572624022945E-3</v>
      </c>
      <c r="Y36">
        <v>2.749268103335679E-3</v>
      </c>
      <c r="Z36">
        <v>5.6254723301977019E-3</v>
      </c>
      <c r="AA36">
        <v>1.4400996172545659E-2</v>
      </c>
      <c r="AB36">
        <v>0.2285501733764197</v>
      </c>
      <c r="AC36">
        <v>0.58957193269628583</v>
      </c>
      <c r="AD36">
        <v>0.53304362209321143</v>
      </c>
      <c r="AE36">
        <v>0.53625564033075557</v>
      </c>
      <c r="AF36">
        <v>0.31758966674684269</v>
      </c>
      <c r="AG36">
        <v>6.2344260229026706E-3</v>
      </c>
      <c r="AH36">
        <v>0.2657504861711667</v>
      </c>
      <c r="AI36">
        <v>0.74405103021536756</v>
      </c>
      <c r="AJ36">
        <v>4.2923202401285018E-6</v>
      </c>
      <c r="AK36">
        <v>0</v>
      </c>
      <c r="AL36">
        <v>1.294566493171968E-6</v>
      </c>
      <c r="AM36">
        <v>5.5382038412717738E-3</v>
      </c>
      <c r="AN36">
        <v>0</v>
      </c>
      <c r="AO36">
        <v>0.5989655079508206</v>
      </c>
      <c r="AP36">
        <v>8910.4243788099993</v>
      </c>
      <c r="AQ36">
        <v>0</v>
      </c>
      <c r="AR36">
        <v>0</v>
      </c>
      <c r="AS36">
        <v>0</v>
      </c>
      <c r="AT36">
        <v>39631.789652801919</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2.3656805191894451E-5</v>
      </c>
      <c r="F38">
        <v>2.070840624759394E-5</v>
      </c>
      <c r="G38">
        <v>0</v>
      </c>
      <c r="H38">
        <v>0</v>
      </c>
      <c r="I38">
        <v>0</v>
      </c>
      <c r="J38">
        <v>2.3973531737264072E-7</v>
      </c>
      <c r="K38">
        <v>0</v>
      </c>
      <c r="L38">
        <v>3.0766683489076197E-8</v>
      </c>
      <c r="M38">
        <v>1.392878294474893E-10</v>
      </c>
      <c r="N38">
        <v>0</v>
      </c>
      <c r="O38">
        <v>0</v>
      </c>
      <c r="P38">
        <v>1.232208078071507E-8</v>
      </c>
      <c r="Q38">
        <v>1.174260912285969E-8</v>
      </c>
      <c r="R38">
        <v>0</v>
      </c>
      <c r="S38">
        <v>0</v>
      </c>
      <c r="T38">
        <v>1.0936444109136331E-5</v>
      </c>
      <c r="U38">
        <v>0</v>
      </c>
      <c r="V38">
        <v>0</v>
      </c>
      <c r="W38">
        <v>4.7908077552414571E-6</v>
      </c>
      <c r="X38">
        <v>5.6221022270420879E-6</v>
      </c>
      <c r="Y38">
        <v>0</v>
      </c>
      <c r="Z38">
        <v>4.9373852470216623E-11</v>
      </c>
      <c r="AA38">
        <v>0</v>
      </c>
      <c r="AB38">
        <v>2.6716223897221668E-4</v>
      </c>
      <c r="AC38">
        <v>0</v>
      </c>
      <c r="AD38">
        <v>1.045895336120604E-9</v>
      </c>
      <c r="AE38">
        <v>3.3141882041444441E-9</v>
      </c>
      <c r="AF38">
        <v>2.1985715579932422E-9</v>
      </c>
      <c r="AG38">
        <v>0</v>
      </c>
      <c r="AH38">
        <v>1.599191068077334E-8</v>
      </c>
      <c r="AI38">
        <v>4.2733562580327276E-9</v>
      </c>
      <c r="AJ38">
        <v>3.109278688008664E-9</v>
      </c>
      <c r="AK38">
        <v>0</v>
      </c>
      <c r="AL38">
        <v>6.1918336682834279E-9</v>
      </c>
      <c r="AM38">
        <v>2.1037961057216351E-5</v>
      </c>
      <c r="AN38">
        <v>0</v>
      </c>
      <c r="AO38">
        <v>1.9079063622815081E-2</v>
      </c>
      <c r="AP38">
        <v>0</v>
      </c>
      <c r="AQ38">
        <v>0</v>
      </c>
      <c r="AR38">
        <v>0</v>
      </c>
      <c r="AS38">
        <v>0</v>
      </c>
      <c r="AT38">
        <v>252.11062909045461</v>
      </c>
      <c r="AU38">
        <v>0</v>
      </c>
    </row>
    <row r="39" spans="1:47" x14ac:dyDescent="0.25">
      <c r="A39" s="146"/>
      <c r="B39" s="1" t="s">
        <v>37</v>
      </c>
      <c r="C39" s="1">
        <v>35</v>
      </c>
      <c r="D39" s="1" t="s">
        <v>74</v>
      </c>
      <c r="E39">
        <v>4.8064760944971938E-4</v>
      </c>
      <c r="F39">
        <v>1.933221438749997E-3</v>
      </c>
      <c r="G39">
        <v>2.9489848741844332E-3</v>
      </c>
      <c r="H39">
        <v>6.3395392911527364E-3</v>
      </c>
      <c r="I39">
        <v>1.2467398031079159E-2</v>
      </c>
      <c r="J39">
        <v>5.7948996862864912E-3</v>
      </c>
      <c r="K39">
        <v>2.429159086178355E-3</v>
      </c>
      <c r="L39">
        <v>6.2684016580653076E-4</v>
      </c>
      <c r="M39">
        <v>5.1461890018522534E-3</v>
      </c>
      <c r="N39">
        <v>9.8913690401577242E-2</v>
      </c>
      <c r="O39">
        <v>3.8002941109535657E-2</v>
      </c>
      <c r="P39">
        <v>4.1072214927505386E-3</v>
      </c>
      <c r="Q39">
        <v>2.0146796822090481E-3</v>
      </c>
      <c r="R39">
        <v>9.3597173041055253E-4</v>
      </c>
      <c r="S39">
        <v>0</v>
      </c>
      <c r="T39">
        <v>1.6459025222761989E-4</v>
      </c>
      <c r="U39">
        <v>1.9925035777127349E-3</v>
      </c>
      <c r="V39">
        <v>1.485658737728956E-3</v>
      </c>
      <c r="W39">
        <v>1.9472845267023791E-3</v>
      </c>
      <c r="X39">
        <v>2.5830246014814221E-3</v>
      </c>
      <c r="Y39">
        <v>1.3437614952521441E-2</v>
      </c>
      <c r="Z39">
        <v>1.4001522547578251E-2</v>
      </c>
      <c r="AA39">
        <v>9.5966203658525372E-4</v>
      </c>
      <c r="AB39">
        <v>1.4233944397429601E-3</v>
      </c>
      <c r="AC39">
        <v>1.2733800171658719E-4</v>
      </c>
      <c r="AD39">
        <v>1.2246986352083871E-4</v>
      </c>
      <c r="AE39">
        <v>4.7070542968645149E-4</v>
      </c>
      <c r="AF39">
        <v>5.7369012087283612E-4</v>
      </c>
      <c r="AG39">
        <v>1.7086025782058961E-5</v>
      </c>
      <c r="AH39">
        <v>9.9212405009722676E-4</v>
      </c>
      <c r="AI39">
        <v>1.5916493386120559E-4</v>
      </c>
      <c r="AJ39">
        <v>2.10095061171917E-3</v>
      </c>
      <c r="AK39">
        <v>0</v>
      </c>
      <c r="AL39">
        <v>1.9605506928229962E-3</v>
      </c>
      <c r="AM39">
        <v>4.6209659333445008E-2</v>
      </c>
      <c r="AN39">
        <v>0</v>
      </c>
      <c r="AO39">
        <v>9.8086393141928391E-5</v>
      </c>
      <c r="AP39">
        <v>5067.8430225305401</v>
      </c>
      <c r="AQ39">
        <v>0</v>
      </c>
      <c r="AR39">
        <v>323.95411050386224</v>
      </c>
      <c r="AS39">
        <v>399.52466606228472</v>
      </c>
      <c r="AT39">
        <v>20270.48775752974</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7.9689078672607903E-6</v>
      </c>
      <c r="F41">
        <v>0</v>
      </c>
      <c r="G41">
        <v>0</v>
      </c>
      <c r="H41">
        <v>0</v>
      </c>
      <c r="I41">
        <v>0</v>
      </c>
      <c r="J41">
        <v>1.187314678167311E-4</v>
      </c>
      <c r="K41">
        <v>6.0382080859544175E-7</v>
      </c>
      <c r="L41">
        <v>1.5420915145640649E-5</v>
      </c>
      <c r="M41">
        <v>7.0000573665716683E-8</v>
      </c>
      <c r="N41">
        <v>0</v>
      </c>
      <c r="O41">
        <v>0</v>
      </c>
      <c r="P41">
        <v>6.1848413087828439E-6</v>
      </c>
      <c r="Q41">
        <v>5.7607339253539402E-6</v>
      </c>
      <c r="R41">
        <v>0</v>
      </c>
      <c r="S41">
        <v>0</v>
      </c>
      <c r="T41">
        <v>2.3743664255815931E-3</v>
      </c>
      <c r="U41">
        <v>0</v>
      </c>
      <c r="V41">
        <v>0</v>
      </c>
      <c r="W41">
        <v>1.8675980660325E-3</v>
      </c>
      <c r="X41">
        <v>2.9089844150702558E-3</v>
      </c>
      <c r="Y41">
        <v>0</v>
      </c>
      <c r="Z41">
        <v>2.593288619639441E-8</v>
      </c>
      <c r="AA41">
        <v>2.06145430567302E-6</v>
      </c>
      <c r="AB41">
        <v>9.2886552487095764E-2</v>
      </c>
      <c r="AC41">
        <v>1.018798415896327E-6</v>
      </c>
      <c r="AD41">
        <v>5.202948324022692E-7</v>
      </c>
      <c r="AE41">
        <v>1.6517252625605001E-6</v>
      </c>
      <c r="AF41">
        <v>1.0822594205607841E-6</v>
      </c>
      <c r="AG41">
        <v>6.5708882894954212E-8</v>
      </c>
      <c r="AH41">
        <v>7.9958898246372325E-6</v>
      </c>
      <c r="AI41">
        <v>2.1731684725514682E-6</v>
      </c>
      <c r="AJ41">
        <v>1.5336331709055861E-6</v>
      </c>
      <c r="AK41">
        <v>0</v>
      </c>
      <c r="AL41">
        <v>3.0634526642737731E-6</v>
      </c>
      <c r="AM41">
        <v>7.4797498462365417E-3</v>
      </c>
      <c r="AN41">
        <v>0</v>
      </c>
      <c r="AO41">
        <v>1.046165273796755E-7</v>
      </c>
      <c r="AP41">
        <v>0</v>
      </c>
      <c r="AQ41">
        <v>0</v>
      </c>
      <c r="AR41">
        <v>0</v>
      </c>
      <c r="AS41">
        <v>0</v>
      </c>
      <c r="AT41">
        <v>11346.587080380819</v>
      </c>
      <c r="AU41">
        <v>0</v>
      </c>
    </row>
    <row r="42" spans="1:47" x14ac:dyDescent="0.25">
      <c r="A42" s="146" t="s">
        <v>79</v>
      </c>
      <c r="B42" s="1" t="s">
        <v>3</v>
      </c>
      <c r="C42" s="1" t="s">
        <v>3</v>
      </c>
      <c r="D42" s="1" t="s">
        <v>40</v>
      </c>
      <c r="E42">
        <v>2.6044955416943311E-2</v>
      </c>
      <c r="F42">
        <v>1.9132318902609542E-2</v>
      </c>
      <c r="G42">
        <v>7.6804746582037098E-10</v>
      </c>
      <c r="H42">
        <v>6.7046291623579381E-10</v>
      </c>
      <c r="I42">
        <v>9.2377662512498078E-11</v>
      </c>
      <c r="J42">
        <v>2.0956849928912529E-5</v>
      </c>
      <c r="K42">
        <v>1.314464067366277E-6</v>
      </c>
      <c r="L42">
        <v>2.1064891234900269E-5</v>
      </c>
      <c r="M42">
        <v>3.3367428543605171E-5</v>
      </c>
      <c r="N42">
        <v>2.5030261032410492E-10</v>
      </c>
      <c r="O42">
        <v>3.5823322442344101E-10</v>
      </c>
      <c r="P42">
        <v>1.204507754668349E-4</v>
      </c>
      <c r="Q42">
        <v>5.8470938579377089E-8</v>
      </c>
      <c r="R42">
        <v>5.0949975811247478E-8</v>
      </c>
      <c r="S42">
        <v>0</v>
      </c>
      <c r="T42">
        <v>2.9557781167726351E-7</v>
      </c>
      <c r="U42">
        <v>5.4272189453083778E-9</v>
      </c>
      <c r="V42">
        <v>1.112627047531279E-8</v>
      </c>
      <c r="W42">
        <v>3.3826528204515057E-5</v>
      </c>
      <c r="X42">
        <v>1.3391166237264561E-5</v>
      </c>
      <c r="Y42">
        <v>0</v>
      </c>
      <c r="Z42">
        <v>2.7241482817699151E-8</v>
      </c>
      <c r="AA42">
        <v>3.2870001650482799E-5</v>
      </c>
      <c r="AB42">
        <v>1.305235477140369E-8</v>
      </c>
      <c r="AC42">
        <v>0</v>
      </c>
      <c r="AD42">
        <v>1.023169365709806E-9</v>
      </c>
      <c r="AE42">
        <v>6.7137553046445202E-9</v>
      </c>
      <c r="AF42">
        <v>3.4770515021478371E-9</v>
      </c>
      <c r="AG42">
        <v>0</v>
      </c>
      <c r="AH42">
        <v>3.3837501818135073E-8</v>
      </c>
      <c r="AI42">
        <v>1.2105402802864249E-7</v>
      </c>
      <c r="AJ42">
        <v>1.157501146908606E-8</v>
      </c>
      <c r="AK42">
        <v>0</v>
      </c>
      <c r="AL42">
        <v>7.9985173439208298E-9</v>
      </c>
      <c r="AM42">
        <v>6.5260111963246934E-6</v>
      </c>
      <c r="AN42">
        <v>0</v>
      </c>
      <c r="AO42">
        <v>5.8961404078020101E-9</v>
      </c>
      <c r="AP42">
        <v>13522.93789273236</v>
      </c>
      <c r="AQ42">
        <v>0</v>
      </c>
      <c r="AR42">
        <v>170.09502005657427</v>
      </c>
      <c r="AS42">
        <v>0</v>
      </c>
      <c r="AT42">
        <v>0</v>
      </c>
      <c r="AU42">
        <v>19378.855667839121</v>
      </c>
    </row>
    <row r="43" spans="1:47" x14ac:dyDescent="0.25">
      <c r="A43" s="146"/>
      <c r="B43" s="1" t="s">
        <v>4</v>
      </c>
      <c r="C43" s="1" t="s">
        <v>4</v>
      </c>
      <c r="D43" s="1" t="s">
        <v>41</v>
      </c>
      <c r="E43">
        <v>1.094974997518138E-2</v>
      </c>
      <c r="F43">
        <v>4.7084898818098887E-2</v>
      </c>
      <c r="G43">
        <v>5.9058344885917335E-4</v>
      </c>
      <c r="H43">
        <v>1.2355768032018441E-4</v>
      </c>
      <c r="I43">
        <v>1.022117438028517E-3</v>
      </c>
      <c r="J43">
        <v>1.3461312309142801E-3</v>
      </c>
      <c r="K43">
        <v>2.557316575003364E-5</v>
      </c>
      <c r="L43">
        <v>1.007851442278814E-2</v>
      </c>
      <c r="M43">
        <v>5.2312946969896674E-3</v>
      </c>
      <c r="N43">
        <v>1.6900303701471539E-3</v>
      </c>
      <c r="O43">
        <v>3.464144565706897E-5</v>
      </c>
      <c r="P43">
        <v>8.1209862579368112E-4</v>
      </c>
      <c r="Q43">
        <v>8.4169719656430344E-4</v>
      </c>
      <c r="R43">
        <v>1.346998474427486E-4</v>
      </c>
      <c r="S43">
        <v>0</v>
      </c>
      <c r="T43">
        <v>2.0851924135739211E-4</v>
      </c>
      <c r="U43">
        <v>9.2102594730790899E-4</v>
      </c>
      <c r="V43">
        <v>2.5295349887311858E-3</v>
      </c>
      <c r="W43">
        <v>3.3430496350306061E-3</v>
      </c>
      <c r="X43">
        <v>2.3202780509404032E-3</v>
      </c>
      <c r="Y43">
        <v>2.4891578301298621E-4</v>
      </c>
      <c r="Z43">
        <v>6.0324385250759853E-4</v>
      </c>
      <c r="AA43">
        <v>1.5769203609452501E-2</v>
      </c>
      <c r="AB43">
        <v>6.0381391054804163E-5</v>
      </c>
      <c r="AC43">
        <v>8.0904077819724191E-4</v>
      </c>
      <c r="AD43">
        <v>1.4834785191998811E-3</v>
      </c>
      <c r="AE43">
        <v>1.802153484358698E-3</v>
      </c>
      <c r="AF43">
        <v>8.1840197550571397E-7</v>
      </c>
      <c r="AG43">
        <v>0</v>
      </c>
      <c r="AH43">
        <v>1.251623685269762E-5</v>
      </c>
      <c r="AI43">
        <v>8.8216565442425835E-4</v>
      </c>
      <c r="AJ43">
        <v>3.9534913201453811E-4</v>
      </c>
      <c r="AK43">
        <v>0</v>
      </c>
      <c r="AL43">
        <v>4.0045998722747531E-4</v>
      </c>
      <c r="AM43">
        <v>3.2396486775248271E-4</v>
      </c>
      <c r="AN43">
        <v>0</v>
      </c>
      <c r="AO43">
        <v>1.1212325863540541E-3</v>
      </c>
      <c r="AP43">
        <v>28317.32631982617</v>
      </c>
      <c r="AQ43">
        <v>0</v>
      </c>
      <c r="AR43">
        <v>0</v>
      </c>
      <c r="AS43">
        <v>0</v>
      </c>
      <c r="AT43">
        <v>0</v>
      </c>
      <c r="AU43">
        <v>47402.005609598367</v>
      </c>
    </row>
    <row r="44" spans="1:47" x14ac:dyDescent="0.25">
      <c r="A44" s="146"/>
      <c r="B44" s="1" t="s">
        <v>5</v>
      </c>
      <c r="C44" s="1" t="s">
        <v>5</v>
      </c>
      <c r="D44" s="1" t="s">
        <v>42</v>
      </c>
      <c r="E44">
        <v>1.075781416361309E-3</v>
      </c>
      <c r="F44">
        <v>3.7560731098788309E-4</v>
      </c>
      <c r="G44">
        <v>7.0522055382458444E-3</v>
      </c>
      <c r="H44">
        <v>2.0046508008384961E-4</v>
      </c>
      <c r="I44">
        <v>2.4515094969265841E-4</v>
      </c>
      <c r="J44">
        <v>1.3705290937552389E-4</v>
      </c>
      <c r="K44">
        <v>1.318135062729819E-5</v>
      </c>
      <c r="L44">
        <v>2.7388999403572361E-4</v>
      </c>
      <c r="M44">
        <v>9.4227009637208706E-5</v>
      </c>
      <c r="N44">
        <v>3.7824315785913622E-5</v>
      </c>
      <c r="O44">
        <v>2.012907709720129E-5</v>
      </c>
      <c r="P44">
        <v>2.1414882552224452E-3</v>
      </c>
      <c r="Q44">
        <v>3.1113498403618838E-4</v>
      </c>
      <c r="R44">
        <v>1.8337780480011521E-6</v>
      </c>
      <c r="S44">
        <v>0</v>
      </c>
      <c r="T44">
        <v>2.296869566863801E-4</v>
      </c>
      <c r="U44">
        <v>5.3669058017048689E-4</v>
      </c>
      <c r="V44">
        <v>8.1486527330974269E-4</v>
      </c>
      <c r="W44">
        <v>6.4580022844812617E-4</v>
      </c>
      <c r="X44">
        <v>7.1194999302060587E-4</v>
      </c>
      <c r="Y44">
        <v>3.4639039948493219E-6</v>
      </c>
      <c r="Z44">
        <v>2.212303589555171E-5</v>
      </c>
      <c r="AA44">
        <v>4.2550785954267439E-4</v>
      </c>
      <c r="AB44">
        <v>8.9339174327441818E-6</v>
      </c>
      <c r="AC44">
        <v>6.72042690229505E-7</v>
      </c>
      <c r="AD44">
        <v>5.2531863577588146E-7</v>
      </c>
      <c r="AE44">
        <v>2.825333726846388E-6</v>
      </c>
      <c r="AF44">
        <v>5.7256237274325724E-7</v>
      </c>
      <c r="AG44">
        <v>8.5010280102751504E-8</v>
      </c>
      <c r="AH44">
        <v>3.8752047629092144E-6</v>
      </c>
      <c r="AI44">
        <v>7.7386875837609033E-7</v>
      </c>
      <c r="AJ44">
        <v>1.21740233252809E-4</v>
      </c>
      <c r="AK44">
        <v>0</v>
      </c>
      <c r="AL44">
        <v>1.2336130375947639E-4</v>
      </c>
      <c r="AM44">
        <v>4.5128843851275621E-4</v>
      </c>
      <c r="AN44">
        <v>0</v>
      </c>
      <c r="AO44">
        <v>4.3034595661585853E-7</v>
      </c>
      <c r="AP44">
        <v>36177.032919549827</v>
      </c>
      <c r="AQ44">
        <v>0</v>
      </c>
      <c r="AR44">
        <v>21708.811716416934</v>
      </c>
      <c r="AS44">
        <v>0</v>
      </c>
      <c r="AT44">
        <v>0</v>
      </c>
      <c r="AU44">
        <v>61573.716088376561</v>
      </c>
    </row>
    <row r="45" spans="1:47" x14ac:dyDescent="0.25">
      <c r="A45" s="146"/>
      <c r="B45" s="1" t="s">
        <v>6</v>
      </c>
      <c r="C45" s="1" t="s">
        <v>6</v>
      </c>
      <c r="D45" s="1" t="s">
        <v>43</v>
      </c>
      <c r="E45">
        <v>1.6143690777593539E-3</v>
      </c>
      <c r="F45">
        <v>5.4139714547149324E-4</v>
      </c>
      <c r="G45">
        <v>1.692406251659517E-3</v>
      </c>
      <c r="H45">
        <v>4.3246804651864259E-3</v>
      </c>
      <c r="I45">
        <v>2.021553244511155E-4</v>
      </c>
      <c r="J45">
        <v>4.372907827271149E-4</v>
      </c>
      <c r="K45">
        <v>1.5909470574329609E-6</v>
      </c>
      <c r="L45">
        <v>1.7115498072410599E-3</v>
      </c>
      <c r="M45">
        <v>1.5888788466009919E-3</v>
      </c>
      <c r="N45">
        <v>4.8928256545871559E-5</v>
      </c>
      <c r="O45">
        <v>5.7513894958340109E-6</v>
      </c>
      <c r="P45">
        <v>2.2341035741894771E-3</v>
      </c>
      <c r="Q45">
        <v>3.9380877162475741E-4</v>
      </c>
      <c r="R45">
        <v>2.588543644434407E-6</v>
      </c>
      <c r="S45">
        <v>0</v>
      </c>
      <c r="T45">
        <v>1.221009338088197E-4</v>
      </c>
      <c r="U45">
        <v>6.4817541080438334E-5</v>
      </c>
      <c r="V45">
        <v>6.7707422585057558E-5</v>
      </c>
      <c r="W45">
        <v>2.2928414095285611E-4</v>
      </c>
      <c r="X45">
        <v>2.5639329817668809E-4</v>
      </c>
      <c r="Y45">
        <v>4.0805379326365382E-5</v>
      </c>
      <c r="Z45">
        <v>2.265957754167561E-4</v>
      </c>
      <c r="AA45">
        <v>7.6598633757537669E-3</v>
      </c>
      <c r="AB45">
        <v>7.9565134762687654E-6</v>
      </c>
      <c r="AC45">
        <v>1.875061451582354E-5</v>
      </c>
      <c r="AD45">
        <v>3.5550146400944153E-5</v>
      </c>
      <c r="AE45">
        <v>4.3375301735823417E-5</v>
      </c>
      <c r="AF45">
        <v>2.7197017875093709E-7</v>
      </c>
      <c r="AG45">
        <v>0</v>
      </c>
      <c r="AH45">
        <v>1.5259217723866181E-6</v>
      </c>
      <c r="AI45">
        <v>2.0065891791678019E-5</v>
      </c>
      <c r="AJ45">
        <v>2.87589037888877E-6</v>
      </c>
      <c r="AK45">
        <v>0</v>
      </c>
      <c r="AL45">
        <v>2.9456022317714369E-6</v>
      </c>
      <c r="AM45">
        <v>1.007630368625628E-4</v>
      </c>
      <c r="AN45">
        <v>0</v>
      </c>
      <c r="AO45">
        <v>2.3146861198851749E-5</v>
      </c>
      <c r="AP45">
        <v>0</v>
      </c>
      <c r="AQ45">
        <v>0</v>
      </c>
      <c r="AR45">
        <v>4.0686662842642719E-4</v>
      </c>
      <c r="AS45">
        <v>0</v>
      </c>
      <c r="AT45">
        <v>0</v>
      </c>
      <c r="AU45">
        <v>2360.9353890798002</v>
      </c>
    </row>
    <row r="46" spans="1:47" x14ac:dyDescent="0.25">
      <c r="A46" s="146"/>
      <c r="B46" s="1" t="s">
        <v>7</v>
      </c>
      <c r="C46" s="1" t="s">
        <v>7</v>
      </c>
      <c r="D46" s="1" t="s">
        <v>44</v>
      </c>
      <c r="E46">
        <v>3.6783004148445517E-4</v>
      </c>
      <c r="F46">
        <v>2.092331408530642E-4</v>
      </c>
      <c r="G46">
        <v>1.216503561022592E-3</v>
      </c>
      <c r="H46">
        <v>2.5720598881463748E-3</v>
      </c>
      <c r="I46">
        <v>1.291426997677304E-2</v>
      </c>
      <c r="J46">
        <v>1.8082527739623569E-4</v>
      </c>
      <c r="K46">
        <v>6.7140540808582539E-5</v>
      </c>
      <c r="L46">
        <v>3.0105952520604842E-4</v>
      </c>
      <c r="M46">
        <v>3.7641771592380861E-4</v>
      </c>
      <c r="N46">
        <v>5.8228929506150566E-4</v>
      </c>
      <c r="O46">
        <v>6.2948000404123841E-3</v>
      </c>
      <c r="P46">
        <v>5.6282414150515554E-4</v>
      </c>
      <c r="Q46">
        <v>5.7073136218281553E-3</v>
      </c>
      <c r="R46">
        <v>8.2544201861391442E-8</v>
      </c>
      <c r="S46">
        <v>0</v>
      </c>
      <c r="T46">
        <v>1.867761413620657E-4</v>
      </c>
      <c r="U46">
        <v>2.7300152145551731E-4</v>
      </c>
      <c r="V46">
        <v>2.1129252715907701E-7</v>
      </c>
      <c r="W46">
        <v>7.0571758966940726E-5</v>
      </c>
      <c r="X46">
        <v>2.4963380856293522E-4</v>
      </c>
      <c r="Y46">
        <v>1.50368931355152E-4</v>
      </c>
      <c r="Z46">
        <v>6.9122032385036554E-5</v>
      </c>
      <c r="AA46">
        <v>4.7078343660059591E-4</v>
      </c>
      <c r="AB46">
        <v>2.3653042325574489E-4</v>
      </c>
      <c r="AC46">
        <v>1.021147033885532E-5</v>
      </c>
      <c r="AD46">
        <v>1.2450598355701241E-5</v>
      </c>
      <c r="AE46">
        <v>1.33105643797156E-4</v>
      </c>
      <c r="AF46">
        <v>1.120275708485961E-4</v>
      </c>
      <c r="AG46">
        <v>4.0275143983677994E-6</v>
      </c>
      <c r="AH46">
        <v>7.7283323204742273E-4</v>
      </c>
      <c r="AI46">
        <v>1.433763692579096E-5</v>
      </c>
      <c r="AJ46">
        <v>9.973271211893564E-4</v>
      </c>
      <c r="AK46">
        <v>0</v>
      </c>
      <c r="AL46">
        <v>1.008089551465196E-3</v>
      </c>
      <c r="AM46">
        <v>1.3189123807511669E-3</v>
      </c>
      <c r="AN46">
        <v>0</v>
      </c>
      <c r="AO46">
        <v>1.67513902413828E-5</v>
      </c>
      <c r="AP46">
        <v>2174.4480749152981</v>
      </c>
      <c r="AQ46">
        <v>0</v>
      </c>
      <c r="AR46">
        <v>9.1488344563999E-2</v>
      </c>
      <c r="AS46">
        <v>0</v>
      </c>
      <c r="AT46">
        <v>0</v>
      </c>
      <c r="AU46">
        <v>5286.0694021568979</v>
      </c>
    </row>
    <row r="47" spans="1:47" x14ac:dyDescent="0.25">
      <c r="A47" s="146"/>
      <c r="B47" s="1" t="s">
        <v>8</v>
      </c>
      <c r="C47" s="1" t="s">
        <v>8</v>
      </c>
      <c r="D47" s="1" t="s">
        <v>45</v>
      </c>
      <c r="E47">
        <v>9.7835505659734203E-4</v>
      </c>
      <c r="F47">
        <v>3.171777455361686E-3</v>
      </c>
      <c r="G47">
        <v>1.23518118181657E-3</v>
      </c>
      <c r="H47">
        <v>5.2758265213289366E-3</v>
      </c>
      <c r="I47">
        <v>2.6884161936194849E-3</v>
      </c>
      <c r="J47">
        <v>3.9354951559132871E-2</v>
      </c>
      <c r="K47">
        <v>1.13249870770014E-3</v>
      </c>
      <c r="L47">
        <v>2.5689220633766728E-3</v>
      </c>
      <c r="M47">
        <v>3.0802709460921308E-3</v>
      </c>
      <c r="N47">
        <v>2.654118798927953E-4</v>
      </c>
      <c r="O47">
        <v>5.3884032383869844E-4</v>
      </c>
      <c r="P47">
        <v>1.507434791262622E-3</v>
      </c>
      <c r="Q47">
        <v>8.8769313523814279E-4</v>
      </c>
      <c r="R47">
        <v>3.6600207571189087E-5</v>
      </c>
      <c r="S47">
        <v>0</v>
      </c>
      <c r="T47">
        <v>1.9219121416063159E-4</v>
      </c>
      <c r="U47">
        <v>7.3903015652848169E-4</v>
      </c>
      <c r="V47">
        <v>1.6075990225778079E-4</v>
      </c>
      <c r="W47">
        <v>1.7126686764844161E-3</v>
      </c>
      <c r="X47">
        <v>1.0195300169485329E-3</v>
      </c>
      <c r="Y47">
        <v>1.3775255276696961E-4</v>
      </c>
      <c r="Z47">
        <v>7.6132817524644846E-4</v>
      </c>
      <c r="AA47">
        <v>3.8806546190755121E-3</v>
      </c>
      <c r="AB47">
        <v>1.820621399144724E-4</v>
      </c>
      <c r="AC47">
        <v>8.4009243029163191E-6</v>
      </c>
      <c r="AD47">
        <v>9.4250369699864259E-6</v>
      </c>
      <c r="AE47">
        <v>5.9287362518781328E-5</v>
      </c>
      <c r="AF47">
        <v>3.9214307704804278E-5</v>
      </c>
      <c r="AG47">
        <v>7.6333902443463332E-7</v>
      </c>
      <c r="AH47">
        <v>1.7401183112490559E-4</v>
      </c>
      <c r="AI47">
        <v>1.1028928882946801E-5</v>
      </c>
      <c r="AJ47">
        <v>2.094240699327411E-4</v>
      </c>
      <c r="AK47">
        <v>0</v>
      </c>
      <c r="AL47">
        <v>2.1218870438324179E-4</v>
      </c>
      <c r="AM47">
        <v>6.7020371331610537E-4</v>
      </c>
      <c r="AN47">
        <v>0</v>
      </c>
      <c r="AO47">
        <v>8.2226317912068641E-5</v>
      </c>
      <c r="AP47">
        <v>3480.4598374150328</v>
      </c>
      <c r="AQ47">
        <v>0</v>
      </c>
      <c r="AR47">
        <v>0</v>
      </c>
      <c r="AS47">
        <v>0</v>
      </c>
      <c r="AT47">
        <v>0</v>
      </c>
      <c r="AU47">
        <v>12104.375084506541</v>
      </c>
    </row>
    <row r="48" spans="1:47" x14ac:dyDescent="0.25">
      <c r="A48" s="146"/>
      <c r="B48" s="1" t="s">
        <v>9</v>
      </c>
      <c r="C48" s="1" t="s">
        <v>9</v>
      </c>
      <c r="D48" s="1" t="s">
        <v>46</v>
      </c>
      <c r="E48">
        <v>3.3766645669334339E-3</v>
      </c>
      <c r="F48">
        <v>3.2476766663188349E-4</v>
      </c>
      <c r="G48">
        <v>0</v>
      </c>
      <c r="H48">
        <v>1.48230175982542E-5</v>
      </c>
      <c r="I48">
        <v>1.2093696044744249E-5</v>
      </c>
      <c r="J48">
        <v>4.0881682649261756E-6</v>
      </c>
      <c r="K48">
        <v>0</v>
      </c>
      <c r="L48">
        <v>8.5495955335003522E-5</v>
      </c>
      <c r="M48">
        <v>4.2837785309779089E-4</v>
      </c>
      <c r="N48">
        <v>0</v>
      </c>
      <c r="O48">
        <v>5.2090198176607473E-5</v>
      </c>
      <c r="P48">
        <v>3.643416501559072E-6</v>
      </c>
      <c r="Q48">
        <v>3.0209809065868421E-5</v>
      </c>
      <c r="R48">
        <v>5.9823812153139813E-10</v>
      </c>
      <c r="S48">
        <v>0</v>
      </c>
      <c r="T48">
        <v>1.4306319586744889E-6</v>
      </c>
      <c r="U48">
        <v>0</v>
      </c>
      <c r="V48">
        <v>0</v>
      </c>
      <c r="W48">
        <v>7.1832806389829129E-6</v>
      </c>
      <c r="X48">
        <v>4.1123433099693452E-6</v>
      </c>
      <c r="Y48">
        <v>1.3616339266879431E-4</v>
      </c>
      <c r="Z48">
        <v>1.620999977514062E-6</v>
      </c>
      <c r="AA48">
        <v>1.3389941425212719E-4</v>
      </c>
      <c r="AB48">
        <v>1.9356933982334781E-4</v>
      </c>
      <c r="AC48">
        <v>4.1330880192602573E-5</v>
      </c>
      <c r="AD48">
        <v>3.8863722088743993E-5</v>
      </c>
      <c r="AE48">
        <v>4.0179515574435582E-4</v>
      </c>
      <c r="AF48">
        <v>2.9374063128920777E-4</v>
      </c>
      <c r="AG48">
        <v>0</v>
      </c>
      <c r="AH48">
        <v>7.1760185530211841E-4</v>
      </c>
      <c r="AI48">
        <v>5.9782290064672718E-5</v>
      </c>
      <c r="AJ48">
        <v>1.4536433848319051E-10</v>
      </c>
      <c r="AK48">
        <v>0</v>
      </c>
      <c r="AL48">
        <v>0</v>
      </c>
      <c r="AM48">
        <v>1.875357935123399E-6</v>
      </c>
      <c r="AN48">
        <v>0</v>
      </c>
      <c r="AO48">
        <v>2.9222180700784338E-5</v>
      </c>
      <c r="AP48">
        <v>5.1900643890043794</v>
      </c>
      <c r="AQ48">
        <v>14.223060845377219</v>
      </c>
      <c r="AR48">
        <v>0</v>
      </c>
      <c r="AS48">
        <v>0</v>
      </c>
      <c r="AT48">
        <v>0</v>
      </c>
      <c r="AU48">
        <v>458.61395400714139</v>
      </c>
    </row>
    <row r="49" spans="1:47" x14ac:dyDescent="0.25">
      <c r="A49" s="146"/>
      <c r="B49" s="1" t="s">
        <v>10</v>
      </c>
      <c r="C49" s="1" t="s">
        <v>10</v>
      </c>
      <c r="D49" s="1" t="s">
        <v>47</v>
      </c>
      <c r="E49">
        <v>1.194047724313017E-2</v>
      </c>
      <c r="F49">
        <v>3.5241763277688329E-3</v>
      </c>
      <c r="G49">
        <v>2.5304329801361281E-3</v>
      </c>
      <c r="H49">
        <v>1.7393786721324269E-2</v>
      </c>
      <c r="I49">
        <v>2.4340746562420551E-3</v>
      </c>
      <c r="J49">
        <v>6.1811085796322947E-3</v>
      </c>
      <c r="K49">
        <v>1.3264229493957339E-2</v>
      </c>
      <c r="L49">
        <v>2.519820725383649E-2</v>
      </c>
      <c r="M49">
        <v>4.6284665179578133E-2</v>
      </c>
      <c r="N49">
        <v>1.512236594300539E-3</v>
      </c>
      <c r="O49">
        <v>9.9524974592431915E-3</v>
      </c>
      <c r="P49">
        <v>3.8808094883359141E-3</v>
      </c>
      <c r="Q49">
        <v>3.196419893053149E-3</v>
      </c>
      <c r="R49">
        <v>1.4949854119452181E-4</v>
      </c>
      <c r="S49">
        <v>0</v>
      </c>
      <c r="T49">
        <v>4.1524615996352442E-5</v>
      </c>
      <c r="U49">
        <v>2.7457507926938261E-4</v>
      </c>
      <c r="V49">
        <v>7.1670818839057252E-5</v>
      </c>
      <c r="W49">
        <v>6.0459741224450244E-4</v>
      </c>
      <c r="X49">
        <v>3.0402720709905508E-3</v>
      </c>
      <c r="Y49">
        <v>6.3286500664592071E-2</v>
      </c>
      <c r="Z49">
        <v>1.353526686885163E-3</v>
      </c>
      <c r="AA49">
        <v>3.9463828355346037E-2</v>
      </c>
      <c r="AB49">
        <v>4.3763964149802961E-3</v>
      </c>
      <c r="AC49">
        <v>9.0382342266734448E-3</v>
      </c>
      <c r="AD49">
        <v>1.970931773300902E-3</v>
      </c>
      <c r="AE49">
        <v>1.1082453763185101E-7</v>
      </c>
      <c r="AF49">
        <v>3.599092331992924E-3</v>
      </c>
      <c r="AG49">
        <v>1.218386512244006E-4</v>
      </c>
      <c r="AH49">
        <v>1.3160166760141589E-2</v>
      </c>
      <c r="AI49">
        <v>6.3803490385048976E-3</v>
      </c>
      <c r="AJ49">
        <v>6.7973210775274476E-2</v>
      </c>
      <c r="AK49">
        <v>0</v>
      </c>
      <c r="AL49">
        <v>6.8704151527088642E-2</v>
      </c>
      <c r="AM49">
        <v>2.5239659412311069E-3</v>
      </c>
      <c r="AN49">
        <v>0</v>
      </c>
      <c r="AO49">
        <v>3.3882677027967868E-3</v>
      </c>
      <c r="AP49">
        <v>3729.033996626004</v>
      </c>
      <c r="AQ49">
        <v>1369.1063039327109</v>
      </c>
      <c r="AR49">
        <v>0</v>
      </c>
      <c r="AS49">
        <v>0</v>
      </c>
      <c r="AT49">
        <v>0</v>
      </c>
      <c r="AU49">
        <v>22290.251615512188</v>
      </c>
    </row>
    <row r="50" spans="1:47" x14ac:dyDescent="0.25">
      <c r="A50" s="146"/>
      <c r="B50" s="1" t="s">
        <v>11</v>
      </c>
      <c r="C50" s="1" t="s">
        <v>11</v>
      </c>
      <c r="D50" s="1" t="s">
        <v>48</v>
      </c>
      <c r="E50">
        <v>1.4922375939453239E-3</v>
      </c>
      <c r="F50">
        <v>4.3594609874018902E-3</v>
      </c>
      <c r="G50">
        <v>5.7621292377567968E-2</v>
      </c>
      <c r="H50">
        <v>6.6509521682135489E-3</v>
      </c>
      <c r="I50">
        <v>1.3797511301462729E-3</v>
      </c>
      <c r="J50">
        <v>6.1295406839526794E-3</v>
      </c>
      <c r="K50">
        <v>6.2074653971207281E-4</v>
      </c>
      <c r="L50">
        <v>1.309936296446451E-2</v>
      </c>
      <c r="M50">
        <v>2.1790713740909719E-2</v>
      </c>
      <c r="N50">
        <v>2.1406634657971878E-3</v>
      </c>
      <c r="O50">
        <v>1.150727410500125E-3</v>
      </c>
      <c r="P50">
        <v>7.7160292132527671E-3</v>
      </c>
      <c r="Q50">
        <v>9.6841415051046736E-3</v>
      </c>
      <c r="R50">
        <v>2.6901419046811712E-4</v>
      </c>
      <c r="S50">
        <v>0</v>
      </c>
      <c r="T50">
        <v>2.5511401497351829E-3</v>
      </c>
      <c r="U50">
        <v>9.5725178351182649E-4</v>
      </c>
      <c r="V50">
        <v>1.6571917351128329E-3</v>
      </c>
      <c r="W50">
        <v>6.3175958956056873E-4</v>
      </c>
      <c r="X50">
        <v>2.4579071980226712E-4</v>
      </c>
      <c r="Y50">
        <v>6.4115264251993513E-4</v>
      </c>
      <c r="Z50">
        <v>2.0410734420069198E-3</v>
      </c>
      <c r="AA50">
        <v>2.9083727091683099E-2</v>
      </c>
      <c r="AB50">
        <v>4.8992510477920506E-4</v>
      </c>
      <c r="AC50">
        <v>2.178029051299124E-3</v>
      </c>
      <c r="AD50">
        <v>3.5096551431639312E-3</v>
      </c>
      <c r="AE50">
        <v>4.1765561726975816E-3</v>
      </c>
      <c r="AF50">
        <v>1.109819760269176E-5</v>
      </c>
      <c r="AG50">
        <v>0</v>
      </c>
      <c r="AH50">
        <v>7.2703102120177127E-5</v>
      </c>
      <c r="AI50">
        <v>2.3484251181869488E-3</v>
      </c>
      <c r="AJ50">
        <v>1.1119628899593441E-2</v>
      </c>
      <c r="AK50">
        <v>0</v>
      </c>
      <c r="AL50">
        <v>1.1239188197065869E-2</v>
      </c>
      <c r="AM50">
        <v>1.3448101333388229E-3</v>
      </c>
      <c r="AN50">
        <v>0</v>
      </c>
      <c r="AO50">
        <v>2.733224848596753E-3</v>
      </c>
      <c r="AP50">
        <v>3743.0896285614322</v>
      </c>
      <c r="AQ50">
        <v>3329.66174980086</v>
      </c>
      <c r="AR50">
        <v>0</v>
      </c>
      <c r="AS50">
        <v>0</v>
      </c>
      <c r="AT50">
        <v>0</v>
      </c>
      <c r="AU50">
        <v>25500.267749799372</v>
      </c>
    </row>
    <row r="51" spans="1:47" x14ac:dyDescent="0.25">
      <c r="A51" s="146"/>
      <c r="B51" s="1" t="s">
        <v>12</v>
      </c>
      <c r="C51" s="1">
        <v>10</v>
      </c>
      <c r="D51" s="1" t="s">
        <v>49</v>
      </c>
      <c r="E51">
        <v>3.9887685753004718E-4</v>
      </c>
      <c r="F51">
        <v>2.441924165675937E-5</v>
      </c>
      <c r="G51">
        <v>5.7707524092052223E-3</v>
      </c>
      <c r="H51">
        <v>0</v>
      </c>
      <c r="I51">
        <v>6.8485074990443659E-3</v>
      </c>
      <c r="J51">
        <v>1.74917006304231E-4</v>
      </c>
      <c r="K51">
        <v>7.8732554494339113E-8</v>
      </c>
      <c r="L51">
        <v>3.7210856801476381E-4</v>
      </c>
      <c r="M51">
        <v>1.281151514882804E-3</v>
      </c>
      <c r="N51">
        <v>3.6844219727624132E-2</v>
      </c>
      <c r="O51">
        <v>3.1158500551042369E-5</v>
      </c>
      <c r="P51">
        <v>1.296078131553061E-2</v>
      </c>
      <c r="Q51">
        <v>5.2354348620703359E-3</v>
      </c>
      <c r="R51">
        <v>1.8554455770490571E-5</v>
      </c>
      <c r="S51">
        <v>0</v>
      </c>
      <c r="T51">
        <v>5.3993630222314062E-8</v>
      </c>
      <c r="U51">
        <v>7.6572242760094966E-6</v>
      </c>
      <c r="V51">
        <v>1.383625800089604E-6</v>
      </c>
      <c r="W51">
        <v>1.9145363558770569E-4</v>
      </c>
      <c r="X51">
        <v>1.0347041924327839E-7</v>
      </c>
      <c r="Y51">
        <v>5.2484743064265982E-4</v>
      </c>
      <c r="Z51">
        <v>6.6158230709716467E-5</v>
      </c>
      <c r="AA51">
        <v>5.8278341629794763E-4</v>
      </c>
      <c r="AB51">
        <v>1.126936742953399E-4</v>
      </c>
      <c r="AC51">
        <v>5.8051703401924797E-5</v>
      </c>
      <c r="AD51">
        <v>7.0154496358489757E-5</v>
      </c>
      <c r="AE51">
        <v>8.0172985315801678E-5</v>
      </c>
      <c r="AF51">
        <v>1.5395724782647811E-7</v>
      </c>
      <c r="AG51">
        <v>0</v>
      </c>
      <c r="AH51">
        <v>6.4335522375598045E-7</v>
      </c>
      <c r="AI51">
        <v>6.4198205337226346E-5</v>
      </c>
      <c r="AJ51">
        <v>2.6201607312802762E-4</v>
      </c>
      <c r="AK51">
        <v>0</v>
      </c>
      <c r="AL51">
        <v>2.6483325948947327E-4</v>
      </c>
      <c r="AM51">
        <v>1.6305909629705081E-6</v>
      </c>
      <c r="AN51">
        <v>0</v>
      </c>
      <c r="AO51">
        <v>5.5788582344440107E-5</v>
      </c>
      <c r="AP51">
        <v>0</v>
      </c>
      <c r="AQ51">
        <v>0</v>
      </c>
      <c r="AR51">
        <v>0</v>
      </c>
      <c r="AS51">
        <v>0</v>
      </c>
      <c r="AT51">
        <v>0</v>
      </c>
      <c r="AU51">
        <v>9140.1857931893592</v>
      </c>
    </row>
    <row r="52" spans="1:47" x14ac:dyDescent="0.25">
      <c r="A52" s="146"/>
      <c r="B52" s="1" t="s">
        <v>13</v>
      </c>
      <c r="C52" s="1">
        <v>11</v>
      </c>
      <c r="D52" s="1" t="s">
        <v>50</v>
      </c>
      <c r="E52">
        <v>5.720518301368123E-7</v>
      </c>
      <c r="F52">
        <v>1.3811528322883401E-4</v>
      </c>
      <c r="G52">
        <v>4.7461148305138409E-3</v>
      </c>
      <c r="H52">
        <v>3.842860725016487E-3</v>
      </c>
      <c r="I52">
        <v>2.6897451293646261E-3</v>
      </c>
      <c r="J52">
        <v>7.9797882416097305E-4</v>
      </c>
      <c r="K52">
        <v>0</v>
      </c>
      <c r="L52">
        <v>6.9382825084841606E-3</v>
      </c>
      <c r="M52">
        <v>2.2126533612027749E-3</v>
      </c>
      <c r="N52">
        <v>7.0783502769400444E-3</v>
      </c>
      <c r="O52">
        <v>0.1335244865163964</v>
      </c>
      <c r="P52">
        <v>1.3743365864765111E-2</v>
      </c>
      <c r="Q52">
        <v>4.4628875398133724E-3</v>
      </c>
      <c r="R52">
        <v>3.7715384688304048E-10</v>
      </c>
      <c r="S52">
        <v>0</v>
      </c>
      <c r="T52">
        <v>1.5071798513268851E-9</v>
      </c>
      <c r="U52">
        <v>1.5851592646390291E-4</v>
      </c>
      <c r="V52">
        <v>1.1394230397470829E-6</v>
      </c>
      <c r="W52">
        <v>5.6654000688805949E-5</v>
      </c>
      <c r="X52">
        <v>1.1393217492910489E-7</v>
      </c>
      <c r="Y52">
        <v>1.9842067060313719E-4</v>
      </c>
      <c r="Z52">
        <v>6.986718964073934E-4</v>
      </c>
      <c r="AA52">
        <v>1.0866509023332241E-2</v>
      </c>
      <c r="AB52">
        <v>5.8764818725316162E-4</v>
      </c>
      <c r="AC52">
        <v>1.269497362625155E-5</v>
      </c>
      <c r="AD52">
        <v>1.431624854841047E-5</v>
      </c>
      <c r="AE52">
        <v>4.6742045706427291E-5</v>
      </c>
      <c r="AF52">
        <v>6.927119706519902E-5</v>
      </c>
      <c r="AG52">
        <v>9.9025386731067021E-7</v>
      </c>
      <c r="AH52">
        <v>2.0257620123147139E-4</v>
      </c>
      <c r="AI52">
        <v>1.5176388059935301E-5</v>
      </c>
      <c r="AJ52">
        <v>3.5999886232121771E-7</v>
      </c>
      <c r="AK52">
        <v>0</v>
      </c>
      <c r="AL52">
        <v>3.5755513109317632E-7</v>
      </c>
      <c r="AM52">
        <v>9.2767654209397053E-7</v>
      </c>
      <c r="AN52">
        <v>0</v>
      </c>
      <c r="AO52">
        <v>1.171491156575088E-5</v>
      </c>
      <c r="AP52">
        <v>15.64337576658561</v>
      </c>
      <c r="AQ52">
        <v>0</v>
      </c>
      <c r="AR52">
        <v>0</v>
      </c>
      <c r="AS52">
        <v>0</v>
      </c>
      <c r="AT52">
        <v>0</v>
      </c>
      <c r="AU52">
        <v>10368.61847953373</v>
      </c>
    </row>
    <row r="53" spans="1:47" x14ac:dyDescent="0.25">
      <c r="A53" s="146"/>
      <c r="B53" s="1" t="s">
        <v>14</v>
      </c>
      <c r="C53" s="1">
        <v>12</v>
      </c>
      <c r="D53" s="1" t="s">
        <v>51</v>
      </c>
      <c r="E53">
        <v>2.5526433817514169E-2</v>
      </c>
      <c r="F53">
        <v>9.6342419517236582E-3</v>
      </c>
      <c r="G53">
        <v>0.15280234510338839</v>
      </c>
      <c r="H53">
        <v>3.7283576702583157E-2</v>
      </c>
      <c r="I53">
        <v>1.349909790246172E-2</v>
      </c>
      <c r="J53">
        <v>3.2881657062874117E-2</v>
      </c>
      <c r="K53">
        <v>6.3102037054569536E-3</v>
      </c>
      <c r="L53">
        <v>4.2779791285338008E-2</v>
      </c>
      <c r="M53">
        <v>1.143187899521444E-2</v>
      </c>
      <c r="N53">
        <v>4.3682340011971951E-2</v>
      </c>
      <c r="O53">
        <v>2.4231397925588809E-2</v>
      </c>
      <c r="P53">
        <v>0.1155529082459463</v>
      </c>
      <c r="Q53">
        <v>5.9487180768674333E-2</v>
      </c>
      <c r="R53">
        <v>3.2300992639163651E-3</v>
      </c>
      <c r="S53">
        <v>0</v>
      </c>
      <c r="T53">
        <v>1.5252585971106359E-3</v>
      </c>
      <c r="U53">
        <v>3.3555544046173012E-3</v>
      </c>
      <c r="V53">
        <v>2.5468243470229381E-2</v>
      </c>
      <c r="W53">
        <v>5.9311668458545807E-3</v>
      </c>
      <c r="X53">
        <v>1.302062355956532E-2</v>
      </c>
      <c r="Y53">
        <v>3.546545113633965E-3</v>
      </c>
      <c r="Z53">
        <v>5.5683307623017328E-3</v>
      </c>
      <c r="AA53">
        <v>6.6934066594589614E-2</v>
      </c>
      <c r="AB53">
        <v>2.6277829870702762E-3</v>
      </c>
      <c r="AC53">
        <v>2.411572664597913E-3</v>
      </c>
      <c r="AD53">
        <v>2.972157366834381E-3</v>
      </c>
      <c r="AE53">
        <v>4.3348550782512287E-3</v>
      </c>
      <c r="AF53">
        <v>3.9771175003571401E-4</v>
      </c>
      <c r="AG53">
        <v>1.2821948291166899E-5</v>
      </c>
      <c r="AH53">
        <v>2.5479059556605299E-3</v>
      </c>
      <c r="AI53">
        <v>2.7192174450953511E-3</v>
      </c>
      <c r="AJ53">
        <v>1.1184136169853989E-2</v>
      </c>
      <c r="AK53">
        <v>0</v>
      </c>
      <c r="AL53">
        <v>1.131035243992657E-2</v>
      </c>
      <c r="AM53">
        <v>1.0416266745932479E-2</v>
      </c>
      <c r="AN53">
        <v>0</v>
      </c>
      <c r="AO53">
        <v>2.3788930179543819E-3</v>
      </c>
      <c r="AP53">
        <v>49044.583189029923</v>
      </c>
      <c r="AQ53">
        <v>1826.638254977139</v>
      </c>
      <c r="AR53">
        <v>43779.651851367067</v>
      </c>
      <c r="AS53">
        <v>0</v>
      </c>
      <c r="AT53">
        <v>0</v>
      </c>
      <c r="AU53">
        <v>208628.51549667629</v>
      </c>
    </row>
    <row r="54" spans="1:47" x14ac:dyDescent="0.25">
      <c r="A54" s="146"/>
      <c r="B54" s="1" t="s">
        <v>15</v>
      </c>
      <c r="C54" s="1">
        <v>13</v>
      </c>
      <c r="D54" s="1" t="s">
        <v>52</v>
      </c>
      <c r="E54">
        <v>4.0796614533972951E-4</v>
      </c>
      <c r="F54">
        <v>2.6438097002670239E-4</v>
      </c>
      <c r="G54">
        <v>1.6935732640970631E-4</v>
      </c>
      <c r="H54">
        <v>2.7649448088826249E-4</v>
      </c>
      <c r="I54">
        <v>8.1524813415849407E-4</v>
      </c>
      <c r="J54">
        <v>4.555850648244718E-4</v>
      </c>
      <c r="K54">
        <v>3.9414985648021086E-3</v>
      </c>
      <c r="L54">
        <v>6.0952412969162188E-4</v>
      </c>
      <c r="M54">
        <v>2.2877886614490589E-4</v>
      </c>
      <c r="N54">
        <v>6.3076131919863202E-4</v>
      </c>
      <c r="O54">
        <v>4.9179879353118184E-4</v>
      </c>
      <c r="P54">
        <v>3.221372759266375E-4</v>
      </c>
      <c r="Q54">
        <v>7.2863408357953536E-3</v>
      </c>
      <c r="R54">
        <v>3.8573600638970281E-4</v>
      </c>
      <c r="S54">
        <v>0</v>
      </c>
      <c r="T54">
        <v>1.5807373324644569E-4</v>
      </c>
      <c r="U54">
        <v>5.0040463046093484E-4</v>
      </c>
      <c r="V54">
        <v>1.4487424864503761E-4</v>
      </c>
      <c r="W54">
        <v>7.498086348296792E-4</v>
      </c>
      <c r="X54">
        <v>1.095118367250457E-3</v>
      </c>
      <c r="Y54">
        <v>2.0153797721898209E-2</v>
      </c>
      <c r="Z54">
        <v>2.490946565078209E-3</v>
      </c>
      <c r="AA54">
        <v>9.4686986844564572E-4</v>
      </c>
      <c r="AB54">
        <v>1.469666138765733E-3</v>
      </c>
      <c r="AC54">
        <v>2.869832365201407E-3</v>
      </c>
      <c r="AD54">
        <v>2.0646915245012228E-3</v>
      </c>
      <c r="AE54">
        <v>9.482448616828584E-3</v>
      </c>
      <c r="AF54">
        <v>2.8825103285154479E-3</v>
      </c>
      <c r="AG54">
        <v>1.2851670621629879E-3</v>
      </c>
      <c r="AH54">
        <v>3.529747443613407E-3</v>
      </c>
      <c r="AI54">
        <v>1.613221267249953E-3</v>
      </c>
      <c r="AJ54">
        <v>4.9960391917586481E-4</v>
      </c>
      <c r="AK54">
        <v>0</v>
      </c>
      <c r="AL54">
        <v>2.2465822903657329E-4</v>
      </c>
      <c r="AM54">
        <v>1.0588776796506001E-3</v>
      </c>
      <c r="AN54">
        <v>0</v>
      </c>
      <c r="AO54">
        <v>1.201163965009225E-3</v>
      </c>
      <c r="AP54">
        <v>0</v>
      </c>
      <c r="AQ54">
        <v>0</v>
      </c>
      <c r="AR54">
        <v>0</v>
      </c>
      <c r="AS54">
        <v>0</v>
      </c>
      <c r="AT54">
        <v>0</v>
      </c>
      <c r="AU54">
        <v>5134.9736263199111</v>
      </c>
    </row>
    <row r="55" spans="1:47" x14ac:dyDescent="0.25">
      <c r="A55" s="146"/>
      <c r="B55" s="1" t="s">
        <v>16</v>
      </c>
      <c r="C55" s="1">
        <v>14</v>
      </c>
      <c r="D55" s="1" t="s">
        <v>53</v>
      </c>
      <c r="E55">
        <v>2.2297585112043919E-4</v>
      </c>
      <c r="F55">
        <v>1.5417567593794081E-4</v>
      </c>
      <c r="G55">
        <v>7.6471064999849395E-5</v>
      </c>
      <c r="H55">
        <v>3.4750765562596112E-4</v>
      </c>
      <c r="I55">
        <v>2.242733163828767E-4</v>
      </c>
      <c r="J55">
        <v>1.3475346744490569E-4</v>
      </c>
      <c r="K55">
        <v>4.6465544628780621E-4</v>
      </c>
      <c r="L55">
        <v>1.004737235755997E-4</v>
      </c>
      <c r="M55">
        <v>1.7946147415995941E-4</v>
      </c>
      <c r="N55">
        <v>1.5159068219755461E-4</v>
      </c>
      <c r="O55">
        <v>3.1097138308047712E-4</v>
      </c>
      <c r="P55">
        <v>9.917455099382512E-5</v>
      </c>
      <c r="Q55">
        <v>1.6602069245181839E-4</v>
      </c>
      <c r="R55">
        <v>4.4946615728444383E-2</v>
      </c>
      <c r="S55">
        <v>0</v>
      </c>
      <c r="T55">
        <v>7.6982678744784189E-4</v>
      </c>
      <c r="U55">
        <v>1.114455016133457E-4</v>
      </c>
      <c r="V55">
        <v>6.9662638749752335E-5</v>
      </c>
      <c r="W55">
        <v>1.2850155220741971E-4</v>
      </c>
      <c r="X55">
        <v>4.1507637840839138E-4</v>
      </c>
      <c r="Y55">
        <v>4.6508705014865811E-3</v>
      </c>
      <c r="Z55">
        <v>3.1870435077055388E-5</v>
      </c>
      <c r="AA55">
        <v>1.5300932059881929E-4</v>
      </c>
      <c r="AB55">
        <v>6.5960346925509166E-5</v>
      </c>
      <c r="AC55">
        <v>2.3744037416101671E-4</v>
      </c>
      <c r="AD55">
        <v>9.2702645272007669E-5</v>
      </c>
      <c r="AE55">
        <v>3.3426197615524391E-4</v>
      </c>
      <c r="AF55">
        <v>2.090974976641058E-4</v>
      </c>
      <c r="AG55">
        <v>6.2237146339902839E-3</v>
      </c>
      <c r="AH55">
        <v>1.4690505555783209E-4</v>
      </c>
      <c r="AI55">
        <v>2.6330451947064501E-4</v>
      </c>
      <c r="AJ55">
        <v>7.6549866467211906E-5</v>
      </c>
      <c r="AK55">
        <v>0</v>
      </c>
      <c r="AL55">
        <v>7.7417885707645634E-5</v>
      </c>
      <c r="AM55">
        <v>2.4337764672808431E-4</v>
      </c>
      <c r="AN55">
        <v>0</v>
      </c>
      <c r="AO55">
        <v>1.1637498265825621E-4</v>
      </c>
      <c r="AP55">
        <v>962.93012826827908</v>
      </c>
      <c r="AQ55">
        <v>28.974458865442781</v>
      </c>
      <c r="AR55">
        <v>67.401244610479296</v>
      </c>
      <c r="AS55">
        <v>0</v>
      </c>
      <c r="AT55">
        <v>0</v>
      </c>
      <c r="AU55">
        <v>3891.180622767708</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3.3167443893503232E-3</v>
      </c>
      <c r="F57">
        <v>3.422604332502523E-3</v>
      </c>
      <c r="G57">
        <v>1.867553749472992E-3</v>
      </c>
      <c r="H57">
        <v>1.143202693781013E-3</v>
      </c>
      <c r="I57">
        <v>3.1490641260977521E-3</v>
      </c>
      <c r="J57">
        <v>2.956253647892447E-3</v>
      </c>
      <c r="K57">
        <v>1.4828802341500171E-3</v>
      </c>
      <c r="L57">
        <v>2.8299978193357901E-3</v>
      </c>
      <c r="M57">
        <v>2.5911037347814501E-3</v>
      </c>
      <c r="N57">
        <v>4.4517245263993321E-4</v>
      </c>
      <c r="O57">
        <v>1.0831567449216489E-3</v>
      </c>
      <c r="P57">
        <v>2.3610089172212819E-3</v>
      </c>
      <c r="Q57">
        <v>1.3046319329410531E-3</v>
      </c>
      <c r="R57">
        <v>4.8684193651080589E-3</v>
      </c>
      <c r="S57">
        <v>0</v>
      </c>
      <c r="T57">
        <v>1.7556168316977969E-2</v>
      </c>
      <c r="U57">
        <v>4.246898850394655E-4</v>
      </c>
      <c r="V57">
        <v>1.68874564922787E-3</v>
      </c>
      <c r="W57">
        <v>2.762901182063451E-3</v>
      </c>
      <c r="X57">
        <v>4.7789398695661147E-3</v>
      </c>
      <c r="Y57">
        <v>1.445376056369977E-2</v>
      </c>
      <c r="Z57">
        <v>4.7529091129222814E-3</v>
      </c>
      <c r="AA57">
        <v>4.399382141786686E-3</v>
      </c>
      <c r="AB57">
        <v>2.1158361837342741E-4</v>
      </c>
      <c r="AC57">
        <v>7.3862421550556457E-4</v>
      </c>
      <c r="AD57">
        <v>2.8837653631302591E-4</v>
      </c>
      <c r="AE57">
        <v>1.042325028190067E-3</v>
      </c>
      <c r="AF57">
        <v>6.5480696141334517E-4</v>
      </c>
      <c r="AG57">
        <v>3.5564754487551163E-2</v>
      </c>
      <c r="AH57">
        <v>4.6879072380675451E-4</v>
      </c>
      <c r="AI57">
        <v>8.1959394163189829E-4</v>
      </c>
      <c r="AJ57">
        <v>2.5652454826500981E-3</v>
      </c>
      <c r="AK57">
        <v>0</v>
      </c>
      <c r="AL57">
        <v>2.5944637637139618E-3</v>
      </c>
      <c r="AM57">
        <v>1.852259889982778E-3</v>
      </c>
      <c r="AN57">
        <v>0</v>
      </c>
      <c r="AO57">
        <v>3.6159158301850492E-4</v>
      </c>
      <c r="AP57">
        <v>3524.5517049558289</v>
      </c>
      <c r="AQ57">
        <v>1552.7322599371801</v>
      </c>
      <c r="AR57">
        <v>330.21304595514141</v>
      </c>
      <c r="AS57">
        <v>0</v>
      </c>
      <c r="AT57">
        <v>0</v>
      </c>
      <c r="AU57">
        <v>19280.226310754661</v>
      </c>
    </row>
    <row r="58" spans="1:47" x14ac:dyDescent="0.25">
      <c r="A58" s="146"/>
      <c r="B58" s="1" t="s">
        <v>19</v>
      </c>
      <c r="C58" s="1">
        <v>17</v>
      </c>
      <c r="D58" s="1" t="s">
        <v>56</v>
      </c>
      <c r="E58">
        <v>2.3008440460005549E-5</v>
      </c>
      <c r="F58">
        <v>1.572261289163487E-5</v>
      </c>
      <c r="G58">
        <v>7.0029208478229868E-6</v>
      </c>
      <c r="H58">
        <v>2.9813188756666561E-5</v>
      </c>
      <c r="I58">
        <v>1.996172006233432E-5</v>
      </c>
      <c r="J58">
        <v>1.145594203935044E-5</v>
      </c>
      <c r="K58">
        <v>3.2619215942134641E-3</v>
      </c>
      <c r="L58">
        <v>8.58257430416314E-6</v>
      </c>
      <c r="M58">
        <v>1.4783579700434451E-5</v>
      </c>
      <c r="N58">
        <v>1.214279178868439E-5</v>
      </c>
      <c r="O58">
        <v>2.6551128025263741E-5</v>
      </c>
      <c r="P58">
        <v>1.00837275457652E-5</v>
      </c>
      <c r="Q58">
        <v>3.045934130749549E-6</v>
      </c>
      <c r="R58">
        <v>3.5919807053188722E-6</v>
      </c>
      <c r="S58">
        <v>0</v>
      </c>
      <c r="T58">
        <v>7.2924259086278913E-6</v>
      </c>
      <c r="U58">
        <v>0.44704733332379137</v>
      </c>
      <c r="V58">
        <v>5.976459409484911E-6</v>
      </c>
      <c r="W58">
        <v>4.3158330945918696E-6</v>
      </c>
      <c r="X58">
        <v>2.1524017845300589E-6</v>
      </c>
      <c r="Y58">
        <v>3.9371039576793678E-4</v>
      </c>
      <c r="Z58">
        <v>9.2781209408111227E-8</v>
      </c>
      <c r="AA58">
        <v>1.3429046520379909E-5</v>
      </c>
      <c r="AB58">
        <v>5.2967199459094028E-6</v>
      </c>
      <c r="AC58">
        <v>2.0332160664415489E-5</v>
      </c>
      <c r="AD58">
        <v>7.9226413533241457E-6</v>
      </c>
      <c r="AE58">
        <v>2.861719056945877E-5</v>
      </c>
      <c r="AF58">
        <v>1.7924140825989409E-5</v>
      </c>
      <c r="AG58">
        <v>2.3708940289404509E-2</v>
      </c>
      <c r="AH58">
        <v>1.2464770597832391E-5</v>
      </c>
      <c r="AI58">
        <v>2.252505844968555E-5</v>
      </c>
      <c r="AJ58">
        <v>8.0695854098759791E-6</v>
      </c>
      <c r="AK58">
        <v>0</v>
      </c>
      <c r="AL58">
        <v>8.1369888189266058E-6</v>
      </c>
      <c r="AM58">
        <v>1.316758129502131E-5</v>
      </c>
      <c r="AN58">
        <v>0</v>
      </c>
      <c r="AO58">
        <v>9.9643874891714713E-6</v>
      </c>
      <c r="AP58">
        <v>4064.3320333484262</v>
      </c>
      <c r="AQ58">
        <v>1.1279712365065999</v>
      </c>
      <c r="AR58">
        <v>1.3668554071294707</v>
      </c>
      <c r="AS58">
        <v>0</v>
      </c>
      <c r="AT58">
        <v>0</v>
      </c>
      <c r="AU58">
        <v>10644.68287804182</v>
      </c>
    </row>
    <row r="59" spans="1:47" x14ac:dyDescent="0.25">
      <c r="A59" s="146"/>
      <c r="B59" s="1" t="s">
        <v>20</v>
      </c>
      <c r="C59" s="1">
        <v>18</v>
      </c>
      <c r="D59" s="1" t="s">
        <v>57</v>
      </c>
      <c r="E59">
        <v>9.4147094371050489E-5</v>
      </c>
      <c r="F59">
        <v>1.426870719518383E-4</v>
      </c>
      <c r="G59">
        <v>1.040301964598448E-4</v>
      </c>
      <c r="H59">
        <v>5.7271191467737979E-4</v>
      </c>
      <c r="I59">
        <v>3.0840257138703978E-4</v>
      </c>
      <c r="J59">
        <v>1.712058318595261E-4</v>
      </c>
      <c r="K59">
        <v>1.5451136780149751E-4</v>
      </c>
      <c r="L59">
        <v>2.3592287853687751E-4</v>
      </c>
      <c r="M59">
        <v>2.6781996725817219E-4</v>
      </c>
      <c r="N59">
        <v>1.4342018885806079E-4</v>
      </c>
      <c r="O59">
        <v>1.442119263994621E-4</v>
      </c>
      <c r="P59">
        <v>1.2052482745909649E-4</v>
      </c>
      <c r="Q59">
        <v>2.5554986315218372E-4</v>
      </c>
      <c r="R59">
        <v>1.064879360140368E-4</v>
      </c>
      <c r="S59">
        <v>0</v>
      </c>
      <c r="T59">
        <v>1.162902743288394E-4</v>
      </c>
      <c r="U59">
        <v>6.5696585334009446E-4</v>
      </c>
      <c r="V59">
        <v>4.0698974814617511E-2</v>
      </c>
      <c r="W59">
        <v>1.1196937538442359E-3</v>
      </c>
      <c r="X59">
        <v>1.3574580722747439E-4</v>
      </c>
      <c r="Y59">
        <v>1.4870894194894989E-3</v>
      </c>
      <c r="Z59">
        <v>8.3515463267087062E-5</v>
      </c>
      <c r="AA59">
        <v>3.6931577121869849E-4</v>
      </c>
      <c r="AB59">
        <v>6.1113441815450215E-5</v>
      </c>
      <c r="AC59">
        <v>6.9590516602005209E-5</v>
      </c>
      <c r="AD59">
        <v>2.7120614998691981E-5</v>
      </c>
      <c r="AE59">
        <v>9.7963103068761219E-5</v>
      </c>
      <c r="AF59">
        <v>6.1364832202679317E-5</v>
      </c>
      <c r="AG59">
        <v>3.5641993863666102E-5</v>
      </c>
      <c r="AH59">
        <v>4.2760858026584418E-5</v>
      </c>
      <c r="AI59">
        <v>7.7108902434077059E-5</v>
      </c>
      <c r="AJ59">
        <v>3.6251052320635287E-5</v>
      </c>
      <c r="AK59">
        <v>0</v>
      </c>
      <c r="AL59">
        <v>3.6584339326383799E-5</v>
      </c>
      <c r="AM59">
        <v>8.1461117100622667E-5</v>
      </c>
      <c r="AN59">
        <v>0</v>
      </c>
      <c r="AO59">
        <v>3.4103637927994319E-5</v>
      </c>
      <c r="AP59">
        <v>9317.8981012403037</v>
      </c>
      <c r="AQ59">
        <v>5.7894398566773138</v>
      </c>
      <c r="AR59">
        <v>3.1573827369312131</v>
      </c>
      <c r="AS59">
        <v>0</v>
      </c>
      <c r="AT59">
        <v>0</v>
      </c>
      <c r="AU59">
        <v>13178.49746314764</v>
      </c>
    </row>
    <row r="60" spans="1:47" x14ac:dyDescent="0.25">
      <c r="A60" s="146"/>
      <c r="B60" s="1" t="s">
        <v>21</v>
      </c>
      <c r="C60" s="1">
        <v>19</v>
      </c>
      <c r="D60" s="1" t="s">
        <v>58</v>
      </c>
      <c r="E60">
        <v>1.161790469251942E-2</v>
      </c>
      <c r="F60">
        <v>2.1768688743609842E-2</v>
      </c>
      <c r="G60">
        <v>2.637911625328199E-2</v>
      </c>
      <c r="H60">
        <v>1.811348623426522E-2</v>
      </c>
      <c r="I60">
        <v>2.6313160592275869E-2</v>
      </c>
      <c r="J60">
        <v>2.91227812695844E-2</v>
      </c>
      <c r="K60">
        <v>4.1486557740959648E-2</v>
      </c>
      <c r="L60">
        <v>6.4510247719215028E-2</v>
      </c>
      <c r="M60">
        <v>1.787170807816656E-2</v>
      </c>
      <c r="N60">
        <v>2.2087192340804741E-2</v>
      </c>
      <c r="O60">
        <v>2.255275267439065E-2</v>
      </c>
      <c r="P60">
        <v>2.593862711996836E-2</v>
      </c>
      <c r="Q60">
        <v>2.3594987445562932E-2</v>
      </c>
      <c r="R60">
        <v>9.9692636189026417E-3</v>
      </c>
      <c r="S60">
        <v>0</v>
      </c>
      <c r="T60">
        <v>1.731271417786321E-2</v>
      </c>
      <c r="U60">
        <v>2.115227495652016E-2</v>
      </c>
      <c r="V60">
        <v>3.7271461139241173E-2</v>
      </c>
      <c r="W60">
        <v>3.2682744913888263E-2</v>
      </c>
      <c r="X60">
        <v>3.0399415699446399E-2</v>
      </c>
      <c r="Y60">
        <v>0.24965937784830941</v>
      </c>
      <c r="Z60">
        <v>5.2400053301759363E-2</v>
      </c>
      <c r="AA60">
        <v>0.1008756365786914</v>
      </c>
      <c r="AB60">
        <v>8.8213922238423413E-3</v>
      </c>
      <c r="AC60">
        <v>1.6895838732041289E-2</v>
      </c>
      <c r="AD60">
        <v>1.031362890228751E-2</v>
      </c>
      <c r="AE60">
        <v>2.311202013328444E-2</v>
      </c>
      <c r="AF60">
        <v>7.0561236845401269E-3</v>
      </c>
      <c r="AG60">
        <v>2.708901800837573E-2</v>
      </c>
      <c r="AH60">
        <v>8.196508595600999E-3</v>
      </c>
      <c r="AI60">
        <v>1.3091318671335559E-2</v>
      </c>
      <c r="AJ60">
        <v>1.6460491959099752E-2</v>
      </c>
      <c r="AK60">
        <v>0</v>
      </c>
      <c r="AL60">
        <v>1.2916839543424079E-2</v>
      </c>
      <c r="AM60">
        <v>2.510598484996648E-2</v>
      </c>
      <c r="AN60">
        <v>0</v>
      </c>
      <c r="AO60">
        <v>5.9565346740065488E-3</v>
      </c>
      <c r="AP60">
        <v>13606.701099872709</v>
      </c>
      <c r="AQ60">
        <v>3184.367509305509</v>
      </c>
      <c r="AR60">
        <v>19219.080595499669</v>
      </c>
      <c r="AS60">
        <v>0</v>
      </c>
      <c r="AT60">
        <v>0</v>
      </c>
      <c r="AU60">
        <v>160550.41241890349</v>
      </c>
    </row>
    <row r="61" spans="1:47" x14ac:dyDescent="0.25">
      <c r="A61" s="146"/>
      <c r="B61" s="1" t="s">
        <v>22</v>
      </c>
      <c r="C61" s="1">
        <v>20</v>
      </c>
      <c r="D61" s="1" t="s">
        <v>59</v>
      </c>
      <c r="E61">
        <v>2.718628307484949E-5</v>
      </c>
      <c r="F61">
        <v>2.16457151188256E-5</v>
      </c>
      <c r="G61">
        <v>7.4660967552599435E-5</v>
      </c>
      <c r="H61">
        <v>7.5371792247119843E-5</v>
      </c>
      <c r="I61">
        <v>3.7426877432824081E-5</v>
      </c>
      <c r="J61">
        <v>1.288821518388755E-5</v>
      </c>
      <c r="K61">
        <v>9.3065324380441623E-7</v>
      </c>
      <c r="L61">
        <v>5.783069829179666E-5</v>
      </c>
      <c r="M61">
        <v>3.5874518126030459E-5</v>
      </c>
      <c r="N61">
        <v>1.9852839006532539E-5</v>
      </c>
      <c r="O61">
        <v>1.7266700399539531E-5</v>
      </c>
      <c r="P61">
        <v>3.1224252323828618E-5</v>
      </c>
      <c r="Q61">
        <v>2.0877626966857639E-5</v>
      </c>
      <c r="R61">
        <v>1.478159232831043E-4</v>
      </c>
      <c r="S61">
        <v>0</v>
      </c>
      <c r="T61">
        <v>6.477047015480668E-5</v>
      </c>
      <c r="U61">
        <v>3.7904249603062348E-5</v>
      </c>
      <c r="V61">
        <v>9.0793754263247695E-5</v>
      </c>
      <c r="W61">
        <v>3.5315046947376139E-5</v>
      </c>
      <c r="X61">
        <v>7.4273508453644732E-5</v>
      </c>
      <c r="Y61">
        <v>1.665454522708966E-5</v>
      </c>
      <c r="Z61">
        <v>1.052086034984805E-5</v>
      </c>
      <c r="AA61">
        <v>9.0283465550081019E-5</v>
      </c>
      <c r="AB61">
        <v>1.6207041521514789E-5</v>
      </c>
      <c r="AC61">
        <v>9.2603825982885814E-7</v>
      </c>
      <c r="AD61">
        <v>8.8855244102754902E-7</v>
      </c>
      <c r="AE61">
        <v>3.4061638956449551E-6</v>
      </c>
      <c r="AF61">
        <v>7.6708600126007267E-6</v>
      </c>
      <c r="AG61">
        <v>2.7709380178873191E-7</v>
      </c>
      <c r="AH61">
        <v>1.337023413222605E-5</v>
      </c>
      <c r="AI61">
        <v>1.188921146759984E-6</v>
      </c>
      <c r="AJ61">
        <v>5.9479644992481392E-5</v>
      </c>
      <c r="AK61">
        <v>0</v>
      </c>
      <c r="AL61">
        <v>5.9585581837569118E-5</v>
      </c>
      <c r="AM61">
        <v>3.565177282090997E-5</v>
      </c>
      <c r="AN61">
        <v>0</v>
      </c>
      <c r="AO61">
        <v>7.2812132862105455E-7</v>
      </c>
      <c r="AP61">
        <v>420.4098539217448</v>
      </c>
      <c r="AQ61">
        <v>5312.0769175060959</v>
      </c>
      <c r="AR61">
        <v>0</v>
      </c>
      <c r="AS61">
        <v>0</v>
      </c>
      <c r="AT61">
        <v>0</v>
      </c>
      <c r="AU61">
        <v>5913.2998716959846</v>
      </c>
    </row>
    <row r="62" spans="1:47" x14ac:dyDescent="0.25">
      <c r="A62" s="146"/>
      <c r="B62" s="1" t="s">
        <v>23</v>
      </c>
      <c r="C62" s="1">
        <v>21</v>
      </c>
      <c r="D62" s="1" t="s">
        <v>60</v>
      </c>
      <c r="E62">
        <v>3.7369490826966493E-7</v>
      </c>
      <c r="F62">
        <v>1.9136405270051341E-4</v>
      </c>
      <c r="G62">
        <v>3.3017253748027052E-4</v>
      </c>
      <c r="H62">
        <v>3.1128184981954362E-4</v>
      </c>
      <c r="I62">
        <v>1.283426647310948E-3</v>
      </c>
      <c r="J62">
        <v>2.5418157487073779E-6</v>
      </c>
      <c r="K62">
        <v>4.140491115570095E-4</v>
      </c>
      <c r="L62">
        <v>8.0801682060210287E-5</v>
      </c>
      <c r="M62">
        <v>2.4733919758713379E-4</v>
      </c>
      <c r="N62">
        <v>8.8635858961990353E-3</v>
      </c>
      <c r="O62">
        <v>9.333228748875353E-7</v>
      </c>
      <c r="P62">
        <v>1.2740743936032019E-4</v>
      </c>
      <c r="Q62">
        <v>4.4499256736552907E-8</v>
      </c>
      <c r="R62">
        <v>0</v>
      </c>
      <c r="S62">
        <v>0</v>
      </c>
      <c r="T62">
        <v>1.9361771774504621E-8</v>
      </c>
      <c r="U62">
        <v>0</v>
      </c>
      <c r="V62">
        <v>0</v>
      </c>
      <c r="W62">
        <v>1.186935173359621E-7</v>
      </c>
      <c r="X62">
        <v>3.9506884634070683E-6</v>
      </c>
      <c r="Y62">
        <v>1.3691994540333789</v>
      </c>
      <c r="Z62">
        <v>2.679182683877211E-5</v>
      </c>
      <c r="AA62">
        <v>1.265037678790608E-4</v>
      </c>
      <c r="AB62">
        <v>8.3630352218790813E-6</v>
      </c>
      <c r="AC62">
        <v>9.4181366429262406E-4</v>
      </c>
      <c r="AD62">
        <v>1.1153913148637749E-3</v>
      </c>
      <c r="AE62">
        <v>0.1946857639792656</v>
      </c>
      <c r="AF62">
        <v>3.2205410778750499E-8</v>
      </c>
      <c r="AG62">
        <v>0</v>
      </c>
      <c r="AH62">
        <v>3.3648299952950438E-8</v>
      </c>
      <c r="AI62">
        <v>1.0192517143616259E-3</v>
      </c>
      <c r="AJ62">
        <v>3.9544964757416406E-3</v>
      </c>
      <c r="AK62">
        <v>0</v>
      </c>
      <c r="AL62">
        <v>3.9970142982190997E-3</v>
      </c>
      <c r="AM62">
        <v>2.426933977391806E-6</v>
      </c>
      <c r="AN62">
        <v>0</v>
      </c>
      <c r="AO62">
        <v>6.3202650890972333E-3</v>
      </c>
      <c r="AP62">
        <v>3.5488647308724501</v>
      </c>
      <c r="AQ62">
        <v>0</v>
      </c>
      <c r="AR62">
        <v>0</v>
      </c>
      <c r="AS62">
        <v>0</v>
      </c>
      <c r="AT62">
        <v>0</v>
      </c>
      <c r="AU62">
        <v>1047.1635525182439</v>
      </c>
    </row>
    <row r="63" spans="1:47" x14ac:dyDescent="0.25">
      <c r="A63" s="146"/>
      <c r="B63" s="1" t="s">
        <v>24</v>
      </c>
      <c r="C63" s="1">
        <v>22</v>
      </c>
      <c r="D63" s="1" t="s">
        <v>61</v>
      </c>
      <c r="E63">
        <v>3.521612615222363E-3</v>
      </c>
      <c r="F63">
        <v>3.7657705436237119E-3</v>
      </c>
      <c r="G63">
        <v>2.5151222819583767E-4</v>
      </c>
      <c r="H63">
        <v>1.6654618771647319E-3</v>
      </c>
      <c r="I63">
        <v>9.2969606999308511E-3</v>
      </c>
      <c r="J63">
        <v>3.6449896570187388E-3</v>
      </c>
      <c r="K63">
        <v>2.7234298658729349E-4</v>
      </c>
      <c r="L63">
        <v>4.3160757992784391E-5</v>
      </c>
      <c r="M63">
        <v>7.884908316828719E-3</v>
      </c>
      <c r="N63">
        <v>5.2130694682893109E-5</v>
      </c>
      <c r="O63">
        <v>1.153638596734028E-4</v>
      </c>
      <c r="P63">
        <v>1.5723702685531361E-4</v>
      </c>
      <c r="Q63">
        <v>2.0273986382976588E-3</v>
      </c>
      <c r="R63">
        <v>5.9084707548946623E-3</v>
      </c>
      <c r="S63">
        <v>0</v>
      </c>
      <c r="T63">
        <v>1.0038530525185579E-2</v>
      </c>
      <c r="U63">
        <v>8.8884845300415787E-4</v>
      </c>
      <c r="V63">
        <v>1.8595961838094279E-2</v>
      </c>
      <c r="W63">
        <v>7.2425628494695161E-4</v>
      </c>
      <c r="X63">
        <v>3.8866031009494862E-4</v>
      </c>
      <c r="Y63">
        <v>4.5178593993738392E-5</v>
      </c>
      <c r="Z63">
        <v>0.46101291236257991</v>
      </c>
      <c r="AA63">
        <v>6.4640486391936281E-5</v>
      </c>
      <c r="AB63">
        <v>5.8448846524823492E-5</v>
      </c>
      <c r="AC63">
        <v>2.0139856240770251E-4</v>
      </c>
      <c r="AD63">
        <v>1.401144850469412E-5</v>
      </c>
      <c r="AE63">
        <v>5.2991650623270837E-5</v>
      </c>
      <c r="AF63">
        <v>2.7066520637483959E-5</v>
      </c>
      <c r="AG63">
        <v>9.8391617874480776E-7</v>
      </c>
      <c r="AH63">
        <v>3.3208618378545039E-4</v>
      </c>
      <c r="AI63">
        <v>3.5259828484268659E-5</v>
      </c>
      <c r="AJ63">
        <v>1.241421326292441E-2</v>
      </c>
      <c r="AK63">
        <v>0</v>
      </c>
      <c r="AL63">
        <v>1.2543190837212221E-2</v>
      </c>
      <c r="AM63">
        <v>3.4434017543956191E-4</v>
      </c>
      <c r="AN63">
        <v>0</v>
      </c>
      <c r="AO63">
        <v>1.6029708785792379E-4</v>
      </c>
      <c r="AP63">
        <v>8747.5390938979363</v>
      </c>
      <c r="AQ63">
        <v>0</v>
      </c>
      <c r="AR63">
        <v>0</v>
      </c>
      <c r="AS63">
        <v>0</v>
      </c>
      <c r="AT63">
        <v>0</v>
      </c>
      <c r="AU63">
        <v>31006.401378794191</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8.8929424434360218E-7</v>
      </c>
      <c r="F65">
        <v>7.1755263059777013E-7</v>
      </c>
      <c r="G65">
        <v>4.8584475902492005E-7</v>
      </c>
      <c r="H65">
        <v>7.9912915741619472E-7</v>
      </c>
      <c r="I65">
        <v>1.239804489422721E-6</v>
      </c>
      <c r="J65">
        <v>1.093490535501376E-6</v>
      </c>
      <c r="K65">
        <v>5.4256736467909605E-7</v>
      </c>
      <c r="L65">
        <v>1.210211383055573E-6</v>
      </c>
      <c r="M65">
        <v>9.4751534909783847E-7</v>
      </c>
      <c r="N65">
        <v>4.3657694219129809E-6</v>
      </c>
      <c r="O65">
        <v>2.1348952284343561E-6</v>
      </c>
      <c r="P65">
        <v>4.2066836192736249E-7</v>
      </c>
      <c r="Q65">
        <v>2.8615228221716958E-7</v>
      </c>
      <c r="R65">
        <v>4.2035848213075842E-7</v>
      </c>
      <c r="S65">
        <v>0</v>
      </c>
      <c r="T65">
        <v>6.2845762175056003E-7</v>
      </c>
      <c r="U65">
        <v>0</v>
      </c>
      <c r="V65">
        <v>0</v>
      </c>
      <c r="W65">
        <v>2.9656610282719862E-7</v>
      </c>
      <c r="X65">
        <v>2.6329894522101389E-7</v>
      </c>
      <c r="Y65">
        <v>0</v>
      </c>
      <c r="Z65">
        <v>6.0702286150803829E-7</v>
      </c>
      <c r="AA65">
        <v>1.8931427522603011E-6</v>
      </c>
      <c r="AB65">
        <v>1.20418026190568E-5</v>
      </c>
      <c r="AC65">
        <v>0</v>
      </c>
      <c r="AD65">
        <v>0</v>
      </c>
      <c r="AE65">
        <v>0</v>
      </c>
      <c r="AF65">
        <v>0</v>
      </c>
      <c r="AG65">
        <v>0</v>
      </c>
      <c r="AH65">
        <v>7.5743857317226697E-10</v>
      </c>
      <c r="AI65">
        <v>0</v>
      </c>
      <c r="AJ65">
        <v>3.3125598141135209E-10</v>
      </c>
      <c r="AK65">
        <v>0</v>
      </c>
      <c r="AL65">
        <v>0</v>
      </c>
      <c r="AM65">
        <v>1.1561705928429389E-6</v>
      </c>
      <c r="AN65">
        <v>0</v>
      </c>
      <c r="AO65">
        <v>0</v>
      </c>
      <c r="AP65">
        <v>1.4379632409782541</v>
      </c>
      <c r="AQ65">
        <v>0</v>
      </c>
      <c r="AR65">
        <v>0</v>
      </c>
      <c r="AS65">
        <v>0</v>
      </c>
      <c r="AT65">
        <v>0</v>
      </c>
      <c r="AU65">
        <v>3.9019684455119048</v>
      </c>
    </row>
    <row r="66" spans="1:47" x14ac:dyDescent="0.25">
      <c r="A66" s="146"/>
      <c r="B66" s="1" t="s">
        <v>27</v>
      </c>
      <c r="C66" s="1">
        <v>25</v>
      </c>
      <c r="D66" s="1" t="s">
        <v>64</v>
      </c>
      <c r="E66">
        <v>2.3917155168235561E-8</v>
      </c>
      <c r="F66">
        <v>1.932412630274675E-8</v>
      </c>
      <c r="G66">
        <v>1.3092576090395929E-8</v>
      </c>
      <c r="H66">
        <v>2.145580253897836E-8</v>
      </c>
      <c r="I66">
        <v>3.3366591861559353E-8</v>
      </c>
      <c r="J66">
        <v>2.9427628154600901E-8</v>
      </c>
      <c r="K66">
        <v>1.3665299184146479E-8</v>
      </c>
      <c r="L66">
        <v>3.2597018538328027E-8</v>
      </c>
      <c r="M66">
        <v>2.5518933927459589E-8</v>
      </c>
      <c r="N66">
        <v>1.174470526763467E-7</v>
      </c>
      <c r="O66">
        <v>1.281239686115178E-4</v>
      </c>
      <c r="P66">
        <v>1.101670685641736E-8</v>
      </c>
      <c r="Q66">
        <v>7.7458817293368363E-9</v>
      </c>
      <c r="R66">
        <v>1.131629266700755E-8</v>
      </c>
      <c r="S66">
        <v>0</v>
      </c>
      <c r="T66">
        <v>1.6926190651850831E-8</v>
      </c>
      <c r="U66">
        <v>0</v>
      </c>
      <c r="V66">
        <v>0</v>
      </c>
      <c r="W66">
        <v>1.13817203553725E-8</v>
      </c>
      <c r="X66">
        <v>1.409649831776091E-6</v>
      </c>
      <c r="Y66">
        <v>0</v>
      </c>
      <c r="Z66">
        <v>1.216785538248588E-4</v>
      </c>
      <c r="AA66">
        <v>5.0991762335321988E-8</v>
      </c>
      <c r="AB66">
        <v>3.2395948788943858E-7</v>
      </c>
      <c r="AC66">
        <v>0</v>
      </c>
      <c r="AD66">
        <v>0</v>
      </c>
      <c r="AE66">
        <v>0</v>
      </c>
      <c r="AF66">
        <v>0</v>
      </c>
      <c r="AG66">
        <v>0</v>
      </c>
      <c r="AH66">
        <v>0</v>
      </c>
      <c r="AI66">
        <v>0</v>
      </c>
      <c r="AJ66">
        <v>0</v>
      </c>
      <c r="AK66">
        <v>0</v>
      </c>
      <c r="AL66">
        <v>0</v>
      </c>
      <c r="AM66">
        <v>3.1007366507739737E-8</v>
      </c>
      <c r="AN66">
        <v>0</v>
      </c>
      <c r="AO66">
        <v>0</v>
      </c>
      <c r="AP66">
        <v>3.8756481393760367E-2</v>
      </c>
      <c r="AQ66">
        <v>0</v>
      </c>
      <c r="AR66">
        <v>0</v>
      </c>
      <c r="AS66">
        <v>0</v>
      </c>
      <c r="AT66">
        <v>0</v>
      </c>
      <c r="AU66">
        <v>6.9524218700470719</v>
      </c>
    </row>
    <row r="67" spans="1:47" x14ac:dyDescent="0.25">
      <c r="A67" s="146"/>
      <c r="B67" s="1" t="s">
        <v>28</v>
      </c>
      <c r="C67" s="1">
        <v>26</v>
      </c>
      <c r="D67" s="1" t="s">
        <v>65</v>
      </c>
      <c r="E67">
        <v>2.0930697191392309E-6</v>
      </c>
      <c r="F67">
        <v>1.688930757247353E-6</v>
      </c>
      <c r="G67">
        <v>1.143630687876108E-6</v>
      </c>
      <c r="H67">
        <v>1.8798908707005021E-6</v>
      </c>
      <c r="I67">
        <v>2.9177254254271001E-6</v>
      </c>
      <c r="J67">
        <v>2.573375186754657E-6</v>
      </c>
      <c r="K67">
        <v>1.2055267918414451E-6</v>
      </c>
      <c r="L67">
        <v>2.8484821839057931E-6</v>
      </c>
      <c r="M67">
        <v>2.230137501771863E-6</v>
      </c>
      <c r="N67">
        <v>1.027372124604266E-5</v>
      </c>
      <c r="O67">
        <v>2.1098912474196672E-6</v>
      </c>
      <c r="P67">
        <v>9.6281761128506804E-7</v>
      </c>
      <c r="Q67">
        <v>6.7357493458192245E-7</v>
      </c>
      <c r="R67">
        <v>9.8931018868589203E-7</v>
      </c>
      <c r="S67">
        <v>0</v>
      </c>
      <c r="T67">
        <v>1.479185325328297E-6</v>
      </c>
      <c r="U67">
        <v>0</v>
      </c>
      <c r="V67">
        <v>0</v>
      </c>
      <c r="W67">
        <v>6.9798779453106521E-7</v>
      </c>
      <c r="X67">
        <v>6.1972747259255354E-7</v>
      </c>
      <c r="Y67">
        <v>0</v>
      </c>
      <c r="Z67">
        <v>1.428226620941922E-6</v>
      </c>
      <c r="AA67">
        <v>4.4559020879751624E-6</v>
      </c>
      <c r="AB67">
        <v>2.8337186551412901E-5</v>
      </c>
      <c r="AC67">
        <v>0</v>
      </c>
      <c r="AD67">
        <v>0</v>
      </c>
      <c r="AE67">
        <v>0</v>
      </c>
      <c r="AF67">
        <v>0</v>
      </c>
      <c r="AG67">
        <v>0</v>
      </c>
      <c r="AH67">
        <v>1.782763863304638E-9</v>
      </c>
      <c r="AI67">
        <v>0</v>
      </c>
      <c r="AJ67">
        <v>6.7825312582073447E-10</v>
      </c>
      <c r="AK67">
        <v>0</v>
      </c>
      <c r="AL67">
        <v>0</v>
      </c>
      <c r="AM67">
        <v>2.7192877756136112E-6</v>
      </c>
      <c r="AN67">
        <v>0</v>
      </c>
      <c r="AO67">
        <v>0</v>
      </c>
      <c r="AP67">
        <v>68.260373080374848</v>
      </c>
      <c r="AQ67">
        <v>0</v>
      </c>
      <c r="AR67">
        <v>0</v>
      </c>
      <c r="AS67">
        <v>0</v>
      </c>
      <c r="AT67">
        <v>0</v>
      </c>
      <c r="AU67">
        <v>74.006312569461187</v>
      </c>
    </row>
    <row r="68" spans="1:47" x14ac:dyDescent="0.25">
      <c r="A68" s="146"/>
      <c r="B68" s="1" t="s">
        <v>29</v>
      </c>
      <c r="C68" s="1">
        <v>27</v>
      </c>
      <c r="D68" s="1" t="s">
        <v>66</v>
      </c>
      <c r="E68">
        <v>1.1397329255114319E-6</v>
      </c>
      <c r="F68">
        <v>9.1988370112359262E-7</v>
      </c>
      <c r="G68">
        <v>6.2316900132650909E-7</v>
      </c>
      <c r="H68">
        <v>1.0204982035004861E-6</v>
      </c>
      <c r="I68">
        <v>1.5877475383739249E-6</v>
      </c>
      <c r="J68">
        <v>1.4003005125703051E-6</v>
      </c>
      <c r="K68">
        <v>6.4890407267782011E-7</v>
      </c>
      <c r="L68">
        <v>1.551377403500138E-6</v>
      </c>
      <c r="M68">
        <v>1.2144907488644991E-6</v>
      </c>
      <c r="N68">
        <v>5.5888071677187998E-6</v>
      </c>
      <c r="O68">
        <v>5.0925642566462793E-4</v>
      </c>
      <c r="P68">
        <v>5.2431352703659463E-7</v>
      </c>
      <c r="Q68">
        <v>3.6703596322479672E-7</v>
      </c>
      <c r="R68">
        <v>5.3851561612841063E-7</v>
      </c>
      <c r="S68">
        <v>0</v>
      </c>
      <c r="T68">
        <v>8.0554946877438646E-7</v>
      </c>
      <c r="U68">
        <v>0</v>
      </c>
      <c r="V68">
        <v>0</v>
      </c>
      <c r="W68">
        <v>3.8007516745614952E-7</v>
      </c>
      <c r="X68">
        <v>3.375209926771982E-7</v>
      </c>
      <c r="Y68">
        <v>0</v>
      </c>
      <c r="Z68">
        <v>7.7631903859939271E-7</v>
      </c>
      <c r="AA68">
        <v>2.4268314054203029E-6</v>
      </c>
      <c r="AB68">
        <v>1.5414682706971581E-5</v>
      </c>
      <c r="AC68">
        <v>0</v>
      </c>
      <c r="AD68">
        <v>0</v>
      </c>
      <c r="AE68">
        <v>0</v>
      </c>
      <c r="AF68">
        <v>0</v>
      </c>
      <c r="AG68">
        <v>0</v>
      </c>
      <c r="AH68">
        <v>9.7087318605645543E-10</v>
      </c>
      <c r="AI68">
        <v>0</v>
      </c>
      <c r="AJ68">
        <v>2.1335142059508661E-9</v>
      </c>
      <c r="AK68">
        <v>0</v>
      </c>
      <c r="AL68">
        <v>0</v>
      </c>
      <c r="AM68">
        <v>1.4744729619944551E-6</v>
      </c>
      <c r="AN68">
        <v>0</v>
      </c>
      <c r="AO68">
        <v>0</v>
      </c>
      <c r="AP68">
        <v>1.8447544902398787</v>
      </c>
      <c r="AQ68">
        <v>0</v>
      </c>
      <c r="AR68">
        <v>0</v>
      </c>
      <c r="AS68">
        <v>0</v>
      </c>
      <c r="AT68">
        <v>0</v>
      </c>
      <c r="AU68">
        <v>12.29416492770364</v>
      </c>
    </row>
    <row r="69" spans="1:47" x14ac:dyDescent="0.25">
      <c r="A69" s="146"/>
      <c r="B69" s="1" t="s">
        <v>30</v>
      </c>
      <c r="C69" s="1">
        <v>28</v>
      </c>
      <c r="D69" s="1" t="s">
        <v>67</v>
      </c>
      <c r="E69">
        <v>2.155714054813337E-7</v>
      </c>
      <c r="F69">
        <v>1.7377367436027399E-7</v>
      </c>
      <c r="G69">
        <v>1.174537940959886E-7</v>
      </c>
      <c r="H69">
        <v>1.960539132474117E-7</v>
      </c>
      <c r="I69">
        <v>3.013017492797209E-7</v>
      </c>
      <c r="J69">
        <v>2.657887502144209E-7</v>
      </c>
      <c r="K69">
        <v>1.3847233667469851E-7</v>
      </c>
      <c r="L69">
        <v>2.9314058245826461E-7</v>
      </c>
      <c r="M69">
        <v>2.2959576240193921E-7</v>
      </c>
      <c r="N69">
        <v>1.062371447489673E-6</v>
      </c>
      <c r="O69">
        <v>5.1979861988613723E-7</v>
      </c>
      <c r="P69">
        <v>9.9136140190868287E-8</v>
      </c>
      <c r="Q69">
        <v>6.917613678200955E-8</v>
      </c>
      <c r="R69">
        <v>1.020386484009587E-7</v>
      </c>
      <c r="S69">
        <v>0</v>
      </c>
      <c r="T69">
        <v>1.522737667153364E-7</v>
      </c>
      <c r="U69">
        <v>0</v>
      </c>
      <c r="V69">
        <v>0</v>
      </c>
      <c r="W69">
        <v>7.1888244302094883E-8</v>
      </c>
      <c r="X69">
        <v>6.3779239876271954E-8</v>
      </c>
      <c r="Y69">
        <v>0</v>
      </c>
      <c r="Z69">
        <v>1.482168209500925E-7</v>
      </c>
      <c r="AA69">
        <v>4.585619593610801E-7</v>
      </c>
      <c r="AB69">
        <v>2.9306247892348509E-6</v>
      </c>
      <c r="AC69">
        <v>0</v>
      </c>
      <c r="AD69">
        <v>0</v>
      </c>
      <c r="AE69">
        <v>0</v>
      </c>
      <c r="AF69">
        <v>0</v>
      </c>
      <c r="AG69">
        <v>0</v>
      </c>
      <c r="AH69">
        <v>0</v>
      </c>
      <c r="AI69">
        <v>0</v>
      </c>
      <c r="AJ69">
        <v>2.122243301107107E-10</v>
      </c>
      <c r="AK69">
        <v>0</v>
      </c>
      <c r="AL69">
        <v>0</v>
      </c>
      <c r="AM69">
        <v>2.8491662318026552E-7</v>
      </c>
      <c r="AN69">
        <v>0</v>
      </c>
      <c r="AO69">
        <v>0</v>
      </c>
      <c r="AP69">
        <v>0.34740851840704912</v>
      </c>
      <c r="AQ69">
        <v>0</v>
      </c>
      <c r="AR69">
        <v>0</v>
      </c>
      <c r="AS69">
        <v>0</v>
      </c>
      <c r="AT69">
        <v>0</v>
      </c>
      <c r="AU69">
        <v>0.94440156765330563</v>
      </c>
    </row>
    <row r="70" spans="1:47" x14ac:dyDescent="0.25">
      <c r="A70" s="146"/>
      <c r="B70" s="1" t="s">
        <v>31</v>
      </c>
      <c r="C70" s="1">
        <v>29</v>
      </c>
      <c r="D70" s="1" t="s">
        <v>68</v>
      </c>
      <c r="E70">
        <v>2.4090669186470201E-9</v>
      </c>
      <c r="F70">
        <v>1.9620071080123579E-9</v>
      </c>
      <c r="G70">
        <v>1.332358206596705E-9</v>
      </c>
      <c r="H70">
        <v>2.2411433968407741E-9</v>
      </c>
      <c r="I70">
        <v>3.223384384639693E-9</v>
      </c>
      <c r="J70">
        <v>3.0236035250526402E-9</v>
      </c>
      <c r="K70">
        <v>0</v>
      </c>
      <c r="L70">
        <v>3.3286943329014312E-9</v>
      </c>
      <c r="M70">
        <v>2.6076429303834292E-9</v>
      </c>
      <c r="N70">
        <v>1.2091569670356931E-8</v>
      </c>
      <c r="O70">
        <v>5.5229699705613637E-9</v>
      </c>
      <c r="P70">
        <v>1.1322563906974351E-9</v>
      </c>
      <c r="Q70">
        <v>7.847020230312232E-10</v>
      </c>
      <c r="R70">
        <v>1.1599801750535039E-9</v>
      </c>
      <c r="S70">
        <v>0</v>
      </c>
      <c r="T70">
        <v>1.7293930433453519E-9</v>
      </c>
      <c r="U70">
        <v>0</v>
      </c>
      <c r="V70">
        <v>0</v>
      </c>
      <c r="W70">
        <v>8.0666884073143846E-10</v>
      </c>
      <c r="X70">
        <v>7.2424510432908587E-10</v>
      </c>
      <c r="Y70">
        <v>0</v>
      </c>
      <c r="Z70">
        <v>1.661150934866512E-9</v>
      </c>
      <c r="AA70">
        <v>3.6794607797685418E-9</v>
      </c>
      <c r="AB70">
        <v>3.3360301710998697E-8</v>
      </c>
      <c r="AC70">
        <v>0</v>
      </c>
      <c r="AD70">
        <v>0</v>
      </c>
      <c r="AE70">
        <v>0</v>
      </c>
      <c r="AF70">
        <v>0</v>
      </c>
      <c r="AG70">
        <v>0</v>
      </c>
      <c r="AH70">
        <v>0</v>
      </c>
      <c r="AI70">
        <v>0</v>
      </c>
      <c r="AJ70">
        <v>0</v>
      </c>
      <c r="AK70">
        <v>0</v>
      </c>
      <c r="AL70">
        <v>0</v>
      </c>
      <c r="AM70">
        <v>2.6754252700334189E-9</v>
      </c>
      <c r="AN70">
        <v>0</v>
      </c>
      <c r="AO70">
        <v>0</v>
      </c>
      <c r="AP70">
        <v>3.9395708979480578E-3</v>
      </c>
      <c r="AQ70">
        <v>0</v>
      </c>
      <c r="AR70">
        <v>0</v>
      </c>
      <c r="AS70">
        <v>0</v>
      </c>
      <c r="AT70">
        <v>0</v>
      </c>
      <c r="AU70">
        <v>1.0678829944316889E-2</v>
      </c>
    </row>
    <row r="71" spans="1:47" x14ac:dyDescent="0.25">
      <c r="A71" s="146"/>
      <c r="B71" s="1" t="s">
        <v>32</v>
      </c>
      <c r="C71" s="1">
        <v>30</v>
      </c>
      <c r="D71" s="1" t="s">
        <v>69</v>
      </c>
      <c r="E71">
        <v>1.1874255896700869E-6</v>
      </c>
      <c r="F71">
        <v>1.108236576368029E-6</v>
      </c>
      <c r="G71">
        <v>6.9668934052718845E-7</v>
      </c>
      <c r="H71">
        <v>2.5032586878804458E-6</v>
      </c>
      <c r="I71">
        <v>6.328610618189998E-6</v>
      </c>
      <c r="J71">
        <v>2.618564629342115E-6</v>
      </c>
      <c r="K71">
        <v>2.9240009806464229E-5</v>
      </c>
      <c r="L71">
        <v>6.3650951022421477E-6</v>
      </c>
      <c r="M71">
        <v>1.96053240418683E-6</v>
      </c>
      <c r="N71">
        <v>1.164216515202334E-5</v>
      </c>
      <c r="O71">
        <v>1.0872259685427171E-5</v>
      </c>
      <c r="P71">
        <v>1.557868446738617E-6</v>
      </c>
      <c r="Q71">
        <v>3.6993795153348451E-7</v>
      </c>
      <c r="R71">
        <v>3.805422879575658E-7</v>
      </c>
      <c r="S71">
        <v>0</v>
      </c>
      <c r="T71">
        <v>4.5550766343900249E-7</v>
      </c>
      <c r="U71">
        <v>0</v>
      </c>
      <c r="V71">
        <v>0</v>
      </c>
      <c r="W71">
        <v>3.4912874158131828E-7</v>
      </c>
      <c r="X71">
        <v>4.4596159335695219E-7</v>
      </c>
      <c r="Y71">
        <v>6.6311249715411194E-6</v>
      </c>
      <c r="Z71">
        <v>5.6112770856476843E-6</v>
      </c>
      <c r="AA71">
        <v>9.9659356834810848E-6</v>
      </c>
      <c r="AB71">
        <v>1.5967782350311191E-5</v>
      </c>
      <c r="AC71">
        <v>2.3990591201642289E-7</v>
      </c>
      <c r="AD71">
        <v>1.427970009983191E-7</v>
      </c>
      <c r="AE71">
        <v>9.685393478876715E-7</v>
      </c>
      <c r="AF71">
        <v>3.4314115148833892E-8</v>
      </c>
      <c r="AG71">
        <v>0</v>
      </c>
      <c r="AH71">
        <v>2.5121965843518988E-8</v>
      </c>
      <c r="AI71">
        <v>9.9771589929368871E-8</v>
      </c>
      <c r="AJ71">
        <v>2.7177335023437908E-6</v>
      </c>
      <c r="AK71">
        <v>0</v>
      </c>
      <c r="AL71">
        <v>1.7783912102473879E-6</v>
      </c>
      <c r="AM71">
        <v>3.0687853652691298E-7</v>
      </c>
      <c r="AN71">
        <v>0</v>
      </c>
      <c r="AO71">
        <v>1.3016326191715801E-6</v>
      </c>
      <c r="AP71">
        <v>0</v>
      </c>
      <c r="AQ71">
        <v>0</v>
      </c>
      <c r="AR71">
        <v>0</v>
      </c>
      <c r="AS71">
        <v>0</v>
      </c>
      <c r="AT71">
        <v>0</v>
      </c>
      <c r="AU71">
        <v>4.6241097632724424</v>
      </c>
    </row>
    <row r="72" spans="1:47" x14ac:dyDescent="0.25">
      <c r="A72" s="146"/>
      <c r="B72" s="1" t="s">
        <v>33</v>
      </c>
      <c r="C72" s="1">
        <v>31</v>
      </c>
      <c r="D72" s="1" t="s">
        <v>70</v>
      </c>
      <c r="E72">
        <v>2.2795760669805839E-7</v>
      </c>
      <c r="F72">
        <v>1.839352455236859E-7</v>
      </c>
      <c r="G72">
        <v>1.2454875806879221E-7</v>
      </c>
      <c r="H72">
        <v>2.0477535515605841E-7</v>
      </c>
      <c r="I72">
        <v>3.1778293992215831E-7</v>
      </c>
      <c r="J72">
        <v>2.8027884504756012E-7</v>
      </c>
      <c r="K72">
        <v>1.31378881123941E-7</v>
      </c>
      <c r="L72">
        <v>3.1022670884610821E-7</v>
      </c>
      <c r="M72">
        <v>2.4288440384022598E-7</v>
      </c>
      <c r="N72">
        <v>1.1189793320987479E-6</v>
      </c>
      <c r="O72">
        <v>2.5314099637911418E-5</v>
      </c>
      <c r="P72">
        <v>1.04860730528723E-7</v>
      </c>
      <c r="Q72">
        <v>7.3356630807400879E-8</v>
      </c>
      <c r="R72">
        <v>1.077485522585998E-7</v>
      </c>
      <c r="S72">
        <v>0</v>
      </c>
      <c r="T72">
        <v>1.6109800869860181E-7</v>
      </c>
      <c r="U72">
        <v>0</v>
      </c>
      <c r="V72">
        <v>0</v>
      </c>
      <c r="W72">
        <v>7.6019809494480785E-8</v>
      </c>
      <c r="X72">
        <v>6.749422931483654E-8</v>
      </c>
      <c r="Y72">
        <v>0</v>
      </c>
      <c r="Z72">
        <v>1.5554422354422631E-7</v>
      </c>
      <c r="AA72">
        <v>4.8528997132681292E-7</v>
      </c>
      <c r="AB72">
        <v>3.0863971885475922E-6</v>
      </c>
      <c r="AC72">
        <v>0</v>
      </c>
      <c r="AD72">
        <v>0</v>
      </c>
      <c r="AE72">
        <v>0</v>
      </c>
      <c r="AF72">
        <v>0</v>
      </c>
      <c r="AG72">
        <v>0</v>
      </c>
      <c r="AH72">
        <v>0</v>
      </c>
      <c r="AI72">
        <v>0</v>
      </c>
      <c r="AJ72">
        <v>7.6023700159665261E-11</v>
      </c>
      <c r="AK72">
        <v>0</v>
      </c>
      <c r="AL72">
        <v>0</v>
      </c>
      <c r="AM72">
        <v>2.962291974919544E-7</v>
      </c>
      <c r="AN72">
        <v>0</v>
      </c>
      <c r="AO72">
        <v>0</v>
      </c>
      <c r="AP72">
        <v>0.36863577447102963</v>
      </c>
      <c r="AQ72">
        <v>0</v>
      </c>
      <c r="AR72">
        <v>0</v>
      </c>
      <c r="AS72">
        <v>0</v>
      </c>
      <c r="AT72">
        <v>0</v>
      </c>
      <c r="AU72">
        <v>1.355896173014413</v>
      </c>
    </row>
    <row r="73" spans="1:47" x14ac:dyDescent="0.25">
      <c r="A73" s="146"/>
      <c r="B73" s="1" t="s">
        <v>34</v>
      </c>
      <c r="C73" s="1">
        <v>32</v>
      </c>
      <c r="D73" s="1" t="s">
        <v>71</v>
      </c>
      <c r="E73">
        <v>7.4682823189898328E-5</v>
      </c>
      <c r="F73">
        <v>4.5962540365873721E-4</v>
      </c>
      <c r="G73">
        <v>2.037335985372989E-4</v>
      </c>
      <c r="H73">
        <v>3.691236103407079E-3</v>
      </c>
      <c r="I73">
        <v>2.5925678200257019E-3</v>
      </c>
      <c r="J73">
        <v>5.6321648925324356E-4</v>
      </c>
      <c r="K73">
        <v>0.25413412633531812</v>
      </c>
      <c r="L73">
        <v>1.6453337228206751E-2</v>
      </c>
      <c r="M73">
        <v>1.576016920971042E-3</v>
      </c>
      <c r="N73">
        <v>2.9869615691641579E-3</v>
      </c>
      <c r="O73">
        <v>2.9446266723479391E-3</v>
      </c>
      <c r="P73">
        <v>3.8342901711628692E-4</v>
      </c>
      <c r="Q73">
        <v>3.1778882127298527E-5</v>
      </c>
      <c r="R73">
        <v>0</v>
      </c>
      <c r="S73">
        <v>0</v>
      </c>
      <c r="T73">
        <v>2.6960384542123138E-4</v>
      </c>
      <c r="U73">
        <v>5.0421895390152143E-4</v>
      </c>
      <c r="V73">
        <v>2.2197751225173741E-4</v>
      </c>
      <c r="W73">
        <v>1.346948741060538E-4</v>
      </c>
      <c r="X73">
        <v>2.7626738129807039E-4</v>
      </c>
      <c r="Y73">
        <v>3.6510258121622688E-2</v>
      </c>
      <c r="Z73">
        <v>3.7601934451524682E-2</v>
      </c>
      <c r="AA73">
        <v>2.576661459947354E-2</v>
      </c>
      <c r="AB73">
        <v>1.010513648833138E-3</v>
      </c>
      <c r="AC73">
        <v>0.1411181316260583</v>
      </c>
      <c r="AD73">
        <v>0.33698595944906101</v>
      </c>
      <c r="AE73">
        <v>1.434927519319076E-7</v>
      </c>
      <c r="AF73">
        <v>4.1830419640568293E-3</v>
      </c>
      <c r="AG73">
        <v>6.9346302833477546E-4</v>
      </c>
      <c r="AH73">
        <v>6.4735828235178475E-4</v>
      </c>
      <c r="AI73">
        <v>5.9023701027671599E-3</v>
      </c>
      <c r="AJ73">
        <v>4.460266073166963E-2</v>
      </c>
      <c r="AK73">
        <v>0</v>
      </c>
      <c r="AL73">
        <v>4.3035509034757037E-2</v>
      </c>
      <c r="AM73">
        <v>1.4514575870611061E-4</v>
      </c>
      <c r="AN73">
        <v>0</v>
      </c>
      <c r="AO73">
        <v>0.11232627392662781</v>
      </c>
      <c r="AP73">
        <v>0</v>
      </c>
      <c r="AQ73">
        <v>0</v>
      </c>
      <c r="AR73">
        <v>0</v>
      </c>
      <c r="AS73">
        <v>0</v>
      </c>
      <c r="AT73">
        <v>0</v>
      </c>
      <c r="AU73">
        <v>7137.5343621943703</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8.5835033073053438E-6</v>
      </c>
      <c r="F76">
        <v>3.4524741224787213E-5</v>
      </c>
      <c r="G76">
        <v>5.26649147822669E-5</v>
      </c>
      <c r="H76">
        <v>1.132156757581478E-4</v>
      </c>
      <c r="I76">
        <v>2.2265102055679699E-4</v>
      </c>
      <c r="J76">
        <v>1.4939712269067159E-4</v>
      </c>
      <c r="K76">
        <v>4.3381522438205893E-5</v>
      </c>
      <c r="L76">
        <v>1.117604742279031E-5</v>
      </c>
      <c r="M76">
        <v>1.028003269429613E-4</v>
      </c>
      <c r="N76">
        <v>1.975431573211504E-3</v>
      </c>
      <c r="O76">
        <v>8.7084396572499655E-4</v>
      </c>
      <c r="P76">
        <v>7.9566102959248539E-5</v>
      </c>
      <c r="Q76">
        <v>3.0858641945353037E-5</v>
      </c>
      <c r="R76">
        <v>1.6699313310984081E-5</v>
      </c>
      <c r="S76">
        <v>0</v>
      </c>
      <c r="T76">
        <v>2.9215615909263528E-6</v>
      </c>
      <c r="U76">
        <v>3.5583425840260259E-5</v>
      </c>
      <c r="V76">
        <v>2.653186893639916E-5</v>
      </c>
      <c r="W76">
        <v>4.2297732429966637E-5</v>
      </c>
      <c r="X76">
        <v>4.2753768824823882E-5</v>
      </c>
      <c r="Y76">
        <v>2.399778085909642E-4</v>
      </c>
      <c r="Z76">
        <v>1.021372239192033E-4</v>
      </c>
      <c r="AA76">
        <v>1.7138276544338099E-5</v>
      </c>
      <c r="AB76">
        <v>2.541568228183277E-5</v>
      </c>
      <c r="AC76">
        <v>2.2726221554561908E-6</v>
      </c>
      <c r="AD76">
        <v>2.186410257273635E-6</v>
      </c>
      <c r="AE76">
        <v>8.4042512804556593E-6</v>
      </c>
      <c r="AF76">
        <v>1.024220471818303E-5</v>
      </c>
      <c r="AG76">
        <v>3.0082788444912649E-7</v>
      </c>
      <c r="AH76">
        <v>1.7712326624582381E-5</v>
      </c>
      <c r="AI76">
        <v>2.8415545693550829E-6</v>
      </c>
      <c r="AJ76">
        <v>3.7516157566819101E-5</v>
      </c>
      <c r="AK76">
        <v>0</v>
      </c>
      <c r="AL76">
        <v>3.5006127213401532E-5</v>
      </c>
      <c r="AM76">
        <v>8.2301410058770934E-4</v>
      </c>
      <c r="AN76">
        <v>0</v>
      </c>
      <c r="AO76">
        <v>1.751434033925948E-6</v>
      </c>
      <c r="AP76">
        <v>68.8991325499548</v>
      </c>
      <c r="AQ76">
        <v>0</v>
      </c>
      <c r="AR76">
        <v>4.7205859991172403</v>
      </c>
      <c r="AS76">
        <v>0</v>
      </c>
      <c r="AT76">
        <v>0</v>
      </c>
      <c r="AU76">
        <v>352.45428754706472</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U84" si="0">E5+E42</f>
        <v>0.13120719949874521</v>
      </c>
      <c r="F79">
        <f t="shared" si="0"/>
        <v>0.20402063029711795</v>
      </c>
      <c r="G79">
        <f t="shared" si="0"/>
        <v>2.0002621508516191E-5</v>
      </c>
      <c r="H79">
        <f t="shared" si="0"/>
        <v>6.7046291623579381E-10</v>
      </c>
      <c r="I79">
        <f t="shared" si="0"/>
        <v>9.2377662512498078E-11</v>
      </c>
      <c r="J79">
        <f t="shared" si="0"/>
        <v>1.1764582146492285E-3</v>
      </c>
      <c r="K79">
        <f t="shared" si="0"/>
        <v>1.3008947426110938E-5</v>
      </c>
      <c r="L79">
        <f t="shared" si="0"/>
        <v>2.0922866265697998E-4</v>
      </c>
      <c r="M79">
        <f t="shared" si="0"/>
        <v>6.0086210601365171E-4</v>
      </c>
      <c r="N79">
        <f t="shared" si="0"/>
        <v>2.5030261032410492E-10</v>
      </c>
      <c r="O79">
        <f t="shared" si="0"/>
        <v>3.5823322442344101E-10</v>
      </c>
      <c r="P79">
        <f t="shared" si="0"/>
        <v>2.7682554219717521E-3</v>
      </c>
      <c r="Q79">
        <f t="shared" si="0"/>
        <v>3.7632613356366131E-3</v>
      </c>
      <c r="R79">
        <f t="shared" si="0"/>
        <v>8.3061298438843281E-7</v>
      </c>
      <c r="S79">
        <f t="shared" si="0"/>
        <v>0</v>
      </c>
      <c r="T79">
        <f t="shared" si="0"/>
        <v>1.1687016639687928E-6</v>
      </c>
      <c r="U79">
        <f t="shared" si="0"/>
        <v>5.4272189453083778E-9</v>
      </c>
      <c r="V79">
        <f t="shared" si="0"/>
        <v>1.112627047531279E-8</v>
      </c>
      <c r="W79">
        <f t="shared" si="0"/>
        <v>3.8684568934245424E-4</v>
      </c>
      <c r="X79">
        <f t="shared" si="0"/>
        <v>2.5023449191122177E-4</v>
      </c>
      <c r="Y79">
        <f t="shared" si="0"/>
        <v>0</v>
      </c>
      <c r="Z79">
        <f t="shared" si="0"/>
        <v>2.3316962110241921E-6</v>
      </c>
      <c r="AA79">
        <f t="shared" si="0"/>
        <v>3.2569164762804632E-4</v>
      </c>
      <c r="AB79">
        <f t="shared" si="0"/>
        <v>2.141255322658377E-4</v>
      </c>
      <c r="AC79">
        <f t="shared" si="0"/>
        <v>6.2377028578581615E-5</v>
      </c>
      <c r="AD79">
        <f t="shared" si="0"/>
        <v>2.2650043908711433E-4</v>
      </c>
      <c r="AE79">
        <f t="shared" si="0"/>
        <v>6.3443687524884795E-4</v>
      </c>
      <c r="AF79">
        <f t="shared" si="0"/>
        <v>1.93467354099923E-5</v>
      </c>
      <c r="AG79">
        <f t="shared" si="0"/>
        <v>0</v>
      </c>
      <c r="AH79">
        <f t="shared" si="0"/>
        <v>2.9059602120038846E-4</v>
      </c>
      <c r="AI79">
        <f t="shared" si="0"/>
        <v>2.2449735442311805E-3</v>
      </c>
      <c r="AJ79">
        <f t="shared" si="0"/>
        <v>3.0720529697874944E-4</v>
      </c>
      <c r="AK79">
        <f t="shared" si="0"/>
        <v>0</v>
      </c>
      <c r="AL79">
        <f t="shared" si="0"/>
        <v>3.1065080253303708E-4</v>
      </c>
      <c r="AM79">
        <f t="shared" si="0"/>
        <v>1.8410133142973488E-4</v>
      </c>
      <c r="AN79">
        <f t="shared" si="0"/>
        <v>0</v>
      </c>
      <c r="AO79">
        <f t="shared" si="0"/>
        <v>1.0459212618466548E-3</v>
      </c>
      <c r="AP79">
        <f t="shared" si="0"/>
        <v>34891.959288373779</v>
      </c>
      <c r="AQ79">
        <f t="shared" si="0"/>
        <v>0</v>
      </c>
      <c r="AR79">
        <f t="shared" si="0"/>
        <v>2075.3083907849236</v>
      </c>
      <c r="AS79">
        <f t="shared" si="0"/>
        <v>19081.87735886974</v>
      </c>
      <c r="AT79">
        <f t="shared" si="0"/>
        <v>86631.589640681661</v>
      </c>
      <c r="AU79">
        <f t="shared" si="0"/>
        <v>19378.855667839121</v>
      </c>
    </row>
    <row r="80" spans="1:47" x14ac:dyDescent="0.25">
      <c r="A80" s="146"/>
      <c r="B80" s="1" t="s">
        <v>4</v>
      </c>
      <c r="C80" s="1" t="s">
        <v>4</v>
      </c>
      <c r="D80" s="1" t="s">
        <v>41</v>
      </c>
      <c r="E80">
        <f t="shared" si="0"/>
        <v>6.3723836329028352E-2</v>
      </c>
      <c r="F80">
        <f t="shared" si="0"/>
        <v>0.12515156807575298</v>
      </c>
      <c r="G80">
        <f t="shared" si="0"/>
        <v>1.9009282178151393E-3</v>
      </c>
      <c r="H80">
        <f t="shared" si="0"/>
        <v>3.6336176849748178E-4</v>
      </c>
      <c r="I80">
        <f t="shared" si="0"/>
        <v>2.8810004104634157E-3</v>
      </c>
      <c r="J80">
        <f t="shared" si="0"/>
        <v>6.9394129966472489E-3</v>
      </c>
      <c r="K80">
        <f t="shared" si="0"/>
        <v>1.2075702176806807E-4</v>
      </c>
      <c r="L80">
        <f t="shared" si="0"/>
        <v>3.0252783010947588E-2</v>
      </c>
      <c r="M80">
        <f t="shared" si="0"/>
        <v>1.5416018947957029E-2</v>
      </c>
      <c r="N80">
        <f t="shared" si="0"/>
        <v>5.4828326175142368E-3</v>
      </c>
      <c r="O80">
        <f t="shared" si="0"/>
        <v>3.578680342201716E-5</v>
      </c>
      <c r="P80">
        <f t="shared" si="0"/>
        <v>2.990578514270151E-3</v>
      </c>
      <c r="Q80">
        <f t="shared" si="0"/>
        <v>2.2979507653053972E-3</v>
      </c>
      <c r="R80">
        <f t="shared" si="0"/>
        <v>6.1898743000465373E-4</v>
      </c>
      <c r="S80">
        <f t="shared" si="0"/>
        <v>0</v>
      </c>
      <c r="T80">
        <f t="shared" si="0"/>
        <v>9.4916851014489347E-4</v>
      </c>
      <c r="U80">
        <f t="shared" si="0"/>
        <v>2.8173759654283731E-3</v>
      </c>
      <c r="V80">
        <f t="shared" si="0"/>
        <v>7.4908188534462544E-3</v>
      </c>
      <c r="W80">
        <f t="shared" si="0"/>
        <v>1.0287538016880156E-2</v>
      </c>
      <c r="X80">
        <f t="shared" si="0"/>
        <v>8.1402003326995331E-3</v>
      </c>
      <c r="Y80">
        <f t="shared" si="0"/>
        <v>9.0643540594619477E-4</v>
      </c>
      <c r="Z80">
        <f t="shared" si="0"/>
        <v>2.9609793601000464E-3</v>
      </c>
      <c r="AA80">
        <f t="shared" si="0"/>
        <v>4.7327224263281994E-2</v>
      </c>
      <c r="AB80">
        <f t="shared" si="0"/>
        <v>1.7219829886657817E-4</v>
      </c>
      <c r="AC80">
        <f t="shared" si="0"/>
        <v>2.7867021314625759E-3</v>
      </c>
      <c r="AD80">
        <f t="shared" si="0"/>
        <v>4.3812957922131487E-3</v>
      </c>
      <c r="AE80">
        <f t="shared" si="0"/>
        <v>5.2082373724843187E-3</v>
      </c>
      <c r="AF80">
        <f t="shared" si="0"/>
        <v>2.067710215777611E-6</v>
      </c>
      <c r="AG80">
        <f t="shared" si="0"/>
        <v>0</v>
      </c>
      <c r="AH80">
        <f t="shared" si="0"/>
        <v>4.1214401649686711E-5</v>
      </c>
      <c r="AI80">
        <f t="shared" si="0"/>
        <v>3.0400142378431165E-3</v>
      </c>
      <c r="AJ80">
        <f t="shared" si="0"/>
        <v>1.0692200416591298E-3</v>
      </c>
      <c r="AK80">
        <f t="shared" si="0"/>
        <v>0</v>
      </c>
      <c r="AL80">
        <f t="shared" si="0"/>
        <v>1.0836761628617269E-3</v>
      </c>
      <c r="AM80">
        <f t="shared" si="0"/>
        <v>9.9679410493273813E-4</v>
      </c>
      <c r="AN80">
        <f t="shared" si="0"/>
        <v>0</v>
      </c>
      <c r="AO80">
        <f t="shared" si="0"/>
        <v>3.3583112957438731E-3</v>
      </c>
      <c r="AP80">
        <f t="shared" si="0"/>
        <v>98775.274534614146</v>
      </c>
      <c r="AQ80">
        <f t="shared" si="0"/>
        <v>337.77234766632972</v>
      </c>
      <c r="AR80">
        <f t="shared" si="0"/>
        <v>0</v>
      </c>
      <c r="AS80">
        <f t="shared" si="0"/>
        <v>61939.908494432268</v>
      </c>
      <c r="AT80">
        <f t="shared" si="0"/>
        <v>172482.17538782919</v>
      </c>
      <c r="AU80">
        <f t="shared" si="0"/>
        <v>47402.005609598367</v>
      </c>
    </row>
    <row r="81" spans="1:47" x14ac:dyDescent="0.25">
      <c r="A81" s="146"/>
      <c r="B81" s="1" t="s">
        <v>5</v>
      </c>
      <c r="C81" s="1" t="s">
        <v>5</v>
      </c>
      <c r="D81" s="1" t="s">
        <v>42</v>
      </c>
      <c r="E81">
        <f t="shared" si="0"/>
        <v>2.4737467365190191E-3</v>
      </c>
      <c r="F81">
        <f t="shared" si="0"/>
        <v>7.9459771040983607E-4</v>
      </c>
      <c r="G81">
        <f t="shared" si="0"/>
        <v>1.3025861533401328E-2</v>
      </c>
      <c r="H81">
        <f t="shared" si="0"/>
        <v>4.1843519838629653E-4</v>
      </c>
      <c r="I81">
        <f t="shared" si="0"/>
        <v>5.1170900301482814E-4</v>
      </c>
      <c r="J81">
        <f t="shared" si="0"/>
        <v>2.8358289886695878E-4</v>
      </c>
      <c r="K81">
        <f t="shared" si="0"/>
        <v>2.7404888770581908E-5</v>
      </c>
      <c r="L81">
        <f t="shared" si="0"/>
        <v>5.7065039233653069E-4</v>
      </c>
      <c r="M81">
        <f t="shared" si="0"/>
        <v>1.9670979822345922E-4</v>
      </c>
      <c r="N81">
        <f t="shared" si="0"/>
        <v>7.9166738473734102E-5</v>
      </c>
      <c r="O81">
        <f t="shared" si="0"/>
        <v>4.225164771647205E-5</v>
      </c>
      <c r="P81">
        <f t="shared" si="0"/>
        <v>3.5244133347893253E-3</v>
      </c>
      <c r="Q81">
        <f t="shared" si="0"/>
        <v>5.2490853823299109E-4</v>
      </c>
      <c r="R81">
        <f t="shared" si="0"/>
        <v>3.1135179075577269E-6</v>
      </c>
      <c r="S81">
        <f t="shared" si="0"/>
        <v>0</v>
      </c>
      <c r="T81">
        <f t="shared" si="0"/>
        <v>3.3931332399436318E-4</v>
      </c>
      <c r="U81">
        <f t="shared" si="0"/>
        <v>9.4504297532750051E-4</v>
      </c>
      <c r="V81">
        <f t="shared" si="0"/>
        <v>1.3856243208164275E-3</v>
      </c>
      <c r="W81">
        <f t="shared" si="0"/>
        <v>1.1059161171585031E-3</v>
      </c>
      <c r="X81">
        <f t="shared" si="0"/>
        <v>1.2426148148343042E-3</v>
      </c>
      <c r="Y81">
        <f t="shared" si="0"/>
        <v>7.2302834721411346E-6</v>
      </c>
      <c r="Z81">
        <f t="shared" si="0"/>
        <v>3.7272030072088447E-5</v>
      </c>
      <c r="AA81">
        <f t="shared" si="0"/>
        <v>8.8780040428688999E-4</v>
      </c>
      <c r="AB81">
        <f t="shared" si="0"/>
        <v>1.8654673914357317E-5</v>
      </c>
      <c r="AC81">
        <f t="shared" si="0"/>
        <v>1.3369939111652753E-6</v>
      </c>
      <c r="AD81">
        <f t="shared" si="0"/>
        <v>1.0633770473128683E-6</v>
      </c>
      <c r="AE81">
        <f t="shared" si="0"/>
        <v>5.8112501339072705E-6</v>
      </c>
      <c r="AF81">
        <f t="shared" si="0"/>
        <v>1.0543929111910335E-6</v>
      </c>
      <c r="AG81">
        <f t="shared" si="0"/>
        <v>1.6889953038568303E-7</v>
      </c>
      <c r="AH81">
        <f t="shared" si="0"/>
        <v>7.8336140176928723E-6</v>
      </c>
      <c r="AI81">
        <f t="shared" si="0"/>
        <v>1.5740720771487154E-6</v>
      </c>
      <c r="AJ81">
        <f t="shared" si="0"/>
        <v>2.502104626744246E-4</v>
      </c>
      <c r="AK81">
        <f t="shared" si="0"/>
        <v>0</v>
      </c>
      <c r="AL81">
        <f t="shared" si="0"/>
        <v>2.534339119931383E-4</v>
      </c>
      <c r="AM81">
        <f t="shared" si="0"/>
        <v>8.4720889581270701E-4</v>
      </c>
      <c r="AN81">
        <f t="shared" si="0"/>
        <v>0</v>
      </c>
      <c r="AO81">
        <f t="shared" si="0"/>
        <v>8.8670016403602143E-7</v>
      </c>
      <c r="AP81">
        <f t="shared" si="0"/>
        <v>59017.702100749826</v>
      </c>
      <c r="AQ81">
        <f t="shared" si="0"/>
        <v>0</v>
      </c>
      <c r="AR81">
        <f t="shared" si="0"/>
        <v>36352.098775916929</v>
      </c>
      <c r="AS81">
        <f t="shared" si="0"/>
        <v>61693.842441439068</v>
      </c>
      <c r="AT81">
        <f t="shared" si="0"/>
        <v>101950.5825618645</v>
      </c>
      <c r="AU81">
        <f t="shared" si="0"/>
        <v>61573.716088376561</v>
      </c>
    </row>
    <row r="82" spans="1:47" x14ac:dyDescent="0.25">
      <c r="A82" s="146"/>
      <c r="B82" s="1" t="s">
        <v>6</v>
      </c>
      <c r="C82" s="1" t="s">
        <v>6</v>
      </c>
      <c r="D82" s="1" t="s">
        <v>43</v>
      </c>
      <c r="E82">
        <f t="shared" si="0"/>
        <v>2.4182726560380997E-3</v>
      </c>
      <c r="F82">
        <f t="shared" si="0"/>
        <v>1.9609668602514384E-3</v>
      </c>
      <c r="G82">
        <f t="shared" si="0"/>
        <v>7.0935938913496109E-3</v>
      </c>
      <c r="H82">
        <f t="shared" si="0"/>
        <v>9.3889360139487888E-3</v>
      </c>
      <c r="I82">
        <f t="shared" si="0"/>
        <v>4.8124752028750792E-4</v>
      </c>
      <c r="J82">
        <f t="shared" si="0"/>
        <v>7.7980633336872918E-4</v>
      </c>
      <c r="K82">
        <f t="shared" si="0"/>
        <v>2.7326485066211982E-6</v>
      </c>
      <c r="L82">
        <f t="shared" si="0"/>
        <v>7.3481703370631857E-3</v>
      </c>
      <c r="M82">
        <f t="shared" si="0"/>
        <v>2.4192913129904309E-3</v>
      </c>
      <c r="N82">
        <f t="shared" si="0"/>
        <v>9.7872303207894923E-5</v>
      </c>
      <c r="O82">
        <f t="shared" si="0"/>
        <v>1.1514317267914243E-5</v>
      </c>
      <c r="P82">
        <f t="shared" si="0"/>
        <v>2.9475257899469172E-3</v>
      </c>
      <c r="Q82">
        <f t="shared" si="0"/>
        <v>9.2138373092851022E-4</v>
      </c>
      <c r="R82">
        <f t="shared" si="0"/>
        <v>2.6944406582923436E-6</v>
      </c>
      <c r="S82">
        <f t="shared" si="0"/>
        <v>0</v>
      </c>
      <c r="T82">
        <f t="shared" si="0"/>
        <v>1.9054662127543489E-4</v>
      </c>
      <c r="U82">
        <f t="shared" si="0"/>
        <v>7.2387622489981365E-5</v>
      </c>
      <c r="V82">
        <f t="shared" si="0"/>
        <v>7.8796076362097115E-5</v>
      </c>
      <c r="W82">
        <f t="shared" si="0"/>
        <v>3.9679370949848443E-4</v>
      </c>
      <c r="X82">
        <f t="shared" si="0"/>
        <v>5.1321871892694593E-4</v>
      </c>
      <c r="Y82">
        <f t="shared" si="0"/>
        <v>1.0907294560253249E-4</v>
      </c>
      <c r="Z82">
        <f t="shared" si="0"/>
        <v>7.2955818380338185E-4</v>
      </c>
      <c r="AA82">
        <f t="shared" si="0"/>
        <v>1.1714001725938502E-2</v>
      </c>
      <c r="AB82">
        <f t="shared" si="0"/>
        <v>1.0361674447408747E-5</v>
      </c>
      <c r="AC82">
        <f t="shared" si="0"/>
        <v>5.0836985292413819E-5</v>
      </c>
      <c r="AD82">
        <f t="shared" si="0"/>
        <v>9.6484961018339024E-5</v>
      </c>
      <c r="AE82">
        <f t="shared" si="0"/>
        <v>1.1762838988015579E-4</v>
      </c>
      <c r="AF82">
        <f t="shared" si="0"/>
        <v>7.3697955211028246E-7</v>
      </c>
      <c r="AG82">
        <f t="shared" si="0"/>
        <v>0</v>
      </c>
      <c r="AH82">
        <f t="shared" si="0"/>
        <v>1.8694826819166923E-6</v>
      </c>
      <c r="AI82">
        <f t="shared" si="0"/>
        <v>5.4218985093730717E-5</v>
      </c>
      <c r="AJ82">
        <f t="shared" si="0"/>
        <v>2.908881902040511E-6</v>
      </c>
      <c r="AK82">
        <f t="shared" si="0"/>
        <v>0</v>
      </c>
      <c r="AL82">
        <f t="shared" si="0"/>
        <v>3.0387705672244359E-6</v>
      </c>
      <c r="AM82">
        <f t="shared" si="0"/>
        <v>2.5959666807103541E-4</v>
      </c>
      <c r="AN82">
        <f t="shared" si="0"/>
        <v>0</v>
      </c>
      <c r="AO82">
        <f t="shared" si="0"/>
        <v>4.6479745077624801E-5</v>
      </c>
      <c r="AP82">
        <f t="shared" si="0"/>
        <v>0</v>
      </c>
      <c r="AQ82">
        <f t="shared" si="0"/>
        <v>0</v>
      </c>
      <c r="AR82">
        <f t="shared" si="0"/>
        <v>4.0686662842642719E-4</v>
      </c>
      <c r="AS82">
        <f t="shared" si="0"/>
        <v>3339.7659416551251</v>
      </c>
      <c r="AT82">
        <f t="shared" si="0"/>
        <v>5545.1958142291587</v>
      </c>
      <c r="AU82">
        <f t="shared" si="0"/>
        <v>2360.9353890798002</v>
      </c>
    </row>
    <row r="83" spans="1:47" x14ac:dyDescent="0.25">
      <c r="A83" s="146"/>
      <c r="B83" s="1" t="s">
        <v>7</v>
      </c>
      <c r="C83" s="1" t="s">
        <v>7</v>
      </c>
      <c r="D83" s="1" t="s">
        <v>44</v>
      </c>
      <c r="E83">
        <f t="shared" si="0"/>
        <v>1.1983400812909054E-3</v>
      </c>
      <c r="F83">
        <f t="shared" si="0"/>
        <v>4.4511773922980018E-4</v>
      </c>
      <c r="G83">
        <f t="shared" si="0"/>
        <v>2.3644774512658062E-3</v>
      </c>
      <c r="H83">
        <f t="shared" si="0"/>
        <v>1.0366124853958342E-2</v>
      </c>
      <c r="I83">
        <f t="shared" si="0"/>
        <v>0.10475916614394162</v>
      </c>
      <c r="J83">
        <f t="shared" si="0"/>
        <v>5.2137497271143398E-4</v>
      </c>
      <c r="K83">
        <f t="shared" si="0"/>
        <v>1.6807645118454846E-4</v>
      </c>
      <c r="L83">
        <f t="shared" si="0"/>
        <v>7.5392058922367554E-4</v>
      </c>
      <c r="M83">
        <f t="shared" si="0"/>
        <v>8.0802662371177612E-4</v>
      </c>
      <c r="N83">
        <f t="shared" si="0"/>
        <v>2.5911238075588777E-3</v>
      </c>
      <c r="O83">
        <f t="shared" si="0"/>
        <v>2.2320521915417117E-2</v>
      </c>
      <c r="P83">
        <f t="shared" si="0"/>
        <v>1.8139399950002724E-3</v>
      </c>
      <c r="Q83">
        <f t="shared" si="0"/>
        <v>5.2995832440935774E-2</v>
      </c>
      <c r="R83">
        <f t="shared" si="0"/>
        <v>3.830073943548795E-7</v>
      </c>
      <c r="S83">
        <f t="shared" si="0"/>
        <v>0</v>
      </c>
      <c r="T83">
        <f t="shared" si="0"/>
        <v>6.5478554386583666E-4</v>
      </c>
      <c r="U83">
        <f t="shared" si="0"/>
        <v>5.4930208610940172E-4</v>
      </c>
      <c r="V83">
        <f t="shared" si="0"/>
        <v>4.2392183799156651E-7</v>
      </c>
      <c r="W83">
        <f t="shared" si="0"/>
        <v>2.0513911163639773E-4</v>
      </c>
      <c r="X83">
        <f t="shared" si="0"/>
        <v>7.026591575192096E-4</v>
      </c>
      <c r="Y83">
        <f t="shared" si="0"/>
        <v>6.7780108822239956E-4</v>
      </c>
      <c r="Z83">
        <f t="shared" si="0"/>
        <v>3.9940406063457837E-4</v>
      </c>
      <c r="AA83">
        <f t="shared" si="0"/>
        <v>1.1789545575632322E-3</v>
      </c>
      <c r="AB83">
        <f t="shared" si="0"/>
        <v>9.1916613668903771E-4</v>
      </c>
      <c r="AC83">
        <f t="shared" si="0"/>
        <v>4.8045910039144558E-5</v>
      </c>
      <c r="AD83">
        <f t="shared" si="0"/>
        <v>5.9391944553316104E-5</v>
      </c>
      <c r="AE83">
        <f t="shared" si="0"/>
        <v>6.3536590224989116E-4</v>
      </c>
      <c r="AF83">
        <f t="shared" si="0"/>
        <v>5.3203139115070197E-4</v>
      </c>
      <c r="AG83">
        <f t="shared" si="0"/>
        <v>1.852551113990094E-5</v>
      </c>
      <c r="AH83">
        <f t="shared" si="0"/>
        <v>3.6336226681558288E-3</v>
      </c>
      <c r="AI83">
        <f t="shared" si="0"/>
        <v>6.7339461155658175E-5</v>
      </c>
      <c r="AJ83">
        <f t="shared" si="0"/>
        <v>1.4810249957883846E-2</v>
      </c>
      <c r="AK83">
        <f t="shared" si="0"/>
        <v>0</v>
      </c>
      <c r="AL83">
        <f t="shared" si="0"/>
        <v>1.4969595828492386E-2</v>
      </c>
      <c r="AM83">
        <f t="shared" si="0"/>
        <v>6.6791266677658865E-3</v>
      </c>
      <c r="AN83">
        <f t="shared" si="0"/>
        <v>0</v>
      </c>
      <c r="AO83">
        <f t="shared" si="0"/>
        <v>1.500109482642428E-4</v>
      </c>
      <c r="AP83">
        <f t="shared" si="0"/>
        <v>3855.6870459373781</v>
      </c>
      <c r="AQ83">
        <f t="shared" si="0"/>
        <v>0</v>
      </c>
      <c r="AR83">
        <f t="shared" si="0"/>
        <v>0.4550543284598989</v>
      </c>
      <c r="AS83">
        <f t="shared" si="0"/>
        <v>3286.4062093040811</v>
      </c>
      <c r="AT83">
        <f t="shared" si="0"/>
        <v>24479.232920874179</v>
      </c>
      <c r="AU83">
        <f t="shared" si="0"/>
        <v>5286.0694021568979</v>
      </c>
    </row>
    <row r="84" spans="1:47" x14ac:dyDescent="0.25">
      <c r="A84" s="146"/>
      <c r="B84" s="1" t="s">
        <v>8</v>
      </c>
      <c r="C84" s="1" t="s">
        <v>8</v>
      </c>
      <c r="D84" s="1" t="s">
        <v>45</v>
      </c>
      <c r="E84">
        <f t="shared" si="0"/>
        <v>4.8645549717310603E-3</v>
      </c>
      <c r="F84">
        <f t="shared" si="0"/>
        <v>6.9524933038261766E-3</v>
      </c>
      <c r="G84">
        <f t="shared" si="0"/>
        <v>1.9925872315863982E-3</v>
      </c>
      <c r="H84">
        <f t="shared" si="0"/>
        <v>1.045766290697701E-2</v>
      </c>
      <c r="I84">
        <f t="shared" si="0"/>
        <v>5.5549071197120263E-3</v>
      </c>
      <c r="J84">
        <f t="shared" si="0"/>
        <v>0.12701939618105604</v>
      </c>
      <c r="K84">
        <f t="shared" si="0"/>
        <v>3.0293742114639814E-3</v>
      </c>
      <c r="L84">
        <f t="shared" si="0"/>
        <v>6.7248003383404056E-3</v>
      </c>
      <c r="M84">
        <f t="shared" si="0"/>
        <v>1.7236877905636841E-2</v>
      </c>
      <c r="N84">
        <f t="shared" si="0"/>
        <v>7.1667272101098769E-4</v>
      </c>
      <c r="O84">
        <f t="shared" si="0"/>
        <v>1.1900997987111558E-3</v>
      </c>
      <c r="P84">
        <f t="shared" si="0"/>
        <v>3.692563832404809E-3</v>
      </c>
      <c r="Q84">
        <f t="shared" si="0"/>
        <v>2.1521831815253419E-3</v>
      </c>
      <c r="R84">
        <f t="shared" si="0"/>
        <v>7.0894345714949401E-5</v>
      </c>
      <c r="S84">
        <f t="shared" si="0"/>
        <v>0</v>
      </c>
      <c r="T84">
        <f t="shared" si="0"/>
        <v>5.528906445872242E-4</v>
      </c>
      <c r="U84">
        <f t="shared" si="0"/>
        <v>1.526326313123133E-3</v>
      </c>
      <c r="V84">
        <f t="shared" si="0"/>
        <v>6.5561123669922821E-4</v>
      </c>
      <c r="W84">
        <f t="shared" si="0"/>
        <v>7.4717946218938493E-3</v>
      </c>
      <c r="X84">
        <f t="shared" si="0"/>
        <v>6.0275165172416914E-3</v>
      </c>
      <c r="Y84">
        <f t="shared" si="0"/>
        <v>5.915209446433683E-4</v>
      </c>
      <c r="Z84">
        <f t="shared" si="0"/>
        <v>3.9990910522002899E-3</v>
      </c>
      <c r="AA84">
        <f t="shared" si="0"/>
        <v>1.0140177325962917E-2</v>
      </c>
      <c r="AB84">
        <f t="shared" si="0"/>
        <v>7.0907019896025584E-4</v>
      </c>
      <c r="AC84">
        <f t="shared" si="0"/>
        <v>6.7650207051920386E-5</v>
      </c>
      <c r="AD84">
        <f t="shared" si="0"/>
        <v>7.5517243087113199E-5</v>
      </c>
      <c r="AE84">
        <f t="shared" si="0"/>
        <v>4.1029464596840779E-4</v>
      </c>
      <c r="AF84">
        <f t="shared" si="0"/>
        <v>2.2939426316956617E-4</v>
      </c>
      <c r="AG84">
        <f t="shared" si="0"/>
        <v>4.2845044435481654E-6</v>
      </c>
      <c r="AH84">
        <f t="shared" si="0"/>
        <v>9.9240568567226378E-4</v>
      </c>
      <c r="AI84">
        <f t="shared" si="0"/>
        <v>8.6187889403626844E-5</v>
      </c>
      <c r="AJ84">
        <f t="shared" si="0"/>
        <v>3.1976100311862526E-4</v>
      </c>
      <c r="AK84">
        <f t="shared" si="0"/>
        <v>0</v>
      </c>
      <c r="AL84">
        <f t="shared" si="0"/>
        <v>3.260853031151591E-4</v>
      </c>
      <c r="AM84">
        <f t="shared" si="0"/>
        <v>3.5935150585858083E-3</v>
      </c>
      <c r="AN84">
        <f t="shared" si="0"/>
        <v>0</v>
      </c>
      <c r="AO84">
        <f t="shared" si="0"/>
        <v>1.7674790036353378E-4</v>
      </c>
      <c r="AP84">
        <f t="shared" si="0"/>
        <v>10490.59739725836</v>
      </c>
      <c r="AQ84">
        <f t="shared" si="0"/>
        <v>0</v>
      </c>
      <c r="AR84">
        <f t="shared" si="0"/>
        <v>17157.049317000001</v>
      </c>
      <c r="AS84">
        <f t="shared" ref="AS84:AU99" si="1">AS10+AS47</f>
        <v>10768.347929335871</v>
      </c>
      <c r="AT84">
        <f t="shared" si="1"/>
        <v>59072.290848336277</v>
      </c>
      <c r="AU84">
        <f t="shared" si="1"/>
        <v>12104.375084506541</v>
      </c>
    </row>
    <row r="85" spans="1:47" x14ac:dyDescent="0.25">
      <c r="A85" s="146"/>
      <c r="B85" s="1" t="s">
        <v>9</v>
      </c>
      <c r="C85" s="1" t="s">
        <v>9</v>
      </c>
      <c r="D85" s="1" t="s">
        <v>46</v>
      </c>
      <c r="E85">
        <f t="shared" ref="E85:AT91" si="2">E11+E48</f>
        <v>4.7340837184292137E-3</v>
      </c>
      <c r="F85">
        <f t="shared" si="2"/>
        <v>4.5242819486363689E-4</v>
      </c>
      <c r="G85">
        <f t="shared" si="2"/>
        <v>0</v>
      </c>
      <c r="H85">
        <f t="shared" si="2"/>
        <v>2.4888776306073112E-5</v>
      </c>
      <c r="I85">
        <f t="shared" si="2"/>
        <v>2.012828900835256E-5</v>
      </c>
      <c r="J85">
        <f t="shared" si="2"/>
        <v>6.7793982888032502E-6</v>
      </c>
      <c r="K85">
        <f t="shared" si="2"/>
        <v>0</v>
      </c>
      <c r="L85">
        <f t="shared" si="2"/>
        <v>9.068515573850429E-5</v>
      </c>
      <c r="M85">
        <f t="shared" si="2"/>
        <v>4.6859356192182277E-4</v>
      </c>
      <c r="N85">
        <f t="shared" si="2"/>
        <v>0</v>
      </c>
      <c r="O85">
        <f t="shared" si="2"/>
        <v>8.6409764211098353E-5</v>
      </c>
      <c r="P85">
        <f t="shared" si="2"/>
        <v>6.0047874450019047E-6</v>
      </c>
      <c r="Q85">
        <f t="shared" si="2"/>
        <v>3.3736654377988818E-5</v>
      </c>
      <c r="R85">
        <f t="shared" si="2"/>
        <v>3.683279347406979E-9</v>
      </c>
      <c r="S85">
        <f t="shared" si="2"/>
        <v>0</v>
      </c>
      <c r="T85">
        <f t="shared" si="2"/>
        <v>2.4452298377832018E-6</v>
      </c>
      <c r="U85">
        <f t="shared" si="2"/>
        <v>0</v>
      </c>
      <c r="V85">
        <f t="shared" si="2"/>
        <v>0</v>
      </c>
      <c r="W85">
        <f t="shared" si="2"/>
        <v>7.7399309005472376E-6</v>
      </c>
      <c r="X85">
        <f t="shared" si="2"/>
        <v>1.0448134499313216E-5</v>
      </c>
      <c r="Y85">
        <f t="shared" si="2"/>
        <v>1.3616339266879431E-4</v>
      </c>
      <c r="Z85">
        <f t="shared" si="2"/>
        <v>2.6351978848297371E-6</v>
      </c>
      <c r="AA85">
        <f t="shared" si="2"/>
        <v>1.4201670883294242E-4</v>
      </c>
      <c r="AB85">
        <f t="shared" si="2"/>
        <v>2.3578065284894E-4</v>
      </c>
      <c r="AC85">
        <f t="shared" si="2"/>
        <v>7.1108510618121134E-5</v>
      </c>
      <c r="AD85">
        <f t="shared" si="2"/>
        <v>6.5188064347565064E-5</v>
      </c>
      <c r="AE85">
        <f t="shared" si="2"/>
        <v>6.7133692798139423E-4</v>
      </c>
      <c r="AF85">
        <f t="shared" si="2"/>
        <v>5.587438084766359E-4</v>
      </c>
      <c r="AG85">
        <f t="shared" si="2"/>
        <v>0</v>
      </c>
      <c r="AH85">
        <f t="shared" si="2"/>
        <v>1.2066838729336573E-3</v>
      </c>
      <c r="AI85">
        <f t="shared" si="2"/>
        <v>1.0493525615908779E-4</v>
      </c>
      <c r="AJ85">
        <f t="shared" si="2"/>
        <v>9.2744801908472135E-10</v>
      </c>
      <c r="AK85">
        <f t="shared" si="2"/>
        <v>0</v>
      </c>
      <c r="AL85">
        <f t="shared" si="2"/>
        <v>0</v>
      </c>
      <c r="AM85">
        <f t="shared" si="2"/>
        <v>2.3994955420715508E-6</v>
      </c>
      <c r="AN85">
        <f t="shared" si="2"/>
        <v>0</v>
      </c>
      <c r="AO85">
        <f t="shared" si="2"/>
        <v>4.9389470812383157E-5</v>
      </c>
      <c r="AP85">
        <f t="shared" si="2"/>
        <v>21.784715443568782</v>
      </c>
      <c r="AQ85">
        <f t="shared" si="2"/>
        <v>43.823322436352008</v>
      </c>
      <c r="AR85">
        <f t="shared" si="2"/>
        <v>0</v>
      </c>
      <c r="AS85">
        <f t="shared" si="2"/>
        <v>249.73539219838321</v>
      </c>
      <c r="AT85">
        <f t="shared" si="2"/>
        <v>453.33547252103477</v>
      </c>
      <c r="AU85">
        <f t="shared" si="1"/>
        <v>458.61395400714139</v>
      </c>
    </row>
    <row r="86" spans="1:47" x14ac:dyDescent="0.25">
      <c r="A86" s="146"/>
      <c r="B86" s="1" t="s">
        <v>10</v>
      </c>
      <c r="C86" s="1" t="s">
        <v>10</v>
      </c>
      <c r="D86" s="1" t="s">
        <v>47</v>
      </c>
      <c r="E86">
        <f t="shared" si="2"/>
        <v>1.7448767083548342E-2</v>
      </c>
      <c r="F86">
        <f t="shared" si="2"/>
        <v>5.1228972951170484E-3</v>
      </c>
      <c r="G86">
        <f t="shared" si="2"/>
        <v>3.1472195294439246E-3</v>
      </c>
      <c r="H86">
        <f t="shared" si="2"/>
        <v>2.0875726924350795E-2</v>
      </c>
      <c r="I86">
        <f t="shared" si="2"/>
        <v>3.8279336015529693E-3</v>
      </c>
      <c r="J86">
        <f t="shared" si="2"/>
        <v>7.3518297677071685E-3</v>
      </c>
      <c r="K86">
        <f t="shared" si="2"/>
        <v>1.6278818248398906E-2</v>
      </c>
      <c r="L86">
        <f t="shared" si="2"/>
        <v>3.3306336909013572E-2</v>
      </c>
      <c r="M86">
        <f t="shared" si="2"/>
        <v>6.0069154255490614E-2</v>
      </c>
      <c r="N86">
        <f t="shared" si="2"/>
        <v>2.703385543620397E-3</v>
      </c>
      <c r="O86">
        <f t="shared" si="2"/>
        <v>1.4239080959564217E-2</v>
      </c>
      <c r="P86">
        <f t="shared" si="2"/>
        <v>4.7999356726234378E-3</v>
      </c>
      <c r="Q86">
        <f t="shared" si="2"/>
        <v>4.5003072118790788E-3</v>
      </c>
      <c r="R86">
        <f t="shared" si="2"/>
        <v>1.8881262009148858E-4</v>
      </c>
      <c r="S86">
        <f t="shared" si="2"/>
        <v>0</v>
      </c>
      <c r="T86">
        <f t="shared" si="2"/>
        <v>5.3258810291279892E-5</v>
      </c>
      <c r="U86">
        <f t="shared" si="2"/>
        <v>4.1593005833432311E-4</v>
      </c>
      <c r="V86">
        <f t="shared" si="2"/>
        <v>4.1953921413732134E-4</v>
      </c>
      <c r="W86">
        <f t="shared" si="2"/>
        <v>8.8594379321994745E-4</v>
      </c>
      <c r="X86">
        <f t="shared" si="2"/>
        <v>5.1695194843862256E-3</v>
      </c>
      <c r="Y86">
        <f t="shared" si="2"/>
        <v>6.6038535946344568E-2</v>
      </c>
      <c r="Z86">
        <f t="shared" si="2"/>
        <v>1.5109613410687851E-3</v>
      </c>
      <c r="AA86">
        <f t="shared" si="2"/>
        <v>5.2159663138800064E-2</v>
      </c>
      <c r="AB86">
        <f t="shared" si="2"/>
        <v>5.30865090109709E-3</v>
      </c>
      <c r="AC86">
        <f t="shared" si="2"/>
        <v>1.0417333032489689E-2</v>
      </c>
      <c r="AD86">
        <f t="shared" si="2"/>
        <v>3.3175259986160991E-3</v>
      </c>
      <c r="AE86">
        <f t="shared" si="2"/>
        <v>3.2781136029809551E-3</v>
      </c>
      <c r="AF86">
        <f t="shared" si="2"/>
        <v>4.148392265308584E-3</v>
      </c>
      <c r="AG86">
        <f t="shared" si="2"/>
        <v>1.4043898424946128E-4</v>
      </c>
      <c r="AH86">
        <f t="shared" si="2"/>
        <v>1.609748233491208E-2</v>
      </c>
      <c r="AI86">
        <f t="shared" si="2"/>
        <v>7.3540484345492934E-3</v>
      </c>
      <c r="AJ86">
        <f t="shared" si="2"/>
        <v>8.2738005465371633E-2</v>
      </c>
      <c r="AK86">
        <f t="shared" si="2"/>
        <v>0</v>
      </c>
      <c r="AL86">
        <f t="shared" si="2"/>
        <v>8.3627934696619957E-2</v>
      </c>
      <c r="AM86">
        <f t="shared" si="2"/>
        <v>5.0001301998859778E-3</v>
      </c>
      <c r="AN86">
        <f t="shared" si="2"/>
        <v>0</v>
      </c>
      <c r="AO86">
        <f t="shared" si="2"/>
        <v>4.3046658435697575E-3</v>
      </c>
      <c r="AP86">
        <f t="shared" si="2"/>
        <v>10019.705760942004</v>
      </c>
      <c r="AQ86">
        <f t="shared" si="2"/>
        <v>3075.1047788207106</v>
      </c>
      <c r="AR86">
        <f t="shared" si="2"/>
        <v>0</v>
      </c>
      <c r="AS86">
        <f t="shared" si="2"/>
        <v>24571.907861048461</v>
      </c>
      <c r="AT86">
        <f t="shared" si="2"/>
        <v>38797.279728343739</v>
      </c>
      <c r="AU86">
        <f t="shared" si="1"/>
        <v>22290.251615512188</v>
      </c>
    </row>
    <row r="87" spans="1:47" x14ac:dyDescent="0.25">
      <c r="A87" s="146"/>
      <c r="B87" s="1" t="s">
        <v>11</v>
      </c>
      <c r="C87" s="1" t="s">
        <v>11</v>
      </c>
      <c r="D87" s="1" t="s">
        <v>48</v>
      </c>
      <c r="E87">
        <f t="shared" si="2"/>
        <v>4.1118114212654964E-3</v>
      </c>
      <c r="F87">
        <f t="shared" si="2"/>
        <v>9.950554439915011E-3</v>
      </c>
      <c r="G87">
        <f t="shared" si="2"/>
        <v>0.1433961793652597</v>
      </c>
      <c r="H87">
        <f t="shared" si="2"/>
        <v>2.0833025672286468E-2</v>
      </c>
      <c r="I87">
        <f t="shared" si="2"/>
        <v>4.3390338242000996E-3</v>
      </c>
      <c r="J87">
        <f t="shared" si="2"/>
        <v>1.5006239365861151E-2</v>
      </c>
      <c r="K87">
        <f t="shared" si="2"/>
        <v>2.0482689893043878E-3</v>
      </c>
      <c r="L87">
        <f t="shared" si="2"/>
        <v>3.1206855299915688E-2</v>
      </c>
      <c r="M87">
        <f t="shared" si="2"/>
        <v>0.12472415041152091</v>
      </c>
      <c r="N87">
        <f t="shared" si="2"/>
        <v>5.8676056975543196E-3</v>
      </c>
      <c r="O87">
        <f t="shared" si="2"/>
        <v>3.3650119845241521E-3</v>
      </c>
      <c r="P87">
        <f t="shared" si="2"/>
        <v>1.9830905538736336E-2</v>
      </c>
      <c r="Q87">
        <f t="shared" si="2"/>
        <v>2.1942657712307773E-2</v>
      </c>
      <c r="R87">
        <f t="shared" si="2"/>
        <v>7.0346066694891725E-4</v>
      </c>
      <c r="S87">
        <f t="shared" si="2"/>
        <v>0</v>
      </c>
      <c r="T87">
        <f t="shared" si="2"/>
        <v>4.7329891522974099E-3</v>
      </c>
      <c r="U87">
        <f t="shared" si="2"/>
        <v>2.1342388624596307E-3</v>
      </c>
      <c r="V87">
        <f t="shared" si="2"/>
        <v>1.6571917351128329E-3</v>
      </c>
      <c r="W87">
        <f t="shared" si="2"/>
        <v>1.3866252193120397E-3</v>
      </c>
      <c r="X87">
        <f t="shared" si="2"/>
        <v>6.2779765269034365E-4</v>
      </c>
      <c r="Y87">
        <f t="shared" si="2"/>
        <v>2.1064361113782401E-3</v>
      </c>
      <c r="Z87">
        <f t="shared" si="2"/>
        <v>4.3543671866979414E-3</v>
      </c>
      <c r="AA87">
        <f t="shared" si="2"/>
        <v>6.7864862068468951E-2</v>
      </c>
      <c r="AB87">
        <f t="shared" si="2"/>
        <v>1.1440913733128137E-3</v>
      </c>
      <c r="AC87">
        <f t="shared" si="2"/>
        <v>7.0959578034676101E-3</v>
      </c>
      <c r="AD87">
        <f t="shared" si="2"/>
        <v>8.3521299324728644E-3</v>
      </c>
      <c r="AE87">
        <f t="shared" si="2"/>
        <v>1.360710276714776E-2</v>
      </c>
      <c r="AF87">
        <f t="shared" si="2"/>
        <v>3.616092308343422E-5</v>
      </c>
      <c r="AG87">
        <f t="shared" si="2"/>
        <v>0</v>
      </c>
      <c r="AH87">
        <f t="shared" si="2"/>
        <v>2.3686377214937691E-4</v>
      </c>
      <c r="AI87">
        <f t="shared" si="2"/>
        <v>7.651100827977101E-3</v>
      </c>
      <c r="AJ87">
        <f t="shared" si="2"/>
        <v>2.4382778582591122E-2</v>
      </c>
      <c r="AK87">
        <f t="shared" si="2"/>
        <v>0</v>
      </c>
      <c r="AL87">
        <f t="shared" si="2"/>
        <v>2.4644950891816349E-2</v>
      </c>
      <c r="AM87">
        <f t="shared" si="2"/>
        <v>3.4881234765890392E-3</v>
      </c>
      <c r="AN87">
        <f t="shared" si="2"/>
        <v>0</v>
      </c>
      <c r="AO87">
        <f t="shared" si="2"/>
        <v>7.8743866728209176E-3</v>
      </c>
      <c r="AP87">
        <f t="shared" si="2"/>
        <v>6399.9607684824741</v>
      </c>
      <c r="AQ87">
        <f t="shared" si="2"/>
        <v>43061.461144375207</v>
      </c>
      <c r="AR87">
        <f t="shared" si="2"/>
        <v>0</v>
      </c>
      <c r="AS87">
        <f t="shared" si="2"/>
        <v>24384.256399467231</v>
      </c>
      <c r="AT87">
        <f t="shared" si="2"/>
        <v>99992.04113920356</v>
      </c>
      <c r="AU87">
        <f t="shared" si="1"/>
        <v>25500.267749799372</v>
      </c>
    </row>
    <row r="88" spans="1:47" x14ac:dyDescent="0.25">
      <c r="A88" s="146"/>
      <c r="B88" s="1" t="s">
        <v>12</v>
      </c>
      <c r="C88" s="1">
        <v>10</v>
      </c>
      <c r="D88" s="1" t="s">
        <v>49</v>
      </c>
      <c r="E88">
        <f t="shared" si="2"/>
        <v>7.8618469071414093E-4</v>
      </c>
      <c r="F88">
        <f t="shared" si="2"/>
        <v>4.8130169358222448E-5</v>
      </c>
      <c r="G88">
        <f t="shared" si="2"/>
        <v>2.0221153515428102E-2</v>
      </c>
      <c r="H88">
        <f t="shared" si="2"/>
        <v>0</v>
      </c>
      <c r="I88">
        <f t="shared" si="2"/>
        <v>1.3378142308213881E-2</v>
      </c>
      <c r="J88">
        <f t="shared" si="2"/>
        <v>3.4477958026839001E-4</v>
      </c>
      <c r="K88">
        <f t="shared" si="2"/>
        <v>1.5518136210280154E-7</v>
      </c>
      <c r="L88">
        <f t="shared" si="2"/>
        <v>7.334249268701544E-4</v>
      </c>
      <c r="M88">
        <f t="shared" si="2"/>
        <v>2.386118036607533E-3</v>
      </c>
      <c r="N88">
        <f t="shared" si="2"/>
        <v>6.8340072500451265E-2</v>
      </c>
      <c r="O88">
        <f t="shared" si="2"/>
        <v>6.1413205600218331E-5</v>
      </c>
      <c r="P88">
        <f t="shared" si="2"/>
        <v>2.5058595058458137E-2</v>
      </c>
      <c r="Q88">
        <f t="shared" si="2"/>
        <v>9.6615830785266726E-3</v>
      </c>
      <c r="R88">
        <f t="shared" si="2"/>
        <v>3.6571845780931225E-5</v>
      </c>
      <c r="S88">
        <f t="shared" si="2"/>
        <v>0</v>
      </c>
      <c r="T88">
        <f t="shared" si="2"/>
        <v>1.0769063209612177E-7</v>
      </c>
      <c r="U88">
        <f t="shared" si="2"/>
        <v>1.7217563898687918E-5</v>
      </c>
      <c r="V88">
        <f t="shared" si="2"/>
        <v>2.9723363881167641E-6</v>
      </c>
      <c r="W88">
        <f t="shared" si="2"/>
        <v>3.7828468663333472E-4</v>
      </c>
      <c r="X88">
        <f t="shared" si="2"/>
        <v>4.6993530446276517E-7</v>
      </c>
      <c r="Y88">
        <f t="shared" si="2"/>
        <v>1.0344709339927408E-3</v>
      </c>
      <c r="Z88">
        <f t="shared" si="2"/>
        <v>1.3039745518224116E-4</v>
      </c>
      <c r="AA88">
        <f t="shared" si="2"/>
        <v>1.1486623917249192E-3</v>
      </c>
      <c r="AB88">
        <f t="shared" si="2"/>
        <v>2.0365227564404911E-4</v>
      </c>
      <c r="AC88">
        <f t="shared" si="2"/>
        <v>1.1441964091460431E-4</v>
      </c>
      <c r="AD88">
        <f t="shared" si="2"/>
        <v>1.382741168067622E-4</v>
      </c>
      <c r="AE88">
        <f t="shared" si="2"/>
        <v>1.580205785551338E-4</v>
      </c>
      <c r="AF88">
        <f t="shared" si="2"/>
        <v>3.036718018785298E-7</v>
      </c>
      <c r="AG88">
        <f t="shared" si="2"/>
        <v>0</v>
      </c>
      <c r="AH88">
        <f t="shared" si="2"/>
        <v>1.2684534755739623E-6</v>
      </c>
      <c r="AI88">
        <f t="shared" si="2"/>
        <v>1.2653431809366247E-4</v>
      </c>
      <c r="AJ88">
        <f t="shared" si="2"/>
        <v>5.164322920162476E-4</v>
      </c>
      <c r="AK88">
        <f t="shared" si="2"/>
        <v>0</v>
      </c>
      <c r="AL88">
        <f t="shared" si="2"/>
        <v>5.2198513890545483E-4</v>
      </c>
      <c r="AM88">
        <f t="shared" si="2"/>
        <v>3.3730335372874861E-6</v>
      </c>
      <c r="AN88">
        <f t="shared" si="2"/>
        <v>0</v>
      </c>
      <c r="AO88">
        <f t="shared" si="2"/>
        <v>1.0995895785825531E-4</v>
      </c>
      <c r="AP88">
        <f t="shared" si="2"/>
        <v>6.964457550511987E-3</v>
      </c>
      <c r="AQ88">
        <f t="shared" si="2"/>
        <v>0</v>
      </c>
      <c r="AR88">
        <f t="shared" si="2"/>
        <v>208.8342954388076</v>
      </c>
      <c r="AS88">
        <f t="shared" si="2"/>
        <v>15697.630655736381</v>
      </c>
      <c r="AT88">
        <f t="shared" si="2"/>
        <v>25157.834259917479</v>
      </c>
      <c r="AU88">
        <f t="shared" si="1"/>
        <v>9140.1857931893592</v>
      </c>
    </row>
    <row r="89" spans="1:47" x14ac:dyDescent="0.25">
      <c r="A89" s="146"/>
      <c r="B89" s="1" t="s">
        <v>13</v>
      </c>
      <c r="C89" s="1">
        <v>11</v>
      </c>
      <c r="D89" s="1" t="s">
        <v>50</v>
      </c>
      <c r="E89">
        <f t="shared" si="2"/>
        <v>9.3197215943111886E-7</v>
      </c>
      <c r="F89">
        <f t="shared" si="2"/>
        <v>1.9421822214565345E-4</v>
      </c>
      <c r="G89">
        <f t="shared" si="2"/>
        <v>1.26255970113636E-2</v>
      </c>
      <c r="H89">
        <f t="shared" si="2"/>
        <v>6.0833797440600235E-3</v>
      </c>
      <c r="I89">
        <f t="shared" si="2"/>
        <v>3.2789641641007674E-3</v>
      </c>
      <c r="J89">
        <f t="shared" si="2"/>
        <v>1.1529680403593108E-3</v>
      </c>
      <c r="K89">
        <f t="shared" si="2"/>
        <v>0</v>
      </c>
      <c r="L89">
        <f t="shared" si="2"/>
        <v>8.5212902242738538E-3</v>
      </c>
      <c r="M89">
        <f t="shared" si="2"/>
        <v>2.9266326300475222E-3</v>
      </c>
      <c r="N89">
        <f t="shared" si="2"/>
        <v>8.5953655072559879E-3</v>
      </c>
      <c r="O89">
        <f t="shared" si="2"/>
        <v>0.22180558134569278</v>
      </c>
      <c r="P89">
        <f t="shared" si="2"/>
        <v>2.0213671652080933E-2</v>
      </c>
      <c r="Q89">
        <f t="shared" si="2"/>
        <v>7.5748518394616673E-3</v>
      </c>
      <c r="R89">
        <f t="shared" si="2"/>
        <v>1.2719601156966104E-9</v>
      </c>
      <c r="S89">
        <f t="shared" si="2"/>
        <v>0</v>
      </c>
      <c r="T89">
        <f t="shared" si="2"/>
        <v>3.2894186384261798E-9</v>
      </c>
      <c r="U89">
        <f t="shared" si="2"/>
        <v>3.8413475917411691E-4</v>
      </c>
      <c r="V89">
        <f t="shared" si="2"/>
        <v>2.1510801476518259E-6</v>
      </c>
      <c r="W89">
        <f t="shared" si="2"/>
        <v>8.9627763479786459E-5</v>
      </c>
      <c r="X89">
        <f t="shared" si="2"/>
        <v>3.1382237578229213E-7</v>
      </c>
      <c r="Y89">
        <f t="shared" si="2"/>
        <v>2.6483036309216346E-4</v>
      </c>
      <c r="Z89">
        <f t="shared" si="2"/>
        <v>8.4673623526749012E-4</v>
      </c>
      <c r="AA89">
        <f t="shared" si="2"/>
        <v>1.3345762005723984E-2</v>
      </c>
      <c r="AB89">
        <f t="shared" si="2"/>
        <v>6.5086347260706297E-4</v>
      </c>
      <c r="AC89">
        <f t="shared" si="2"/>
        <v>1.7797936888765084E-5</v>
      </c>
      <c r="AD89">
        <f t="shared" si="2"/>
        <v>2.0349304438641866E-5</v>
      </c>
      <c r="AE89">
        <f t="shared" si="2"/>
        <v>5.6762215472918231E-5</v>
      </c>
      <c r="AF89">
        <f t="shared" si="2"/>
        <v>7.6400913479133007E-5</v>
      </c>
      <c r="AG89">
        <f t="shared" si="2"/>
        <v>1.0241816402532069E-6</v>
      </c>
      <c r="AH89">
        <f t="shared" si="2"/>
        <v>2.234894579510781E-4</v>
      </c>
      <c r="AI89">
        <f t="shared" si="2"/>
        <v>2.0928657593136093E-5</v>
      </c>
      <c r="AJ89">
        <f t="shared" si="2"/>
        <v>5.460251769491451E-7</v>
      </c>
      <c r="AK89">
        <f t="shared" si="2"/>
        <v>0</v>
      </c>
      <c r="AL89">
        <f t="shared" si="2"/>
        <v>5.432138003016851E-7</v>
      </c>
      <c r="AM89">
        <f t="shared" si="2"/>
        <v>1.5369657876720276E-6</v>
      </c>
      <c r="AN89">
        <f t="shared" si="2"/>
        <v>0</v>
      </c>
      <c r="AO89">
        <f t="shared" si="2"/>
        <v>1.6567157024800893E-5</v>
      </c>
      <c r="AP89">
        <f t="shared" si="2"/>
        <v>16.756762824692021</v>
      </c>
      <c r="AQ89">
        <f t="shared" si="2"/>
        <v>0</v>
      </c>
      <c r="AR89">
        <f t="shared" si="2"/>
        <v>210.61002313097117</v>
      </c>
      <c r="AS89">
        <f t="shared" si="2"/>
        <v>8231.5129254492895</v>
      </c>
      <c r="AT89">
        <f t="shared" si="2"/>
        <v>14409.54337491715</v>
      </c>
      <c r="AU89">
        <f t="shared" si="1"/>
        <v>10368.61847953373</v>
      </c>
    </row>
    <row r="90" spans="1:47" x14ac:dyDescent="0.25">
      <c r="A90" s="146"/>
      <c r="B90" s="1" t="s">
        <v>14</v>
      </c>
      <c r="C90" s="1">
        <v>12</v>
      </c>
      <c r="D90" s="1" t="s">
        <v>51</v>
      </c>
      <c r="E90">
        <f t="shared" si="2"/>
        <v>5.2743176505972898E-2</v>
      </c>
      <c r="F90">
        <f t="shared" si="2"/>
        <v>2.3146806406935169E-2</v>
      </c>
      <c r="G90">
        <f t="shared" si="2"/>
        <v>0.3117485071711168</v>
      </c>
      <c r="H90">
        <f t="shared" si="2"/>
        <v>9.3051760451796112E-2</v>
      </c>
      <c r="I90">
        <f t="shared" si="2"/>
        <v>9.0152048741330204E-2</v>
      </c>
      <c r="J90">
        <f t="shared" si="2"/>
        <v>6.1363796053365435E-2</v>
      </c>
      <c r="K90">
        <f t="shared" si="2"/>
        <v>2.6201910845284223E-2</v>
      </c>
      <c r="L90">
        <f t="shared" si="2"/>
        <v>0.11090607825303633</v>
      </c>
      <c r="M90">
        <f t="shared" si="2"/>
        <v>2.7383086363896227E-2</v>
      </c>
      <c r="N90">
        <f t="shared" si="2"/>
        <v>9.7737661456095026E-2</v>
      </c>
      <c r="O90">
        <f t="shared" si="2"/>
        <v>5.073132405296165E-2</v>
      </c>
      <c r="P90">
        <f t="shared" si="2"/>
        <v>0.24610527174002081</v>
      </c>
      <c r="Q90">
        <f t="shared" si="2"/>
        <v>0.15605807635196622</v>
      </c>
      <c r="R90">
        <f t="shared" si="2"/>
        <v>5.1009636188672301E-3</v>
      </c>
      <c r="S90">
        <f t="shared" si="2"/>
        <v>0</v>
      </c>
      <c r="T90">
        <f t="shared" si="2"/>
        <v>3.2349860307880488E-3</v>
      </c>
      <c r="U90">
        <f t="shared" si="2"/>
        <v>7.9342015652427971E-3</v>
      </c>
      <c r="V90">
        <f t="shared" si="2"/>
        <v>4.1274571902889148E-2</v>
      </c>
      <c r="W90">
        <f t="shared" si="2"/>
        <v>1.0773316743486038E-2</v>
      </c>
      <c r="X90">
        <f t="shared" si="2"/>
        <v>2.2859300984291321E-2</v>
      </c>
      <c r="Y90">
        <f t="shared" si="2"/>
        <v>1.0344496404355922E-2</v>
      </c>
      <c r="Z90">
        <f t="shared" si="2"/>
        <v>1.0123140565433343E-2</v>
      </c>
      <c r="AA90">
        <f t="shared" si="2"/>
        <v>0.17357711988716323</v>
      </c>
      <c r="AB90">
        <f t="shared" si="2"/>
        <v>6.4207601574231225E-3</v>
      </c>
      <c r="AC90">
        <f t="shared" si="2"/>
        <v>5.9848573777231146E-3</v>
      </c>
      <c r="AD90">
        <f t="shared" si="2"/>
        <v>7.5157628647861893E-3</v>
      </c>
      <c r="AE90">
        <f t="shared" si="2"/>
        <v>1.0706500601543899E-2</v>
      </c>
      <c r="AF90">
        <f t="shared" si="2"/>
        <v>9.9491732674737623E-4</v>
      </c>
      <c r="AG90">
        <f t="shared" si="2"/>
        <v>3.3892528146288673E-5</v>
      </c>
      <c r="AH90">
        <f t="shared" si="2"/>
        <v>6.6726381697232579E-3</v>
      </c>
      <c r="AI90">
        <f t="shared" si="2"/>
        <v>6.7521628556988979E-3</v>
      </c>
      <c r="AJ90">
        <f t="shared" si="2"/>
        <v>1.9537428388601241E-2</v>
      </c>
      <c r="AK90">
        <f t="shared" si="2"/>
        <v>0</v>
      </c>
      <c r="AL90">
        <f t="shared" si="2"/>
        <v>1.9758307887717402E-2</v>
      </c>
      <c r="AM90">
        <f t="shared" si="2"/>
        <v>2.0997014849425032E-2</v>
      </c>
      <c r="AN90">
        <f t="shared" si="2"/>
        <v>0</v>
      </c>
      <c r="AO90">
        <f t="shared" si="2"/>
        <v>5.9892574585504125E-3</v>
      </c>
      <c r="AP90">
        <f t="shared" si="2"/>
        <v>71762.168419375637</v>
      </c>
      <c r="AQ90">
        <f t="shared" si="2"/>
        <v>3033.148594969739</v>
      </c>
      <c r="AR90">
        <f t="shared" si="2"/>
        <v>74903.769377083139</v>
      </c>
      <c r="AS90">
        <f t="shared" si="2"/>
        <v>216988.52112075489</v>
      </c>
      <c r="AT90">
        <f t="shared" si="2"/>
        <v>403599.68736117327</v>
      </c>
      <c r="AU90">
        <f t="shared" si="1"/>
        <v>208628.51549667629</v>
      </c>
    </row>
    <row r="91" spans="1:47" x14ac:dyDescent="0.25">
      <c r="A91" s="146"/>
      <c r="B91" s="1" t="s">
        <v>15</v>
      </c>
      <c r="C91" s="1">
        <v>13</v>
      </c>
      <c r="D91" s="1" t="s">
        <v>52</v>
      </c>
      <c r="E91">
        <f t="shared" si="2"/>
        <v>3.8479283820115604E-3</v>
      </c>
      <c r="F91">
        <f t="shared" si="2"/>
        <v>1.6931588438929015E-3</v>
      </c>
      <c r="G91">
        <f t="shared" si="2"/>
        <v>4.3839486856766616E-3</v>
      </c>
      <c r="H91">
        <f t="shared" ref="E91:AT97" si="3">H17+H54</f>
        <v>1.9329847874985596E-3</v>
      </c>
      <c r="I91">
        <f t="shared" si="3"/>
        <v>4.324719319853081E-3</v>
      </c>
      <c r="J91">
        <f t="shared" si="3"/>
        <v>2.6635657541757159E-3</v>
      </c>
      <c r="K91">
        <f t="shared" si="3"/>
        <v>7.0205179160260705E-3</v>
      </c>
      <c r="L91">
        <f t="shared" si="3"/>
        <v>6.2040107681677666E-3</v>
      </c>
      <c r="M91">
        <f t="shared" si="3"/>
        <v>2.436749475929503E-3</v>
      </c>
      <c r="N91">
        <f t="shared" si="3"/>
        <v>6.1912546295704966E-3</v>
      </c>
      <c r="O91">
        <f t="shared" si="3"/>
        <v>3.2691968000498148E-3</v>
      </c>
      <c r="P91">
        <f t="shared" si="3"/>
        <v>7.6634503159502959E-3</v>
      </c>
      <c r="Q91">
        <f t="shared" si="3"/>
        <v>0.11867587670405476</v>
      </c>
      <c r="R91">
        <f t="shared" si="3"/>
        <v>5.473758784323116E-4</v>
      </c>
      <c r="S91">
        <f t="shared" si="3"/>
        <v>0</v>
      </c>
      <c r="T91">
        <f t="shared" si="3"/>
        <v>5.5852972822071083E-4</v>
      </c>
      <c r="U91">
        <f t="shared" si="3"/>
        <v>4.4283080639803485E-3</v>
      </c>
      <c r="V91">
        <f t="shared" si="3"/>
        <v>2.1154396907710443E-3</v>
      </c>
      <c r="W91">
        <f t="shared" si="3"/>
        <v>6.1578029331917465E-3</v>
      </c>
      <c r="X91">
        <f t="shared" si="3"/>
        <v>8.3435338262628465E-3</v>
      </c>
      <c r="Y91">
        <f t="shared" si="3"/>
        <v>2.5810938686591893E-2</v>
      </c>
      <c r="Z91">
        <f t="shared" si="3"/>
        <v>5.8535013750003594E-3</v>
      </c>
      <c r="AA91">
        <f t="shared" si="3"/>
        <v>9.6456147118432981E-3</v>
      </c>
      <c r="AB91">
        <f t="shared" si="3"/>
        <v>1.3443908170125023E-2</v>
      </c>
      <c r="AC91">
        <f t="shared" si="3"/>
        <v>4.2558640854325602E-3</v>
      </c>
      <c r="AD91">
        <f t="shared" si="3"/>
        <v>3.3871058607363117E-3</v>
      </c>
      <c r="AE91">
        <f t="shared" si="3"/>
        <v>1.5437904847849813E-2</v>
      </c>
      <c r="AF91">
        <f t="shared" si="3"/>
        <v>1.0890789831415108E-2</v>
      </c>
      <c r="AG91">
        <f t="shared" si="3"/>
        <v>2.0224686799079584E-3</v>
      </c>
      <c r="AH91">
        <f t="shared" si="3"/>
        <v>2.1920285281483695E-2</v>
      </c>
      <c r="AI91">
        <f t="shared" si="3"/>
        <v>3.4158523891752281E-3</v>
      </c>
      <c r="AJ91">
        <f t="shared" si="3"/>
        <v>9.8837873642488596E-4</v>
      </c>
      <c r="AK91">
        <f t="shared" si="3"/>
        <v>0</v>
      </c>
      <c r="AL91">
        <f t="shared" si="3"/>
        <v>5.8595133596176625E-4</v>
      </c>
      <c r="AM91">
        <f t="shared" si="3"/>
        <v>1.3084692102087169E-2</v>
      </c>
      <c r="AN91">
        <f t="shared" si="3"/>
        <v>0</v>
      </c>
      <c r="AO91">
        <f t="shared" si="3"/>
        <v>2.336863191607281E-3</v>
      </c>
      <c r="AP91">
        <f t="shared" si="3"/>
        <v>9095.3069962999998</v>
      </c>
      <c r="AQ91">
        <f t="shared" si="3"/>
        <v>0</v>
      </c>
      <c r="AR91">
        <f t="shared" si="3"/>
        <v>240999.38043156234</v>
      </c>
      <c r="AS91">
        <f t="shared" si="3"/>
        <v>6194.5524148583081</v>
      </c>
      <c r="AT91">
        <f t="shared" si="3"/>
        <v>312688.36920742702</v>
      </c>
      <c r="AU91">
        <f t="shared" si="1"/>
        <v>5134.9736263199111</v>
      </c>
    </row>
    <row r="92" spans="1:47" x14ac:dyDescent="0.25">
      <c r="A92" s="146"/>
      <c r="B92" s="1" t="s">
        <v>16</v>
      </c>
      <c r="C92" s="1">
        <v>14</v>
      </c>
      <c r="D92" s="1" t="s">
        <v>53</v>
      </c>
      <c r="E92">
        <f t="shared" si="3"/>
        <v>5.925452686322474E-3</v>
      </c>
      <c r="F92">
        <f t="shared" si="3"/>
        <v>5.0403084279633205E-3</v>
      </c>
      <c r="G92">
        <f t="shared" si="3"/>
        <v>2.4781971964943474E-3</v>
      </c>
      <c r="H92">
        <f t="shared" si="3"/>
        <v>5.5528217380950212E-3</v>
      </c>
      <c r="I92">
        <f t="shared" si="3"/>
        <v>4.5998858639285187E-3</v>
      </c>
      <c r="J92">
        <f t="shared" si="3"/>
        <v>2.8507600601341836E-3</v>
      </c>
      <c r="K92">
        <f t="shared" si="3"/>
        <v>7.4250013832141745E-3</v>
      </c>
      <c r="L92">
        <f t="shared" si="3"/>
        <v>4.522834559807812E-3</v>
      </c>
      <c r="M92">
        <f t="shared" si="3"/>
        <v>4.0896204286384324E-3</v>
      </c>
      <c r="N92">
        <f t="shared" si="3"/>
        <v>3.2305929314157956E-3</v>
      </c>
      <c r="O92">
        <f t="shared" si="3"/>
        <v>4.9690089640902898E-3</v>
      </c>
      <c r="P92">
        <f t="shared" si="3"/>
        <v>3.2384126719575503E-3</v>
      </c>
      <c r="Q92">
        <f t="shared" si="3"/>
        <v>1.2720286091912954E-3</v>
      </c>
      <c r="R92">
        <f t="shared" si="3"/>
        <v>0.3403205577813832</v>
      </c>
      <c r="S92">
        <f t="shared" si="3"/>
        <v>0</v>
      </c>
      <c r="T92">
        <f t="shared" si="3"/>
        <v>5.5891965717441974E-3</v>
      </c>
      <c r="U92">
        <f t="shared" si="3"/>
        <v>1.0616357640843685E-3</v>
      </c>
      <c r="V92">
        <f t="shared" si="3"/>
        <v>1.1131386849184144E-3</v>
      </c>
      <c r="W92">
        <f t="shared" si="3"/>
        <v>1.5444963142866538E-3</v>
      </c>
      <c r="X92">
        <f t="shared" si="3"/>
        <v>5.2396578490837304E-3</v>
      </c>
      <c r="Y92">
        <f t="shared" si="3"/>
        <v>7.4316218372917381E-2</v>
      </c>
      <c r="Z92">
        <f t="shared" si="3"/>
        <v>2.6490817153597373E-3</v>
      </c>
      <c r="AA92">
        <f t="shared" si="3"/>
        <v>7.0359580033742958E-3</v>
      </c>
      <c r="AB92">
        <f t="shared" si="3"/>
        <v>1.0523060630790563E-3</v>
      </c>
      <c r="AC92">
        <f t="shared" si="3"/>
        <v>3.7930731254518018E-3</v>
      </c>
      <c r="AD92">
        <f t="shared" si="3"/>
        <v>1.4807908576883128E-3</v>
      </c>
      <c r="AE92">
        <f t="shared" si="3"/>
        <v>5.3395235724758372E-3</v>
      </c>
      <c r="AF92">
        <f t="shared" si="3"/>
        <v>3.3402920895030798E-3</v>
      </c>
      <c r="AG92">
        <f t="shared" si="3"/>
        <v>8.0423104213871548E-3</v>
      </c>
      <c r="AH92">
        <f t="shared" si="3"/>
        <v>2.3390383921161849E-3</v>
      </c>
      <c r="AI92">
        <f t="shared" si="3"/>
        <v>4.2050016884355775E-3</v>
      </c>
      <c r="AJ92">
        <f t="shared" si="3"/>
        <v>2.7419256648502578E-3</v>
      </c>
      <c r="AK92">
        <f t="shared" si="3"/>
        <v>0</v>
      </c>
      <c r="AL92">
        <f t="shared" si="3"/>
        <v>2.7707120165739512E-3</v>
      </c>
      <c r="AM92">
        <f t="shared" si="3"/>
        <v>3.8163599428689614E-3</v>
      </c>
      <c r="AN92">
        <f t="shared" si="3"/>
        <v>0</v>
      </c>
      <c r="AO92">
        <f t="shared" si="3"/>
        <v>1.8594653316824222E-3</v>
      </c>
      <c r="AP92">
        <f t="shared" si="3"/>
        <v>17428.541980868278</v>
      </c>
      <c r="AQ92">
        <f t="shared" si="3"/>
        <v>660.00664010414278</v>
      </c>
      <c r="AR92">
        <f t="shared" si="3"/>
        <v>510.15090486747903</v>
      </c>
      <c r="AS92">
        <f t="shared" si="3"/>
        <v>3101.6746578196639</v>
      </c>
      <c r="AT92">
        <f t="shared" si="3"/>
        <v>44983.927783172578</v>
      </c>
      <c r="AU92">
        <f t="shared" si="1"/>
        <v>3891.180622767708</v>
      </c>
    </row>
    <row r="93" spans="1:47" x14ac:dyDescent="0.25">
      <c r="A93" s="146"/>
      <c r="B93" s="1" t="s">
        <v>17</v>
      </c>
      <c r="C93" s="1">
        <v>15</v>
      </c>
      <c r="D93" s="1" t="s">
        <v>54</v>
      </c>
      <c r="E93">
        <f t="shared" si="3"/>
        <v>0</v>
      </c>
      <c r="F93">
        <f t="shared" si="3"/>
        <v>0</v>
      </c>
      <c r="G93">
        <f t="shared" si="3"/>
        <v>0</v>
      </c>
      <c r="H93">
        <f t="shared" si="3"/>
        <v>0</v>
      </c>
      <c r="I93">
        <f t="shared" si="3"/>
        <v>0</v>
      </c>
      <c r="J93">
        <f t="shared" si="3"/>
        <v>0</v>
      </c>
      <c r="K93">
        <f t="shared" si="3"/>
        <v>0</v>
      </c>
      <c r="L93">
        <f t="shared" si="3"/>
        <v>0</v>
      </c>
      <c r="M93">
        <f t="shared" si="3"/>
        <v>0</v>
      </c>
      <c r="N93">
        <f t="shared" si="3"/>
        <v>0</v>
      </c>
      <c r="O93">
        <f t="shared" si="3"/>
        <v>0</v>
      </c>
      <c r="P93">
        <f t="shared" si="3"/>
        <v>0</v>
      </c>
      <c r="Q93">
        <f t="shared" si="3"/>
        <v>0</v>
      </c>
      <c r="R93">
        <f t="shared" si="3"/>
        <v>0</v>
      </c>
      <c r="S93">
        <f t="shared" si="3"/>
        <v>0</v>
      </c>
      <c r="T93">
        <f t="shared" si="3"/>
        <v>0</v>
      </c>
      <c r="U93">
        <f t="shared" si="3"/>
        <v>0</v>
      </c>
      <c r="V93">
        <f t="shared" si="3"/>
        <v>0</v>
      </c>
      <c r="W93">
        <f t="shared" si="3"/>
        <v>0</v>
      </c>
      <c r="X93">
        <f t="shared" si="3"/>
        <v>0</v>
      </c>
      <c r="Y93">
        <f t="shared" si="3"/>
        <v>0</v>
      </c>
      <c r="Z93">
        <f t="shared" si="3"/>
        <v>0</v>
      </c>
      <c r="AA93">
        <f t="shared" si="3"/>
        <v>0</v>
      </c>
      <c r="AB93">
        <f t="shared" si="3"/>
        <v>0</v>
      </c>
      <c r="AC93">
        <f t="shared" si="3"/>
        <v>0</v>
      </c>
      <c r="AD93">
        <f t="shared" si="3"/>
        <v>0</v>
      </c>
      <c r="AE93">
        <f t="shared" si="3"/>
        <v>0</v>
      </c>
      <c r="AF93">
        <f t="shared" si="3"/>
        <v>0</v>
      </c>
      <c r="AG93">
        <f t="shared" si="3"/>
        <v>0</v>
      </c>
      <c r="AH93">
        <f t="shared" si="3"/>
        <v>0</v>
      </c>
      <c r="AI93">
        <f t="shared" si="3"/>
        <v>0</v>
      </c>
      <c r="AJ93">
        <f t="shared" si="3"/>
        <v>0</v>
      </c>
      <c r="AK93">
        <f t="shared" si="3"/>
        <v>0</v>
      </c>
      <c r="AL93">
        <f t="shared" si="3"/>
        <v>0</v>
      </c>
      <c r="AM93">
        <f t="shared" si="3"/>
        <v>0</v>
      </c>
      <c r="AN93">
        <f t="shared" si="3"/>
        <v>0</v>
      </c>
      <c r="AO93">
        <f t="shared" si="3"/>
        <v>0</v>
      </c>
      <c r="AP93">
        <f t="shared" si="3"/>
        <v>0</v>
      </c>
      <c r="AQ93">
        <f t="shared" si="3"/>
        <v>0</v>
      </c>
      <c r="AR93">
        <f t="shared" si="3"/>
        <v>0</v>
      </c>
      <c r="AS93">
        <f t="shared" si="3"/>
        <v>0</v>
      </c>
      <c r="AT93">
        <f t="shared" si="3"/>
        <v>0</v>
      </c>
      <c r="AU93">
        <f t="shared" si="1"/>
        <v>0</v>
      </c>
    </row>
    <row r="94" spans="1:47" x14ac:dyDescent="0.25">
      <c r="A94" s="146"/>
      <c r="B94" s="1" t="s">
        <v>18</v>
      </c>
      <c r="C94" s="1">
        <v>16</v>
      </c>
      <c r="D94" s="1" t="s">
        <v>55</v>
      </c>
      <c r="E94">
        <f t="shared" si="3"/>
        <v>1.6469792773387882E-2</v>
      </c>
      <c r="F94">
        <f t="shared" si="3"/>
        <v>1.4535019557930073E-2</v>
      </c>
      <c r="G94">
        <f t="shared" si="3"/>
        <v>6.5206063530993466E-3</v>
      </c>
      <c r="H94">
        <f t="shared" si="3"/>
        <v>1.1648109994610342E-2</v>
      </c>
      <c r="I94">
        <f t="shared" si="3"/>
        <v>1.5419668260147202E-2</v>
      </c>
      <c r="J94">
        <f t="shared" si="3"/>
        <v>1.1518610881203225E-2</v>
      </c>
      <c r="K94">
        <f t="shared" si="3"/>
        <v>1.5109885999271959E-2</v>
      </c>
      <c r="L94">
        <f t="shared" si="3"/>
        <v>9.8694941839843446E-3</v>
      </c>
      <c r="M94">
        <f t="shared" si="3"/>
        <v>1.2551316879269808E-2</v>
      </c>
      <c r="N94">
        <f t="shared" si="3"/>
        <v>7.9955178132955704E-3</v>
      </c>
      <c r="O94">
        <f t="shared" si="3"/>
        <v>1.1717135938271608E-2</v>
      </c>
      <c r="P94">
        <f t="shared" si="3"/>
        <v>9.4066793568006908E-3</v>
      </c>
      <c r="Q94">
        <f t="shared" si="3"/>
        <v>4.8590524785010062E-3</v>
      </c>
      <c r="R94">
        <f t="shared" si="3"/>
        <v>1.689140791681807E-2</v>
      </c>
      <c r="S94">
        <f t="shared" si="3"/>
        <v>0</v>
      </c>
      <c r="T94">
        <f t="shared" si="3"/>
        <v>6.8419880507421801E-2</v>
      </c>
      <c r="U94">
        <f t="shared" si="3"/>
        <v>2.6189382247411084E-3</v>
      </c>
      <c r="V94">
        <f t="shared" si="3"/>
        <v>5.6619053480965152E-3</v>
      </c>
      <c r="W94">
        <f t="shared" si="3"/>
        <v>1.0068870474236061E-2</v>
      </c>
      <c r="X94">
        <f t="shared" si="3"/>
        <v>2.0922989747074926E-2</v>
      </c>
      <c r="Y94">
        <f t="shared" si="3"/>
        <v>0.20354753190541497</v>
      </c>
      <c r="Z94">
        <f t="shared" si="3"/>
        <v>2.2571669090205953E-2</v>
      </c>
      <c r="AA94">
        <f t="shared" si="3"/>
        <v>1.5301737391546867E-2</v>
      </c>
      <c r="AB94">
        <f t="shared" si="3"/>
        <v>2.2852900227022326E-3</v>
      </c>
      <c r="AC94">
        <f t="shared" si="3"/>
        <v>7.5246552429880723E-3</v>
      </c>
      <c r="AD94">
        <f t="shared" si="3"/>
        <v>2.9367406388511102E-3</v>
      </c>
      <c r="AE94">
        <f t="shared" si="3"/>
        <v>1.0616796755875273E-2</v>
      </c>
      <c r="AF94">
        <f t="shared" si="3"/>
        <v>6.6672070663526956E-3</v>
      </c>
      <c r="AG94">
        <f t="shared" si="3"/>
        <v>4.9146019335015202E-2</v>
      </c>
      <c r="AH94">
        <f t="shared" si="3"/>
        <v>4.7194087634252159E-3</v>
      </c>
      <c r="AI94">
        <f t="shared" si="3"/>
        <v>8.342991758534821E-3</v>
      </c>
      <c r="AJ94">
        <f t="shared" si="3"/>
        <v>8.9506390603793749E-3</v>
      </c>
      <c r="AK94">
        <f t="shared" si="3"/>
        <v>0</v>
      </c>
      <c r="AL94">
        <f t="shared" si="3"/>
        <v>9.0505847516253526E-3</v>
      </c>
      <c r="AM94">
        <f t="shared" si="3"/>
        <v>1.1708309504649609E-2</v>
      </c>
      <c r="AN94">
        <f t="shared" si="3"/>
        <v>0</v>
      </c>
      <c r="AO94">
        <f t="shared" si="3"/>
        <v>3.6868098936702291E-3</v>
      </c>
      <c r="AP94">
        <f t="shared" si="3"/>
        <v>26500.682921131829</v>
      </c>
      <c r="AQ94">
        <f t="shared" si="3"/>
        <v>14020.72583568783</v>
      </c>
      <c r="AR94">
        <f t="shared" si="3"/>
        <v>1279.3262058201412</v>
      </c>
      <c r="AS94">
        <f t="shared" si="3"/>
        <v>11535.282340995431</v>
      </c>
      <c r="AT94">
        <f t="shared" si="3"/>
        <v>89541.446025524696</v>
      </c>
      <c r="AU94">
        <f t="shared" si="1"/>
        <v>19280.226310754661</v>
      </c>
    </row>
    <row r="95" spans="1:47" x14ac:dyDescent="0.25">
      <c r="A95" s="146"/>
      <c r="B95" s="1" t="s">
        <v>19</v>
      </c>
      <c r="C95" s="1">
        <v>17</v>
      </c>
      <c r="D95" s="1" t="s">
        <v>56</v>
      </c>
      <c r="E95">
        <f t="shared" si="3"/>
        <v>2.7510176002272892E-4</v>
      </c>
      <c r="F95">
        <f t="shared" si="3"/>
        <v>1.9065409429794758E-4</v>
      </c>
      <c r="G95">
        <f t="shared" si="3"/>
        <v>8.4921093129957965E-5</v>
      </c>
      <c r="H95">
        <f t="shared" si="3"/>
        <v>4.2672765376850175E-4</v>
      </c>
      <c r="I95">
        <f t="shared" si="3"/>
        <v>2.6928198800288416E-4</v>
      </c>
      <c r="J95">
        <f t="shared" si="3"/>
        <v>1.4323869637115335E-4</v>
      </c>
      <c r="K95">
        <f t="shared" si="3"/>
        <v>3.7915864841926248E-3</v>
      </c>
      <c r="L95">
        <f t="shared" si="3"/>
        <v>9.6269495924920483E-5</v>
      </c>
      <c r="M95">
        <f t="shared" si="3"/>
        <v>1.9422337011907204E-4</v>
      </c>
      <c r="N95">
        <f t="shared" si="3"/>
        <v>1.6281248686500751E-4</v>
      </c>
      <c r="O95">
        <f t="shared" si="3"/>
        <v>3.8003653043968137E-4</v>
      </c>
      <c r="P95">
        <f t="shared" si="3"/>
        <v>1.208780450621766E-4</v>
      </c>
      <c r="Q95">
        <f t="shared" si="3"/>
        <v>3.2977020817288107E-4</v>
      </c>
      <c r="R95">
        <f t="shared" si="3"/>
        <v>4.6137807620109395E-5</v>
      </c>
      <c r="S95">
        <f t="shared" si="3"/>
        <v>0</v>
      </c>
      <c r="T95">
        <f t="shared" si="3"/>
        <v>8.5787704002610098E-5</v>
      </c>
      <c r="U95">
        <f t="shared" si="3"/>
        <v>0.60581879997280985</v>
      </c>
      <c r="V95">
        <f t="shared" si="3"/>
        <v>8.5542491530256549E-5</v>
      </c>
      <c r="W95">
        <f t="shared" si="3"/>
        <v>4.1396879210072851E-5</v>
      </c>
      <c r="X95">
        <f t="shared" si="3"/>
        <v>2.1947498358487211E-5</v>
      </c>
      <c r="Y95">
        <f t="shared" si="3"/>
        <v>5.629217114605207E-3</v>
      </c>
      <c r="Z95">
        <f t="shared" si="3"/>
        <v>2.8102928262041841E-5</v>
      </c>
      <c r="AA95">
        <f t="shared" si="3"/>
        <v>1.506502660528626E-4</v>
      </c>
      <c r="AB95">
        <f t="shared" si="3"/>
        <v>7.5806820890856198E-5</v>
      </c>
      <c r="AC95">
        <f t="shared" si="3"/>
        <v>2.9102241932946627E-4</v>
      </c>
      <c r="AD95">
        <f t="shared" si="3"/>
        <v>1.1340000405375195E-4</v>
      </c>
      <c r="AE95">
        <f t="shared" si="3"/>
        <v>4.0960935943200056E-4</v>
      </c>
      <c r="AF95">
        <f t="shared" si="3"/>
        <v>2.5655591958341891E-4</v>
      </c>
      <c r="AG95">
        <f t="shared" si="3"/>
        <v>3.456638278848656E-2</v>
      </c>
      <c r="AH95">
        <f t="shared" si="3"/>
        <v>1.7839767053511149E-4</v>
      </c>
      <c r="AI95">
        <f t="shared" si="3"/>
        <v>3.2241007438650582E-4</v>
      </c>
      <c r="AJ95">
        <f t="shared" si="3"/>
        <v>9.5216589907592207E-5</v>
      </c>
      <c r="AK95">
        <f t="shared" si="3"/>
        <v>0</v>
      </c>
      <c r="AL95">
        <f t="shared" si="3"/>
        <v>9.5958494072467121E-5</v>
      </c>
      <c r="AM95">
        <f t="shared" si="3"/>
        <v>1.848665620354902E-4</v>
      </c>
      <c r="AN95">
        <f t="shared" si="3"/>
        <v>0</v>
      </c>
      <c r="AO95">
        <f t="shared" si="3"/>
        <v>1.4262418378394357E-4</v>
      </c>
      <c r="AP95">
        <f t="shared" si="3"/>
        <v>6318.2195160314259</v>
      </c>
      <c r="AQ95">
        <f t="shared" si="3"/>
        <v>112.6420306531802</v>
      </c>
      <c r="AR95">
        <f t="shared" si="3"/>
        <v>136.22314569560257</v>
      </c>
      <c r="AS95">
        <f t="shared" si="3"/>
        <v>9456.762318541736</v>
      </c>
      <c r="AT95">
        <f t="shared" si="3"/>
        <v>14649.86897017993</v>
      </c>
      <c r="AU95">
        <f t="shared" si="1"/>
        <v>10644.68287804182</v>
      </c>
    </row>
    <row r="96" spans="1:47" x14ac:dyDescent="0.25">
      <c r="A96" s="146"/>
      <c r="B96" s="1" t="s">
        <v>20</v>
      </c>
      <c r="C96" s="1">
        <v>18</v>
      </c>
      <c r="D96" s="1" t="s">
        <v>57</v>
      </c>
      <c r="E96">
        <f t="shared" si="3"/>
        <v>2.5763656851263909E-4</v>
      </c>
      <c r="F96">
        <f t="shared" si="3"/>
        <v>3.9018396032720708E-4</v>
      </c>
      <c r="G96">
        <f t="shared" si="3"/>
        <v>2.8447506486129609E-4</v>
      </c>
      <c r="H96">
        <f t="shared" si="3"/>
        <v>1.5661054637837045E-3</v>
      </c>
      <c r="I96">
        <f t="shared" si="3"/>
        <v>8.4741935896896292E-4</v>
      </c>
      <c r="J96">
        <f t="shared" si="3"/>
        <v>4.6854713629587561E-4</v>
      </c>
      <c r="K96">
        <f t="shared" si="3"/>
        <v>4.224956488900818E-4</v>
      </c>
      <c r="L96">
        <f t="shared" si="3"/>
        <v>1.5385257662937305E-3</v>
      </c>
      <c r="M96">
        <f t="shared" si="3"/>
        <v>9.2700905497868709E-4</v>
      </c>
      <c r="N96">
        <f t="shared" si="3"/>
        <v>4.96452668896313E-4</v>
      </c>
      <c r="O96">
        <f t="shared" si="3"/>
        <v>3.9435374066626385E-4</v>
      </c>
      <c r="P96">
        <f t="shared" si="3"/>
        <v>3.2838415349382088E-4</v>
      </c>
      <c r="Q96">
        <f t="shared" si="3"/>
        <v>6.3826667967442673E-4</v>
      </c>
      <c r="R96">
        <f t="shared" si="3"/>
        <v>2.9119585981188478E-4</v>
      </c>
      <c r="S96">
        <f t="shared" si="3"/>
        <v>0</v>
      </c>
      <c r="T96">
        <f t="shared" si="3"/>
        <v>3.1800077725635209E-4</v>
      </c>
      <c r="U96">
        <f t="shared" si="3"/>
        <v>1.6422417107331568E-3</v>
      </c>
      <c r="V96">
        <f t="shared" si="3"/>
        <v>0.10174267199650756</v>
      </c>
      <c r="W96">
        <f t="shared" si="3"/>
        <v>2.7936681870017526E-3</v>
      </c>
      <c r="X96">
        <f t="shared" si="3"/>
        <v>4.1230487257035067E-4</v>
      </c>
      <c r="Y96">
        <f t="shared" si="3"/>
        <v>4.0665102389459027E-3</v>
      </c>
      <c r="Z96">
        <f t="shared" si="3"/>
        <v>9.2321892105482796E-4</v>
      </c>
      <c r="AA96">
        <f t="shared" si="3"/>
        <v>2.4090924639788404E-3</v>
      </c>
      <c r="AB96">
        <f t="shared" si="3"/>
        <v>1.671173458855305E-4</v>
      </c>
      <c r="AC96">
        <f t="shared" si="3"/>
        <v>1.9029827298008132E-4</v>
      </c>
      <c r="AD96">
        <f t="shared" si="3"/>
        <v>7.4162492943273845E-5</v>
      </c>
      <c r="AE96">
        <f t="shared" si="3"/>
        <v>2.6788433597022064E-4</v>
      </c>
      <c r="AF96">
        <f t="shared" si="3"/>
        <v>1.6780478375657621E-4</v>
      </c>
      <c r="AG96">
        <f t="shared" si="3"/>
        <v>9.7464571458303923E-5</v>
      </c>
      <c r="AH96">
        <f t="shared" si="3"/>
        <v>1.1693141294138386E-4</v>
      </c>
      <c r="AI96">
        <f t="shared" si="3"/>
        <v>2.1085762372634147E-4</v>
      </c>
      <c r="AJ96">
        <f t="shared" si="3"/>
        <v>9.9130068106599551E-5</v>
      </c>
      <c r="AK96">
        <f t="shared" si="3"/>
        <v>0</v>
      </c>
      <c r="AL96">
        <f t="shared" si="3"/>
        <v>1.0004145581697185E-4</v>
      </c>
      <c r="AM96">
        <f t="shared" si="3"/>
        <v>2.2035052607373868E-4</v>
      </c>
      <c r="AN96">
        <f t="shared" si="3"/>
        <v>0</v>
      </c>
      <c r="AO96">
        <f t="shared" si="3"/>
        <v>9.3257870711827351E-5</v>
      </c>
      <c r="AP96">
        <f t="shared" si="3"/>
        <v>23466.776055540304</v>
      </c>
      <c r="AQ96">
        <f t="shared" si="3"/>
        <v>16.935357831011316</v>
      </c>
      <c r="AR96">
        <f t="shared" si="3"/>
        <v>8.6339994486712115</v>
      </c>
      <c r="AS96">
        <f t="shared" si="3"/>
        <v>11695.69629365336</v>
      </c>
      <c r="AT96">
        <f t="shared" si="3"/>
        <v>31798.501166237638</v>
      </c>
      <c r="AU96">
        <f t="shared" si="1"/>
        <v>13178.49746314764</v>
      </c>
    </row>
    <row r="97" spans="1:47" x14ac:dyDescent="0.25">
      <c r="A97" s="146"/>
      <c r="B97" s="1" t="s">
        <v>21</v>
      </c>
      <c r="C97" s="1">
        <v>19</v>
      </c>
      <c r="D97" s="1" t="s">
        <v>58</v>
      </c>
      <c r="E97">
        <f t="shared" si="3"/>
        <v>0.20351720984727142</v>
      </c>
      <c r="F97">
        <f t="shared" si="3"/>
        <v>0.26761367877273046</v>
      </c>
      <c r="G97">
        <f t="shared" si="3"/>
        <v>0.21976565438463588</v>
      </c>
      <c r="H97">
        <f t="shared" si="3"/>
        <v>0.41540318453358355</v>
      </c>
      <c r="I97">
        <f t="shared" si="3"/>
        <v>0.37026037489116892</v>
      </c>
      <c r="J97">
        <f t="shared" si="3"/>
        <v>0.28307700183285339</v>
      </c>
      <c r="K97">
        <f t="shared" ref="K97:AU106" si="4">K23+K60</f>
        <v>0.35123088019437548</v>
      </c>
      <c r="L97">
        <f t="shared" si="4"/>
        <v>0.46462398277160272</v>
      </c>
      <c r="M97">
        <f t="shared" si="4"/>
        <v>0.24245574554617888</v>
      </c>
      <c r="N97">
        <f t="shared" si="4"/>
        <v>0.34006707726671354</v>
      </c>
      <c r="O97">
        <f t="shared" si="4"/>
        <v>0.39417705184295704</v>
      </c>
      <c r="P97">
        <f t="shared" si="4"/>
        <v>0.23237920438037857</v>
      </c>
      <c r="Q97">
        <f t="shared" si="4"/>
        <v>0.20671884697774243</v>
      </c>
      <c r="R97">
        <f t="shared" si="4"/>
        <v>0.19239249056651533</v>
      </c>
      <c r="S97">
        <f t="shared" si="4"/>
        <v>0</v>
      </c>
      <c r="T97">
        <f t="shared" si="4"/>
        <v>0.19216054122077691</v>
      </c>
      <c r="U97">
        <f t="shared" si="4"/>
        <v>0.25890203541344653</v>
      </c>
      <c r="V97">
        <f t="shared" si="4"/>
        <v>0.24918831683646997</v>
      </c>
      <c r="W97">
        <f t="shared" si="4"/>
        <v>0.31415214903964367</v>
      </c>
      <c r="X97">
        <f t="shared" si="4"/>
        <v>0.15503109183435121</v>
      </c>
      <c r="Y97">
        <f t="shared" si="4"/>
        <v>1.5676322090020844</v>
      </c>
      <c r="Z97">
        <f t="shared" si="4"/>
        <v>0.35236933043556873</v>
      </c>
      <c r="AA97">
        <f t="shared" si="4"/>
        <v>0.72682723090913748</v>
      </c>
      <c r="AB97">
        <f t="shared" si="4"/>
        <v>6.2871999290359401E-2</v>
      </c>
      <c r="AC97">
        <f t="shared" si="4"/>
        <v>9.4657017977796298E-2</v>
      </c>
      <c r="AD97">
        <f t="shared" si="4"/>
        <v>5.8785132700111833E-2</v>
      </c>
      <c r="AE97">
        <f t="shared" si="4"/>
        <v>0.14692512830337284</v>
      </c>
      <c r="AF97">
        <f t="shared" si="4"/>
        <v>4.8001500521575841E-2</v>
      </c>
      <c r="AG97">
        <f t="shared" si="4"/>
        <v>0.70925713156537828</v>
      </c>
      <c r="AH97">
        <f t="shared" si="4"/>
        <v>7.8662510246641587E-2</v>
      </c>
      <c r="AI97">
        <f t="shared" si="4"/>
        <v>0.10256333037604398</v>
      </c>
      <c r="AJ97">
        <f t="shared" si="4"/>
        <v>0.20729784329637696</v>
      </c>
      <c r="AK97">
        <f t="shared" si="4"/>
        <v>0</v>
      </c>
      <c r="AL97">
        <f t="shared" si="4"/>
        <v>0.20164158811093208</v>
      </c>
      <c r="AM97">
        <f t="shared" si="4"/>
        <v>0.32649469273426668</v>
      </c>
      <c r="AN97">
        <f t="shared" si="4"/>
        <v>0</v>
      </c>
      <c r="AO97">
        <f t="shared" si="4"/>
        <v>6.7323230967796827E-2</v>
      </c>
      <c r="AP97">
        <f t="shared" si="4"/>
        <v>577176.64372899849</v>
      </c>
      <c r="AQ97">
        <f t="shared" si="4"/>
        <v>110426.9799533828</v>
      </c>
      <c r="AR97">
        <f t="shared" si="4"/>
        <v>145398.61728624388</v>
      </c>
      <c r="AS97">
        <f t="shared" si="4"/>
        <v>170519.15814004239</v>
      </c>
      <c r="AT97">
        <f t="shared" si="4"/>
        <v>1962141.5824784581</v>
      </c>
      <c r="AU97">
        <f t="shared" si="1"/>
        <v>160550.41241890349</v>
      </c>
    </row>
    <row r="98" spans="1:47" x14ac:dyDescent="0.25">
      <c r="A98" s="146"/>
      <c r="B98" s="1" t="s">
        <v>22</v>
      </c>
      <c r="C98" s="1">
        <v>20</v>
      </c>
      <c r="D98" s="1" t="s">
        <v>59</v>
      </c>
      <c r="E98">
        <f t="shared" ref="E98:T113" si="5">E24+E61</f>
        <v>1.9671952918228525E-3</v>
      </c>
      <c r="F98">
        <f t="shared" si="5"/>
        <v>1.7717242240097696E-3</v>
      </c>
      <c r="G98">
        <f t="shared" si="5"/>
        <v>5.0364329311169539E-3</v>
      </c>
      <c r="H98">
        <f t="shared" si="5"/>
        <v>8.6947102650493328E-3</v>
      </c>
      <c r="I98">
        <f t="shared" si="5"/>
        <v>3.0414788807196611E-3</v>
      </c>
      <c r="J98">
        <f t="shared" si="5"/>
        <v>1.1639923933134076E-3</v>
      </c>
      <c r="K98">
        <f t="shared" si="5"/>
        <v>5.2796717275274045E-4</v>
      </c>
      <c r="L98">
        <f t="shared" si="5"/>
        <v>5.6711131831067322E-3</v>
      </c>
      <c r="M98">
        <f t="shared" si="5"/>
        <v>2.1691622541096744E-3</v>
      </c>
      <c r="N98">
        <f t="shared" si="5"/>
        <v>2.2261081573890363E-3</v>
      </c>
      <c r="O98">
        <f t="shared" si="5"/>
        <v>2.4258348086363376E-3</v>
      </c>
      <c r="P98">
        <f t="shared" si="5"/>
        <v>2.4310236669485776E-3</v>
      </c>
      <c r="Q98">
        <f t="shared" si="5"/>
        <v>1.8124420990687637E-3</v>
      </c>
      <c r="R98">
        <f t="shared" si="5"/>
        <v>4.972738794471695E-3</v>
      </c>
      <c r="S98">
        <f t="shared" si="5"/>
        <v>0</v>
      </c>
      <c r="T98">
        <f t="shared" si="4"/>
        <v>1.9238686308538516E-3</v>
      </c>
      <c r="U98">
        <f t="shared" si="4"/>
        <v>8.0233775038734891E-4</v>
      </c>
      <c r="V98">
        <f t="shared" si="4"/>
        <v>1.0082579064908394E-2</v>
      </c>
      <c r="W98">
        <f t="shared" si="4"/>
        <v>2.0659911305757573E-3</v>
      </c>
      <c r="X98">
        <f t="shared" si="4"/>
        <v>8.9706497087822905E-3</v>
      </c>
      <c r="Y98">
        <f t="shared" si="4"/>
        <v>5.3263204137077354E-3</v>
      </c>
      <c r="Z98">
        <f t="shared" si="4"/>
        <v>3.340087952669055E-3</v>
      </c>
      <c r="AA98">
        <f t="shared" si="4"/>
        <v>8.8605175624876485E-3</v>
      </c>
      <c r="AB98">
        <f t="shared" si="4"/>
        <v>8.7723849053594825E-4</v>
      </c>
      <c r="AC98">
        <f t="shared" si="4"/>
        <v>8.3553289406664829E-5</v>
      </c>
      <c r="AD98">
        <f t="shared" si="4"/>
        <v>8.0333763612671418E-5</v>
      </c>
      <c r="AE98">
        <f t="shared" si="4"/>
        <v>3.0347214739735745E-4</v>
      </c>
      <c r="AF98">
        <f t="shared" si="4"/>
        <v>6.796573733610971E-4</v>
      </c>
      <c r="AG98">
        <f t="shared" si="4"/>
        <v>2.4544451789036802E-5</v>
      </c>
      <c r="AH98">
        <f t="shared" si="4"/>
        <v>1.1830201064694441E-3</v>
      </c>
      <c r="AI98">
        <f t="shared" si="4"/>
        <v>1.0682164037065758E-4</v>
      </c>
      <c r="AJ98">
        <f t="shared" si="4"/>
        <v>4.3861548857200613E-3</v>
      </c>
      <c r="AK98">
        <f t="shared" si="4"/>
        <v>0</v>
      </c>
      <c r="AL98">
        <f t="shared" si="4"/>
        <v>4.385983184075984E-3</v>
      </c>
      <c r="AM98">
        <f t="shared" si="4"/>
        <v>4.3295541388646813E-3</v>
      </c>
      <c r="AN98">
        <f t="shared" si="4"/>
        <v>0</v>
      </c>
      <c r="AO98">
        <f t="shared" si="4"/>
        <v>6.5881007535304847E-5</v>
      </c>
      <c r="AP98">
        <f t="shared" si="4"/>
        <v>40080.355050148748</v>
      </c>
      <c r="AQ98">
        <f t="shared" si="4"/>
        <v>614869.14382560609</v>
      </c>
      <c r="AR98">
        <f t="shared" si="4"/>
        <v>0</v>
      </c>
      <c r="AS98">
        <f t="shared" si="4"/>
        <v>4791.0361605187254</v>
      </c>
      <c r="AT98">
        <f t="shared" si="4"/>
        <v>668295.81400331459</v>
      </c>
      <c r="AU98">
        <f t="shared" si="1"/>
        <v>5913.2998716959846</v>
      </c>
    </row>
    <row r="99" spans="1:47" x14ac:dyDescent="0.25">
      <c r="A99" s="146"/>
      <c r="B99" s="1" t="s">
        <v>23</v>
      </c>
      <c r="C99" s="1">
        <v>21</v>
      </c>
      <c r="D99" s="1" t="s">
        <v>60</v>
      </c>
      <c r="E99">
        <f t="shared" si="5"/>
        <v>3.7369490826966493E-7</v>
      </c>
      <c r="F99">
        <f t="shared" si="5"/>
        <v>2.0389796233732336E-4</v>
      </c>
      <c r="G99">
        <f t="shared" si="5"/>
        <v>3.5554772858570983E-4</v>
      </c>
      <c r="H99">
        <f t="shared" si="5"/>
        <v>3.3275037154455335E-4</v>
      </c>
      <c r="I99">
        <f t="shared" si="5"/>
        <v>1.3675997496968399E-3</v>
      </c>
      <c r="J99">
        <f t="shared" si="5"/>
        <v>2.5418157487073779E-6</v>
      </c>
      <c r="K99">
        <f t="shared" si="5"/>
        <v>4.1496310512964589E-4</v>
      </c>
      <c r="L99">
        <f t="shared" si="5"/>
        <v>8.1267191848516423E-5</v>
      </c>
      <c r="M99">
        <f t="shared" si="5"/>
        <v>2.4947497440945142E-4</v>
      </c>
      <c r="N99">
        <f t="shared" si="5"/>
        <v>8.8850012621336343E-3</v>
      </c>
      <c r="O99">
        <f t="shared" si="5"/>
        <v>1.8830635618949742E-6</v>
      </c>
      <c r="P99">
        <f t="shared" si="5"/>
        <v>1.3620429382463521E-4</v>
      </c>
      <c r="Q99">
        <f t="shared" si="5"/>
        <v>3.0984009707599037E-5</v>
      </c>
      <c r="R99">
        <f t="shared" si="5"/>
        <v>0</v>
      </c>
      <c r="S99">
        <f t="shared" si="5"/>
        <v>0</v>
      </c>
      <c r="T99">
        <f t="shared" si="5"/>
        <v>1.9361771774504621E-8</v>
      </c>
      <c r="U99">
        <f t="shared" si="4"/>
        <v>0</v>
      </c>
      <c r="V99">
        <f t="shared" si="4"/>
        <v>0</v>
      </c>
      <c r="W99">
        <f t="shared" si="4"/>
        <v>1.186935173359621E-7</v>
      </c>
      <c r="X99">
        <f t="shared" si="4"/>
        <v>3.9506884634070683E-6</v>
      </c>
      <c r="Y99">
        <f t="shared" si="4"/>
        <v>1.3691994540333789</v>
      </c>
      <c r="Z99">
        <f t="shared" si="4"/>
        <v>2.6792420635324495E-5</v>
      </c>
      <c r="AA99">
        <f t="shared" si="4"/>
        <v>1.2723283399145141E-4</v>
      </c>
      <c r="AB99">
        <f t="shared" si="4"/>
        <v>8.3630352218790813E-6</v>
      </c>
      <c r="AC99">
        <f t="shared" si="4"/>
        <v>9.4181366429262406E-4</v>
      </c>
      <c r="AD99">
        <f t="shared" si="4"/>
        <v>1.1153913148637749E-3</v>
      </c>
      <c r="AE99">
        <f t="shared" si="4"/>
        <v>0.1946857639792656</v>
      </c>
      <c r="AF99">
        <f t="shared" si="4"/>
        <v>3.2205410778750499E-8</v>
      </c>
      <c r="AG99">
        <f t="shared" si="4"/>
        <v>0</v>
      </c>
      <c r="AH99">
        <f t="shared" si="4"/>
        <v>3.3648299952950438E-8</v>
      </c>
      <c r="AI99">
        <f t="shared" si="4"/>
        <v>1.0192517143616259E-3</v>
      </c>
      <c r="AJ99">
        <f t="shared" si="4"/>
        <v>3.9544964757416406E-3</v>
      </c>
      <c r="AK99">
        <f t="shared" si="4"/>
        <v>0</v>
      </c>
      <c r="AL99">
        <f t="shared" si="4"/>
        <v>3.9970142982190997E-3</v>
      </c>
      <c r="AM99">
        <f t="shared" si="4"/>
        <v>2.426933977391806E-6</v>
      </c>
      <c r="AN99">
        <f t="shared" si="4"/>
        <v>0</v>
      </c>
      <c r="AO99">
        <f t="shared" si="4"/>
        <v>6.3202650890972333E-3</v>
      </c>
      <c r="AP99">
        <f t="shared" si="4"/>
        <v>3.5488647308724501</v>
      </c>
      <c r="AQ99">
        <f t="shared" si="4"/>
        <v>0</v>
      </c>
      <c r="AR99">
        <f t="shared" si="4"/>
        <v>0</v>
      </c>
      <c r="AS99">
        <f t="shared" si="4"/>
        <v>14.63717262902489</v>
      </c>
      <c r="AT99">
        <f t="shared" si="4"/>
        <v>35.575224273330377</v>
      </c>
      <c r="AU99">
        <f t="shared" si="1"/>
        <v>1047.1635525182439</v>
      </c>
    </row>
    <row r="100" spans="1:47" x14ac:dyDescent="0.25">
      <c r="A100" s="146"/>
      <c r="B100" s="1" t="s">
        <v>24</v>
      </c>
      <c r="C100" s="1">
        <v>22</v>
      </c>
      <c r="D100" s="1" t="s">
        <v>61</v>
      </c>
      <c r="E100">
        <f t="shared" si="5"/>
        <v>1.3985520568870834E-2</v>
      </c>
      <c r="F100">
        <f t="shared" si="5"/>
        <v>4.6198769710242196E-3</v>
      </c>
      <c r="G100">
        <f t="shared" si="5"/>
        <v>5.5547999760930506E-4</v>
      </c>
      <c r="H100">
        <f t="shared" si="5"/>
        <v>2.5448342617345326E-3</v>
      </c>
      <c r="I100">
        <f t="shared" si="5"/>
        <v>1.1649190684612081E-2</v>
      </c>
      <c r="J100">
        <f t="shared" si="5"/>
        <v>4.3040410654734199E-3</v>
      </c>
      <c r="K100">
        <f t="shared" si="5"/>
        <v>4.6715581989486025E-4</v>
      </c>
      <c r="L100">
        <f t="shared" si="5"/>
        <v>1.1252278845068827E-4</v>
      </c>
      <c r="M100">
        <f t="shared" si="5"/>
        <v>8.0307875629334492E-3</v>
      </c>
      <c r="N100">
        <f t="shared" si="5"/>
        <v>6.7632318219874312E-5</v>
      </c>
      <c r="O100">
        <f t="shared" si="5"/>
        <v>1.8694067231766798E-4</v>
      </c>
      <c r="P100">
        <f t="shared" si="5"/>
        <v>4.9397680443504085E-4</v>
      </c>
      <c r="Q100">
        <f t="shared" si="5"/>
        <v>6.1275090321664376E-3</v>
      </c>
      <c r="R100">
        <f t="shared" si="5"/>
        <v>1.7508975337736352E-2</v>
      </c>
      <c r="S100">
        <f t="shared" si="5"/>
        <v>0</v>
      </c>
      <c r="T100">
        <f t="shared" si="5"/>
        <v>2.8750007511358578E-2</v>
      </c>
      <c r="U100">
        <f t="shared" si="4"/>
        <v>4.089108342923478E-3</v>
      </c>
      <c r="V100">
        <f t="shared" si="4"/>
        <v>4.9393252298350343E-2</v>
      </c>
      <c r="W100">
        <f t="shared" si="4"/>
        <v>1.8821313227871256E-3</v>
      </c>
      <c r="X100">
        <f t="shared" si="4"/>
        <v>1.1855225187067165E-3</v>
      </c>
      <c r="Y100">
        <f t="shared" si="4"/>
        <v>2.9363713372688692E-3</v>
      </c>
      <c r="Z100">
        <f t="shared" si="4"/>
        <v>0.47155544497000523</v>
      </c>
      <c r="AA100">
        <f t="shared" si="4"/>
        <v>1.6739444538241266E-4</v>
      </c>
      <c r="AB100">
        <f t="shared" si="4"/>
        <v>1.7016586699957609E-4</v>
      </c>
      <c r="AC100">
        <f t="shared" si="4"/>
        <v>3.065804833523637E-4</v>
      </c>
      <c r="AD100">
        <f t="shared" si="4"/>
        <v>4.668487376429129E-3</v>
      </c>
      <c r="AE100">
        <f t="shared" si="4"/>
        <v>1.8040788544756303E-4</v>
      </c>
      <c r="AF100">
        <f t="shared" si="4"/>
        <v>9.1382072839855946E-5</v>
      </c>
      <c r="AG100">
        <f t="shared" si="4"/>
        <v>4.9858201164148771E-6</v>
      </c>
      <c r="AH100">
        <f t="shared" si="4"/>
        <v>9.3768258312979457E-4</v>
      </c>
      <c r="AI100">
        <f t="shared" si="4"/>
        <v>8.9779521289527612E-5</v>
      </c>
      <c r="AJ100">
        <f t="shared" si="4"/>
        <v>1.3884531262335674E-2</v>
      </c>
      <c r="AK100">
        <f t="shared" si="4"/>
        <v>0</v>
      </c>
      <c r="AL100">
        <f t="shared" si="4"/>
        <v>1.3993086058807025E-2</v>
      </c>
      <c r="AM100">
        <f t="shared" si="4"/>
        <v>1.3708988018303458E-3</v>
      </c>
      <c r="AN100">
        <f t="shared" si="4"/>
        <v>0</v>
      </c>
      <c r="AO100">
        <f t="shared" si="4"/>
        <v>7.1309624254978681E-3</v>
      </c>
      <c r="AP100">
        <f t="shared" si="4"/>
        <v>21336.424025112468</v>
      </c>
      <c r="AQ100">
        <f t="shared" si="4"/>
        <v>0</v>
      </c>
      <c r="AR100">
        <f t="shared" si="4"/>
        <v>0</v>
      </c>
      <c r="AS100">
        <f t="shared" si="4"/>
        <v>11585.30241527955</v>
      </c>
      <c r="AT100">
        <f t="shared" si="4"/>
        <v>33355.355790373549</v>
      </c>
      <c r="AU100">
        <f t="shared" si="4"/>
        <v>31006.401378794191</v>
      </c>
    </row>
    <row r="101" spans="1:47" x14ac:dyDescent="0.25">
      <c r="A101" s="146"/>
      <c r="B101" s="1" t="s">
        <v>25</v>
      </c>
      <c r="C101" s="1">
        <v>23</v>
      </c>
      <c r="D101" s="1" t="s">
        <v>62</v>
      </c>
      <c r="E101">
        <f t="shared" si="5"/>
        <v>4.5555151882807588E-4</v>
      </c>
      <c r="F101">
        <f t="shared" si="5"/>
        <v>4.9939220865913053E-5</v>
      </c>
      <c r="G101">
        <f t="shared" si="5"/>
        <v>1.863522866376483E-5</v>
      </c>
      <c r="H101">
        <f t="shared" si="5"/>
        <v>6.7212200335373859E-6</v>
      </c>
      <c r="I101">
        <f t="shared" si="5"/>
        <v>3.1054656218840698E-5</v>
      </c>
      <c r="J101">
        <f t="shared" si="5"/>
        <v>0</v>
      </c>
      <c r="K101">
        <f t="shared" si="5"/>
        <v>0</v>
      </c>
      <c r="L101">
        <f t="shared" si="5"/>
        <v>2.3184912779344899E-6</v>
      </c>
      <c r="M101">
        <f t="shared" si="5"/>
        <v>2.8513740085839289E-6</v>
      </c>
      <c r="N101">
        <f t="shared" si="5"/>
        <v>2.1305653183556782E-6</v>
      </c>
      <c r="O101">
        <f t="shared" si="5"/>
        <v>9.4145878897056107E-6</v>
      </c>
      <c r="P101">
        <f t="shared" si="5"/>
        <v>2.2974605951308868E-5</v>
      </c>
      <c r="Q101">
        <f t="shared" si="5"/>
        <v>2.6916389306911052E-4</v>
      </c>
      <c r="R101">
        <f t="shared" si="5"/>
        <v>0</v>
      </c>
      <c r="S101">
        <f t="shared" si="5"/>
        <v>0</v>
      </c>
      <c r="T101">
        <f t="shared" si="5"/>
        <v>0</v>
      </c>
      <c r="U101">
        <f t="shared" si="4"/>
        <v>2.8079750893503789E-4</v>
      </c>
      <c r="V101">
        <f t="shared" si="4"/>
        <v>0</v>
      </c>
      <c r="W101">
        <f t="shared" si="4"/>
        <v>0</v>
      </c>
      <c r="X101">
        <f t="shared" si="4"/>
        <v>0</v>
      </c>
      <c r="Y101">
        <f t="shared" si="4"/>
        <v>6.9514628825589004E-6</v>
      </c>
      <c r="Z101">
        <f t="shared" si="4"/>
        <v>5.631030964746695E-7</v>
      </c>
      <c r="AA101">
        <f t="shared" si="4"/>
        <v>3.5275089697952271E-6</v>
      </c>
      <c r="AB101">
        <f t="shared" si="4"/>
        <v>1.106341493133816E-4</v>
      </c>
      <c r="AC101">
        <f t="shared" si="4"/>
        <v>8.908462335110441E-6</v>
      </c>
      <c r="AD101">
        <f t="shared" si="4"/>
        <v>0</v>
      </c>
      <c r="AE101">
        <f t="shared" si="4"/>
        <v>1.039988016984832E-4</v>
      </c>
      <c r="AF101">
        <f t="shared" si="4"/>
        <v>7.0491715515020388E-5</v>
      </c>
      <c r="AG101">
        <f t="shared" si="4"/>
        <v>0</v>
      </c>
      <c r="AH101">
        <f t="shared" si="4"/>
        <v>7.0768787921013149E-4</v>
      </c>
      <c r="AI101">
        <f t="shared" si="4"/>
        <v>2.8823356509529571E-5</v>
      </c>
      <c r="AJ101">
        <f t="shared" si="4"/>
        <v>8.3376011040687837E-5</v>
      </c>
      <c r="AK101">
        <f t="shared" si="4"/>
        <v>0</v>
      </c>
      <c r="AL101">
        <f t="shared" si="4"/>
        <v>8.4279542996430179E-5</v>
      </c>
      <c r="AM101">
        <f t="shared" si="4"/>
        <v>0</v>
      </c>
      <c r="AN101">
        <f t="shared" si="4"/>
        <v>0</v>
      </c>
      <c r="AO101">
        <f t="shared" si="4"/>
        <v>1.9038374748008141E-5</v>
      </c>
      <c r="AP101">
        <f t="shared" si="4"/>
        <v>225.58770793299999</v>
      </c>
      <c r="AQ101">
        <f t="shared" si="4"/>
        <v>0</v>
      </c>
      <c r="AR101">
        <f t="shared" si="4"/>
        <v>0</v>
      </c>
      <c r="AS101">
        <f t="shared" si="4"/>
        <v>0</v>
      </c>
      <c r="AT101">
        <f t="shared" si="4"/>
        <v>387.21884200641807</v>
      </c>
      <c r="AU101">
        <f t="shared" si="4"/>
        <v>0</v>
      </c>
    </row>
    <row r="102" spans="1:47" x14ac:dyDescent="0.25">
      <c r="A102" s="146"/>
      <c r="B102" s="1" t="s">
        <v>26</v>
      </c>
      <c r="C102" s="1">
        <v>24</v>
      </c>
      <c r="D102" s="1" t="s">
        <v>63</v>
      </c>
      <c r="E102">
        <f t="shared" si="5"/>
        <v>7.713916579928726E-3</v>
      </c>
      <c r="F102">
        <f t="shared" si="5"/>
        <v>9.3429092368822585E-3</v>
      </c>
      <c r="G102">
        <f t="shared" si="5"/>
        <v>5.4043263088148653E-3</v>
      </c>
      <c r="H102">
        <f t="shared" si="5"/>
        <v>9.3625589620492614E-3</v>
      </c>
      <c r="I102">
        <f t="shared" si="5"/>
        <v>1.5525287545486634E-2</v>
      </c>
      <c r="J102">
        <f t="shared" si="5"/>
        <v>9.4088164813845056E-3</v>
      </c>
      <c r="K102">
        <f t="shared" si="5"/>
        <v>7.825274627292312E-3</v>
      </c>
      <c r="L102">
        <f t="shared" si="5"/>
        <v>3.2568109605364631E-2</v>
      </c>
      <c r="M102">
        <f t="shared" si="5"/>
        <v>1.2787401575435727E-2</v>
      </c>
      <c r="N102">
        <f t="shared" si="5"/>
        <v>4.3222419476875287E-2</v>
      </c>
      <c r="O102">
        <f t="shared" si="5"/>
        <v>2.4093004791168132E-2</v>
      </c>
      <c r="P102">
        <f t="shared" si="5"/>
        <v>4.2443816973917513E-3</v>
      </c>
      <c r="Q102">
        <f t="shared" si="5"/>
        <v>3.1906987607047792E-3</v>
      </c>
      <c r="R102">
        <f t="shared" si="5"/>
        <v>3.2457552659270676E-3</v>
      </c>
      <c r="S102">
        <f t="shared" si="5"/>
        <v>0</v>
      </c>
      <c r="T102">
        <f t="shared" si="5"/>
        <v>4.9237042912826509E-3</v>
      </c>
      <c r="U102">
        <f t="shared" si="4"/>
        <v>0</v>
      </c>
      <c r="V102">
        <f t="shared" si="4"/>
        <v>1.9445239192870229E-4</v>
      </c>
      <c r="W102">
        <f t="shared" si="4"/>
        <v>3.7186728859153933E-3</v>
      </c>
      <c r="X102">
        <f t="shared" si="4"/>
        <v>5.5355228561736443E-3</v>
      </c>
      <c r="Y102">
        <f t="shared" si="4"/>
        <v>1.8973016736598452E-5</v>
      </c>
      <c r="Z102">
        <f t="shared" si="4"/>
        <v>1.4381106076287847E-2</v>
      </c>
      <c r="AA102">
        <f t="shared" si="4"/>
        <v>5.0964952161794405E-2</v>
      </c>
      <c r="AB102">
        <f t="shared" si="4"/>
        <v>0.17698626911049284</v>
      </c>
      <c r="AC102">
        <f t="shared" si="4"/>
        <v>1.943849768485837E-6</v>
      </c>
      <c r="AD102">
        <f t="shared" si="4"/>
        <v>9.9271165698545822E-7</v>
      </c>
      <c r="AE102">
        <f t="shared" si="4"/>
        <v>3.151378813615132E-6</v>
      </c>
      <c r="AF102">
        <f t="shared" si="4"/>
        <v>2.065224020525819E-6</v>
      </c>
      <c r="AG102">
        <f t="shared" si="4"/>
        <v>1.121219878303146E-7</v>
      </c>
      <c r="AH102">
        <f t="shared" si="4"/>
        <v>1.5255702169683663E-5</v>
      </c>
      <c r="AI102">
        <f t="shared" si="4"/>
        <v>4.1459599918983869E-6</v>
      </c>
      <c r="AJ102">
        <f t="shared" si="4"/>
        <v>3.9008709606013221E-6</v>
      </c>
      <c r="AK102">
        <f t="shared" si="4"/>
        <v>0</v>
      </c>
      <c r="AL102">
        <f t="shared" si="4"/>
        <v>5.8454363943738732E-6</v>
      </c>
      <c r="AM102">
        <f t="shared" si="4"/>
        <v>1.4438514930458663E-2</v>
      </c>
      <c r="AN102">
        <f t="shared" si="4"/>
        <v>0</v>
      </c>
      <c r="AO102">
        <f t="shared" si="4"/>
        <v>1.996263568966341E-7</v>
      </c>
      <c r="AP102">
        <f t="shared" si="4"/>
        <v>23241.31419278809</v>
      </c>
      <c r="AQ102">
        <f t="shared" si="4"/>
        <v>0</v>
      </c>
      <c r="AR102">
        <f t="shared" si="4"/>
        <v>0</v>
      </c>
      <c r="AS102">
        <f t="shared" si="4"/>
        <v>1373.3839158690671</v>
      </c>
      <c r="AT102">
        <f t="shared" si="4"/>
        <v>57716.685827469671</v>
      </c>
      <c r="AU102">
        <f t="shared" si="4"/>
        <v>3.9019684455119048</v>
      </c>
    </row>
    <row r="103" spans="1:47" x14ac:dyDescent="0.25">
      <c r="A103" s="146"/>
      <c r="B103" s="1" t="s">
        <v>27</v>
      </c>
      <c r="C103" s="1">
        <v>25</v>
      </c>
      <c r="D103" s="1" t="s">
        <v>64</v>
      </c>
      <c r="E103">
        <f t="shared" si="5"/>
        <v>4.9158438696706443E-5</v>
      </c>
      <c r="F103">
        <f t="shared" si="5"/>
        <v>3.9129057857007933E-5</v>
      </c>
      <c r="G103">
        <f t="shared" si="5"/>
        <v>2.0528113951708818E-5</v>
      </c>
      <c r="H103">
        <f t="shared" si="5"/>
        <v>4.5292424220915963E-5</v>
      </c>
      <c r="I103">
        <f t="shared" si="5"/>
        <v>7.0435670288057127E-5</v>
      </c>
      <c r="J103">
        <f t="shared" si="5"/>
        <v>4.8721182291082704E-5</v>
      </c>
      <c r="K103">
        <f t="shared" si="5"/>
        <v>3.5460441851740786E-5</v>
      </c>
      <c r="L103">
        <f t="shared" si="5"/>
        <v>8.4544484881780353E-5</v>
      </c>
      <c r="M103">
        <f t="shared" si="5"/>
        <v>5.6794703861667889E-5</v>
      </c>
      <c r="N103">
        <f t="shared" si="5"/>
        <v>1.8730848989777094E-4</v>
      </c>
      <c r="O103">
        <f t="shared" si="5"/>
        <v>2.1898930990708372E-4</v>
      </c>
      <c r="P103">
        <f t="shared" si="5"/>
        <v>1.6812751137261037E-5</v>
      </c>
      <c r="Q103">
        <f t="shared" si="5"/>
        <v>9.5671585845048454E-6</v>
      </c>
      <c r="R103">
        <f t="shared" si="5"/>
        <v>1.5754377597577289E-5</v>
      </c>
      <c r="S103">
        <f t="shared" si="5"/>
        <v>0</v>
      </c>
      <c r="T103">
        <f t="shared" si="5"/>
        <v>2.3564908582285892E-5</v>
      </c>
      <c r="U103">
        <f t="shared" si="4"/>
        <v>0</v>
      </c>
      <c r="V103">
        <f t="shared" si="4"/>
        <v>0</v>
      </c>
      <c r="W103">
        <f t="shared" si="4"/>
        <v>1.1116706781891432E-5</v>
      </c>
      <c r="X103">
        <f t="shared" si="4"/>
        <v>1.2918360638074992E-5</v>
      </c>
      <c r="Y103">
        <f t="shared" si="4"/>
        <v>0</v>
      </c>
      <c r="Z103">
        <f t="shared" si="4"/>
        <v>1.41745330169308E-4</v>
      </c>
      <c r="AA103">
        <f t="shared" si="4"/>
        <v>1.3231984670995743E-4</v>
      </c>
      <c r="AB103">
        <f t="shared" si="4"/>
        <v>1.0902669460472695E-3</v>
      </c>
      <c r="AC103">
        <f t="shared" si="4"/>
        <v>4.1926332630875297E-9</v>
      </c>
      <c r="AD103">
        <f t="shared" si="4"/>
        <v>2.140855652038627E-9</v>
      </c>
      <c r="AE103">
        <f t="shared" si="4"/>
        <v>6.7839244302394563E-9</v>
      </c>
      <c r="AF103">
        <f t="shared" si="4"/>
        <v>4.5000071044841837E-9</v>
      </c>
      <c r="AG103">
        <f t="shared" si="4"/>
        <v>0</v>
      </c>
      <c r="AH103">
        <f t="shared" si="4"/>
        <v>3.2735006521176352E-8</v>
      </c>
      <c r="AI103">
        <f t="shared" si="4"/>
        <v>8.7475630410906284E-9</v>
      </c>
      <c r="AJ103">
        <f t="shared" si="4"/>
        <v>6.81124452656304E-9</v>
      </c>
      <c r="AK103">
        <f t="shared" si="4"/>
        <v>0</v>
      </c>
      <c r="AL103">
        <f t="shared" si="4"/>
        <v>1.2673735359372371E-8</v>
      </c>
      <c r="AM103">
        <f t="shared" si="4"/>
        <v>4.3032447513084828E-5</v>
      </c>
      <c r="AN103">
        <f t="shared" si="4"/>
        <v>0</v>
      </c>
      <c r="AO103">
        <f t="shared" si="4"/>
        <v>4.3366680993210369E-10</v>
      </c>
      <c r="AP103">
        <f t="shared" si="4"/>
        <v>157.9973749829895</v>
      </c>
      <c r="AQ103">
        <f t="shared" si="4"/>
        <v>0</v>
      </c>
      <c r="AR103">
        <f t="shared" si="4"/>
        <v>0</v>
      </c>
      <c r="AS103">
        <f t="shared" si="4"/>
        <v>55.64278991338022</v>
      </c>
      <c r="AT103">
        <f t="shared" si="4"/>
        <v>353.10501254939737</v>
      </c>
      <c r="AU103">
        <f t="shared" si="4"/>
        <v>6.9524218700470719</v>
      </c>
    </row>
    <row r="104" spans="1:47" x14ac:dyDescent="0.25">
      <c r="A104" s="146"/>
      <c r="B104" s="1" t="s">
        <v>28</v>
      </c>
      <c r="C104" s="1">
        <v>26</v>
      </c>
      <c r="D104" s="1" t="s">
        <v>65</v>
      </c>
      <c r="E104">
        <f t="shared" si="5"/>
        <v>2.6753021657920068E-4</v>
      </c>
      <c r="F104">
        <f t="shared" si="5"/>
        <v>3.0202179933704141E-4</v>
      </c>
      <c r="G104">
        <f t="shared" si="5"/>
        <v>1.7959787336832502E-4</v>
      </c>
      <c r="H104">
        <f t="shared" si="5"/>
        <v>3.9747048760121339E-4</v>
      </c>
      <c r="I104">
        <f t="shared" si="5"/>
        <v>6.1690269664553652E-4</v>
      </c>
      <c r="J104">
        <f t="shared" si="5"/>
        <v>4.3120019517350308E-4</v>
      </c>
      <c r="K104">
        <f t="shared" si="5"/>
        <v>3.3109970062102274E-4</v>
      </c>
      <c r="L104">
        <f t="shared" si="5"/>
        <v>1.9209019343624767E-3</v>
      </c>
      <c r="M104">
        <f t="shared" si="5"/>
        <v>6.4601364776343032E-4</v>
      </c>
      <c r="N104">
        <f t="shared" si="5"/>
        <v>1.6409653053958955E-3</v>
      </c>
      <c r="O104">
        <f t="shared" si="5"/>
        <v>7.9947427183552468E-4</v>
      </c>
      <c r="P104">
        <f t="shared" si="5"/>
        <v>1.4724452606452047E-4</v>
      </c>
      <c r="Q104">
        <f t="shared" si="5"/>
        <v>1.8748143620853043E-4</v>
      </c>
      <c r="R104">
        <f t="shared" si="5"/>
        <v>1.3818098679501149E-4</v>
      </c>
      <c r="S104">
        <f t="shared" si="5"/>
        <v>0</v>
      </c>
      <c r="T104">
        <f t="shared" si="5"/>
        <v>2.065215914380549E-4</v>
      </c>
      <c r="U104">
        <f t="shared" si="4"/>
        <v>0</v>
      </c>
      <c r="V104">
        <f t="shared" si="4"/>
        <v>0</v>
      </c>
      <c r="W104">
        <f t="shared" si="4"/>
        <v>1.2668296312162266E-4</v>
      </c>
      <c r="X104">
        <f t="shared" si="4"/>
        <v>1.8218617686238973E-4</v>
      </c>
      <c r="Y104">
        <f t="shared" si="4"/>
        <v>0</v>
      </c>
      <c r="Z104">
        <f t="shared" si="4"/>
        <v>1.7756033872291541E-4</v>
      </c>
      <c r="AA104">
        <f t="shared" si="4"/>
        <v>3.0067967530251071E-3</v>
      </c>
      <c r="AB104">
        <f t="shared" si="4"/>
        <v>6.9527831682812107E-3</v>
      </c>
      <c r="AC104">
        <f t="shared" si="4"/>
        <v>7.5803469986405483E-8</v>
      </c>
      <c r="AD104">
        <f t="shared" si="4"/>
        <v>3.8712655631213813E-8</v>
      </c>
      <c r="AE104">
        <f t="shared" si="4"/>
        <v>1.2290670896616901E-7</v>
      </c>
      <c r="AF104">
        <f t="shared" si="4"/>
        <v>8.048913945819542E-8</v>
      </c>
      <c r="AG104">
        <f t="shared" si="4"/>
        <v>0</v>
      </c>
      <c r="AH104">
        <f t="shared" si="4"/>
        <v>5.9684828817395387E-7</v>
      </c>
      <c r="AI104">
        <f t="shared" si="4"/>
        <v>1.6174463389921239E-7</v>
      </c>
      <c r="AJ104">
        <f t="shared" si="4"/>
        <v>1.4319654286182512E-7</v>
      </c>
      <c r="AK104">
        <f t="shared" si="4"/>
        <v>0</v>
      </c>
      <c r="AL104">
        <f t="shared" si="4"/>
        <v>2.2788329431213001E-7</v>
      </c>
      <c r="AM104">
        <f t="shared" si="4"/>
        <v>4.1562296201496778E-4</v>
      </c>
      <c r="AN104">
        <f t="shared" si="4"/>
        <v>0</v>
      </c>
      <c r="AO104">
        <f t="shared" si="4"/>
        <v>7.781513512746152E-9</v>
      </c>
      <c r="AP104">
        <f t="shared" si="4"/>
        <v>954.046030822229</v>
      </c>
      <c r="AQ104">
        <f t="shared" si="4"/>
        <v>0</v>
      </c>
      <c r="AR104">
        <f t="shared" si="4"/>
        <v>0</v>
      </c>
      <c r="AS104">
        <f t="shared" si="4"/>
        <v>222.00291020112419</v>
      </c>
      <c r="AT104">
        <f t="shared" si="4"/>
        <v>2360.3705560752192</v>
      </c>
      <c r="AU104">
        <f t="shared" si="4"/>
        <v>74.006312569461187</v>
      </c>
    </row>
    <row r="105" spans="1:47" x14ac:dyDescent="0.25">
      <c r="A105" s="146"/>
      <c r="B105" s="1" t="s">
        <v>29</v>
      </c>
      <c r="C105" s="1">
        <v>27</v>
      </c>
      <c r="D105" s="1" t="s">
        <v>66</v>
      </c>
      <c r="E105">
        <f t="shared" si="5"/>
        <v>1.3002427936948993E-4</v>
      </c>
      <c r="F105">
        <f t="shared" si="5"/>
        <v>1.4688502472741258E-4</v>
      </c>
      <c r="G105">
        <f t="shared" si="5"/>
        <v>8.7383398515099948E-5</v>
      </c>
      <c r="H105">
        <f t="shared" si="5"/>
        <v>1.9266028281421049E-4</v>
      </c>
      <c r="I105">
        <f t="shared" si="5"/>
        <v>2.997515220815379E-4</v>
      </c>
      <c r="J105">
        <f t="shared" si="5"/>
        <v>2.0789265576804728E-4</v>
      </c>
      <c r="K105">
        <f t="shared" si="5"/>
        <v>1.5059295153765592E-4</v>
      </c>
      <c r="L105">
        <f t="shared" si="5"/>
        <v>3.5985207436401291E-4</v>
      </c>
      <c r="M105">
        <f t="shared" si="5"/>
        <v>2.417316980041056E-4</v>
      </c>
      <c r="N105">
        <f t="shared" si="5"/>
        <v>7.9707362641056527E-4</v>
      </c>
      <c r="O105">
        <f t="shared" si="5"/>
        <v>8.9571312216345125E-4</v>
      </c>
      <c r="P105">
        <f t="shared" si="5"/>
        <v>7.1581059146945796E-5</v>
      </c>
      <c r="Q105">
        <f t="shared" si="5"/>
        <v>1.7592142174945019E-4</v>
      </c>
      <c r="R105">
        <f t="shared" si="5"/>
        <v>6.7049342306930971E-5</v>
      </c>
      <c r="S105">
        <f t="shared" si="5"/>
        <v>0</v>
      </c>
      <c r="T105">
        <f t="shared" si="5"/>
        <v>1.0029929753589461E-4</v>
      </c>
      <c r="U105">
        <f t="shared" si="4"/>
        <v>0</v>
      </c>
      <c r="V105">
        <f t="shared" si="4"/>
        <v>0</v>
      </c>
      <c r="W105">
        <f t="shared" si="4"/>
        <v>9.1510780485490971E-5</v>
      </c>
      <c r="X105">
        <f t="shared" si="4"/>
        <v>4.9024491217172668E-5</v>
      </c>
      <c r="Y105">
        <f t="shared" si="4"/>
        <v>0</v>
      </c>
      <c r="Z105">
        <f t="shared" si="4"/>
        <v>8.5449251650680954E-5</v>
      </c>
      <c r="AA105">
        <f t="shared" si="4"/>
        <v>5.6320139240757924E-4</v>
      </c>
      <c r="AB105">
        <f t="shared" si="4"/>
        <v>6.5208206020581031E-3</v>
      </c>
      <c r="AC105">
        <f t="shared" si="4"/>
        <v>1.7722715253558199E-8</v>
      </c>
      <c r="AD105">
        <f t="shared" si="4"/>
        <v>9.0497538548353621E-9</v>
      </c>
      <c r="AE105">
        <f t="shared" si="4"/>
        <v>2.8681965544398329E-8</v>
      </c>
      <c r="AF105">
        <f t="shared" si="4"/>
        <v>1.9002732122658731E-8</v>
      </c>
      <c r="AG105">
        <f t="shared" si="4"/>
        <v>0</v>
      </c>
      <c r="AH105">
        <f t="shared" si="4"/>
        <v>1.3941634491780526E-7</v>
      </c>
      <c r="AI105">
        <f t="shared" si="4"/>
        <v>3.7004328932124723E-8</v>
      </c>
      <c r="AJ105">
        <f t="shared" si="4"/>
        <v>2.0966596251933987E-7</v>
      </c>
      <c r="AK105">
        <f t="shared" si="4"/>
        <v>0</v>
      </c>
      <c r="AL105">
        <f t="shared" si="4"/>
        <v>5.3545380120265003E-8</v>
      </c>
      <c r="AM105">
        <f t="shared" si="4"/>
        <v>1.9416057196405164E-4</v>
      </c>
      <c r="AN105">
        <f t="shared" si="4"/>
        <v>0</v>
      </c>
      <c r="AO105">
        <f t="shared" si="4"/>
        <v>1.831845732961422E-9</v>
      </c>
      <c r="AP105">
        <f t="shared" si="4"/>
        <v>857.66870826426589</v>
      </c>
      <c r="AQ105">
        <f t="shared" si="4"/>
        <v>0</v>
      </c>
      <c r="AR105">
        <f t="shared" si="4"/>
        <v>0</v>
      </c>
      <c r="AS105">
        <f t="shared" si="4"/>
        <v>149.3693823535323</v>
      </c>
      <c r="AT105">
        <f t="shared" si="4"/>
        <v>1823.687799623656</v>
      </c>
      <c r="AU105">
        <f t="shared" si="4"/>
        <v>12.29416492770364</v>
      </c>
    </row>
    <row r="106" spans="1:47" x14ac:dyDescent="0.25">
      <c r="A106" s="146"/>
      <c r="B106" s="1" t="s">
        <v>30</v>
      </c>
      <c r="C106" s="1">
        <v>28</v>
      </c>
      <c r="D106" s="1" t="s">
        <v>67</v>
      </c>
      <c r="E106">
        <f t="shared" si="5"/>
        <v>1.3567797811383253E-4</v>
      </c>
      <c r="F106">
        <f t="shared" si="5"/>
        <v>1.5316726363573876E-4</v>
      </c>
      <c r="G106">
        <f t="shared" si="5"/>
        <v>9.0919934798547585E-5</v>
      </c>
      <c r="H106">
        <f t="shared" si="5"/>
        <v>2.0432637966530642E-4</v>
      </c>
      <c r="I106">
        <f t="shared" si="5"/>
        <v>3.1401513286533452E-4</v>
      </c>
      <c r="J106">
        <f t="shared" si="5"/>
        <v>2.1728150458705342E-4</v>
      </c>
      <c r="K106">
        <f t="shared" si="5"/>
        <v>1.7740101472743709E-4</v>
      </c>
      <c r="L106">
        <f t="shared" si="5"/>
        <v>3.7536301056629326E-4</v>
      </c>
      <c r="M106">
        <f t="shared" si="5"/>
        <v>1.6549913102229744E-4</v>
      </c>
      <c r="N106">
        <f t="shared" si="5"/>
        <v>8.3642059204189342E-4</v>
      </c>
      <c r="O106">
        <f t="shared" si="5"/>
        <v>4.0924550296449983E-4</v>
      </c>
      <c r="P106">
        <f t="shared" si="5"/>
        <v>7.4686110624840122E-5</v>
      </c>
      <c r="Q106">
        <f t="shared" si="5"/>
        <v>4.2371963835371986E-5</v>
      </c>
      <c r="R106">
        <f t="shared" si="5"/>
        <v>7.0134229877026678E-5</v>
      </c>
      <c r="S106">
        <f t="shared" si="5"/>
        <v>0</v>
      </c>
      <c r="T106">
        <f t="shared" si="5"/>
        <v>1.0466459075240354E-4</v>
      </c>
      <c r="U106">
        <f t="shared" si="4"/>
        <v>0</v>
      </c>
      <c r="V106">
        <f t="shared" si="4"/>
        <v>0</v>
      </c>
      <c r="W106">
        <f t="shared" si="4"/>
        <v>4.023690105792257E-5</v>
      </c>
      <c r="X106">
        <f t="shared" si="4"/>
        <v>5.1129268833280098E-5</v>
      </c>
      <c r="Y106">
        <f t="shared" ref="Y106:AU115" si="6">Y32+Y69</f>
        <v>0</v>
      </c>
      <c r="Z106">
        <f t="shared" si="6"/>
        <v>9.0054594169441338E-5</v>
      </c>
      <c r="AA106">
        <f t="shared" si="6"/>
        <v>5.8747733116734624E-4</v>
      </c>
      <c r="AB106">
        <f t="shared" si="6"/>
        <v>8.1398326578907304E-4</v>
      </c>
      <c r="AC106">
        <f t="shared" si="6"/>
        <v>1.8604593183999779E-8</v>
      </c>
      <c r="AD106">
        <f t="shared" si="6"/>
        <v>9.5000308925902904E-9</v>
      </c>
      <c r="AE106">
        <f t="shared" si="6"/>
        <v>3.0107543724604649E-8</v>
      </c>
      <c r="AF106">
        <f t="shared" si="6"/>
        <v>1.9953933044790751E-8</v>
      </c>
      <c r="AG106">
        <f t="shared" si="6"/>
        <v>0</v>
      </c>
      <c r="AH106">
        <f t="shared" si="6"/>
        <v>1.45313743754261E-7</v>
      </c>
      <c r="AI106">
        <f t="shared" si="6"/>
        <v>3.8837647598997239E-8</v>
      </c>
      <c r="AJ106">
        <f t="shared" si="6"/>
        <v>1.2128598747363941E-7</v>
      </c>
      <c r="AK106">
        <f t="shared" si="6"/>
        <v>0</v>
      </c>
      <c r="AL106">
        <f t="shared" si="6"/>
        <v>5.6217921383991017E-8</v>
      </c>
      <c r="AM106">
        <f t="shared" si="6"/>
        <v>1.9524124486381967E-4</v>
      </c>
      <c r="AN106">
        <f t="shared" si="6"/>
        <v>0</v>
      </c>
      <c r="AO106">
        <f t="shared" si="6"/>
        <v>1.923380581636596E-9</v>
      </c>
      <c r="AP106">
        <f t="shared" si="6"/>
        <v>100.85944777422435</v>
      </c>
      <c r="AQ106">
        <f t="shared" si="6"/>
        <v>0</v>
      </c>
      <c r="AR106">
        <f t="shared" si="6"/>
        <v>0</v>
      </c>
      <c r="AS106">
        <f t="shared" si="6"/>
        <v>11.564099161864579</v>
      </c>
      <c r="AT106">
        <f t="shared" si="6"/>
        <v>461.92199231348081</v>
      </c>
      <c r="AU106">
        <f t="shared" si="6"/>
        <v>0.94440156765330563</v>
      </c>
    </row>
    <row r="107" spans="1:47" x14ac:dyDescent="0.25">
      <c r="A107" s="146"/>
      <c r="B107" s="1" t="s">
        <v>31</v>
      </c>
      <c r="C107" s="1">
        <v>29</v>
      </c>
      <c r="D107" s="1" t="s">
        <v>68</v>
      </c>
      <c r="E107">
        <f t="shared" si="5"/>
        <v>2.3345031150206368E-5</v>
      </c>
      <c r="F107">
        <f t="shared" si="5"/>
        <v>1.4783119534124422E-5</v>
      </c>
      <c r="G107">
        <f t="shared" si="5"/>
        <v>1.5656790836533328E-5</v>
      </c>
      <c r="H107">
        <f t="shared" si="5"/>
        <v>3.5457488337585243E-5</v>
      </c>
      <c r="I107">
        <f t="shared" si="5"/>
        <v>5.4225775871683046E-5</v>
      </c>
      <c r="J107">
        <f t="shared" si="5"/>
        <v>3.715719836295155E-5</v>
      </c>
      <c r="K107">
        <f t="shared" si="5"/>
        <v>2.9395109147126591E-5</v>
      </c>
      <c r="L107">
        <f t="shared" si="5"/>
        <v>6.7749889609749042E-9</v>
      </c>
      <c r="M107">
        <f t="shared" si="5"/>
        <v>1.9526942944839323E-5</v>
      </c>
      <c r="N107">
        <f t="shared" si="5"/>
        <v>1.4453100981470524E-4</v>
      </c>
      <c r="O107">
        <f t="shared" si="5"/>
        <v>7.0778234218824828E-5</v>
      </c>
      <c r="P107">
        <f t="shared" si="5"/>
        <v>1.2870893162487248E-5</v>
      </c>
      <c r="Q107">
        <f t="shared" si="5"/>
        <v>4.5726327295033017E-9</v>
      </c>
      <c r="R107">
        <f t="shared" si="5"/>
        <v>1.2084173596369874E-5</v>
      </c>
      <c r="S107">
        <f t="shared" si="5"/>
        <v>0</v>
      </c>
      <c r="T107">
        <f t="shared" si="5"/>
        <v>1.8023571031505586E-5</v>
      </c>
      <c r="U107">
        <f t="shared" ref="U107:AT113" si="7">U33+U70</f>
        <v>0</v>
      </c>
      <c r="V107">
        <f t="shared" si="7"/>
        <v>0</v>
      </c>
      <c r="W107">
        <f t="shared" si="7"/>
        <v>4.4532434777003718E-6</v>
      </c>
      <c r="X107">
        <f t="shared" si="7"/>
        <v>2.1534455154889341E-6</v>
      </c>
      <c r="Y107">
        <f t="shared" si="7"/>
        <v>0</v>
      </c>
      <c r="Z107">
        <f t="shared" si="7"/>
        <v>1.5510091090793917E-5</v>
      </c>
      <c r="AA107">
        <f t="shared" si="7"/>
        <v>7.7405047007050711E-9</v>
      </c>
      <c r="AB107">
        <f t="shared" si="7"/>
        <v>3.3360301710998697E-8</v>
      </c>
      <c r="AC107">
        <f t="shared" si="7"/>
        <v>0</v>
      </c>
      <c r="AD107">
        <f t="shared" si="7"/>
        <v>0</v>
      </c>
      <c r="AE107">
        <f t="shared" si="7"/>
        <v>0</v>
      </c>
      <c r="AF107">
        <f t="shared" si="7"/>
        <v>0</v>
      </c>
      <c r="AG107">
        <f t="shared" si="7"/>
        <v>0</v>
      </c>
      <c r="AH107">
        <f t="shared" si="7"/>
        <v>0</v>
      </c>
      <c r="AI107">
        <f t="shared" si="7"/>
        <v>0</v>
      </c>
      <c r="AJ107">
        <f t="shared" si="7"/>
        <v>2.711683707451565E-8</v>
      </c>
      <c r="AK107">
        <f t="shared" si="7"/>
        <v>0</v>
      </c>
      <c r="AL107">
        <f t="shared" si="7"/>
        <v>0</v>
      </c>
      <c r="AM107">
        <f t="shared" si="7"/>
        <v>3.0861212915979994E-5</v>
      </c>
      <c r="AN107">
        <f t="shared" si="7"/>
        <v>0</v>
      </c>
      <c r="AO107">
        <f t="shared" si="7"/>
        <v>0</v>
      </c>
      <c r="AP107">
        <f t="shared" si="7"/>
        <v>3.9395708979480578E-3</v>
      </c>
      <c r="AQ107">
        <f t="shared" si="7"/>
        <v>0</v>
      </c>
      <c r="AR107">
        <f t="shared" si="7"/>
        <v>0</v>
      </c>
      <c r="AS107">
        <f t="shared" si="7"/>
        <v>4.585592259332813E-2</v>
      </c>
      <c r="AT107">
        <f t="shared" si="7"/>
        <v>35.225180009559267</v>
      </c>
      <c r="AU107">
        <f t="shared" si="6"/>
        <v>1.0678829944316889E-2</v>
      </c>
    </row>
    <row r="108" spans="1:47" x14ac:dyDescent="0.25">
      <c r="A108" s="146"/>
      <c r="B108" s="1" t="s">
        <v>32</v>
      </c>
      <c r="C108" s="1">
        <v>30</v>
      </c>
      <c r="D108" s="1" t="s">
        <v>69</v>
      </c>
      <c r="E108">
        <f t="shared" si="5"/>
        <v>4.5817524219586889E-4</v>
      </c>
      <c r="F108">
        <f t="shared" si="5"/>
        <v>7.0264361298309243E-4</v>
      </c>
      <c r="G108">
        <f t="shared" si="5"/>
        <v>3.0753375754442413E-4</v>
      </c>
      <c r="H108">
        <f t="shared" si="5"/>
        <v>6.8139262815373601E-4</v>
      </c>
      <c r="I108">
        <f t="shared" si="5"/>
        <v>1.0601897052535871E-3</v>
      </c>
      <c r="J108">
        <f t="shared" si="5"/>
        <v>7.3757704478552067E-4</v>
      </c>
      <c r="K108">
        <f t="shared" si="5"/>
        <v>5.9451700004755173E-4</v>
      </c>
      <c r="L108">
        <f t="shared" si="5"/>
        <v>2.8899330443731461E-3</v>
      </c>
      <c r="M108">
        <f t="shared" si="5"/>
        <v>1.0116043483731079E-3</v>
      </c>
      <c r="N108">
        <f t="shared" si="5"/>
        <v>2.8148553899103763E-3</v>
      </c>
      <c r="O108">
        <f t="shared" si="5"/>
        <v>1.3815275892734981E-3</v>
      </c>
      <c r="P108">
        <f t="shared" si="5"/>
        <v>2.5317117160279573E-4</v>
      </c>
      <c r="Q108">
        <f t="shared" si="5"/>
        <v>2.8203394617520622E-4</v>
      </c>
      <c r="R108">
        <f t="shared" si="5"/>
        <v>2.3634754558300237E-4</v>
      </c>
      <c r="S108">
        <f t="shared" si="5"/>
        <v>0</v>
      </c>
      <c r="T108">
        <f t="shared" si="5"/>
        <v>3.531718915057722E-4</v>
      </c>
      <c r="U108">
        <f t="shared" si="7"/>
        <v>0</v>
      </c>
      <c r="V108">
        <f t="shared" si="7"/>
        <v>0</v>
      </c>
      <c r="W108">
        <f t="shared" si="7"/>
        <v>2.1317248354791893E-4</v>
      </c>
      <c r="X108">
        <f t="shared" si="7"/>
        <v>3.1731573790691692E-4</v>
      </c>
      <c r="Y108">
        <f t="shared" si="7"/>
        <v>8.0025693675961568E-6</v>
      </c>
      <c r="Z108">
        <f t="shared" si="7"/>
        <v>1.2735350647339596E-3</v>
      </c>
      <c r="AA108">
        <f t="shared" si="7"/>
        <v>4.5236414849727539E-3</v>
      </c>
      <c r="AB108">
        <f t="shared" si="7"/>
        <v>1.0429497638451012E-2</v>
      </c>
      <c r="AC108">
        <f t="shared" si="7"/>
        <v>3.539938643843385E-7</v>
      </c>
      <c r="AD108">
        <f t="shared" si="7"/>
        <v>2.0106094509416197E-7</v>
      </c>
      <c r="AE108">
        <f t="shared" si="7"/>
        <v>1.1534973218040807E-6</v>
      </c>
      <c r="AF108">
        <f t="shared" si="7"/>
        <v>1.5553256299615111E-7</v>
      </c>
      <c r="AG108">
        <f t="shared" si="7"/>
        <v>0</v>
      </c>
      <c r="AH108">
        <f t="shared" si="7"/>
        <v>9.2043627455870556E-7</v>
      </c>
      <c r="AI108">
        <f t="shared" si="7"/>
        <v>3.4309570802490546E-7</v>
      </c>
      <c r="AJ108">
        <f t="shared" si="7"/>
        <v>2.9481889668733147E-6</v>
      </c>
      <c r="AK108">
        <f t="shared" si="7"/>
        <v>0</v>
      </c>
      <c r="AL108">
        <f t="shared" si="7"/>
        <v>2.1214799928767195E-6</v>
      </c>
      <c r="AM108">
        <f t="shared" si="7"/>
        <v>6.9498744442472303E-4</v>
      </c>
      <c r="AN108">
        <f t="shared" si="7"/>
        <v>0</v>
      </c>
      <c r="AO108">
        <f t="shared" si="7"/>
        <v>1.3133495042893166E-6</v>
      </c>
      <c r="AP108">
        <f t="shared" si="7"/>
        <v>1331.693236132603</v>
      </c>
      <c r="AQ108">
        <f t="shared" si="7"/>
        <v>0</v>
      </c>
      <c r="AR108">
        <f t="shared" si="7"/>
        <v>0</v>
      </c>
      <c r="AS108">
        <f t="shared" si="7"/>
        <v>182.9443907233323</v>
      </c>
      <c r="AT108">
        <f t="shared" si="7"/>
        <v>3603.19321604877</v>
      </c>
      <c r="AU108">
        <f t="shared" si="6"/>
        <v>4.6241097632724424</v>
      </c>
    </row>
    <row r="109" spans="1:47" x14ac:dyDescent="0.25">
      <c r="A109" s="146"/>
      <c r="B109" s="1" t="s">
        <v>33</v>
      </c>
      <c r="C109" s="1">
        <v>31</v>
      </c>
      <c r="D109" s="1" t="s">
        <v>70</v>
      </c>
      <c r="E109">
        <f t="shared" si="5"/>
        <v>7.8910790106450225E-5</v>
      </c>
      <c r="F109">
        <f t="shared" si="5"/>
        <v>8.9649976796493661E-5</v>
      </c>
      <c r="G109">
        <f t="shared" si="5"/>
        <v>5.331876819464311E-5</v>
      </c>
      <c r="H109">
        <f t="shared" si="5"/>
        <v>1.1802045646872265E-4</v>
      </c>
      <c r="I109">
        <f t="shared" si="5"/>
        <v>1.8315625333990994E-4</v>
      </c>
      <c r="J109">
        <f t="shared" si="5"/>
        <v>1.2678841627626085E-4</v>
      </c>
      <c r="K109">
        <f t="shared" si="5"/>
        <v>8.6927785877726274E-5</v>
      </c>
      <c r="L109">
        <f t="shared" si="5"/>
        <v>2.1968529153033111E-4</v>
      </c>
      <c r="M109">
        <f t="shared" si="5"/>
        <v>1.4759837439080732E-4</v>
      </c>
      <c r="N109">
        <f t="shared" si="5"/>
        <v>4.8720418933451435E-4</v>
      </c>
      <c r="O109">
        <f t="shared" si="5"/>
        <v>2.6108177443698414E-4</v>
      </c>
      <c r="P109">
        <f t="shared" si="5"/>
        <v>4.3608265970846306E-5</v>
      </c>
      <c r="Q109">
        <f t="shared" si="5"/>
        <v>2.4849524321085303E-5</v>
      </c>
      <c r="R109">
        <f t="shared" si="5"/>
        <v>4.0956263549989062E-5</v>
      </c>
      <c r="S109">
        <f t="shared" si="5"/>
        <v>0</v>
      </c>
      <c r="T109">
        <f t="shared" si="5"/>
        <v>6.1236551596903971E-5</v>
      </c>
      <c r="U109">
        <f t="shared" si="7"/>
        <v>0</v>
      </c>
      <c r="V109">
        <f t="shared" si="7"/>
        <v>0</v>
      </c>
      <c r="W109">
        <f t="shared" si="7"/>
        <v>3.6063029853062314E-5</v>
      </c>
      <c r="X109">
        <f t="shared" si="7"/>
        <v>2.9924906210170516E-5</v>
      </c>
      <c r="Y109">
        <f t="shared" si="7"/>
        <v>0</v>
      </c>
      <c r="Z109">
        <f t="shared" si="7"/>
        <v>5.2272333432578616E-5</v>
      </c>
      <c r="AA109">
        <f t="shared" si="7"/>
        <v>3.4382755250533055E-4</v>
      </c>
      <c r="AB109">
        <f t="shared" si="7"/>
        <v>1.7526069470603788E-3</v>
      </c>
      <c r="AC109">
        <f t="shared" si="7"/>
        <v>1.015433516829765E-8</v>
      </c>
      <c r="AD109">
        <f t="shared" si="7"/>
        <v>5.1850675239556309E-9</v>
      </c>
      <c r="AE109">
        <f t="shared" si="7"/>
        <v>1.7597848415472901E-8</v>
      </c>
      <c r="AF109">
        <f t="shared" si="7"/>
        <v>1.089433396972652E-8</v>
      </c>
      <c r="AG109">
        <f t="shared" si="7"/>
        <v>0</v>
      </c>
      <c r="AH109">
        <f t="shared" si="7"/>
        <v>8.4926435019531831E-8</v>
      </c>
      <c r="AI109">
        <f t="shared" si="7"/>
        <v>2.1192454829761361E-8</v>
      </c>
      <c r="AJ109">
        <f t="shared" si="7"/>
        <v>2.5120872599378635E-8</v>
      </c>
      <c r="AK109">
        <f t="shared" si="7"/>
        <v>0</v>
      </c>
      <c r="AL109">
        <f t="shared" si="7"/>
        <v>3.0688690926204083E-8</v>
      </c>
      <c r="AM109">
        <f t="shared" si="7"/>
        <v>1.1404738440099026E-4</v>
      </c>
      <c r="AN109">
        <f t="shared" si="7"/>
        <v>0</v>
      </c>
      <c r="AO109">
        <f t="shared" si="7"/>
        <v>1.0500159015271489E-9</v>
      </c>
      <c r="AP109">
        <f t="shared" si="7"/>
        <v>241.71046694326134</v>
      </c>
      <c r="AQ109">
        <f t="shared" si="7"/>
        <v>0</v>
      </c>
      <c r="AR109">
        <f t="shared" si="7"/>
        <v>0</v>
      </c>
      <c r="AS109">
        <f t="shared" si="7"/>
        <v>52.669299943276521</v>
      </c>
      <c r="AT109">
        <f t="shared" si="7"/>
        <v>601.52695613729497</v>
      </c>
      <c r="AU109">
        <f t="shared" si="6"/>
        <v>1.355896173014413</v>
      </c>
    </row>
    <row r="110" spans="1:47" x14ac:dyDescent="0.25">
      <c r="A110" s="146"/>
      <c r="B110" s="1" t="s">
        <v>34</v>
      </c>
      <c r="C110" s="1">
        <v>32</v>
      </c>
      <c r="D110" s="1" t="s">
        <v>71</v>
      </c>
      <c r="E110">
        <f t="shared" si="5"/>
        <v>2.4818986564956193E-3</v>
      </c>
      <c r="F110">
        <f t="shared" si="5"/>
        <v>4.0250558034733101E-3</v>
      </c>
      <c r="G110">
        <f t="shared" si="5"/>
        <v>9.2186708893131353E-4</v>
      </c>
      <c r="H110">
        <f t="shared" si="5"/>
        <v>1.4892929498344769E-2</v>
      </c>
      <c r="I110">
        <f t="shared" si="5"/>
        <v>1.4671314521318863E-2</v>
      </c>
      <c r="J110">
        <f t="shared" si="5"/>
        <v>3.3822363039795926E-3</v>
      </c>
      <c r="K110">
        <f t="shared" si="5"/>
        <v>0.25849721692371719</v>
      </c>
      <c r="L110">
        <f t="shared" si="5"/>
        <v>2.5654356300482885E-2</v>
      </c>
      <c r="M110">
        <f t="shared" si="5"/>
        <v>6.2977216524450009E-3</v>
      </c>
      <c r="N110">
        <f t="shared" si="5"/>
        <v>1.3522899289116128E-2</v>
      </c>
      <c r="O110">
        <f t="shared" si="5"/>
        <v>8.7513120796290818E-3</v>
      </c>
      <c r="P110">
        <f t="shared" si="5"/>
        <v>2.060901165050387E-3</v>
      </c>
      <c r="Q110">
        <f t="shared" si="5"/>
        <v>1.5724812976118205E-3</v>
      </c>
      <c r="R110">
        <f t="shared" si="5"/>
        <v>6.9700786003270123E-4</v>
      </c>
      <c r="S110">
        <f t="shared" si="5"/>
        <v>0</v>
      </c>
      <c r="T110">
        <f t="shared" si="5"/>
        <v>1.4232829566916696E-3</v>
      </c>
      <c r="U110">
        <f t="shared" si="7"/>
        <v>5.0421895390152143E-4</v>
      </c>
      <c r="V110">
        <f t="shared" si="7"/>
        <v>3.6889092637969531E-4</v>
      </c>
      <c r="W110">
        <f t="shared" si="7"/>
        <v>1.0067949830101751E-3</v>
      </c>
      <c r="X110">
        <f t="shared" si="7"/>
        <v>1.5058400053210154E-3</v>
      </c>
      <c r="Y110">
        <f t="shared" si="7"/>
        <v>3.9259526224958367E-2</v>
      </c>
      <c r="Z110">
        <f t="shared" si="7"/>
        <v>4.3227406781722384E-2</v>
      </c>
      <c r="AA110">
        <f t="shared" si="7"/>
        <v>4.0167610772019198E-2</v>
      </c>
      <c r="AB110">
        <f t="shared" si="7"/>
        <v>0.22956068702525284</v>
      </c>
      <c r="AC110">
        <f t="shared" si="7"/>
        <v>0.73069006432234418</v>
      </c>
      <c r="AD110">
        <f t="shared" si="7"/>
        <v>0.8700295815422725</v>
      </c>
      <c r="AE110">
        <f t="shared" si="7"/>
        <v>0.53625578382350747</v>
      </c>
      <c r="AF110">
        <f t="shared" si="7"/>
        <v>0.32177270871089952</v>
      </c>
      <c r="AG110">
        <f t="shared" si="7"/>
        <v>6.9278890512374462E-3</v>
      </c>
      <c r="AH110">
        <f t="shared" si="7"/>
        <v>0.2663978444535185</v>
      </c>
      <c r="AI110">
        <f t="shared" si="7"/>
        <v>0.74995340031813473</v>
      </c>
      <c r="AJ110">
        <f t="shared" si="7"/>
        <v>4.4606953051909759E-2</v>
      </c>
      <c r="AK110">
        <f t="shared" si="7"/>
        <v>0</v>
      </c>
      <c r="AL110">
        <f t="shared" si="7"/>
        <v>4.3036803601250208E-2</v>
      </c>
      <c r="AM110">
        <f t="shared" si="7"/>
        <v>5.6833495999778841E-3</v>
      </c>
      <c r="AN110">
        <f t="shared" si="7"/>
        <v>0</v>
      </c>
      <c r="AO110">
        <f t="shared" si="7"/>
        <v>0.71129178187744846</v>
      </c>
      <c r="AP110">
        <f t="shared" si="7"/>
        <v>8910.4243788099993</v>
      </c>
      <c r="AQ110">
        <f t="shared" si="7"/>
        <v>0</v>
      </c>
      <c r="AR110">
        <f t="shared" si="7"/>
        <v>0</v>
      </c>
      <c r="AS110">
        <f t="shared" si="7"/>
        <v>0</v>
      </c>
      <c r="AT110">
        <f t="shared" si="7"/>
        <v>39631.789652801919</v>
      </c>
      <c r="AU110">
        <f t="shared" si="6"/>
        <v>7137.5343621943703</v>
      </c>
    </row>
    <row r="111" spans="1:47" x14ac:dyDescent="0.25">
      <c r="A111" s="146"/>
      <c r="B111" s="1" t="s">
        <v>35</v>
      </c>
      <c r="C111" s="1">
        <v>33</v>
      </c>
      <c r="D111" s="1" t="s">
        <v>72</v>
      </c>
      <c r="E111">
        <f t="shared" si="5"/>
        <v>0</v>
      </c>
      <c r="F111">
        <f t="shared" si="5"/>
        <v>0</v>
      </c>
      <c r="G111">
        <f t="shared" si="5"/>
        <v>0</v>
      </c>
      <c r="H111">
        <f t="shared" si="5"/>
        <v>0</v>
      </c>
      <c r="I111">
        <f t="shared" si="5"/>
        <v>0</v>
      </c>
      <c r="J111">
        <f t="shared" si="5"/>
        <v>0</v>
      </c>
      <c r="K111">
        <f t="shared" si="5"/>
        <v>0</v>
      </c>
      <c r="L111">
        <f t="shared" si="5"/>
        <v>0</v>
      </c>
      <c r="M111">
        <f t="shared" si="5"/>
        <v>0</v>
      </c>
      <c r="N111">
        <f t="shared" si="5"/>
        <v>0</v>
      </c>
      <c r="O111">
        <f t="shared" si="5"/>
        <v>0</v>
      </c>
      <c r="P111">
        <f t="shared" si="5"/>
        <v>0</v>
      </c>
      <c r="Q111">
        <f t="shared" si="5"/>
        <v>0</v>
      </c>
      <c r="R111">
        <f t="shared" si="5"/>
        <v>0</v>
      </c>
      <c r="S111">
        <f t="shared" si="5"/>
        <v>0</v>
      </c>
      <c r="T111">
        <f t="shared" si="5"/>
        <v>0</v>
      </c>
      <c r="U111">
        <f t="shared" si="7"/>
        <v>0</v>
      </c>
      <c r="V111">
        <f t="shared" si="7"/>
        <v>0</v>
      </c>
      <c r="W111">
        <f t="shared" si="7"/>
        <v>0</v>
      </c>
      <c r="X111">
        <f t="shared" si="7"/>
        <v>0</v>
      </c>
      <c r="Y111">
        <f t="shared" si="7"/>
        <v>0</v>
      </c>
      <c r="Z111">
        <f t="shared" si="7"/>
        <v>0</v>
      </c>
      <c r="AA111">
        <f t="shared" si="7"/>
        <v>0</v>
      </c>
      <c r="AB111">
        <f t="shared" si="7"/>
        <v>0</v>
      </c>
      <c r="AC111">
        <f t="shared" si="7"/>
        <v>0</v>
      </c>
      <c r="AD111">
        <f t="shared" si="7"/>
        <v>0</v>
      </c>
      <c r="AE111">
        <f t="shared" si="7"/>
        <v>0</v>
      </c>
      <c r="AF111">
        <f t="shared" si="7"/>
        <v>0</v>
      </c>
      <c r="AG111">
        <f t="shared" si="7"/>
        <v>0</v>
      </c>
      <c r="AH111">
        <f t="shared" si="7"/>
        <v>0</v>
      </c>
      <c r="AI111">
        <f t="shared" si="7"/>
        <v>0</v>
      </c>
      <c r="AJ111">
        <f t="shared" si="7"/>
        <v>0</v>
      </c>
      <c r="AK111">
        <f t="shared" si="7"/>
        <v>0</v>
      </c>
      <c r="AL111">
        <f t="shared" si="7"/>
        <v>0</v>
      </c>
      <c r="AM111">
        <f t="shared" si="7"/>
        <v>0</v>
      </c>
      <c r="AN111">
        <f t="shared" si="7"/>
        <v>0</v>
      </c>
      <c r="AO111">
        <f t="shared" si="7"/>
        <v>0</v>
      </c>
      <c r="AP111">
        <f t="shared" si="7"/>
        <v>0</v>
      </c>
      <c r="AQ111">
        <f t="shared" si="7"/>
        <v>0</v>
      </c>
      <c r="AR111">
        <f t="shared" si="7"/>
        <v>0</v>
      </c>
      <c r="AS111">
        <f t="shared" si="7"/>
        <v>0</v>
      </c>
      <c r="AT111">
        <f t="shared" si="7"/>
        <v>0</v>
      </c>
      <c r="AU111">
        <f t="shared" si="6"/>
        <v>0</v>
      </c>
    </row>
    <row r="112" spans="1:47" x14ac:dyDescent="0.25">
      <c r="A112" s="146"/>
      <c r="B112" s="1" t="s">
        <v>36</v>
      </c>
      <c r="C112" s="1">
        <v>34</v>
      </c>
      <c r="D112" s="1" t="s">
        <v>73</v>
      </c>
      <c r="E112">
        <f t="shared" si="5"/>
        <v>2.3656805191894451E-5</v>
      </c>
      <c r="F112">
        <f t="shared" si="5"/>
        <v>2.070840624759394E-5</v>
      </c>
      <c r="G112">
        <f t="shared" si="5"/>
        <v>0</v>
      </c>
      <c r="H112">
        <f t="shared" si="5"/>
        <v>0</v>
      </c>
      <c r="I112">
        <f t="shared" si="5"/>
        <v>0</v>
      </c>
      <c r="J112">
        <f t="shared" si="5"/>
        <v>2.3973531737264072E-7</v>
      </c>
      <c r="K112">
        <f t="shared" si="5"/>
        <v>0</v>
      </c>
      <c r="L112">
        <f t="shared" si="5"/>
        <v>3.0766683489076197E-8</v>
      </c>
      <c r="M112">
        <f t="shared" si="5"/>
        <v>1.392878294474893E-10</v>
      </c>
      <c r="N112">
        <f t="shared" si="5"/>
        <v>0</v>
      </c>
      <c r="O112">
        <f t="shared" si="5"/>
        <v>0</v>
      </c>
      <c r="P112">
        <f t="shared" si="5"/>
        <v>1.232208078071507E-8</v>
      </c>
      <c r="Q112">
        <f t="shared" si="5"/>
        <v>1.174260912285969E-8</v>
      </c>
      <c r="R112">
        <f t="shared" si="5"/>
        <v>0</v>
      </c>
      <c r="S112">
        <f t="shared" si="5"/>
        <v>0</v>
      </c>
      <c r="T112">
        <f t="shared" si="5"/>
        <v>1.0936444109136331E-5</v>
      </c>
      <c r="U112">
        <f t="shared" si="7"/>
        <v>0</v>
      </c>
      <c r="V112">
        <f t="shared" si="7"/>
        <v>0</v>
      </c>
      <c r="W112">
        <f t="shared" si="7"/>
        <v>4.7908077552414571E-6</v>
      </c>
      <c r="X112">
        <f t="shared" si="7"/>
        <v>5.6221022270420879E-6</v>
      </c>
      <c r="Y112">
        <f t="shared" si="7"/>
        <v>0</v>
      </c>
      <c r="Z112">
        <f t="shared" si="7"/>
        <v>4.9373852470216623E-11</v>
      </c>
      <c r="AA112">
        <f t="shared" si="7"/>
        <v>0</v>
      </c>
      <c r="AB112">
        <f t="shared" si="7"/>
        <v>2.6716223897221668E-4</v>
      </c>
      <c r="AC112">
        <f t="shared" si="7"/>
        <v>0</v>
      </c>
      <c r="AD112">
        <f t="shared" si="7"/>
        <v>1.045895336120604E-9</v>
      </c>
      <c r="AE112">
        <f t="shared" si="7"/>
        <v>3.3141882041444441E-9</v>
      </c>
      <c r="AF112">
        <f t="shared" si="7"/>
        <v>2.1985715579932422E-9</v>
      </c>
      <c r="AG112">
        <f t="shared" si="7"/>
        <v>0</v>
      </c>
      <c r="AH112">
        <f t="shared" si="7"/>
        <v>1.599191068077334E-8</v>
      </c>
      <c r="AI112">
        <f t="shared" si="7"/>
        <v>4.2733562580327276E-9</v>
      </c>
      <c r="AJ112">
        <f t="shared" si="7"/>
        <v>3.109278688008664E-9</v>
      </c>
      <c r="AK112">
        <f t="shared" si="7"/>
        <v>0</v>
      </c>
      <c r="AL112">
        <f t="shared" si="7"/>
        <v>6.1918336682834279E-9</v>
      </c>
      <c r="AM112">
        <f t="shared" si="7"/>
        <v>2.1037961057216351E-5</v>
      </c>
      <c r="AN112">
        <f t="shared" si="7"/>
        <v>0</v>
      </c>
      <c r="AO112">
        <f t="shared" si="7"/>
        <v>1.9079063622815081E-2</v>
      </c>
      <c r="AP112">
        <f t="shared" si="7"/>
        <v>0</v>
      </c>
      <c r="AQ112">
        <f t="shared" si="7"/>
        <v>0</v>
      </c>
      <c r="AR112">
        <f t="shared" si="7"/>
        <v>0</v>
      </c>
      <c r="AS112">
        <f t="shared" si="7"/>
        <v>0</v>
      </c>
      <c r="AT112">
        <f t="shared" si="7"/>
        <v>252.11062909045461</v>
      </c>
      <c r="AU112">
        <f t="shared" si="6"/>
        <v>0</v>
      </c>
    </row>
    <row r="113" spans="1:47" x14ac:dyDescent="0.25">
      <c r="A113" s="146"/>
      <c r="B113" s="1" t="s">
        <v>37</v>
      </c>
      <c r="C113" s="1">
        <v>35</v>
      </c>
      <c r="D113" s="1" t="s">
        <v>74</v>
      </c>
      <c r="E113">
        <f t="shared" si="5"/>
        <v>4.8923111275702477E-4</v>
      </c>
      <c r="F113">
        <f t="shared" si="5"/>
        <v>1.967746179974784E-3</v>
      </c>
      <c r="G113">
        <f t="shared" si="5"/>
        <v>3.0016497889667E-3</v>
      </c>
      <c r="H113">
        <f t="shared" si="5"/>
        <v>6.4527549669108845E-3</v>
      </c>
      <c r="I113">
        <f t="shared" si="5"/>
        <v>1.2690049051635956E-2</v>
      </c>
      <c r="J113">
        <f t="shared" si="5"/>
        <v>5.944296808977163E-3</v>
      </c>
      <c r="K113">
        <f t="shared" si="5"/>
        <v>2.4725406086165609E-3</v>
      </c>
      <c r="L113">
        <f t="shared" si="5"/>
        <v>6.3801621322932107E-4</v>
      </c>
      <c r="M113">
        <f t="shared" si="5"/>
        <v>5.2489893287952149E-3</v>
      </c>
      <c r="N113">
        <f t="shared" si="5"/>
        <v>0.10088912197478875</v>
      </c>
      <c r="O113">
        <f t="shared" si="5"/>
        <v>3.8873785075260653E-2</v>
      </c>
      <c r="P113">
        <f t="shared" si="5"/>
        <v>4.186787595709787E-3</v>
      </c>
      <c r="Q113">
        <f t="shared" si="5"/>
        <v>2.0455383241544012E-3</v>
      </c>
      <c r="R113">
        <f t="shared" si="5"/>
        <v>9.5267104372153658E-4</v>
      </c>
      <c r="S113">
        <f t="shared" si="5"/>
        <v>0</v>
      </c>
      <c r="T113">
        <f t="shared" si="5"/>
        <v>1.6751181381854623E-4</v>
      </c>
      <c r="U113">
        <f t="shared" si="7"/>
        <v>2.0280870035529952E-3</v>
      </c>
      <c r="V113">
        <f t="shared" si="7"/>
        <v>1.5121906066653552E-3</v>
      </c>
      <c r="W113">
        <f t="shared" si="7"/>
        <v>1.9895822591323455E-3</v>
      </c>
      <c r="X113">
        <f t="shared" si="7"/>
        <v>2.6257783703062462E-3</v>
      </c>
      <c r="Y113">
        <f t="shared" si="7"/>
        <v>1.3677592761112405E-2</v>
      </c>
      <c r="Z113">
        <f t="shared" si="7"/>
        <v>1.4103659771497454E-2</v>
      </c>
      <c r="AA113">
        <f t="shared" si="7"/>
        <v>9.7680031312959181E-4</v>
      </c>
      <c r="AB113">
        <f t="shared" si="7"/>
        <v>1.4488101220247929E-3</v>
      </c>
      <c r="AC113">
        <f t="shared" si="7"/>
        <v>1.2961062387204338E-4</v>
      </c>
      <c r="AD113">
        <f t="shared" si="7"/>
        <v>1.2465627377811233E-4</v>
      </c>
      <c r="AE113">
        <f t="shared" si="7"/>
        <v>4.7910968096690713E-4</v>
      </c>
      <c r="AF113">
        <f t="shared" si="7"/>
        <v>5.839323255910191E-4</v>
      </c>
      <c r="AG113">
        <f t="shared" si="7"/>
        <v>1.7386853666508087E-5</v>
      </c>
      <c r="AH113">
        <f t="shared" si="7"/>
        <v>1.0098363767218092E-3</v>
      </c>
      <c r="AI113">
        <f t="shared" si="7"/>
        <v>1.6200648843056067E-4</v>
      </c>
      <c r="AJ113">
        <f t="shared" si="7"/>
        <v>2.138466769285989E-3</v>
      </c>
      <c r="AK113">
        <f t="shared" si="7"/>
        <v>0</v>
      </c>
      <c r="AL113">
        <f t="shared" si="7"/>
        <v>1.9955568200363976E-3</v>
      </c>
      <c r="AM113">
        <f t="shared" si="7"/>
        <v>4.7032673434032717E-2</v>
      </c>
      <c r="AN113">
        <f t="shared" si="7"/>
        <v>0</v>
      </c>
      <c r="AO113">
        <f t="shared" si="7"/>
        <v>9.9837827175854342E-5</v>
      </c>
      <c r="AP113">
        <f t="shared" si="7"/>
        <v>5136.7421550804947</v>
      </c>
      <c r="AQ113">
        <f t="shared" si="7"/>
        <v>0</v>
      </c>
      <c r="AR113">
        <f t="shared" si="7"/>
        <v>328.67469650297949</v>
      </c>
      <c r="AS113">
        <f t="shared" si="7"/>
        <v>399.52466606228472</v>
      </c>
      <c r="AT113">
        <f t="shared" si="7"/>
        <v>20270.48775752974</v>
      </c>
      <c r="AU113">
        <f t="shared" si="6"/>
        <v>352.45428754706472</v>
      </c>
    </row>
    <row r="114" spans="1:47" x14ac:dyDescent="0.25">
      <c r="A114" s="146"/>
      <c r="B114" s="1" t="s">
        <v>38</v>
      </c>
      <c r="C114" s="1">
        <v>36</v>
      </c>
      <c r="D114" s="1" t="s">
        <v>75</v>
      </c>
      <c r="E114">
        <f t="shared" ref="E114:AT115" si="8">E40+E77</f>
        <v>0</v>
      </c>
      <c r="F114">
        <f t="shared" si="8"/>
        <v>0</v>
      </c>
      <c r="G114">
        <f t="shared" si="8"/>
        <v>0</v>
      </c>
      <c r="H114">
        <f t="shared" si="8"/>
        <v>0</v>
      </c>
      <c r="I114">
        <f t="shared" si="8"/>
        <v>0</v>
      </c>
      <c r="J114">
        <f t="shared" si="8"/>
        <v>0</v>
      </c>
      <c r="K114">
        <f t="shared" si="8"/>
        <v>0</v>
      </c>
      <c r="L114">
        <f t="shared" si="8"/>
        <v>0</v>
      </c>
      <c r="M114">
        <f t="shared" si="8"/>
        <v>0</v>
      </c>
      <c r="N114">
        <f t="shared" si="8"/>
        <v>0</v>
      </c>
      <c r="O114">
        <f t="shared" si="8"/>
        <v>0</v>
      </c>
      <c r="P114">
        <f t="shared" si="8"/>
        <v>0</v>
      </c>
      <c r="Q114">
        <f t="shared" si="8"/>
        <v>0</v>
      </c>
      <c r="R114">
        <f t="shared" si="8"/>
        <v>0</v>
      </c>
      <c r="S114">
        <f t="shared" si="8"/>
        <v>0</v>
      </c>
      <c r="T114">
        <f t="shared" si="8"/>
        <v>0</v>
      </c>
      <c r="U114">
        <f t="shared" si="8"/>
        <v>0</v>
      </c>
      <c r="V114">
        <f t="shared" si="8"/>
        <v>0</v>
      </c>
      <c r="W114">
        <f t="shared" si="8"/>
        <v>0</v>
      </c>
      <c r="X114">
        <f t="shared" si="8"/>
        <v>0</v>
      </c>
      <c r="Y114">
        <f t="shared" si="8"/>
        <v>0</v>
      </c>
      <c r="Z114">
        <f t="shared" si="8"/>
        <v>0</v>
      </c>
      <c r="AA114">
        <f t="shared" si="8"/>
        <v>0</v>
      </c>
      <c r="AB114">
        <f t="shared" si="8"/>
        <v>0</v>
      </c>
      <c r="AC114">
        <f t="shared" si="8"/>
        <v>0</v>
      </c>
      <c r="AD114">
        <f t="shared" si="8"/>
        <v>0</v>
      </c>
      <c r="AE114">
        <f t="shared" si="8"/>
        <v>0</v>
      </c>
      <c r="AF114">
        <f t="shared" si="8"/>
        <v>0</v>
      </c>
      <c r="AG114">
        <f t="shared" si="8"/>
        <v>0</v>
      </c>
      <c r="AH114">
        <f t="shared" si="8"/>
        <v>0</v>
      </c>
      <c r="AI114">
        <f t="shared" si="8"/>
        <v>0</v>
      </c>
      <c r="AJ114">
        <f t="shared" si="8"/>
        <v>0</v>
      </c>
      <c r="AK114">
        <f t="shared" si="8"/>
        <v>0</v>
      </c>
      <c r="AL114">
        <f t="shared" si="8"/>
        <v>0</v>
      </c>
      <c r="AM114">
        <f t="shared" si="8"/>
        <v>0</v>
      </c>
      <c r="AN114">
        <f t="shared" si="8"/>
        <v>0</v>
      </c>
      <c r="AO114">
        <f t="shared" si="8"/>
        <v>0</v>
      </c>
      <c r="AP114">
        <f t="shared" si="8"/>
        <v>0</v>
      </c>
      <c r="AQ114">
        <f t="shared" si="8"/>
        <v>0</v>
      </c>
      <c r="AR114">
        <f t="shared" si="8"/>
        <v>0</v>
      </c>
      <c r="AS114">
        <f t="shared" si="8"/>
        <v>0</v>
      </c>
      <c r="AT114">
        <f t="shared" si="8"/>
        <v>0</v>
      </c>
      <c r="AU114">
        <f t="shared" si="6"/>
        <v>0</v>
      </c>
    </row>
    <row r="115" spans="1:47" x14ac:dyDescent="0.25">
      <c r="A115" s="146"/>
      <c r="B115" s="1" t="s">
        <v>39</v>
      </c>
      <c r="C115" s="1">
        <v>37</v>
      </c>
      <c r="D115" s="1" t="s">
        <v>76</v>
      </c>
      <c r="E115">
        <f t="shared" si="8"/>
        <v>7.9689078672607903E-6</v>
      </c>
      <c r="F115">
        <f t="shared" si="8"/>
        <v>0</v>
      </c>
      <c r="G115">
        <f t="shared" si="8"/>
        <v>0</v>
      </c>
      <c r="H115">
        <f t="shared" si="8"/>
        <v>0</v>
      </c>
      <c r="I115">
        <f t="shared" si="8"/>
        <v>0</v>
      </c>
      <c r="J115">
        <f t="shared" si="8"/>
        <v>1.187314678167311E-4</v>
      </c>
      <c r="K115">
        <f t="shared" si="8"/>
        <v>6.0382080859544175E-7</v>
      </c>
      <c r="L115">
        <f t="shared" si="8"/>
        <v>1.5420915145640649E-5</v>
      </c>
      <c r="M115">
        <f t="shared" si="8"/>
        <v>7.0000573665716683E-8</v>
      </c>
      <c r="N115">
        <f t="shared" si="8"/>
        <v>0</v>
      </c>
      <c r="O115">
        <f t="shared" si="8"/>
        <v>0</v>
      </c>
      <c r="P115">
        <f t="shared" si="8"/>
        <v>6.1848413087828439E-6</v>
      </c>
      <c r="Q115">
        <f t="shared" si="8"/>
        <v>5.7607339253539402E-6</v>
      </c>
      <c r="R115">
        <f t="shared" si="8"/>
        <v>0</v>
      </c>
      <c r="S115">
        <f t="shared" si="8"/>
        <v>0</v>
      </c>
      <c r="T115">
        <f t="shared" si="8"/>
        <v>2.3743664255815931E-3</v>
      </c>
      <c r="U115">
        <f t="shared" si="8"/>
        <v>0</v>
      </c>
      <c r="V115">
        <f t="shared" si="8"/>
        <v>0</v>
      </c>
      <c r="W115">
        <f t="shared" si="8"/>
        <v>1.8675980660325E-3</v>
      </c>
      <c r="X115">
        <f t="shared" si="8"/>
        <v>2.9089844150702558E-3</v>
      </c>
      <c r="Y115">
        <f t="shared" si="8"/>
        <v>0</v>
      </c>
      <c r="Z115">
        <f t="shared" si="8"/>
        <v>2.593288619639441E-8</v>
      </c>
      <c r="AA115">
        <f t="shared" si="8"/>
        <v>2.06145430567302E-6</v>
      </c>
      <c r="AB115">
        <f t="shared" si="8"/>
        <v>9.2886552487095764E-2</v>
      </c>
      <c r="AC115">
        <f t="shared" si="8"/>
        <v>1.018798415896327E-6</v>
      </c>
      <c r="AD115">
        <f t="shared" si="8"/>
        <v>5.202948324022692E-7</v>
      </c>
      <c r="AE115">
        <f t="shared" si="8"/>
        <v>1.6517252625605001E-6</v>
      </c>
      <c r="AF115">
        <f t="shared" si="8"/>
        <v>1.0822594205607841E-6</v>
      </c>
      <c r="AG115">
        <f t="shared" si="8"/>
        <v>6.5708882894954212E-8</v>
      </c>
      <c r="AH115">
        <f t="shared" si="8"/>
        <v>7.9958898246372325E-6</v>
      </c>
      <c r="AI115">
        <f t="shared" si="8"/>
        <v>2.1731684725514682E-6</v>
      </c>
      <c r="AJ115">
        <f t="shared" si="8"/>
        <v>1.5336331709055861E-6</v>
      </c>
      <c r="AK115">
        <f t="shared" si="8"/>
        <v>0</v>
      </c>
      <c r="AL115">
        <f t="shared" si="8"/>
        <v>3.0634526642737731E-6</v>
      </c>
      <c r="AM115">
        <f t="shared" si="8"/>
        <v>7.4797498462365417E-3</v>
      </c>
      <c r="AN115">
        <f t="shared" si="8"/>
        <v>0</v>
      </c>
      <c r="AO115">
        <f t="shared" si="8"/>
        <v>1.046165273796755E-7</v>
      </c>
      <c r="AP115">
        <f t="shared" si="8"/>
        <v>0</v>
      </c>
      <c r="AQ115">
        <f t="shared" si="8"/>
        <v>0</v>
      </c>
      <c r="AR115">
        <f t="shared" si="8"/>
        <v>0</v>
      </c>
      <c r="AS115">
        <f t="shared" si="8"/>
        <v>0</v>
      </c>
      <c r="AT115">
        <f t="shared" si="8"/>
        <v>11346.587080380819</v>
      </c>
      <c r="AU115">
        <f t="shared" si="6"/>
        <v>0</v>
      </c>
    </row>
  </sheetData>
  <sheetProtection sheet="1" objects="1" scenarios="1"/>
  <mergeCells count="3">
    <mergeCell ref="A5:A41"/>
    <mergeCell ref="A42:A78"/>
    <mergeCell ref="A79:A1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U115"/>
  <sheetViews>
    <sheetView workbookViewId="0">
      <selection activeCell="E5" sqref="E5:AU78"/>
    </sheetView>
  </sheetViews>
  <sheetFormatPr baseColWidth="10" defaultColWidth="9.140625" defaultRowHeight="15" x14ac:dyDescent="0.25"/>
  <cols>
    <col min="3" max="3" width="9.28515625" bestFit="1" customWidth="1"/>
    <col min="4" max="4" width="11.140625" customWidth="1"/>
    <col min="5" max="7" width="12.5703125" bestFit="1" customWidth="1"/>
    <col min="8" max="8" width="10.42578125" bestFit="1" customWidth="1"/>
    <col min="9" max="10" width="12.5703125" bestFit="1" customWidth="1"/>
  </cols>
  <sheetData>
    <row r="1" spans="1:47"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7"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7"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row>
    <row r="4" spans="1:47" x14ac:dyDescent="0.25">
      <c r="A4" s="1" t="s">
        <v>77</v>
      </c>
      <c r="B4" s="1" t="s">
        <v>0</v>
      </c>
      <c r="C4" s="1" t="s">
        <v>1</v>
      </c>
      <c r="D4" s="1" t="s">
        <v>2</v>
      </c>
      <c r="E4" s="1" t="s">
        <v>92</v>
      </c>
      <c r="F4" s="1" t="s">
        <v>92</v>
      </c>
      <c r="G4" s="1" t="s">
        <v>92</v>
      </c>
      <c r="H4" s="1" t="s">
        <v>92</v>
      </c>
      <c r="I4" s="1" t="s">
        <v>92</v>
      </c>
      <c r="J4" s="1" t="s">
        <v>92</v>
      </c>
      <c r="K4" s="1" t="s">
        <v>92</v>
      </c>
      <c r="L4" s="1" t="s">
        <v>92</v>
      </c>
      <c r="M4" s="1" t="s">
        <v>92</v>
      </c>
      <c r="N4" s="1" t="s">
        <v>92</v>
      </c>
      <c r="O4" s="1" t="s">
        <v>92</v>
      </c>
      <c r="P4" s="1" t="s">
        <v>92</v>
      </c>
      <c r="Q4" s="1" t="s">
        <v>92</v>
      </c>
      <c r="R4" s="1" t="s">
        <v>92</v>
      </c>
      <c r="S4" s="1" t="s">
        <v>92</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92</v>
      </c>
      <c r="AI4" s="1" t="s">
        <v>92</v>
      </c>
      <c r="AJ4" s="1" t="s">
        <v>92</v>
      </c>
      <c r="AK4" s="1" t="s">
        <v>92</v>
      </c>
      <c r="AL4" s="1" t="s">
        <v>92</v>
      </c>
      <c r="AM4" s="1" t="s">
        <v>92</v>
      </c>
      <c r="AN4" s="1" t="s">
        <v>92</v>
      </c>
      <c r="AO4" s="1" t="s">
        <v>92</v>
      </c>
      <c r="AP4" s="2"/>
      <c r="AQ4" s="2"/>
      <c r="AR4" s="2"/>
      <c r="AS4" s="2"/>
      <c r="AT4" s="1"/>
      <c r="AU4" s="3"/>
    </row>
    <row r="5" spans="1:47" x14ac:dyDescent="0.25">
      <c r="A5" s="146" t="s">
        <v>78</v>
      </c>
      <c r="B5" s="1" t="s">
        <v>3</v>
      </c>
      <c r="C5" s="1" t="s">
        <v>3</v>
      </c>
      <c r="D5" s="1" t="s">
        <v>40</v>
      </c>
      <c r="E5">
        <v>0.1020002136626974</v>
      </c>
      <c r="F5">
        <v>0.18448523200322331</v>
      </c>
      <c r="G5">
        <v>2.0001853878313282E-5</v>
      </c>
      <c r="H5">
        <v>0</v>
      </c>
      <c r="I5">
        <v>0</v>
      </c>
      <c r="J5">
        <v>1.129521403839202E-3</v>
      </c>
      <c r="K5">
        <v>1.1735861693361E-5</v>
      </c>
      <c r="L5">
        <v>1.881635217145395E-4</v>
      </c>
      <c r="M5">
        <v>5.7270482432343606E-4</v>
      </c>
      <c r="N5">
        <v>0</v>
      </c>
      <c r="O5">
        <v>0</v>
      </c>
      <c r="P5">
        <v>2.6076085646222669E-3</v>
      </c>
      <c r="Q5">
        <v>3.8680484912968498E-3</v>
      </c>
      <c r="R5">
        <v>7.7966324533085583E-7</v>
      </c>
      <c r="S5">
        <v>0</v>
      </c>
      <c r="T5">
        <v>8.7318069951591997E-7</v>
      </c>
      <c r="U5">
        <v>0</v>
      </c>
      <c r="V5">
        <v>0</v>
      </c>
      <c r="W5">
        <v>3.5723380430586598E-4</v>
      </c>
      <c r="X5">
        <v>2.3761083014885241E-4</v>
      </c>
      <c r="Y5">
        <v>0</v>
      </c>
      <c r="Z5">
        <v>2.290762234265243E-6</v>
      </c>
      <c r="AA5">
        <v>2.9679547189641889E-4</v>
      </c>
      <c r="AB5">
        <v>2.14078289272669E-4</v>
      </c>
      <c r="AC5">
        <v>6.2180337278433919E-5</v>
      </c>
      <c r="AD5">
        <v>2.2644478098247581E-4</v>
      </c>
      <c r="AE5">
        <v>6.3398791045653083E-4</v>
      </c>
      <c r="AF5">
        <v>1.938878651119955E-5</v>
      </c>
      <c r="AG5">
        <v>0</v>
      </c>
      <c r="AH5">
        <v>2.9054448675729512E-4</v>
      </c>
      <c r="AI5">
        <v>2.2416123463594559E-3</v>
      </c>
      <c r="AJ5">
        <v>3.0719741971047389E-4</v>
      </c>
      <c r="AK5">
        <v>0</v>
      </c>
      <c r="AL5">
        <v>3.0985891805375339E-4</v>
      </c>
      <c r="AM5">
        <v>1.7757157327191839E-4</v>
      </c>
      <c r="AN5">
        <v>0</v>
      </c>
      <c r="AO5">
        <v>1.0463682126977711E-3</v>
      </c>
      <c r="AP5">
        <v>21903.543803583489</v>
      </c>
      <c r="AQ5">
        <v>0</v>
      </c>
      <c r="AR5">
        <v>1897.281766018709</v>
      </c>
      <c r="AS5">
        <v>19283.935097530291</v>
      </c>
      <c r="AT5">
        <v>86438.205940186788</v>
      </c>
      <c r="AU5">
        <v>0</v>
      </c>
    </row>
    <row r="6" spans="1:47" x14ac:dyDescent="0.25">
      <c r="A6" s="146"/>
      <c r="B6" s="1" t="s">
        <v>4</v>
      </c>
      <c r="C6" s="1" t="s">
        <v>4</v>
      </c>
      <c r="D6" s="1" t="s">
        <v>41</v>
      </c>
      <c r="E6">
        <v>4.9656263918279923E-2</v>
      </c>
      <c r="F6">
        <v>7.7764912206362641E-2</v>
      </c>
      <c r="G6">
        <v>1.310344796291346E-3</v>
      </c>
      <c r="H6">
        <v>2.406594077042735E-4</v>
      </c>
      <c r="I6">
        <v>1.9311907884534531E-3</v>
      </c>
      <c r="J6">
        <v>5.5877808932651516E-3</v>
      </c>
      <c r="K6">
        <v>9.5577293305879608E-5</v>
      </c>
      <c r="L6">
        <v>2.0174241815380901E-2</v>
      </c>
      <c r="M6">
        <v>1.038151658931267E-2</v>
      </c>
      <c r="N6">
        <v>3.785247562181271E-3</v>
      </c>
      <c r="O6">
        <v>1.133227769419192E-6</v>
      </c>
      <c r="P6">
        <v>2.161483507253285E-3</v>
      </c>
      <c r="Q6">
        <v>1.4562496481128819E-3</v>
      </c>
      <c r="R6">
        <v>4.8428772962141848E-4</v>
      </c>
      <c r="S6">
        <v>0</v>
      </c>
      <c r="T6">
        <v>7.4065411517166961E-4</v>
      </c>
      <c r="U6">
        <v>1.896389406871591E-3</v>
      </c>
      <c r="V6">
        <v>4.9612852058375416E-3</v>
      </c>
      <c r="W6">
        <v>6.9193642642750696E-3</v>
      </c>
      <c r="X6">
        <v>5.7577631428487944E-3</v>
      </c>
      <c r="Y6">
        <v>6.255353145375814E-4</v>
      </c>
      <c r="Z6">
        <v>2.3611754434112999E-3</v>
      </c>
      <c r="AA6">
        <v>3.1986289535053253E-2</v>
      </c>
      <c r="AB6">
        <v>1.117243057503715E-4</v>
      </c>
      <c r="AC6">
        <v>1.9714252629659118E-3</v>
      </c>
      <c r="AD6">
        <v>2.897118277572146E-3</v>
      </c>
      <c r="AE6">
        <v>3.403709561961604E-3</v>
      </c>
      <c r="AF6">
        <v>1.252248732266062E-6</v>
      </c>
      <c r="AG6">
        <v>0</v>
      </c>
      <c r="AH6">
        <v>2.8696416910424309E-5</v>
      </c>
      <c r="AI6">
        <v>2.1547322401276438E-3</v>
      </c>
      <c r="AJ6">
        <v>6.7387902114359475E-4</v>
      </c>
      <c r="AK6">
        <v>0</v>
      </c>
      <c r="AL6">
        <v>6.81492126140342E-4</v>
      </c>
      <c r="AM6">
        <v>6.7282472920648527E-4</v>
      </c>
      <c r="AN6">
        <v>0</v>
      </c>
      <c r="AO6">
        <v>2.2380472909754481E-3</v>
      </c>
      <c r="AP6">
        <v>69018.496257204009</v>
      </c>
      <c r="AQ6">
        <v>338.05363384997167</v>
      </c>
      <c r="AR6">
        <v>0</v>
      </c>
      <c r="AS6">
        <v>61742.292389954921</v>
      </c>
      <c r="AT6">
        <v>170024.33740608321</v>
      </c>
      <c r="AU6">
        <v>0</v>
      </c>
    </row>
    <row r="7" spans="1:47" x14ac:dyDescent="0.25">
      <c r="A7" s="146"/>
      <c r="B7" s="1" t="s">
        <v>5</v>
      </c>
      <c r="C7" s="1" t="s">
        <v>5</v>
      </c>
      <c r="D7" s="1" t="s">
        <v>42</v>
      </c>
      <c r="E7">
        <v>1.392964424990474E-3</v>
      </c>
      <c r="F7">
        <v>4.2167509475565871E-4</v>
      </c>
      <c r="G7">
        <v>5.9736561197731878E-3</v>
      </c>
      <c r="H7">
        <v>2.184548742254141E-4</v>
      </c>
      <c r="I7">
        <v>2.6152490023803598E-4</v>
      </c>
      <c r="J7">
        <v>1.4695308169848989E-4</v>
      </c>
      <c r="K7">
        <v>1.4278953816180339E-5</v>
      </c>
      <c r="L7">
        <v>2.9676000447733888E-4</v>
      </c>
      <c r="M7">
        <v>1.046078779166871E-4</v>
      </c>
      <c r="N7">
        <v>4.1157713075678622E-5</v>
      </c>
      <c r="O7">
        <v>2.21502608411119E-5</v>
      </c>
      <c r="P7">
        <v>1.39113563901071E-3</v>
      </c>
      <c r="Q7">
        <v>2.1377297866061469E-4</v>
      </c>
      <c r="R7">
        <v>1.2797402481643531E-6</v>
      </c>
      <c r="S7">
        <v>0</v>
      </c>
      <c r="T7">
        <v>1.0963831660276559E-4</v>
      </c>
      <c r="U7">
        <v>4.0837514221586738E-4</v>
      </c>
      <c r="V7">
        <v>5.7075920179291528E-4</v>
      </c>
      <c r="W7">
        <v>4.615651915964705E-4</v>
      </c>
      <c r="X7">
        <v>5.3073331845198703E-4</v>
      </c>
      <c r="Y7">
        <v>3.583168150154031E-6</v>
      </c>
      <c r="Z7">
        <v>1.5164317516288839E-5</v>
      </c>
      <c r="AA7">
        <v>4.6856629194330288E-4</v>
      </c>
      <c r="AB7">
        <v>9.7157302362837027E-6</v>
      </c>
      <c r="AC7">
        <v>6.6285445353339411E-7</v>
      </c>
      <c r="AD7">
        <v>5.3792862406549093E-7</v>
      </c>
      <c r="AE7">
        <v>2.9838349728737898E-6</v>
      </c>
      <c r="AF7">
        <v>4.8296462113063891E-7</v>
      </c>
      <c r="AG7">
        <v>8.4370157684507899E-8</v>
      </c>
      <c r="AH7">
        <v>3.9581681644420527E-6</v>
      </c>
      <c r="AI7">
        <v>7.990474125818762E-7</v>
      </c>
      <c r="AJ7">
        <v>1.2847177583966539E-4</v>
      </c>
      <c r="AK7">
        <v>0</v>
      </c>
      <c r="AL7">
        <v>1.2974437886440171E-4</v>
      </c>
      <c r="AM7">
        <v>3.9591085199561612E-4</v>
      </c>
      <c r="AN7">
        <v>0</v>
      </c>
      <c r="AO7">
        <v>4.5655179379920983E-7</v>
      </c>
      <c r="AP7">
        <v>22840.669181199999</v>
      </c>
      <c r="AQ7">
        <v>0</v>
      </c>
      <c r="AR7">
        <v>14643.287059499997</v>
      </c>
      <c r="AS7">
        <v>61693.842441439068</v>
      </c>
      <c r="AT7">
        <v>101934.6276383128</v>
      </c>
      <c r="AU7">
        <v>0</v>
      </c>
    </row>
    <row r="8" spans="1:47" x14ac:dyDescent="0.25">
      <c r="A8" s="146"/>
      <c r="B8" s="1" t="s">
        <v>6</v>
      </c>
      <c r="C8" s="1" t="s">
        <v>6</v>
      </c>
      <c r="D8" s="1" t="s">
        <v>43</v>
      </c>
      <c r="E8">
        <v>8.2139189209622988E-4</v>
      </c>
      <c r="F8">
        <v>1.252910451740911E-3</v>
      </c>
      <c r="G8">
        <v>5.3405565722354767E-3</v>
      </c>
      <c r="H8">
        <v>4.055531156601253E-3</v>
      </c>
      <c r="I8">
        <v>2.926061914130602E-4</v>
      </c>
      <c r="J8">
        <v>3.3073620283808318E-4</v>
      </c>
      <c r="K8">
        <v>1.154236488716485E-6</v>
      </c>
      <c r="L8">
        <v>4.9038617028296034E-3</v>
      </c>
      <c r="M8">
        <v>8.4227112303670811E-4</v>
      </c>
      <c r="N8">
        <v>4.9022513967369721E-5</v>
      </c>
      <c r="O8">
        <v>5.8565009494360946E-6</v>
      </c>
      <c r="P8">
        <v>6.7692799696251636E-4</v>
      </c>
      <c r="Q8">
        <v>5.280053939672114E-4</v>
      </c>
      <c r="R8">
        <v>1.1197794270545349E-7</v>
      </c>
      <c r="S8">
        <v>0</v>
      </c>
      <c r="T8">
        <v>6.9163556669832587E-5</v>
      </c>
      <c r="U8">
        <v>7.8051297922893436E-6</v>
      </c>
      <c r="V8">
        <v>1.1398614943493801E-5</v>
      </c>
      <c r="W8">
        <v>1.6856386881547431E-4</v>
      </c>
      <c r="X8">
        <v>2.5771713903652082E-4</v>
      </c>
      <c r="Y8">
        <v>6.4855030388165442E-5</v>
      </c>
      <c r="Z8">
        <v>5.0180484954603618E-4</v>
      </c>
      <c r="AA8">
        <v>4.1545236962812456E-3</v>
      </c>
      <c r="AB8">
        <v>2.4442562159449179E-6</v>
      </c>
      <c r="AC8">
        <v>3.1933266637438929E-5</v>
      </c>
      <c r="AD8">
        <v>6.0820280267963633E-5</v>
      </c>
      <c r="AE8">
        <v>7.4080599099964837E-5</v>
      </c>
      <c r="AF8">
        <v>4.653507798055027E-7</v>
      </c>
      <c r="AG8">
        <v>0</v>
      </c>
      <c r="AH8">
        <v>3.5123650109893242E-7</v>
      </c>
      <c r="AI8">
        <v>3.4050081691663282E-5</v>
      </c>
      <c r="AJ8">
        <v>3.542073738144339E-8</v>
      </c>
      <c r="AK8">
        <v>0</v>
      </c>
      <c r="AL8">
        <v>9.8690215863303277E-8</v>
      </c>
      <c r="AM8">
        <v>1.5869200725659199E-4</v>
      </c>
      <c r="AN8">
        <v>0</v>
      </c>
      <c r="AO8">
        <v>2.343381355363416E-5</v>
      </c>
      <c r="AP8">
        <v>0</v>
      </c>
      <c r="AQ8">
        <v>0</v>
      </c>
      <c r="AR8">
        <v>0</v>
      </c>
      <c r="AS8">
        <v>3339.7659416551251</v>
      </c>
      <c r="AT8">
        <v>5435.9443360202276</v>
      </c>
      <c r="AU8">
        <v>0</v>
      </c>
    </row>
    <row r="9" spans="1:47" x14ac:dyDescent="0.25">
      <c r="A9" s="146"/>
      <c r="B9" s="1" t="s">
        <v>7</v>
      </c>
      <c r="C9" s="1" t="s">
        <v>7</v>
      </c>
      <c r="D9" s="1" t="s">
        <v>44</v>
      </c>
      <c r="E9">
        <v>8.2774899049449209E-4</v>
      </c>
      <c r="F9">
        <v>2.3806479501286019E-4</v>
      </c>
      <c r="G9">
        <v>1.1479739141913409E-3</v>
      </c>
      <c r="H9">
        <v>7.8337793574407896E-3</v>
      </c>
      <c r="I9">
        <v>8.6580198346881437E-2</v>
      </c>
      <c r="J9">
        <v>3.4179578227887551E-4</v>
      </c>
      <c r="K9">
        <v>1.013256094706848E-4</v>
      </c>
      <c r="L9">
        <v>4.5286046303678228E-4</v>
      </c>
      <c r="M9">
        <v>4.3858953969244549E-4</v>
      </c>
      <c r="N9">
        <v>2.0061804904514219E-3</v>
      </c>
      <c r="O9">
        <v>1.6325879564365261E-2</v>
      </c>
      <c r="P9">
        <v>1.25161123254018E-3</v>
      </c>
      <c r="Q9">
        <v>4.7286820100936447E-2</v>
      </c>
      <c r="R9">
        <v>3.0046328373260401E-7</v>
      </c>
      <c r="S9">
        <v>0</v>
      </c>
      <c r="T9">
        <v>4.6745090216762989E-4</v>
      </c>
      <c r="U9">
        <v>2.763003406319172E-4</v>
      </c>
      <c r="V9">
        <v>2.1262936830993989E-7</v>
      </c>
      <c r="W9">
        <v>1.3742964907971299E-4</v>
      </c>
      <c r="X9">
        <v>4.5304469364374422E-4</v>
      </c>
      <c r="Y9">
        <v>5.0177527635629775E-4</v>
      </c>
      <c r="Z9">
        <v>3.2998637020939813E-4</v>
      </c>
      <c r="AA9">
        <v>7.1778168838582189E-4</v>
      </c>
      <c r="AB9">
        <v>6.8320374291806676E-4</v>
      </c>
      <c r="AC9">
        <v>3.7715137686317318E-5</v>
      </c>
      <c r="AD9">
        <v>4.6930023265938729E-5</v>
      </c>
      <c r="AE9">
        <v>5.0191014092423056E-4</v>
      </c>
      <c r="AF9">
        <v>4.2099238167655763E-4</v>
      </c>
      <c r="AG9">
        <v>1.458110862914113E-5</v>
      </c>
      <c r="AH9">
        <v>2.8606151972518311E-3</v>
      </c>
      <c r="AI9">
        <v>5.2925250635168102E-5</v>
      </c>
      <c r="AJ9">
        <v>1.381308910520114E-2</v>
      </c>
      <c r="AK9">
        <v>0</v>
      </c>
      <c r="AL9">
        <v>1.392627536668058E-2</v>
      </c>
      <c r="AM9">
        <v>5.3600055309326322E-3</v>
      </c>
      <c r="AN9">
        <v>0</v>
      </c>
      <c r="AO9">
        <v>1.3331725503346059E-4</v>
      </c>
      <c r="AP9">
        <v>1681.23897102208</v>
      </c>
      <c r="AQ9">
        <v>0</v>
      </c>
      <c r="AR9">
        <v>0.36356598389589989</v>
      </c>
      <c r="AS9">
        <v>3286.4062093040811</v>
      </c>
      <c r="AT9">
        <v>22832.879662468051</v>
      </c>
      <c r="AU9">
        <v>0</v>
      </c>
    </row>
    <row r="10" spans="1:47" x14ac:dyDescent="0.25">
      <c r="A10" s="146"/>
      <c r="B10" s="1" t="s">
        <v>8</v>
      </c>
      <c r="C10" s="1" t="s">
        <v>8</v>
      </c>
      <c r="D10" s="1" t="s">
        <v>45</v>
      </c>
      <c r="E10">
        <v>3.8914410811759482E-3</v>
      </c>
      <c r="F10">
        <v>3.7958904937935882E-3</v>
      </c>
      <c r="G10">
        <v>7.5740606557023649E-4</v>
      </c>
      <c r="H10">
        <v>5.2116182725676207E-3</v>
      </c>
      <c r="I10">
        <v>2.9126303945137362E-3</v>
      </c>
      <c r="J10">
        <v>8.7671968647391851E-2</v>
      </c>
      <c r="K10">
        <v>1.9055255594999741E-3</v>
      </c>
      <c r="L10">
        <v>4.1828777576095521E-3</v>
      </c>
      <c r="M10">
        <v>1.4424457753872679E-2</v>
      </c>
      <c r="N10">
        <v>4.5306807311228591E-4</v>
      </c>
      <c r="O10">
        <v>6.4901404663697104E-4</v>
      </c>
      <c r="P10">
        <v>2.1901890585515598E-3</v>
      </c>
      <c r="Q10">
        <v>1.2644867152443351E-3</v>
      </c>
      <c r="R10">
        <v>3.4294237169595473E-5</v>
      </c>
      <c r="S10">
        <v>0</v>
      </c>
      <c r="T10">
        <v>3.6085466589442648E-4</v>
      </c>
      <c r="U10">
        <v>7.875743727382247E-4</v>
      </c>
      <c r="V10">
        <v>4.9485146820848515E-4</v>
      </c>
      <c r="W10">
        <v>5.8094208368828738E-3</v>
      </c>
      <c r="X10">
        <v>5.0397976297285813E-3</v>
      </c>
      <c r="Y10">
        <v>4.3194271962368502E-4</v>
      </c>
      <c r="Z10">
        <v>3.2458192133825599E-3</v>
      </c>
      <c r="AA10">
        <v>6.3475853541552149E-3</v>
      </c>
      <c r="AB10">
        <v>5.2709424396056809E-4</v>
      </c>
      <c r="AC10">
        <v>5.9062454060265899E-5</v>
      </c>
      <c r="AD10">
        <v>6.6076290857186245E-5</v>
      </c>
      <c r="AE10">
        <v>3.5076260933180508E-4</v>
      </c>
      <c r="AF10">
        <v>1.90627581293575E-4</v>
      </c>
      <c r="AG10">
        <v>3.541351015081017E-6</v>
      </c>
      <c r="AH10">
        <v>8.1834403961960397E-4</v>
      </c>
      <c r="AI10">
        <v>7.5050439513418005E-5</v>
      </c>
      <c r="AJ10">
        <v>1.103382836518004E-4</v>
      </c>
      <c r="AK10">
        <v>0</v>
      </c>
      <c r="AL10">
        <v>1.136091884210892E-4</v>
      </c>
      <c r="AM10">
        <v>2.9419012825801392E-3</v>
      </c>
      <c r="AN10">
        <v>0</v>
      </c>
      <c r="AO10">
        <v>9.4562508151752156E-5</v>
      </c>
      <c r="AP10">
        <v>7054.767050577655</v>
      </c>
      <c r="AQ10">
        <v>0</v>
      </c>
      <c r="AR10">
        <v>17157.049317000001</v>
      </c>
      <c r="AS10">
        <v>10768.347929335871</v>
      </c>
      <c r="AT10">
        <v>59054.870522469988</v>
      </c>
      <c r="AU10">
        <v>0</v>
      </c>
    </row>
    <row r="11" spans="1:47" x14ac:dyDescent="0.25">
      <c r="A11" s="146"/>
      <c r="B11" s="1" t="s">
        <v>9</v>
      </c>
      <c r="C11" s="1" t="s">
        <v>9</v>
      </c>
      <c r="D11" s="1" t="s">
        <v>46</v>
      </c>
      <c r="E11">
        <v>1.1054358227879919E-3</v>
      </c>
      <c r="F11">
        <v>1.1170311202286209E-4</v>
      </c>
      <c r="G11">
        <v>0</v>
      </c>
      <c r="H11">
        <v>1.014390574600758E-5</v>
      </c>
      <c r="I11">
        <v>8.5202229526258604E-6</v>
      </c>
      <c r="J11">
        <v>2.7040986748792822E-6</v>
      </c>
      <c r="K11">
        <v>0</v>
      </c>
      <c r="L11">
        <v>5.1891935170397973E-6</v>
      </c>
      <c r="M11">
        <v>4.1082124050358579E-5</v>
      </c>
      <c r="N11">
        <v>0</v>
      </c>
      <c r="O11">
        <v>3.3958511369778142E-5</v>
      </c>
      <c r="P11">
        <v>2.3617708511102971E-6</v>
      </c>
      <c r="Q11">
        <v>3.5268358168995589E-6</v>
      </c>
      <c r="R11">
        <v>3.0850421626839521E-9</v>
      </c>
      <c r="S11">
        <v>0</v>
      </c>
      <c r="T11">
        <v>1.0118731586403849E-6</v>
      </c>
      <c r="U11">
        <v>0</v>
      </c>
      <c r="V11">
        <v>0</v>
      </c>
      <c r="W11">
        <v>5.60305218623683E-7</v>
      </c>
      <c r="X11">
        <v>6.3363916830231897E-6</v>
      </c>
      <c r="Y11">
        <v>0</v>
      </c>
      <c r="Z11">
        <v>1.0156886960287499E-6</v>
      </c>
      <c r="AA11">
        <v>8.2274528967928387E-6</v>
      </c>
      <c r="AB11">
        <v>4.2195836529273557E-5</v>
      </c>
      <c r="AC11">
        <v>2.9683733666131669E-5</v>
      </c>
      <c r="AD11">
        <v>2.6317992446705311E-5</v>
      </c>
      <c r="AE11">
        <v>2.6935387901328399E-4</v>
      </c>
      <c r="AF11">
        <v>2.656269141450732E-4</v>
      </c>
      <c r="AG11">
        <v>0</v>
      </c>
      <c r="AH11">
        <v>4.8905222966796208E-4</v>
      </c>
      <c r="AI11">
        <v>4.5087597260584269E-5</v>
      </c>
      <c r="AJ11">
        <v>7.8209309467610303E-10</v>
      </c>
      <c r="AK11">
        <v>0</v>
      </c>
      <c r="AL11">
        <v>0</v>
      </c>
      <c r="AM11">
        <v>5.2413774749888844E-7</v>
      </c>
      <c r="AN11">
        <v>0</v>
      </c>
      <c r="AO11">
        <v>2.017602188565403E-5</v>
      </c>
      <c r="AP11">
        <v>13.68345249878959</v>
      </c>
      <c r="AQ11">
        <v>24.40748962422105</v>
      </c>
      <c r="AR11">
        <v>0</v>
      </c>
      <c r="AS11">
        <v>249.73539219838321</v>
      </c>
      <c r="AT11">
        <v>419.95107685919311</v>
      </c>
      <c r="AU11">
        <v>0</v>
      </c>
    </row>
    <row r="12" spans="1:47" x14ac:dyDescent="0.25">
      <c r="A12" s="146"/>
      <c r="B12" s="1" t="s">
        <v>10</v>
      </c>
      <c r="C12" s="1" t="s">
        <v>10</v>
      </c>
      <c r="D12" s="1" t="s">
        <v>47</v>
      </c>
      <c r="E12">
        <v>5.5662389028841271E-3</v>
      </c>
      <c r="F12">
        <v>1.6080081546849319E-3</v>
      </c>
      <c r="G12">
        <v>6.1678656217471154E-4</v>
      </c>
      <c r="H12">
        <v>3.5017113114115361E-3</v>
      </c>
      <c r="I12">
        <v>1.4199314965834E-3</v>
      </c>
      <c r="J12">
        <v>1.1726438297459381E-3</v>
      </c>
      <c r="K12">
        <v>3.0285153922448519E-3</v>
      </c>
      <c r="L12">
        <v>8.1081188950764757E-3</v>
      </c>
      <c r="M12">
        <v>1.407986499584267E-2</v>
      </c>
      <c r="N12">
        <v>1.1902687462339769E-3</v>
      </c>
      <c r="O12">
        <v>4.3608972034654588E-3</v>
      </c>
      <c r="P12">
        <v>9.1449794790127365E-4</v>
      </c>
      <c r="Q12">
        <v>1.3038838084088449E-3</v>
      </c>
      <c r="R12">
        <v>3.9314090835140533E-5</v>
      </c>
      <c r="S12">
        <v>0</v>
      </c>
      <c r="T12">
        <v>1.173464462920896E-5</v>
      </c>
      <c r="U12">
        <v>1.4136812031027171E-4</v>
      </c>
      <c r="V12">
        <v>3.4786848933322258E-4</v>
      </c>
      <c r="W12">
        <v>2.8241460008717552E-4</v>
      </c>
      <c r="X12">
        <v>2.1294646012695851E-3</v>
      </c>
      <c r="Y12">
        <v>2.6181655961990831E-3</v>
      </c>
      <c r="Z12">
        <v>1.568442205964214E-4</v>
      </c>
      <c r="AA12">
        <v>1.286812815562452E-2</v>
      </c>
      <c r="AB12">
        <v>9.3291629390727688E-4</v>
      </c>
      <c r="AC12">
        <v>1.3747501418396261E-3</v>
      </c>
      <c r="AD12">
        <v>1.346269407310521E-3</v>
      </c>
      <c r="AE12">
        <v>3.2757177355558862E-3</v>
      </c>
      <c r="AF12">
        <v>5.5059281845340556E-4</v>
      </c>
      <c r="AG12">
        <v>1.8706962155650929E-5</v>
      </c>
      <c r="AH12">
        <v>2.9371366750232091E-3</v>
      </c>
      <c r="AI12">
        <v>9.7229347667808367E-4</v>
      </c>
      <c r="AJ12">
        <v>1.4764972416447541E-2</v>
      </c>
      <c r="AK12">
        <v>0</v>
      </c>
      <c r="AL12">
        <v>1.488612401897511E-2</v>
      </c>
      <c r="AM12">
        <v>2.4760718933934949E-3</v>
      </c>
      <c r="AN12">
        <v>0</v>
      </c>
      <c r="AO12">
        <v>9.1679491106117341E-4</v>
      </c>
      <c r="AP12">
        <v>5920.6322487680009</v>
      </c>
      <c r="AQ12">
        <v>1605.645623424</v>
      </c>
      <c r="AR12">
        <v>0</v>
      </c>
      <c r="AS12">
        <v>24571.907861048461</v>
      </c>
      <c r="AT12">
        <v>38251.277550118648</v>
      </c>
      <c r="AU12">
        <v>0</v>
      </c>
    </row>
    <row r="13" spans="1:47" x14ac:dyDescent="0.25">
      <c r="A13" s="146"/>
      <c r="B13" s="1" t="s">
        <v>11</v>
      </c>
      <c r="C13" s="1" t="s">
        <v>11</v>
      </c>
      <c r="D13" s="1" t="s">
        <v>48</v>
      </c>
      <c r="E13">
        <v>2.0944066354537851E-3</v>
      </c>
      <c r="F13">
        <v>4.4651250353500462E-3</v>
      </c>
      <c r="G13">
        <v>8.1026366814885134E-2</v>
      </c>
      <c r="H13">
        <v>1.423021924016634E-2</v>
      </c>
      <c r="I13">
        <v>2.9894696355143632E-3</v>
      </c>
      <c r="J13">
        <v>8.8817702607166121E-3</v>
      </c>
      <c r="K13">
        <v>1.433020410519299E-3</v>
      </c>
      <c r="L13">
        <v>1.4924930519485071E-2</v>
      </c>
      <c r="M13">
        <v>9.9962003239795746E-2</v>
      </c>
      <c r="N13">
        <v>3.7494543580672791E-3</v>
      </c>
      <c r="O13">
        <v>2.2218059062933189E-3</v>
      </c>
      <c r="P13">
        <v>1.063909714939189E-2</v>
      </c>
      <c r="Q13">
        <v>1.225848320396415E-2</v>
      </c>
      <c r="R13">
        <v>4.3444660840548648E-4</v>
      </c>
      <c r="S13">
        <v>0</v>
      </c>
      <c r="T13">
        <v>2.1815858072507291E-3</v>
      </c>
      <c r="U13">
        <v>1.177270415098394E-3</v>
      </c>
      <c r="V13">
        <v>0</v>
      </c>
      <c r="W13">
        <v>6.0536275947430714E-4</v>
      </c>
      <c r="X13">
        <v>3.2763732627136651E-4</v>
      </c>
      <c r="Y13">
        <v>1.394006389482407E-3</v>
      </c>
      <c r="Z13">
        <v>2.3159655460515279E-3</v>
      </c>
      <c r="AA13">
        <v>3.9307426706221851E-2</v>
      </c>
      <c r="AB13">
        <v>6.5371215369079369E-4</v>
      </c>
      <c r="AC13">
        <v>4.9024212196306189E-3</v>
      </c>
      <c r="AD13">
        <v>4.8413067143467884E-3</v>
      </c>
      <c r="AE13">
        <v>9.4239727124626471E-3</v>
      </c>
      <c r="AF13">
        <v>2.5121715521192401E-5</v>
      </c>
      <c r="AG13">
        <v>0</v>
      </c>
      <c r="AH13">
        <v>1.6415067168151309E-4</v>
      </c>
      <c r="AI13">
        <v>5.2950162591307347E-3</v>
      </c>
      <c r="AJ13">
        <v>1.3263309333791161E-2</v>
      </c>
      <c r="AK13">
        <v>0</v>
      </c>
      <c r="AL13">
        <v>1.3371934165488999E-2</v>
      </c>
      <c r="AM13">
        <v>1.71515704425919E-3</v>
      </c>
      <c r="AN13">
        <v>0</v>
      </c>
      <c r="AO13">
        <v>5.1433877783896489E-3</v>
      </c>
      <c r="AP13">
        <v>2126.101455436376</v>
      </c>
      <c r="AQ13">
        <v>39731.799394574351</v>
      </c>
      <c r="AR13">
        <v>0</v>
      </c>
      <c r="AS13">
        <v>24384.256399467231</v>
      </c>
      <c r="AT13">
        <v>96607.208674471651</v>
      </c>
      <c r="AU13">
        <v>0</v>
      </c>
    </row>
    <row r="14" spans="1:47" x14ac:dyDescent="0.25">
      <c r="A14" s="146"/>
      <c r="B14" s="1" t="s">
        <v>12</v>
      </c>
      <c r="C14" s="1">
        <v>10</v>
      </c>
      <c r="D14" s="1" t="s">
        <v>49</v>
      </c>
      <c r="E14">
        <v>3.8289051677767088E-4</v>
      </c>
      <c r="F14">
        <v>2.3864491434120981E-5</v>
      </c>
      <c r="G14">
        <v>1.3878975309696961E-2</v>
      </c>
      <c r="H14">
        <v>0</v>
      </c>
      <c r="I14">
        <v>6.4241159271313962E-3</v>
      </c>
      <c r="J14">
        <v>1.6974385830415169E-4</v>
      </c>
      <c r="K14">
        <v>7.6880067608821556E-8</v>
      </c>
      <c r="L14">
        <v>3.6144704990133842E-4</v>
      </c>
      <c r="M14">
        <v>1.0767755895194919E-3</v>
      </c>
      <c r="N14">
        <v>3.1474716260232918E-2</v>
      </c>
      <c r="O14">
        <v>3.0180531026481409E-5</v>
      </c>
      <c r="P14">
        <v>1.203464546949394E-2</v>
      </c>
      <c r="Q14">
        <v>4.4301091208834567E-3</v>
      </c>
      <c r="R14">
        <v>1.8023932897733591E-5</v>
      </c>
      <c r="S14">
        <v>0</v>
      </c>
      <c r="T14">
        <v>5.371087437421554E-8</v>
      </c>
      <c r="U14">
        <v>9.5586393536765423E-6</v>
      </c>
      <c r="V14">
        <v>1.5885714747110791E-6</v>
      </c>
      <c r="W14">
        <v>1.8703744203431741E-4</v>
      </c>
      <c r="X14">
        <v>3.6705266265239257E-7</v>
      </c>
      <c r="Y14">
        <v>4.8500945434574571E-4</v>
      </c>
      <c r="Z14">
        <v>6.4342698336521912E-5</v>
      </c>
      <c r="AA14">
        <v>5.7376664319012678E-4</v>
      </c>
      <c r="AB14">
        <v>9.0975002982909454E-5</v>
      </c>
      <c r="AC14">
        <v>5.6210593846323629E-5</v>
      </c>
      <c r="AD14">
        <v>6.8127913544168461E-5</v>
      </c>
      <c r="AE14">
        <v>7.7821569174755896E-5</v>
      </c>
      <c r="AF14">
        <v>1.5012067645280501E-7</v>
      </c>
      <c r="AG14">
        <v>0</v>
      </c>
      <c r="AH14">
        <v>6.2528576410375708E-7</v>
      </c>
      <c r="AI14">
        <v>6.2268692391952943E-5</v>
      </c>
      <c r="AJ14">
        <v>2.545116467344265E-4</v>
      </c>
      <c r="AK14">
        <v>0</v>
      </c>
      <c r="AL14">
        <v>2.5659609540568492E-4</v>
      </c>
      <c r="AM14">
        <v>1.742578242563886E-6</v>
      </c>
      <c r="AN14">
        <v>0</v>
      </c>
      <c r="AO14">
        <v>5.4213504392428728E-5</v>
      </c>
      <c r="AP14">
        <v>7.0241092945252156E-3</v>
      </c>
      <c r="AQ14">
        <v>0</v>
      </c>
      <c r="AR14">
        <v>210.62299611539993</v>
      </c>
      <c r="AS14">
        <v>15697.630655736381</v>
      </c>
      <c r="AT14">
        <v>24871.636384776659</v>
      </c>
      <c r="AU14">
        <v>0</v>
      </c>
    </row>
    <row r="15" spans="1:47" x14ac:dyDescent="0.25">
      <c r="A15" s="146"/>
      <c r="B15" s="1" t="s">
        <v>13</v>
      </c>
      <c r="C15" s="1">
        <v>11</v>
      </c>
      <c r="D15" s="1" t="s">
        <v>50</v>
      </c>
      <c r="E15">
        <v>3.558667254508236E-7</v>
      </c>
      <c r="F15">
        <v>5.7251990477193689E-5</v>
      </c>
      <c r="G15">
        <v>7.9207698288593521E-3</v>
      </c>
      <c r="H15">
        <v>2.2660821292793541E-3</v>
      </c>
      <c r="I15">
        <v>6.1700079941305543E-4</v>
      </c>
      <c r="J15">
        <v>3.5854209639400269E-4</v>
      </c>
      <c r="K15">
        <v>0</v>
      </c>
      <c r="L15">
        <v>1.6038957787233429E-3</v>
      </c>
      <c r="M15">
        <v>7.2541667366413955E-4</v>
      </c>
      <c r="N15">
        <v>1.5428803257133349E-3</v>
      </c>
      <c r="O15">
        <v>8.7827116359862803E-2</v>
      </c>
      <c r="P15">
        <v>6.5001024659657736E-3</v>
      </c>
      <c r="Q15">
        <v>3.1153062289205279E-3</v>
      </c>
      <c r="R15">
        <v>8.9454084053553494E-10</v>
      </c>
      <c r="S15">
        <v>0</v>
      </c>
      <c r="T15">
        <v>1.7843649618869781E-9</v>
      </c>
      <c r="U15">
        <v>2.2561768807223269E-4</v>
      </c>
      <c r="V15">
        <v>1.012083949137596E-6</v>
      </c>
      <c r="W15">
        <v>3.3195539354518922E-5</v>
      </c>
      <c r="X15">
        <v>1.999445243908831E-7</v>
      </c>
      <c r="Y15">
        <v>6.3450011575061395E-5</v>
      </c>
      <c r="Z15">
        <v>1.5096931743210709E-4</v>
      </c>
      <c r="AA15">
        <v>2.5460599987021122E-3</v>
      </c>
      <c r="AB15">
        <v>6.319434999457082E-5</v>
      </c>
      <c r="AC15">
        <v>5.0868722671329959E-6</v>
      </c>
      <c r="AD15">
        <v>6.0316006298867991E-6</v>
      </c>
      <c r="AE15">
        <v>1.001318486769634E-5</v>
      </c>
      <c r="AF15">
        <v>7.146497600001627E-6</v>
      </c>
      <c r="AG15">
        <v>3.4122268865101813E-8</v>
      </c>
      <c r="AH15">
        <v>2.0911982979606089E-5</v>
      </c>
      <c r="AI15">
        <v>5.7439631502772363E-6</v>
      </c>
      <c r="AJ15">
        <v>1.8614103961296731E-7</v>
      </c>
      <c r="AK15">
        <v>0</v>
      </c>
      <c r="AL15">
        <v>1.8497912093282329E-7</v>
      </c>
      <c r="AM15">
        <v>6.1054356447435526E-7</v>
      </c>
      <c r="AN15">
        <v>0</v>
      </c>
      <c r="AO15">
        <v>4.8547181517031108E-6</v>
      </c>
      <c r="AP15">
        <v>1.1191993769277231</v>
      </c>
      <c r="AQ15">
        <v>0</v>
      </c>
      <c r="AR15">
        <v>211.03911195384745</v>
      </c>
      <c r="AS15">
        <v>8231.5129254492895</v>
      </c>
      <c r="AT15">
        <v>14295.13030569255</v>
      </c>
      <c r="AU15">
        <v>0</v>
      </c>
    </row>
    <row r="16" spans="1:47" x14ac:dyDescent="0.25">
      <c r="A16" s="146"/>
      <c r="B16" s="1" t="s">
        <v>14</v>
      </c>
      <c r="C16" s="1">
        <v>12</v>
      </c>
      <c r="D16" s="1" t="s">
        <v>51</v>
      </c>
      <c r="E16">
        <v>2.740372535934512E-2</v>
      </c>
      <c r="F16">
        <v>1.361843840136486E-2</v>
      </c>
      <c r="G16">
        <v>0.15894616538353801</v>
      </c>
      <c r="H16">
        <v>5.4294094214667743E-2</v>
      </c>
      <c r="I16">
        <v>7.6841611744174559E-2</v>
      </c>
      <c r="J16">
        <v>2.8407603067121371E-2</v>
      </c>
      <c r="K16">
        <v>1.9971108097435509E-2</v>
      </c>
      <c r="L16">
        <v>6.8126196558968677E-2</v>
      </c>
      <c r="M16">
        <v>1.59388789884405E-2</v>
      </c>
      <c r="N16">
        <v>5.399771508379779E-2</v>
      </c>
      <c r="O16">
        <v>2.6645133757918441E-2</v>
      </c>
      <c r="P16">
        <v>0.13059405600983809</v>
      </c>
      <c r="Q16">
        <v>9.7075983974408114E-2</v>
      </c>
      <c r="R16">
        <v>1.8708649230604179E-3</v>
      </c>
      <c r="S16">
        <v>0</v>
      </c>
      <c r="T16">
        <v>1.707787510039658E-3</v>
      </c>
      <c r="U16">
        <v>4.579774419287086E-3</v>
      </c>
      <c r="V16">
        <v>1.5806332705388941E-2</v>
      </c>
      <c r="W16">
        <v>4.8528099274520514E-3</v>
      </c>
      <c r="X16">
        <v>9.8400165244511024E-3</v>
      </c>
      <c r="Y16">
        <v>6.4672725353548616E-3</v>
      </c>
      <c r="Z16">
        <v>4.5611013527125342E-3</v>
      </c>
      <c r="AA16">
        <v>0.10809028749707331</v>
      </c>
      <c r="AB16">
        <v>3.792088952002037E-3</v>
      </c>
      <c r="AC16">
        <v>3.5620171995542891E-3</v>
      </c>
      <c r="AD16">
        <v>4.5425095145856737E-3</v>
      </c>
      <c r="AE16">
        <v>6.3672039519248793E-3</v>
      </c>
      <c r="AF16">
        <v>5.9861121717778875E-4</v>
      </c>
      <c r="AG16">
        <v>2.1191370037101679E-5</v>
      </c>
      <c r="AH16">
        <v>4.124480993677339E-3</v>
      </c>
      <c r="AI16">
        <v>4.0271204609722876E-3</v>
      </c>
      <c r="AJ16">
        <v>8.3533927687495357E-3</v>
      </c>
      <c r="AK16">
        <v>0</v>
      </c>
      <c r="AL16">
        <v>8.4266376075028526E-3</v>
      </c>
      <c r="AM16">
        <v>1.058053305942301E-2</v>
      </c>
      <c r="AN16">
        <v>0</v>
      </c>
      <c r="AO16">
        <v>3.6119276097862311E-3</v>
      </c>
      <c r="AP16">
        <v>22339.03923689375</v>
      </c>
      <c r="AQ16">
        <v>1206.5103399925999</v>
      </c>
      <c r="AR16">
        <v>31219.545609859222</v>
      </c>
      <c r="AS16">
        <v>216988.52112075489</v>
      </c>
      <c r="AT16">
        <v>399867.1012251316</v>
      </c>
      <c r="AU16">
        <v>0</v>
      </c>
    </row>
    <row r="17" spans="1:47" x14ac:dyDescent="0.25">
      <c r="A17" s="146"/>
      <c r="B17" s="1" t="s">
        <v>15</v>
      </c>
      <c r="C17" s="1">
        <v>13</v>
      </c>
      <c r="D17" s="1" t="s">
        <v>52</v>
      </c>
      <c r="E17">
        <v>3.4812062768284908E-3</v>
      </c>
      <c r="F17">
        <v>1.4365781591890771E-3</v>
      </c>
      <c r="G17">
        <v>4.2145914471884392E-3</v>
      </c>
      <c r="H17">
        <v>1.6696510371602821E-3</v>
      </c>
      <c r="I17">
        <v>3.5072538217863752E-3</v>
      </c>
      <c r="J17">
        <v>2.2110801449521031E-3</v>
      </c>
      <c r="K17">
        <v>3.088192763222323E-3</v>
      </c>
      <c r="L17">
        <v>5.5944792141697213E-3</v>
      </c>
      <c r="M17">
        <v>2.1946141152556558E-3</v>
      </c>
      <c r="N17">
        <v>5.5566981742254037E-3</v>
      </c>
      <c r="O17">
        <v>2.8048808377637829E-3</v>
      </c>
      <c r="P17">
        <v>7.355974920725615E-3</v>
      </c>
      <c r="Q17">
        <v>0.1113892359775218</v>
      </c>
      <c r="R17">
        <v>1.6163992112642141E-4</v>
      </c>
      <c r="S17">
        <v>0</v>
      </c>
      <c r="T17">
        <v>4.0012340403471378E-4</v>
      </c>
      <c r="U17">
        <v>3.9283372805267109E-3</v>
      </c>
      <c r="V17">
        <v>1.9705659748045778E-3</v>
      </c>
      <c r="W17">
        <v>5.4164788686482529E-3</v>
      </c>
      <c r="X17">
        <v>7.2481797851803578E-3</v>
      </c>
      <c r="Y17">
        <v>5.3819556547174243E-3</v>
      </c>
      <c r="Z17">
        <v>3.3677111857140082E-3</v>
      </c>
      <c r="AA17">
        <v>8.8167941629359627E-3</v>
      </c>
      <c r="AB17">
        <v>1.197464861478359E-2</v>
      </c>
      <c r="AC17">
        <v>1.3816611949382591E-3</v>
      </c>
      <c r="AD17">
        <v>1.3220953507694041E-3</v>
      </c>
      <c r="AE17">
        <v>5.9513047784990926E-3</v>
      </c>
      <c r="AF17">
        <v>8.0271285595265394E-3</v>
      </c>
      <c r="AG17">
        <v>7.415283071476286E-4</v>
      </c>
      <c r="AH17">
        <v>1.8389417746246549E-2</v>
      </c>
      <c r="AI17">
        <v>1.8000235971871669E-3</v>
      </c>
      <c r="AJ17">
        <v>4.8846756194642887E-4</v>
      </c>
      <c r="AK17">
        <v>0</v>
      </c>
      <c r="AL17">
        <v>3.6038140837301932E-4</v>
      </c>
      <c r="AM17">
        <v>1.2026099028839251E-2</v>
      </c>
      <c r="AN17">
        <v>0</v>
      </c>
      <c r="AO17">
        <v>1.136190947051645E-3</v>
      </c>
      <c r="AP17">
        <v>9095.3069962999998</v>
      </c>
      <c r="AQ17">
        <v>0</v>
      </c>
      <c r="AR17">
        <v>215544.50066450992</v>
      </c>
      <c r="AS17">
        <v>6194.5524148583081</v>
      </c>
      <c r="AT17">
        <v>283887.5899264086</v>
      </c>
      <c r="AU17">
        <v>0</v>
      </c>
    </row>
    <row r="18" spans="1:47" x14ac:dyDescent="0.25">
      <c r="A18" s="146"/>
      <c r="B18" s="1" t="s">
        <v>16</v>
      </c>
      <c r="C18" s="1">
        <v>14</v>
      </c>
      <c r="D18" s="1" t="s">
        <v>53</v>
      </c>
      <c r="E18">
        <v>5.6491034144142121E-3</v>
      </c>
      <c r="F18">
        <v>4.853012944427134E-3</v>
      </c>
      <c r="G18">
        <v>2.4017261815974158E-3</v>
      </c>
      <c r="H18">
        <v>5.2445365319722086E-3</v>
      </c>
      <c r="I18">
        <v>4.3742990080902983E-3</v>
      </c>
      <c r="J18">
        <v>2.7075130885753588E-3</v>
      </c>
      <c r="K18">
        <v>6.9545969758142727E-3</v>
      </c>
      <c r="L18">
        <v>4.4223549674252812E-3</v>
      </c>
      <c r="M18">
        <v>3.9206776229190176E-3</v>
      </c>
      <c r="N18">
        <v>3.02303186695834E-3</v>
      </c>
      <c r="O18">
        <v>4.688577595642114E-3</v>
      </c>
      <c r="P18">
        <v>3.1375440059642559E-3</v>
      </c>
      <c r="Q18">
        <v>1.1060049390672259E-3</v>
      </c>
      <c r="R18">
        <v>0.295374031746645</v>
      </c>
      <c r="S18">
        <v>0</v>
      </c>
      <c r="T18">
        <v>4.8195074828560674E-3</v>
      </c>
      <c r="U18">
        <v>9.5040669516759395E-4</v>
      </c>
      <c r="V18">
        <v>1.043476328238629E-3</v>
      </c>
      <c r="W18">
        <v>1.4191114813473711E-3</v>
      </c>
      <c r="X18">
        <v>4.8239811718023178E-3</v>
      </c>
      <c r="Y18">
        <v>6.6276554756982436E-2</v>
      </c>
      <c r="Z18">
        <v>2.62089585207699E-3</v>
      </c>
      <c r="AA18">
        <v>6.9763560609394006E-3</v>
      </c>
      <c r="AB18">
        <v>9.8654213820987082E-4</v>
      </c>
      <c r="AC18">
        <v>3.544420899033058E-3</v>
      </c>
      <c r="AD18">
        <v>1.38775338546176E-3</v>
      </c>
      <c r="AE18">
        <v>5.0017725091588477E-3</v>
      </c>
      <c r="AF18">
        <v>3.1385644724918641E-3</v>
      </c>
      <c r="AG18">
        <v>1.8290211538375669E-3</v>
      </c>
      <c r="AH18">
        <v>2.191999822780232E-3</v>
      </c>
      <c r="AI18">
        <v>3.9359692732839442E-3</v>
      </c>
      <c r="AJ18">
        <v>2.6653997960417188E-3</v>
      </c>
      <c r="AK18">
        <v>0</v>
      </c>
      <c r="AL18">
        <v>2.686497786533622E-3</v>
      </c>
      <c r="AM18">
        <v>3.5731181036499039E-3</v>
      </c>
      <c r="AN18">
        <v>0</v>
      </c>
      <c r="AO18">
        <v>1.7438450498789299E-3</v>
      </c>
      <c r="AP18">
        <v>16465.611852599999</v>
      </c>
      <c r="AQ18">
        <v>631.03218123869999</v>
      </c>
      <c r="AR18">
        <v>442.74966025699973</v>
      </c>
      <c r="AS18">
        <v>3101.6746578196639</v>
      </c>
      <c r="AT18">
        <v>44813.104193086037</v>
      </c>
      <c r="AU18">
        <v>0</v>
      </c>
    </row>
    <row r="19" spans="1:47"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0" spans="1:47" x14ac:dyDescent="0.25">
      <c r="A20" s="146"/>
      <c r="B20" s="1" t="s">
        <v>18</v>
      </c>
      <c r="C20" s="1">
        <v>16</v>
      </c>
      <c r="D20" s="1" t="s">
        <v>55</v>
      </c>
      <c r="E20">
        <v>1.3050778689454499E-2</v>
      </c>
      <c r="F20">
        <v>1.1070046829673641E-2</v>
      </c>
      <c r="G20">
        <v>4.6530527006946702E-3</v>
      </c>
      <c r="H20">
        <v>1.058429697950305E-2</v>
      </c>
      <c r="I20">
        <v>1.2183216840695531E-2</v>
      </c>
      <c r="J20">
        <v>8.5509032189793055E-3</v>
      </c>
      <c r="K20">
        <v>1.361706663672606E-2</v>
      </c>
      <c r="L20">
        <v>7.0394870227050588E-3</v>
      </c>
      <c r="M20">
        <v>1.0013331172059549E-2</v>
      </c>
      <c r="N20">
        <v>7.5610961248262967E-3</v>
      </c>
      <c r="O20">
        <v>1.0678864198326039E-2</v>
      </c>
      <c r="P20">
        <v>7.0378755233325204E-3</v>
      </c>
      <c r="Q20">
        <v>3.5544109760991321E-3</v>
      </c>
      <c r="R20">
        <v>1.2022992202629239E-2</v>
      </c>
      <c r="S20">
        <v>0</v>
      </c>
      <c r="T20">
        <v>5.0814210726331882E-2</v>
      </c>
      <c r="U20">
        <v>2.1947425850395602E-3</v>
      </c>
      <c r="V20">
        <v>3.9731607728837413E-3</v>
      </c>
      <c r="W20">
        <v>7.3102293091546122E-3</v>
      </c>
      <c r="X20">
        <v>1.6143710807338799E-2</v>
      </c>
      <c r="Y20">
        <v>0.17989551582607291</v>
      </c>
      <c r="Z20">
        <v>1.7844465992475959E-2</v>
      </c>
      <c r="AA20">
        <v>1.1050310031839291E-2</v>
      </c>
      <c r="AB20">
        <v>2.075383347460913E-3</v>
      </c>
      <c r="AC20">
        <v>6.764632873449623E-3</v>
      </c>
      <c r="AD20">
        <v>2.6477252788098442E-3</v>
      </c>
      <c r="AE20">
        <v>9.5677975178077232E-3</v>
      </c>
      <c r="AF20">
        <v>6.0265514679131863E-3</v>
      </c>
      <c r="AG20">
        <v>1.3659121435356841E-2</v>
      </c>
      <c r="AH20">
        <v>4.2503591520479146E-3</v>
      </c>
      <c r="AI20">
        <v>7.5124651718091262E-3</v>
      </c>
      <c r="AJ20">
        <v>6.3854550097891304E-3</v>
      </c>
      <c r="AK20">
        <v>0</v>
      </c>
      <c r="AL20">
        <v>6.4398294062439996E-3</v>
      </c>
      <c r="AM20">
        <v>9.856312833103632E-3</v>
      </c>
      <c r="AN20">
        <v>0</v>
      </c>
      <c r="AO20">
        <v>3.3266580209356648E-3</v>
      </c>
      <c r="AP20">
        <v>22976.131216176</v>
      </c>
      <c r="AQ20">
        <v>12467.99357575065</v>
      </c>
      <c r="AR20">
        <v>949.11315986499994</v>
      </c>
      <c r="AS20">
        <v>11535.282340995431</v>
      </c>
      <c r="AT20">
        <v>89141.188047610078</v>
      </c>
      <c r="AU20">
        <v>0</v>
      </c>
    </row>
    <row r="21" spans="1:47" x14ac:dyDescent="0.25">
      <c r="A21" s="146"/>
      <c r="B21" s="1" t="s">
        <v>19</v>
      </c>
      <c r="C21" s="1">
        <v>17</v>
      </c>
      <c r="D21" s="1" t="s">
        <v>56</v>
      </c>
      <c r="E21">
        <v>2.4806409553481057E-4</v>
      </c>
      <c r="F21">
        <v>1.7374761947143099E-4</v>
      </c>
      <c r="G21">
        <v>7.7918173907602466E-5</v>
      </c>
      <c r="H21">
        <v>3.9990524660816801E-4</v>
      </c>
      <c r="I21">
        <v>2.5102042326442602E-4</v>
      </c>
      <c r="J21">
        <v>1.3120159037996801E-4</v>
      </c>
      <c r="K21">
        <v>5.2922326280009798E-4</v>
      </c>
      <c r="L21">
        <v>8.7686805253587755E-5</v>
      </c>
      <c r="M21">
        <v>1.804789358712977E-4</v>
      </c>
      <c r="N21">
        <v>1.5099328493224569E-4</v>
      </c>
      <c r="O21">
        <v>3.5580537606417042E-4</v>
      </c>
      <c r="P21">
        <v>1.104158719134138E-4</v>
      </c>
      <c r="Q21">
        <v>3.2672339441207658E-4</v>
      </c>
      <c r="R21">
        <v>4.2545839834321858E-5</v>
      </c>
      <c r="S21">
        <v>0</v>
      </c>
      <c r="T21">
        <v>7.8458725128667208E-5</v>
      </c>
      <c r="U21">
        <v>0.1587622875811763</v>
      </c>
      <c r="V21">
        <v>7.9566053628872492E-5</v>
      </c>
      <c r="W21">
        <v>3.7240256862352971E-5</v>
      </c>
      <c r="X21">
        <v>1.979520808472085E-5</v>
      </c>
      <c r="Y21">
        <v>4.9808313362902671E-3</v>
      </c>
      <c r="Z21">
        <v>2.804645220024369E-5</v>
      </c>
      <c r="AA21">
        <v>1.390834256426142E-4</v>
      </c>
      <c r="AB21">
        <v>7.0529230010733538E-5</v>
      </c>
      <c r="AC21">
        <v>2.698367005503505E-4</v>
      </c>
      <c r="AD21">
        <v>1.054519200348893E-4</v>
      </c>
      <c r="AE21">
        <v>3.8072658536415251E-4</v>
      </c>
      <c r="AF21">
        <v>2.3919344545614339E-4</v>
      </c>
      <c r="AG21">
        <v>1.0919684376824289E-2</v>
      </c>
      <c r="AH21">
        <v>1.659227936503961E-4</v>
      </c>
      <c r="AI21">
        <v>2.9944923109769071E-4</v>
      </c>
      <c r="AJ21">
        <v>8.7147436950162465E-5</v>
      </c>
      <c r="AK21">
        <v>0</v>
      </c>
      <c r="AL21">
        <v>8.7599893665456889E-5</v>
      </c>
      <c r="AM21">
        <v>1.717091039752714E-4</v>
      </c>
      <c r="AN21">
        <v>0</v>
      </c>
      <c r="AO21">
        <v>1.3271723362824861E-4</v>
      </c>
      <c r="AP21">
        <v>2253.8874826830001</v>
      </c>
      <c r="AQ21">
        <v>111.5140594166736</v>
      </c>
      <c r="AR21">
        <v>134.8562902884731</v>
      </c>
      <c r="AS21">
        <v>9456.762318541736</v>
      </c>
      <c r="AT21">
        <v>14634.578703987079</v>
      </c>
      <c r="AU21">
        <v>0</v>
      </c>
    </row>
    <row r="22" spans="1:47" x14ac:dyDescent="0.25">
      <c r="A22" s="146"/>
      <c r="B22" s="1" t="s">
        <v>20</v>
      </c>
      <c r="C22" s="1">
        <v>18</v>
      </c>
      <c r="D22" s="1" t="s">
        <v>57</v>
      </c>
      <c r="E22">
        <v>1.614237133328122E-4</v>
      </c>
      <c r="F22">
        <v>2.4805786685844618E-4</v>
      </c>
      <c r="G22">
        <v>1.804448721657499E-4</v>
      </c>
      <c r="H22">
        <v>1.0012134788009179E-3</v>
      </c>
      <c r="I22">
        <v>5.4489011893738752E-4</v>
      </c>
      <c r="J22">
        <v>2.9745285201952793E-4</v>
      </c>
      <c r="K22">
        <v>2.6788254340793442E-4</v>
      </c>
      <c r="L22">
        <v>1.302601159104412E-3</v>
      </c>
      <c r="M22">
        <v>6.6894939088479833E-4</v>
      </c>
      <c r="N22">
        <v>3.4547324307580412E-4</v>
      </c>
      <c r="O22">
        <v>2.5157440961929791E-4</v>
      </c>
      <c r="P22">
        <v>2.0740649153296541E-4</v>
      </c>
      <c r="Q22">
        <v>3.8271578614512968E-4</v>
      </c>
      <c r="R22">
        <v>1.8470797988654069E-4</v>
      </c>
      <c r="S22">
        <v>0</v>
      </c>
      <c r="T22">
        <v>2.0167617546004149E-4</v>
      </c>
      <c r="U22">
        <v>9.8536798770970722E-4</v>
      </c>
      <c r="V22">
        <v>6.1043713683077309E-2</v>
      </c>
      <c r="W22">
        <v>1.6736231788697549E-3</v>
      </c>
      <c r="X22">
        <v>2.7658346218250392E-4</v>
      </c>
      <c r="Y22">
        <v>2.453947771817705E-3</v>
      </c>
      <c r="Z22">
        <v>8.4092969642151282E-4</v>
      </c>
      <c r="AA22">
        <v>2.0674581758236611E-3</v>
      </c>
      <c r="AB22">
        <v>1.0594275128523151E-4</v>
      </c>
      <c r="AC22">
        <v>1.2032713283635031E-4</v>
      </c>
      <c r="AD22">
        <v>4.7030530763194241E-5</v>
      </c>
      <c r="AE22">
        <v>1.6980278354954939E-4</v>
      </c>
      <c r="AF22">
        <v>1.066904788579795E-4</v>
      </c>
      <c r="AG22">
        <v>6.2176984566323919E-5</v>
      </c>
      <c r="AH22">
        <v>7.4166037492958873E-5</v>
      </c>
      <c r="AI22">
        <v>1.3355436165084119E-4</v>
      </c>
      <c r="AJ22">
        <v>6.287949778036366E-5</v>
      </c>
      <c r="AK22">
        <v>0</v>
      </c>
      <c r="AL22">
        <v>6.3296986778394116E-5</v>
      </c>
      <c r="AM22">
        <v>1.3889382933975151E-4</v>
      </c>
      <c r="AN22">
        <v>0</v>
      </c>
      <c r="AO22">
        <v>5.9179844623213523E-5</v>
      </c>
      <c r="AP22">
        <v>14148.8779543</v>
      </c>
      <c r="AQ22">
        <v>11.145917974334001</v>
      </c>
      <c r="AR22">
        <v>5.4766167117399993</v>
      </c>
      <c r="AS22">
        <v>11695.69629365336</v>
      </c>
      <c r="AT22">
        <v>31750.00770235798</v>
      </c>
      <c r="AU22">
        <v>0</v>
      </c>
    </row>
    <row r="23" spans="1:47" x14ac:dyDescent="0.25">
      <c r="A23" s="146"/>
      <c r="B23" s="1" t="s">
        <v>21</v>
      </c>
      <c r="C23" s="1">
        <v>19</v>
      </c>
      <c r="D23" s="1" t="s">
        <v>58</v>
      </c>
      <c r="E23">
        <v>0.1910502878336354</v>
      </c>
      <c r="F23">
        <v>0.24529033516185841</v>
      </c>
      <c r="G23">
        <v>0.19354537794358931</v>
      </c>
      <c r="H23">
        <v>0.39837068564826411</v>
      </c>
      <c r="I23">
        <v>0.34530143345469499</v>
      </c>
      <c r="J23">
        <v>0.25447138107261819</v>
      </c>
      <c r="K23">
        <v>0.30883871802738228</v>
      </c>
      <c r="L23">
        <v>0.40014694977296639</v>
      </c>
      <c r="M23">
        <v>0.22556749735461329</v>
      </c>
      <c r="N23">
        <v>0.32329852094264039</v>
      </c>
      <c r="O23">
        <v>0.37621641103836673</v>
      </c>
      <c r="P23">
        <v>0.20670100294035851</v>
      </c>
      <c r="Q23">
        <v>0.1832283507051827</v>
      </c>
      <c r="R23">
        <v>0.18247367934201869</v>
      </c>
      <c r="S23">
        <v>0</v>
      </c>
      <c r="T23">
        <v>0.17486118228288</v>
      </c>
      <c r="U23">
        <v>0.23788098077169639</v>
      </c>
      <c r="V23">
        <v>0.2119969327661741</v>
      </c>
      <c r="W23">
        <v>0.27995801520084063</v>
      </c>
      <c r="X23">
        <v>0.1246887038522965</v>
      </c>
      <c r="Y23">
        <v>1.25455013646144</v>
      </c>
      <c r="Z23">
        <v>0.30116153654744232</v>
      </c>
      <c r="AA23">
        <v>0.6344986719416339</v>
      </c>
      <c r="AB23">
        <v>5.4127077551162223E-2</v>
      </c>
      <c r="AC23">
        <v>7.7522820284999322E-2</v>
      </c>
      <c r="AD23">
        <v>4.8466405867264431E-2</v>
      </c>
      <c r="AE23">
        <v>0.12375213332621909</v>
      </c>
      <c r="AF23">
        <v>4.1072685256123641E-2</v>
      </c>
      <c r="AG23">
        <v>0.68607972510938553</v>
      </c>
      <c r="AH23">
        <v>7.0515138304882749E-2</v>
      </c>
      <c r="AI23">
        <v>8.9351160047525149E-2</v>
      </c>
      <c r="AJ23">
        <v>0.19094317310196249</v>
      </c>
      <c r="AK23">
        <v>0</v>
      </c>
      <c r="AL23">
        <v>0.18835383931232261</v>
      </c>
      <c r="AM23">
        <v>0.30387676411572012</v>
      </c>
      <c r="AN23">
        <v>0</v>
      </c>
      <c r="AO23">
        <v>6.1398578178521082E-2</v>
      </c>
      <c r="AP23">
        <v>563843.5831870184</v>
      </c>
      <c r="AQ23">
        <v>106203.1950668004</v>
      </c>
      <c r="AR23">
        <v>126209.54996584731</v>
      </c>
      <c r="AS23">
        <v>170539.69793238831</v>
      </c>
      <c r="AT23">
        <v>1945100.570261505</v>
      </c>
      <c r="AU23">
        <v>0</v>
      </c>
    </row>
    <row r="24" spans="1:47" x14ac:dyDescent="0.25">
      <c r="A24" s="146"/>
      <c r="B24" s="1" t="s">
        <v>22</v>
      </c>
      <c r="C24" s="1">
        <v>20</v>
      </c>
      <c r="D24" s="1" t="s">
        <v>59</v>
      </c>
      <c r="E24">
        <v>1.9309181921213509E-3</v>
      </c>
      <c r="F24">
        <v>1.762672199769569E-3</v>
      </c>
      <c r="G24">
        <v>4.9617720670729303E-3</v>
      </c>
      <c r="H24">
        <v>8.7637342998597174E-3</v>
      </c>
      <c r="I24">
        <v>3.0241604389393611E-3</v>
      </c>
      <c r="J24">
        <v>1.137945555500307E-3</v>
      </c>
      <c r="K24">
        <v>5.2862032367020982E-4</v>
      </c>
      <c r="L24">
        <v>5.6132750355650041E-3</v>
      </c>
      <c r="M24">
        <v>2.1285992025170419E-3</v>
      </c>
      <c r="N24">
        <v>2.243322603137169E-3</v>
      </c>
      <c r="O24">
        <v>2.4227576956867532E-3</v>
      </c>
      <c r="P24">
        <v>2.402727554422186E-3</v>
      </c>
      <c r="Q24">
        <v>1.791559648726112E-3</v>
      </c>
      <c r="R24">
        <v>4.8249243363321032E-3</v>
      </c>
      <c r="S24">
        <v>0</v>
      </c>
      <c r="T24">
        <v>1.858922807164889E-3</v>
      </c>
      <c r="U24">
        <v>7.646683306331357E-4</v>
      </c>
      <c r="V24">
        <v>9.9917880116008242E-3</v>
      </c>
      <c r="W24">
        <v>2.0351295626057902E-3</v>
      </c>
      <c r="X24">
        <v>8.896787337577098E-3</v>
      </c>
      <c r="Y24">
        <v>5.0513830968459813E-3</v>
      </c>
      <c r="Z24">
        <v>3.3342174375063358E-3</v>
      </c>
      <c r="AA24">
        <v>8.8892555099651677E-3</v>
      </c>
      <c r="AB24">
        <v>8.608941648419803E-4</v>
      </c>
      <c r="AC24">
        <v>8.2366705528905051E-5</v>
      </c>
      <c r="AD24">
        <v>7.9426047837590668E-5</v>
      </c>
      <c r="AE24">
        <v>2.9985681234241061E-4</v>
      </c>
      <c r="AF24">
        <v>6.73568165417211E-4</v>
      </c>
      <c r="AG24">
        <v>2.4406474167609799E-5</v>
      </c>
      <c r="AH24">
        <v>1.1695786337994299E-3</v>
      </c>
      <c r="AI24">
        <v>1.054799833221798E-4</v>
      </c>
      <c r="AJ24">
        <v>4.3266174057103373E-3</v>
      </c>
      <c r="AK24">
        <v>0</v>
      </c>
      <c r="AL24">
        <v>4.3154802325059624E-3</v>
      </c>
      <c r="AM24">
        <v>4.2939494148189561E-3</v>
      </c>
      <c r="AN24">
        <v>0</v>
      </c>
      <c r="AO24">
        <v>6.5181095265920489E-5</v>
      </c>
      <c r="AP24">
        <v>39659.945196227003</v>
      </c>
      <c r="AQ24">
        <v>609557.06690810004</v>
      </c>
      <c r="AR24">
        <v>0</v>
      </c>
      <c r="AS24">
        <v>4791.0361605187254</v>
      </c>
      <c r="AT24">
        <v>668180.87229821086</v>
      </c>
      <c r="AU24">
        <v>0</v>
      </c>
    </row>
    <row r="25" spans="1:47" x14ac:dyDescent="0.25">
      <c r="A25" s="146"/>
      <c r="B25" s="1" t="s">
        <v>23</v>
      </c>
      <c r="C25" s="1">
        <v>21</v>
      </c>
      <c r="D25" s="1" t="s">
        <v>60</v>
      </c>
      <c r="E25">
        <v>0</v>
      </c>
      <c r="F25">
        <v>1.264205190339577E-5</v>
      </c>
      <c r="G25">
        <v>2.5375191634796549E-5</v>
      </c>
      <c r="H25">
        <v>1.9078999931017909E-5</v>
      </c>
      <c r="I25">
        <v>8.506189121555672E-5</v>
      </c>
      <c r="J25">
        <v>0</v>
      </c>
      <c r="K25">
        <v>9.1881598310060513E-7</v>
      </c>
      <c r="L25">
        <v>4.6550917053947571E-7</v>
      </c>
      <c r="M25">
        <v>2.1840603638328031E-6</v>
      </c>
      <c r="N25">
        <v>2.2515515398528611E-5</v>
      </c>
      <c r="O25">
        <v>9.2870814991375799E-7</v>
      </c>
      <c r="P25">
        <v>8.73373962716618E-6</v>
      </c>
      <c r="Q25">
        <v>3.0939427153337823E-5</v>
      </c>
      <c r="R25">
        <v>0</v>
      </c>
      <c r="S25">
        <v>0</v>
      </c>
      <c r="T25">
        <v>0</v>
      </c>
      <c r="U25">
        <v>0</v>
      </c>
      <c r="V25">
        <v>0</v>
      </c>
      <c r="W25">
        <v>0</v>
      </c>
      <c r="X25">
        <v>0</v>
      </c>
      <c r="Y25">
        <v>0</v>
      </c>
      <c r="Z25">
        <v>5.9537425700261162E-10</v>
      </c>
      <c r="AA25">
        <v>7.3896013346289382E-7</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34.497576834459011</v>
      </c>
      <c r="AU25">
        <v>0</v>
      </c>
    </row>
    <row r="26" spans="1:47" x14ac:dyDescent="0.25">
      <c r="A26" s="146"/>
      <c r="B26" s="1" t="s">
        <v>24</v>
      </c>
      <c r="C26" s="1">
        <v>22</v>
      </c>
      <c r="D26" s="1" t="s">
        <v>61</v>
      </c>
      <c r="E26">
        <v>1.0400320812036489E-2</v>
      </c>
      <c r="F26">
        <v>8.6119334222208965E-4</v>
      </c>
      <c r="G26">
        <v>3.0396777575460339E-4</v>
      </c>
      <c r="H26">
        <v>8.2635104321134023E-4</v>
      </c>
      <c r="I26">
        <v>2.3933326294802121E-3</v>
      </c>
      <c r="J26">
        <v>6.5529387836316436E-4</v>
      </c>
      <c r="K26">
        <v>1.9575466685484261E-4</v>
      </c>
      <c r="L26">
        <v>6.9361938409249289E-5</v>
      </c>
      <c r="M26">
        <v>1.4558891433929879E-4</v>
      </c>
      <c r="N26">
        <v>1.4486654743005919E-5</v>
      </c>
      <c r="O26">
        <v>7.0058243511035364E-5</v>
      </c>
      <c r="P26">
        <v>3.3450040952643631E-4</v>
      </c>
      <c r="Q26">
        <v>4.1000993552633954E-3</v>
      </c>
      <c r="R26">
        <v>1.160050810546878E-2</v>
      </c>
      <c r="S26">
        <v>0</v>
      </c>
      <c r="T26">
        <v>1.8713540024439809E-2</v>
      </c>
      <c r="U26">
        <v>3.2012105998249279E-3</v>
      </c>
      <c r="V26">
        <v>3.0797298785306491E-2</v>
      </c>
      <c r="W26">
        <v>1.1585111169245389E-3</v>
      </c>
      <c r="X26">
        <v>7.9690769565834258E-4</v>
      </c>
      <c r="Y26">
        <v>2.7505538982781829E-3</v>
      </c>
      <c r="Z26">
        <v>1.0557864876022021E-2</v>
      </c>
      <c r="AA26">
        <v>1.041484527471276E-4</v>
      </c>
      <c r="AB26">
        <v>1.118184070463217E-4</v>
      </c>
      <c r="AC26">
        <v>1.04850254476186E-4</v>
      </c>
      <c r="AD26">
        <v>4.6533532010069271E-3</v>
      </c>
      <c r="AE26">
        <v>1.2732741502125729E-4</v>
      </c>
      <c r="AF26">
        <v>6.4466931469917856E-5</v>
      </c>
      <c r="AG26">
        <v>4.0248454375348593E-6</v>
      </c>
      <c r="AH26">
        <v>6.0555951497150791E-4</v>
      </c>
      <c r="AI26">
        <v>5.4440925285648151E-5</v>
      </c>
      <c r="AJ26">
        <v>1.4703329735932199E-3</v>
      </c>
      <c r="AK26">
        <v>0</v>
      </c>
      <c r="AL26">
        <v>1.4462365097373279E-3</v>
      </c>
      <c r="AM26">
        <v>1.026528506554412E-3</v>
      </c>
      <c r="AN26">
        <v>0</v>
      </c>
      <c r="AO26">
        <v>6.9736834067214114E-3</v>
      </c>
      <c r="AP26">
        <v>12588.884931214532</v>
      </c>
      <c r="AQ26">
        <v>0</v>
      </c>
      <c r="AR26">
        <v>0</v>
      </c>
      <c r="AS26">
        <v>11585.30241527955</v>
      </c>
      <c r="AT26">
        <v>33189.858213129737</v>
      </c>
      <c r="AU26">
        <v>0</v>
      </c>
    </row>
    <row r="27" spans="1:47" x14ac:dyDescent="0.25">
      <c r="A27" s="146"/>
      <c r="B27" s="1" t="s">
        <v>25</v>
      </c>
      <c r="C27" s="1">
        <v>23</v>
      </c>
      <c r="D27" s="1" t="s">
        <v>62</v>
      </c>
      <c r="E27">
        <v>4.6214489455636588E-4</v>
      </c>
      <c r="F27">
        <v>5.0315577414282683E-5</v>
      </c>
      <c r="G27">
        <v>1.8635229052518289E-5</v>
      </c>
      <c r="H27">
        <v>6.9825627941025573E-6</v>
      </c>
      <c r="I27">
        <v>3.1242522054472761E-5</v>
      </c>
      <c r="J27">
        <v>0</v>
      </c>
      <c r="K27">
        <v>0</v>
      </c>
      <c r="L27">
        <v>2.3184882011214059E-6</v>
      </c>
      <c r="M27">
        <v>2.7703530613453621E-6</v>
      </c>
      <c r="N27">
        <v>2.1271445993324799E-6</v>
      </c>
      <c r="O27">
        <v>8.9841870279278542E-6</v>
      </c>
      <c r="P27">
        <v>2.2793029867649251E-5</v>
      </c>
      <c r="Q27">
        <v>2.6916316840715888E-4</v>
      </c>
      <c r="R27">
        <v>0</v>
      </c>
      <c r="S27">
        <v>0</v>
      </c>
      <c r="T27">
        <v>0</v>
      </c>
      <c r="U27">
        <v>2.8078116481903659E-4</v>
      </c>
      <c r="V27">
        <v>0</v>
      </c>
      <c r="W27">
        <v>0</v>
      </c>
      <c r="X27">
        <v>0</v>
      </c>
      <c r="Y27">
        <v>6.6133167270953836E-6</v>
      </c>
      <c r="Z27">
        <v>5.5922589136585786E-7</v>
      </c>
      <c r="AA27">
        <v>3.5753815308455712E-6</v>
      </c>
      <c r="AB27">
        <v>1.10778461914678E-4</v>
      </c>
      <c r="AC27">
        <v>8.8803715927500206E-6</v>
      </c>
      <c r="AD27">
        <v>0</v>
      </c>
      <c r="AE27">
        <v>1.039263058105341E-4</v>
      </c>
      <c r="AF27">
        <v>7.0657631594371446E-5</v>
      </c>
      <c r="AG27">
        <v>0</v>
      </c>
      <c r="AH27">
        <v>7.0764477686735517E-4</v>
      </c>
      <c r="AI27">
        <v>2.8781753857589831E-5</v>
      </c>
      <c r="AJ27">
        <v>8.3377014651944464E-5</v>
      </c>
      <c r="AK27">
        <v>0</v>
      </c>
      <c r="AL27">
        <v>8.406686930890362E-5</v>
      </c>
      <c r="AM27">
        <v>0</v>
      </c>
      <c r="AN27">
        <v>0</v>
      </c>
      <c r="AO27">
        <v>1.904661773879957E-5</v>
      </c>
      <c r="AP27">
        <v>225.58770793299999</v>
      </c>
      <c r="AQ27">
        <v>0</v>
      </c>
      <c r="AR27">
        <v>0</v>
      </c>
      <c r="AS27">
        <v>0</v>
      </c>
      <c r="AT27">
        <v>379.59171188301138</v>
      </c>
      <c r="AU27">
        <v>0</v>
      </c>
    </row>
    <row r="28" spans="1:47" x14ac:dyDescent="0.25">
      <c r="A28" s="146"/>
      <c r="B28" s="1" t="s">
        <v>26</v>
      </c>
      <c r="C28" s="1">
        <v>24</v>
      </c>
      <c r="D28" s="1" t="s">
        <v>63</v>
      </c>
      <c r="E28">
        <v>7.8479462996563776E-3</v>
      </c>
      <c r="F28">
        <v>9.4235773455347074E-3</v>
      </c>
      <c r="G28">
        <v>5.4038405767865014E-3</v>
      </c>
      <c r="H28">
        <v>9.4799055246197125E-3</v>
      </c>
      <c r="I28">
        <v>1.547890219792435E-2</v>
      </c>
      <c r="J28">
        <v>9.241827286805818E-3</v>
      </c>
      <c r="K28">
        <v>7.8533574521529367E-3</v>
      </c>
      <c r="L28">
        <v>3.2566856175245712E-2</v>
      </c>
      <c r="M28">
        <v>1.290890351630283E-2</v>
      </c>
      <c r="N28">
        <v>4.461566280855897E-2</v>
      </c>
      <c r="O28">
        <v>2.1684586818359219E-2</v>
      </c>
      <c r="P28">
        <v>4.2257942478122089E-3</v>
      </c>
      <c r="Q28">
        <v>3.1904040189694948E-3</v>
      </c>
      <c r="R28">
        <v>3.2453358929283348E-3</v>
      </c>
      <c r="S28">
        <v>0</v>
      </c>
      <c r="T28">
        <v>4.9229307180212369E-3</v>
      </c>
      <c r="U28">
        <v>0</v>
      </c>
      <c r="V28">
        <v>1.9445244449261111E-4</v>
      </c>
      <c r="W28">
        <v>3.7416103862954009E-3</v>
      </c>
      <c r="X28">
        <v>5.5349450141153507E-3</v>
      </c>
      <c r="Y28">
        <v>1.805009550758332E-5</v>
      </c>
      <c r="Z28">
        <v>1.4401574560797339E-2</v>
      </c>
      <c r="AA28">
        <v>5.1654669667743729E-2</v>
      </c>
      <c r="AB28">
        <v>0.17723501130648889</v>
      </c>
      <c r="AC28">
        <v>1.9377202950728221E-6</v>
      </c>
      <c r="AD28">
        <v>9.9247220057492359E-7</v>
      </c>
      <c r="AE28">
        <v>3.149182038252089E-6</v>
      </c>
      <c r="AF28">
        <v>2.0700849303499568E-6</v>
      </c>
      <c r="AG28">
        <v>1.1276474353077921E-7</v>
      </c>
      <c r="AH28">
        <v>1.525401561549872E-5</v>
      </c>
      <c r="AI28">
        <v>4.1399718136198929E-6</v>
      </c>
      <c r="AJ28">
        <v>3.8983417695323227E-6</v>
      </c>
      <c r="AK28">
        <v>0</v>
      </c>
      <c r="AL28">
        <v>5.8306858336921899E-6</v>
      </c>
      <c r="AM28">
        <v>1.443731649696574E-2</v>
      </c>
      <c r="AN28">
        <v>0</v>
      </c>
      <c r="AO28">
        <v>1.9971278855077511E-7</v>
      </c>
      <c r="AP28">
        <v>23239.87622954711</v>
      </c>
      <c r="AQ28">
        <v>0</v>
      </c>
      <c r="AR28">
        <v>0</v>
      </c>
      <c r="AS28">
        <v>1373.3839158690671</v>
      </c>
      <c r="AT28">
        <v>57421.845153058523</v>
      </c>
      <c r="AU28">
        <v>0</v>
      </c>
    </row>
    <row r="29" spans="1:47" x14ac:dyDescent="0.25">
      <c r="A29" s="146"/>
      <c r="B29" s="1" t="s">
        <v>27</v>
      </c>
      <c r="C29" s="1">
        <v>25</v>
      </c>
      <c r="D29" s="1" t="s">
        <v>64</v>
      </c>
      <c r="E29">
        <v>5.0605394842860028E-5</v>
      </c>
      <c r="F29">
        <v>3.9419366491001863E-5</v>
      </c>
      <c r="G29">
        <v>2.0515021803586639E-5</v>
      </c>
      <c r="H29">
        <v>4.5840066386129858E-5</v>
      </c>
      <c r="I29">
        <v>7.0305109879781799E-5</v>
      </c>
      <c r="J29">
        <v>4.7316445444964421E-5</v>
      </c>
      <c r="K29">
        <v>3.5633800741005372E-5</v>
      </c>
      <c r="L29">
        <v>8.4511775709582117E-5</v>
      </c>
      <c r="M29">
        <v>5.7357175011877677E-5</v>
      </c>
      <c r="N29">
        <v>1.9332076550368019E-4</v>
      </c>
      <c r="O29">
        <v>8.3073487839194411E-5</v>
      </c>
      <c r="P29">
        <v>1.6704782189149E-5</v>
      </c>
      <c r="Q29">
        <v>9.5593869662527316E-6</v>
      </c>
      <c r="R29">
        <v>1.5743066085472532E-5</v>
      </c>
      <c r="S29">
        <v>0</v>
      </c>
      <c r="T29">
        <v>2.354731652662111E-5</v>
      </c>
      <c r="U29">
        <v>0</v>
      </c>
      <c r="V29">
        <v>0</v>
      </c>
      <c r="W29">
        <v>1.116909213281899E-5</v>
      </c>
      <c r="X29">
        <v>1.1508003775612841E-5</v>
      </c>
      <c r="Y29">
        <v>0</v>
      </c>
      <c r="Z29">
        <v>2.0096244601747232E-5</v>
      </c>
      <c r="AA29">
        <v>1.3406385189078211E-4</v>
      </c>
      <c r="AB29">
        <v>1.091849020373748E-3</v>
      </c>
      <c r="AC29">
        <v>4.1794127794198876E-9</v>
      </c>
      <c r="AD29">
        <v>2.140339246689398E-9</v>
      </c>
      <c r="AE29">
        <v>6.7791954658925774E-9</v>
      </c>
      <c r="AF29">
        <v>4.5105987538769254E-9</v>
      </c>
      <c r="AG29">
        <v>0</v>
      </c>
      <c r="AH29">
        <v>3.2733012767272543E-8</v>
      </c>
      <c r="AI29">
        <v>8.7349371062728331E-9</v>
      </c>
      <c r="AJ29">
        <v>6.810216573835052E-9</v>
      </c>
      <c r="AK29">
        <v>0</v>
      </c>
      <c r="AL29">
        <v>1.26417540512425E-8</v>
      </c>
      <c r="AM29">
        <v>4.3001285975194538E-5</v>
      </c>
      <c r="AN29">
        <v>0</v>
      </c>
      <c r="AO29">
        <v>4.3385457341339538E-10</v>
      </c>
      <c r="AP29">
        <v>157.95861850159574</v>
      </c>
      <c r="AQ29">
        <v>0</v>
      </c>
      <c r="AR29">
        <v>0</v>
      </c>
      <c r="AS29">
        <v>55.64278991338022</v>
      </c>
      <c r="AT29">
        <v>352.04397264493201</v>
      </c>
      <c r="AU29">
        <v>0</v>
      </c>
    </row>
    <row r="30" spans="1:47" x14ac:dyDescent="0.25">
      <c r="A30" s="146"/>
      <c r="B30" s="1" t="s">
        <v>28</v>
      </c>
      <c r="C30" s="1">
        <v>26</v>
      </c>
      <c r="D30" s="1" t="s">
        <v>65</v>
      </c>
      <c r="E30">
        <v>2.6803851000259388E-4</v>
      </c>
      <c r="F30">
        <v>3.0273586000165398E-4</v>
      </c>
      <c r="G30">
        <v>1.784542464032207E-4</v>
      </c>
      <c r="H30">
        <v>4.0057774297966677E-4</v>
      </c>
      <c r="I30">
        <v>6.1314773159716173E-4</v>
      </c>
      <c r="J30">
        <v>4.1663892427954981E-4</v>
      </c>
      <c r="K30">
        <v>3.3110599414633551E-4</v>
      </c>
      <c r="L30">
        <v>1.9180509067767339E-3</v>
      </c>
      <c r="M30">
        <v>6.5228948231298514E-4</v>
      </c>
      <c r="N30">
        <v>1.684111376090398E-3</v>
      </c>
      <c r="O30">
        <v>7.2952002936920357E-4</v>
      </c>
      <c r="P30">
        <v>1.4543743031566439E-4</v>
      </c>
      <c r="Q30">
        <v>1.8680735833669429E-4</v>
      </c>
      <c r="R30">
        <v>1.371917182661615E-4</v>
      </c>
      <c r="S30">
        <v>0</v>
      </c>
      <c r="T30">
        <v>2.05036602419727E-4</v>
      </c>
      <c r="U30">
        <v>0</v>
      </c>
      <c r="V30">
        <v>0</v>
      </c>
      <c r="W30">
        <v>1.268032329363398E-4</v>
      </c>
      <c r="X30">
        <v>1.8154972757922929E-4</v>
      </c>
      <c r="Y30">
        <v>0</v>
      </c>
      <c r="Z30">
        <v>1.7639255523007981E-4</v>
      </c>
      <c r="AA30">
        <v>3.0430850693517661E-3</v>
      </c>
      <c r="AB30">
        <v>6.9346140317356926E-3</v>
      </c>
      <c r="AC30">
        <v>7.5564441558679889E-8</v>
      </c>
      <c r="AD30">
        <v>3.8703317578724459E-8</v>
      </c>
      <c r="AE30">
        <v>1.2282103268090519E-7</v>
      </c>
      <c r="AF30">
        <v>8.0678586435782435E-8</v>
      </c>
      <c r="AG30">
        <v>0</v>
      </c>
      <c r="AH30">
        <v>5.9502928132987109E-7</v>
      </c>
      <c r="AI30">
        <v>1.615110197023627E-7</v>
      </c>
      <c r="AJ30">
        <v>1.4245443763504761E-7</v>
      </c>
      <c r="AK30">
        <v>0</v>
      </c>
      <c r="AL30">
        <v>2.2730824633721261E-7</v>
      </c>
      <c r="AM30">
        <v>4.1290245959195161E-4</v>
      </c>
      <c r="AN30">
        <v>0</v>
      </c>
      <c r="AO30">
        <v>7.78488265244836E-9</v>
      </c>
      <c r="AP30">
        <v>885.78565774185415</v>
      </c>
      <c r="AQ30">
        <v>0</v>
      </c>
      <c r="AR30">
        <v>0</v>
      </c>
      <c r="AS30">
        <v>222.00291020112419</v>
      </c>
      <c r="AT30">
        <v>2346.8478239214969</v>
      </c>
      <c r="AU30">
        <v>0</v>
      </c>
    </row>
    <row r="31" spans="1:47" x14ac:dyDescent="0.25">
      <c r="A31" s="146"/>
      <c r="B31" s="1" t="s">
        <v>29</v>
      </c>
      <c r="C31" s="1">
        <v>27</v>
      </c>
      <c r="D31" s="1" t="s">
        <v>66</v>
      </c>
      <c r="E31">
        <v>1.3014965839166709E-4</v>
      </c>
      <c r="F31">
        <v>1.471331821756149E-4</v>
      </c>
      <c r="G31">
        <v>8.676023132369699E-5</v>
      </c>
      <c r="H31">
        <v>1.940472451803192E-4</v>
      </c>
      <c r="I31">
        <v>2.9775095433305448E-4</v>
      </c>
      <c r="J31">
        <v>2.0067514110280011E-4</v>
      </c>
      <c r="K31">
        <v>1.507351818505907E-4</v>
      </c>
      <c r="L31">
        <v>3.58300221468419E-4</v>
      </c>
      <c r="M31">
        <v>2.430149538313075E-4</v>
      </c>
      <c r="N31">
        <v>8.1740017330174462E-4</v>
      </c>
      <c r="O31">
        <v>3.5353059094970747E-4</v>
      </c>
      <c r="P31">
        <v>7.0646164557195684E-5</v>
      </c>
      <c r="Q31">
        <v>1.7555391314636891E-4</v>
      </c>
      <c r="R31">
        <v>6.6510846887582643E-5</v>
      </c>
      <c r="S31">
        <v>0</v>
      </c>
      <c r="T31">
        <v>9.9490937941149794E-5</v>
      </c>
      <c r="U31">
        <v>0</v>
      </c>
      <c r="V31">
        <v>0</v>
      </c>
      <c r="W31">
        <v>9.1716587122093809E-5</v>
      </c>
      <c r="X31">
        <v>4.868396968763586E-5</v>
      </c>
      <c r="Y31">
        <v>0</v>
      </c>
      <c r="Z31">
        <v>8.4797277457641397E-5</v>
      </c>
      <c r="AA31">
        <v>5.6838473214367025E-4</v>
      </c>
      <c r="AB31">
        <v>6.514953237031728E-3</v>
      </c>
      <c r="AC31">
        <v>1.766683083609227E-8</v>
      </c>
      <c r="AD31">
        <v>9.0475709233073075E-9</v>
      </c>
      <c r="AE31">
        <v>2.8661971808640709E-8</v>
      </c>
      <c r="AF31">
        <v>1.9047458780078181E-8</v>
      </c>
      <c r="AG31">
        <v>0</v>
      </c>
      <c r="AH31">
        <v>1.384370395904706E-7</v>
      </c>
      <c r="AI31">
        <v>3.6950918142985102E-8</v>
      </c>
      <c r="AJ31">
        <v>2.0711860195481871E-7</v>
      </c>
      <c r="AK31">
        <v>0</v>
      </c>
      <c r="AL31">
        <v>5.3410261999837248E-8</v>
      </c>
      <c r="AM31">
        <v>1.9268540735887141E-4</v>
      </c>
      <c r="AN31">
        <v>0</v>
      </c>
      <c r="AO31">
        <v>1.8326388619815191E-9</v>
      </c>
      <c r="AP31">
        <v>855.82395377402599</v>
      </c>
      <c r="AQ31">
        <v>0</v>
      </c>
      <c r="AR31">
        <v>0</v>
      </c>
      <c r="AS31">
        <v>149.3693823535323</v>
      </c>
      <c r="AT31">
        <v>1814.2918941369251</v>
      </c>
      <c r="AU31">
        <v>0</v>
      </c>
    </row>
    <row r="32" spans="1:47" x14ac:dyDescent="0.25">
      <c r="A32" s="146"/>
      <c r="B32" s="1" t="s">
        <v>30</v>
      </c>
      <c r="C32" s="1">
        <v>28</v>
      </c>
      <c r="D32" s="1" t="s">
        <v>67</v>
      </c>
      <c r="E32">
        <v>1.367894229001578E-4</v>
      </c>
      <c r="F32">
        <v>1.542169183925956E-4</v>
      </c>
      <c r="G32">
        <v>9.0802482898701389E-5</v>
      </c>
      <c r="H32">
        <v>2.067403258767497E-4</v>
      </c>
      <c r="I32">
        <v>3.1331275102558672E-4</v>
      </c>
      <c r="J32">
        <v>2.108613623964614E-4</v>
      </c>
      <c r="K32">
        <v>1.7787701497037439E-4</v>
      </c>
      <c r="L32">
        <v>3.7506937223778168E-4</v>
      </c>
      <c r="M32">
        <v>1.6592461408274141E-4</v>
      </c>
      <c r="N32">
        <v>8.6277887112863572E-4</v>
      </c>
      <c r="O32">
        <v>3.7393951185319871E-4</v>
      </c>
      <c r="P32">
        <v>7.415598303124279E-5</v>
      </c>
      <c r="Q32">
        <v>4.2302673808051627E-5</v>
      </c>
      <c r="R32">
        <v>7.0032212494708796E-5</v>
      </c>
      <c r="S32">
        <v>0</v>
      </c>
      <c r="T32">
        <v>1.0450927390048201E-4</v>
      </c>
      <c r="U32">
        <v>0</v>
      </c>
      <c r="V32">
        <v>0</v>
      </c>
      <c r="W32">
        <v>4.0444731318517308E-5</v>
      </c>
      <c r="X32">
        <v>5.1062343190384199E-5</v>
      </c>
      <c r="Y32">
        <v>0</v>
      </c>
      <c r="Z32">
        <v>9.0038433883826797E-5</v>
      </c>
      <c r="AA32">
        <v>5.9498509579515005E-4</v>
      </c>
      <c r="AB32">
        <v>8.1218886086712513E-4</v>
      </c>
      <c r="AC32">
        <v>1.8545927971733858E-8</v>
      </c>
      <c r="AD32">
        <v>9.4977393477277883E-9</v>
      </c>
      <c r="AE32">
        <v>3.0086556241281412E-8</v>
      </c>
      <c r="AF32">
        <v>2.0000898540157641E-8</v>
      </c>
      <c r="AG32">
        <v>0</v>
      </c>
      <c r="AH32">
        <v>1.4530489329493081E-7</v>
      </c>
      <c r="AI32">
        <v>3.8781590660080882E-8</v>
      </c>
      <c r="AJ32">
        <v>1.2086123197443801E-7</v>
      </c>
      <c r="AK32">
        <v>0</v>
      </c>
      <c r="AL32">
        <v>5.6076059287677589E-8</v>
      </c>
      <c r="AM32">
        <v>1.949560011621084E-4</v>
      </c>
      <c r="AN32">
        <v>0</v>
      </c>
      <c r="AO32">
        <v>1.9242133422389421E-9</v>
      </c>
      <c r="AP32">
        <v>100.5120392558173</v>
      </c>
      <c r="AQ32">
        <v>0</v>
      </c>
      <c r="AR32">
        <v>0</v>
      </c>
      <c r="AS32">
        <v>11.564099161864579</v>
      </c>
      <c r="AT32">
        <v>457.81765181929711</v>
      </c>
      <c r="AU32">
        <v>0</v>
      </c>
    </row>
    <row r="33" spans="1:47" x14ac:dyDescent="0.25">
      <c r="A33" s="146"/>
      <c r="B33" s="1" t="s">
        <v>31</v>
      </c>
      <c r="C33" s="1">
        <v>29</v>
      </c>
      <c r="D33" s="1" t="s">
        <v>68</v>
      </c>
      <c r="E33">
        <v>2.3571855579293389E-5</v>
      </c>
      <c r="F33">
        <v>1.4912049404268761E-5</v>
      </c>
      <c r="G33">
        <v>1.5655458804918569E-5</v>
      </c>
      <c r="H33">
        <v>3.5911733842002379E-5</v>
      </c>
      <c r="I33">
        <v>5.4155497659210613E-5</v>
      </c>
      <c r="J33">
        <v>3.6088021653420787E-5</v>
      </c>
      <c r="K33">
        <v>2.9550203544058619E-5</v>
      </c>
      <c r="L33">
        <v>3.4462900545801401E-9</v>
      </c>
      <c r="M33">
        <v>1.9434206911374231E-5</v>
      </c>
      <c r="N33">
        <v>1.4926753552575251E-4</v>
      </c>
      <c r="O33">
        <v>6.4752387131524706E-5</v>
      </c>
      <c r="P33">
        <v>1.279530769157056E-5</v>
      </c>
      <c r="Q33">
        <v>3.7879205083387913E-9</v>
      </c>
      <c r="R33">
        <v>1.208301728534135E-5</v>
      </c>
      <c r="S33">
        <v>0</v>
      </c>
      <c r="T33">
        <v>1.8021308606726351E-5</v>
      </c>
      <c r="U33">
        <v>0</v>
      </c>
      <c r="V33">
        <v>0</v>
      </c>
      <c r="W33">
        <v>4.4776920796071592E-6</v>
      </c>
      <c r="X33">
        <v>2.153000107562673E-6</v>
      </c>
      <c r="Y33">
        <v>0</v>
      </c>
      <c r="Z33">
        <v>1.5531115073065789E-5</v>
      </c>
      <c r="AA33">
        <v>4.110196404408353E-9</v>
      </c>
      <c r="AB33">
        <v>0</v>
      </c>
      <c r="AC33">
        <v>0</v>
      </c>
      <c r="AD33">
        <v>0</v>
      </c>
      <c r="AE33">
        <v>0</v>
      </c>
      <c r="AF33">
        <v>0</v>
      </c>
      <c r="AG33">
        <v>0</v>
      </c>
      <c r="AH33">
        <v>0</v>
      </c>
      <c r="AI33">
        <v>0</v>
      </c>
      <c r="AJ33">
        <v>2.7054668189162779E-8</v>
      </c>
      <c r="AK33">
        <v>0</v>
      </c>
      <c r="AL33">
        <v>0</v>
      </c>
      <c r="AM33">
        <v>3.0858507718499738E-5</v>
      </c>
      <c r="AN33">
        <v>0</v>
      </c>
      <c r="AO33">
        <v>0</v>
      </c>
      <c r="AP33">
        <v>0</v>
      </c>
      <c r="AQ33">
        <v>0</v>
      </c>
      <c r="AR33">
        <v>0</v>
      </c>
      <c r="AS33">
        <v>4.585592259332813E-2</v>
      </c>
      <c r="AT33">
        <v>34.820630289981928</v>
      </c>
      <c r="AU33">
        <v>0</v>
      </c>
    </row>
    <row r="34" spans="1:47" x14ac:dyDescent="0.25">
      <c r="A34" s="146"/>
      <c r="B34" s="1" t="s">
        <v>32</v>
      </c>
      <c r="C34" s="1">
        <v>30</v>
      </c>
      <c r="D34" s="1" t="s">
        <v>69</v>
      </c>
      <c r="E34">
        <v>4.6146481181344001E-4</v>
      </c>
      <c r="F34">
        <v>7.069438975409898E-4</v>
      </c>
      <c r="G34">
        <v>3.0683707460488999E-4</v>
      </c>
      <c r="H34">
        <v>6.8744594769806148E-4</v>
      </c>
      <c r="I34">
        <v>1.0524225212905241E-3</v>
      </c>
      <c r="J34">
        <v>7.1436130794052253E-4</v>
      </c>
      <c r="K34">
        <v>5.6735551212299556E-4</v>
      </c>
      <c r="L34">
        <v>2.883564122558387E-3</v>
      </c>
      <c r="M34">
        <v>1.022065968994505E-3</v>
      </c>
      <c r="N34">
        <v>2.895040505776865E-3</v>
      </c>
      <c r="O34">
        <v>1.254030191913695E-3</v>
      </c>
      <c r="P34">
        <v>2.5016298289869099E-4</v>
      </c>
      <c r="Q34">
        <v>2.8166324990803261E-4</v>
      </c>
      <c r="R34">
        <v>2.359670749491486E-4</v>
      </c>
      <c r="S34">
        <v>0</v>
      </c>
      <c r="T34">
        <v>3.527063949021933E-4</v>
      </c>
      <c r="U34">
        <v>0</v>
      </c>
      <c r="V34">
        <v>0</v>
      </c>
      <c r="W34">
        <v>2.1409157395128059E-4</v>
      </c>
      <c r="X34">
        <v>3.1685031749512462E-4</v>
      </c>
      <c r="Y34">
        <v>1.30473201366979E-6</v>
      </c>
      <c r="Z34">
        <v>1.2697820282279401E-3</v>
      </c>
      <c r="AA34">
        <v>4.5749298282300706E-3</v>
      </c>
      <c r="AB34">
        <v>1.0428816429571429E-2</v>
      </c>
      <c r="AC34">
        <v>1.137282028223892E-7</v>
      </c>
      <c r="AD34">
        <v>5.8249889989780349E-8</v>
      </c>
      <c r="AE34">
        <v>1.8482904269476669E-7</v>
      </c>
      <c r="AF34">
        <v>1.2150375924121521E-7</v>
      </c>
      <c r="AG34">
        <v>0</v>
      </c>
      <c r="AH34">
        <v>8.952597788223337E-7</v>
      </c>
      <c r="AI34">
        <v>2.4297267517611438E-7</v>
      </c>
      <c r="AJ34">
        <v>2.303229834027898E-7</v>
      </c>
      <c r="AK34">
        <v>0</v>
      </c>
      <c r="AL34">
        <v>3.4222302144984978E-7</v>
      </c>
      <c r="AM34">
        <v>6.9467845376229456E-4</v>
      </c>
      <c r="AN34">
        <v>0</v>
      </c>
      <c r="AO34">
        <v>1.172195814405341E-8</v>
      </c>
      <c r="AP34">
        <v>1331.693236132603</v>
      </c>
      <c r="AQ34">
        <v>0</v>
      </c>
      <c r="AR34">
        <v>0</v>
      </c>
      <c r="AS34">
        <v>182.9443907233323</v>
      </c>
      <c r="AT34">
        <v>3581.2132931677752</v>
      </c>
      <c r="AU34">
        <v>0</v>
      </c>
    </row>
    <row r="35" spans="1:47" x14ac:dyDescent="0.25">
      <c r="A35" s="146"/>
      <c r="B35" s="1" t="s">
        <v>33</v>
      </c>
      <c r="C35" s="1">
        <v>31</v>
      </c>
      <c r="D35" s="1" t="s">
        <v>70</v>
      </c>
      <c r="E35">
        <v>7.9459988454754285E-5</v>
      </c>
      <c r="F35">
        <v>9.0181758715983997E-5</v>
      </c>
      <c r="G35">
        <v>5.3194220546270197E-5</v>
      </c>
      <c r="H35">
        <v>1.19301197932459E-4</v>
      </c>
      <c r="I35">
        <v>1.8258932042541191E-4</v>
      </c>
      <c r="J35">
        <v>1.2293470350864519E-4</v>
      </c>
      <c r="K35">
        <v>8.7254361969030814E-5</v>
      </c>
      <c r="L35">
        <v>2.1937477369420049E-4</v>
      </c>
      <c r="M35">
        <v>1.4888348323318111E-4</v>
      </c>
      <c r="N35">
        <v>5.0200921984751453E-4</v>
      </c>
      <c r="O35">
        <v>2.1673881993251179E-4</v>
      </c>
      <c r="P35">
        <v>4.3252721439095813E-5</v>
      </c>
      <c r="Q35">
        <v>2.4776100986137819E-5</v>
      </c>
      <c r="R35">
        <v>4.0848527401853451E-5</v>
      </c>
      <c r="S35">
        <v>0</v>
      </c>
      <c r="T35">
        <v>6.1073717597369997E-5</v>
      </c>
      <c r="U35">
        <v>0</v>
      </c>
      <c r="V35">
        <v>0</v>
      </c>
      <c r="W35">
        <v>3.6204061457765168E-5</v>
      </c>
      <c r="X35">
        <v>2.9855575254917721E-5</v>
      </c>
      <c r="Y35">
        <v>0</v>
      </c>
      <c r="Z35">
        <v>5.2193325470380417E-5</v>
      </c>
      <c r="AA35">
        <v>3.4800169889114522E-4</v>
      </c>
      <c r="AB35">
        <v>1.752199383940432E-3</v>
      </c>
      <c r="AC35">
        <v>1.012231585875532E-8</v>
      </c>
      <c r="AD35">
        <v>5.1838168106705288E-9</v>
      </c>
      <c r="AE35">
        <v>1.7585581239062809E-8</v>
      </c>
      <c r="AF35">
        <v>1.0919975921638061E-8</v>
      </c>
      <c r="AG35">
        <v>0</v>
      </c>
      <c r="AH35">
        <v>8.4921262501504446E-8</v>
      </c>
      <c r="AI35">
        <v>2.1161866361629981E-8</v>
      </c>
      <c r="AJ35">
        <v>2.5025463192262681E-8</v>
      </c>
      <c r="AK35">
        <v>0</v>
      </c>
      <c r="AL35">
        <v>3.0611250104474482E-8</v>
      </c>
      <c r="AM35">
        <v>1.137507869321889E-4</v>
      </c>
      <c r="AN35">
        <v>0</v>
      </c>
      <c r="AO35">
        <v>1.0504705239159669E-9</v>
      </c>
      <c r="AP35">
        <v>241.34183116879032</v>
      </c>
      <c r="AQ35">
        <v>0</v>
      </c>
      <c r="AR35">
        <v>0</v>
      </c>
      <c r="AS35">
        <v>52.669299943276521</v>
      </c>
      <c r="AT35">
        <v>598.71683629155996</v>
      </c>
      <c r="AU35">
        <v>0</v>
      </c>
    </row>
    <row r="36" spans="1:47" x14ac:dyDescent="0.25">
      <c r="A36" s="146"/>
      <c r="B36" s="1" t="s">
        <v>34</v>
      </c>
      <c r="C36" s="1">
        <v>32</v>
      </c>
      <c r="D36" s="1" t="s">
        <v>71</v>
      </c>
      <c r="E36">
        <v>2.4315736102853138E-3</v>
      </c>
      <c r="F36">
        <v>3.5893043770312961E-3</v>
      </c>
      <c r="G36">
        <v>7.1813350537514953E-4</v>
      </c>
      <c r="H36">
        <v>1.134516887510836E-2</v>
      </c>
      <c r="I36">
        <v>1.2095158412075469E-2</v>
      </c>
      <c r="J36">
        <v>2.7706398446448342E-3</v>
      </c>
      <c r="K36">
        <v>4.3781293195968036E-3</v>
      </c>
      <c r="L36">
        <v>9.2010068618287016E-3</v>
      </c>
      <c r="M36">
        <v>4.7245447569889227E-3</v>
      </c>
      <c r="N36">
        <v>1.087564643669678E-2</v>
      </c>
      <c r="O36">
        <v>5.3491278199136608E-3</v>
      </c>
      <c r="P36">
        <v>1.665767136986192E-3</v>
      </c>
      <c r="Q36">
        <v>1.540698267497189E-3</v>
      </c>
      <c r="R36">
        <v>6.9700807168718174E-4</v>
      </c>
      <c r="S36">
        <v>0</v>
      </c>
      <c r="T36">
        <v>1.1533853383003531E-3</v>
      </c>
      <c r="U36">
        <v>0</v>
      </c>
      <c r="V36">
        <v>1.469134538412431E-4</v>
      </c>
      <c r="W36">
        <v>8.7920229195067982E-4</v>
      </c>
      <c r="X36">
        <v>1.2295032309994529E-3</v>
      </c>
      <c r="Y36">
        <v>2.6155330240886562E-3</v>
      </c>
      <c r="Z36">
        <v>5.6337127241077849E-3</v>
      </c>
      <c r="AA36">
        <v>1.45964295154351E-2</v>
      </c>
      <c r="AB36">
        <v>0.22843127043166839</v>
      </c>
      <c r="AC36">
        <v>0.587712856164185</v>
      </c>
      <c r="AD36">
        <v>0.53291504426146474</v>
      </c>
      <c r="AE36">
        <v>0.53588182516963245</v>
      </c>
      <c r="AF36">
        <v>0.31833717632245828</v>
      </c>
      <c r="AG36">
        <v>6.2701657822744911E-3</v>
      </c>
      <c r="AH36">
        <v>0.26573430040780349</v>
      </c>
      <c r="AI36">
        <v>0.74297572780385623</v>
      </c>
      <c r="AJ36">
        <v>4.2839730056018832E-6</v>
      </c>
      <c r="AK36">
        <v>0</v>
      </c>
      <c r="AL36">
        <v>1.291299742783171E-6</v>
      </c>
      <c r="AM36">
        <v>5.538195259488999E-3</v>
      </c>
      <c r="AN36">
        <v>0</v>
      </c>
      <c r="AO36">
        <v>0.59922484033773782</v>
      </c>
      <c r="AP36">
        <v>8910.4243788099993</v>
      </c>
      <c r="AQ36">
        <v>0</v>
      </c>
      <c r="AR36">
        <v>0</v>
      </c>
      <c r="AS36">
        <v>0</v>
      </c>
      <c r="AT36">
        <v>39399.253912510467</v>
      </c>
      <c r="AU36">
        <v>0</v>
      </c>
    </row>
    <row r="37" spans="1:47"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s="146"/>
      <c r="B38" s="1" t="s">
        <v>36</v>
      </c>
      <c r="C38" s="1">
        <v>34</v>
      </c>
      <c r="D38" s="1" t="s">
        <v>73</v>
      </c>
      <c r="E38">
        <v>2.4214320010652301E-5</v>
      </c>
      <c r="F38">
        <v>2.0872892028099721E-5</v>
      </c>
      <c r="G38">
        <v>0</v>
      </c>
      <c r="H38">
        <v>0</v>
      </c>
      <c r="I38">
        <v>0</v>
      </c>
      <c r="J38">
        <v>2.3996121287724072E-7</v>
      </c>
      <c r="K38">
        <v>0</v>
      </c>
      <c r="L38">
        <v>3.0766642659362837E-8</v>
      </c>
      <c r="M38">
        <v>1.424367191911207E-10</v>
      </c>
      <c r="N38">
        <v>0</v>
      </c>
      <c r="O38">
        <v>0</v>
      </c>
      <c r="P38">
        <v>1.2379268653363631E-8</v>
      </c>
      <c r="Q38">
        <v>1.1742577508582061E-8</v>
      </c>
      <c r="R38">
        <v>0</v>
      </c>
      <c r="S38">
        <v>0</v>
      </c>
      <c r="T38">
        <v>1.093764990933675E-5</v>
      </c>
      <c r="U38">
        <v>0</v>
      </c>
      <c r="V38">
        <v>0</v>
      </c>
      <c r="W38">
        <v>4.8228488735963887E-6</v>
      </c>
      <c r="X38">
        <v>5.6217568408540653E-6</v>
      </c>
      <c r="Y38">
        <v>0</v>
      </c>
      <c r="Z38">
        <v>4.9031476556038572E-11</v>
      </c>
      <c r="AA38">
        <v>0</v>
      </c>
      <c r="AB38">
        <v>2.675360863255651E-4</v>
      </c>
      <c r="AC38">
        <v>0</v>
      </c>
      <c r="AD38">
        <v>1.0456430510373981E-9</v>
      </c>
      <c r="AE38">
        <v>3.3118779369801479E-9</v>
      </c>
      <c r="AF38">
        <v>2.2037463274028079E-9</v>
      </c>
      <c r="AG38">
        <v>0</v>
      </c>
      <c r="AH38">
        <v>1.5990936679612581E-8</v>
      </c>
      <c r="AI38">
        <v>4.2671882410303147E-9</v>
      </c>
      <c r="AJ38">
        <v>3.1093161149262191E-9</v>
      </c>
      <c r="AK38">
        <v>0</v>
      </c>
      <c r="AL38">
        <v>6.1762089976698146E-9</v>
      </c>
      <c r="AM38">
        <v>2.1037888160198319E-5</v>
      </c>
      <c r="AN38">
        <v>0</v>
      </c>
      <c r="AO38">
        <v>1.9087324230552549E-2</v>
      </c>
      <c r="AP38">
        <v>0</v>
      </c>
      <c r="AQ38">
        <v>0</v>
      </c>
      <c r="AR38">
        <v>0</v>
      </c>
      <c r="AS38">
        <v>0</v>
      </c>
      <c r="AT38">
        <v>251.36957895032029</v>
      </c>
      <c r="AU38">
        <v>0</v>
      </c>
    </row>
    <row r="39" spans="1:47" x14ac:dyDescent="0.25">
      <c r="A39" s="146"/>
      <c r="B39" s="1" t="s">
        <v>37</v>
      </c>
      <c r="C39" s="1">
        <v>35</v>
      </c>
      <c r="D39" s="1" t="s">
        <v>74</v>
      </c>
      <c r="E39">
        <v>4.5203501443963481E-4</v>
      </c>
      <c r="F39">
        <v>1.8410714884007479E-3</v>
      </c>
      <c r="G39">
        <v>2.7869058269760069E-3</v>
      </c>
      <c r="H39">
        <v>6.0387110621788146E-3</v>
      </c>
      <c r="I39">
        <v>1.1788741861960149E-2</v>
      </c>
      <c r="J39">
        <v>5.4850368476812806E-3</v>
      </c>
      <c r="K39">
        <v>2.3024883625509451E-3</v>
      </c>
      <c r="L39">
        <v>5.9238762843138852E-4</v>
      </c>
      <c r="M39">
        <v>4.9397884256755656E-3</v>
      </c>
      <c r="N39">
        <v>9.3423235769507701E-2</v>
      </c>
      <c r="O39">
        <v>3.5702085359922267E-2</v>
      </c>
      <c r="P39">
        <v>3.8315565328574728E-3</v>
      </c>
      <c r="Q39">
        <v>1.903945781990857E-3</v>
      </c>
      <c r="R39">
        <v>8.8453007333994655E-4</v>
      </c>
      <c r="S39">
        <v>0</v>
      </c>
      <c r="T39">
        <v>1.5555874529291999E-4</v>
      </c>
      <c r="U39">
        <v>1.8830372221500379E-3</v>
      </c>
      <c r="V39">
        <v>1.4040058537318791E-3</v>
      </c>
      <c r="W39">
        <v>1.861831402894875E-3</v>
      </c>
      <c r="X39">
        <v>2.4414502791522269E-3</v>
      </c>
      <c r="Y39">
        <v>1.2081338323853221E-2</v>
      </c>
      <c r="Z39">
        <v>1.3251292429751311E-2</v>
      </c>
      <c r="AA39">
        <v>9.1922569316323652E-4</v>
      </c>
      <c r="AB39">
        <v>1.3444441952169071E-3</v>
      </c>
      <c r="AC39">
        <v>1.19959918109989E-4</v>
      </c>
      <c r="AD39">
        <v>1.157108816523091E-4</v>
      </c>
      <c r="AE39">
        <v>4.4452490961258611E-4</v>
      </c>
      <c r="AF39">
        <v>5.434356271595155E-4</v>
      </c>
      <c r="AG39">
        <v>1.62395258388226E-5</v>
      </c>
      <c r="AH39">
        <v>9.3753883269087493E-4</v>
      </c>
      <c r="AI39">
        <v>1.5019964454138191E-4</v>
      </c>
      <c r="AJ39">
        <v>1.9851487003687E-3</v>
      </c>
      <c r="AK39">
        <v>0</v>
      </c>
      <c r="AL39">
        <v>1.8481214941716911E-3</v>
      </c>
      <c r="AM39">
        <v>4.3669871011580853E-2</v>
      </c>
      <c r="AN39">
        <v>0</v>
      </c>
      <c r="AO39">
        <v>9.273560272134622E-5</v>
      </c>
      <c r="AP39">
        <v>4789.3093920872116</v>
      </c>
      <c r="AQ39">
        <v>0</v>
      </c>
      <c r="AR39">
        <v>306.14927438432852</v>
      </c>
      <c r="AS39">
        <v>377.56639797954142</v>
      </c>
      <c r="AT39">
        <v>18950.862516899459</v>
      </c>
      <c r="AU39">
        <v>0</v>
      </c>
    </row>
    <row r="40" spans="1:47"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row>
    <row r="41" spans="1:47" x14ac:dyDescent="0.25">
      <c r="A41" s="146"/>
      <c r="B41" s="1" t="s">
        <v>39</v>
      </c>
      <c r="C41" s="1">
        <v>37</v>
      </c>
      <c r="D41" s="1" t="s">
        <v>76</v>
      </c>
      <c r="E41">
        <v>7.7989059565265953E-6</v>
      </c>
      <c r="F41">
        <v>0</v>
      </c>
      <c r="G41">
        <v>0</v>
      </c>
      <c r="H41">
        <v>0</v>
      </c>
      <c r="I41">
        <v>0</v>
      </c>
      <c r="J41">
        <v>1.188433449699528E-4</v>
      </c>
      <c r="K41">
        <v>6.0700668634453931E-7</v>
      </c>
      <c r="L41">
        <v>1.5420894680921221E-5</v>
      </c>
      <c r="M41">
        <v>7.158308155128458E-8</v>
      </c>
      <c r="N41">
        <v>0</v>
      </c>
      <c r="O41">
        <v>0</v>
      </c>
      <c r="P41">
        <v>6.2129272682982569E-6</v>
      </c>
      <c r="Q41">
        <v>5.7607184159011636E-6</v>
      </c>
      <c r="R41">
        <v>0</v>
      </c>
      <c r="S41">
        <v>0</v>
      </c>
      <c r="T41">
        <v>2.3746282119065871E-3</v>
      </c>
      <c r="U41">
        <v>0</v>
      </c>
      <c r="V41">
        <v>0</v>
      </c>
      <c r="W41">
        <v>1.8798123905952231E-3</v>
      </c>
      <c r="X41">
        <v>2.908820453361053E-3</v>
      </c>
      <c r="Y41">
        <v>0</v>
      </c>
      <c r="Z41">
        <v>2.5768624953671861E-8</v>
      </c>
      <c r="AA41">
        <v>2.0896506036796141E-6</v>
      </c>
      <c r="AB41">
        <v>9.302298471685666E-2</v>
      </c>
      <c r="AC41">
        <v>1.015585874523686E-6</v>
      </c>
      <c r="AD41">
        <v>5.2016932976299799E-7</v>
      </c>
      <c r="AE41">
        <v>1.650573871509817E-6</v>
      </c>
      <c r="AF41">
        <v>1.0848067303912839E-6</v>
      </c>
      <c r="AG41">
        <v>6.6085568680402556E-8</v>
      </c>
      <c r="AH41">
        <v>7.9954028280471444E-6</v>
      </c>
      <c r="AI41">
        <v>2.170029677587139E-6</v>
      </c>
      <c r="AJ41">
        <v>1.533651631509478E-6</v>
      </c>
      <c r="AK41">
        <v>0</v>
      </c>
      <c r="AL41">
        <v>3.055722250088901E-6</v>
      </c>
      <c r="AM41">
        <v>7.4797272028989774E-3</v>
      </c>
      <c r="AN41">
        <v>0</v>
      </c>
      <c r="AO41">
        <v>1.046618228990272E-7</v>
      </c>
      <c r="AP41">
        <v>0</v>
      </c>
      <c r="AQ41">
        <v>0</v>
      </c>
      <c r="AR41">
        <v>0</v>
      </c>
      <c r="AS41">
        <v>0</v>
      </c>
      <c r="AT41">
        <v>11307.526438636911</v>
      </c>
      <c r="AU41">
        <v>0</v>
      </c>
    </row>
    <row r="42" spans="1:47" x14ac:dyDescent="0.25">
      <c r="A42" s="146" t="s">
        <v>79</v>
      </c>
      <c r="B42" s="1" t="s">
        <v>3</v>
      </c>
      <c r="C42" s="1" t="s">
        <v>3</v>
      </c>
      <c r="D42" s="1" t="s">
        <v>40</v>
      </c>
      <c r="E42">
        <v>2.440001469095188E-2</v>
      </c>
      <c r="F42">
        <v>1.945366597691638E-2</v>
      </c>
      <c r="G42">
        <v>7.6804748184277197E-10</v>
      </c>
      <c r="H42">
        <v>5.3570778873860507E-10</v>
      </c>
      <c r="I42">
        <v>9.6694417173680866E-11</v>
      </c>
      <c r="J42">
        <v>1.935633087743451E-5</v>
      </c>
      <c r="K42">
        <v>1.318934161542321E-6</v>
      </c>
      <c r="L42">
        <v>2.1064863280198192E-5</v>
      </c>
      <c r="M42">
        <v>3.4114759490649983E-5</v>
      </c>
      <c r="N42">
        <v>2.4604655716618802E-10</v>
      </c>
      <c r="O42">
        <v>3.5332548622200628E-10</v>
      </c>
      <c r="P42">
        <v>1.187764775732363E-4</v>
      </c>
      <c r="Q42">
        <v>5.9047047148351863E-8</v>
      </c>
      <c r="R42">
        <v>5.0949991282795638E-8</v>
      </c>
      <c r="S42">
        <v>0</v>
      </c>
      <c r="T42">
        <v>2.9559761665066298E-7</v>
      </c>
      <c r="U42">
        <v>5.4270980568275432E-9</v>
      </c>
      <c r="V42">
        <v>1.1126273482939809E-8</v>
      </c>
      <c r="W42">
        <v>3.445594368161707E-5</v>
      </c>
      <c r="X42">
        <v>1.3455125690940731E-5</v>
      </c>
      <c r="Y42">
        <v>0</v>
      </c>
      <c r="Z42">
        <v>2.7312709031133881E-8</v>
      </c>
      <c r="AA42">
        <v>3.3316065838988047E-5</v>
      </c>
      <c r="AB42">
        <v>1.305320504239499E-8</v>
      </c>
      <c r="AC42">
        <v>0</v>
      </c>
      <c r="AD42">
        <v>1.022922562459377E-9</v>
      </c>
      <c r="AE42">
        <v>6.7090752540637951E-9</v>
      </c>
      <c r="AF42">
        <v>3.4852354248786601E-9</v>
      </c>
      <c r="AG42">
        <v>0</v>
      </c>
      <c r="AH42">
        <v>3.3835440915800997E-8</v>
      </c>
      <c r="AI42">
        <v>1.208793027640011E-7</v>
      </c>
      <c r="AJ42">
        <v>1.1575150799472119E-8</v>
      </c>
      <c r="AK42">
        <v>0</v>
      </c>
      <c r="AL42">
        <v>7.9783336300823611E-9</v>
      </c>
      <c r="AM42">
        <v>6.5260169299422553E-6</v>
      </c>
      <c r="AN42">
        <v>0</v>
      </c>
      <c r="AO42">
        <v>5.8986932428906054E-9</v>
      </c>
      <c r="AP42">
        <v>14197.864928087731</v>
      </c>
      <c r="AQ42">
        <v>0</v>
      </c>
      <c r="AR42">
        <v>169.91083806416623</v>
      </c>
      <c r="AS42">
        <v>0</v>
      </c>
      <c r="AT42">
        <v>0</v>
      </c>
      <c r="AU42">
        <v>19913.401230828789</v>
      </c>
    </row>
    <row r="43" spans="1:47" x14ac:dyDescent="0.25">
      <c r="A43" s="146"/>
      <c r="B43" s="1" t="s">
        <v>4</v>
      </c>
      <c r="C43" s="1" t="s">
        <v>4</v>
      </c>
      <c r="D43" s="1" t="s">
        <v>41</v>
      </c>
      <c r="E43">
        <v>1.024369590238919E-2</v>
      </c>
      <c r="F43">
        <v>4.7271270937028743E-2</v>
      </c>
      <c r="G43">
        <v>5.9058346117945974E-4</v>
      </c>
      <c r="H43">
        <v>1.2361916482174449E-4</v>
      </c>
      <c r="I43">
        <v>1.062349497471871E-3</v>
      </c>
      <c r="J43">
        <v>1.3453329610473011E-3</v>
      </c>
      <c r="K43">
        <v>2.567253994695337E-5</v>
      </c>
      <c r="L43">
        <v>1.007850104783809E-2</v>
      </c>
      <c r="M43">
        <v>5.3335321842509567E-3</v>
      </c>
      <c r="N43">
        <v>1.718628705865948E-3</v>
      </c>
      <c r="O43">
        <v>3.4675484443369808E-5</v>
      </c>
      <c r="P43">
        <v>8.0573725326213495E-4</v>
      </c>
      <c r="Q43">
        <v>8.4169493048795094E-4</v>
      </c>
      <c r="R43">
        <v>1.3469988834591181E-4</v>
      </c>
      <c r="S43">
        <v>0</v>
      </c>
      <c r="T43">
        <v>2.0852141031282111E-4</v>
      </c>
      <c r="U43">
        <v>9.2099411596388884E-4</v>
      </c>
      <c r="V43">
        <v>2.5295356725090769E-3</v>
      </c>
      <c r="W43">
        <v>3.3578636946213531E-3</v>
      </c>
      <c r="X43">
        <v>2.3212836334309231E-3</v>
      </c>
      <c r="Y43">
        <v>2.3680755248913469E-4</v>
      </c>
      <c r="Z43">
        <v>6.0411888690329457E-4</v>
      </c>
      <c r="AA43">
        <v>1.598320485767353E-2</v>
      </c>
      <c r="AB43">
        <v>6.0331391610655229E-5</v>
      </c>
      <c r="AC43">
        <v>8.0648965823910479E-4</v>
      </c>
      <c r="AD43">
        <v>1.483120682723585E-3</v>
      </c>
      <c r="AE43">
        <v>1.8008972322198699E-3</v>
      </c>
      <c r="AF43">
        <v>8.2032824508387646E-7</v>
      </c>
      <c r="AG43">
        <v>0</v>
      </c>
      <c r="AH43">
        <v>1.25154745404595E-5</v>
      </c>
      <c r="AI43">
        <v>8.8089142159337986E-4</v>
      </c>
      <c r="AJ43">
        <v>3.953538908994287E-4</v>
      </c>
      <c r="AK43">
        <v>0</v>
      </c>
      <c r="AL43">
        <v>3.9944945372002478E-4</v>
      </c>
      <c r="AM43">
        <v>3.2396291841770052E-4</v>
      </c>
      <c r="AN43">
        <v>0</v>
      </c>
      <c r="AO43">
        <v>1.121718043227696E-3</v>
      </c>
      <c r="AP43">
        <v>28063.145698028919</v>
      </c>
      <c r="AQ43">
        <v>0</v>
      </c>
      <c r="AR43">
        <v>0</v>
      </c>
      <c r="AS43">
        <v>0</v>
      </c>
      <c r="AT43">
        <v>0</v>
      </c>
      <c r="AU43">
        <v>46928.126369558122</v>
      </c>
    </row>
    <row r="44" spans="1:47" x14ac:dyDescent="0.25">
      <c r="A44" s="146"/>
      <c r="B44" s="1" t="s">
        <v>5</v>
      </c>
      <c r="C44" s="1" t="s">
        <v>5</v>
      </c>
      <c r="D44" s="1" t="s">
        <v>42</v>
      </c>
      <c r="E44">
        <v>1.071481177979633E-3</v>
      </c>
      <c r="F44">
        <v>3.780041257039165E-4</v>
      </c>
      <c r="G44">
        <v>7.0522056853633986E-3</v>
      </c>
      <c r="H44">
        <v>2.0091090557440569E-4</v>
      </c>
      <c r="I44">
        <v>2.4052200585417699E-4</v>
      </c>
      <c r="J44">
        <v>1.374194439220502E-4</v>
      </c>
      <c r="K44">
        <v>1.32328440275681E-5</v>
      </c>
      <c r="L44">
        <v>2.7388963056300961E-4</v>
      </c>
      <c r="M44">
        <v>9.6182272991412457E-5</v>
      </c>
      <c r="N44">
        <v>3.7669212290713621E-5</v>
      </c>
      <c r="O44">
        <v>2.0156840040700502E-5</v>
      </c>
      <c r="P44">
        <v>2.154643504251718E-3</v>
      </c>
      <c r="Q44">
        <v>3.1113414637671578E-4</v>
      </c>
      <c r="R44">
        <v>1.833778604849019E-6</v>
      </c>
      <c r="S44">
        <v>0</v>
      </c>
      <c r="T44">
        <v>2.2971212534836781E-4</v>
      </c>
      <c r="U44">
        <v>5.3669622973928773E-4</v>
      </c>
      <c r="V44">
        <v>8.1486549358218848E-4</v>
      </c>
      <c r="W44">
        <v>6.4784846902005751E-4</v>
      </c>
      <c r="X44">
        <v>7.1204776576936485E-4</v>
      </c>
      <c r="Y44">
        <v>3.295406250052086E-6</v>
      </c>
      <c r="Z44">
        <v>2.2148887416665449E-5</v>
      </c>
      <c r="AA44">
        <v>4.3128244030012411E-4</v>
      </c>
      <c r="AB44">
        <v>8.9294298505917839E-6</v>
      </c>
      <c r="AC44">
        <v>6.6992356154530568E-7</v>
      </c>
      <c r="AD44">
        <v>5.251919213225711E-7</v>
      </c>
      <c r="AE44">
        <v>2.823364232256688E-6</v>
      </c>
      <c r="AF44">
        <v>5.7391001059510176E-7</v>
      </c>
      <c r="AG44">
        <v>8.549761397179447E-8</v>
      </c>
      <c r="AH44">
        <v>3.8749687402091984E-6</v>
      </c>
      <c r="AI44">
        <v>7.7275070444143603E-7</v>
      </c>
      <c r="AJ44">
        <v>1.217416986607477E-4</v>
      </c>
      <c r="AK44">
        <v>0</v>
      </c>
      <c r="AL44">
        <v>1.2305000991003401E-4</v>
      </c>
      <c r="AM44">
        <v>4.5128026698150708E-4</v>
      </c>
      <c r="AN44">
        <v>0</v>
      </c>
      <c r="AO44">
        <v>4.3053228227676542E-7</v>
      </c>
      <c r="AP44">
        <v>36177.032919549827</v>
      </c>
      <c r="AQ44">
        <v>0</v>
      </c>
      <c r="AR44">
        <v>21708.811716416934</v>
      </c>
      <c r="AS44">
        <v>0</v>
      </c>
      <c r="AT44">
        <v>0</v>
      </c>
      <c r="AU44">
        <v>61552.201734782437</v>
      </c>
    </row>
    <row r="45" spans="1:47" x14ac:dyDescent="0.25">
      <c r="A45" s="146"/>
      <c r="B45" s="1" t="s">
        <v>6</v>
      </c>
      <c r="C45" s="1" t="s">
        <v>6</v>
      </c>
      <c r="D45" s="1" t="s">
        <v>43</v>
      </c>
      <c r="E45">
        <v>1.551934565485865E-3</v>
      </c>
      <c r="F45">
        <v>3.8135270042410593E-4</v>
      </c>
      <c r="G45">
        <v>1.360334106394019E-3</v>
      </c>
      <c r="H45">
        <v>3.4225940944843081E-3</v>
      </c>
      <c r="I45">
        <v>2.1058117974992059E-4</v>
      </c>
      <c r="J45">
        <v>4.2524717967158953E-4</v>
      </c>
      <c r="K45">
        <v>1.556605978495554E-6</v>
      </c>
      <c r="L45">
        <v>1.1655274457436379E-3</v>
      </c>
      <c r="M45">
        <v>1.5430234029336471E-3</v>
      </c>
      <c r="N45">
        <v>4.8063185156112302E-5</v>
      </c>
      <c r="O45">
        <v>5.7134553574746114E-6</v>
      </c>
      <c r="P45">
        <v>2.2496368278152891E-3</v>
      </c>
      <c r="Q45">
        <v>3.9233155201986151E-4</v>
      </c>
      <c r="R45">
        <v>2.482822829667696E-6</v>
      </c>
      <c r="S45">
        <v>0</v>
      </c>
      <c r="T45">
        <v>1.184920862326222E-4</v>
      </c>
      <c r="U45">
        <v>6.219869411933432E-5</v>
      </c>
      <c r="V45">
        <v>6.4965588319398961E-5</v>
      </c>
      <c r="W45">
        <v>2.2372511539907141E-4</v>
      </c>
      <c r="X45">
        <v>2.5242381768148583E-4</v>
      </c>
      <c r="Y45">
        <v>3.911284247792404E-5</v>
      </c>
      <c r="Z45">
        <v>2.3259210224289191E-4</v>
      </c>
      <c r="AA45">
        <v>7.5260071752774353E-3</v>
      </c>
      <c r="AB45">
        <v>7.6575616531350855E-6</v>
      </c>
      <c r="AC45">
        <v>1.8856046328051191E-5</v>
      </c>
      <c r="AD45">
        <v>3.5857820636557263E-5</v>
      </c>
      <c r="AE45">
        <v>4.3727616762478657E-5</v>
      </c>
      <c r="AF45">
        <v>2.7499733625951712E-7</v>
      </c>
      <c r="AG45">
        <v>0</v>
      </c>
      <c r="AH45">
        <v>1.466075133787471E-6</v>
      </c>
      <c r="AI45">
        <v>2.0207197298041469E-5</v>
      </c>
      <c r="AJ45">
        <v>2.7626633194368711E-6</v>
      </c>
      <c r="AK45">
        <v>0</v>
      </c>
      <c r="AL45">
        <v>2.819162916425957E-6</v>
      </c>
      <c r="AM45">
        <v>1.0119009047857811E-4</v>
      </c>
      <c r="AN45">
        <v>0</v>
      </c>
      <c r="AO45">
        <v>2.2808176233506581E-5</v>
      </c>
      <c r="AP45">
        <v>0</v>
      </c>
      <c r="AQ45">
        <v>0</v>
      </c>
      <c r="AR45">
        <v>4.8881549211814016E-4</v>
      </c>
      <c r="AS45">
        <v>0</v>
      </c>
      <c r="AT45">
        <v>0</v>
      </c>
      <c r="AU45">
        <v>2223.0086770054231</v>
      </c>
    </row>
    <row r="46" spans="1:47" x14ac:dyDescent="0.25">
      <c r="A46" s="146"/>
      <c r="B46" s="1" t="s">
        <v>7</v>
      </c>
      <c r="C46" s="1" t="s">
        <v>7</v>
      </c>
      <c r="D46" s="1" t="s">
        <v>44</v>
      </c>
      <c r="E46">
        <v>3.6757505903931459E-4</v>
      </c>
      <c r="F46">
        <v>2.111670947357608E-4</v>
      </c>
      <c r="G46">
        <v>1.2165035864003301E-3</v>
      </c>
      <c r="H46">
        <v>2.5851655449737969E-3</v>
      </c>
      <c r="I46">
        <v>1.247374403714558E-2</v>
      </c>
      <c r="J46">
        <v>1.8148895072627569E-4</v>
      </c>
      <c r="K46">
        <v>6.7399715654300858E-5</v>
      </c>
      <c r="L46">
        <v>3.0105912567731388E-4</v>
      </c>
      <c r="M46">
        <v>3.8303882579184369E-4</v>
      </c>
      <c r="N46">
        <v>5.8152823018562414E-4</v>
      </c>
      <c r="O46">
        <v>6.3232577235589641E-3</v>
      </c>
      <c r="P46">
        <v>5.6451656894182739E-4</v>
      </c>
      <c r="Q46">
        <v>5.7071517540571246E-3</v>
      </c>
      <c r="R46">
        <v>8.2544226926890936E-8</v>
      </c>
      <c r="S46">
        <v>0</v>
      </c>
      <c r="T46">
        <v>1.8675584595059219E-4</v>
      </c>
      <c r="U46">
        <v>2.7300135956781859E-4</v>
      </c>
      <c r="V46">
        <v>2.1129258427517121E-7</v>
      </c>
      <c r="W46">
        <v>7.1127051016854436E-5</v>
      </c>
      <c r="X46">
        <v>2.4963098988170079E-4</v>
      </c>
      <c r="Y46">
        <v>1.4305360934560769E-4</v>
      </c>
      <c r="Z46">
        <v>6.9167290995354478E-5</v>
      </c>
      <c r="AA46">
        <v>4.7717240495302569E-4</v>
      </c>
      <c r="AB46">
        <v>2.3684011373964901E-4</v>
      </c>
      <c r="AC46">
        <v>1.0179270866980209E-5</v>
      </c>
      <c r="AD46">
        <v>1.244759509128877E-5</v>
      </c>
      <c r="AE46">
        <v>1.3301285799885329E-4</v>
      </c>
      <c r="AF46">
        <v>1.122912497106953E-4</v>
      </c>
      <c r="AG46">
        <v>4.0506027139457553E-6</v>
      </c>
      <c r="AH46">
        <v>7.7278616197054974E-4</v>
      </c>
      <c r="AI46">
        <v>1.431692446335138E-5</v>
      </c>
      <c r="AJ46">
        <v>9.9733912618591206E-4</v>
      </c>
      <c r="AK46">
        <v>0</v>
      </c>
      <c r="AL46">
        <v>1.0055457061304369E-3</v>
      </c>
      <c r="AM46">
        <v>1.318866570954962E-3</v>
      </c>
      <c r="AN46">
        <v>0</v>
      </c>
      <c r="AO46">
        <v>1.6758643043017981E-5</v>
      </c>
      <c r="AP46">
        <v>2174.4480749152981</v>
      </c>
      <c r="AQ46">
        <v>0</v>
      </c>
      <c r="AR46">
        <v>9.1488344563999E-2</v>
      </c>
      <c r="AS46">
        <v>0</v>
      </c>
      <c r="AT46">
        <v>0</v>
      </c>
      <c r="AU46">
        <v>5084.841454774496</v>
      </c>
    </row>
    <row r="47" spans="1:47" x14ac:dyDescent="0.25">
      <c r="A47" s="146"/>
      <c r="B47" s="1" t="s">
        <v>8</v>
      </c>
      <c r="C47" s="1" t="s">
        <v>8</v>
      </c>
      <c r="D47" s="1" t="s">
        <v>45</v>
      </c>
      <c r="E47">
        <v>9.81349708528775E-4</v>
      </c>
      <c r="F47">
        <v>3.1780179467072668E-3</v>
      </c>
      <c r="G47">
        <v>1.235181207583946E-3</v>
      </c>
      <c r="H47">
        <v>5.3059191023104267E-3</v>
      </c>
      <c r="I47">
        <v>2.748249475187908E-3</v>
      </c>
      <c r="J47">
        <v>3.9083790231268463E-2</v>
      </c>
      <c r="K47">
        <v>1.1376259659044579E-3</v>
      </c>
      <c r="L47">
        <v>2.5791170406409781E-3</v>
      </c>
      <c r="M47">
        <v>3.0930447824040219E-3</v>
      </c>
      <c r="N47">
        <v>2.6513934086207078E-4</v>
      </c>
      <c r="O47">
        <v>5.3368535994938681E-4</v>
      </c>
      <c r="P47">
        <v>1.5150681475325611E-3</v>
      </c>
      <c r="Q47">
        <v>8.8769053348810027E-4</v>
      </c>
      <c r="R47">
        <v>3.6599962554900267E-5</v>
      </c>
      <c r="S47">
        <v>0</v>
      </c>
      <c r="T47">
        <v>1.9213723498529489E-4</v>
      </c>
      <c r="U47">
        <v>7.3918435528881165E-4</v>
      </c>
      <c r="V47">
        <v>1.6075994571401579E-4</v>
      </c>
      <c r="W47">
        <v>1.726083202824016E-3</v>
      </c>
      <c r="X47">
        <v>1.02593567571354E-3</v>
      </c>
      <c r="Y47">
        <v>1.310565904275071E-4</v>
      </c>
      <c r="Z47">
        <v>7.4926684865890038E-4</v>
      </c>
      <c r="AA47">
        <v>3.9245690565121519E-3</v>
      </c>
      <c r="AB47">
        <v>1.8202268777634941E-4</v>
      </c>
      <c r="AC47">
        <v>8.3744339624618786E-6</v>
      </c>
      <c r="AD47">
        <v>9.4227635147427905E-6</v>
      </c>
      <c r="AE47">
        <v>5.9246034254226661E-5</v>
      </c>
      <c r="AF47">
        <v>3.9306606269838653E-5</v>
      </c>
      <c r="AG47">
        <v>7.6771497708082599E-7</v>
      </c>
      <c r="AH47">
        <v>1.740011446110141E-4</v>
      </c>
      <c r="AI47">
        <v>1.101300381111393E-5</v>
      </c>
      <c r="AJ47">
        <v>2.094265262837619E-4</v>
      </c>
      <c r="AK47">
        <v>0</v>
      </c>
      <c r="AL47">
        <v>2.1165326063724791E-4</v>
      </c>
      <c r="AM47">
        <v>6.7442286232302618E-4</v>
      </c>
      <c r="AN47">
        <v>0</v>
      </c>
      <c r="AO47">
        <v>8.22619192063143E-5</v>
      </c>
      <c r="AP47">
        <v>3502.617911880634</v>
      </c>
      <c r="AQ47">
        <v>0</v>
      </c>
      <c r="AR47">
        <v>0</v>
      </c>
      <c r="AS47">
        <v>0</v>
      </c>
      <c r="AT47">
        <v>0</v>
      </c>
      <c r="AU47">
        <v>12060.585451203049</v>
      </c>
    </row>
    <row r="48" spans="1:47" x14ac:dyDescent="0.25">
      <c r="A48" s="146"/>
      <c r="B48" s="1" t="s">
        <v>9</v>
      </c>
      <c r="C48" s="1" t="s">
        <v>9</v>
      </c>
      <c r="D48" s="1" t="s">
        <v>46</v>
      </c>
      <c r="E48">
        <v>2.7623891785589268E-3</v>
      </c>
      <c r="F48">
        <v>2.8264035778113221E-4</v>
      </c>
      <c r="G48">
        <v>0</v>
      </c>
      <c r="H48">
        <v>1.492747847945616E-5</v>
      </c>
      <c r="I48">
        <v>1.282466791898754E-5</v>
      </c>
      <c r="J48">
        <v>4.1082200767492094E-6</v>
      </c>
      <c r="K48">
        <v>0</v>
      </c>
      <c r="L48">
        <v>8.5495841875411717E-5</v>
      </c>
      <c r="M48">
        <v>4.3799228301106191E-4</v>
      </c>
      <c r="N48">
        <v>0</v>
      </c>
      <c r="O48">
        <v>5.1541847572268812E-5</v>
      </c>
      <c r="P48">
        <v>3.6440128547904308E-6</v>
      </c>
      <c r="Q48">
        <v>3.0209727732897101E-5</v>
      </c>
      <c r="R48">
        <v>5.9823830319330787E-10</v>
      </c>
      <c r="S48">
        <v>0</v>
      </c>
      <c r="T48">
        <v>1.426778389473921E-6</v>
      </c>
      <c r="U48">
        <v>0</v>
      </c>
      <c r="V48">
        <v>0</v>
      </c>
      <c r="W48">
        <v>7.2343343036534444E-6</v>
      </c>
      <c r="X48">
        <v>4.1128387079330836E-6</v>
      </c>
      <c r="Y48">
        <v>1.2953987636385379E-4</v>
      </c>
      <c r="Z48">
        <v>1.623500910074733E-6</v>
      </c>
      <c r="AA48">
        <v>1.357165384091278E-4</v>
      </c>
      <c r="AB48">
        <v>1.9381956158367089E-4</v>
      </c>
      <c r="AC48">
        <v>4.1200552975250583E-5</v>
      </c>
      <c r="AD48">
        <v>3.8854347596840008E-5</v>
      </c>
      <c r="AE48">
        <v>4.0151507081920621E-4</v>
      </c>
      <c r="AF48">
        <v>2.9443200748190698E-4</v>
      </c>
      <c r="AG48">
        <v>0</v>
      </c>
      <c r="AH48">
        <v>7.1755814914004784E-4</v>
      </c>
      <c r="AI48">
        <v>5.9695900349643809E-5</v>
      </c>
      <c r="AJ48">
        <v>1.4536608825851069E-10</v>
      </c>
      <c r="AK48">
        <v>0</v>
      </c>
      <c r="AL48">
        <v>0</v>
      </c>
      <c r="AM48">
        <v>1.8753536632443771E-6</v>
      </c>
      <c r="AN48">
        <v>0</v>
      </c>
      <c r="AO48">
        <v>2.9234832944981151E-5</v>
      </c>
      <c r="AP48">
        <v>4.2795717306190157</v>
      </c>
      <c r="AQ48">
        <v>11.72791020583602</v>
      </c>
      <c r="AR48">
        <v>0</v>
      </c>
      <c r="AS48">
        <v>0</v>
      </c>
      <c r="AT48">
        <v>0</v>
      </c>
      <c r="AU48">
        <v>391.93611357383162</v>
      </c>
    </row>
    <row r="49" spans="1:47" x14ac:dyDescent="0.25">
      <c r="A49" s="146"/>
      <c r="B49" s="1" t="s">
        <v>10</v>
      </c>
      <c r="C49" s="1" t="s">
        <v>10</v>
      </c>
      <c r="D49" s="1" t="s">
        <v>47</v>
      </c>
      <c r="E49">
        <v>1.2113351830783549E-2</v>
      </c>
      <c r="F49">
        <v>3.5497649680526111E-3</v>
      </c>
      <c r="G49">
        <v>2.5304330329240271E-3</v>
      </c>
      <c r="H49">
        <v>1.7855801201720419E-2</v>
      </c>
      <c r="I49">
        <v>2.528870605521343E-3</v>
      </c>
      <c r="J49">
        <v>6.2005696514688281E-3</v>
      </c>
      <c r="K49">
        <v>1.332550416342047E-2</v>
      </c>
      <c r="L49">
        <v>2.5198173813911789E-2</v>
      </c>
      <c r="M49">
        <v>4.7095575431183853E-2</v>
      </c>
      <c r="N49">
        <v>1.5094185236926971E-3</v>
      </c>
      <c r="O49">
        <v>1.0712420175510671E-2</v>
      </c>
      <c r="P49">
        <v>3.8663359267810081E-3</v>
      </c>
      <c r="Q49">
        <v>3.1964112874268481E-3</v>
      </c>
      <c r="R49">
        <v>1.4949858659147919E-4</v>
      </c>
      <c r="S49">
        <v>0</v>
      </c>
      <c r="T49">
        <v>4.152610749390782E-5</v>
      </c>
      <c r="U49">
        <v>2.7463392470177179E-4</v>
      </c>
      <c r="V49">
        <v>7.1670838212942818E-5</v>
      </c>
      <c r="W49">
        <v>6.0613085546348897E-4</v>
      </c>
      <c r="X49">
        <v>3.0406413319158309E-3</v>
      </c>
      <c r="Y49">
        <v>6.0207999454988538E-2</v>
      </c>
      <c r="Z49">
        <v>1.351709394145136E-3</v>
      </c>
      <c r="AA49">
        <v>3.9999385570188138E-2</v>
      </c>
      <c r="AB49">
        <v>4.3794215963005676E-3</v>
      </c>
      <c r="AC49">
        <v>9.0097342791511902E-3</v>
      </c>
      <c r="AD49">
        <v>1.970456356049052E-3</v>
      </c>
      <c r="AE49">
        <v>1.107472836334303E-7</v>
      </c>
      <c r="AF49">
        <v>3.607563501754985E-3</v>
      </c>
      <c r="AG49">
        <v>1.2253710911947391E-4</v>
      </c>
      <c r="AH49">
        <v>1.315936522879515E-2</v>
      </c>
      <c r="AI49">
        <v>6.3711364880175026E-3</v>
      </c>
      <c r="AJ49">
        <v>6.7974028980398851E-2</v>
      </c>
      <c r="AK49">
        <v>0</v>
      </c>
      <c r="AL49">
        <v>6.8530781279289993E-2</v>
      </c>
      <c r="AM49">
        <v>2.5241179456137299E-3</v>
      </c>
      <c r="AN49">
        <v>0</v>
      </c>
      <c r="AO49">
        <v>3.3897347113961431E-3</v>
      </c>
      <c r="AP49">
        <v>3509.6790556480032</v>
      </c>
      <c r="AQ49">
        <v>1288.5706389954919</v>
      </c>
      <c r="AR49">
        <v>0</v>
      </c>
      <c r="AS49">
        <v>0</v>
      </c>
      <c r="AT49">
        <v>0</v>
      </c>
      <c r="AU49">
        <v>21774.006605876071</v>
      </c>
    </row>
    <row r="50" spans="1:47" x14ac:dyDescent="0.25">
      <c r="A50" s="146"/>
      <c r="B50" s="1" t="s">
        <v>11</v>
      </c>
      <c r="C50" s="1" t="s">
        <v>11</v>
      </c>
      <c r="D50" s="1" t="s">
        <v>48</v>
      </c>
      <c r="E50">
        <v>1.204824362421545E-3</v>
      </c>
      <c r="F50">
        <v>3.481122150771278E-3</v>
      </c>
      <c r="G50">
        <v>5.44313625642261E-2</v>
      </c>
      <c r="H50">
        <v>6.674145028448826E-3</v>
      </c>
      <c r="I50">
        <v>1.3926058124107709E-3</v>
      </c>
      <c r="J50">
        <v>6.133422569203224E-3</v>
      </c>
      <c r="K50">
        <v>6.2313748016906928E-4</v>
      </c>
      <c r="L50">
        <v>1.048295065984186E-2</v>
      </c>
      <c r="M50">
        <v>2.1242554121254621E-2</v>
      </c>
      <c r="N50">
        <v>2.1366582550518451E-3</v>
      </c>
      <c r="O50">
        <v>1.154636123638119E-3</v>
      </c>
      <c r="P50">
        <v>6.4676302226170197E-3</v>
      </c>
      <c r="Q50">
        <v>9.6841154327782491E-3</v>
      </c>
      <c r="R50">
        <v>2.690142721573806E-4</v>
      </c>
      <c r="S50">
        <v>0</v>
      </c>
      <c r="T50">
        <v>2.5508373366102941E-3</v>
      </c>
      <c r="U50">
        <v>9.5737776363609731E-4</v>
      </c>
      <c r="V50">
        <v>1.657192183080968E-3</v>
      </c>
      <c r="W50">
        <v>5.0611723184212139E-4</v>
      </c>
      <c r="X50">
        <v>1.9673446322205859E-4</v>
      </c>
      <c r="Y50">
        <v>6.09964487624181E-4</v>
      </c>
      <c r="Z50">
        <v>2.043458715673031E-3</v>
      </c>
      <c r="AA50">
        <v>2.9478417070354881E-2</v>
      </c>
      <c r="AB50">
        <v>4.8953673671659674E-4</v>
      </c>
      <c r="AC50">
        <v>2.1711611485531672E-3</v>
      </c>
      <c r="AD50">
        <v>3.5088085635787279E-3</v>
      </c>
      <c r="AE50">
        <v>4.1736447627258866E-3</v>
      </c>
      <c r="AF50">
        <v>1.112431938765115E-5</v>
      </c>
      <c r="AG50">
        <v>0</v>
      </c>
      <c r="AH50">
        <v>7.2698674074819075E-5</v>
      </c>
      <c r="AI50">
        <v>2.345032935204851E-3</v>
      </c>
      <c r="AJ50">
        <v>1.1119762748461879E-2</v>
      </c>
      <c r="AK50">
        <v>0</v>
      </c>
      <c r="AL50">
        <v>1.1210826871011031E-2</v>
      </c>
      <c r="AM50">
        <v>1.076106199257081E-3</v>
      </c>
      <c r="AN50">
        <v>0</v>
      </c>
      <c r="AO50">
        <v>2.734408245160593E-3</v>
      </c>
      <c r="AP50">
        <v>2995.3234041112619</v>
      </c>
      <c r="AQ50">
        <v>3329.66174980086</v>
      </c>
      <c r="AR50">
        <v>0</v>
      </c>
      <c r="AS50">
        <v>0</v>
      </c>
      <c r="AT50">
        <v>0</v>
      </c>
      <c r="AU50">
        <v>22897.796983994471</v>
      </c>
    </row>
    <row r="51" spans="1:47" x14ac:dyDescent="0.25">
      <c r="A51" s="146"/>
      <c r="B51" s="1" t="s">
        <v>12</v>
      </c>
      <c r="C51" s="1">
        <v>10</v>
      </c>
      <c r="D51" s="1" t="s">
        <v>49</v>
      </c>
      <c r="E51">
        <v>3.8838950064275511E-4</v>
      </c>
      <c r="F51">
        <v>2.4207285927689E-5</v>
      </c>
      <c r="G51">
        <v>5.2553984095221589E-3</v>
      </c>
      <c r="H51">
        <v>0</v>
      </c>
      <c r="I51">
        <v>6.6331362023051921E-3</v>
      </c>
      <c r="J51">
        <v>1.7216286700618631E-4</v>
      </c>
      <c r="K51">
        <v>7.7984388809997275E-8</v>
      </c>
      <c r="L51">
        <v>3.6663763913917329E-4</v>
      </c>
      <c r="M51">
        <v>1.226112850790302E-3</v>
      </c>
      <c r="N51">
        <v>3.6197902545165569E-2</v>
      </c>
      <c r="O51">
        <v>3.061405041989874E-5</v>
      </c>
      <c r="P51">
        <v>1.2676171050882701E-2</v>
      </c>
      <c r="Q51">
        <v>5.1483437552453347E-3</v>
      </c>
      <c r="R51">
        <v>1.8281704493419869E-5</v>
      </c>
      <c r="S51">
        <v>0</v>
      </c>
      <c r="T51">
        <v>5.321713129801469E-8</v>
      </c>
      <c r="U51">
        <v>7.5748334922169114E-6</v>
      </c>
      <c r="V51">
        <v>1.366798480622415E-6</v>
      </c>
      <c r="W51">
        <v>1.884454906834479E-4</v>
      </c>
      <c r="X51">
        <v>1.0415313351983109E-7</v>
      </c>
      <c r="Y51">
        <v>4.919762305175485E-4</v>
      </c>
      <c r="Z51">
        <v>6.5266925266670555E-5</v>
      </c>
      <c r="AA51">
        <v>5.8200834599125113E-4</v>
      </c>
      <c r="AB51">
        <v>1.106473886927169E-4</v>
      </c>
      <c r="AC51">
        <v>5.7017910907003147E-5</v>
      </c>
      <c r="AD51">
        <v>6.9106464685265919E-5</v>
      </c>
      <c r="AE51">
        <v>7.8939278379679522E-5</v>
      </c>
      <c r="AF51">
        <v>1.5205426336049931E-7</v>
      </c>
      <c r="AG51">
        <v>0</v>
      </c>
      <c r="AH51">
        <v>6.3386452834768791E-7</v>
      </c>
      <c r="AI51">
        <v>6.3163067744113235E-5</v>
      </c>
      <c r="AJ51">
        <v>2.5816722053373012E-4</v>
      </c>
      <c r="AK51">
        <v>0</v>
      </c>
      <c r="AL51">
        <v>2.602814219756137E-4</v>
      </c>
      <c r="AM51">
        <v>1.60893897689896E-6</v>
      </c>
      <c r="AN51">
        <v>0</v>
      </c>
      <c r="AO51">
        <v>5.4992220109387359E-5</v>
      </c>
      <c r="AP51">
        <v>0</v>
      </c>
      <c r="AQ51">
        <v>0</v>
      </c>
      <c r="AR51">
        <v>0</v>
      </c>
      <c r="AS51">
        <v>0</v>
      </c>
      <c r="AT51">
        <v>0</v>
      </c>
      <c r="AU51">
        <v>8686.1702854597388</v>
      </c>
    </row>
    <row r="52" spans="1:47" x14ac:dyDescent="0.25">
      <c r="A52" s="146"/>
      <c r="B52" s="1" t="s">
        <v>13</v>
      </c>
      <c r="C52" s="1">
        <v>11</v>
      </c>
      <c r="D52" s="1" t="s">
        <v>50</v>
      </c>
      <c r="E52">
        <v>5.6422318024092089E-7</v>
      </c>
      <c r="F52">
        <v>1.3549249821868291E-4</v>
      </c>
      <c r="G52">
        <v>4.2211220192723362E-3</v>
      </c>
      <c r="H52">
        <v>3.805187157982344E-3</v>
      </c>
      <c r="I52">
        <v>2.7724541818149361E-3</v>
      </c>
      <c r="J52">
        <v>7.8111964453489327E-4</v>
      </c>
      <c r="K52">
        <v>0</v>
      </c>
      <c r="L52">
        <v>6.8320865910130833E-3</v>
      </c>
      <c r="M52">
        <v>2.207263643047509E-3</v>
      </c>
      <c r="N52">
        <v>7.0583684492728886E-3</v>
      </c>
      <c r="O52">
        <v>0.13283514485533029</v>
      </c>
      <c r="P52">
        <v>1.347813241404399E-2</v>
      </c>
      <c r="Q52">
        <v>4.4464385555008281E-3</v>
      </c>
      <c r="R52">
        <v>3.8012347331094041E-10</v>
      </c>
      <c r="S52">
        <v>0</v>
      </c>
      <c r="T52">
        <v>1.496815734827192E-9</v>
      </c>
      <c r="U52">
        <v>1.585365187469337E-4</v>
      </c>
      <c r="V52">
        <v>1.136932596783609E-6</v>
      </c>
      <c r="W52">
        <v>5.6147885152361343E-5</v>
      </c>
      <c r="X52">
        <v>1.1422021968013639E-7</v>
      </c>
      <c r="Y52">
        <v>1.8743891918708761E-4</v>
      </c>
      <c r="Z52">
        <v>6.8454396213494487E-4</v>
      </c>
      <c r="AA52">
        <v>1.084541313320206E-2</v>
      </c>
      <c r="AB52">
        <v>5.8709793367864999E-4</v>
      </c>
      <c r="AC52">
        <v>1.2654943010417671E-5</v>
      </c>
      <c r="AD52">
        <v>1.431279526218621E-5</v>
      </c>
      <c r="AE52">
        <v>4.6709462579961358E-5</v>
      </c>
      <c r="AF52">
        <v>6.9434240414974807E-5</v>
      </c>
      <c r="AG52">
        <v>9.9593064249489451E-7</v>
      </c>
      <c r="AH52">
        <v>2.025638631526088E-4</v>
      </c>
      <c r="AI52">
        <v>1.515446856555393E-5</v>
      </c>
      <c r="AJ52">
        <v>3.5943192038703139E-7</v>
      </c>
      <c r="AK52">
        <v>0</v>
      </c>
      <c r="AL52">
        <v>3.5606541832878112E-7</v>
      </c>
      <c r="AM52">
        <v>9.2129470625361144E-7</v>
      </c>
      <c r="AN52">
        <v>0</v>
      </c>
      <c r="AO52">
        <v>1.171809598354845E-5</v>
      </c>
      <c r="AP52">
        <v>15.61486079092743</v>
      </c>
      <c r="AQ52">
        <v>0</v>
      </c>
      <c r="AR52">
        <v>0</v>
      </c>
      <c r="AS52">
        <v>0</v>
      </c>
      <c r="AT52">
        <v>0</v>
      </c>
      <c r="AU52">
        <v>9973.1236825911456</v>
      </c>
    </row>
    <row r="53" spans="1:47" x14ac:dyDescent="0.25">
      <c r="A53" s="146"/>
      <c r="B53" s="1" t="s">
        <v>14</v>
      </c>
      <c r="C53" s="1">
        <v>12</v>
      </c>
      <c r="D53" s="1" t="s">
        <v>51</v>
      </c>
      <c r="E53">
        <v>2.585848547381963E-2</v>
      </c>
      <c r="F53">
        <v>9.7058564685246901E-3</v>
      </c>
      <c r="G53">
        <v>0.15280234829103051</v>
      </c>
      <c r="H53">
        <v>3.7496989528636837E-2</v>
      </c>
      <c r="I53">
        <v>1.369271565158379E-2</v>
      </c>
      <c r="J53">
        <v>3.2833649842844211E-2</v>
      </c>
      <c r="K53">
        <v>6.3195518219992261E-3</v>
      </c>
      <c r="L53">
        <v>4.277973451332303E-2</v>
      </c>
      <c r="M53">
        <v>1.135947047034932E-2</v>
      </c>
      <c r="N53">
        <v>4.284952392725655E-2</v>
      </c>
      <c r="O53">
        <v>2.4114284205303999E-2</v>
      </c>
      <c r="P53">
        <v>0.1159157104230643</v>
      </c>
      <c r="Q53">
        <v>5.9725620407273791E-2</v>
      </c>
      <c r="R53">
        <v>3.230100244773285E-3</v>
      </c>
      <c r="S53">
        <v>0</v>
      </c>
      <c r="T53">
        <v>1.523183182505903E-3</v>
      </c>
      <c r="U53">
        <v>3.3558434273711231E-3</v>
      </c>
      <c r="V53">
        <v>2.5468250354744482E-2</v>
      </c>
      <c r="W53">
        <v>5.943652690556865E-3</v>
      </c>
      <c r="X53">
        <v>1.3022393560532719E-2</v>
      </c>
      <c r="Y53">
        <v>3.3740273838246231E-3</v>
      </c>
      <c r="Z53">
        <v>5.5759057033634239E-3</v>
      </c>
      <c r="AA53">
        <v>6.7842418098409421E-2</v>
      </c>
      <c r="AB53">
        <v>2.627032075334562E-3</v>
      </c>
      <c r="AC53">
        <v>2.4039683369534372E-3</v>
      </c>
      <c r="AD53">
        <v>2.9714404394873529E-3</v>
      </c>
      <c r="AE53">
        <v>4.3318333206646374E-3</v>
      </c>
      <c r="AF53">
        <v>3.986478426502243E-4</v>
      </c>
      <c r="AG53">
        <v>1.2895451985800661E-5</v>
      </c>
      <c r="AH53">
        <v>2.5477507732431272E-3</v>
      </c>
      <c r="AI53">
        <v>2.7152898188144538E-3</v>
      </c>
      <c r="AJ53">
        <v>1.1184270795207439E-2</v>
      </c>
      <c r="AK53">
        <v>0</v>
      </c>
      <c r="AL53">
        <v>1.1281811535750971E-2</v>
      </c>
      <c r="AM53">
        <v>1.0416074474938759E-2</v>
      </c>
      <c r="AN53">
        <v>0</v>
      </c>
      <c r="AO53">
        <v>2.3799230004765441E-3</v>
      </c>
      <c r="AP53">
        <v>47356.054419478911</v>
      </c>
      <c r="AQ53">
        <v>1826.638254977139</v>
      </c>
      <c r="AR53">
        <v>44049.746573772216</v>
      </c>
      <c r="AS53">
        <v>0</v>
      </c>
      <c r="AT53">
        <v>0</v>
      </c>
      <c r="AU53">
        <v>205059.04129538551</v>
      </c>
    </row>
    <row r="54" spans="1:47" x14ac:dyDescent="0.25">
      <c r="A54" s="146"/>
      <c r="B54" s="1" t="s">
        <v>15</v>
      </c>
      <c r="C54" s="1">
        <v>13</v>
      </c>
      <c r="D54" s="1" t="s">
        <v>52</v>
      </c>
      <c r="E54">
        <v>4.0749808160665878E-4</v>
      </c>
      <c r="F54">
        <v>2.6629535077682859E-4</v>
      </c>
      <c r="G54">
        <v>1.693573299427054E-4</v>
      </c>
      <c r="H54">
        <v>2.6051336642771551E-4</v>
      </c>
      <c r="I54">
        <v>8.3324199340704497E-4</v>
      </c>
      <c r="J54">
        <v>4.5386097857712048E-4</v>
      </c>
      <c r="K54">
        <v>3.9594793293324633E-3</v>
      </c>
      <c r="L54">
        <v>6.0952332080705328E-4</v>
      </c>
      <c r="M54">
        <v>2.273186385353132E-4</v>
      </c>
      <c r="N54">
        <v>6.1707047665372392E-4</v>
      </c>
      <c r="O54">
        <v>4.7998706068367252E-4</v>
      </c>
      <c r="P54">
        <v>3.2115933093197671E-4</v>
      </c>
      <c r="Q54">
        <v>7.2863212189964244E-3</v>
      </c>
      <c r="R54">
        <v>3.8573612352289267E-4</v>
      </c>
      <c r="S54">
        <v>0</v>
      </c>
      <c r="T54">
        <v>1.5797491618586219E-4</v>
      </c>
      <c r="U54">
        <v>5.0041139554942511E-4</v>
      </c>
      <c r="V54">
        <v>1.4487428780710049E-4</v>
      </c>
      <c r="W54">
        <v>7.4829033640822385E-4</v>
      </c>
      <c r="X54">
        <v>1.0952160014220209E-3</v>
      </c>
      <c r="Y54">
        <v>1.9173438719371279E-2</v>
      </c>
      <c r="Z54">
        <v>2.494979300980965E-3</v>
      </c>
      <c r="AA54">
        <v>9.5971971920763978E-4</v>
      </c>
      <c r="AB54">
        <v>1.4708322497497151E-3</v>
      </c>
      <c r="AC54">
        <v>2.8607830232885221E-3</v>
      </c>
      <c r="AD54">
        <v>2.0641934910412148E-3</v>
      </c>
      <c r="AE54">
        <v>9.4758385547780381E-3</v>
      </c>
      <c r="AF54">
        <v>2.8892948819754121E-3</v>
      </c>
      <c r="AG54">
        <v>1.292534470387187E-3</v>
      </c>
      <c r="AH54">
        <v>3.529532461290411E-3</v>
      </c>
      <c r="AI54">
        <v>1.6108926719866749E-3</v>
      </c>
      <c r="AJ54">
        <v>4.9896929624709829E-4</v>
      </c>
      <c r="AK54">
        <v>0</v>
      </c>
      <c r="AL54">
        <v>2.2409131929426E-4</v>
      </c>
      <c r="AM54">
        <v>1.0588930343605541E-3</v>
      </c>
      <c r="AN54">
        <v>0</v>
      </c>
      <c r="AO54">
        <v>1.2016840295438101E-3</v>
      </c>
      <c r="AP54">
        <v>0</v>
      </c>
      <c r="AQ54">
        <v>0</v>
      </c>
      <c r="AR54">
        <v>0</v>
      </c>
      <c r="AS54">
        <v>0</v>
      </c>
      <c r="AT54">
        <v>0</v>
      </c>
      <c r="AU54">
        <v>4901.3435114492768</v>
      </c>
    </row>
    <row r="55" spans="1:47" x14ac:dyDescent="0.25">
      <c r="A55" s="146"/>
      <c r="B55" s="1" t="s">
        <v>16</v>
      </c>
      <c r="C55" s="1">
        <v>14</v>
      </c>
      <c r="D55" s="1" t="s">
        <v>53</v>
      </c>
      <c r="E55">
        <v>2.1942649759363161E-4</v>
      </c>
      <c r="F55">
        <v>1.531469635570366E-4</v>
      </c>
      <c r="G55">
        <v>7.647106659512848E-5</v>
      </c>
      <c r="H55">
        <v>3.5012615304202521E-4</v>
      </c>
      <c r="I55">
        <v>2.2590370929224479E-4</v>
      </c>
      <c r="J55">
        <v>1.3426435777166479E-4</v>
      </c>
      <c r="K55">
        <v>4.6427154739622529E-4</v>
      </c>
      <c r="L55">
        <v>1.0047359023937791E-4</v>
      </c>
      <c r="M55">
        <v>1.8084703479601699E-4</v>
      </c>
      <c r="N55">
        <v>1.5188173931247569E-4</v>
      </c>
      <c r="O55">
        <v>3.130102396642527E-4</v>
      </c>
      <c r="P55">
        <v>9.8827861465066499E-5</v>
      </c>
      <c r="Q55">
        <v>1.660202454792412E-4</v>
      </c>
      <c r="R55">
        <v>4.4946629377002938E-2</v>
      </c>
      <c r="S55">
        <v>0</v>
      </c>
      <c r="T55">
        <v>7.6984107523501901E-4</v>
      </c>
      <c r="U55">
        <v>1.114531886755749E-4</v>
      </c>
      <c r="V55">
        <v>6.9662657580791439E-5</v>
      </c>
      <c r="W55">
        <v>1.2845806237465101E-4</v>
      </c>
      <c r="X55">
        <v>4.15006963155733E-4</v>
      </c>
      <c r="Y55">
        <v>4.4246340953939482E-3</v>
      </c>
      <c r="Z55">
        <v>3.191296283572724E-5</v>
      </c>
      <c r="AA55">
        <v>1.5508578549783701E-4</v>
      </c>
      <c r="AB55">
        <v>6.5973467513181949E-5</v>
      </c>
      <c r="AC55">
        <v>2.3669166174291161E-4</v>
      </c>
      <c r="AD55">
        <v>9.2680284053090078E-5</v>
      </c>
      <c r="AE55">
        <v>3.3402896752078598E-4</v>
      </c>
      <c r="AF55">
        <v>2.095896496391439E-4</v>
      </c>
      <c r="AG55">
        <v>6.2593929887579157E-3</v>
      </c>
      <c r="AH55">
        <v>1.4689610817827931E-4</v>
      </c>
      <c r="AI55">
        <v>2.6292189868684488E-4</v>
      </c>
      <c r="AJ55">
        <v>7.6550248093328925E-5</v>
      </c>
      <c r="AK55">
        <v>0</v>
      </c>
      <c r="AL55">
        <v>7.7222526945025714E-5</v>
      </c>
      <c r="AM55">
        <v>2.4338470464558781E-4</v>
      </c>
      <c r="AN55">
        <v>0</v>
      </c>
      <c r="AO55">
        <v>1.164253692024389E-4</v>
      </c>
      <c r="AP55">
        <v>962.93012826827908</v>
      </c>
      <c r="AQ55">
        <v>28.974458865442781</v>
      </c>
      <c r="AR55">
        <v>67.401244610479296</v>
      </c>
      <c r="AS55">
        <v>0</v>
      </c>
      <c r="AT55">
        <v>0</v>
      </c>
      <c r="AU55">
        <v>3873.2636868194459</v>
      </c>
    </row>
    <row r="56" spans="1:47"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row>
    <row r="57" spans="1:47" x14ac:dyDescent="0.25">
      <c r="A57" s="146"/>
      <c r="B57" s="1" t="s">
        <v>18</v>
      </c>
      <c r="C57" s="1">
        <v>16</v>
      </c>
      <c r="D57" s="1" t="s">
        <v>55</v>
      </c>
      <c r="E57">
        <v>3.301648872952625E-3</v>
      </c>
      <c r="F57">
        <v>3.429811173813596E-3</v>
      </c>
      <c r="G57">
        <v>1.867553788432426E-3</v>
      </c>
      <c r="H57">
        <v>1.1518428027855519E-3</v>
      </c>
      <c r="I57">
        <v>3.0936463293525312E-3</v>
      </c>
      <c r="J57">
        <v>2.9550044116113381E-3</v>
      </c>
      <c r="K57">
        <v>1.4818059675658221E-3</v>
      </c>
      <c r="L57">
        <v>2.8299940637148829E-3</v>
      </c>
      <c r="M57">
        <v>2.5806954145956248E-3</v>
      </c>
      <c r="N57">
        <v>4.4605899214134428E-4</v>
      </c>
      <c r="O57">
        <v>1.0888199569132799E-3</v>
      </c>
      <c r="P57">
        <v>2.3654904484346488E-3</v>
      </c>
      <c r="Q57">
        <v>1.304628420519265E-3</v>
      </c>
      <c r="R57">
        <v>4.868420843459783E-3</v>
      </c>
      <c r="S57">
        <v>0</v>
      </c>
      <c r="T57">
        <v>1.7544428136155862E-2</v>
      </c>
      <c r="U57">
        <v>4.2471892464912179E-4</v>
      </c>
      <c r="V57">
        <v>1.688746105725584E-3</v>
      </c>
      <c r="W57">
        <v>2.7628414687672011E-3</v>
      </c>
      <c r="X57">
        <v>4.7789027398385539E-3</v>
      </c>
      <c r="Y57">
        <v>1.375067350861856E-2</v>
      </c>
      <c r="Z57">
        <v>4.759718125680522E-3</v>
      </c>
      <c r="AA57">
        <v>4.4590857071075927E-3</v>
      </c>
      <c r="AB57">
        <v>2.1162398679908201E-4</v>
      </c>
      <c r="AC57">
        <v>7.3629513762899759E-4</v>
      </c>
      <c r="AD57">
        <v>2.8830697572130518E-4</v>
      </c>
      <c r="AE57">
        <v>1.041598440217743E-3</v>
      </c>
      <c r="AF57">
        <v>6.5634817803682667E-4</v>
      </c>
      <c r="AG57">
        <v>3.5768634646339399E-2</v>
      </c>
      <c r="AH57">
        <v>4.6876217170198982E-4</v>
      </c>
      <c r="AI57">
        <v>8.1840296142326595E-4</v>
      </c>
      <c r="AJ57">
        <v>2.565274683589048E-3</v>
      </c>
      <c r="AK57">
        <v>0</v>
      </c>
      <c r="AL57">
        <v>2.587916811082688E-3</v>
      </c>
      <c r="AM57">
        <v>1.852283060867297E-3</v>
      </c>
      <c r="AN57">
        <v>0</v>
      </c>
      <c r="AO57">
        <v>3.6174814029445591E-4</v>
      </c>
      <c r="AP57">
        <v>3524.5517049558289</v>
      </c>
      <c r="AQ57">
        <v>1552.7322599371801</v>
      </c>
      <c r="AR57">
        <v>330.21304595514141</v>
      </c>
      <c r="AS57">
        <v>0</v>
      </c>
      <c r="AT57">
        <v>0</v>
      </c>
      <c r="AU57">
        <v>19147.762805542661</v>
      </c>
    </row>
    <row r="58" spans="1:47" x14ac:dyDescent="0.25">
      <c r="A58" s="146"/>
      <c r="B58" s="1" t="s">
        <v>19</v>
      </c>
      <c r="C58" s="1">
        <v>17</v>
      </c>
      <c r="D58" s="1" t="s">
        <v>56</v>
      </c>
      <c r="E58">
        <v>2.2681284834639739E-5</v>
      </c>
      <c r="F58">
        <v>1.5614710513309219E-5</v>
      </c>
      <c r="G58">
        <v>7.0029209939124016E-6</v>
      </c>
      <c r="H58">
        <v>3.0037833470128601E-5</v>
      </c>
      <c r="I58">
        <v>2.0058155299987802E-5</v>
      </c>
      <c r="J58">
        <v>1.1411816362216361E-5</v>
      </c>
      <c r="K58">
        <v>3.183042845809044E-3</v>
      </c>
      <c r="L58">
        <v>8.5825629144386391E-6</v>
      </c>
      <c r="M58">
        <v>1.4846674643895631E-5</v>
      </c>
      <c r="N58">
        <v>1.210547562794694E-5</v>
      </c>
      <c r="O58">
        <v>2.6725386776102149E-5</v>
      </c>
      <c r="P58">
        <v>1.0056635688371079E-5</v>
      </c>
      <c r="Q58">
        <v>3.0459259302715949E-6</v>
      </c>
      <c r="R58">
        <v>3.591981796065267E-6</v>
      </c>
      <c r="S58">
        <v>0</v>
      </c>
      <c r="T58">
        <v>7.2898791058345292E-6</v>
      </c>
      <c r="U58">
        <v>0.44702131913360149</v>
      </c>
      <c r="V58">
        <v>5.9764610250272269E-6</v>
      </c>
      <c r="W58">
        <v>4.4188980160502296E-6</v>
      </c>
      <c r="X58">
        <v>2.1524642441767479E-6</v>
      </c>
      <c r="Y58">
        <v>3.7455879286878803E-4</v>
      </c>
      <c r="Z58">
        <v>9.2484710080839849E-8</v>
      </c>
      <c r="AA58">
        <v>1.361128984582339E-5</v>
      </c>
      <c r="AB58">
        <v>5.2981568054628208E-6</v>
      </c>
      <c r="AC58">
        <v>2.0268047974102619E-5</v>
      </c>
      <c r="AD58">
        <v>7.9207302976343357E-6</v>
      </c>
      <c r="AE58">
        <v>2.8597241987291839E-5</v>
      </c>
      <c r="AF58">
        <v>1.7966328807227441E-5</v>
      </c>
      <c r="AG58">
        <v>2.384485525860798E-2</v>
      </c>
      <c r="AH58">
        <v>1.2464011420191069E-5</v>
      </c>
      <c r="AI58">
        <v>2.2492325640541121E-5</v>
      </c>
      <c r="AJ58">
        <v>8.0696362331052644E-6</v>
      </c>
      <c r="AK58">
        <v>0</v>
      </c>
      <c r="AL58">
        <v>8.1164556817505235E-6</v>
      </c>
      <c r="AM58">
        <v>1.316834193388901E-5</v>
      </c>
      <c r="AN58">
        <v>0</v>
      </c>
      <c r="AO58">
        <v>9.9687017415907413E-6</v>
      </c>
      <c r="AP58">
        <v>4064.3320333484262</v>
      </c>
      <c r="AQ58">
        <v>1.1279712365065999</v>
      </c>
      <c r="AR58">
        <v>1.3668554071294707</v>
      </c>
      <c r="AS58">
        <v>0</v>
      </c>
      <c r="AT58">
        <v>0</v>
      </c>
      <c r="AU58">
        <v>10637.104289305331</v>
      </c>
    </row>
    <row r="59" spans="1:47" x14ac:dyDescent="0.25">
      <c r="A59" s="146"/>
      <c r="B59" s="1" t="s">
        <v>20</v>
      </c>
      <c r="C59" s="1">
        <v>18</v>
      </c>
      <c r="D59" s="1" t="s">
        <v>57</v>
      </c>
      <c r="E59">
        <v>9.2954116066504299E-5</v>
      </c>
      <c r="F59">
        <v>1.4301048764285451E-4</v>
      </c>
      <c r="G59">
        <v>1.0403019863004081E-4</v>
      </c>
      <c r="H59">
        <v>5.7722026578565155E-4</v>
      </c>
      <c r="I59">
        <v>3.1164652303652192E-4</v>
      </c>
      <c r="J59">
        <v>1.7128552957728339E-4</v>
      </c>
      <c r="K59">
        <v>1.5445278193834661E-4</v>
      </c>
      <c r="L59">
        <v>2.359225654493941E-4</v>
      </c>
      <c r="M59">
        <v>2.7091010500206652E-4</v>
      </c>
      <c r="N59">
        <v>1.4354851597849291E-4</v>
      </c>
      <c r="O59">
        <v>1.4503784723216671E-4</v>
      </c>
      <c r="P59">
        <v>1.202682443718555E-4</v>
      </c>
      <c r="Q59">
        <v>2.5554917514288038E-4</v>
      </c>
      <c r="R59">
        <v>1.0648796835032749E-4</v>
      </c>
      <c r="S59">
        <v>0</v>
      </c>
      <c r="T59">
        <v>1.162704838342876E-4</v>
      </c>
      <c r="U59">
        <v>6.5701379187703293E-4</v>
      </c>
      <c r="V59">
        <v>4.0698985816267727E-2</v>
      </c>
      <c r="W59">
        <v>1.1194330711221409E-3</v>
      </c>
      <c r="X59">
        <v>1.3575697196926051E-4</v>
      </c>
      <c r="Y59">
        <v>1.4147516139763031E-3</v>
      </c>
      <c r="Z59">
        <v>8.3635920535582515E-5</v>
      </c>
      <c r="AA59">
        <v>3.7432772158646472E-4</v>
      </c>
      <c r="AB59">
        <v>6.1078185970946203E-5</v>
      </c>
      <c r="AC59">
        <v>6.9371079262646302E-5</v>
      </c>
      <c r="AD59">
        <v>2.7114073114073842E-5</v>
      </c>
      <c r="AE59">
        <v>9.7894814569016603E-5</v>
      </c>
      <c r="AF59">
        <v>6.150926637192484E-5</v>
      </c>
      <c r="AG59">
        <v>3.584631680847926E-5</v>
      </c>
      <c r="AH59">
        <v>4.2758253639517463E-5</v>
      </c>
      <c r="AI59">
        <v>7.6996850083349341E-5</v>
      </c>
      <c r="AJ59">
        <v>3.6251330200369457E-5</v>
      </c>
      <c r="AK59">
        <v>0</v>
      </c>
      <c r="AL59">
        <v>3.6492021237395193E-5</v>
      </c>
      <c r="AM59">
        <v>8.1463662161615282E-5</v>
      </c>
      <c r="AN59">
        <v>0</v>
      </c>
      <c r="AO59">
        <v>3.4118403682798277E-5</v>
      </c>
      <c r="AP59">
        <v>9317.8981012403037</v>
      </c>
      <c r="AQ59">
        <v>5.7894398566773138</v>
      </c>
      <c r="AR59">
        <v>3.1573827369312131</v>
      </c>
      <c r="AS59">
        <v>0</v>
      </c>
      <c r="AT59">
        <v>0</v>
      </c>
      <c r="AU59">
        <v>13147.11149676248</v>
      </c>
    </row>
    <row r="60" spans="1:47" x14ac:dyDescent="0.25">
      <c r="A60" s="146"/>
      <c r="B60" s="1" t="s">
        <v>21</v>
      </c>
      <c r="C60" s="1">
        <v>19</v>
      </c>
      <c r="D60" s="1" t="s">
        <v>58</v>
      </c>
      <c r="E60">
        <v>1.158602253480235E-2</v>
      </c>
      <c r="F60">
        <v>2.184014249587142E-2</v>
      </c>
      <c r="G60">
        <v>2.6381979074488939E-2</v>
      </c>
      <c r="H60">
        <v>1.7498857503029899E-2</v>
      </c>
      <c r="I60">
        <v>2.6560044522597932E-2</v>
      </c>
      <c r="J60">
        <v>2.9124460668898639E-2</v>
      </c>
      <c r="K60">
        <v>4.1661245876076128E-2</v>
      </c>
      <c r="L60">
        <v>6.4510769504497883E-2</v>
      </c>
      <c r="M60">
        <v>1.7758873985968749E-2</v>
      </c>
      <c r="N60">
        <v>2.189784630283546E-2</v>
      </c>
      <c r="O60">
        <v>2.239249159370383E-2</v>
      </c>
      <c r="P60">
        <v>2.5979819364703428E-2</v>
      </c>
      <c r="Q60">
        <v>2.3596600010773981E-2</v>
      </c>
      <c r="R60">
        <v>9.9701741857959065E-3</v>
      </c>
      <c r="S60">
        <v>0</v>
      </c>
      <c r="T60">
        <v>1.7313352983840812E-2</v>
      </c>
      <c r="U60">
        <v>2.1157316102137769E-2</v>
      </c>
      <c r="V60">
        <v>3.7272913202084257E-2</v>
      </c>
      <c r="W60">
        <v>3.2543411250804698E-2</v>
      </c>
      <c r="X60">
        <v>3.0363389469072331E-2</v>
      </c>
      <c r="Y60">
        <v>0.2375273899463447</v>
      </c>
      <c r="Z60">
        <v>5.2484778514957392E-2</v>
      </c>
      <c r="AA60">
        <v>0.1022455485573902</v>
      </c>
      <c r="AB60">
        <v>8.8309046512676063E-3</v>
      </c>
      <c r="AC60">
        <v>1.6842685425691901E-2</v>
      </c>
      <c r="AD60">
        <v>1.031125990482798E-2</v>
      </c>
      <c r="AE60">
        <v>2.309636555544519E-2</v>
      </c>
      <c r="AF60">
        <v>7.0732865797113759E-3</v>
      </c>
      <c r="AG60">
        <v>2.7244328269567429E-2</v>
      </c>
      <c r="AH60">
        <v>8.1969719563914443E-3</v>
      </c>
      <c r="AI60">
        <v>1.307256659058071E-2</v>
      </c>
      <c r="AJ60">
        <v>1.6454216995175731E-2</v>
      </c>
      <c r="AK60">
        <v>0</v>
      </c>
      <c r="AL60">
        <v>1.28861425033754E-2</v>
      </c>
      <c r="AM60">
        <v>2.515101733226785E-2</v>
      </c>
      <c r="AN60">
        <v>0</v>
      </c>
      <c r="AO60">
        <v>5.9592094628822248E-3</v>
      </c>
      <c r="AP60">
        <v>13610.427539728609</v>
      </c>
      <c r="AQ60">
        <v>3184.367509305509</v>
      </c>
      <c r="AR60">
        <v>19219.452536346715</v>
      </c>
      <c r="AS60">
        <v>0</v>
      </c>
      <c r="AT60">
        <v>0</v>
      </c>
      <c r="AU60">
        <v>158669.17888065311</v>
      </c>
    </row>
    <row r="61" spans="1:47" x14ac:dyDescent="0.25">
      <c r="A61" s="146"/>
      <c r="B61" s="1" t="s">
        <v>22</v>
      </c>
      <c r="C61" s="1">
        <v>20</v>
      </c>
      <c r="D61" s="1" t="s">
        <v>59</v>
      </c>
      <c r="E61">
        <v>2.7033481533998162E-5</v>
      </c>
      <c r="F61">
        <v>2.1807756769912919E-5</v>
      </c>
      <c r="G61">
        <v>7.4660969110117696E-5</v>
      </c>
      <c r="H61">
        <v>7.5970617271857644E-5</v>
      </c>
      <c r="I61">
        <v>3.7734922987751232E-5</v>
      </c>
      <c r="J61">
        <v>1.292460006364058E-5</v>
      </c>
      <c r="K61">
        <v>9.3352140793369499E-7</v>
      </c>
      <c r="L61">
        <v>5.783062154609101E-5</v>
      </c>
      <c r="M61">
        <v>3.583290417797007E-5</v>
      </c>
      <c r="N61">
        <v>1.986235993282043E-5</v>
      </c>
      <c r="O61">
        <v>1.7337221374023649E-5</v>
      </c>
      <c r="P61">
        <v>3.1240422612852583E-5</v>
      </c>
      <c r="Q61">
        <v>2.0877570758642911E-5</v>
      </c>
      <c r="R61">
        <v>1.4781596816911531E-4</v>
      </c>
      <c r="S61">
        <v>0</v>
      </c>
      <c r="T61">
        <v>6.4748886580262368E-5</v>
      </c>
      <c r="U61">
        <v>3.7902379480207637E-5</v>
      </c>
      <c r="V61">
        <v>9.0793778806399724E-5</v>
      </c>
      <c r="W61">
        <v>3.5360347247001383E-5</v>
      </c>
      <c r="X61">
        <v>7.4273151188053313E-5</v>
      </c>
      <c r="Y61">
        <v>1.5844403457698541E-5</v>
      </c>
      <c r="Z61">
        <v>1.0533177881163491E-5</v>
      </c>
      <c r="AA61">
        <v>9.1508700930808599E-5</v>
      </c>
      <c r="AB61">
        <v>1.6199511851928689E-5</v>
      </c>
      <c r="AC61">
        <v>9.2311821580844139E-7</v>
      </c>
      <c r="AD61">
        <v>8.8833810932649244E-7</v>
      </c>
      <c r="AE61">
        <v>3.4037895137089868E-6</v>
      </c>
      <c r="AF61">
        <v>7.6889148862726584E-6</v>
      </c>
      <c r="AG61">
        <v>2.7868228255070919E-7</v>
      </c>
      <c r="AH61">
        <v>1.3369419806544499E-5</v>
      </c>
      <c r="AI61">
        <v>1.187202085744062E-6</v>
      </c>
      <c r="AJ61">
        <v>5.9479102447202622E-5</v>
      </c>
      <c r="AK61">
        <v>0</v>
      </c>
      <c r="AL61">
        <v>5.9435221679430301E-5</v>
      </c>
      <c r="AM61">
        <v>3.5651649292555033E-5</v>
      </c>
      <c r="AN61">
        <v>0</v>
      </c>
      <c r="AO61">
        <v>7.2843658123512037E-7</v>
      </c>
      <c r="AP61">
        <v>420.4098539217448</v>
      </c>
      <c r="AQ61">
        <v>5312.0769175060959</v>
      </c>
      <c r="AR61">
        <v>0</v>
      </c>
      <c r="AS61">
        <v>0</v>
      </c>
      <c r="AT61">
        <v>0</v>
      </c>
      <c r="AU61">
        <v>5911.6732964949624</v>
      </c>
    </row>
    <row r="62" spans="1:47" x14ac:dyDescent="0.25">
      <c r="A62" s="146"/>
      <c r="B62" s="1" t="s">
        <v>23</v>
      </c>
      <c r="C62" s="1">
        <v>21</v>
      </c>
      <c r="D62" s="1" t="s">
        <v>60</v>
      </c>
      <c r="E62">
        <v>3.6567236011054998E-7</v>
      </c>
      <c r="F62">
        <v>1.9308791461981401E-4</v>
      </c>
      <c r="G62">
        <v>3.3017254436806982E-4</v>
      </c>
      <c r="H62">
        <v>2.7706808584344232E-4</v>
      </c>
      <c r="I62">
        <v>1.294258452191743E-3</v>
      </c>
      <c r="J62">
        <v>2.4934005262224119E-6</v>
      </c>
      <c r="K62">
        <v>4.1598276813843439E-4</v>
      </c>
      <c r="L62">
        <v>8.0801574830273782E-5</v>
      </c>
      <c r="M62">
        <v>2.529307741998846E-4</v>
      </c>
      <c r="N62">
        <v>8.3284950652606875E-3</v>
      </c>
      <c r="O62">
        <v>9.3334580628957733E-7</v>
      </c>
      <c r="P62">
        <v>1.263633243274885E-4</v>
      </c>
      <c r="Q62">
        <v>4.4499136932526243E-8</v>
      </c>
      <c r="R62">
        <v>0</v>
      </c>
      <c r="S62">
        <v>0</v>
      </c>
      <c r="T62">
        <v>1.9363906511175259E-8</v>
      </c>
      <c r="U62">
        <v>0</v>
      </c>
      <c r="V62">
        <v>0</v>
      </c>
      <c r="W62">
        <v>1.1989150084751161E-7</v>
      </c>
      <c r="X62">
        <v>3.9511788581543554E-6</v>
      </c>
      <c r="Y62">
        <v>1.302596274347892</v>
      </c>
      <c r="Z62">
        <v>2.6608029978650638E-5</v>
      </c>
      <c r="AA62">
        <v>1.2822052717447401E-4</v>
      </c>
      <c r="AB62">
        <v>8.3553733728688238E-6</v>
      </c>
      <c r="AC62">
        <v>9.3884387624167175E-4</v>
      </c>
      <c r="AD62">
        <v>1.115122266345286E-3</v>
      </c>
      <c r="AE62">
        <v>0.19455005167200601</v>
      </c>
      <c r="AF62">
        <v>3.2281212530080588E-8</v>
      </c>
      <c r="AG62">
        <v>0</v>
      </c>
      <c r="AH62">
        <v>3.3646250574119722E-8</v>
      </c>
      <c r="AI62">
        <v>1.0177805611218029E-3</v>
      </c>
      <c r="AJ62">
        <v>3.9545440766897777E-3</v>
      </c>
      <c r="AK62">
        <v>0</v>
      </c>
      <c r="AL62">
        <v>3.9869281048241657E-3</v>
      </c>
      <c r="AM62">
        <v>2.4269367607960881E-6</v>
      </c>
      <c r="AN62">
        <v>0</v>
      </c>
      <c r="AO62">
        <v>6.3230015562389099E-3</v>
      </c>
      <c r="AP62">
        <v>3.5488647308724501</v>
      </c>
      <c r="AQ62">
        <v>0</v>
      </c>
      <c r="AR62">
        <v>0</v>
      </c>
      <c r="AS62">
        <v>0</v>
      </c>
      <c r="AT62">
        <v>0</v>
      </c>
      <c r="AU62">
        <v>1020.771766545488</v>
      </c>
    </row>
    <row r="63" spans="1:47" x14ac:dyDescent="0.25">
      <c r="A63" s="146"/>
      <c r="B63" s="1" t="s">
        <v>24</v>
      </c>
      <c r="C63" s="1">
        <v>22</v>
      </c>
      <c r="D63" s="1" t="s">
        <v>61</v>
      </c>
      <c r="E63">
        <v>3.4979453640490818E-3</v>
      </c>
      <c r="F63">
        <v>3.808211043564842E-3</v>
      </c>
      <c r="G63">
        <v>2.5151223344268761E-4</v>
      </c>
      <c r="H63">
        <v>1.560480107035843E-3</v>
      </c>
      <c r="I63">
        <v>9.3798809832586916E-3</v>
      </c>
      <c r="J63">
        <v>3.6419746705200809E-3</v>
      </c>
      <c r="K63">
        <v>2.7363506899287472E-4</v>
      </c>
      <c r="L63">
        <v>4.3160700715197807E-5</v>
      </c>
      <c r="M63">
        <v>8.0602841911508859E-3</v>
      </c>
      <c r="N63">
        <v>4.8945321812478297E-5</v>
      </c>
      <c r="O63">
        <v>1.1348953707960311E-4</v>
      </c>
      <c r="P63">
        <v>1.560704417455466E-4</v>
      </c>
      <c r="Q63">
        <v>2.0273931799925471E-3</v>
      </c>
      <c r="R63">
        <v>5.9084725490699957E-3</v>
      </c>
      <c r="S63">
        <v>0</v>
      </c>
      <c r="T63">
        <v>1.003963732571401E-2</v>
      </c>
      <c r="U63">
        <v>8.888397931243585E-4</v>
      </c>
      <c r="V63">
        <v>1.859596686491052E-2</v>
      </c>
      <c r="W63">
        <v>7.2433689190196516E-4</v>
      </c>
      <c r="X63">
        <v>3.8870116905388599E-4</v>
      </c>
      <c r="Y63">
        <v>4.2980931699294401E-5</v>
      </c>
      <c r="Z63">
        <v>0.46168626599634649</v>
      </c>
      <c r="AA63">
        <v>6.5517727171461164E-5</v>
      </c>
      <c r="AB63">
        <v>5.8498198997101527E-5</v>
      </c>
      <c r="AC63">
        <v>2.0076349937263121E-4</v>
      </c>
      <c r="AD63">
        <v>1.4008068740649121E-5</v>
      </c>
      <c r="AE63">
        <v>5.2954710997976282E-5</v>
      </c>
      <c r="AF63">
        <v>2.713022700287791E-5</v>
      </c>
      <c r="AG63">
        <v>9.8955662220202371E-7</v>
      </c>
      <c r="AH63">
        <v>3.3206595778901161E-4</v>
      </c>
      <c r="AI63">
        <v>3.5208883513540038E-5</v>
      </c>
      <c r="AJ63">
        <v>1.2414361625420711E-2</v>
      </c>
      <c r="AK63">
        <v>0</v>
      </c>
      <c r="AL63">
        <v>1.2511538949294271E-2</v>
      </c>
      <c r="AM63">
        <v>3.443355416297123E-4</v>
      </c>
      <c r="AN63">
        <v>0</v>
      </c>
      <c r="AO63">
        <v>1.6036649123066951E-4</v>
      </c>
      <c r="AP63">
        <v>8747.5390938979363</v>
      </c>
      <c r="AQ63">
        <v>0</v>
      </c>
      <c r="AR63">
        <v>0</v>
      </c>
      <c r="AS63">
        <v>0</v>
      </c>
      <c r="AT63">
        <v>0</v>
      </c>
      <c r="AU63">
        <v>30842.489395301749</v>
      </c>
    </row>
    <row r="64" spans="1:47"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row>
    <row r="65" spans="1:47" x14ac:dyDescent="0.25">
      <c r="A65" s="146"/>
      <c r="B65" s="1" t="s">
        <v>26</v>
      </c>
      <c r="C65" s="1">
        <v>24</v>
      </c>
      <c r="D65" s="1" t="s">
        <v>63</v>
      </c>
      <c r="E65">
        <v>8.9791515364180018E-7</v>
      </c>
      <c r="F65">
        <v>7.2328210519269821E-7</v>
      </c>
      <c r="G65">
        <v>4.8584476916023042E-7</v>
      </c>
      <c r="H65">
        <v>8.0920953164524489E-7</v>
      </c>
      <c r="I65">
        <v>1.2381181874080961E-6</v>
      </c>
      <c r="J65">
        <v>1.0641801888684441E-6</v>
      </c>
      <c r="K65">
        <v>5.4455583845989595E-7</v>
      </c>
      <c r="L65">
        <v>1.210209777013639E-6</v>
      </c>
      <c r="M65">
        <v>9.5149493194277747E-7</v>
      </c>
      <c r="N65">
        <v>4.508799763374353E-6</v>
      </c>
      <c r="O65">
        <v>1.9532528741660679E-6</v>
      </c>
      <c r="P65">
        <v>4.183174833457917E-7</v>
      </c>
      <c r="Q65">
        <v>2.8615151181788282E-7</v>
      </c>
      <c r="R65">
        <v>4.2035860977746261E-7</v>
      </c>
      <c r="S65">
        <v>0</v>
      </c>
      <c r="T65">
        <v>6.2843975059686481E-7</v>
      </c>
      <c r="U65">
        <v>0</v>
      </c>
      <c r="V65">
        <v>0</v>
      </c>
      <c r="W65">
        <v>2.9825110577004617E-7</v>
      </c>
      <c r="X65">
        <v>2.6328778458992327E-7</v>
      </c>
      <c r="Y65">
        <v>0</v>
      </c>
      <c r="Z65">
        <v>6.0791230879679172E-7</v>
      </c>
      <c r="AA65">
        <v>1.9188342533592629E-6</v>
      </c>
      <c r="AB65">
        <v>1.205864863612752E-5</v>
      </c>
      <c r="AC65">
        <v>0</v>
      </c>
      <c r="AD65">
        <v>0</v>
      </c>
      <c r="AE65">
        <v>0</v>
      </c>
      <c r="AF65">
        <v>0</v>
      </c>
      <c r="AG65">
        <v>0</v>
      </c>
      <c r="AH65">
        <v>7.5739244072041653E-10</v>
      </c>
      <c r="AI65">
        <v>0</v>
      </c>
      <c r="AJ65">
        <v>3.3088122224580317E-10</v>
      </c>
      <c r="AK65">
        <v>0</v>
      </c>
      <c r="AL65">
        <v>0</v>
      </c>
      <c r="AM65">
        <v>1.1561669188640169E-6</v>
      </c>
      <c r="AN65">
        <v>0</v>
      </c>
      <c r="AO65">
        <v>0</v>
      </c>
      <c r="AP65">
        <v>1.4379632409782541</v>
      </c>
      <c r="AQ65">
        <v>0</v>
      </c>
      <c r="AR65">
        <v>0</v>
      </c>
      <c r="AS65">
        <v>0</v>
      </c>
      <c r="AT65">
        <v>0</v>
      </c>
      <c r="AU65">
        <v>3.8767731070083249</v>
      </c>
    </row>
    <row r="66" spans="1:47" x14ac:dyDescent="0.25">
      <c r="A66" s="146"/>
      <c r="B66" s="1" t="s">
        <v>27</v>
      </c>
      <c r="C66" s="1">
        <v>25</v>
      </c>
      <c r="D66" s="1" t="s">
        <v>64</v>
      </c>
      <c r="E66">
        <v>2.4149585530654178E-8</v>
      </c>
      <c r="F66">
        <v>1.9478343136062219E-8</v>
      </c>
      <c r="G66">
        <v>1.3092576363522941E-8</v>
      </c>
      <c r="H66">
        <v>2.1725521832557311E-8</v>
      </c>
      <c r="I66">
        <v>3.3320527652955513E-8</v>
      </c>
      <c r="J66">
        <v>2.863949067691354E-8</v>
      </c>
      <c r="K66">
        <v>1.373739999946419E-8</v>
      </c>
      <c r="L66">
        <v>3.2596975279621781E-8</v>
      </c>
      <c r="M66">
        <v>2.5625945002772372E-8</v>
      </c>
      <c r="N66">
        <v>1.2129398372193271E-7</v>
      </c>
      <c r="O66">
        <v>1.091360267208278E-4</v>
      </c>
      <c r="P66">
        <v>1.096242903791841E-8</v>
      </c>
      <c r="Q66">
        <v>7.7458608753296135E-9</v>
      </c>
      <c r="R66">
        <v>1.131629610333042E-8</v>
      </c>
      <c r="S66">
        <v>0</v>
      </c>
      <c r="T66">
        <v>1.6925712167106349E-8</v>
      </c>
      <c r="U66">
        <v>0</v>
      </c>
      <c r="V66">
        <v>0</v>
      </c>
      <c r="W66">
        <v>1.141438009572245E-8</v>
      </c>
      <c r="X66">
        <v>1.409825099940921E-6</v>
      </c>
      <c r="Y66">
        <v>0</v>
      </c>
      <c r="Z66">
        <v>1.218564617962636E-4</v>
      </c>
      <c r="AA66">
        <v>5.1683762405908748E-8</v>
      </c>
      <c r="AB66">
        <v>3.2441287590613052E-7</v>
      </c>
      <c r="AC66">
        <v>0</v>
      </c>
      <c r="AD66">
        <v>0</v>
      </c>
      <c r="AE66">
        <v>0</v>
      </c>
      <c r="AF66">
        <v>0</v>
      </c>
      <c r="AG66">
        <v>0</v>
      </c>
      <c r="AH66">
        <v>0</v>
      </c>
      <c r="AI66">
        <v>0</v>
      </c>
      <c r="AJ66">
        <v>0</v>
      </c>
      <c r="AK66">
        <v>0</v>
      </c>
      <c r="AL66">
        <v>0</v>
      </c>
      <c r="AM66">
        <v>3.1007256195175737E-8</v>
      </c>
      <c r="AN66">
        <v>0</v>
      </c>
      <c r="AO66">
        <v>0</v>
      </c>
      <c r="AP66">
        <v>3.8756481393760367E-2</v>
      </c>
      <c r="AQ66">
        <v>0</v>
      </c>
      <c r="AR66">
        <v>0</v>
      </c>
      <c r="AS66">
        <v>0</v>
      </c>
      <c r="AT66">
        <v>0</v>
      </c>
      <c r="AU66">
        <v>6.6513722656615126</v>
      </c>
    </row>
    <row r="67" spans="1:47" x14ac:dyDescent="0.25">
      <c r="A67" s="146"/>
      <c r="B67" s="1" t="s">
        <v>28</v>
      </c>
      <c r="C67" s="1">
        <v>26</v>
      </c>
      <c r="D67" s="1" t="s">
        <v>65</v>
      </c>
      <c r="E67">
        <v>2.1133625771733199E-6</v>
      </c>
      <c r="F67">
        <v>1.7024170250432771E-6</v>
      </c>
      <c r="G67">
        <v>1.1436307117336299E-6</v>
      </c>
      <c r="H67">
        <v>1.9035903488532129E-6</v>
      </c>
      <c r="I67">
        <v>2.9137467688645508E-6</v>
      </c>
      <c r="J67">
        <v>2.5044071576184858E-6</v>
      </c>
      <c r="K67">
        <v>1.211887389103739E-6</v>
      </c>
      <c r="L67">
        <v>2.8484784037547369E-6</v>
      </c>
      <c r="M67">
        <v>2.239501603847259E-6</v>
      </c>
      <c r="N67">
        <v>1.0610278757861951E-5</v>
      </c>
      <c r="O67">
        <v>2.1143437123423499E-6</v>
      </c>
      <c r="P67">
        <v>9.5807302629722849E-7</v>
      </c>
      <c r="Q67">
        <v>6.7357312113614044E-7</v>
      </c>
      <c r="R67">
        <v>9.8931048910134816E-7</v>
      </c>
      <c r="S67">
        <v>0</v>
      </c>
      <c r="T67">
        <v>1.4791433047314719E-6</v>
      </c>
      <c r="U67">
        <v>0</v>
      </c>
      <c r="V67">
        <v>0</v>
      </c>
      <c r="W67">
        <v>7.019497388740244E-7</v>
      </c>
      <c r="X67">
        <v>6.1970120707003195E-7</v>
      </c>
      <c r="Y67">
        <v>0</v>
      </c>
      <c r="Z67">
        <v>1.430319316486424E-6</v>
      </c>
      <c r="AA67">
        <v>4.5163723368537348E-6</v>
      </c>
      <c r="AB67">
        <v>2.837683179301252E-5</v>
      </c>
      <c r="AC67">
        <v>0</v>
      </c>
      <c r="AD67">
        <v>0</v>
      </c>
      <c r="AE67">
        <v>0</v>
      </c>
      <c r="AF67">
        <v>0</v>
      </c>
      <c r="AG67">
        <v>0</v>
      </c>
      <c r="AH67">
        <v>1.782655282528589E-9</v>
      </c>
      <c r="AI67">
        <v>0</v>
      </c>
      <c r="AJ67">
        <v>6.7762161671396304E-10</v>
      </c>
      <c r="AK67">
        <v>0</v>
      </c>
      <c r="AL67">
        <v>0</v>
      </c>
      <c r="AM67">
        <v>2.7192789589410859E-6</v>
      </c>
      <c r="AN67">
        <v>0</v>
      </c>
      <c r="AO67">
        <v>0</v>
      </c>
      <c r="AP67">
        <v>68.260373080374848</v>
      </c>
      <c r="AQ67">
        <v>0</v>
      </c>
      <c r="AR67">
        <v>0</v>
      </c>
      <c r="AS67">
        <v>0</v>
      </c>
      <c r="AT67">
        <v>0</v>
      </c>
      <c r="AU67">
        <v>73.953934620003082</v>
      </c>
    </row>
    <row r="68" spans="1:47" x14ac:dyDescent="0.25">
      <c r="A68" s="146"/>
      <c r="B68" s="1" t="s">
        <v>29</v>
      </c>
      <c r="C68" s="1">
        <v>27</v>
      </c>
      <c r="D68" s="1" t="s">
        <v>66</v>
      </c>
      <c r="E68">
        <v>1.1507908722460091E-6</v>
      </c>
      <c r="F68">
        <v>9.2722977727619914E-7</v>
      </c>
      <c r="G68">
        <v>6.231690143265697E-7</v>
      </c>
      <c r="H68">
        <v>1.03331813643495E-6</v>
      </c>
      <c r="I68">
        <v>1.585549235533872E-6</v>
      </c>
      <c r="J68">
        <v>1.362803414205807E-6</v>
      </c>
      <c r="K68">
        <v>6.5232781862531698E-7</v>
      </c>
      <c r="L68">
        <v>1.55137534470512E-6</v>
      </c>
      <c r="M68">
        <v>1.2195820221595801E-6</v>
      </c>
      <c r="N68">
        <v>5.7718003073367074E-6</v>
      </c>
      <c r="O68">
        <v>4.3394258249798581E-4</v>
      </c>
      <c r="P68">
        <v>5.2173024246235995E-7</v>
      </c>
      <c r="Q68">
        <v>3.6703497506477882E-7</v>
      </c>
      <c r="R68">
        <v>5.3851577965489239E-7</v>
      </c>
      <c r="S68">
        <v>0</v>
      </c>
      <c r="T68">
        <v>8.0552672316592212E-7</v>
      </c>
      <c r="U68">
        <v>0</v>
      </c>
      <c r="V68">
        <v>0</v>
      </c>
      <c r="W68">
        <v>3.8222685622509041E-7</v>
      </c>
      <c r="X68">
        <v>3.3750669847961202E-7</v>
      </c>
      <c r="Y68">
        <v>0</v>
      </c>
      <c r="Z68">
        <v>7.7745649255749761E-7</v>
      </c>
      <c r="AA68">
        <v>2.4597654996145639E-6</v>
      </c>
      <c r="AB68">
        <v>1.543625711299498E-5</v>
      </c>
      <c r="AC68">
        <v>0</v>
      </c>
      <c r="AD68">
        <v>0</v>
      </c>
      <c r="AE68">
        <v>0</v>
      </c>
      <c r="AF68">
        <v>0</v>
      </c>
      <c r="AG68">
        <v>0</v>
      </c>
      <c r="AH68">
        <v>9.7081405418478275E-10</v>
      </c>
      <c r="AI68">
        <v>0</v>
      </c>
      <c r="AJ68">
        <v>2.129150774120863E-9</v>
      </c>
      <c r="AK68">
        <v>0</v>
      </c>
      <c r="AL68">
        <v>0</v>
      </c>
      <c r="AM68">
        <v>1.474467605925884E-6</v>
      </c>
      <c r="AN68">
        <v>0</v>
      </c>
      <c r="AO68">
        <v>0</v>
      </c>
      <c r="AP68">
        <v>1.8447544902398787</v>
      </c>
      <c r="AQ68">
        <v>0</v>
      </c>
      <c r="AR68">
        <v>0</v>
      </c>
      <c r="AS68">
        <v>0</v>
      </c>
      <c r="AT68">
        <v>0</v>
      </c>
      <c r="AU68">
        <v>11.130845485416391</v>
      </c>
    </row>
    <row r="69" spans="1:47" x14ac:dyDescent="0.25">
      <c r="A69" s="146"/>
      <c r="B69" s="1" t="s">
        <v>30</v>
      </c>
      <c r="C69" s="1">
        <v>28</v>
      </c>
      <c r="D69" s="1" t="s">
        <v>67</v>
      </c>
      <c r="E69">
        <v>2.1765530410378919E-7</v>
      </c>
      <c r="F69">
        <v>1.7516039621757121E-7</v>
      </c>
      <c r="G69">
        <v>1.174537965462171E-7</v>
      </c>
      <c r="H69">
        <v>1.9856064876618701E-7</v>
      </c>
      <c r="I69">
        <v>3.009165379155026E-7</v>
      </c>
      <c r="J69">
        <v>2.586408869915189E-7</v>
      </c>
      <c r="K69">
        <v>1.3895234457420651E-7</v>
      </c>
      <c r="L69">
        <v>2.9314019343856539E-7</v>
      </c>
      <c r="M69">
        <v>2.305661646606463E-7</v>
      </c>
      <c r="N69">
        <v>1.0972439110906329E-6</v>
      </c>
      <c r="O69">
        <v>4.7555905900783392E-7</v>
      </c>
      <c r="P69">
        <v>9.8647319147782105E-8</v>
      </c>
      <c r="Q69">
        <v>6.917595054115196E-8</v>
      </c>
      <c r="R69">
        <v>1.0203867938617189E-7</v>
      </c>
      <c r="S69">
        <v>0</v>
      </c>
      <c r="T69">
        <v>1.5226933419357119E-7</v>
      </c>
      <c r="U69">
        <v>0</v>
      </c>
      <c r="V69">
        <v>0</v>
      </c>
      <c r="W69">
        <v>7.2300894474869745E-8</v>
      </c>
      <c r="X69">
        <v>6.3776528490723546E-8</v>
      </c>
      <c r="Y69">
        <v>0</v>
      </c>
      <c r="Z69">
        <v>1.4843405412059859E-7</v>
      </c>
      <c r="AA69">
        <v>4.6478502154934418E-7</v>
      </c>
      <c r="AB69">
        <v>2.934718367911254E-6</v>
      </c>
      <c r="AC69">
        <v>0</v>
      </c>
      <c r="AD69">
        <v>0</v>
      </c>
      <c r="AE69">
        <v>0</v>
      </c>
      <c r="AF69">
        <v>0</v>
      </c>
      <c r="AG69">
        <v>0</v>
      </c>
      <c r="AH69">
        <v>0</v>
      </c>
      <c r="AI69">
        <v>0</v>
      </c>
      <c r="AJ69">
        <v>2.1180747918592669E-10</v>
      </c>
      <c r="AK69">
        <v>0</v>
      </c>
      <c r="AL69">
        <v>0</v>
      </c>
      <c r="AM69">
        <v>2.849161498312948E-7</v>
      </c>
      <c r="AN69">
        <v>0</v>
      </c>
      <c r="AO69">
        <v>0</v>
      </c>
      <c r="AP69">
        <v>0.34740851840704912</v>
      </c>
      <c r="AQ69">
        <v>0</v>
      </c>
      <c r="AR69">
        <v>0</v>
      </c>
      <c r="AS69">
        <v>0</v>
      </c>
      <c r="AT69">
        <v>0</v>
      </c>
      <c r="AU69">
        <v>0.93833922307492701</v>
      </c>
    </row>
    <row r="70" spans="1:47" x14ac:dyDescent="0.25">
      <c r="A70" s="146"/>
      <c r="B70" s="1" t="s">
        <v>31</v>
      </c>
      <c r="C70" s="1">
        <v>29</v>
      </c>
      <c r="D70" s="1" t="s">
        <v>68</v>
      </c>
      <c r="E70">
        <v>2.4331098180474821E-9</v>
      </c>
      <c r="F70">
        <v>1.9774485490458451E-9</v>
      </c>
      <c r="G70">
        <v>1.3323582343913119E-9</v>
      </c>
      <c r="H70">
        <v>2.2699981430103421E-9</v>
      </c>
      <c r="I70">
        <v>3.2243131951197611E-9</v>
      </c>
      <c r="J70">
        <v>2.9421493156178909E-9</v>
      </c>
      <c r="K70">
        <v>0</v>
      </c>
      <c r="L70">
        <v>3.3286899154725738E-9</v>
      </c>
      <c r="M70">
        <v>2.6187007110284801E-9</v>
      </c>
      <c r="N70">
        <v>1.2488997595973939E-8</v>
      </c>
      <c r="O70">
        <v>4.9938277004915227E-9</v>
      </c>
      <c r="P70">
        <v>1.126746101496832E-9</v>
      </c>
      <c r="Q70">
        <v>7.8469991040128279E-10</v>
      </c>
      <c r="R70">
        <v>1.1599805272948711E-9</v>
      </c>
      <c r="S70">
        <v>0</v>
      </c>
      <c r="T70">
        <v>1.7293420911797489E-9</v>
      </c>
      <c r="U70">
        <v>0</v>
      </c>
      <c r="V70">
        <v>0</v>
      </c>
      <c r="W70">
        <v>8.1069634811414181E-10</v>
      </c>
      <c r="X70">
        <v>7.2421426793802859E-10</v>
      </c>
      <c r="Y70">
        <v>0</v>
      </c>
      <c r="Z70">
        <v>1.663632568517322E-9</v>
      </c>
      <c r="AA70">
        <v>3.723994805670211E-9</v>
      </c>
      <c r="AB70">
        <v>3.3406863837273078E-8</v>
      </c>
      <c r="AC70">
        <v>0</v>
      </c>
      <c r="AD70">
        <v>0</v>
      </c>
      <c r="AE70">
        <v>0</v>
      </c>
      <c r="AF70">
        <v>0</v>
      </c>
      <c r="AG70">
        <v>0</v>
      </c>
      <c r="AH70">
        <v>0</v>
      </c>
      <c r="AI70">
        <v>0</v>
      </c>
      <c r="AJ70">
        <v>0</v>
      </c>
      <c r="AK70">
        <v>0</v>
      </c>
      <c r="AL70">
        <v>0</v>
      </c>
      <c r="AM70">
        <v>2.675156308102061E-9</v>
      </c>
      <c r="AN70">
        <v>0</v>
      </c>
      <c r="AO70">
        <v>0</v>
      </c>
      <c r="AP70">
        <v>3.9395708979480578E-3</v>
      </c>
      <c r="AQ70">
        <v>0</v>
      </c>
      <c r="AR70">
        <v>0</v>
      </c>
      <c r="AS70">
        <v>0</v>
      </c>
      <c r="AT70">
        <v>0</v>
      </c>
      <c r="AU70">
        <v>1.060979664274426E-2</v>
      </c>
    </row>
    <row r="71" spans="1:47" x14ac:dyDescent="0.25">
      <c r="A71" s="146"/>
      <c r="B71" s="1" t="s">
        <v>32</v>
      </c>
      <c r="C71" s="1">
        <v>30</v>
      </c>
      <c r="D71" s="1" t="s">
        <v>69</v>
      </c>
      <c r="E71">
        <v>1.1773108809935529E-6</v>
      </c>
      <c r="F71">
        <v>1.118100006305735E-6</v>
      </c>
      <c r="G71">
        <v>6.9668935506097236E-7</v>
      </c>
      <c r="H71">
        <v>2.3184117395554859E-6</v>
      </c>
      <c r="I71">
        <v>6.4943410743470882E-6</v>
      </c>
      <c r="J71">
        <v>2.542590437950603E-6</v>
      </c>
      <c r="K71">
        <v>2.9384376966178601E-5</v>
      </c>
      <c r="L71">
        <v>6.3650866552800747E-6</v>
      </c>
      <c r="M71">
        <v>1.920002986474074E-6</v>
      </c>
      <c r="N71">
        <v>1.1935165216032111E-5</v>
      </c>
      <c r="O71">
        <v>9.8403013152896923E-6</v>
      </c>
      <c r="P71">
        <v>1.5513924130073789E-6</v>
      </c>
      <c r="Q71">
        <v>3.6993695556052978E-7</v>
      </c>
      <c r="R71">
        <v>3.8054240351362318E-7</v>
      </c>
      <c r="S71">
        <v>0</v>
      </c>
      <c r="T71">
        <v>4.554178883615801E-7</v>
      </c>
      <c r="U71">
        <v>0</v>
      </c>
      <c r="V71">
        <v>0</v>
      </c>
      <c r="W71">
        <v>3.5138558260133832E-7</v>
      </c>
      <c r="X71">
        <v>4.4595482618248041E-7</v>
      </c>
      <c r="Y71">
        <v>6.308561296325327E-6</v>
      </c>
      <c r="Z71">
        <v>5.6202915753488266E-6</v>
      </c>
      <c r="AA71">
        <v>1.0101181590902831E-5</v>
      </c>
      <c r="AB71">
        <v>1.5990017110113579E-5</v>
      </c>
      <c r="AC71">
        <v>2.3914942510412671E-7</v>
      </c>
      <c r="AD71">
        <v>1.42762556296221E-7</v>
      </c>
      <c r="AE71">
        <v>9.6786419472348028E-7</v>
      </c>
      <c r="AF71">
        <v>3.439488014951942E-8</v>
      </c>
      <c r="AG71">
        <v>0</v>
      </c>
      <c r="AH71">
        <v>2.5120435768446609E-8</v>
      </c>
      <c r="AI71">
        <v>9.962758301164806E-8</v>
      </c>
      <c r="AJ71">
        <v>2.715557285974128E-6</v>
      </c>
      <c r="AK71">
        <v>0</v>
      </c>
      <c r="AL71">
        <v>1.773903561132298E-6</v>
      </c>
      <c r="AM71">
        <v>3.0688318052806819E-7</v>
      </c>
      <c r="AN71">
        <v>0</v>
      </c>
      <c r="AO71">
        <v>1.3021961833326849E-6</v>
      </c>
      <c r="AP71">
        <v>0</v>
      </c>
      <c r="AQ71">
        <v>0</v>
      </c>
      <c r="AR71">
        <v>0</v>
      </c>
      <c r="AS71">
        <v>0</v>
      </c>
      <c r="AT71">
        <v>0</v>
      </c>
      <c r="AU71">
        <v>4.5563020557011091</v>
      </c>
    </row>
    <row r="72" spans="1:47" x14ac:dyDescent="0.25">
      <c r="A72" s="146"/>
      <c r="B72" s="1" t="s">
        <v>33</v>
      </c>
      <c r="C72" s="1">
        <v>31</v>
      </c>
      <c r="D72" s="1" t="s">
        <v>70</v>
      </c>
      <c r="E72">
        <v>2.3016762664848371E-7</v>
      </c>
      <c r="F72">
        <v>1.854037708164478E-7</v>
      </c>
      <c r="G72">
        <v>1.2454876066703031E-7</v>
      </c>
      <c r="H72">
        <v>2.073574304781876E-7</v>
      </c>
      <c r="I72">
        <v>3.1734997706819811E-7</v>
      </c>
      <c r="J72">
        <v>2.7276684534977899E-7</v>
      </c>
      <c r="K72">
        <v>1.3207206202813619E-7</v>
      </c>
      <c r="L72">
        <v>3.1022629715182849E-7</v>
      </c>
      <c r="M72">
        <v>2.4390434074573551E-7</v>
      </c>
      <c r="N72">
        <v>1.155637065498101E-6</v>
      </c>
      <c r="O72">
        <v>2.1596313522130449E-5</v>
      </c>
      <c r="P72">
        <v>1.043439916251966E-7</v>
      </c>
      <c r="Q72">
        <v>7.3356433311523452E-8</v>
      </c>
      <c r="R72">
        <v>1.077485849776911E-7</v>
      </c>
      <c r="S72">
        <v>0</v>
      </c>
      <c r="T72">
        <v>1.6109343069197041E-7</v>
      </c>
      <c r="U72">
        <v>0</v>
      </c>
      <c r="V72">
        <v>0</v>
      </c>
      <c r="W72">
        <v>7.6451537731909328E-8</v>
      </c>
      <c r="X72">
        <v>6.7491368628989769E-8</v>
      </c>
      <c r="Y72">
        <v>0</v>
      </c>
      <c r="Z72">
        <v>1.557721414637065E-7</v>
      </c>
      <c r="AA72">
        <v>4.9187575457897331E-7</v>
      </c>
      <c r="AB72">
        <v>3.0907151291402598E-6</v>
      </c>
      <c r="AC72">
        <v>0</v>
      </c>
      <c r="AD72">
        <v>0</v>
      </c>
      <c r="AE72">
        <v>0</v>
      </c>
      <c r="AF72">
        <v>0</v>
      </c>
      <c r="AG72">
        <v>0</v>
      </c>
      <c r="AH72">
        <v>0</v>
      </c>
      <c r="AI72">
        <v>0</v>
      </c>
      <c r="AJ72">
        <v>7.5949597647879353E-11</v>
      </c>
      <c r="AK72">
        <v>0</v>
      </c>
      <c r="AL72">
        <v>0</v>
      </c>
      <c r="AM72">
        <v>2.9622824345126562E-7</v>
      </c>
      <c r="AN72">
        <v>0</v>
      </c>
      <c r="AO72">
        <v>0</v>
      </c>
      <c r="AP72">
        <v>0.36863577447102963</v>
      </c>
      <c r="AQ72">
        <v>0</v>
      </c>
      <c r="AR72">
        <v>0</v>
      </c>
      <c r="AS72">
        <v>0</v>
      </c>
      <c r="AT72">
        <v>0</v>
      </c>
      <c r="AU72">
        <v>1.29416887434914</v>
      </c>
    </row>
    <row r="73" spans="1:47" x14ac:dyDescent="0.25">
      <c r="A73" s="146"/>
      <c r="B73" s="1" t="s">
        <v>34</v>
      </c>
      <c r="C73" s="1">
        <v>32</v>
      </c>
      <c r="D73" s="1" t="s">
        <v>71</v>
      </c>
      <c r="E73">
        <v>7.1998814315490375E-5</v>
      </c>
      <c r="F73">
        <v>4.647371511274555E-4</v>
      </c>
      <c r="G73">
        <v>2.0373360278742869E-4</v>
      </c>
      <c r="H73">
        <v>3.3626261139762482E-3</v>
      </c>
      <c r="I73">
        <v>2.6582418424734712E-3</v>
      </c>
      <c r="J73">
        <v>5.4282063552822538E-4</v>
      </c>
      <c r="K73">
        <v>0.25508378744224203</v>
      </c>
      <c r="L73">
        <v>1.645331539338523E-2</v>
      </c>
      <c r="M73">
        <v>1.6116455656368591E-3</v>
      </c>
      <c r="N73">
        <v>2.8325393316846548E-3</v>
      </c>
      <c r="O73">
        <v>2.7847891335599428E-3</v>
      </c>
      <c r="P73">
        <v>3.8078262417506512E-4</v>
      </c>
      <c r="Q73">
        <v>3.1778796569958452E-5</v>
      </c>
      <c r="R73">
        <v>0</v>
      </c>
      <c r="S73">
        <v>0</v>
      </c>
      <c r="T73">
        <v>2.6947873327365032E-4</v>
      </c>
      <c r="U73">
        <v>5.0421076442594566E-4</v>
      </c>
      <c r="V73">
        <v>2.2197757225617151E-4</v>
      </c>
      <c r="W73">
        <v>1.3490612666925019E-4</v>
      </c>
      <c r="X73">
        <v>2.7628983524617532E-4</v>
      </c>
      <c r="Y73">
        <v>3.473425735352792E-2</v>
      </c>
      <c r="Z73">
        <v>3.7655984120733822E-2</v>
      </c>
      <c r="AA73">
        <v>2.611628856273833E-2</v>
      </c>
      <c r="AB73">
        <v>1.0117478600477361E-3</v>
      </c>
      <c r="AC73">
        <v>0.14067314876271181</v>
      </c>
      <c r="AD73">
        <v>0.33690467356137899</v>
      </c>
      <c r="AE73">
        <v>1.4339272544798969E-7</v>
      </c>
      <c r="AF73">
        <v>4.1928875738191478E-3</v>
      </c>
      <c r="AG73">
        <v>6.9743840660935771E-4</v>
      </c>
      <c r="AH73">
        <v>6.4731885443531961E-4</v>
      </c>
      <c r="AI73">
        <v>5.8937545255611469E-3</v>
      </c>
      <c r="AJ73">
        <v>4.4598530433297721E-2</v>
      </c>
      <c r="AK73">
        <v>0</v>
      </c>
      <c r="AL73">
        <v>4.2926911858317783E-2</v>
      </c>
      <c r="AM73">
        <v>1.4514607891427729E-4</v>
      </c>
      <c r="AN73">
        <v>0</v>
      </c>
      <c r="AO73">
        <v>0.1123749075129433</v>
      </c>
      <c r="AP73">
        <v>0</v>
      </c>
      <c r="AQ73">
        <v>0</v>
      </c>
      <c r="AR73">
        <v>0</v>
      </c>
      <c r="AS73">
        <v>0</v>
      </c>
      <c r="AT73">
        <v>0</v>
      </c>
      <c r="AU73">
        <v>7074.5818970691189</v>
      </c>
    </row>
    <row r="74" spans="1:47"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row>
    <row r="75" spans="1:47"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row>
    <row r="76" spans="1:47" x14ac:dyDescent="0.25">
      <c r="A76" s="146"/>
      <c r="B76" s="1" t="s">
        <v>37</v>
      </c>
      <c r="C76" s="1">
        <v>35</v>
      </c>
      <c r="D76" s="1" t="s">
        <v>74</v>
      </c>
      <c r="E76">
        <v>8.0725846667690802E-6</v>
      </c>
      <c r="F76">
        <v>3.2879066743409107E-5</v>
      </c>
      <c r="G76">
        <v>4.9770400373615263E-5</v>
      </c>
      <c r="H76">
        <v>1.078432867459148E-4</v>
      </c>
      <c r="I76">
        <v>2.1053113088255549E-4</v>
      </c>
      <c r="J76">
        <v>1.417145137744391E-4</v>
      </c>
      <c r="K76">
        <v>4.1119353249468038E-5</v>
      </c>
      <c r="L76">
        <v>1.056178686237356E-5</v>
      </c>
      <c r="M76">
        <v>9.8748213090722243E-5</v>
      </c>
      <c r="N76">
        <v>1.8714846821089831E-3</v>
      </c>
      <c r="O76">
        <v>8.1726907463705134E-4</v>
      </c>
      <c r="P76">
        <v>7.4175554147402038E-5</v>
      </c>
      <c r="Q76">
        <v>2.9162542159257599E-5</v>
      </c>
      <c r="R76">
        <v>1.5781507440627891E-5</v>
      </c>
      <c r="S76">
        <v>0</v>
      </c>
      <c r="T76">
        <v>2.761248135608246E-6</v>
      </c>
      <c r="U76">
        <v>3.3628504409383759E-5</v>
      </c>
      <c r="V76">
        <v>2.5073658136386601E-5</v>
      </c>
      <c r="W76">
        <v>4.0347373490074607E-5</v>
      </c>
      <c r="X76">
        <v>4.0410425462098713E-5</v>
      </c>
      <c r="Y76">
        <v>2.1575652420821449E-4</v>
      </c>
      <c r="Z76">
        <v>9.6664088062519186E-5</v>
      </c>
      <c r="AA76">
        <v>1.6416137697965081E-5</v>
      </c>
      <c r="AB76">
        <v>2.4005969190570679E-5</v>
      </c>
      <c r="AC76">
        <v>2.1409442899083879E-6</v>
      </c>
      <c r="AD76">
        <v>2.065744594217965E-6</v>
      </c>
      <c r="AE76">
        <v>7.9368088940350395E-6</v>
      </c>
      <c r="AF76">
        <v>9.7020651777193512E-6</v>
      </c>
      <c r="AG76">
        <v>2.8592384588812281E-7</v>
      </c>
      <c r="AH76">
        <v>1.6737820261713339E-5</v>
      </c>
      <c r="AI76">
        <v>2.6814982198524032E-6</v>
      </c>
      <c r="AJ76">
        <v>3.5448310683026733E-5</v>
      </c>
      <c r="AK76">
        <v>0</v>
      </c>
      <c r="AL76">
        <v>3.299867550868617E-5</v>
      </c>
      <c r="AM76">
        <v>7.7777936245988376E-4</v>
      </c>
      <c r="AN76">
        <v>0</v>
      </c>
      <c r="AO76">
        <v>1.6558901348098661E-6</v>
      </c>
      <c r="AP76">
        <v>65.112368548343511</v>
      </c>
      <c r="AQ76">
        <v>0</v>
      </c>
      <c r="AR76">
        <v>4.4611379557764055</v>
      </c>
      <c r="AS76">
        <v>0</v>
      </c>
      <c r="AT76">
        <v>0</v>
      </c>
      <c r="AU76">
        <v>329.39962507515878</v>
      </c>
    </row>
    <row r="77" spans="1:47"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row>
    <row r="78" spans="1:47"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row>
    <row r="79" spans="1:47" x14ac:dyDescent="0.25">
      <c r="A79" s="146" t="s">
        <v>93</v>
      </c>
      <c r="B79" s="1" t="s">
        <v>3</v>
      </c>
      <c r="C79" s="1" t="s">
        <v>3</v>
      </c>
      <c r="D79" s="1" t="s">
        <v>40</v>
      </c>
      <c r="E79">
        <f t="shared" ref="E79:AT85" si="0">E5+E42</f>
        <v>0.12640022835364928</v>
      </c>
      <c r="F79">
        <f t="shared" si="0"/>
        <v>0.2039388979801397</v>
      </c>
      <c r="G79">
        <f t="shared" si="0"/>
        <v>2.0002621925795124E-5</v>
      </c>
      <c r="H79">
        <f t="shared" si="0"/>
        <v>5.3570778873860507E-10</v>
      </c>
      <c r="I79">
        <f t="shared" si="0"/>
        <v>9.6694417173680866E-11</v>
      </c>
      <c r="J79">
        <f t="shared" si="0"/>
        <v>1.1488777347166365E-3</v>
      </c>
      <c r="K79">
        <f t="shared" si="0"/>
        <v>1.305479585490332E-5</v>
      </c>
      <c r="L79">
        <f t="shared" si="0"/>
        <v>2.0922838499473769E-4</v>
      </c>
      <c r="M79">
        <f t="shared" si="0"/>
        <v>6.0681958381408603E-4</v>
      </c>
      <c r="N79">
        <f t="shared" si="0"/>
        <v>2.4604655716618802E-10</v>
      </c>
      <c r="O79">
        <f t="shared" si="0"/>
        <v>3.5332548622200628E-10</v>
      </c>
      <c r="P79">
        <f t="shared" si="0"/>
        <v>2.7263850421955032E-3</v>
      </c>
      <c r="Q79">
        <f t="shared" si="0"/>
        <v>3.8681075383439983E-3</v>
      </c>
      <c r="R79">
        <f t="shared" si="0"/>
        <v>8.3061323661365143E-7</v>
      </c>
      <c r="S79">
        <f t="shared" si="0"/>
        <v>0</v>
      </c>
      <c r="T79">
        <f t="shared" si="0"/>
        <v>1.1687783161665828E-6</v>
      </c>
      <c r="U79">
        <f t="shared" si="0"/>
        <v>5.4270980568275432E-9</v>
      </c>
      <c r="V79">
        <f t="shared" si="0"/>
        <v>1.1126273482939809E-8</v>
      </c>
      <c r="W79">
        <f t="shared" si="0"/>
        <v>3.9168974798748306E-4</v>
      </c>
      <c r="X79">
        <f t="shared" si="0"/>
        <v>2.5106595583979313E-4</v>
      </c>
      <c r="Y79">
        <f t="shared" si="0"/>
        <v>0</v>
      </c>
      <c r="Z79">
        <f t="shared" si="0"/>
        <v>2.318074943296377E-6</v>
      </c>
      <c r="AA79">
        <f t="shared" si="0"/>
        <v>3.3011153773540694E-4</v>
      </c>
      <c r="AB79">
        <f t="shared" si="0"/>
        <v>2.1409134247771139E-4</v>
      </c>
      <c r="AC79">
        <f t="shared" si="0"/>
        <v>6.2180337278433919E-5</v>
      </c>
      <c r="AD79">
        <f t="shared" si="0"/>
        <v>2.2644580390503827E-4</v>
      </c>
      <c r="AE79">
        <f t="shared" si="0"/>
        <v>6.3399461953178484E-4</v>
      </c>
      <c r="AF79">
        <f t="shared" si="0"/>
        <v>1.939227174662443E-5</v>
      </c>
      <c r="AG79">
        <f t="shared" si="0"/>
        <v>0</v>
      </c>
      <c r="AH79">
        <f t="shared" si="0"/>
        <v>2.9057832219821092E-4</v>
      </c>
      <c r="AI79">
        <f t="shared" si="0"/>
        <v>2.2417332256622199E-3</v>
      </c>
      <c r="AJ79">
        <f t="shared" si="0"/>
        <v>3.0720899486127334E-4</v>
      </c>
      <c r="AK79">
        <f t="shared" si="0"/>
        <v>0</v>
      </c>
      <c r="AL79">
        <f t="shared" si="0"/>
        <v>3.0986689638738349E-4</v>
      </c>
      <c r="AM79">
        <f t="shared" si="0"/>
        <v>1.8409759020186065E-4</v>
      </c>
      <c r="AN79">
        <f t="shared" si="0"/>
        <v>0</v>
      </c>
      <c r="AO79">
        <f t="shared" si="0"/>
        <v>1.0463741113910139E-3</v>
      </c>
      <c r="AP79">
        <f t="shared" si="0"/>
        <v>36101.408731671218</v>
      </c>
      <c r="AQ79">
        <f t="shared" si="0"/>
        <v>0</v>
      </c>
      <c r="AR79">
        <f t="shared" si="0"/>
        <v>2067.1926040828753</v>
      </c>
      <c r="AS79">
        <f t="shared" si="0"/>
        <v>19283.935097530291</v>
      </c>
      <c r="AT79">
        <f t="shared" si="0"/>
        <v>86438.205940186788</v>
      </c>
      <c r="AU79">
        <f t="shared" ref="AU79:AU96" si="1">AU5+AU42</f>
        <v>19913.401230828789</v>
      </c>
    </row>
    <row r="80" spans="1:47" x14ac:dyDescent="0.25">
      <c r="A80" s="146"/>
      <c r="B80" s="1" t="s">
        <v>4</v>
      </c>
      <c r="C80" s="1" t="s">
        <v>4</v>
      </c>
      <c r="D80" s="1" t="s">
        <v>41</v>
      </c>
      <c r="E80">
        <f t="shared" ref="E80:S80" si="2">E6+E43</f>
        <v>5.9899959820669112E-2</v>
      </c>
      <c r="F80">
        <f t="shared" si="2"/>
        <v>0.12503618314339138</v>
      </c>
      <c r="G80">
        <f t="shared" si="2"/>
        <v>1.9009282574708056E-3</v>
      </c>
      <c r="H80">
        <f t="shared" si="2"/>
        <v>3.6427857252601802E-4</v>
      </c>
      <c r="I80">
        <f t="shared" si="2"/>
        <v>2.993540285925324E-3</v>
      </c>
      <c r="J80">
        <f t="shared" si="2"/>
        <v>6.9331138543124527E-3</v>
      </c>
      <c r="K80">
        <f t="shared" si="2"/>
        <v>1.2124983325283297E-4</v>
      </c>
      <c r="L80">
        <f t="shared" si="2"/>
        <v>3.0252742863218988E-2</v>
      </c>
      <c r="M80">
        <f t="shared" si="2"/>
        <v>1.5715048773563625E-2</v>
      </c>
      <c r="N80">
        <f t="shared" si="2"/>
        <v>5.5038762680472194E-3</v>
      </c>
      <c r="O80">
        <f t="shared" si="2"/>
        <v>3.5808712212789002E-5</v>
      </c>
      <c r="P80">
        <f t="shared" si="2"/>
        <v>2.9672207605154202E-3</v>
      </c>
      <c r="Q80">
        <f t="shared" si="2"/>
        <v>2.2979445786008327E-3</v>
      </c>
      <c r="R80">
        <f t="shared" si="2"/>
        <v>6.1898761796733029E-4</v>
      </c>
      <c r="S80">
        <f t="shared" si="2"/>
        <v>0</v>
      </c>
      <c r="T80">
        <f t="shared" si="0"/>
        <v>9.4917552548449068E-4</v>
      </c>
      <c r="U80">
        <f t="shared" si="0"/>
        <v>2.8173835228354799E-3</v>
      </c>
      <c r="V80">
        <f t="shared" si="0"/>
        <v>7.4908208783466181E-3</v>
      </c>
      <c r="W80">
        <f t="shared" si="0"/>
        <v>1.0277227958896422E-2</v>
      </c>
      <c r="X80">
        <f t="shared" si="0"/>
        <v>8.079046776279717E-3</v>
      </c>
      <c r="Y80">
        <f t="shared" si="0"/>
        <v>8.6234286702671615E-4</v>
      </c>
      <c r="Z80">
        <f t="shared" si="0"/>
        <v>2.9652943303145945E-3</v>
      </c>
      <c r="AA80">
        <f t="shared" si="0"/>
        <v>4.7969494392726783E-2</v>
      </c>
      <c r="AB80">
        <f t="shared" si="0"/>
        <v>1.7205569736102673E-4</v>
      </c>
      <c r="AC80">
        <f t="shared" si="0"/>
        <v>2.7779149212050166E-3</v>
      </c>
      <c r="AD80">
        <f t="shared" si="0"/>
        <v>4.3802389602957308E-3</v>
      </c>
      <c r="AE80">
        <f t="shared" si="0"/>
        <v>5.2046067941814737E-3</v>
      </c>
      <c r="AF80">
        <f t="shared" si="0"/>
        <v>2.0725769773499382E-6</v>
      </c>
      <c r="AG80">
        <f t="shared" si="0"/>
        <v>0</v>
      </c>
      <c r="AH80">
        <f t="shared" si="0"/>
        <v>4.121189145088381E-5</v>
      </c>
      <c r="AI80">
        <f t="shared" si="0"/>
        <v>3.0356236617210238E-3</v>
      </c>
      <c r="AJ80">
        <f t="shared" si="0"/>
        <v>1.0692329120430234E-3</v>
      </c>
      <c r="AK80">
        <f t="shared" si="0"/>
        <v>0</v>
      </c>
      <c r="AL80">
        <f t="shared" si="0"/>
        <v>1.0809415798603667E-3</v>
      </c>
      <c r="AM80">
        <f t="shared" si="0"/>
        <v>9.967876476241859E-4</v>
      </c>
      <c r="AN80">
        <f t="shared" si="0"/>
        <v>0</v>
      </c>
      <c r="AO80">
        <f t="shared" si="0"/>
        <v>3.3597653342031441E-3</v>
      </c>
      <c r="AP80">
        <f t="shared" si="0"/>
        <v>97081.641955232932</v>
      </c>
      <c r="AQ80">
        <f t="shared" si="0"/>
        <v>338.05363384997167</v>
      </c>
      <c r="AR80">
        <f t="shared" si="0"/>
        <v>0</v>
      </c>
      <c r="AS80">
        <f t="shared" si="0"/>
        <v>61742.292389954921</v>
      </c>
      <c r="AT80">
        <f t="shared" si="0"/>
        <v>170024.33740608321</v>
      </c>
      <c r="AU80">
        <f t="shared" si="1"/>
        <v>46928.126369558122</v>
      </c>
    </row>
    <row r="81" spans="1:47" x14ac:dyDescent="0.25">
      <c r="A81" s="146"/>
      <c r="B81" s="1" t="s">
        <v>5</v>
      </c>
      <c r="C81" s="1" t="s">
        <v>5</v>
      </c>
      <c r="D81" s="1" t="s">
        <v>42</v>
      </c>
      <c r="E81">
        <f t="shared" si="0"/>
        <v>2.464445602970107E-3</v>
      </c>
      <c r="F81">
        <f t="shared" si="0"/>
        <v>7.9967922045957526E-4</v>
      </c>
      <c r="G81">
        <f t="shared" si="0"/>
        <v>1.3025861805136586E-2</v>
      </c>
      <c r="H81">
        <f t="shared" si="0"/>
        <v>4.1936577979981976E-4</v>
      </c>
      <c r="I81">
        <f t="shared" si="0"/>
        <v>5.02046906092213E-4</v>
      </c>
      <c r="J81">
        <f t="shared" si="0"/>
        <v>2.8437252562054012E-4</v>
      </c>
      <c r="K81">
        <f t="shared" si="0"/>
        <v>2.751179784374844E-5</v>
      </c>
      <c r="L81">
        <f t="shared" si="0"/>
        <v>5.7064963504034854E-4</v>
      </c>
      <c r="M81">
        <f t="shared" si="0"/>
        <v>2.0079015090809955E-4</v>
      </c>
      <c r="N81">
        <f t="shared" si="0"/>
        <v>7.8826925366392244E-5</v>
      </c>
      <c r="O81">
        <f t="shared" si="0"/>
        <v>4.2307100881812398E-5</v>
      </c>
      <c r="P81">
        <f t="shared" si="0"/>
        <v>3.5457791432624277E-3</v>
      </c>
      <c r="Q81">
        <f t="shared" si="0"/>
        <v>5.2490712503733045E-4</v>
      </c>
      <c r="R81">
        <f t="shared" si="0"/>
        <v>3.1135188530133721E-6</v>
      </c>
      <c r="S81">
        <f t="shared" si="0"/>
        <v>0</v>
      </c>
      <c r="T81">
        <f t="shared" si="0"/>
        <v>3.3935044195113339E-4</v>
      </c>
      <c r="U81">
        <f t="shared" si="0"/>
        <v>9.4507137195515506E-4</v>
      </c>
      <c r="V81">
        <f t="shared" si="0"/>
        <v>1.3856246953751036E-3</v>
      </c>
      <c r="W81">
        <f t="shared" si="0"/>
        <v>1.1094136606165281E-3</v>
      </c>
      <c r="X81">
        <f t="shared" si="0"/>
        <v>1.2427810842213518E-3</v>
      </c>
      <c r="Y81">
        <f t="shared" si="0"/>
        <v>6.878574400206117E-6</v>
      </c>
      <c r="Z81">
        <f t="shared" si="0"/>
        <v>3.7313204932954287E-5</v>
      </c>
      <c r="AA81">
        <f t="shared" si="0"/>
        <v>8.9984873224342699E-4</v>
      </c>
      <c r="AB81">
        <f t="shared" si="0"/>
        <v>1.8645160086875487E-5</v>
      </c>
      <c r="AC81">
        <f t="shared" si="0"/>
        <v>1.3327780150786997E-6</v>
      </c>
      <c r="AD81">
        <f t="shared" si="0"/>
        <v>1.0631205453880621E-6</v>
      </c>
      <c r="AE81">
        <f t="shared" si="0"/>
        <v>5.8071992051304783E-6</v>
      </c>
      <c r="AF81">
        <f t="shared" si="0"/>
        <v>1.0568746317257408E-6</v>
      </c>
      <c r="AG81">
        <f t="shared" si="0"/>
        <v>1.6986777165630237E-7</v>
      </c>
      <c r="AH81">
        <f t="shared" si="0"/>
        <v>7.8331369046512519E-6</v>
      </c>
      <c r="AI81">
        <f t="shared" si="0"/>
        <v>1.5717981170233122E-6</v>
      </c>
      <c r="AJ81">
        <f t="shared" si="0"/>
        <v>2.5021347450041308E-4</v>
      </c>
      <c r="AK81">
        <f t="shared" si="0"/>
        <v>0</v>
      </c>
      <c r="AL81">
        <f t="shared" si="0"/>
        <v>2.5279438877443569E-4</v>
      </c>
      <c r="AM81">
        <f t="shared" si="0"/>
        <v>8.4719111897712325E-4</v>
      </c>
      <c r="AN81">
        <f t="shared" si="0"/>
        <v>0</v>
      </c>
      <c r="AO81">
        <f t="shared" si="0"/>
        <v>8.8708407607597524E-7</v>
      </c>
      <c r="AP81">
        <f t="shared" si="0"/>
        <v>59017.702100749826</v>
      </c>
      <c r="AQ81">
        <f t="shared" si="0"/>
        <v>0</v>
      </c>
      <c r="AR81">
        <f t="shared" si="0"/>
        <v>36352.098775916929</v>
      </c>
      <c r="AS81">
        <f t="shared" si="0"/>
        <v>61693.842441439068</v>
      </c>
      <c r="AT81">
        <f t="shared" si="0"/>
        <v>101934.6276383128</v>
      </c>
      <c r="AU81">
        <f t="shared" si="1"/>
        <v>61552.201734782437</v>
      </c>
    </row>
    <row r="82" spans="1:47" x14ac:dyDescent="0.25">
      <c r="A82" s="146"/>
      <c r="B82" s="1" t="s">
        <v>6</v>
      </c>
      <c r="C82" s="1" t="s">
        <v>6</v>
      </c>
      <c r="D82" s="1" t="s">
        <v>43</v>
      </c>
      <c r="E82">
        <f t="shared" si="0"/>
        <v>2.3733264575820949E-3</v>
      </c>
      <c r="F82">
        <f t="shared" si="0"/>
        <v>1.6342631521650171E-3</v>
      </c>
      <c r="G82">
        <f t="shared" si="0"/>
        <v>6.7008906786294956E-3</v>
      </c>
      <c r="H82">
        <f t="shared" si="0"/>
        <v>7.4781252510855607E-3</v>
      </c>
      <c r="I82">
        <f t="shared" si="0"/>
        <v>5.0318737116298077E-4</v>
      </c>
      <c r="J82">
        <f t="shared" si="0"/>
        <v>7.559833825096727E-4</v>
      </c>
      <c r="K82">
        <f t="shared" si="0"/>
        <v>2.710842467212039E-6</v>
      </c>
      <c r="L82">
        <f t="shared" si="0"/>
        <v>6.0693891485732411E-3</v>
      </c>
      <c r="M82">
        <f t="shared" si="0"/>
        <v>2.3852945259703554E-3</v>
      </c>
      <c r="N82">
        <f t="shared" si="0"/>
        <v>9.7085699123482017E-5</v>
      </c>
      <c r="O82">
        <f t="shared" si="0"/>
        <v>1.1569956306910705E-5</v>
      </c>
      <c r="P82">
        <f t="shared" si="0"/>
        <v>2.9265648247778055E-3</v>
      </c>
      <c r="Q82">
        <f t="shared" si="0"/>
        <v>9.2033694598707286E-4</v>
      </c>
      <c r="R82">
        <f t="shared" si="0"/>
        <v>2.5948007723731497E-6</v>
      </c>
      <c r="S82">
        <f t="shared" si="0"/>
        <v>0</v>
      </c>
      <c r="T82">
        <f t="shared" si="0"/>
        <v>1.876556429024548E-4</v>
      </c>
      <c r="U82">
        <f t="shared" si="0"/>
        <v>7.000382391162366E-5</v>
      </c>
      <c r="V82">
        <f t="shared" si="0"/>
        <v>7.6364203262892767E-5</v>
      </c>
      <c r="W82">
        <f t="shared" si="0"/>
        <v>3.9228898421454571E-4</v>
      </c>
      <c r="X82">
        <f t="shared" si="0"/>
        <v>5.1014095671800665E-4</v>
      </c>
      <c r="Y82">
        <f t="shared" si="0"/>
        <v>1.0396787286608948E-4</v>
      </c>
      <c r="Z82">
        <f t="shared" si="0"/>
        <v>7.3439695178892806E-4</v>
      </c>
      <c r="AA82">
        <f t="shared" si="0"/>
        <v>1.1680530871558681E-2</v>
      </c>
      <c r="AB82">
        <f t="shared" si="0"/>
        <v>1.0101817869080004E-5</v>
      </c>
      <c r="AC82">
        <f t="shared" si="0"/>
        <v>5.0789312965490117E-5</v>
      </c>
      <c r="AD82">
        <f t="shared" si="0"/>
        <v>9.6678100904520903E-5</v>
      </c>
      <c r="AE82">
        <f t="shared" si="0"/>
        <v>1.1780821586244349E-4</v>
      </c>
      <c r="AF82">
        <f t="shared" si="0"/>
        <v>7.4034811606501981E-7</v>
      </c>
      <c r="AG82">
        <f t="shared" si="0"/>
        <v>0</v>
      </c>
      <c r="AH82">
        <f t="shared" si="0"/>
        <v>1.8173116348864035E-6</v>
      </c>
      <c r="AI82">
        <f t="shared" si="0"/>
        <v>5.4257278989704751E-5</v>
      </c>
      <c r="AJ82">
        <f t="shared" si="0"/>
        <v>2.7980840568183144E-6</v>
      </c>
      <c r="AK82">
        <f t="shared" si="0"/>
        <v>0</v>
      </c>
      <c r="AL82">
        <f t="shared" si="0"/>
        <v>2.9178531322892603E-6</v>
      </c>
      <c r="AM82">
        <f t="shared" si="0"/>
        <v>2.5988209773517013E-4</v>
      </c>
      <c r="AN82">
        <f t="shared" si="0"/>
        <v>0</v>
      </c>
      <c r="AO82">
        <f t="shared" si="0"/>
        <v>4.6241989787140737E-5</v>
      </c>
      <c r="AP82">
        <f t="shared" si="0"/>
        <v>0</v>
      </c>
      <c r="AQ82">
        <f t="shared" si="0"/>
        <v>0</v>
      </c>
      <c r="AR82">
        <f t="shared" si="0"/>
        <v>4.8881549211814016E-4</v>
      </c>
      <c r="AS82">
        <f t="shared" si="0"/>
        <v>3339.7659416551251</v>
      </c>
      <c r="AT82">
        <f t="shared" si="0"/>
        <v>5435.9443360202276</v>
      </c>
      <c r="AU82">
        <f t="shared" si="1"/>
        <v>2223.0086770054231</v>
      </c>
    </row>
    <row r="83" spans="1:47" x14ac:dyDescent="0.25">
      <c r="A83" s="146"/>
      <c r="B83" s="1" t="s">
        <v>7</v>
      </c>
      <c r="C83" s="1" t="s">
        <v>7</v>
      </c>
      <c r="D83" s="1" t="s">
        <v>44</v>
      </c>
      <c r="E83">
        <f t="shared" si="0"/>
        <v>1.1953240495338067E-3</v>
      </c>
      <c r="F83">
        <f t="shared" si="0"/>
        <v>4.4923188974862099E-4</v>
      </c>
      <c r="G83">
        <f t="shared" si="0"/>
        <v>2.3644775005916708E-3</v>
      </c>
      <c r="H83">
        <f t="shared" si="0"/>
        <v>1.0418944902414587E-2</v>
      </c>
      <c r="I83">
        <f t="shared" si="0"/>
        <v>9.9053942384027011E-2</v>
      </c>
      <c r="J83">
        <f t="shared" si="0"/>
        <v>5.2328473300515121E-4</v>
      </c>
      <c r="K83">
        <f t="shared" si="0"/>
        <v>1.6872532512498566E-4</v>
      </c>
      <c r="L83">
        <f t="shared" si="0"/>
        <v>7.5391958871409617E-4</v>
      </c>
      <c r="M83">
        <f t="shared" si="0"/>
        <v>8.2162836548428913E-4</v>
      </c>
      <c r="N83">
        <f t="shared" si="0"/>
        <v>2.5877087206370459E-3</v>
      </c>
      <c r="O83">
        <f t="shared" si="0"/>
        <v>2.2649137287924226E-2</v>
      </c>
      <c r="P83">
        <f t="shared" si="0"/>
        <v>1.8161278014820073E-3</v>
      </c>
      <c r="Q83">
        <f t="shared" si="0"/>
        <v>5.299397185499357E-2</v>
      </c>
      <c r="R83">
        <f t="shared" si="0"/>
        <v>3.8300751065949494E-7</v>
      </c>
      <c r="S83">
        <f t="shared" si="0"/>
        <v>0</v>
      </c>
      <c r="T83">
        <f t="shared" si="0"/>
        <v>6.5420674811822205E-4</v>
      </c>
      <c r="U83">
        <f t="shared" si="0"/>
        <v>5.4930170019973574E-4</v>
      </c>
      <c r="V83">
        <f t="shared" si="0"/>
        <v>4.2392195258511108E-7</v>
      </c>
      <c r="W83">
        <f t="shared" si="0"/>
        <v>2.0855670009656743E-4</v>
      </c>
      <c r="X83">
        <f t="shared" si="0"/>
        <v>7.0267568352544506E-4</v>
      </c>
      <c r="Y83">
        <f t="shared" si="0"/>
        <v>6.4482888570190544E-4</v>
      </c>
      <c r="Z83">
        <f t="shared" si="0"/>
        <v>3.9915366120475259E-4</v>
      </c>
      <c r="AA83">
        <f t="shared" si="0"/>
        <v>1.1949540933388475E-3</v>
      </c>
      <c r="AB83">
        <f t="shared" si="0"/>
        <v>9.2004385665771574E-4</v>
      </c>
      <c r="AC83">
        <f t="shared" si="0"/>
        <v>4.7894408553297529E-5</v>
      </c>
      <c r="AD83">
        <f t="shared" si="0"/>
        <v>5.93776183572275E-5</v>
      </c>
      <c r="AE83">
        <f t="shared" si="0"/>
        <v>6.3492299892308379E-4</v>
      </c>
      <c r="AF83">
        <f t="shared" si="0"/>
        <v>5.3328363138725287E-4</v>
      </c>
      <c r="AG83">
        <f t="shared" si="0"/>
        <v>1.8631711343086884E-5</v>
      </c>
      <c r="AH83">
        <f t="shared" si="0"/>
        <v>3.6334013592223807E-3</v>
      </c>
      <c r="AI83">
        <f t="shared" si="0"/>
        <v>6.7242175098519483E-5</v>
      </c>
      <c r="AJ83">
        <f t="shared" si="0"/>
        <v>1.4810428231387052E-2</v>
      </c>
      <c r="AK83">
        <f t="shared" si="0"/>
        <v>0</v>
      </c>
      <c r="AL83">
        <f t="shared" si="0"/>
        <v>1.4931821072811017E-2</v>
      </c>
      <c r="AM83">
        <f t="shared" si="0"/>
        <v>6.6788721018875945E-3</v>
      </c>
      <c r="AN83">
        <f t="shared" si="0"/>
        <v>0</v>
      </c>
      <c r="AO83">
        <f t="shared" si="0"/>
        <v>1.5007589807647858E-4</v>
      </c>
      <c r="AP83">
        <f t="shared" si="0"/>
        <v>3855.6870459373781</v>
      </c>
      <c r="AQ83">
        <f t="shared" si="0"/>
        <v>0</v>
      </c>
      <c r="AR83">
        <f t="shared" si="0"/>
        <v>0.4550543284598989</v>
      </c>
      <c r="AS83">
        <f t="shared" si="0"/>
        <v>3286.4062093040811</v>
      </c>
      <c r="AT83">
        <f t="shared" si="0"/>
        <v>22832.879662468051</v>
      </c>
      <c r="AU83">
        <f t="shared" si="1"/>
        <v>5084.841454774496</v>
      </c>
    </row>
    <row r="84" spans="1:47" x14ac:dyDescent="0.25">
      <c r="A84" s="146"/>
      <c r="B84" s="1" t="s">
        <v>8</v>
      </c>
      <c r="C84" s="1" t="s">
        <v>8</v>
      </c>
      <c r="D84" s="1" t="s">
        <v>45</v>
      </c>
      <c r="E84">
        <f t="shared" si="0"/>
        <v>4.8727907897047236E-3</v>
      </c>
      <c r="F84">
        <f t="shared" si="0"/>
        <v>6.9739084405008554E-3</v>
      </c>
      <c r="G84">
        <f t="shared" si="0"/>
        <v>1.9925872731541825E-3</v>
      </c>
      <c r="H84">
        <f t="shared" si="0"/>
        <v>1.0517537374878047E-2</v>
      </c>
      <c r="I84">
        <f t="shared" si="0"/>
        <v>5.6608798697016446E-3</v>
      </c>
      <c r="J84">
        <f t="shared" si="0"/>
        <v>0.12675575887866031</v>
      </c>
      <c r="K84">
        <f t="shared" si="0"/>
        <v>3.0431515254044318E-3</v>
      </c>
      <c r="L84">
        <f t="shared" si="0"/>
        <v>6.7619947982505303E-3</v>
      </c>
      <c r="M84">
        <f t="shared" si="0"/>
        <v>1.7517502536276701E-2</v>
      </c>
      <c r="N84">
        <f t="shared" si="0"/>
        <v>7.1820741397435675E-4</v>
      </c>
      <c r="O84">
        <f t="shared" si="0"/>
        <v>1.1826994065863578E-3</v>
      </c>
      <c r="P84">
        <f t="shared" si="0"/>
        <v>3.7052572060841211E-3</v>
      </c>
      <c r="Q84">
        <f t="shared" si="0"/>
        <v>2.1521772487324356E-3</v>
      </c>
      <c r="R84">
        <f t="shared" si="0"/>
        <v>7.0894199724495734E-5</v>
      </c>
      <c r="S84">
        <f t="shared" si="0"/>
        <v>0</v>
      </c>
      <c r="T84">
        <f t="shared" si="0"/>
        <v>5.5299190087972137E-4</v>
      </c>
      <c r="U84">
        <f t="shared" si="0"/>
        <v>1.5267587280270362E-3</v>
      </c>
      <c r="V84">
        <f t="shared" si="0"/>
        <v>6.5561141392250094E-4</v>
      </c>
      <c r="W84">
        <f t="shared" si="0"/>
        <v>7.5355040397068898E-3</v>
      </c>
      <c r="X84">
        <f t="shared" si="0"/>
        <v>6.0657333054421215E-3</v>
      </c>
      <c r="Y84">
        <f t="shared" si="0"/>
        <v>5.6299931005119209E-4</v>
      </c>
      <c r="Z84">
        <f t="shared" si="0"/>
        <v>3.9950860620414606E-3</v>
      </c>
      <c r="AA84">
        <f t="shared" si="0"/>
        <v>1.0272154410667367E-2</v>
      </c>
      <c r="AB84">
        <f t="shared" si="0"/>
        <v>7.0911693173691752E-4</v>
      </c>
      <c r="AC84">
        <f t="shared" si="0"/>
        <v>6.7436888022727776E-5</v>
      </c>
      <c r="AD84">
        <f t="shared" si="0"/>
        <v>7.5499054371929041E-5</v>
      </c>
      <c r="AE84">
        <f t="shared" si="0"/>
        <v>4.1000864358603175E-4</v>
      </c>
      <c r="AF84">
        <f t="shared" si="0"/>
        <v>2.2993418756341366E-4</v>
      </c>
      <c r="AG84">
        <f t="shared" si="0"/>
        <v>4.3090659921618428E-6</v>
      </c>
      <c r="AH84">
        <f t="shared" si="0"/>
        <v>9.9234518423061812E-4</v>
      </c>
      <c r="AI84">
        <f t="shared" si="0"/>
        <v>8.606344332453193E-5</v>
      </c>
      <c r="AJ84">
        <f t="shared" si="0"/>
        <v>3.197648099355623E-4</v>
      </c>
      <c r="AK84">
        <f t="shared" si="0"/>
        <v>0</v>
      </c>
      <c r="AL84">
        <f t="shared" si="0"/>
        <v>3.2526244905833711E-4</v>
      </c>
      <c r="AM84">
        <f t="shared" si="0"/>
        <v>3.6163241449031656E-3</v>
      </c>
      <c r="AN84">
        <f t="shared" si="0"/>
        <v>0</v>
      </c>
      <c r="AO84">
        <f t="shared" si="0"/>
        <v>1.7682442735806646E-4</v>
      </c>
      <c r="AP84">
        <f t="shared" si="0"/>
        <v>10557.384962458289</v>
      </c>
      <c r="AQ84">
        <f t="shared" si="0"/>
        <v>0</v>
      </c>
      <c r="AR84">
        <f t="shared" si="0"/>
        <v>17157.049317000001</v>
      </c>
      <c r="AS84">
        <f t="shared" si="0"/>
        <v>10768.347929335871</v>
      </c>
      <c r="AT84">
        <f t="shared" si="0"/>
        <v>59054.870522469988</v>
      </c>
      <c r="AU84">
        <f t="shared" si="1"/>
        <v>12060.585451203049</v>
      </c>
    </row>
    <row r="85" spans="1:47" x14ac:dyDescent="0.25">
      <c r="A85" s="146"/>
      <c r="B85" s="1" t="s">
        <v>9</v>
      </c>
      <c r="C85" s="1" t="s">
        <v>9</v>
      </c>
      <c r="D85" s="1" t="s">
        <v>46</v>
      </c>
      <c r="E85">
        <f t="shared" si="0"/>
        <v>3.8678250013469188E-3</v>
      </c>
      <c r="F85">
        <f t="shared" si="0"/>
        <v>3.9434346980399433E-4</v>
      </c>
      <c r="G85">
        <f t="shared" si="0"/>
        <v>0</v>
      </c>
      <c r="H85">
        <f t="shared" si="0"/>
        <v>2.507138422546374E-5</v>
      </c>
      <c r="I85">
        <f t="shared" si="0"/>
        <v>2.1344890871613402E-5</v>
      </c>
      <c r="J85">
        <f t="shared" si="0"/>
        <v>6.8123187516284916E-6</v>
      </c>
      <c r="K85">
        <f t="shared" si="0"/>
        <v>0</v>
      </c>
      <c r="L85">
        <f t="shared" si="0"/>
        <v>9.0685035392451519E-5</v>
      </c>
      <c r="M85">
        <f t="shared" si="0"/>
        <v>4.790744070614205E-4</v>
      </c>
      <c r="N85">
        <f t="shared" si="0"/>
        <v>0</v>
      </c>
      <c r="O85">
        <f t="shared" si="0"/>
        <v>8.5500358942046948E-5</v>
      </c>
      <c r="P85">
        <f t="shared" si="0"/>
        <v>6.0057837059007279E-6</v>
      </c>
      <c r="Q85">
        <f t="shared" si="0"/>
        <v>3.3736563549796662E-5</v>
      </c>
      <c r="R85">
        <f t="shared" si="0"/>
        <v>3.6832804658772602E-9</v>
      </c>
      <c r="S85">
        <f t="shared" si="0"/>
        <v>0</v>
      </c>
      <c r="T85">
        <f t="shared" si="0"/>
        <v>2.4386515481143059E-6</v>
      </c>
      <c r="U85">
        <f t="shared" si="0"/>
        <v>0</v>
      </c>
      <c r="V85">
        <f t="shared" si="0"/>
        <v>0</v>
      </c>
      <c r="W85">
        <f t="shared" ref="E85:AT91" si="3">W11+W48</f>
        <v>7.794639522277127E-6</v>
      </c>
      <c r="X85">
        <f t="shared" si="3"/>
        <v>1.0449230390956273E-5</v>
      </c>
      <c r="Y85">
        <f t="shared" si="3"/>
        <v>1.2953987636385379E-4</v>
      </c>
      <c r="Z85">
        <f t="shared" si="3"/>
        <v>2.6391896061034827E-6</v>
      </c>
      <c r="AA85">
        <f t="shared" si="3"/>
        <v>1.4394399130592065E-4</v>
      </c>
      <c r="AB85">
        <f t="shared" si="3"/>
        <v>2.3601539811294445E-4</v>
      </c>
      <c r="AC85">
        <f t="shared" si="3"/>
        <v>7.0884286641382255E-5</v>
      </c>
      <c r="AD85">
        <f t="shared" si="3"/>
        <v>6.5172340043545316E-5</v>
      </c>
      <c r="AE85">
        <f t="shared" si="3"/>
        <v>6.7086894983249025E-4</v>
      </c>
      <c r="AF85">
        <f t="shared" si="3"/>
        <v>5.6005892162698024E-4</v>
      </c>
      <c r="AG85">
        <f t="shared" si="3"/>
        <v>0</v>
      </c>
      <c r="AH85">
        <f t="shared" si="3"/>
        <v>1.20661037880801E-3</v>
      </c>
      <c r="AI85">
        <f t="shared" si="3"/>
        <v>1.0478349761022808E-4</v>
      </c>
      <c r="AJ85">
        <f t="shared" si="3"/>
        <v>9.2745918293461377E-10</v>
      </c>
      <c r="AK85">
        <f t="shared" si="3"/>
        <v>0</v>
      </c>
      <c r="AL85">
        <f t="shared" si="3"/>
        <v>0</v>
      </c>
      <c r="AM85">
        <f t="shared" si="3"/>
        <v>2.3994914107432655E-6</v>
      </c>
      <c r="AN85">
        <f t="shared" si="3"/>
        <v>0</v>
      </c>
      <c r="AO85">
        <f t="shared" si="3"/>
        <v>4.9410854830635181E-5</v>
      </c>
      <c r="AP85">
        <f t="shared" si="3"/>
        <v>17.963024229408607</v>
      </c>
      <c r="AQ85">
        <f t="shared" si="3"/>
        <v>36.135399830057068</v>
      </c>
      <c r="AR85">
        <f t="shared" si="3"/>
        <v>0</v>
      </c>
      <c r="AS85">
        <f t="shared" si="3"/>
        <v>249.73539219838321</v>
      </c>
      <c r="AT85">
        <f t="shared" si="3"/>
        <v>419.95107685919311</v>
      </c>
      <c r="AU85">
        <f t="shared" si="1"/>
        <v>391.93611357383162</v>
      </c>
    </row>
    <row r="86" spans="1:47" x14ac:dyDescent="0.25">
      <c r="A86" s="146"/>
      <c r="B86" s="1" t="s">
        <v>10</v>
      </c>
      <c r="C86" s="1" t="s">
        <v>10</v>
      </c>
      <c r="D86" s="1" t="s">
        <v>47</v>
      </c>
      <c r="E86">
        <f t="shared" si="3"/>
        <v>1.7679590733667677E-2</v>
      </c>
      <c r="F86">
        <f t="shared" si="3"/>
        <v>5.1577731227375433E-3</v>
      </c>
      <c r="G86">
        <f t="shared" si="3"/>
        <v>3.1472195950987387E-3</v>
      </c>
      <c r="H86">
        <f t="shared" si="3"/>
        <v>2.1357512513131956E-2</v>
      </c>
      <c r="I86">
        <f t="shared" si="3"/>
        <v>3.9488021021047426E-3</v>
      </c>
      <c r="J86">
        <f t="shared" si="3"/>
        <v>7.3732134812147659E-3</v>
      </c>
      <c r="K86">
        <f t="shared" si="3"/>
        <v>1.6354019555665324E-2</v>
      </c>
      <c r="L86">
        <f t="shared" si="3"/>
        <v>3.3306292708988265E-2</v>
      </c>
      <c r="M86">
        <f t="shared" si="3"/>
        <v>6.1175440427026523E-2</v>
      </c>
      <c r="N86">
        <f t="shared" si="3"/>
        <v>2.699687269926674E-3</v>
      </c>
      <c r="O86">
        <f t="shared" si="3"/>
        <v>1.5073317378976129E-2</v>
      </c>
      <c r="P86">
        <f t="shared" si="3"/>
        <v>4.7808338746822814E-3</v>
      </c>
      <c r="Q86">
        <f t="shared" si="3"/>
        <v>4.5002950958356932E-3</v>
      </c>
      <c r="R86">
        <f t="shared" si="3"/>
        <v>1.8881267742661972E-4</v>
      </c>
      <c r="S86">
        <f t="shared" si="3"/>
        <v>0</v>
      </c>
      <c r="T86">
        <f t="shared" si="3"/>
        <v>5.326075212311678E-5</v>
      </c>
      <c r="U86">
        <f t="shared" si="3"/>
        <v>4.1600204501204352E-4</v>
      </c>
      <c r="V86">
        <f t="shared" si="3"/>
        <v>4.195393275461654E-4</v>
      </c>
      <c r="W86">
        <f t="shared" si="3"/>
        <v>8.8854545555066449E-4</v>
      </c>
      <c r="X86">
        <f t="shared" si="3"/>
        <v>5.1701059331854156E-3</v>
      </c>
      <c r="Y86">
        <f t="shared" si="3"/>
        <v>6.2826165051187627E-2</v>
      </c>
      <c r="Z86">
        <f t="shared" si="3"/>
        <v>1.5085536147415573E-3</v>
      </c>
      <c r="AA86">
        <f t="shared" si="3"/>
        <v>5.2867513725812658E-2</v>
      </c>
      <c r="AB86">
        <f t="shared" si="3"/>
        <v>5.3123378902078444E-3</v>
      </c>
      <c r="AC86">
        <f t="shared" si="3"/>
        <v>1.0384484420990816E-2</v>
      </c>
      <c r="AD86">
        <f t="shared" si="3"/>
        <v>3.316725763359573E-3</v>
      </c>
      <c r="AE86">
        <f t="shared" si="3"/>
        <v>3.2758284828395198E-3</v>
      </c>
      <c r="AF86">
        <f t="shared" si="3"/>
        <v>4.1581563202083907E-3</v>
      </c>
      <c r="AG86">
        <f t="shared" si="3"/>
        <v>1.4124407127512483E-4</v>
      </c>
      <c r="AH86">
        <f t="shared" si="3"/>
        <v>1.609650190381836E-2</v>
      </c>
      <c r="AI86">
        <f t="shared" si="3"/>
        <v>7.3434299646955858E-3</v>
      </c>
      <c r="AJ86">
        <f t="shared" si="3"/>
        <v>8.2739001396846396E-2</v>
      </c>
      <c r="AK86">
        <f t="shared" si="3"/>
        <v>0</v>
      </c>
      <c r="AL86">
        <f t="shared" si="3"/>
        <v>8.3416905298265107E-2</v>
      </c>
      <c r="AM86">
        <f t="shared" si="3"/>
        <v>5.0001898390072252E-3</v>
      </c>
      <c r="AN86">
        <f t="shared" si="3"/>
        <v>0</v>
      </c>
      <c r="AO86">
        <f t="shared" si="3"/>
        <v>4.3065296224573165E-3</v>
      </c>
      <c r="AP86">
        <f t="shared" si="3"/>
        <v>9430.3113044160036</v>
      </c>
      <c r="AQ86">
        <f t="shared" si="3"/>
        <v>2894.2162624194916</v>
      </c>
      <c r="AR86">
        <f t="shared" si="3"/>
        <v>0</v>
      </c>
      <c r="AS86">
        <f t="shared" si="3"/>
        <v>24571.907861048461</v>
      </c>
      <c r="AT86">
        <f t="shared" si="3"/>
        <v>38251.277550118648</v>
      </c>
      <c r="AU86">
        <f t="shared" si="1"/>
        <v>21774.006605876071</v>
      </c>
    </row>
    <row r="87" spans="1:47" x14ac:dyDescent="0.25">
      <c r="A87" s="146"/>
      <c r="B87" s="1" t="s">
        <v>11</v>
      </c>
      <c r="C87" s="1" t="s">
        <v>11</v>
      </c>
      <c r="D87" s="1" t="s">
        <v>48</v>
      </c>
      <c r="E87">
        <f t="shared" si="3"/>
        <v>3.2992309978753303E-3</v>
      </c>
      <c r="F87">
        <f t="shared" si="3"/>
        <v>7.9462471861213232E-3</v>
      </c>
      <c r="G87">
        <f t="shared" si="3"/>
        <v>0.13545772937911124</v>
      </c>
      <c r="H87">
        <f t="shared" si="3"/>
        <v>2.0904364268615166E-2</v>
      </c>
      <c r="I87">
        <f t="shared" si="3"/>
        <v>4.3820754479251336E-3</v>
      </c>
      <c r="J87">
        <f t="shared" si="3"/>
        <v>1.5015192829919836E-2</v>
      </c>
      <c r="K87">
        <f t="shared" si="3"/>
        <v>2.0561578906883684E-3</v>
      </c>
      <c r="L87">
        <f t="shared" si="3"/>
        <v>2.5407881179326929E-2</v>
      </c>
      <c r="M87">
        <f t="shared" si="3"/>
        <v>0.12120455736105037</v>
      </c>
      <c r="N87">
        <f t="shared" si="3"/>
        <v>5.8861126131191238E-3</v>
      </c>
      <c r="O87">
        <f t="shared" si="3"/>
        <v>3.3764420299314379E-3</v>
      </c>
      <c r="P87">
        <f t="shared" si="3"/>
        <v>1.7106727372008908E-2</v>
      </c>
      <c r="Q87">
        <f t="shared" si="3"/>
        <v>2.1942598636742399E-2</v>
      </c>
      <c r="R87">
        <f t="shared" si="3"/>
        <v>7.0346088056286713E-4</v>
      </c>
      <c r="S87">
        <f t="shared" si="3"/>
        <v>0</v>
      </c>
      <c r="T87">
        <f t="shared" si="3"/>
        <v>4.7324231438610233E-3</v>
      </c>
      <c r="U87">
        <f t="shared" si="3"/>
        <v>2.1346481787344915E-3</v>
      </c>
      <c r="V87">
        <f t="shared" si="3"/>
        <v>1.657192183080968E-3</v>
      </c>
      <c r="W87">
        <f t="shared" si="3"/>
        <v>1.1114799913164285E-3</v>
      </c>
      <c r="X87">
        <f t="shared" si="3"/>
        <v>5.243717894934251E-4</v>
      </c>
      <c r="Y87">
        <f t="shared" si="3"/>
        <v>2.0039708771065878E-3</v>
      </c>
      <c r="Z87">
        <f t="shared" si="3"/>
        <v>4.3594242617245593E-3</v>
      </c>
      <c r="AA87">
        <f t="shared" si="3"/>
        <v>6.8785843776576733E-2</v>
      </c>
      <c r="AB87">
        <f t="shared" si="3"/>
        <v>1.1432488904073905E-3</v>
      </c>
      <c r="AC87">
        <f t="shared" si="3"/>
        <v>7.0735823681837857E-3</v>
      </c>
      <c r="AD87">
        <f t="shared" si="3"/>
        <v>8.3501152779255159E-3</v>
      </c>
      <c r="AE87">
        <f t="shared" si="3"/>
        <v>1.3597617475188534E-2</v>
      </c>
      <c r="AF87">
        <f t="shared" si="3"/>
        <v>3.6246034908843548E-5</v>
      </c>
      <c r="AG87">
        <f t="shared" si="3"/>
        <v>0</v>
      </c>
      <c r="AH87">
        <f t="shared" si="3"/>
        <v>2.3684934575633217E-4</v>
      </c>
      <c r="AI87">
        <f t="shared" si="3"/>
        <v>7.6400491943355853E-3</v>
      </c>
      <c r="AJ87">
        <f t="shared" si="3"/>
        <v>2.438307208225304E-2</v>
      </c>
      <c r="AK87">
        <f t="shared" si="3"/>
        <v>0</v>
      </c>
      <c r="AL87">
        <f t="shared" si="3"/>
        <v>2.458276103650003E-2</v>
      </c>
      <c r="AM87">
        <f t="shared" si="3"/>
        <v>2.7912632435162709E-3</v>
      </c>
      <c r="AN87">
        <f t="shared" si="3"/>
        <v>0</v>
      </c>
      <c r="AO87">
        <f t="shared" si="3"/>
        <v>7.877796023550241E-3</v>
      </c>
      <c r="AP87">
        <f t="shared" si="3"/>
        <v>5121.4248595476383</v>
      </c>
      <c r="AQ87">
        <f t="shared" si="3"/>
        <v>43061.461144375207</v>
      </c>
      <c r="AR87">
        <f t="shared" si="3"/>
        <v>0</v>
      </c>
      <c r="AS87">
        <f t="shared" si="3"/>
        <v>24384.256399467231</v>
      </c>
      <c r="AT87">
        <f t="shared" si="3"/>
        <v>96607.208674471651</v>
      </c>
      <c r="AU87">
        <f t="shared" si="1"/>
        <v>22897.796983994471</v>
      </c>
    </row>
    <row r="88" spans="1:47" x14ac:dyDescent="0.25">
      <c r="A88" s="146"/>
      <c r="B88" s="1" t="s">
        <v>12</v>
      </c>
      <c r="C88" s="1">
        <v>10</v>
      </c>
      <c r="D88" s="1" t="s">
        <v>49</v>
      </c>
      <c r="E88">
        <f t="shared" si="3"/>
        <v>7.7128001742042605E-4</v>
      </c>
      <c r="F88">
        <f t="shared" si="3"/>
        <v>4.8071777361809981E-5</v>
      </c>
      <c r="G88">
        <f t="shared" si="3"/>
        <v>1.9134373719219118E-2</v>
      </c>
      <c r="H88">
        <f t="shared" si="3"/>
        <v>0</v>
      </c>
      <c r="I88">
        <f t="shared" si="3"/>
        <v>1.3057252129436588E-2</v>
      </c>
      <c r="J88">
        <f t="shared" si="3"/>
        <v>3.41906725310338E-4</v>
      </c>
      <c r="K88">
        <f t="shared" si="3"/>
        <v>1.5486445641881884E-7</v>
      </c>
      <c r="L88">
        <f t="shared" si="3"/>
        <v>7.2808468904051165E-4</v>
      </c>
      <c r="M88">
        <f t="shared" si="3"/>
        <v>2.3028884403097942E-3</v>
      </c>
      <c r="N88">
        <f t="shared" si="3"/>
        <v>6.7672618805398488E-2</v>
      </c>
      <c r="O88">
        <f t="shared" si="3"/>
        <v>6.0794581446380153E-5</v>
      </c>
      <c r="P88">
        <f t="shared" si="3"/>
        <v>2.4710816520376641E-2</v>
      </c>
      <c r="Q88">
        <f t="shared" si="3"/>
        <v>9.5784528761287922E-3</v>
      </c>
      <c r="R88">
        <f t="shared" si="3"/>
        <v>3.630563739115346E-5</v>
      </c>
      <c r="S88">
        <f t="shared" si="3"/>
        <v>0</v>
      </c>
      <c r="T88">
        <f t="shared" si="3"/>
        <v>1.0692800567223024E-7</v>
      </c>
      <c r="U88">
        <f t="shared" si="3"/>
        <v>1.7133472845893455E-5</v>
      </c>
      <c r="V88">
        <f t="shared" si="3"/>
        <v>2.9553699553334939E-6</v>
      </c>
      <c r="W88">
        <f t="shared" si="3"/>
        <v>3.7548293271776534E-4</v>
      </c>
      <c r="X88">
        <f t="shared" si="3"/>
        <v>4.7120579617222365E-7</v>
      </c>
      <c r="Y88">
        <f t="shared" si="3"/>
        <v>9.7698568486329421E-4</v>
      </c>
      <c r="Z88">
        <f t="shared" si="3"/>
        <v>1.2960962360319245E-4</v>
      </c>
      <c r="AA88">
        <f t="shared" si="3"/>
        <v>1.1557749891813779E-3</v>
      </c>
      <c r="AB88">
        <f t="shared" si="3"/>
        <v>2.0162239167562636E-4</v>
      </c>
      <c r="AC88">
        <f t="shared" si="3"/>
        <v>1.1322850475332678E-4</v>
      </c>
      <c r="AD88">
        <f t="shared" si="3"/>
        <v>1.3723437822943439E-4</v>
      </c>
      <c r="AE88">
        <f t="shared" si="3"/>
        <v>1.5676084755443542E-4</v>
      </c>
      <c r="AF88">
        <f t="shared" si="3"/>
        <v>3.0217493981330429E-7</v>
      </c>
      <c r="AG88">
        <f t="shared" si="3"/>
        <v>0</v>
      </c>
      <c r="AH88">
        <f t="shared" si="3"/>
        <v>1.2591502924514451E-6</v>
      </c>
      <c r="AI88">
        <f t="shared" si="3"/>
        <v>1.2543176013606619E-4</v>
      </c>
      <c r="AJ88">
        <f t="shared" si="3"/>
        <v>5.1267886726815662E-4</v>
      </c>
      <c r="AK88">
        <f t="shared" si="3"/>
        <v>0</v>
      </c>
      <c r="AL88">
        <f t="shared" si="3"/>
        <v>5.1687751738129862E-4</v>
      </c>
      <c r="AM88">
        <f t="shared" si="3"/>
        <v>3.3515172194628458E-6</v>
      </c>
      <c r="AN88">
        <f t="shared" si="3"/>
        <v>0</v>
      </c>
      <c r="AO88">
        <f t="shared" si="3"/>
        <v>1.0920572450181609E-4</v>
      </c>
      <c r="AP88">
        <f t="shared" si="3"/>
        <v>7.0241092945252156E-3</v>
      </c>
      <c r="AQ88">
        <f t="shared" si="3"/>
        <v>0</v>
      </c>
      <c r="AR88">
        <f t="shared" si="3"/>
        <v>210.62299611539993</v>
      </c>
      <c r="AS88">
        <f t="shared" si="3"/>
        <v>15697.630655736381</v>
      </c>
      <c r="AT88">
        <f t="shared" si="3"/>
        <v>24871.636384776659</v>
      </c>
      <c r="AU88">
        <f t="shared" si="1"/>
        <v>8686.1702854597388</v>
      </c>
    </row>
    <row r="89" spans="1:47" x14ac:dyDescent="0.25">
      <c r="A89" s="146"/>
      <c r="B89" s="1" t="s">
        <v>13</v>
      </c>
      <c r="C89" s="1">
        <v>11</v>
      </c>
      <c r="D89" s="1" t="s">
        <v>50</v>
      </c>
      <c r="E89">
        <f t="shared" si="3"/>
        <v>9.2008990569174449E-7</v>
      </c>
      <c r="F89">
        <f t="shared" si="3"/>
        <v>1.9274448869587661E-4</v>
      </c>
      <c r="G89">
        <f t="shared" si="3"/>
        <v>1.2141891848131688E-2</v>
      </c>
      <c r="H89">
        <f t="shared" si="3"/>
        <v>6.0712692872616977E-3</v>
      </c>
      <c r="I89">
        <f t="shared" si="3"/>
        <v>3.3894549812279913E-3</v>
      </c>
      <c r="J89">
        <f t="shared" si="3"/>
        <v>1.1396617409288961E-3</v>
      </c>
      <c r="K89">
        <f t="shared" si="3"/>
        <v>0</v>
      </c>
      <c r="L89">
        <f t="shared" si="3"/>
        <v>8.4359823697364271E-3</v>
      </c>
      <c r="M89">
        <f t="shared" si="3"/>
        <v>2.9326803167116487E-3</v>
      </c>
      <c r="N89">
        <f t="shared" si="3"/>
        <v>8.6012487749862233E-3</v>
      </c>
      <c r="O89">
        <f t="shared" si="3"/>
        <v>0.22066226121519311</v>
      </c>
      <c r="P89">
        <f t="shared" si="3"/>
        <v>1.9978234880009764E-2</v>
      </c>
      <c r="Q89">
        <f t="shared" si="3"/>
        <v>7.5617447844213564E-3</v>
      </c>
      <c r="R89">
        <f t="shared" si="3"/>
        <v>1.2746643138464752E-9</v>
      </c>
      <c r="S89">
        <f t="shared" si="3"/>
        <v>0</v>
      </c>
      <c r="T89">
        <f t="shared" si="3"/>
        <v>3.28118069671417E-9</v>
      </c>
      <c r="U89">
        <f t="shared" si="3"/>
        <v>3.8415420681916639E-4</v>
      </c>
      <c r="V89">
        <f t="shared" si="3"/>
        <v>2.1490165459212049E-6</v>
      </c>
      <c r="W89">
        <f t="shared" si="3"/>
        <v>8.9343424506880265E-5</v>
      </c>
      <c r="X89">
        <f t="shared" si="3"/>
        <v>3.1416474407101948E-7</v>
      </c>
      <c r="Y89">
        <f t="shared" si="3"/>
        <v>2.50888930762149E-4</v>
      </c>
      <c r="Z89">
        <f t="shared" si="3"/>
        <v>8.3551327956705198E-4</v>
      </c>
      <c r="AA89">
        <f t="shared" si="3"/>
        <v>1.3391473131904173E-2</v>
      </c>
      <c r="AB89">
        <f t="shared" si="3"/>
        <v>6.5029228367322078E-4</v>
      </c>
      <c r="AC89">
        <f t="shared" si="3"/>
        <v>1.7741815277550668E-5</v>
      </c>
      <c r="AD89">
        <f t="shared" si="3"/>
        <v>2.034439589207301E-5</v>
      </c>
      <c r="AE89">
        <f t="shared" si="3"/>
        <v>5.6722647447657699E-5</v>
      </c>
      <c r="AF89">
        <f t="shared" si="3"/>
        <v>7.6580738014976431E-5</v>
      </c>
      <c r="AG89">
        <f t="shared" si="3"/>
        <v>1.0300529113599963E-6</v>
      </c>
      <c r="AH89">
        <f t="shared" si="3"/>
        <v>2.2347584613221488E-4</v>
      </c>
      <c r="AI89">
        <f t="shared" si="3"/>
        <v>2.0898431715831167E-5</v>
      </c>
      <c r="AJ89">
        <f t="shared" si="3"/>
        <v>5.455729599999987E-7</v>
      </c>
      <c r="AK89">
        <f t="shared" si="3"/>
        <v>0</v>
      </c>
      <c r="AL89">
        <f t="shared" si="3"/>
        <v>5.4104453926160441E-7</v>
      </c>
      <c r="AM89">
        <f t="shared" si="3"/>
        <v>1.5318382707279668E-6</v>
      </c>
      <c r="AN89">
        <f t="shared" si="3"/>
        <v>0</v>
      </c>
      <c r="AO89">
        <f t="shared" si="3"/>
        <v>1.6572814135251561E-5</v>
      </c>
      <c r="AP89">
        <f t="shared" si="3"/>
        <v>16.734060167855155</v>
      </c>
      <c r="AQ89">
        <f t="shared" si="3"/>
        <v>0</v>
      </c>
      <c r="AR89">
        <f t="shared" si="3"/>
        <v>211.03911195384745</v>
      </c>
      <c r="AS89">
        <f t="shared" si="3"/>
        <v>8231.5129254492895</v>
      </c>
      <c r="AT89">
        <f t="shared" si="3"/>
        <v>14295.13030569255</v>
      </c>
      <c r="AU89">
        <f t="shared" si="1"/>
        <v>9973.1236825911456</v>
      </c>
    </row>
    <row r="90" spans="1:47" x14ac:dyDescent="0.25">
      <c r="A90" s="146"/>
      <c r="B90" s="1" t="s">
        <v>14</v>
      </c>
      <c r="C90" s="1">
        <v>12</v>
      </c>
      <c r="D90" s="1" t="s">
        <v>51</v>
      </c>
      <c r="E90">
        <f t="shared" si="3"/>
        <v>5.326221083316475E-2</v>
      </c>
      <c r="F90">
        <f t="shared" si="3"/>
        <v>2.3324294869889552E-2</v>
      </c>
      <c r="G90">
        <f t="shared" si="3"/>
        <v>0.31174851367456852</v>
      </c>
      <c r="H90">
        <f t="shared" si="3"/>
        <v>9.179108374330458E-2</v>
      </c>
      <c r="I90">
        <f t="shared" si="3"/>
        <v>9.0534327395758354E-2</v>
      </c>
      <c r="J90">
        <f t="shared" si="3"/>
        <v>6.1241252909965585E-2</v>
      </c>
      <c r="K90">
        <f t="shared" si="3"/>
        <v>2.6290659919434734E-2</v>
      </c>
      <c r="L90">
        <f t="shared" si="3"/>
        <v>0.11090593107229171</v>
      </c>
      <c r="M90">
        <f t="shared" si="3"/>
        <v>2.7298349458789818E-2</v>
      </c>
      <c r="N90">
        <f t="shared" si="3"/>
        <v>9.684723901105434E-2</v>
      </c>
      <c r="O90">
        <f t="shared" si="3"/>
        <v>5.075941796322244E-2</v>
      </c>
      <c r="P90">
        <f t="shared" si="3"/>
        <v>0.2465097664329024</v>
      </c>
      <c r="Q90">
        <f t="shared" si="3"/>
        <v>0.15680160438168189</v>
      </c>
      <c r="R90">
        <f t="shared" si="3"/>
        <v>5.1009651678337025E-3</v>
      </c>
      <c r="S90">
        <f t="shared" si="3"/>
        <v>0</v>
      </c>
      <c r="T90">
        <f t="shared" si="3"/>
        <v>3.2309706925455609E-3</v>
      </c>
      <c r="U90">
        <f t="shared" si="3"/>
        <v>7.9356178466582095E-3</v>
      </c>
      <c r="V90">
        <f t="shared" si="3"/>
        <v>4.1274583060133423E-2</v>
      </c>
      <c r="W90">
        <f t="shared" si="3"/>
        <v>1.0796462618008916E-2</v>
      </c>
      <c r="X90">
        <f t="shared" si="3"/>
        <v>2.2862410084983822E-2</v>
      </c>
      <c r="Y90">
        <f t="shared" si="3"/>
        <v>9.8412999191794838E-3</v>
      </c>
      <c r="Z90">
        <f t="shared" si="3"/>
        <v>1.0137007056075958E-2</v>
      </c>
      <c r="AA90">
        <f t="shared" si="3"/>
        <v>0.17593270559548274</v>
      </c>
      <c r="AB90">
        <f t="shared" si="3"/>
        <v>6.419121027336599E-3</v>
      </c>
      <c r="AC90">
        <f t="shared" si="3"/>
        <v>5.9659855365077263E-3</v>
      </c>
      <c r="AD90">
        <f t="shared" si="3"/>
        <v>7.5139499540730261E-3</v>
      </c>
      <c r="AE90">
        <f t="shared" si="3"/>
        <v>1.0699037272589517E-2</v>
      </c>
      <c r="AF90">
        <f t="shared" si="3"/>
        <v>9.9725905982801311E-4</v>
      </c>
      <c r="AG90">
        <f t="shared" si="3"/>
        <v>3.4086822022902342E-5</v>
      </c>
      <c r="AH90">
        <f t="shared" si="3"/>
        <v>6.6722317669204662E-3</v>
      </c>
      <c r="AI90">
        <f t="shared" si="3"/>
        <v>6.7424102797867414E-3</v>
      </c>
      <c r="AJ90">
        <f t="shared" si="3"/>
        <v>1.9537663563956975E-2</v>
      </c>
      <c r="AK90">
        <f t="shared" si="3"/>
        <v>0</v>
      </c>
      <c r="AL90">
        <f t="shared" si="3"/>
        <v>1.9708449143253821E-2</v>
      </c>
      <c r="AM90">
        <f t="shared" si="3"/>
        <v>2.0996607534361771E-2</v>
      </c>
      <c r="AN90">
        <f t="shared" si="3"/>
        <v>0</v>
      </c>
      <c r="AO90">
        <f t="shared" si="3"/>
        <v>5.9918506102627752E-3</v>
      </c>
      <c r="AP90">
        <f t="shared" si="3"/>
        <v>69695.093656372657</v>
      </c>
      <c r="AQ90">
        <f t="shared" si="3"/>
        <v>3033.148594969739</v>
      </c>
      <c r="AR90">
        <f t="shared" si="3"/>
        <v>75269.292183631434</v>
      </c>
      <c r="AS90">
        <f t="shared" si="3"/>
        <v>216988.52112075489</v>
      </c>
      <c r="AT90">
        <f t="shared" si="3"/>
        <v>399867.1012251316</v>
      </c>
      <c r="AU90">
        <f t="shared" si="1"/>
        <v>205059.04129538551</v>
      </c>
    </row>
    <row r="91" spans="1:47" x14ac:dyDescent="0.25">
      <c r="A91" s="146"/>
      <c r="B91" s="1" t="s">
        <v>15</v>
      </c>
      <c r="C91" s="1">
        <v>13</v>
      </c>
      <c r="D91" s="1" t="s">
        <v>52</v>
      </c>
      <c r="E91">
        <f t="shared" si="3"/>
        <v>3.8887043584351494E-3</v>
      </c>
      <c r="F91">
        <f t="shared" si="3"/>
        <v>1.7028735099659056E-3</v>
      </c>
      <c r="G91">
        <f t="shared" si="3"/>
        <v>4.3839487771311445E-3</v>
      </c>
      <c r="H91">
        <f t="shared" si="3"/>
        <v>1.9301644035879975E-3</v>
      </c>
      <c r="I91">
        <f t="shared" si="3"/>
        <v>4.3404958151934203E-3</v>
      </c>
      <c r="J91">
        <f t="shared" si="3"/>
        <v>2.6649411235292234E-3</v>
      </c>
      <c r="K91">
        <f t="shared" si="3"/>
        <v>7.0476720925547864E-3</v>
      </c>
      <c r="L91">
        <f t="shared" si="3"/>
        <v>6.2040025349767748E-3</v>
      </c>
      <c r="M91">
        <f t="shared" si="3"/>
        <v>2.4219327537909692E-3</v>
      </c>
      <c r="N91">
        <f t="shared" si="3"/>
        <v>6.173768650879128E-3</v>
      </c>
      <c r="O91">
        <f t="shared" si="3"/>
        <v>3.2848678984474552E-3</v>
      </c>
      <c r="P91">
        <f t="shared" si="3"/>
        <v>7.6771342516575919E-3</v>
      </c>
      <c r="Q91">
        <f t="shared" si="3"/>
        <v>0.11867555719651823</v>
      </c>
      <c r="R91">
        <f t="shared" si="3"/>
        <v>5.4737604464931411E-4</v>
      </c>
      <c r="S91">
        <f t="shared" si="3"/>
        <v>0</v>
      </c>
      <c r="T91">
        <f t="shared" si="3"/>
        <v>5.58098320220576E-4</v>
      </c>
      <c r="U91">
        <f t="shared" si="3"/>
        <v>4.4287486760761358E-3</v>
      </c>
      <c r="V91">
        <f t="shared" si="3"/>
        <v>2.1154402626116782E-3</v>
      </c>
      <c r="W91">
        <f t="shared" si="3"/>
        <v>6.1647692050564766E-3</v>
      </c>
      <c r="X91">
        <f t="shared" si="3"/>
        <v>8.3433957866023787E-3</v>
      </c>
      <c r="Y91">
        <f t="shared" si="3"/>
        <v>2.4555394374088702E-2</v>
      </c>
      <c r="Z91">
        <f t="shared" ref="E91:AT97" si="4">Z17+Z54</f>
        <v>5.8626904866949728E-3</v>
      </c>
      <c r="AA91">
        <f t="shared" si="4"/>
        <v>9.7765138821436018E-3</v>
      </c>
      <c r="AB91">
        <f t="shared" si="4"/>
        <v>1.3445480864533305E-2</v>
      </c>
      <c r="AC91">
        <f t="shared" si="4"/>
        <v>4.242444218226781E-3</v>
      </c>
      <c r="AD91">
        <f t="shared" si="4"/>
        <v>3.3862888418106189E-3</v>
      </c>
      <c r="AE91">
        <f t="shared" si="4"/>
        <v>1.5427143333277131E-2</v>
      </c>
      <c r="AF91">
        <f t="shared" si="4"/>
        <v>1.0916423441501951E-2</v>
      </c>
      <c r="AG91">
        <f t="shared" si="4"/>
        <v>2.0340627775348157E-3</v>
      </c>
      <c r="AH91">
        <f t="shared" si="4"/>
        <v>2.1918950207536959E-2</v>
      </c>
      <c r="AI91">
        <f t="shared" si="4"/>
        <v>3.410916269173842E-3</v>
      </c>
      <c r="AJ91">
        <f t="shared" si="4"/>
        <v>9.8743685819352705E-4</v>
      </c>
      <c r="AK91">
        <f t="shared" si="4"/>
        <v>0</v>
      </c>
      <c r="AL91">
        <f t="shared" si="4"/>
        <v>5.8447272766727935E-4</v>
      </c>
      <c r="AM91">
        <f t="shared" si="4"/>
        <v>1.3084992063199805E-2</v>
      </c>
      <c r="AN91">
        <f t="shared" si="4"/>
        <v>0</v>
      </c>
      <c r="AO91">
        <f t="shared" si="4"/>
        <v>2.3378749765954549E-3</v>
      </c>
      <c r="AP91">
        <f t="shared" si="4"/>
        <v>9095.3069962999998</v>
      </c>
      <c r="AQ91">
        <f t="shared" si="4"/>
        <v>0</v>
      </c>
      <c r="AR91">
        <f t="shared" si="4"/>
        <v>215544.50066450992</v>
      </c>
      <c r="AS91">
        <f t="shared" si="4"/>
        <v>6194.5524148583081</v>
      </c>
      <c r="AT91">
        <f t="shared" si="4"/>
        <v>283887.5899264086</v>
      </c>
      <c r="AU91">
        <f t="shared" si="1"/>
        <v>4901.3435114492768</v>
      </c>
    </row>
    <row r="92" spans="1:47" x14ac:dyDescent="0.25">
      <c r="A92" s="146"/>
      <c r="B92" s="1" t="s">
        <v>16</v>
      </c>
      <c r="C92" s="1">
        <v>14</v>
      </c>
      <c r="D92" s="1" t="s">
        <v>53</v>
      </c>
      <c r="E92">
        <f t="shared" si="4"/>
        <v>5.8685299120078433E-3</v>
      </c>
      <c r="F92">
        <f t="shared" si="4"/>
        <v>5.006159907984171E-3</v>
      </c>
      <c r="G92">
        <f t="shared" si="4"/>
        <v>2.4781972481925443E-3</v>
      </c>
      <c r="H92">
        <f t="shared" si="4"/>
        <v>5.594662685014234E-3</v>
      </c>
      <c r="I92">
        <f t="shared" si="4"/>
        <v>4.6002027173825434E-3</v>
      </c>
      <c r="J92">
        <f t="shared" si="4"/>
        <v>2.8417774463470238E-3</v>
      </c>
      <c r="K92">
        <f t="shared" si="4"/>
        <v>7.4188685232104978E-3</v>
      </c>
      <c r="L92">
        <f t="shared" si="4"/>
        <v>4.5228285576646588E-3</v>
      </c>
      <c r="M92">
        <f t="shared" si="4"/>
        <v>4.1015246577150348E-3</v>
      </c>
      <c r="N92">
        <f t="shared" si="4"/>
        <v>3.1749136062708158E-3</v>
      </c>
      <c r="O92">
        <f t="shared" si="4"/>
        <v>5.0015878353063667E-3</v>
      </c>
      <c r="P92">
        <f t="shared" si="4"/>
        <v>3.2363718674293224E-3</v>
      </c>
      <c r="Q92">
        <f t="shared" si="4"/>
        <v>1.2720251845464671E-3</v>
      </c>
      <c r="R92">
        <f t="shared" si="4"/>
        <v>0.34032066112364795</v>
      </c>
      <c r="S92">
        <f t="shared" si="4"/>
        <v>0</v>
      </c>
      <c r="T92">
        <f t="shared" si="4"/>
        <v>5.5893485580910864E-3</v>
      </c>
      <c r="U92">
        <f t="shared" si="4"/>
        <v>1.0618598838431689E-3</v>
      </c>
      <c r="V92">
        <f t="shared" si="4"/>
        <v>1.1131389858194205E-3</v>
      </c>
      <c r="W92">
        <f t="shared" si="4"/>
        <v>1.547569543722022E-3</v>
      </c>
      <c r="X92">
        <f t="shared" si="4"/>
        <v>5.2389881349580508E-3</v>
      </c>
      <c r="Y92">
        <f t="shared" si="4"/>
        <v>7.070118885237639E-2</v>
      </c>
      <c r="Z92">
        <f t="shared" si="4"/>
        <v>2.6528088149127172E-3</v>
      </c>
      <c r="AA92">
        <f t="shared" si="4"/>
        <v>7.1314418464372377E-3</v>
      </c>
      <c r="AB92">
        <f t="shared" si="4"/>
        <v>1.0525156057230528E-3</v>
      </c>
      <c r="AC92">
        <f t="shared" si="4"/>
        <v>3.7811125607759696E-3</v>
      </c>
      <c r="AD92">
        <f t="shared" si="4"/>
        <v>1.48043366951485E-3</v>
      </c>
      <c r="AE92">
        <f t="shared" si="4"/>
        <v>5.3358014766796335E-3</v>
      </c>
      <c r="AF92">
        <f t="shared" si="4"/>
        <v>3.3481541221310079E-3</v>
      </c>
      <c r="AG92">
        <f t="shared" si="4"/>
        <v>8.0884141425954827E-3</v>
      </c>
      <c r="AH92">
        <f t="shared" si="4"/>
        <v>2.3388959309585114E-3</v>
      </c>
      <c r="AI92">
        <f t="shared" si="4"/>
        <v>4.1988911719707889E-3</v>
      </c>
      <c r="AJ92">
        <f t="shared" si="4"/>
        <v>2.7419500441350476E-3</v>
      </c>
      <c r="AK92">
        <f t="shared" si="4"/>
        <v>0</v>
      </c>
      <c r="AL92">
        <f t="shared" si="4"/>
        <v>2.7637203134786479E-3</v>
      </c>
      <c r="AM92">
        <f t="shared" si="4"/>
        <v>3.8165028082954916E-3</v>
      </c>
      <c r="AN92">
        <f t="shared" si="4"/>
        <v>0</v>
      </c>
      <c r="AO92">
        <f t="shared" si="4"/>
        <v>1.8602704190813688E-3</v>
      </c>
      <c r="AP92">
        <f t="shared" si="4"/>
        <v>17428.541980868278</v>
      </c>
      <c r="AQ92">
        <f t="shared" si="4"/>
        <v>660.00664010414278</v>
      </c>
      <c r="AR92">
        <f t="shared" si="4"/>
        <v>510.15090486747903</v>
      </c>
      <c r="AS92">
        <f t="shared" si="4"/>
        <v>3101.6746578196639</v>
      </c>
      <c r="AT92">
        <f t="shared" si="4"/>
        <v>44813.104193086037</v>
      </c>
      <c r="AU92">
        <f t="shared" si="1"/>
        <v>3873.2636868194459</v>
      </c>
    </row>
    <row r="93" spans="1:47" x14ac:dyDescent="0.25">
      <c r="A93" s="146"/>
      <c r="B93" s="1" t="s">
        <v>17</v>
      </c>
      <c r="C93" s="1">
        <v>15</v>
      </c>
      <c r="D93" s="1" t="s">
        <v>54</v>
      </c>
      <c r="E93">
        <f t="shared" si="4"/>
        <v>0</v>
      </c>
      <c r="F93">
        <f t="shared" si="4"/>
        <v>0</v>
      </c>
      <c r="G93">
        <f t="shared" si="4"/>
        <v>0</v>
      </c>
      <c r="H93">
        <f t="shared" si="4"/>
        <v>0</v>
      </c>
      <c r="I93">
        <f t="shared" si="4"/>
        <v>0</v>
      </c>
      <c r="J93">
        <f t="shared" si="4"/>
        <v>0</v>
      </c>
      <c r="K93">
        <f t="shared" si="4"/>
        <v>0</v>
      </c>
      <c r="L93">
        <f t="shared" si="4"/>
        <v>0</v>
      </c>
      <c r="M93">
        <f t="shared" si="4"/>
        <v>0</v>
      </c>
      <c r="N93">
        <f t="shared" si="4"/>
        <v>0</v>
      </c>
      <c r="O93">
        <f t="shared" si="4"/>
        <v>0</v>
      </c>
      <c r="P93">
        <f t="shared" si="4"/>
        <v>0</v>
      </c>
      <c r="Q93">
        <f t="shared" si="4"/>
        <v>0</v>
      </c>
      <c r="R93">
        <f t="shared" si="4"/>
        <v>0</v>
      </c>
      <c r="S93">
        <f t="shared" si="4"/>
        <v>0</v>
      </c>
      <c r="T93">
        <f t="shared" si="4"/>
        <v>0</v>
      </c>
      <c r="U93">
        <f t="shared" si="4"/>
        <v>0</v>
      </c>
      <c r="V93">
        <f t="shared" si="4"/>
        <v>0</v>
      </c>
      <c r="W93">
        <f t="shared" si="4"/>
        <v>0</v>
      </c>
      <c r="X93">
        <f t="shared" si="4"/>
        <v>0</v>
      </c>
      <c r="Y93">
        <f t="shared" si="4"/>
        <v>0</v>
      </c>
      <c r="Z93">
        <f t="shared" si="4"/>
        <v>0</v>
      </c>
      <c r="AA93">
        <f t="shared" si="4"/>
        <v>0</v>
      </c>
      <c r="AB93">
        <f t="shared" si="4"/>
        <v>0</v>
      </c>
      <c r="AC93">
        <f t="shared" si="4"/>
        <v>0</v>
      </c>
      <c r="AD93">
        <f t="shared" si="4"/>
        <v>0</v>
      </c>
      <c r="AE93">
        <f t="shared" si="4"/>
        <v>0</v>
      </c>
      <c r="AF93">
        <f t="shared" si="4"/>
        <v>0</v>
      </c>
      <c r="AG93">
        <f t="shared" si="4"/>
        <v>0</v>
      </c>
      <c r="AH93">
        <f t="shared" si="4"/>
        <v>0</v>
      </c>
      <c r="AI93">
        <f t="shared" si="4"/>
        <v>0</v>
      </c>
      <c r="AJ93">
        <f t="shared" si="4"/>
        <v>0</v>
      </c>
      <c r="AK93">
        <f t="shared" si="4"/>
        <v>0</v>
      </c>
      <c r="AL93">
        <f t="shared" si="4"/>
        <v>0</v>
      </c>
      <c r="AM93">
        <f t="shared" si="4"/>
        <v>0</v>
      </c>
      <c r="AN93">
        <f t="shared" si="4"/>
        <v>0</v>
      </c>
      <c r="AO93">
        <f t="shared" si="4"/>
        <v>0</v>
      </c>
      <c r="AP93">
        <f t="shared" si="4"/>
        <v>0</v>
      </c>
      <c r="AQ93">
        <f t="shared" si="4"/>
        <v>0</v>
      </c>
      <c r="AR93">
        <f t="shared" si="4"/>
        <v>0</v>
      </c>
      <c r="AS93">
        <f t="shared" si="4"/>
        <v>0</v>
      </c>
      <c r="AT93">
        <f t="shared" si="4"/>
        <v>0</v>
      </c>
      <c r="AU93">
        <f t="shared" si="1"/>
        <v>0</v>
      </c>
    </row>
    <row r="94" spans="1:47" x14ac:dyDescent="0.25">
      <c r="A94" s="146"/>
      <c r="B94" s="1" t="s">
        <v>18</v>
      </c>
      <c r="C94" s="1">
        <v>16</v>
      </c>
      <c r="D94" s="1" t="s">
        <v>55</v>
      </c>
      <c r="E94">
        <f t="shared" si="4"/>
        <v>1.6352427562407124E-2</v>
      </c>
      <c r="F94">
        <f t="shared" si="4"/>
        <v>1.4499858003487236E-2</v>
      </c>
      <c r="G94">
        <f t="shared" si="4"/>
        <v>6.5206064891270964E-3</v>
      </c>
      <c r="H94">
        <f t="shared" si="4"/>
        <v>1.1736139782288602E-2</v>
      </c>
      <c r="I94">
        <f t="shared" si="4"/>
        <v>1.5276863170048062E-2</v>
      </c>
      <c r="J94">
        <f t="shared" si="4"/>
        <v>1.1505907630590643E-2</v>
      </c>
      <c r="K94">
        <f t="shared" si="4"/>
        <v>1.5098872604291881E-2</v>
      </c>
      <c r="L94">
        <f t="shared" si="4"/>
        <v>9.8694810864199418E-3</v>
      </c>
      <c r="M94">
        <f t="shared" si="4"/>
        <v>1.2594026586655174E-2</v>
      </c>
      <c r="N94">
        <f t="shared" si="4"/>
        <v>8.0071551169676406E-3</v>
      </c>
      <c r="O94">
        <f t="shared" si="4"/>
        <v>1.1767684155239318E-2</v>
      </c>
      <c r="P94">
        <f t="shared" si="4"/>
        <v>9.4033659717671688E-3</v>
      </c>
      <c r="Q94">
        <f t="shared" si="4"/>
        <v>4.8590393966183969E-3</v>
      </c>
      <c r="R94">
        <f t="shared" si="4"/>
        <v>1.6891413046089022E-2</v>
      </c>
      <c r="S94">
        <f t="shared" si="4"/>
        <v>0</v>
      </c>
      <c r="T94">
        <f t="shared" si="4"/>
        <v>6.8358638862487747E-2</v>
      </c>
      <c r="U94">
        <f t="shared" si="4"/>
        <v>2.6194615096886819E-3</v>
      </c>
      <c r="V94">
        <f t="shared" si="4"/>
        <v>5.6619068786093255E-3</v>
      </c>
      <c r="W94">
        <f t="shared" si="4"/>
        <v>1.0073070777921814E-2</v>
      </c>
      <c r="X94">
        <f t="shared" si="4"/>
        <v>2.0922613547177352E-2</v>
      </c>
      <c r="Y94">
        <f t="shared" si="4"/>
        <v>0.19364618933469147</v>
      </c>
      <c r="Z94">
        <f t="shared" si="4"/>
        <v>2.2604184118156481E-2</v>
      </c>
      <c r="AA94">
        <f t="shared" si="4"/>
        <v>1.5509395738946883E-2</v>
      </c>
      <c r="AB94">
        <f t="shared" si="4"/>
        <v>2.2870073342599949E-3</v>
      </c>
      <c r="AC94">
        <f t="shared" si="4"/>
        <v>7.5009280110786202E-3</v>
      </c>
      <c r="AD94">
        <f t="shared" si="4"/>
        <v>2.9360322545311495E-3</v>
      </c>
      <c r="AE94">
        <f t="shared" si="4"/>
        <v>1.0609395958025467E-2</v>
      </c>
      <c r="AF94">
        <f t="shared" si="4"/>
        <v>6.6828996459500131E-3</v>
      </c>
      <c r="AG94">
        <f t="shared" si="4"/>
        <v>4.9427756081696236E-2</v>
      </c>
      <c r="AH94">
        <f t="shared" si="4"/>
        <v>4.7191213237499042E-3</v>
      </c>
      <c r="AI94">
        <f t="shared" si="4"/>
        <v>8.3308681332323921E-3</v>
      </c>
      <c r="AJ94">
        <f t="shared" si="4"/>
        <v>8.9507296933781788E-3</v>
      </c>
      <c r="AK94">
        <f t="shared" si="4"/>
        <v>0</v>
      </c>
      <c r="AL94">
        <f t="shared" si="4"/>
        <v>9.0277462173266876E-3</v>
      </c>
      <c r="AM94">
        <f t="shared" si="4"/>
        <v>1.1708595893970929E-2</v>
      </c>
      <c r="AN94">
        <f t="shared" si="4"/>
        <v>0</v>
      </c>
      <c r="AO94">
        <f t="shared" si="4"/>
        <v>3.6884061612301208E-3</v>
      </c>
      <c r="AP94">
        <f t="shared" si="4"/>
        <v>26500.682921131829</v>
      </c>
      <c r="AQ94">
        <f t="shared" si="4"/>
        <v>14020.72583568783</v>
      </c>
      <c r="AR94">
        <f t="shared" si="4"/>
        <v>1279.3262058201412</v>
      </c>
      <c r="AS94">
        <f t="shared" si="4"/>
        <v>11535.282340995431</v>
      </c>
      <c r="AT94">
        <f t="shared" si="4"/>
        <v>89141.188047610078</v>
      </c>
      <c r="AU94">
        <f t="shared" si="1"/>
        <v>19147.762805542661</v>
      </c>
    </row>
    <row r="95" spans="1:47" x14ac:dyDescent="0.25">
      <c r="A95" s="146"/>
      <c r="B95" s="1" t="s">
        <v>19</v>
      </c>
      <c r="C95" s="1">
        <v>17</v>
      </c>
      <c r="D95" s="1" t="s">
        <v>56</v>
      </c>
      <c r="E95">
        <f t="shared" si="4"/>
        <v>2.7074538036945032E-4</v>
      </c>
      <c r="F95">
        <f t="shared" si="4"/>
        <v>1.8936232998474021E-4</v>
      </c>
      <c r="G95">
        <f t="shared" si="4"/>
        <v>8.4921094901514865E-5</v>
      </c>
      <c r="H95">
        <f t="shared" si="4"/>
        <v>4.299430800782966E-4</v>
      </c>
      <c r="I95">
        <f t="shared" si="4"/>
        <v>2.7107857856441383E-4</v>
      </c>
      <c r="J95">
        <f t="shared" si="4"/>
        <v>1.4261340674218438E-4</v>
      </c>
      <c r="K95">
        <f t="shared" si="4"/>
        <v>3.7122661086091422E-3</v>
      </c>
      <c r="L95">
        <f t="shared" si="4"/>
        <v>9.6269368168026389E-5</v>
      </c>
      <c r="M95">
        <f t="shared" si="4"/>
        <v>1.9532561051519332E-4</v>
      </c>
      <c r="N95">
        <f t="shared" si="4"/>
        <v>1.6309876056019263E-4</v>
      </c>
      <c r="O95">
        <f t="shared" si="4"/>
        <v>3.8253076284027257E-4</v>
      </c>
      <c r="P95">
        <f t="shared" si="4"/>
        <v>1.2047250760178489E-4</v>
      </c>
      <c r="Q95">
        <f t="shared" si="4"/>
        <v>3.2976932034234818E-4</v>
      </c>
      <c r="R95">
        <f t="shared" si="4"/>
        <v>4.6137821630387122E-5</v>
      </c>
      <c r="S95">
        <f t="shared" si="4"/>
        <v>0</v>
      </c>
      <c r="T95">
        <f t="shared" si="4"/>
        <v>8.5748604234501741E-5</v>
      </c>
      <c r="U95">
        <f t="shared" si="4"/>
        <v>0.60578360671477782</v>
      </c>
      <c r="V95">
        <f t="shared" si="4"/>
        <v>8.5542514653899713E-5</v>
      </c>
      <c r="W95">
        <f t="shared" si="4"/>
        <v>4.1659154878403202E-5</v>
      </c>
      <c r="X95">
        <f t="shared" si="4"/>
        <v>2.1947672328897598E-5</v>
      </c>
      <c r="Y95">
        <f t="shared" si="4"/>
        <v>5.3553901291590548E-3</v>
      </c>
      <c r="Z95">
        <f t="shared" si="4"/>
        <v>2.8138936910324531E-5</v>
      </c>
      <c r="AA95">
        <f t="shared" si="4"/>
        <v>1.5269471548843758E-4</v>
      </c>
      <c r="AB95">
        <f t="shared" si="4"/>
        <v>7.5827386816196361E-5</v>
      </c>
      <c r="AC95">
        <f t="shared" si="4"/>
        <v>2.901047485244531E-4</v>
      </c>
      <c r="AD95">
        <f t="shared" si="4"/>
        <v>1.1337265033252363E-4</v>
      </c>
      <c r="AE95">
        <f t="shared" si="4"/>
        <v>4.0932382735144436E-4</v>
      </c>
      <c r="AF95">
        <f t="shared" si="4"/>
        <v>2.5715977426337083E-4</v>
      </c>
      <c r="AG95">
        <f t="shared" si="4"/>
        <v>3.4764539635432273E-2</v>
      </c>
      <c r="AH95">
        <f t="shared" si="4"/>
        <v>1.7838680507058718E-4</v>
      </c>
      <c r="AI95">
        <f t="shared" si="4"/>
        <v>3.2194155673823181E-4</v>
      </c>
      <c r="AJ95">
        <f t="shared" si="4"/>
        <v>9.5217073183267734E-5</v>
      </c>
      <c r="AK95">
        <f t="shared" si="4"/>
        <v>0</v>
      </c>
      <c r="AL95">
        <f t="shared" si="4"/>
        <v>9.5716349347207415E-5</v>
      </c>
      <c r="AM95">
        <f t="shared" si="4"/>
        <v>1.8487744590916041E-4</v>
      </c>
      <c r="AN95">
        <f t="shared" si="4"/>
        <v>0</v>
      </c>
      <c r="AO95">
        <f t="shared" si="4"/>
        <v>1.4268593536983934E-4</v>
      </c>
      <c r="AP95">
        <f t="shared" si="4"/>
        <v>6318.2195160314259</v>
      </c>
      <c r="AQ95">
        <f t="shared" si="4"/>
        <v>112.6420306531802</v>
      </c>
      <c r="AR95">
        <f t="shared" si="4"/>
        <v>136.22314569560257</v>
      </c>
      <c r="AS95">
        <f t="shared" si="4"/>
        <v>9456.762318541736</v>
      </c>
      <c r="AT95">
        <f t="shared" si="4"/>
        <v>14634.578703987079</v>
      </c>
      <c r="AU95">
        <f t="shared" si="1"/>
        <v>10637.104289305331</v>
      </c>
    </row>
    <row r="96" spans="1:47" x14ac:dyDescent="0.25">
      <c r="A96" s="146"/>
      <c r="B96" s="1" t="s">
        <v>20</v>
      </c>
      <c r="C96" s="1">
        <v>18</v>
      </c>
      <c r="D96" s="1" t="s">
        <v>57</v>
      </c>
      <c r="E96">
        <f t="shared" si="4"/>
        <v>2.543778293993165E-4</v>
      </c>
      <c r="F96">
        <f t="shared" si="4"/>
        <v>3.9106835450130066E-4</v>
      </c>
      <c r="G96">
        <f t="shared" si="4"/>
        <v>2.8447507079579069E-4</v>
      </c>
      <c r="H96">
        <f t="shared" si="4"/>
        <v>1.5784337445865694E-3</v>
      </c>
      <c r="I96">
        <f t="shared" si="4"/>
        <v>8.5653664197390944E-4</v>
      </c>
      <c r="J96">
        <f t="shared" si="4"/>
        <v>4.6873838159681134E-4</v>
      </c>
      <c r="K96">
        <f t="shared" si="4"/>
        <v>4.2233532534628103E-4</v>
      </c>
      <c r="L96">
        <f t="shared" si="4"/>
        <v>1.538523724553806E-3</v>
      </c>
      <c r="M96">
        <f t="shared" si="4"/>
        <v>9.3985949588686491E-4</v>
      </c>
      <c r="N96">
        <f t="shared" si="4"/>
        <v>4.8902175905429703E-4</v>
      </c>
      <c r="O96">
        <f t="shared" si="4"/>
        <v>3.9661225685146465E-4</v>
      </c>
      <c r="P96">
        <f t="shared" si="4"/>
        <v>3.2767473590482093E-4</v>
      </c>
      <c r="Q96">
        <f t="shared" si="4"/>
        <v>6.3826496128801006E-4</v>
      </c>
      <c r="R96">
        <f t="shared" si="4"/>
        <v>2.9119594823686821E-4</v>
      </c>
      <c r="S96">
        <f t="shared" si="4"/>
        <v>0</v>
      </c>
      <c r="T96">
        <f t="shared" si="4"/>
        <v>3.1794665929432909E-4</v>
      </c>
      <c r="U96">
        <f t="shared" si="4"/>
        <v>1.6423817795867403E-3</v>
      </c>
      <c r="V96">
        <f t="shared" si="4"/>
        <v>0.10174269949934503</v>
      </c>
      <c r="W96">
        <f t="shared" si="4"/>
        <v>2.7930562499918956E-3</v>
      </c>
      <c r="X96">
        <f t="shared" si="4"/>
        <v>4.1234043415176442E-4</v>
      </c>
      <c r="Y96">
        <f t="shared" si="4"/>
        <v>3.868699385794008E-3</v>
      </c>
      <c r="Z96">
        <f t="shared" si="4"/>
        <v>9.2456561695709535E-4</v>
      </c>
      <c r="AA96">
        <f t="shared" si="4"/>
        <v>2.4417858974101259E-3</v>
      </c>
      <c r="AB96">
        <f t="shared" si="4"/>
        <v>1.6702093725617771E-4</v>
      </c>
      <c r="AC96">
        <f t="shared" si="4"/>
        <v>1.8969821209899659E-4</v>
      </c>
      <c r="AD96">
        <f t="shared" si="4"/>
        <v>7.4144603877268083E-5</v>
      </c>
      <c r="AE96">
        <f t="shared" si="4"/>
        <v>2.6769759811856597E-4</v>
      </c>
      <c r="AF96">
        <f t="shared" si="4"/>
        <v>1.6819974522990432E-4</v>
      </c>
      <c r="AG96">
        <f t="shared" si="4"/>
        <v>9.8023301374803185E-5</v>
      </c>
      <c r="AH96">
        <f t="shared" si="4"/>
        <v>1.1692429113247633E-4</v>
      </c>
      <c r="AI96">
        <f t="shared" si="4"/>
        <v>2.1055121173419052E-4</v>
      </c>
      <c r="AJ96">
        <f t="shared" si="4"/>
        <v>9.913082798073311E-5</v>
      </c>
      <c r="AK96">
        <f t="shared" si="4"/>
        <v>0</v>
      </c>
      <c r="AL96">
        <f t="shared" si="4"/>
        <v>9.9789008015789316E-5</v>
      </c>
      <c r="AM96">
        <f t="shared" si="4"/>
        <v>2.2035749150136681E-4</v>
      </c>
      <c r="AN96">
        <f t="shared" si="4"/>
        <v>0</v>
      </c>
      <c r="AO96">
        <f t="shared" si="4"/>
        <v>9.3298248306011806E-5</v>
      </c>
      <c r="AP96">
        <f t="shared" si="4"/>
        <v>23466.776055540304</v>
      </c>
      <c r="AQ96">
        <f t="shared" si="4"/>
        <v>16.935357831011316</v>
      </c>
      <c r="AR96">
        <f t="shared" si="4"/>
        <v>8.6339994486712115</v>
      </c>
      <c r="AS96">
        <f t="shared" si="4"/>
        <v>11695.69629365336</v>
      </c>
      <c r="AT96">
        <f t="shared" si="4"/>
        <v>31750.00770235798</v>
      </c>
      <c r="AU96">
        <f t="shared" si="1"/>
        <v>13147.11149676248</v>
      </c>
    </row>
    <row r="97" spans="1:47" x14ac:dyDescent="0.25">
      <c r="A97" s="146"/>
      <c r="B97" s="1" t="s">
        <v>21</v>
      </c>
      <c r="C97" s="1">
        <v>19</v>
      </c>
      <c r="D97" s="1" t="s">
        <v>58</v>
      </c>
      <c r="E97">
        <f t="shared" si="4"/>
        <v>0.20263631036843774</v>
      </c>
      <c r="F97">
        <f t="shared" si="4"/>
        <v>0.26713047765772985</v>
      </c>
      <c r="G97">
        <f t="shared" si="4"/>
        <v>0.21992735701807825</v>
      </c>
      <c r="H97">
        <f t="shared" si="4"/>
        <v>0.41586954315129399</v>
      </c>
      <c r="I97">
        <f t="shared" si="4"/>
        <v>0.37186147797729291</v>
      </c>
      <c r="J97">
        <f t="shared" si="4"/>
        <v>0.28359584174151681</v>
      </c>
      <c r="K97">
        <f t="shared" si="4"/>
        <v>0.35049996390345839</v>
      </c>
      <c r="L97">
        <f t="shared" si="4"/>
        <v>0.46465771927746424</v>
      </c>
      <c r="M97">
        <f t="shared" si="4"/>
        <v>0.24332637134058205</v>
      </c>
      <c r="N97">
        <f t="shared" si="4"/>
        <v>0.34519636724547587</v>
      </c>
      <c r="O97">
        <f t="shared" si="4"/>
        <v>0.39860890263207055</v>
      </c>
      <c r="P97">
        <f t="shared" si="4"/>
        <v>0.23268082230506193</v>
      </c>
      <c r="Q97">
        <f t="shared" si="4"/>
        <v>0.20682495071595669</v>
      </c>
      <c r="R97">
        <f t="shared" si="4"/>
        <v>0.1924438535278146</v>
      </c>
      <c r="S97">
        <f t="shared" si="4"/>
        <v>0</v>
      </c>
      <c r="T97">
        <f t="shared" si="4"/>
        <v>0.19217453526672082</v>
      </c>
      <c r="U97">
        <f t="shared" si="4"/>
        <v>0.25903829687383417</v>
      </c>
      <c r="V97">
        <f t="shared" si="4"/>
        <v>0.24926984596825835</v>
      </c>
      <c r="W97">
        <f t="shared" si="4"/>
        <v>0.3125014264516453</v>
      </c>
      <c r="X97">
        <f t="shared" si="4"/>
        <v>0.15505209332136882</v>
      </c>
      <c r="Y97">
        <f t="shared" si="4"/>
        <v>1.4920775264077846</v>
      </c>
      <c r="Z97">
        <f t="shared" si="4"/>
        <v>0.35364631506239974</v>
      </c>
      <c r="AA97">
        <f t="shared" si="4"/>
        <v>0.73674422049902411</v>
      </c>
      <c r="AB97">
        <f t="shared" si="4"/>
        <v>6.2957982202429832E-2</v>
      </c>
      <c r="AC97">
        <f t="shared" ref="AC97:AT97" si="5">AC23+AC60</f>
        <v>9.4365505710691217E-2</v>
      </c>
      <c r="AD97">
        <f t="shared" si="5"/>
        <v>5.8777665772092411E-2</v>
      </c>
      <c r="AE97">
        <f t="shared" si="5"/>
        <v>0.14684849888166429</v>
      </c>
      <c r="AF97">
        <f t="shared" si="5"/>
        <v>4.8145971835835015E-2</v>
      </c>
      <c r="AG97">
        <f t="shared" si="5"/>
        <v>0.71332405337895299</v>
      </c>
      <c r="AH97">
        <f t="shared" si="5"/>
        <v>7.8712110261274199E-2</v>
      </c>
      <c r="AI97">
        <f t="shared" si="5"/>
        <v>0.10242372663810587</v>
      </c>
      <c r="AJ97">
        <f t="shared" si="5"/>
        <v>0.20739739009713823</v>
      </c>
      <c r="AK97">
        <f t="shared" si="5"/>
        <v>0</v>
      </c>
      <c r="AL97">
        <f t="shared" si="5"/>
        <v>0.20123998181569802</v>
      </c>
      <c r="AM97">
        <f t="shared" si="5"/>
        <v>0.32902778144798794</v>
      </c>
      <c r="AN97">
        <f t="shared" si="5"/>
        <v>0</v>
      </c>
      <c r="AO97">
        <f t="shared" si="5"/>
        <v>6.7357787641403308E-2</v>
      </c>
      <c r="AP97">
        <f t="shared" si="5"/>
        <v>577454.01072674699</v>
      </c>
      <c r="AQ97">
        <f t="shared" si="5"/>
        <v>109387.56257610591</v>
      </c>
      <c r="AR97">
        <f t="shared" si="5"/>
        <v>145429.00250219402</v>
      </c>
      <c r="AS97">
        <f t="shared" si="5"/>
        <v>170539.69793238831</v>
      </c>
      <c r="AT97">
        <f t="shared" si="5"/>
        <v>1945100.570261505</v>
      </c>
      <c r="AU97">
        <f t="shared" ref="AU97:AU109" si="6">AU23+AU60</f>
        <v>158669.17888065311</v>
      </c>
    </row>
    <row r="98" spans="1:47" x14ac:dyDescent="0.25">
      <c r="A98" s="146"/>
      <c r="B98" s="1" t="s">
        <v>22</v>
      </c>
      <c r="C98" s="1">
        <v>20</v>
      </c>
      <c r="D98" s="1" t="s">
        <v>59</v>
      </c>
      <c r="E98">
        <f t="shared" ref="E98:S98" si="7">E24+E61</f>
        <v>1.9579516736553493E-3</v>
      </c>
      <c r="F98">
        <f t="shared" si="7"/>
        <v>1.784479956539482E-3</v>
      </c>
      <c r="G98">
        <f t="shared" si="7"/>
        <v>5.0364330361830478E-3</v>
      </c>
      <c r="H98">
        <f t="shared" si="7"/>
        <v>8.8397049171315759E-3</v>
      </c>
      <c r="I98">
        <f t="shared" si="7"/>
        <v>3.0618953619271122E-3</v>
      </c>
      <c r="J98">
        <f t="shared" si="7"/>
        <v>1.1508701555639476E-3</v>
      </c>
      <c r="K98">
        <f t="shared" si="7"/>
        <v>5.2955384507814352E-4</v>
      </c>
      <c r="L98">
        <f t="shared" si="7"/>
        <v>5.6711056571110948E-3</v>
      </c>
      <c r="M98">
        <f t="shared" si="7"/>
        <v>2.1644321066950118E-3</v>
      </c>
      <c r="N98">
        <f t="shared" si="7"/>
        <v>2.2631849630699893E-3</v>
      </c>
      <c r="O98">
        <f t="shared" si="7"/>
        <v>2.440094917060777E-3</v>
      </c>
      <c r="P98">
        <f t="shared" si="7"/>
        <v>2.4339679770350388E-3</v>
      </c>
      <c r="Q98">
        <f t="shared" si="7"/>
        <v>1.8124372194847549E-3</v>
      </c>
      <c r="R98">
        <f t="shared" si="7"/>
        <v>4.9727403045012183E-3</v>
      </c>
      <c r="S98">
        <f t="shared" si="7"/>
        <v>0</v>
      </c>
      <c r="T98">
        <f t="shared" ref="E98:AT104" si="8">T24+T61</f>
        <v>1.9236716937451514E-3</v>
      </c>
      <c r="U98">
        <f t="shared" si="8"/>
        <v>8.025707101133433E-4</v>
      </c>
      <c r="V98">
        <f t="shared" si="8"/>
        <v>1.0082581790407224E-2</v>
      </c>
      <c r="W98">
        <f t="shared" si="8"/>
        <v>2.0704899098527916E-3</v>
      </c>
      <c r="X98">
        <f t="shared" si="8"/>
        <v>8.9710604887651511E-3</v>
      </c>
      <c r="Y98">
        <f t="shared" si="8"/>
        <v>5.0672275003036801E-3</v>
      </c>
      <c r="Z98">
        <f t="shared" si="8"/>
        <v>3.3447506153874993E-3</v>
      </c>
      <c r="AA98">
        <f t="shared" si="8"/>
        <v>8.9807642108959765E-3</v>
      </c>
      <c r="AB98">
        <f t="shared" si="8"/>
        <v>8.7709367669390904E-4</v>
      </c>
      <c r="AC98">
        <f t="shared" si="8"/>
        <v>8.3289823744713495E-5</v>
      </c>
      <c r="AD98">
        <f t="shared" si="8"/>
        <v>8.0314385946917156E-5</v>
      </c>
      <c r="AE98">
        <f t="shared" si="8"/>
        <v>3.032606018561196E-4</v>
      </c>
      <c r="AF98">
        <f t="shared" si="8"/>
        <v>6.812570803034837E-4</v>
      </c>
      <c r="AG98">
        <f t="shared" si="8"/>
        <v>2.4685156450160507E-5</v>
      </c>
      <c r="AH98">
        <f t="shared" si="8"/>
        <v>1.1829480536059743E-3</v>
      </c>
      <c r="AI98">
        <f t="shared" si="8"/>
        <v>1.0666718540792386E-4</v>
      </c>
      <c r="AJ98">
        <f t="shared" si="8"/>
        <v>4.3860965081575403E-3</v>
      </c>
      <c r="AK98">
        <f t="shared" si="8"/>
        <v>0</v>
      </c>
      <c r="AL98">
        <f t="shared" si="8"/>
        <v>4.3749154541853925E-3</v>
      </c>
      <c r="AM98">
        <f t="shared" si="8"/>
        <v>4.329601064111511E-3</v>
      </c>
      <c r="AN98">
        <f t="shared" si="8"/>
        <v>0</v>
      </c>
      <c r="AO98">
        <f t="shared" si="8"/>
        <v>6.5909531847155612E-5</v>
      </c>
      <c r="AP98">
        <f t="shared" si="8"/>
        <v>40080.355050148748</v>
      </c>
      <c r="AQ98">
        <f t="shared" si="8"/>
        <v>614869.14382560609</v>
      </c>
      <c r="AR98">
        <f t="shared" si="8"/>
        <v>0</v>
      </c>
      <c r="AS98">
        <f t="shared" si="8"/>
        <v>4791.0361605187254</v>
      </c>
      <c r="AT98">
        <f t="shared" si="8"/>
        <v>668180.87229821086</v>
      </c>
      <c r="AU98">
        <f t="shared" si="6"/>
        <v>5911.6732964949624</v>
      </c>
    </row>
    <row r="99" spans="1:47" x14ac:dyDescent="0.25">
      <c r="A99" s="146"/>
      <c r="B99" s="1" t="s">
        <v>23</v>
      </c>
      <c r="C99" s="1">
        <v>21</v>
      </c>
      <c r="D99" s="1" t="s">
        <v>60</v>
      </c>
      <c r="E99">
        <f t="shared" si="8"/>
        <v>3.6567236011054998E-7</v>
      </c>
      <c r="F99">
        <f t="shared" si="8"/>
        <v>2.0572996652320978E-4</v>
      </c>
      <c r="G99">
        <f t="shared" si="8"/>
        <v>3.5554773600286635E-4</v>
      </c>
      <c r="H99">
        <f t="shared" si="8"/>
        <v>2.9614708577446026E-4</v>
      </c>
      <c r="I99">
        <f t="shared" si="8"/>
        <v>1.3793203434072996E-3</v>
      </c>
      <c r="J99">
        <f t="shared" si="8"/>
        <v>2.4934005262224119E-6</v>
      </c>
      <c r="K99">
        <f t="shared" si="8"/>
        <v>4.1690158412153501E-4</v>
      </c>
      <c r="L99">
        <f t="shared" si="8"/>
        <v>8.1267084000813256E-5</v>
      </c>
      <c r="M99">
        <f t="shared" si="8"/>
        <v>2.5511483456371742E-4</v>
      </c>
      <c r="N99">
        <f t="shared" si="8"/>
        <v>8.3510105806592159E-3</v>
      </c>
      <c r="O99">
        <f t="shared" si="8"/>
        <v>1.8620539562033353E-6</v>
      </c>
      <c r="P99">
        <f t="shared" si="8"/>
        <v>1.3509706395465468E-4</v>
      </c>
      <c r="Q99">
        <f t="shared" si="8"/>
        <v>3.0983926290270349E-5</v>
      </c>
      <c r="R99">
        <f t="shared" si="8"/>
        <v>0</v>
      </c>
      <c r="S99">
        <f t="shared" si="8"/>
        <v>0</v>
      </c>
      <c r="T99">
        <f t="shared" si="8"/>
        <v>1.9363906511175259E-8</v>
      </c>
      <c r="U99">
        <f t="shared" si="8"/>
        <v>0</v>
      </c>
      <c r="V99">
        <f t="shared" si="8"/>
        <v>0</v>
      </c>
      <c r="W99">
        <f t="shared" si="8"/>
        <v>1.1989150084751161E-7</v>
      </c>
      <c r="X99">
        <f t="shared" si="8"/>
        <v>3.9511788581543554E-6</v>
      </c>
      <c r="Y99">
        <f t="shared" si="8"/>
        <v>1.302596274347892</v>
      </c>
      <c r="Z99">
        <f t="shared" si="8"/>
        <v>2.6608625352907641E-5</v>
      </c>
      <c r="AA99">
        <f t="shared" si="8"/>
        <v>1.2895948730793692E-4</v>
      </c>
      <c r="AB99">
        <f t="shared" si="8"/>
        <v>8.3553733728688238E-6</v>
      </c>
      <c r="AC99">
        <f t="shared" si="8"/>
        <v>9.3884387624167175E-4</v>
      </c>
      <c r="AD99">
        <f t="shared" si="8"/>
        <v>1.115122266345286E-3</v>
      </c>
      <c r="AE99">
        <f t="shared" si="8"/>
        <v>0.19455005167200601</v>
      </c>
      <c r="AF99">
        <f t="shared" si="8"/>
        <v>3.2281212530080588E-8</v>
      </c>
      <c r="AG99">
        <f t="shared" si="8"/>
        <v>0</v>
      </c>
      <c r="AH99">
        <f t="shared" si="8"/>
        <v>3.3646250574119722E-8</v>
      </c>
      <c r="AI99">
        <f t="shared" si="8"/>
        <v>1.0177805611218029E-3</v>
      </c>
      <c r="AJ99">
        <f t="shared" si="8"/>
        <v>3.9545440766897777E-3</v>
      </c>
      <c r="AK99">
        <f t="shared" si="8"/>
        <v>0</v>
      </c>
      <c r="AL99">
        <f t="shared" si="8"/>
        <v>3.9869281048241657E-3</v>
      </c>
      <c r="AM99">
        <f t="shared" si="8"/>
        <v>2.4269367607960881E-6</v>
      </c>
      <c r="AN99">
        <f t="shared" si="8"/>
        <v>0</v>
      </c>
      <c r="AO99">
        <f t="shared" si="8"/>
        <v>6.3230015562389099E-3</v>
      </c>
      <c r="AP99">
        <f t="shared" si="8"/>
        <v>3.5488647308724501</v>
      </c>
      <c r="AQ99">
        <f t="shared" si="8"/>
        <v>0</v>
      </c>
      <c r="AR99">
        <f t="shared" si="8"/>
        <v>0</v>
      </c>
      <c r="AS99">
        <f t="shared" si="8"/>
        <v>14.63717262902489</v>
      </c>
      <c r="AT99">
        <f t="shared" si="8"/>
        <v>34.497576834459011</v>
      </c>
      <c r="AU99">
        <f t="shared" si="6"/>
        <v>1020.771766545488</v>
      </c>
    </row>
    <row r="100" spans="1:47" x14ac:dyDescent="0.25">
      <c r="A100" s="146"/>
      <c r="B100" s="1" t="s">
        <v>24</v>
      </c>
      <c r="C100" s="1">
        <v>22</v>
      </c>
      <c r="D100" s="1" t="s">
        <v>61</v>
      </c>
      <c r="E100">
        <f t="shared" si="8"/>
        <v>1.3898266176085571E-2</v>
      </c>
      <c r="F100">
        <f t="shared" si="8"/>
        <v>4.6694043857869313E-3</v>
      </c>
      <c r="G100">
        <f t="shared" si="8"/>
        <v>5.5548000919729106E-4</v>
      </c>
      <c r="H100">
        <f t="shared" si="8"/>
        <v>2.3868311502471835E-3</v>
      </c>
      <c r="I100">
        <f t="shared" si="8"/>
        <v>1.1773213612738904E-2</v>
      </c>
      <c r="J100">
        <f t="shared" si="8"/>
        <v>4.2972685488832452E-3</v>
      </c>
      <c r="K100">
        <f t="shared" si="8"/>
        <v>4.6938973584771736E-4</v>
      </c>
      <c r="L100">
        <f t="shared" si="8"/>
        <v>1.125226391244471E-4</v>
      </c>
      <c r="M100">
        <f t="shared" si="8"/>
        <v>8.205873105490185E-3</v>
      </c>
      <c r="N100">
        <f t="shared" si="8"/>
        <v>6.343197655548422E-5</v>
      </c>
      <c r="O100">
        <f t="shared" si="8"/>
        <v>1.8354778059063846E-4</v>
      </c>
      <c r="P100">
        <f t="shared" si="8"/>
        <v>4.9057085127198288E-4</v>
      </c>
      <c r="Q100">
        <f t="shared" si="8"/>
        <v>6.127492535255942E-3</v>
      </c>
      <c r="R100">
        <f t="shared" si="8"/>
        <v>1.7508980654538778E-2</v>
      </c>
      <c r="S100">
        <f t="shared" si="8"/>
        <v>0</v>
      </c>
      <c r="T100">
        <f t="shared" si="8"/>
        <v>2.875317735015382E-2</v>
      </c>
      <c r="U100">
        <f t="shared" si="8"/>
        <v>4.0900503929492864E-3</v>
      </c>
      <c r="V100">
        <f t="shared" si="8"/>
        <v>4.9393265650217011E-2</v>
      </c>
      <c r="W100">
        <f t="shared" si="8"/>
        <v>1.8828480088265041E-3</v>
      </c>
      <c r="X100">
        <f t="shared" si="8"/>
        <v>1.1856088647122286E-3</v>
      </c>
      <c r="Y100">
        <f t="shared" si="8"/>
        <v>2.7935348299774772E-3</v>
      </c>
      <c r="Z100">
        <f t="shared" si="8"/>
        <v>0.47224413087236849</v>
      </c>
      <c r="AA100">
        <f t="shared" si="8"/>
        <v>1.6966617991858877E-4</v>
      </c>
      <c r="AB100">
        <f t="shared" si="8"/>
        <v>1.7031660604342324E-4</v>
      </c>
      <c r="AC100">
        <f t="shared" si="8"/>
        <v>3.0561375384881718E-4</v>
      </c>
      <c r="AD100">
        <f t="shared" si="8"/>
        <v>4.6673612697475759E-3</v>
      </c>
      <c r="AE100">
        <f t="shared" si="8"/>
        <v>1.8028212601923357E-4</v>
      </c>
      <c r="AF100">
        <f t="shared" si="8"/>
        <v>9.1597158472795769E-5</v>
      </c>
      <c r="AG100">
        <f t="shared" si="8"/>
        <v>5.0144020597368828E-6</v>
      </c>
      <c r="AH100">
        <f t="shared" si="8"/>
        <v>9.3762547276051952E-4</v>
      </c>
      <c r="AI100">
        <f t="shared" si="8"/>
        <v>8.9649808799188181E-5</v>
      </c>
      <c r="AJ100">
        <f t="shared" si="8"/>
        <v>1.388469459901393E-2</v>
      </c>
      <c r="AK100">
        <f t="shared" si="8"/>
        <v>0</v>
      </c>
      <c r="AL100">
        <f t="shared" si="8"/>
        <v>1.39577754590316E-2</v>
      </c>
      <c r="AM100">
        <f t="shared" si="8"/>
        <v>1.3708640481841243E-3</v>
      </c>
      <c r="AN100">
        <f t="shared" si="8"/>
        <v>0</v>
      </c>
      <c r="AO100">
        <f t="shared" si="8"/>
        <v>7.1340498979520807E-3</v>
      </c>
      <c r="AP100">
        <f t="shared" si="8"/>
        <v>21336.424025112468</v>
      </c>
      <c r="AQ100">
        <f t="shared" si="8"/>
        <v>0</v>
      </c>
      <c r="AR100">
        <f t="shared" si="8"/>
        <v>0</v>
      </c>
      <c r="AS100">
        <f t="shared" si="8"/>
        <v>11585.30241527955</v>
      </c>
      <c r="AT100">
        <f t="shared" si="8"/>
        <v>33189.858213129737</v>
      </c>
      <c r="AU100">
        <f t="shared" si="6"/>
        <v>30842.489395301749</v>
      </c>
    </row>
    <row r="101" spans="1:47" x14ac:dyDescent="0.25">
      <c r="A101" s="146"/>
      <c r="B101" s="1" t="s">
        <v>25</v>
      </c>
      <c r="C101" s="1">
        <v>23</v>
      </c>
      <c r="D101" s="1" t="s">
        <v>62</v>
      </c>
      <c r="E101">
        <f t="shared" si="8"/>
        <v>4.6214489455636588E-4</v>
      </c>
      <c r="F101">
        <f t="shared" si="8"/>
        <v>5.0315577414282683E-5</v>
      </c>
      <c r="G101">
        <f t="shared" si="8"/>
        <v>1.8635229052518289E-5</v>
      </c>
      <c r="H101">
        <f t="shared" si="8"/>
        <v>6.9825627941025573E-6</v>
      </c>
      <c r="I101">
        <f t="shared" si="8"/>
        <v>3.1242522054472761E-5</v>
      </c>
      <c r="J101">
        <f t="shared" si="8"/>
        <v>0</v>
      </c>
      <c r="K101">
        <f t="shared" si="8"/>
        <v>0</v>
      </c>
      <c r="L101">
        <f t="shared" si="8"/>
        <v>2.3184882011214059E-6</v>
      </c>
      <c r="M101">
        <f t="shared" si="8"/>
        <v>2.7703530613453621E-6</v>
      </c>
      <c r="N101">
        <f t="shared" si="8"/>
        <v>2.1271445993324799E-6</v>
      </c>
      <c r="O101">
        <f t="shared" si="8"/>
        <v>8.9841870279278542E-6</v>
      </c>
      <c r="P101">
        <f t="shared" si="8"/>
        <v>2.2793029867649251E-5</v>
      </c>
      <c r="Q101">
        <f t="shared" si="8"/>
        <v>2.6916316840715888E-4</v>
      </c>
      <c r="R101">
        <f t="shared" si="8"/>
        <v>0</v>
      </c>
      <c r="S101">
        <f t="shared" si="8"/>
        <v>0</v>
      </c>
      <c r="T101">
        <f t="shared" si="8"/>
        <v>0</v>
      </c>
      <c r="U101">
        <f t="shared" si="8"/>
        <v>2.8078116481903659E-4</v>
      </c>
      <c r="V101">
        <f t="shared" si="8"/>
        <v>0</v>
      </c>
      <c r="W101">
        <f t="shared" si="8"/>
        <v>0</v>
      </c>
      <c r="X101">
        <f t="shared" si="8"/>
        <v>0</v>
      </c>
      <c r="Y101">
        <f t="shared" si="8"/>
        <v>6.6133167270953836E-6</v>
      </c>
      <c r="Z101">
        <f t="shared" si="8"/>
        <v>5.5922589136585786E-7</v>
      </c>
      <c r="AA101">
        <f t="shared" si="8"/>
        <v>3.5753815308455712E-6</v>
      </c>
      <c r="AB101">
        <f t="shared" si="8"/>
        <v>1.10778461914678E-4</v>
      </c>
      <c r="AC101">
        <f t="shared" si="8"/>
        <v>8.8803715927500206E-6</v>
      </c>
      <c r="AD101">
        <f t="shared" si="8"/>
        <v>0</v>
      </c>
      <c r="AE101">
        <f t="shared" si="8"/>
        <v>1.039263058105341E-4</v>
      </c>
      <c r="AF101">
        <f t="shared" si="8"/>
        <v>7.0657631594371446E-5</v>
      </c>
      <c r="AG101">
        <f t="shared" si="8"/>
        <v>0</v>
      </c>
      <c r="AH101">
        <f t="shared" si="8"/>
        <v>7.0764477686735517E-4</v>
      </c>
      <c r="AI101">
        <f t="shared" si="8"/>
        <v>2.8781753857589831E-5</v>
      </c>
      <c r="AJ101">
        <f t="shared" si="8"/>
        <v>8.3377014651944464E-5</v>
      </c>
      <c r="AK101">
        <f t="shared" si="8"/>
        <v>0</v>
      </c>
      <c r="AL101">
        <f t="shared" si="8"/>
        <v>8.406686930890362E-5</v>
      </c>
      <c r="AM101">
        <f t="shared" si="8"/>
        <v>0</v>
      </c>
      <c r="AN101">
        <f t="shared" si="8"/>
        <v>0</v>
      </c>
      <c r="AO101">
        <f t="shared" si="8"/>
        <v>1.904661773879957E-5</v>
      </c>
      <c r="AP101">
        <f t="shared" si="8"/>
        <v>225.58770793299999</v>
      </c>
      <c r="AQ101">
        <f t="shared" si="8"/>
        <v>0</v>
      </c>
      <c r="AR101">
        <f t="shared" si="8"/>
        <v>0</v>
      </c>
      <c r="AS101">
        <f t="shared" si="8"/>
        <v>0</v>
      </c>
      <c r="AT101">
        <f t="shared" si="8"/>
        <v>379.59171188301138</v>
      </c>
      <c r="AU101">
        <f t="shared" si="6"/>
        <v>0</v>
      </c>
    </row>
    <row r="102" spans="1:47" x14ac:dyDescent="0.25">
      <c r="A102" s="146"/>
      <c r="B102" s="1" t="s">
        <v>26</v>
      </c>
      <c r="C102" s="1">
        <v>24</v>
      </c>
      <c r="D102" s="1" t="s">
        <v>63</v>
      </c>
      <c r="E102">
        <f t="shared" si="8"/>
        <v>7.8488442148100194E-3</v>
      </c>
      <c r="F102">
        <f t="shared" si="8"/>
        <v>9.4243006276399002E-3</v>
      </c>
      <c r="G102">
        <f t="shared" si="8"/>
        <v>5.404326421555662E-3</v>
      </c>
      <c r="H102">
        <f t="shared" si="8"/>
        <v>9.4807147341513572E-3</v>
      </c>
      <c r="I102">
        <f t="shared" si="8"/>
        <v>1.5480140316111758E-2</v>
      </c>
      <c r="J102">
        <f t="shared" si="8"/>
        <v>9.2428914669946873E-3</v>
      </c>
      <c r="K102">
        <f t="shared" si="8"/>
        <v>7.8539020079913969E-3</v>
      </c>
      <c r="L102">
        <f t="shared" si="8"/>
        <v>3.2568066385022729E-2</v>
      </c>
      <c r="M102">
        <f t="shared" si="8"/>
        <v>1.2909855011234773E-2</v>
      </c>
      <c r="N102">
        <f t="shared" si="8"/>
        <v>4.4620171608322344E-2</v>
      </c>
      <c r="O102">
        <f t="shared" si="8"/>
        <v>2.1686540071233384E-2</v>
      </c>
      <c r="P102">
        <f t="shared" si="8"/>
        <v>4.2262125652955543E-3</v>
      </c>
      <c r="Q102">
        <f t="shared" si="8"/>
        <v>3.1906901704813126E-3</v>
      </c>
      <c r="R102">
        <f t="shared" si="8"/>
        <v>3.2457562515381122E-3</v>
      </c>
      <c r="S102">
        <f t="shared" si="8"/>
        <v>0</v>
      </c>
      <c r="T102">
        <f t="shared" si="8"/>
        <v>4.9235591577718339E-3</v>
      </c>
      <c r="U102">
        <f t="shared" si="8"/>
        <v>0</v>
      </c>
      <c r="V102">
        <f t="shared" si="8"/>
        <v>1.9445244449261111E-4</v>
      </c>
      <c r="W102">
        <f t="shared" si="8"/>
        <v>3.7419086374011709E-3</v>
      </c>
      <c r="X102">
        <f t="shared" si="8"/>
        <v>5.5352083018999406E-3</v>
      </c>
      <c r="Y102">
        <f t="shared" si="8"/>
        <v>1.805009550758332E-5</v>
      </c>
      <c r="Z102">
        <f t="shared" si="8"/>
        <v>1.4402182473106137E-2</v>
      </c>
      <c r="AA102">
        <f t="shared" si="8"/>
        <v>5.1656588501997086E-2</v>
      </c>
      <c r="AB102">
        <f t="shared" si="8"/>
        <v>0.17724706995512501</v>
      </c>
      <c r="AC102">
        <f t="shared" si="8"/>
        <v>1.9377202950728221E-6</v>
      </c>
      <c r="AD102">
        <f t="shared" si="8"/>
        <v>9.9247220057492359E-7</v>
      </c>
      <c r="AE102">
        <f t="shared" si="8"/>
        <v>3.149182038252089E-6</v>
      </c>
      <c r="AF102">
        <f t="shared" si="8"/>
        <v>2.0700849303499568E-6</v>
      </c>
      <c r="AG102">
        <f t="shared" si="8"/>
        <v>1.1276474353077921E-7</v>
      </c>
      <c r="AH102">
        <f t="shared" si="8"/>
        <v>1.5254773007939441E-5</v>
      </c>
      <c r="AI102">
        <f t="shared" si="8"/>
        <v>4.1399718136198929E-6</v>
      </c>
      <c r="AJ102">
        <f t="shared" si="8"/>
        <v>3.8986726507545684E-6</v>
      </c>
      <c r="AK102">
        <f t="shared" si="8"/>
        <v>0</v>
      </c>
      <c r="AL102">
        <f t="shared" si="8"/>
        <v>5.8306858336921899E-6</v>
      </c>
      <c r="AM102">
        <f t="shared" si="8"/>
        <v>1.4438472663884604E-2</v>
      </c>
      <c r="AN102">
        <f t="shared" si="8"/>
        <v>0</v>
      </c>
      <c r="AO102">
        <f t="shared" si="8"/>
        <v>1.9971278855077511E-7</v>
      </c>
      <c r="AP102">
        <f t="shared" si="8"/>
        <v>23241.31419278809</v>
      </c>
      <c r="AQ102">
        <f t="shared" si="8"/>
        <v>0</v>
      </c>
      <c r="AR102">
        <f t="shared" si="8"/>
        <v>0</v>
      </c>
      <c r="AS102">
        <f t="shared" si="8"/>
        <v>1373.3839158690671</v>
      </c>
      <c r="AT102">
        <f t="shared" si="8"/>
        <v>57421.845153058523</v>
      </c>
      <c r="AU102">
        <f t="shared" si="6"/>
        <v>3.8767731070083249</v>
      </c>
    </row>
    <row r="103" spans="1:47" x14ac:dyDescent="0.25">
      <c r="A103" s="146"/>
      <c r="B103" s="1" t="s">
        <v>27</v>
      </c>
      <c r="C103" s="1">
        <v>25</v>
      </c>
      <c r="D103" s="1" t="s">
        <v>64</v>
      </c>
      <c r="E103">
        <f t="shared" si="8"/>
        <v>5.0629544428390681E-5</v>
      </c>
      <c r="F103">
        <f t="shared" si="8"/>
        <v>3.9438844834137927E-5</v>
      </c>
      <c r="G103">
        <f t="shared" si="8"/>
        <v>2.0528114379950163E-5</v>
      </c>
      <c r="H103">
        <f t="shared" si="8"/>
        <v>4.5861791907962416E-5</v>
      </c>
      <c r="I103">
        <f t="shared" si="8"/>
        <v>7.0338430407434753E-5</v>
      </c>
      <c r="J103">
        <f t="shared" si="8"/>
        <v>4.7345084935641333E-5</v>
      </c>
      <c r="K103">
        <f t="shared" si="8"/>
        <v>3.5647538141004834E-5</v>
      </c>
      <c r="L103">
        <f t="shared" si="8"/>
        <v>8.454437268486174E-5</v>
      </c>
      <c r="M103">
        <f t="shared" si="8"/>
        <v>5.7382800956880451E-5</v>
      </c>
      <c r="N103">
        <f t="shared" si="8"/>
        <v>1.9344205948740211E-4</v>
      </c>
      <c r="O103">
        <f t="shared" si="8"/>
        <v>1.9220951456002221E-4</v>
      </c>
      <c r="P103">
        <f t="shared" si="8"/>
        <v>1.6715744618186919E-5</v>
      </c>
      <c r="Q103">
        <f t="shared" si="8"/>
        <v>9.5671328271280604E-6</v>
      </c>
      <c r="R103">
        <f t="shared" si="8"/>
        <v>1.5754382381575861E-5</v>
      </c>
      <c r="S103">
        <f t="shared" si="8"/>
        <v>0</v>
      </c>
      <c r="T103">
        <f t="shared" si="8"/>
        <v>2.3564242238788216E-5</v>
      </c>
      <c r="U103">
        <f t="shared" si="8"/>
        <v>0</v>
      </c>
      <c r="V103">
        <f t="shared" si="8"/>
        <v>0</v>
      </c>
      <c r="W103">
        <f t="shared" si="8"/>
        <v>1.1180506512914713E-5</v>
      </c>
      <c r="X103">
        <f t="shared" si="8"/>
        <v>1.2917828875553761E-5</v>
      </c>
      <c r="Y103">
        <f t="shared" si="8"/>
        <v>0</v>
      </c>
      <c r="Z103">
        <f t="shared" si="8"/>
        <v>1.4195270639801084E-4</v>
      </c>
      <c r="AA103">
        <f t="shared" si="8"/>
        <v>1.3411553565318801E-4</v>
      </c>
      <c r="AB103">
        <f t="shared" si="8"/>
        <v>1.0921734332496541E-3</v>
      </c>
      <c r="AC103">
        <f t="shared" si="8"/>
        <v>4.1794127794198876E-9</v>
      </c>
      <c r="AD103">
        <f t="shared" si="8"/>
        <v>2.140339246689398E-9</v>
      </c>
      <c r="AE103">
        <f t="shared" si="8"/>
        <v>6.7791954658925774E-9</v>
      </c>
      <c r="AF103">
        <f t="shared" si="8"/>
        <v>4.5105987538769254E-9</v>
      </c>
      <c r="AG103">
        <f t="shared" si="8"/>
        <v>0</v>
      </c>
      <c r="AH103">
        <f t="shared" si="8"/>
        <v>3.2733012767272543E-8</v>
      </c>
      <c r="AI103">
        <f t="shared" si="8"/>
        <v>8.7349371062728331E-9</v>
      </c>
      <c r="AJ103">
        <f t="shared" si="8"/>
        <v>6.810216573835052E-9</v>
      </c>
      <c r="AK103">
        <f t="shared" si="8"/>
        <v>0</v>
      </c>
      <c r="AL103">
        <f t="shared" si="8"/>
        <v>1.26417540512425E-8</v>
      </c>
      <c r="AM103">
        <f t="shared" si="8"/>
        <v>4.3032293231389715E-5</v>
      </c>
      <c r="AN103">
        <f t="shared" si="8"/>
        <v>0</v>
      </c>
      <c r="AO103">
        <f t="shared" si="8"/>
        <v>4.3385457341339538E-10</v>
      </c>
      <c r="AP103">
        <f t="shared" si="8"/>
        <v>157.9973749829895</v>
      </c>
      <c r="AQ103">
        <f t="shared" si="8"/>
        <v>0</v>
      </c>
      <c r="AR103">
        <f t="shared" si="8"/>
        <v>0</v>
      </c>
      <c r="AS103">
        <f t="shared" si="8"/>
        <v>55.64278991338022</v>
      </c>
      <c r="AT103">
        <f t="shared" si="8"/>
        <v>352.04397264493201</v>
      </c>
      <c r="AU103">
        <f t="shared" si="6"/>
        <v>6.6513722656615126</v>
      </c>
    </row>
    <row r="104" spans="1:47" x14ac:dyDescent="0.25">
      <c r="A104" s="146"/>
      <c r="B104" s="1" t="s">
        <v>28</v>
      </c>
      <c r="C104" s="1">
        <v>26</v>
      </c>
      <c r="D104" s="1" t="s">
        <v>65</v>
      </c>
      <c r="E104">
        <f t="shared" si="8"/>
        <v>2.7015187257976717E-4</v>
      </c>
      <c r="F104">
        <f t="shared" si="8"/>
        <v>3.0443827702669724E-4</v>
      </c>
      <c r="G104">
        <f t="shared" si="8"/>
        <v>1.7959787711495433E-4</v>
      </c>
      <c r="H104">
        <f t="shared" si="8"/>
        <v>4.0248133332852E-4</v>
      </c>
      <c r="I104">
        <f t="shared" si="8"/>
        <v>6.1606147836602626E-4</v>
      </c>
      <c r="J104">
        <f t="shared" si="8"/>
        <v>4.1914333143716831E-4</v>
      </c>
      <c r="K104">
        <f t="shared" si="8"/>
        <v>3.3231788153543926E-4</v>
      </c>
      <c r="L104">
        <f t="shared" si="8"/>
        <v>1.9208993851804886E-3</v>
      </c>
      <c r="M104">
        <f t="shared" si="8"/>
        <v>6.5452898391683237E-4</v>
      </c>
      <c r="N104">
        <f t="shared" si="8"/>
        <v>1.69472165484826E-3</v>
      </c>
      <c r="O104">
        <f t="shared" si="8"/>
        <v>7.316343730815459E-4</v>
      </c>
      <c r="P104">
        <f t="shared" si="8"/>
        <v>1.4639550334196163E-4</v>
      </c>
      <c r="Q104">
        <f t="shared" si="8"/>
        <v>1.8748093145783042E-4</v>
      </c>
      <c r="R104">
        <f t="shared" si="8"/>
        <v>1.3818102875526284E-4</v>
      </c>
      <c r="S104">
        <f t="shared" si="8"/>
        <v>0</v>
      </c>
      <c r="T104">
        <f t="shared" si="8"/>
        <v>2.0651574572445847E-4</v>
      </c>
      <c r="U104">
        <f t="shared" si="8"/>
        <v>0</v>
      </c>
      <c r="V104">
        <f t="shared" si="8"/>
        <v>0</v>
      </c>
      <c r="W104">
        <f t="shared" ref="E104:AT110" si="9">W30+W67</f>
        <v>1.2750518267521383E-4</v>
      </c>
      <c r="X104">
        <f t="shared" si="9"/>
        <v>1.8216942878629934E-4</v>
      </c>
      <c r="Y104">
        <f t="shared" si="9"/>
        <v>0</v>
      </c>
      <c r="Z104">
        <f t="shared" si="9"/>
        <v>1.7782287454656622E-4</v>
      </c>
      <c r="AA104">
        <f t="shared" si="9"/>
        <v>3.0476014416886197E-3</v>
      </c>
      <c r="AB104">
        <f t="shared" si="9"/>
        <v>6.9629908635287048E-3</v>
      </c>
      <c r="AC104">
        <f t="shared" si="9"/>
        <v>7.5564441558679889E-8</v>
      </c>
      <c r="AD104">
        <f t="shared" si="9"/>
        <v>3.8703317578724459E-8</v>
      </c>
      <c r="AE104">
        <f t="shared" si="9"/>
        <v>1.2282103268090519E-7</v>
      </c>
      <c r="AF104">
        <f t="shared" si="9"/>
        <v>8.0678586435782435E-8</v>
      </c>
      <c r="AG104">
        <f t="shared" si="9"/>
        <v>0</v>
      </c>
      <c r="AH104">
        <f t="shared" si="9"/>
        <v>5.9681193661239968E-7</v>
      </c>
      <c r="AI104">
        <f t="shared" si="9"/>
        <v>1.615110197023627E-7</v>
      </c>
      <c r="AJ104">
        <f t="shared" si="9"/>
        <v>1.4313205925176158E-7</v>
      </c>
      <c r="AK104">
        <f t="shared" si="9"/>
        <v>0</v>
      </c>
      <c r="AL104">
        <f t="shared" si="9"/>
        <v>2.2730824633721261E-7</v>
      </c>
      <c r="AM104">
        <f t="shared" si="9"/>
        <v>4.1562173855089272E-4</v>
      </c>
      <c r="AN104">
        <f t="shared" si="9"/>
        <v>0</v>
      </c>
      <c r="AO104">
        <f t="shared" si="9"/>
        <v>7.78488265244836E-9</v>
      </c>
      <c r="AP104">
        <f t="shared" si="9"/>
        <v>954.046030822229</v>
      </c>
      <c r="AQ104">
        <f t="shared" si="9"/>
        <v>0</v>
      </c>
      <c r="AR104">
        <f t="shared" si="9"/>
        <v>0</v>
      </c>
      <c r="AS104">
        <f t="shared" si="9"/>
        <v>222.00291020112419</v>
      </c>
      <c r="AT104">
        <f t="shared" si="9"/>
        <v>2346.8478239214969</v>
      </c>
      <c r="AU104">
        <f t="shared" si="6"/>
        <v>73.953934620003082</v>
      </c>
    </row>
    <row r="105" spans="1:47" x14ac:dyDescent="0.25">
      <c r="A105" s="146"/>
      <c r="B105" s="1" t="s">
        <v>29</v>
      </c>
      <c r="C105" s="1">
        <v>27</v>
      </c>
      <c r="D105" s="1" t="s">
        <v>66</v>
      </c>
      <c r="E105">
        <f t="shared" si="9"/>
        <v>1.3130044926391309E-4</v>
      </c>
      <c r="F105">
        <f t="shared" si="9"/>
        <v>1.4806041195289111E-4</v>
      </c>
      <c r="G105">
        <f t="shared" si="9"/>
        <v>8.7383400338023555E-5</v>
      </c>
      <c r="H105">
        <f t="shared" si="9"/>
        <v>1.9508056331675415E-4</v>
      </c>
      <c r="I105">
        <f t="shared" si="9"/>
        <v>2.9933650356858834E-4</v>
      </c>
      <c r="J105">
        <f t="shared" si="9"/>
        <v>2.0203794451700591E-4</v>
      </c>
      <c r="K105">
        <f t="shared" si="9"/>
        <v>1.5138750966921602E-4</v>
      </c>
      <c r="L105">
        <f t="shared" si="9"/>
        <v>3.598515968131241E-4</v>
      </c>
      <c r="M105">
        <f t="shared" si="9"/>
        <v>2.4423453585346709E-4</v>
      </c>
      <c r="N105">
        <f t="shared" si="9"/>
        <v>8.2317197360908131E-4</v>
      </c>
      <c r="O105">
        <f t="shared" si="9"/>
        <v>7.8747317344769329E-4</v>
      </c>
      <c r="P105">
        <f t="shared" si="9"/>
        <v>7.1167894799658039E-5</v>
      </c>
      <c r="Q105">
        <f t="shared" si="9"/>
        <v>1.759209481214337E-4</v>
      </c>
      <c r="R105">
        <f t="shared" si="9"/>
        <v>6.7049362667237538E-5</v>
      </c>
      <c r="S105">
        <f t="shared" si="9"/>
        <v>0</v>
      </c>
      <c r="T105">
        <f t="shared" si="9"/>
        <v>1.0029646466431572E-4</v>
      </c>
      <c r="U105">
        <f t="shared" si="9"/>
        <v>0</v>
      </c>
      <c r="V105">
        <f t="shared" si="9"/>
        <v>0</v>
      </c>
      <c r="W105">
        <f t="shared" si="9"/>
        <v>9.2098813978318896E-5</v>
      </c>
      <c r="X105">
        <f t="shared" si="9"/>
        <v>4.9021476386115469E-5</v>
      </c>
      <c r="Y105">
        <f t="shared" si="9"/>
        <v>0</v>
      </c>
      <c r="Z105">
        <f t="shared" si="9"/>
        <v>8.5574733950198893E-5</v>
      </c>
      <c r="AA105">
        <f t="shared" si="9"/>
        <v>5.708444976432848E-4</v>
      </c>
      <c r="AB105">
        <f t="shared" si="9"/>
        <v>6.5303894941447227E-3</v>
      </c>
      <c r="AC105">
        <f t="shared" si="9"/>
        <v>1.766683083609227E-8</v>
      </c>
      <c r="AD105">
        <f t="shared" si="9"/>
        <v>9.0475709233073075E-9</v>
      </c>
      <c r="AE105">
        <f t="shared" si="9"/>
        <v>2.8661971808640709E-8</v>
      </c>
      <c r="AF105">
        <f t="shared" si="9"/>
        <v>1.9047458780078181E-8</v>
      </c>
      <c r="AG105">
        <f t="shared" si="9"/>
        <v>0</v>
      </c>
      <c r="AH105">
        <f t="shared" si="9"/>
        <v>1.3940785364465538E-7</v>
      </c>
      <c r="AI105">
        <f t="shared" si="9"/>
        <v>3.6950918142985102E-8</v>
      </c>
      <c r="AJ105">
        <f t="shared" si="9"/>
        <v>2.0924775272893958E-7</v>
      </c>
      <c r="AK105">
        <f t="shared" si="9"/>
        <v>0</v>
      </c>
      <c r="AL105">
        <f t="shared" si="9"/>
        <v>5.3410261999837248E-8</v>
      </c>
      <c r="AM105">
        <f t="shared" si="9"/>
        <v>1.9415987496479729E-4</v>
      </c>
      <c r="AN105">
        <f t="shared" si="9"/>
        <v>0</v>
      </c>
      <c r="AO105">
        <f t="shared" si="9"/>
        <v>1.8326388619815191E-9</v>
      </c>
      <c r="AP105">
        <f t="shared" si="9"/>
        <v>857.66870826426589</v>
      </c>
      <c r="AQ105">
        <f t="shared" si="9"/>
        <v>0</v>
      </c>
      <c r="AR105">
        <f t="shared" si="9"/>
        <v>0</v>
      </c>
      <c r="AS105">
        <f t="shared" si="9"/>
        <v>149.3693823535323</v>
      </c>
      <c r="AT105">
        <f t="shared" si="9"/>
        <v>1814.2918941369251</v>
      </c>
      <c r="AU105">
        <f t="shared" si="6"/>
        <v>11.130845485416391</v>
      </c>
    </row>
    <row r="106" spans="1:47" x14ac:dyDescent="0.25">
      <c r="A106" s="146"/>
      <c r="B106" s="1" t="s">
        <v>30</v>
      </c>
      <c r="C106" s="1">
        <v>28</v>
      </c>
      <c r="D106" s="1" t="s">
        <v>67</v>
      </c>
      <c r="E106">
        <f t="shared" si="9"/>
        <v>1.3700707820426159E-4</v>
      </c>
      <c r="F106">
        <f t="shared" si="9"/>
        <v>1.5439207878881317E-4</v>
      </c>
      <c r="G106">
        <f t="shared" si="9"/>
        <v>9.0919936695247599E-5</v>
      </c>
      <c r="H106">
        <f t="shared" si="9"/>
        <v>2.0693888652551588E-4</v>
      </c>
      <c r="I106">
        <f t="shared" si="9"/>
        <v>3.1361366756350222E-4</v>
      </c>
      <c r="J106">
        <f t="shared" si="9"/>
        <v>2.1112000328345293E-4</v>
      </c>
      <c r="K106">
        <f t="shared" si="9"/>
        <v>1.7801596731494861E-4</v>
      </c>
      <c r="L106">
        <f t="shared" si="9"/>
        <v>3.7536251243122025E-4</v>
      </c>
      <c r="M106">
        <f t="shared" si="9"/>
        <v>1.6615518024740204E-4</v>
      </c>
      <c r="N106">
        <f t="shared" si="9"/>
        <v>8.6387611503972641E-4</v>
      </c>
      <c r="O106">
        <f t="shared" si="9"/>
        <v>3.7441507091220657E-4</v>
      </c>
      <c r="P106">
        <f t="shared" si="9"/>
        <v>7.4254630350390575E-5</v>
      </c>
      <c r="Q106">
        <f t="shared" si="9"/>
        <v>4.2371849758592781E-5</v>
      </c>
      <c r="R106">
        <f t="shared" si="9"/>
        <v>7.0134251174094967E-5</v>
      </c>
      <c r="S106">
        <f t="shared" si="9"/>
        <v>0</v>
      </c>
      <c r="T106">
        <f t="shared" si="9"/>
        <v>1.0466154323467558E-4</v>
      </c>
      <c r="U106">
        <f t="shared" si="9"/>
        <v>0</v>
      </c>
      <c r="V106">
        <f t="shared" si="9"/>
        <v>0</v>
      </c>
      <c r="W106">
        <f t="shared" si="9"/>
        <v>4.051703221299218E-5</v>
      </c>
      <c r="X106">
        <f t="shared" si="9"/>
        <v>5.1126119718874921E-5</v>
      </c>
      <c r="Y106">
        <f t="shared" si="9"/>
        <v>0</v>
      </c>
      <c r="Z106">
        <f t="shared" si="9"/>
        <v>9.0186867937947391E-5</v>
      </c>
      <c r="AA106">
        <f t="shared" si="9"/>
        <v>5.9544988081669937E-4</v>
      </c>
      <c r="AB106">
        <f t="shared" si="9"/>
        <v>8.1512357923503641E-4</v>
      </c>
      <c r="AC106">
        <f t="shared" si="9"/>
        <v>1.8545927971733858E-8</v>
      </c>
      <c r="AD106">
        <f t="shared" si="9"/>
        <v>9.4977393477277883E-9</v>
      </c>
      <c r="AE106">
        <f t="shared" si="9"/>
        <v>3.0086556241281412E-8</v>
      </c>
      <c r="AF106">
        <f t="shared" si="9"/>
        <v>2.0000898540157641E-8</v>
      </c>
      <c r="AG106">
        <f t="shared" si="9"/>
        <v>0</v>
      </c>
      <c r="AH106">
        <f t="shared" si="9"/>
        <v>1.4530489329493081E-7</v>
      </c>
      <c r="AI106">
        <f t="shared" si="9"/>
        <v>3.8781590660080882E-8</v>
      </c>
      <c r="AJ106">
        <f t="shared" si="9"/>
        <v>1.2107303945362394E-7</v>
      </c>
      <c r="AK106">
        <f t="shared" si="9"/>
        <v>0</v>
      </c>
      <c r="AL106">
        <f t="shared" si="9"/>
        <v>5.6076059287677589E-8</v>
      </c>
      <c r="AM106">
        <f t="shared" si="9"/>
        <v>1.9524091731193969E-4</v>
      </c>
      <c r="AN106">
        <f t="shared" si="9"/>
        <v>0</v>
      </c>
      <c r="AO106">
        <f t="shared" si="9"/>
        <v>1.9242133422389421E-9</v>
      </c>
      <c r="AP106">
        <f t="shared" si="9"/>
        <v>100.85944777422435</v>
      </c>
      <c r="AQ106">
        <f t="shared" si="9"/>
        <v>0</v>
      </c>
      <c r="AR106">
        <f t="shared" si="9"/>
        <v>0</v>
      </c>
      <c r="AS106">
        <f t="shared" si="9"/>
        <v>11.564099161864579</v>
      </c>
      <c r="AT106">
        <f t="shared" si="9"/>
        <v>457.81765181929711</v>
      </c>
      <c r="AU106">
        <f t="shared" si="6"/>
        <v>0.93833922307492701</v>
      </c>
    </row>
    <row r="107" spans="1:47" x14ac:dyDescent="0.25">
      <c r="A107" s="146"/>
      <c r="B107" s="1" t="s">
        <v>31</v>
      </c>
      <c r="C107" s="1">
        <v>29</v>
      </c>
      <c r="D107" s="1" t="s">
        <v>68</v>
      </c>
      <c r="E107">
        <f t="shared" si="9"/>
        <v>2.3574288689111436E-5</v>
      </c>
      <c r="F107">
        <f t="shared" si="9"/>
        <v>1.4914026852817807E-5</v>
      </c>
      <c r="G107">
        <f t="shared" si="9"/>
        <v>1.565679116315296E-5</v>
      </c>
      <c r="H107">
        <f t="shared" si="9"/>
        <v>3.5914003840145387E-5</v>
      </c>
      <c r="I107">
        <f t="shared" si="9"/>
        <v>5.4158721972405734E-5</v>
      </c>
      <c r="J107">
        <f t="shared" si="9"/>
        <v>3.6090963802736407E-5</v>
      </c>
      <c r="K107">
        <f t="shared" si="9"/>
        <v>2.9550203544058619E-5</v>
      </c>
      <c r="L107">
        <f t="shared" si="9"/>
        <v>6.7749799700527139E-9</v>
      </c>
      <c r="M107">
        <f t="shared" si="9"/>
        <v>1.9436825612085261E-5</v>
      </c>
      <c r="N107">
        <f t="shared" si="9"/>
        <v>1.4928002452334847E-4</v>
      </c>
      <c r="O107">
        <f t="shared" si="9"/>
        <v>6.4757380959225202E-5</v>
      </c>
      <c r="P107">
        <f t="shared" si="9"/>
        <v>1.2796434437672057E-5</v>
      </c>
      <c r="Q107">
        <f t="shared" si="9"/>
        <v>4.5726204187400741E-9</v>
      </c>
      <c r="R107">
        <f t="shared" si="9"/>
        <v>1.2084177265868645E-5</v>
      </c>
      <c r="S107">
        <f t="shared" si="9"/>
        <v>0</v>
      </c>
      <c r="T107">
        <f t="shared" si="9"/>
        <v>1.802303794881753E-5</v>
      </c>
      <c r="U107">
        <f t="shared" si="9"/>
        <v>0</v>
      </c>
      <c r="V107">
        <f t="shared" si="9"/>
        <v>0</v>
      </c>
      <c r="W107">
        <f t="shared" si="9"/>
        <v>4.4785027759552736E-6</v>
      </c>
      <c r="X107">
        <f t="shared" si="9"/>
        <v>2.1537243218306109E-6</v>
      </c>
      <c r="Y107">
        <f t="shared" si="9"/>
        <v>0</v>
      </c>
      <c r="Z107">
        <f t="shared" si="9"/>
        <v>1.5532778705634306E-5</v>
      </c>
      <c r="AA107">
        <f t="shared" si="9"/>
        <v>7.8341912100785644E-9</v>
      </c>
      <c r="AB107">
        <f t="shared" si="9"/>
        <v>3.3406863837273078E-8</v>
      </c>
      <c r="AC107">
        <f t="shared" si="9"/>
        <v>0</v>
      </c>
      <c r="AD107">
        <f t="shared" si="9"/>
        <v>0</v>
      </c>
      <c r="AE107">
        <f t="shared" si="9"/>
        <v>0</v>
      </c>
      <c r="AF107">
        <f t="shared" si="9"/>
        <v>0</v>
      </c>
      <c r="AG107">
        <f t="shared" si="9"/>
        <v>0</v>
      </c>
      <c r="AH107">
        <f t="shared" si="9"/>
        <v>0</v>
      </c>
      <c r="AI107">
        <f t="shared" si="9"/>
        <v>0</v>
      </c>
      <c r="AJ107">
        <f t="shared" si="9"/>
        <v>2.7054668189162779E-8</v>
      </c>
      <c r="AK107">
        <f t="shared" si="9"/>
        <v>0</v>
      </c>
      <c r="AL107">
        <f t="shared" si="9"/>
        <v>0</v>
      </c>
      <c r="AM107">
        <f t="shared" si="9"/>
        <v>3.0861182874807841E-5</v>
      </c>
      <c r="AN107">
        <f t="shared" si="9"/>
        <v>0</v>
      </c>
      <c r="AO107">
        <f t="shared" si="9"/>
        <v>0</v>
      </c>
      <c r="AP107">
        <f t="shared" si="9"/>
        <v>3.9395708979480578E-3</v>
      </c>
      <c r="AQ107">
        <f t="shared" si="9"/>
        <v>0</v>
      </c>
      <c r="AR107">
        <f t="shared" si="9"/>
        <v>0</v>
      </c>
      <c r="AS107">
        <f t="shared" si="9"/>
        <v>4.585592259332813E-2</v>
      </c>
      <c r="AT107">
        <f t="shared" si="9"/>
        <v>34.820630289981928</v>
      </c>
      <c r="AU107">
        <f t="shared" si="6"/>
        <v>1.060979664274426E-2</v>
      </c>
    </row>
    <row r="108" spans="1:47" x14ac:dyDescent="0.25">
      <c r="A108" s="146"/>
      <c r="B108" s="1" t="s">
        <v>32</v>
      </c>
      <c r="C108" s="1">
        <v>30</v>
      </c>
      <c r="D108" s="1" t="s">
        <v>69</v>
      </c>
      <c r="E108">
        <f t="shared" si="9"/>
        <v>4.6264212269443359E-4</v>
      </c>
      <c r="F108">
        <f t="shared" si="9"/>
        <v>7.0806199754729548E-4</v>
      </c>
      <c r="G108">
        <f t="shared" si="9"/>
        <v>3.0753376395995099E-4</v>
      </c>
      <c r="H108">
        <f t="shared" si="9"/>
        <v>6.8976435943761698E-4</v>
      </c>
      <c r="I108">
        <f t="shared" si="9"/>
        <v>1.0589168623648712E-3</v>
      </c>
      <c r="J108">
        <f t="shared" si="9"/>
        <v>7.1690389837847314E-4</v>
      </c>
      <c r="K108">
        <f t="shared" si="9"/>
        <v>5.9673988908917413E-4</v>
      </c>
      <c r="L108">
        <f t="shared" si="9"/>
        <v>2.8899292092136671E-3</v>
      </c>
      <c r="M108">
        <f t="shared" si="9"/>
        <v>1.023985971980979E-3</v>
      </c>
      <c r="N108">
        <f t="shared" si="9"/>
        <v>2.9069756709928971E-3</v>
      </c>
      <c r="O108">
        <f t="shared" si="9"/>
        <v>1.2638704932289846E-3</v>
      </c>
      <c r="P108">
        <f t="shared" si="9"/>
        <v>2.5171437531169838E-4</v>
      </c>
      <c r="Q108">
        <f t="shared" si="9"/>
        <v>2.8203318686359312E-4</v>
      </c>
      <c r="R108">
        <f t="shared" si="9"/>
        <v>2.3634761735266222E-4</v>
      </c>
      <c r="S108">
        <f t="shared" si="9"/>
        <v>0</v>
      </c>
      <c r="T108">
        <f t="shared" si="9"/>
        <v>3.5316181279055486E-4</v>
      </c>
      <c r="U108">
        <f t="shared" si="9"/>
        <v>0</v>
      </c>
      <c r="V108">
        <f t="shared" si="9"/>
        <v>0</v>
      </c>
      <c r="W108">
        <f t="shared" si="9"/>
        <v>2.1444295953388192E-4</v>
      </c>
      <c r="X108">
        <f t="shared" si="9"/>
        <v>3.1729627232130711E-4</v>
      </c>
      <c r="Y108">
        <f t="shared" si="9"/>
        <v>7.613293309995117E-6</v>
      </c>
      <c r="Z108">
        <f t="shared" si="9"/>
        <v>1.2754023198032888E-3</v>
      </c>
      <c r="AA108">
        <f t="shared" si="9"/>
        <v>4.5850310098209737E-3</v>
      </c>
      <c r="AB108">
        <f t="shared" si="9"/>
        <v>1.0444806446681543E-2</v>
      </c>
      <c r="AC108">
        <f t="shared" si="9"/>
        <v>3.5287762792651591E-7</v>
      </c>
      <c r="AD108">
        <f t="shared" si="9"/>
        <v>2.0101244628600134E-7</v>
      </c>
      <c r="AE108">
        <f t="shared" si="9"/>
        <v>1.152693237418247E-6</v>
      </c>
      <c r="AF108">
        <f t="shared" si="9"/>
        <v>1.5589863939073463E-7</v>
      </c>
      <c r="AG108">
        <f t="shared" si="9"/>
        <v>0</v>
      </c>
      <c r="AH108">
        <f t="shared" si="9"/>
        <v>9.203802145907803E-7</v>
      </c>
      <c r="AI108">
        <f t="shared" si="9"/>
        <v>3.4260025818776242E-7</v>
      </c>
      <c r="AJ108">
        <f t="shared" si="9"/>
        <v>2.9458802693769177E-6</v>
      </c>
      <c r="AK108">
        <f t="shared" si="9"/>
        <v>0</v>
      </c>
      <c r="AL108">
        <f t="shared" si="9"/>
        <v>2.116126582582148E-6</v>
      </c>
      <c r="AM108">
        <f t="shared" si="9"/>
        <v>6.9498533694282267E-4</v>
      </c>
      <c r="AN108">
        <f t="shared" si="9"/>
        <v>0</v>
      </c>
      <c r="AO108">
        <f t="shared" si="9"/>
        <v>1.3139181414767384E-6</v>
      </c>
      <c r="AP108">
        <f t="shared" si="9"/>
        <v>1331.693236132603</v>
      </c>
      <c r="AQ108">
        <f t="shared" si="9"/>
        <v>0</v>
      </c>
      <c r="AR108">
        <f t="shared" si="9"/>
        <v>0</v>
      </c>
      <c r="AS108">
        <f t="shared" si="9"/>
        <v>182.9443907233323</v>
      </c>
      <c r="AT108">
        <f t="shared" si="9"/>
        <v>3581.2132931677752</v>
      </c>
      <c r="AU108">
        <f t="shared" si="6"/>
        <v>4.5563020557011091</v>
      </c>
    </row>
    <row r="109" spans="1:47" x14ac:dyDescent="0.25">
      <c r="A109" s="146"/>
      <c r="B109" s="1" t="s">
        <v>33</v>
      </c>
      <c r="C109" s="1">
        <v>31</v>
      </c>
      <c r="D109" s="1" t="s">
        <v>70</v>
      </c>
      <c r="E109">
        <f t="shared" si="9"/>
        <v>7.9690156081402771E-5</v>
      </c>
      <c r="F109">
        <f t="shared" si="9"/>
        <v>9.0367162486800447E-5</v>
      </c>
      <c r="G109">
        <f t="shared" si="9"/>
        <v>5.3318769306937225E-5</v>
      </c>
      <c r="H109">
        <f t="shared" si="9"/>
        <v>1.1950855536293719E-4</v>
      </c>
      <c r="I109">
        <f t="shared" si="9"/>
        <v>1.829066704024801E-4</v>
      </c>
      <c r="J109">
        <f t="shared" si="9"/>
        <v>1.2320747035399497E-4</v>
      </c>
      <c r="K109">
        <f t="shared" si="9"/>
        <v>8.7386434031058944E-5</v>
      </c>
      <c r="L109">
        <f t="shared" si="9"/>
        <v>2.1968499999135233E-4</v>
      </c>
      <c r="M109">
        <f t="shared" si="9"/>
        <v>1.4912738757392685E-4</v>
      </c>
      <c r="N109">
        <f t="shared" si="9"/>
        <v>5.0316485691301262E-4</v>
      </c>
      <c r="O109">
        <f t="shared" si="9"/>
        <v>2.3833513345464225E-4</v>
      </c>
      <c r="P109">
        <f t="shared" si="9"/>
        <v>4.3357065430721007E-5</v>
      </c>
      <c r="Q109">
        <f t="shared" si="9"/>
        <v>2.4849457419449342E-5</v>
      </c>
      <c r="R109">
        <f t="shared" si="9"/>
        <v>4.0956275986831145E-5</v>
      </c>
      <c r="S109">
        <f t="shared" si="9"/>
        <v>0</v>
      </c>
      <c r="T109">
        <f t="shared" si="9"/>
        <v>6.1234811028061973E-5</v>
      </c>
      <c r="U109">
        <f t="shared" si="9"/>
        <v>0</v>
      </c>
      <c r="V109">
        <f t="shared" si="9"/>
        <v>0</v>
      </c>
      <c r="W109">
        <f t="shared" si="9"/>
        <v>3.628051299549708E-5</v>
      </c>
      <c r="X109">
        <f t="shared" si="9"/>
        <v>2.9923066623546711E-5</v>
      </c>
      <c r="Y109">
        <f t="shared" si="9"/>
        <v>0</v>
      </c>
      <c r="Z109">
        <f t="shared" si="9"/>
        <v>5.2349097611844121E-5</v>
      </c>
      <c r="AA109">
        <f t="shared" si="9"/>
        <v>3.4849357464572419E-4</v>
      </c>
      <c r="AB109">
        <f t="shared" si="9"/>
        <v>1.7552900990695723E-3</v>
      </c>
      <c r="AC109">
        <f t="shared" si="9"/>
        <v>1.012231585875532E-8</v>
      </c>
      <c r="AD109">
        <f t="shared" si="9"/>
        <v>5.1838168106705288E-9</v>
      </c>
      <c r="AE109">
        <f t="shared" si="9"/>
        <v>1.7585581239062809E-8</v>
      </c>
      <c r="AF109">
        <f t="shared" si="9"/>
        <v>1.0919975921638061E-8</v>
      </c>
      <c r="AG109">
        <f t="shared" si="9"/>
        <v>0</v>
      </c>
      <c r="AH109">
        <f t="shared" si="9"/>
        <v>8.4921262501504446E-8</v>
      </c>
      <c r="AI109">
        <f t="shared" si="9"/>
        <v>2.1161866361629981E-8</v>
      </c>
      <c r="AJ109">
        <f t="shared" si="9"/>
        <v>2.5101412789910561E-8</v>
      </c>
      <c r="AK109">
        <f t="shared" si="9"/>
        <v>0</v>
      </c>
      <c r="AL109">
        <f t="shared" si="9"/>
        <v>3.0611250104474482E-8</v>
      </c>
      <c r="AM109">
        <f t="shared" si="9"/>
        <v>1.1404701517564016E-4</v>
      </c>
      <c r="AN109">
        <f t="shared" si="9"/>
        <v>0</v>
      </c>
      <c r="AO109">
        <f t="shared" si="9"/>
        <v>1.0504705239159669E-9</v>
      </c>
      <c r="AP109">
        <f t="shared" si="9"/>
        <v>241.71046694326134</v>
      </c>
      <c r="AQ109">
        <f t="shared" si="9"/>
        <v>0</v>
      </c>
      <c r="AR109">
        <f t="shared" si="9"/>
        <v>0</v>
      </c>
      <c r="AS109">
        <f t="shared" si="9"/>
        <v>52.669299943276521</v>
      </c>
      <c r="AT109">
        <f t="shared" si="9"/>
        <v>598.71683629155996</v>
      </c>
      <c r="AU109">
        <f t="shared" si="6"/>
        <v>1.29416887434914</v>
      </c>
    </row>
    <row r="110" spans="1:47" x14ac:dyDescent="0.25">
      <c r="A110" s="146"/>
      <c r="B110" s="1" t="s">
        <v>34</v>
      </c>
      <c r="C110" s="1">
        <v>32</v>
      </c>
      <c r="D110" s="1" t="s">
        <v>71</v>
      </c>
      <c r="E110">
        <f t="shared" si="9"/>
        <v>2.5035724246008041E-3</v>
      </c>
      <c r="F110">
        <f t="shared" si="9"/>
        <v>4.0540415281587515E-3</v>
      </c>
      <c r="G110">
        <f t="shared" si="9"/>
        <v>9.2186710816257822E-4</v>
      </c>
      <c r="H110">
        <f t="shared" si="9"/>
        <v>1.4707794989084609E-2</v>
      </c>
      <c r="I110">
        <f t="shared" si="9"/>
        <v>1.4753400254548941E-2</v>
      </c>
      <c r="J110">
        <f t="shared" si="9"/>
        <v>3.3134604801730596E-3</v>
      </c>
      <c r="K110">
        <f t="shared" si="9"/>
        <v>0.25946191676183883</v>
      </c>
      <c r="L110">
        <f t="shared" si="9"/>
        <v>2.5654322255213934E-2</v>
      </c>
      <c r="M110">
        <f t="shared" si="9"/>
        <v>6.3361903226257822E-3</v>
      </c>
      <c r="N110">
        <f t="shared" si="9"/>
        <v>1.3708185768381436E-2</v>
      </c>
      <c r="O110">
        <f t="shared" si="9"/>
        <v>8.1339169534736036E-3</v>
      </c>
      <c r="P110">
        <f t="shared" si="9"/>
        <v>2.0465497611612572E-3</v>
      </c>
      <c r="Q110">
        <f t="shared" si="9"/>
        <v>1.5724770640671475E-3</v>
      </c>
      <c r="R110">
        <f t="shared" si="9"/>
        <v>6.9700807168718174E-4</v>
      </c>
      <c r="S110">
        <f t="shared" si="9"/>
        <v>0</v>
      </c>
      <c r="T110">
        <f t="shared" si="9"/>
        <v>1.4228640715740035E-3</v>
      </c>
      <c r="U110">
        <f t="shared" si="9"/>
        <v>5.0421076442594566E-4</v>
      </c>
      <c r="V110">
        <f t="shared" si="9"/>
        <v>3.6889102609741458E-4</v>
      </c>
      <c r="W110">
        <f t="shared" si="9"/>
        <v>1.0141084186199301E-3</v>
      </c>
      <c r="X110">
        <f t="shared" si="9"/>
        <v>1.5057930662456282E-3</v>
      </c>
      <c r="Y110">
        <f t="shared" si="9"/>
        <v>3.7349790377616578E-2</v>
      </c>
      <c r="Z110">
        <f t="shared" ref="E110:AT115" si="10">Z36+Z73</f>
        <v>4.3289696844841609E-2</v>
      </c>
      <c r="AA110">
        <f t="shared" si="10"/>
        <v>4.0712718078173428E-2</v>
      </c>
      <c r="AB110">
        <f t="shared" si="10"/>
        <v>0.22944301829171612</v>
      </c>
      <c r="AC110">
        <f t="shared" si="10"/>
        <v>0.72838600492689687</v>
      </c>
      <c r="AD110">
        <f t="shared" si="10"/>
        <v>0.86981971782284373</v>
      </c>
      <c r="AE110">
        <f t="shared" si="10"/>
        <v>0.53588196856235792</v>
      </c>
      <c r="AF110">
        <f t="shared" si="10"/>
        <v>0.32253006389627742</v>
      </c>
      <c r="AG110">
        <f t="shared" si="10"/>
        <v>6.9676041888838492E-3</v>
      </c>
      <c r="AH110">
        <f t="shared" si="10"/>
        <v>0.2663816192622388</v>
      </c>
      <c r="AI110">
        <f t="shared" si="10"/>
        <v>0.74886948232941741</v>
      </c>
      <c r="AJ110">
        <f t="shared" si="10"/>
        <v>4.4602814406303322E-2</v>
      </c>
      <c r="AK110">
        <f t="shared" si="10"/>
        <v>0</v>
      </c>
      <c r="AL110">
        <f t="shared" si="10"/>
        <v>4.292820315806057E-2</v>
      </c>
      <c r="AM110">
        <f t="shared" si="10"/>
        <v>5.6833413384032765E-3</v>
      </c>
      <c r="AN110">
        <f t="shared" si="10"/>
        <v>0</v>
      </c>
      <c r="AO110">
        <f t="shared" si="10"/>
        <v>0.71159974785068114</v>
      </c>
      <c r="AP110">
        <f t="shared" si="10"/>
        <v>8910.4243788099993</v>
      </c>
      <c r="AQ110">
        <f t="shared" si="10"/>
        <v>0</v>
      </c>
      <c r="AR110">
        <f t="shared" si="10"/>
        <v>0</v>
      </c>
      <c r="AS110">
        <f t="shared" si="10"/>
        <v>0</v>
      </c>
      <c r="AT110">
        <f t="shared" si="10"/>
        <v>39399.253912510467</v>
      </c>
      <c r="AU110">
        <f t="shared" ref="AU110" si="11">AU36+AU73</f>
        <v>7074.5818970691189</v>
      </c>
    </row>
    <row r="111" spans="1:47" x14ac:dyDescent="0.25">
      <c r="A111" s="146"/>
      <c r="B111" s="1" t="s">
        <v>35</v>
      </c>
      <c r="C111" s="1">
        <v>33</v>
      </c>
      <c r="D111" s="1" t="s">
        <v>72</v>
      </c>
      <c r="E111">
        <f t="shared" si="10"/>
        <v>0</v>
      </c>
      <c r="F111">
        <f t="shared" si="10"/>
        <v>0</v>
      </c>
      <c r="G111">
        <f t="shared" si="10"/>
        <v>0</v>
      </c>
      <c r="H111">
        <f t="shared" si="10"/>
        <v>0</v>
      </c>
      <c r="I111">
        <f t="shared" si="10"/>
        <v>0</v>
      </c>
      <c r="J111">
        <f t="shared" si="10"/>
        <v>0</v>
      </c>
      <c r="K111">
        <f t="shared" si="10"/>
        <v>0</v>
      </c>
      <c r="L111">
        <f t="shared" si="10"/>
        <v>0</v>
      </c>
      <c r="M111">
        <f t="shared" si="10"/>
        <v>0</v>
      </c>
      <c r="N111">
        <f t="shared" si="10"/>
        <v>0</v>
      </c>
      <c r="O111">
        <f t="shared" si="10"/>
        <v>0</v>
      </c>
      <c r="P111">
        <f t="shared" si="10"/>
        <v>0</v>
      </c>
      <c r="Q111">
        <f t="shared" si="10"/>
        <v>0</v>
      </c>
      <c r="R111">
        <f t="shared" si="10"/>
        <v>0</v>
      </c>
      <c r="S111">
        <f t="shared" si="10"/>
        <v>0</v>
      </c>
      <c r="T111">
        <f t="shared" si="10"/>
        <v>0</v>
      </c>
      <c r="U111">
        <f t="shared" si="10"/>
        <v>0</v>
      </c>
      <c r="V111">
        <f t="shared" si="10"/>
        <v>0</v>
      </c>
      <c r="W111">
        <f t="shared" si="10"/>
        <v>0</v>
      </c>
      <c r="X111">
        <f t="shared" si="10"/>
        <v>0</v>
      </c>
      <c r="Y111">
        <f t="shared" si="10"/>
        <v>0</v>
      </c>
      <c r="Z111">
        <f t="shared" si="10"/>
        <v>0</v>
      </c>
      <c r="AA111">
        <f t="shared" si="10"/>
        <v>0</v>
      </c>
      <c r="AB111">
        <f t="shared" si="10"/>
        <v>0</v>
      </c>
      <c r="AC111">
        <f t="shared" si="10"/>
        <v>0</v>
      </c>
      <c r="AD111">
        <f t="shared" si="10"/>
        <v>0</v>
      </c>
      <c r="AE111">
        <f t="shared" si="10"/>
        <v>0</v>
      </c>
      <c r="AF111">
        <f t="shared" si="10"/>
        <v>0</v>
      </c>
      <c r="AG111">
        <f t="shared" si="10"/>
        <v>0</v>
      </c>
      <c r="AH111">
        <f t="shared" si="10"/>
        <v>0</v>
      </c>
      <c r="AI111">
        <f t="shared" si="10"/>
        <v>0</v>
      </c>
      <c r="AJ111">
        <f t="shared" si="10"/>
        <v>0</v>
      </c>
      <c r="AK111">
        <f t="shared" si="10"/>
        <v>0</v>
      </c>
      <c r="AL111">
        <f t="shared" si="10"/>
        <v>0</v>
      </c>
      <c r="AM111">
        <f t="shared" si="10"/>
        <v>0</v>
      </c>
      <c r="AN111">
        <f t="shared" si="10"/>
        <v>0</v>
      </c>
      <c r="AO111">
        <f t="shared" si="10"/>
        <v>0</v>
      </c>
      <c r="AP111">
        <f t="shared" si="10"/>
        <v>0</v>
      </c>
      <c r="AQ111">
        <f t="shared" si="10"/>
        <v>0</v>
      </c>
      <c r="AR111">
        <f t="shared" si="10"/>
        <v>0</v>
      </c>
      <c r="AS111">
        <f t="shared" si="10"/>
        <v>0</v>
      </c>
      <c r="AT111">
        <f t="shared" si="10"/>
        <v>0</v>
      </c>
      <c r="AU111">
        <f t="shared" ref="AU111" si="12">AU37+AU74</f>
        <v>0</v>
      </c>
    </row>
    <row r="112" spans="1:47" x14ac:dyDescent="0.25">
      <c r="A112" s="146"/>
      <c r="B112" s="1" t="s">
        <v>36</v>
      </c>
      <c r="C112" s="1">
        <v>34</v>
      </c>
      <c r="D112" s="1" t="s">
        <v>73</v>
      </c>
      <c r="E112">
        <f t="shared" si="10"/>
        <v>2.4214320010652301E-5</v>
      </c>
      <c r="F112">
        <f t="shared" si="10"/>
        <v>2.0872892028099721E-5</v>
      </c>
      <c r="G112">
        <f t="shared" si="10"/>
        <v>0</v>
      </c>
      <c r="H112">
        <f t="shared" si="10"/>
        <v>0</v>
      </c>
      <c r="I112">
        <f t="shared" si="10"/>
        <v>0</v>
      </c>
      <c r="J112">
        <f t="shared" si="10"/>
        <v>2.3996121287724072E-7</v>
      </c>
      <c r="K112">
        <f t="shared" si="10"/>
        <v>0</v>
      </c>
      <c r="L112">
        <f t="shared" si="10"/>
        <v>3.0766642659362837E-8</v>
      </c>
      <c r="M112">
        <f t="shared" si="10"/>
        <v>1.424367191911207E-10</v>
      </c>
      <c r="N112">
        <f t="shared" si="10"/>
        <v>0</v>
      </c>
      <c r="O112">
        <f t="shared" si="10"/>
        <v>0</v>
      </c>
      <c r="P112">
        <f t="shared" si="10"/>
        <v>1.2379268653363631E-8</v>
      </c>
      <c r="Q112">
        <f t="shared" si="10"/>
        <v>1.1742577508582061E-8</v>
      </c>
      <c r="R112">
        <f t="shared" si="10"/>
        <v>0</v>
      </c>
      <c r="S112">
        <f t="shared" si="10"/>
        <v>0</v>
      </c>
      <c r="T112">
        <f t="shared" si="10"/>
        <v>1.093764990933675E-5</v>
      </c>
      <c r="U112">
        <f t="shared" si="10"/>
        <v>0</v>
      </c>
      <c r="V112">
        <f t="shared" si="10"/>
        <v>0</v>
      </c>
      <c r="W112">
        <f t="shared" si="10"/>
        <v>4.8228488735963887E-6</v>
      </c>
      <c r="X112">
        <f t="shared" si="10"/>
        <v>5.6217568408540653E-6</v>
      </c>
      <c r="Y112">
        <f t="shared" si="10"/>
        <v>0</v>
      </c>
      <c r="Z112">
        <f t="shared" si="10"/>
        <v>4.9031476556038572E-11</v>
      </c>
      <c r="AA112">
        <f t="shared" si="10"/>
        <v>0</v>
      </c>
      <c r="AB112">
        <f t="shared" si="10"/>
        <v>2.675360863255651E-4</v>
      </c>
      <c r="AC112">
        <f t="shared" si="10"/>
        <v>0</v>
      </c>
      <c r="AD112">
        <f t="shared" si="10"/>
        <v>1.0456430510373981E-9</v>
      </c>
      <c r="AE112">
        <f t="shared" si="10"/>
        <v>3.3118779369801479E-9</v>
      </c>
      <c r="AF112">
        <f t="shared" si="10"/>
        <v>2.2037463274028079E-9</v>
      </c>
      <c r="AG112">
        <f t="shared" si="10"/>
        <v>0</v>
      </c>
      <c r="AH112">
        <f t="shared" si="10"/>
        <v>1.5990936679612581E-8</v>
      </c>
      <c r="AI112">
        <f t="shared" si="10"/>
        <v>4.2671882410303147E-9</v>
      </c>
      <c r="AJ112">
        <f t="shared" si="10"/>
        <v>3.1093161149262191E-9</v>
      </c>
      <c r="AK112">
        <f t="shared" si="10"/>
        <v>0</v>
      </c>
      <c r="AL112">
        <f t="shared" si="10"/>
        <v>6.1762089976698146E-9</v>
      </c>
      <c r="AM112">
        <f t="shared" si="10"/>
        <v>2.1037888160198319E-5</v>
      </c>
      <c r="AN112">
        <f t="shared" si="10"/>
        <v>0</v>
      </c>
      <c r="AO112">
        <f t="shared" si="10"/>
        <v>1.9087324230552549E-2</v>
      </c>
      <c r="AP112">
        <f t="shared" si="10"/>
        <v>0</v>
      </c>
      <c r="AQ112">
        <f t="shared" si="10"/>
        <v>0</v>
      </c>
      <c r="AR112">
        <f t="shared" si="10"/>
        <v>0</v>
      </c>
      <c r="AS112">
        <f t="shared" si="10"/>
        <v>0</v>
      </c>
      <c r="AT112">
        <f t="shared" si="10"/>
        <v>251.36957895032029</v>
      </c>
      <c r="AU112">
        <f t="shared" ref="AU112" si="13">AU38+AU75</f>
        <v>0</v>
      </c>
    </row>
    <row r="113" spans="1:47" x14ac:dyDescent="0.25">
      <c r="A113" s="146"/>
      <c r="B113" s="1" t="s">
        <v>37</v>
      </c>
      <c r="C113" s="1">
        <v>35</v>
      </c>
      <c r="D113" s="1" t="s">
        <v>74</v>
      </c>
      <c r="E113">
        <f t="shared" si="10"/>
        <v>4.6010759910640388E-4</v>
      </c>
      <c r="F113">
        <f t="shared" si="10"/>
        <v>1.8739505551441571E-3</v>
      </c>
      <c r="G113">
        <f t="shared" si="10"/>
        <v>2.836676227349622E-3</v>
      </c>
      <c r="H113">
        <f t="shared" si="10"/>
        <v>6.1465543489247296E-3</v>
      </c>
      <c r="I113">
        <f t="shared" si="10"/>
        <v>1.1999272992842704E-2</v>
      </c>
      <c r="J113">
        <f t="shared" si="10"/>
        <v>5.6267513614557197E-3</v>
      </c>
      <c r="K113">
        <f t="shared" si="10"/>
        <v>2.343607715800413E-3</v>
      </c>
      <c r="L113">
        <f t="shared" si="10"/>
        <v>6.0294941529376203E-4</v>
      </c>
      <c r="M113">
        <f t="shared" si="10"/>
        <v>5.0385366387662878E-3</v>
      </c>
      <c r="N113">
        <f t="shared" si="10"/>
        <v>9.5294720451616688E-2</v>
      </c>
      <c r="O113">
        <f t="shared" si="10"/>
        <v>3.6519354434559316E-2</v>
      </c>
      <c r="P113">
        <f t="shared" si="10"/>
        <v>3.905732087004875E-3</v>
      </c>
      <c r="Q113">
        <f t="shared" si="10"/>
        <v>1.9331083241501147E-3</v>
      </c>
      <c r="R113">
        <f t="shared" si="10"/>
        <v>9.0031158078057445E-4</v>
      </c>
      <c r="S113">
        <f t="shared" si="10"/>
        <v>0</v>
      </c>
      <c r="T113">
        <f t="shared" si="10"/>
        <v>1.5831999342852824E-4</v>
      </c>
      <c r="U113">
        <f t="shared" si="10"/>
        <v>1.9166657265594217E-3</v>
      </c>
      <c r="V113">
        <f t="shared" si="10"/>
        <v>1.4290795118682656E-3</v>
      </c>
      <c r="W113">
        <f t="shared" si="10"/>
        <v>1.9021787763849496E-3</v>
      </c>
      <c r="X113">
        <f t="shared" si="10"/>
        <v>2.4818607046143254E-3</v>
      </c>
      <c r="Y113">
        <f t="shared" si="10"/>
        <v>1.2297094848061435E-2</v>
      </c>
      <c r="Z113">
        <f t="shared" si="10"/>
        <v>1.3347956517813829E-2</v>
      </c>
      <c r="AA113">
        <f t="shared" si="10"/>
        <v>9.3564183086120164E-4</v>
      </c>
      <c r="AB113">
        <f t="shared" si="10"/>
        <v>1.3684501644074777E-3</v>
      </c>
      <c r="AC113">
        <f t="shared" si="10"/>
        <v>1.2210086239989738E-4</v>
      </c>
      <c r="AD113">
        <f t="shared" si="10"/>
        <v>1.1777662624652707E-4</v>
      </c>
      <c r="AE113">
        <f t="shared" si="10"/>
        <v>4.5246171850662115E-4</v>
      </c>
      <c r="AF113">
        <f t="shared" si="10"/>
        <v>5.5313769233723484E-4</v>
      </c>
      <c r="AG113">
        <f t="shared" si="10"/>
        <v>1.6525449684710725E-5</v>
      </c>
      <c r="AH113">
        <f t="shared" si="10"/>
        <v>9.5427665295258826E-4</v>
      </c>
      <c r="AI113">
        <f t="shared" si="10"/>
        <v>1.5288114276123431E-4</v>
      </c>
      <c r="AJ113">
        <f t="shared" si="10"/>
        <v>2.0205970110517267E-3</v>
      </c>
      <c r="AK113">
        <f t="shared" si="10"/>
        <v>0</v>
      </c>
      <c r="AL113">
        <f t="shared" si="10"/>
        <v>1.8811201696803772E-3</v>
      </c>
      <c r="AM113">
        <f t="shared" si="10"/>
        <v>4.4447650374040734E-2</v>
      </c>
      <c r="AN113">
        <f t="shared" si="10"/>
        <v>0</v>
      </c>
      <c r="AO113">
        <f t="shared" si="10"/>
        <v>9.4391492856156086E-5</v>
      </c>
      <c r="AP113">
        <f t="shared" si="10"/>
        <v>4854.4217606355551</v>
      </c>
      <c r="AQ113">
        <f t="shared" si="10"/>
        <v>0</v>
      </c>
      <c r="AR113">
        <f t="shared" si="10"/>
        <v>310.61041234010492</v>
      </c>
      <c r="AS113">
        <f t="shared" si="10"/>
        <v>377.56639797954142</v>
      </c>
      <c r="AT113">
        <f t="shared" si="10"/>
        <v>18950.862516899459</v>
      </c>
      <c r="AU113">
        <f t="shared" ref="AU113" si="14">AU39+AU76</f>
        <v>329.39962507515878</v>
      </c>
    </row>
    <row r="114" spans="1:47" x14ac:dyDescent="0.25">
      <c r="A114" s="146"/>
      <c r="B114" s="1" t="s">
        <v>38</v>
      </c>
      <c r="C114" s="1">
        <v>36</v>
      </c>
      <c r="D114" s="1" t="s">
        <v>75</v>
      </c>
      <c r="E114">
        <f t="shared" si="10"/>
        <v>0</v>
      </c>
      <c r="F114">
        <f t="shared" si="10"/>
        <v>0</v>
      </c>
      <c r="G114">
        <f t="shared" si="10"/>
        <v>0</v>
      </c>
      <c r="H114">
        <f t="shared" si="10"/>
        <v>0</v>
      </c>
      <c r="I114">
        <f t="shared" si="10"/>
        <v>0</v>
      </c>
      <c r="J114">
        <f t="shared" si="10"/>
        <v>0</v>
      </c>
      <c r="K114">
        <f t="shared" si="10"/>
        <v>0</v>
      </c>
      <c r="L114">
        <f t="shared" si="10"/>
        <v>0</v>
      </c>
      <c r="M114">
        <f t="shared" si="10"/>
        <v>0</v>
      </c>
      <c r="N114">
        <f t="shared" si="10"/>
        <v>0</v>
      </c>
      <c r="O114">
        <f t="shared" si="10"/>
        <v>0</v>
      </c>
      <c r="P114">
        <f t="shared" si="10"/>
        <v>0</v>
      </c>
      <c r="Q114">
        <f t="shared" si="10"/>
        <v>0</v>
      </c>
      <c r="R114">
        <f t="shared" si="10"/>
        <v>0</v>
      </c>
      <c r="S114">
        <f t="shared" si="10"/>
        <v>0</v>
      </c>
      <c r="T114">
        <f t="shared" si="10"/>
        <v>0</v>
      </c>
      <c r="U114">
        <f t="shared" si="10"/>
        <v>0</v>
      </c>
      <c r="V114">
        <f t="shared" si="10"/>
        <v>0</v>
      </c>
      <c r="W114">
        <f t="shared" si="10"/>
        <v>0</v>
      </c>
      <c r="X114">
        <f t="shared" si="10"/>
        <v>0</v>
      </c>
      <c r="Y114">
        <f t="shared" si="10"/>
        <v>0</v>
      </c>
      <c r="Z114">
        <f t="shared" si="10"/>
        <v>0</v>
      </c>
      <c r="AA114">
        <f t="shared" si="10"/>
        <v>0</v>
      </c>
      <c r="AB114">
        <f t="shared" si="10"/>
        <v>0</v>
      </c>
      <c r="AC114">
        <f t="shared" si="10"/>
        <v>0</v>
      </c>
      <c r="AD114">
        <f t="shared" si="10"/>
        <v>0</v>
      </c>
      <c r="AE114">
        <f t="shared" si="10"/>
        <v>0</v>
      </c>
      <c r="AF114">
        <f t="shared" si="10"/>
        <v>0</v>
      </c>
      <c r="AG114">
        <f t="shared" si="10"/>
        <v>0</v>
      </c>
      <c r="AH114">
        <f t="shared" si="10"/>
        <v>0</v>
      </c>
      <c r="AI114">
        <f t="shared" si="10"/>
        <v>0</v>
      </c>
      <c r="AJ114">
        <f t="shared" si="10"/>
        <v>0</v>
      </c>
      <c r="AK114">
        <f t="shared" si="10"/>
        <v>0</v>
      </c>
      <c r="AL114">
        <f t="shared" si="10"/>
        <v>0</v>
      </c>
      <c r="AM114">
        <f t="shared" si="10"/>
        <v>0</v>
      </c>
      <c r="AN114">
        <f t="shared" si="10"/>
        <v>0</v>
      </c>
      <c r="AO114">
        <f t="shared" si="10"/>
        <v>0</v>
      </c>
      <c r="AP114">
        <f t="shared" si="10"/>
        <v>0</v>
      </c>
      <c r="AQ114">
        <f t="shared" si="10"/>
        <v>0</v>
      </c>
      <c r="AR114">
        <f t="shared" si="10"/>
        <v>0</v>
      </c>
      <c r="AS114">
        <f t="shared" si="10"/>
        <v>0</v>
      </c>
      <c r="AT114">
        <f t="shared" si="10"/>
        <v>0</v>
      </c>
      <c r="AU114">
        <f t="shared" ref="AU114" si="15">AU40+AU77</f>
        <v>0</v>
      </c>
    </row>
    <row r="115" spans="1:47" x14ac:dyDescent="0.25">
      <c r="A115" s="146"/>
      <c r="B115" s="1" t="s">
        <v>39</v>
      </c>
      <c r="C115" s="1">
        <v>37</v>
      </c>
      <c r="D115" s="1" t="s">
        <v>76</v>
      </c>
      <c r="E115">
        <f t="shared" si="10"/>
        <v>7.7989059565265953E-6</v>
      </c>
      <c r="F115">
        <f t="shared" si="10"/>
        <v>0</v>
      </c>
      <c r="G115">
        <f t="shared" si="10"/>
        <v>0</v>
      </c>
      <c r="H115">
        <f t="shared" si="10"/>
        <v>0</v>
      </c>
      <c r="I115">
        <f t="shared" si="10"/>
        <v>0</v>
      </c>
      <c r="J115">
        <f t="shared" si="10"/>
        <v>1.188433449699528E-4</v>
      </c>
      <c r="K115">
        <f t="shared" si="10"/>
        <v>6.0700668634453931E-7</v>
      </c>
      <c r="L115">
        <f t="shared" si="10"/>
        <v>1.5420894680921221E-5</v>
      </c>
      <c r="M115">
        <f t="shared" si="10"/>
        <v>7.158308155128458E-8</v>
      </c>
      <c r="N115">
        <f t="shared" si="10"/>
        <v>0</v>
      </c>
      <c r="O115">
        <f t="shared" si="10"/>
        <v>0</v>
      </c>
      <c r="P115">
        <f t="shared" si="10"/>
        <v>6.2129272682982569E-6</v>
      </c>
      <c r="Q115">
        <f t="shared" si="10"/>
        <v>5.7607184159011636E-6</v>
      </c>
      <c r="R115">
        <f t="shared" si="10"/>
        <v>0</v>
      </c>
      <c r="S115">
        <f t="shared" si="10"/>
        <v>0</v>
      </c>
      <c r="T115">
        <f t="shared" si="10"/>
        <v>2.3746282119065871E-3</v>
      </c>
      <c r="U115">
        <f t="shared" si="10"/>
        <v>0</v>
      </c>
      <c r="V115">
        <f t="shared" si="10"/>
        <v>0</v>
      </c>
      <c r="W115">
        <f t="shared" si="10"/>
        <v>1.8798123905952231E-3</v>
      </c>
      <c r="X115">
        <f t="shared" si="10"/>
        <v>2.908820453361053E-3</v>
      </c>
      <c r="Y115">
        <f t="shared" si="10"/>
        <v>0</v>
      </c>
      <c r="Z115">
        <f t="shared" si="10"/>
        <v>2.5768624953671861E-8</v>
      </c>
      <c r="AA115">
        <f t="shared" si="10"/>
        <v>2.0896506036796141E-6</v>
      </c>
      <c r="AB115">
        <f t="shared" si="10"/>
        <v>9.302298471685666E-2</v>
      </c>
      <c r="AC115">
        <f t="shared" si="10"/>
        <v>1.015585874523686E-6</v>
      </c>
      <c r="AD115">
        <f t="shared" si="10"/>
        <v>5.2016932976299799E-7</v>
      </c>
      <c r="AE115">
        <f t="shared" si="10"/>
        <v>1.650573871509817E-6</v>
      </c>
      <c r="AF115">
        <f t="shared" si="10"/>
        <v>1.0848067303912839E-6</v>
      </c>
      <c r="AG115">
        <f t="shared" si="10"/>
        <v>6.6085568680402556E-8</v>
      </c>
      <c r="AH115">
        <f t="shared" si="10"/>
        <v>7.9954028280471444E-6</v>
      </c>
      <c r="AI115">
        <f t="shared" si="10"/>
        <v>2.170029677587139E-6</v>
      </c>
      <c r="AJ115">
        <f t="shared" si="10"/>
        <v>1.533651631509478E-6</v>
      </c>
      <c r="AK115">
        <f t="shared" si="10"/>
        <v>0</v>
      </c>
      <c r="AL115">
        <f t="shared" si="10"/>
        <v>3.055722250088901E-6</v>
      </c>
      <c r="AM115">
        <f t="shared" si="10"/>
        <v>7.4797272028989774E-3</v>
      </c>
      <c r="AN115">
        <f t="shared" si="10"/>
        <v>0</v>
      </c>
      <c r="AO115">
        <f t="shared" si="10"/>
        <v>1.046618228990272E-7</v>
      </c>
      <c r="AP115">
        <f t="shared" si="10"/>
        <v>0</v>
      </c>
      <c r="AQ115">
        <f t="shared" si="10"/>
        <v>0</v>
      </c>
      <c r="AR115">
        <f t="shared" si="10"/>
        <v>0</v>
      </c>
      <c r="AS115">
        <f t="shared" si="10"/>
        <v>0</v>
      </c>
      <c r="AT115">
        <f t="shared" si="10"/>
        <v>11307.526438636911</v>
      </c>
      <c r="AU115">
        <f t="shared" ref="AU115" si="16">AU41+AU78</f>
        <v>0</v>
      </c>
    </row>
  </sheetData>
  <sheetProtection sheet="1" objects="1" scenarios="1"/>
  <mergeCells count="3">
    <mergeCell ref="A5:A41"/>
    <mergeCell ref="A42:A78"/>
    <mergeCell ref="A79:A11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5DDE-8F55-4263-B9E7-F1DCB79A290C}">
  <dimension ref="A1:AW129"/>
  <sheetViews>
    <sheetView topLeftCell="A114" workbookViewId="0">
      <selection activeCell="K131" sqref="K131"/>
    </sheetView>
  </sheetViews>
  <sheetFormatPr baseColWidth="10" defaultColWidth="9.140625" defaultRowHeight="15" x14ac:dyDescent="0.25"/>
  <cols>
    <col min="5" max="7" width="16.7109375" bestFit="1" customWidth="1"/>
    <col min="8" max="8" width="14.5703125" bestFit="1" customWidth="1"/>
    <col min="9" max="10" width="15.5703125" bestFit="1" customWidth="1"/>
    <col min="11" max="11" width="14.5703125" bestFit="1" customWidth="1"/>
    <col min="12" max="12" width="15.5703125" bestFit="1" customWidth="1"/>
    <col min="13" max="13" width="16.7109375" bestFit="1" customWidth="1"/>
    <col min="14" max="15" width="15.5703125" bestFit="1" customWidth="1"/>
    <col min="16" max="17" width="16.7109375" bestFit="1" customWidth="1"/>
    <col min="18" max="18" width="15.5703125" bestFit="1" customWidth="1"/>
    <col min="19" max="19" width="11.5703125" bestFit="1" customWidth="1"/>
    <col min="20" max="20" width="16.7109375" bestFit="1" customWidth="1"/>
    <col min="21" max="22" width="15.5703125" bestFit="1" customWidth="1"/>
    <col min="23" max="23" width="17.7109375" bestFit="1" customWidth="1"/>
    <col min="24" max="24" width="16.7109375" bestFit="1" customWidth="1"/>
    <col min="25" max="25" width="14.5703125" bestFit="1" customWidth="1"/>
    <col min="26" max="26" width="15.5703125" bestFit="1" customWidth="1"/>
    <col min="27" max="27" width="13.5703125" bestFit="1" customWidth="1"/>
    <col min="28" max="28" width="15.5703125" bestFit="1" customWidth="1"/>
    <col min="29" max="29" width="13.5703125" bestFit="1" customWidth="1"/>
    <col min="30" max="31" width="14.5703125" bestFit="1" customWidth="1"/>
    <col min="32" max="32" width="13.5703125" bestFit="1" customWidth="1"/>
    <col min="33" max="33" width="12.5703125" bestFit="1" customWidth="1"/>
    <col min="34" max="34" width="14.5703125" bestFit="1" customWidth="1"/>
    <col min="35" max="35" width="13.5703125" bestFit="1" customWidth="1"/>
    <col min="36" max="36" width="15.5703125" bestFit="1" customWidth="1"/>
    <col min="37" max="37" width="11.5703125" bestFit="1" customWidth="1"/>
    <col min="38" max="38" width="13.5703125" bestFit="1" customWidth="1"/>
    <col min="39" max="39" width="15.5703125" bestFit="1" customWidth="1"/>
    <col min="40" max="40" width="11.5703125" bestFit="1" customWidth="1"/>
    <col min="41" max="41" width="15.5703125" bestFit="1" customWidth="1"/>
    <col min="49" max="49" width="11" bestFit="1" customWidth="1"/>
  </cols>
  <sheetData>
    <row r="1" spans="1:49" x14ac:dyDescent="0.25">
      <c r="D1" s="1" t="s">
        <v>0</v>
      </c>
      <c r="E1" s="1" t="s">
        <v>3</v>
      </c>
      <c r="F1" s="1" t="s">
        <v>4</v>
      </c>
      <c r="G1" s="1" t="s">
        <v>5</v>
      </c>
      <c r="H1" s="1" t="s">
        <v>6</v>
      </c>
      <c r="I1" s="1" t="s">
        <v>7</v>
      </c>
      <c r="J1" s="1" t="s">
        <v>8</v>
      </c>
      <c r="K1" s="63" t="s">
        <v>9</v>
      </c>
      <c r="L1" s="63"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63" t="s">
        <v>9</v>
      </c>
      <c r="L2" s="63"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63" t="s">
        <v>46</v>
      </c>
      <c r="L3" s="63"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9719.8106729675328</v>
      </c>
      <c r="F5">
        <v>33043.742549194663</v>
      </c>
      <c r="G5">
        <v>2.039725405655592</v>
      </c>
      <c r="H5">
        <v>0</v>
      </c>
      <c r="I5">
        <v>0</v>
      </c>
      <c r="J5">
        <v>76.986192679065894</v>
      </c>
      <c r="K5">
        <v>6.5558640005970994E-3</v>
      </c>
      <c r="L5">
        <v>7.5869632126515434</v>
      </c>
      <c r="M5">
        <v>58.619290361963493</v>
      </c>
      <c r="N5">
        <v>0</v>
      </c>
      <c r="O5">
        <v>0</v>
      </c>
      <c r="P5">
        <v>1070.7791577175551</v>
      </c>
      <c r="Q5">
        <v>1197.264271579251</v>
      </c>
      <c r="R5">
        <v>3.5246512143173377E-2</v>
      </c>
      <c r="S5">
        <v>0</v>
      </c>
      <c r="T5">
        <v>7.848014718892847E-2</v>
      </c>
      <c r="U5">
        <v>0</v>
      </c>
      <c r="V5">
        <v>0</v>
      </c>
      <c r="W5">
        <v>668.59914757622289</v>
      </c>
      <c r="X5">
        <v>154.36724471572711</v>
      </c>
      <c r="Y5">
        <v>0</v>
      </c>
      <c r="Z5">
        <v>7.8465339713255144E-2</v>
      </c>
      <c r="AA5">
        <v>0.11173560092771211</v>
      </c>
      <c r="AB5">
        <v>12.458886300884551</v>
      </c>
      <c r="AC5">
        <v>2.228426291838961E-2</v>
      </c>
      <c r="AD5">
        <v>0.53986002675241285</v>
      </c>
      <c r="AE5">
        <v>1.169388213253959</v>
      </c>
      <c r="AF5">
        <v>9.0586398169205922E-3</v>
      </c>
      <c r="AG5">
        <v>0</v>
      </c>
      <c r="AH5">
        <v>1.05741938213827</v>
      </c>
      <c r="AI5">
        <v>1.365968477497586</v>
      </c>
      <c r="AJ5">
        <v>12.2870609664713</v>
      </c>
      <c r="AK5">
        <v>0</v>
      </c>
      <c r="AL5">
        <v>7.8918344574247207E-2</v>
      </c>
      <c r="AM5">
        <v>3.3279675856870661</v>
      </c>
      <c r="AN5">
        <v>0</v>
      </c>
      <c r="AO5">
        <v>11.9947520613475</v>
      </c>
      <c r="AP5">
        <v>19719.6508631867</v>
      </c>
      <c r="AQ5">
        <v>0</v>
      </c>
      <c r="AR5">
        <v>1922.7117449753</v>
      </c>
      <c r="AS5">
        <v>18158.843238065321</v>
      </c>
      <c r="AT5">
        <v>85845.623109362918</v>
      </c>
      <c r="AU5">
        <v>0</v>
      </c>
      <c r="AW5">
        <f>(K5+L5)/$AQ$119</f>
        <v>1.8572775793387721E-4</v>
      </c>
    </row>
    <row r="6" spans="1:49" x14ac:dyDescent="0.25">
      <c r="A6" s="146"/>
      <c r="B6" s="1" t="s">
        <v>4</v>
      </c>
      <c r="C6" s="1" t="s">
        <v>4</v>
      </c>
      <c r="D6" s="1" t="s">
        <v>41</v>
      </c>
      <c r="E6">
        <v>5299.856398527957</v>
      </c>
      <c r="F6">
        <v>14008.1478706256</v>
      </c>
      <c r="G6">
        <v>133.62479235296999</v>
      </c>
      <c r="H6">
        <v>1.1576607025902781</v>
      </c>
      <c r="I6">
        <v>47.807809764178018</v>
      </c>
      <c r="J6">
        <v>328.33274858168312</v>
      </c>
      <c r="K6">
        <v>5.3299470372759887E-2</v>
      </c>
      <c r="L6">
        <v>813.44794730531578</v>
      </c>
      <c r="M6">
        <v>991.89659083096751</v>
      </c>
      <c r="N6">
        <v>101.78216139676771</v>
      </c>
      <c r="O6">
        <v>1.7037912165265481E-2</v>
      </c>
      <c r="P6">
        <v>911.29217939976854</v>
      </c>
      <c r="Q6">
        <v>530.6671487949003</v>
      </c>
      <c r="R6">
        <v>21.893366713275881</v>
      </c>
      <c r="S6">
        <v>0</v>
      </c>
      <c r="T6">
        <v>66.581993903848741</v>
      </c>
      <c r="U6">
        <v>27.81704321395447</v>
      </c>
      <c r="V6">
        <v>158.20635322759099</v>
      </c>
      <c r="W6">
        <v>13971.41419538132</v>
      </c>
      <c r="X6">
        <v>3982.957724835212</v>
      </c>
      <c r="Y6">
        <v>2.6930186847465561E-2</v>
      </c>
      <c r="Z6">
        <v>79.76056517423045</v>
      </c>
      <c r="AA6">
        <v>12.04198774746545</v>
      </c>
      <c r="AB6">
        <v>6.5160276973250326</v>
      </c>
      <c r="AC6">
        <v>0.70652172063924568</v>
      </c>
      <c r="AD6">
        <v>6.9069304403886473</v>
      </c>
      <c r="AE6">
        <v>6.2781289318774807</v>
      </c>
      <c r="AF6">
        <v>5.8506344480306908E-4</v>
      </c>
      <c r="AG6">
        <v>0</v>
      </c>
      <c r="AH6">
        <v>0.104438902894588</v>
      </c>
      <c r="AI6">
        <v>1.3130235459104229</v>
      </c>
      <c r="AJ6">
        <v>26.95332735744018</v>
      </c>
      <c r="AK6">
        <v>0</v>
      </c>
      <c r="AL6">
        <v>0.17357005818386639</v>
      </c>
      <c r="AM6">
        <v>12.609871911693389</v>
      </c>
      <c r="AN6">
        <v>0</v>
      </c>
      <c r="AO6">
        <v>25.65523496514577</v>
      </c>
      <c r="AP6">
        <v>73752.775553897096</v>
      </c>
      <c r="AQ6">
        <v>336.96444758218001</v>
      </c>
      <c r="AR6">
        <v>0</v>
      </c>
      <c r="AS6">
        <v>62209.482516100368</v>
      </c>
      <c r="AT6">
        <v>177875.22398422359</v>
      </c>
      <c r="AU6">
        <v>0</v>
      </c>
      <c r="AW6">
        <f t="shared" ref="AW6:AW10" si="0">(K6+L6)/$AQ$119</f>
        <v>1.9897199324173609E-2</v>
      </c>
    </row>
    <row r="7" spans="1:49" x14ac:dyDescent="0.25">
      <c r="A7" s="146"/>
      <c r="B7" s="1" t="s">
        <v>5</v>
      </c>
      <c r="C7" s="1" t="s">
        <v>5</v>
      </c>
      <c r="D7" s="1" t="s">
        <v>42</v>
      </c>
      <c r="E7">
        <v>121.2091469579199</v>
      </c>
      <c r="F7">
        <v>73.31176384242606</v>
      </c>
      <c r="G7">
        <v>609.17444084332476</v>
      </c>
      <c r="H7">
        <v>1.076820221699994</v>
      </c>
      <c r="I7">
        <v>7.6797772963791191</v>
      </c>
      <c r="J7">
        <v>8.5391709286374713</v>
      </c>
      <c r="K7">
        <v>7.9682411690740768E-3</v>
      </c>
      <c r="L7">
        <v>11.96569460669221</v>
      </c>
      <c r="M7">
        <v>10.56457848146734</v>
      </c>
      <c r="N7">
        <v>1.134569455885688</v>
      </c>
      <c r="O7">
        <v>0.30857549499377768</v>
      </c>
      <c r="P7">
        <v>561.38324485413057</v>
      </c>
      <c r="Q7">
        <v>77.90030866083201</v>
      </c>
      <c r="R7">
        <v>5.7853670116117077E-2</v>
      </c>
      <c r="S7">
        <v>0</v>
      </c>
      <c r="T7">
        <v>9.8526674445944096</v>
      </c>
      <c r="U7">
        <v>5.9897023309943469</v>
      </c>
      <c r="V7">
        <v>18.200471881862761</v>
      </c>
      <c r="W7">
        <v>912.15116359993567</v>
      </c>
      <c r="X7">
        <v>354.64189147606447</v>
      </c>
      <c r="Y7">
        <v>1.5426049584566331E-4</v>
      </c>
      <c r="Z7">
        <v>0.51266598868570812</v>
      </c>
      <c r="AA7">
        <v>0.17640277654338271</v>
      </c>
      <c r="AB7">
        <v>0.56609206863615591</v>
      </c>
      <c r="AC7">
        <v>2.3755456412242299E-4</v>
      </c>
      <c r="AD7">
        <v>1.2824590618467761E-3</v>
      </c>
      <c r="AE7">
        <v>5.5036718997700778E-3</v>
      </c>
      <c r="AF7">
        <v>2.256460219731049E-4</v>
      </c>
      <c r="AG7">
        <v>2.9922250380943928E-6</v>
      </c>
      <c r="AH7">
        <v>1.440551765946939E-2</v>
      </c>
      <c r="AI7">
        <v>4.8691300389538402E-4</v>
      </c>
      <c r="AJ7">
        <v>5.1385214879100838</v>
      </c>
      <c r="AK7">
        <v>0</v>
      </c>
      <c r="AL7">
        <v>3.304475359981817E-2</v>
      </c>
      <c r="AM7">
        <v>7.4203692505372336</v>
      </c>
      <c r="AN7">
        <v>0</v>
      </c>
      <c r="AO7">
        <v>5.2335549793375664E-3</v>
      </c>
      <c r="AP7">
        <v>22840.669181199999</v>
      </c>
      <c r="AQ7">
        <v>0</v>
      </c>
      <c r="AR7">
        <v>14643.287059499997</v>
      </c>
      <c r="AS7">
        <v>61693.842441439068</v>
      </c>
      <c r="AT7">
        <v>101976.82312132401</v>
      </c>
      <c r="AU7">
        <v>0</v>
      </c>
      <c r="AW7">
        <f t="shared" si="0"/>
        <v>2.9286046858394079E-4</v>
      </c>
    </row>
    <row r="8" spans="1:49" x14ac:dyDescent="0.25">
      <c r="A8" s="146"/>
      <c r="B8" s="1" t="s">
        <v>6</v>
      </c>
      <c r="C8" s="1" t="s">
        <v>6</v>
      </c>
      <c r="D8" s="1" t="s">
        <v>43</v>
      </c>
      <c r="E8">
        <v>59.770202584655131</v>
      </c>
      <c r="F8">
        <v>74.299888838876299</v>
      </c>
      <c r="G8">
        <v>195.94594130414669</v>
      </c>
      <c r="H8">
        <v>112.1473285749163</v>
      </c>
      <c r="I8">
        <v>7.0717883149376437</v>
      </c>
      <c r="J8">
        <v>25.28513203628399</v>
      </c>
      <c r="K8">
        <v>6.4306854405429663E-4</v>
      </c>
      <c r="L8">
        <v>103.2710904510155</v>
      </c>
      <c r="M8">
        <v>77.288120635376359</v>
      </c>
      <c r="N8">
        <v>1.32960187744974</v>
      </c>
      <c r="O8">
        <v>7.2166008754329491E-2</v>
      </c>
      <c r="P8">
        <v>416.35876781827989</v>
      </c>
      <c r="Q8">
        <v>192.83649836032279</v>
      </c>
      <c r="R8">
        <v>2.7745330796493019E-3</v>
      </c>
      <c r="S8">
        <v>0</v>
      </c>
      <c r="T8">
        <v>6.108439138189957</v>
      </c>
      <c r="U8">
        <v>8.9414812413392733E-2</v>
      </c>
      <c r="V8">
        <v>0.29372149293193828</v>
      </c>
      <c r="W8">
        <v>330.92470853369701</v>
      </c>
      <c r="X8">
        <v>171.547451141865</v>
      </c>
      <c r="Y8">
        <v>2.77655677035848E-3</v>
      </c>
      <c r="Z8">
        <v>16.56008640924016</v>
      </c>
      <c r="AA8">
        <v>1.530409709114428</v>
      </c>
      <c r="AB8">
        <v>0.1319102917115593</v>
      </c>
      <c r="AC8">
        <v>1.136857466386177E-2</v>
      </c>
      <c r="AD8">
        <v>0.14402914854038529</v>
      </c>
      <c r="AE8">
        <v>0.1357349624776204</v>
      </c>
      <c r="AF8">
        <v>2.159870244708636E-4</v>
      </c>
      <c r="AG8">
        <v>0</v>
      </c>
      <c r="AH8">
        <v>1.1109839164179301E-3</v>
      </c>
      <c r="AI8">
        <v>2.0616968184109439E-2</v>
      </c>
      <c r="AJ8">
        <v>6.4339521548223845E-4</v>
      </c>
      <c r="AK8">
        <v>0</v>
      </c>
      <c r="AL8">
        <v>1.304307302897862E-5</v>
      </c>
      <c r="AM8">
        <v>2.9654742216894152</v>
      </c>
      <c r="AN8">
        <v>0</v>
      </c>
      <c r="AO8">
        <v>0.26995263087866578</v>
      </c>
      <c r="AP8">
        <v>0</v>
      </c>
      <c r="AQ8">
        <v>0</v>
      </c>
      <c r="AR8">
        <v>0</v>
      </c>
      <c r="AS8">
        <v>3339.7659416551251</v>
      </c>
      <c r="AT8">
        <v>5136.1839640633598</v>
      </c>
      <c r="AU8">
        <v>0</v>
      </c>
      <c r="AW8">
        <f t="shared" si="0"/>
        <v>2.5258944279875264E-3</v>
      </c>
    </row>
    <row r="9" spans="1:49" x14ac:dyDescent="0.25">
      <c r="A9" s="146"/>
      <c r="B9" s="1" t="s">
        <v>7</v>
      </c>
      <c r="C9" s="1" t="s">
        <v>7</v>
      </c>
      <c r="D9" s="1" t="s">
        <v>44</v>
      </c>
      <c r="E9">
        <v>71.182222616251693</v>
      </c>
      <c r="F9">
        <v>40.97689505122257</v>
      </c>
      <c r="G9">
        <v>117.0667265170237</v>
      </c>
      <c r="H9">
        <v>36.626103302903829</v>
      </c>
      <c r="I9">
        <v>2998.0099231907998</v>
      </c>
      <c r="J9">
        <v>19.884844588732818</v>
      </c>
      <c r="K9">
        <v>5.6549591403920782E-2</v>
      </c>
      <c r="L9">
        <v>18.25983932601385</v>
      </c>
      <c r="M9">
        <v>37.868402973772703</v>
      </c>
      <c r="N9">
        <v>53.577669200248593</v>
      </c>
      <c r="O9">
        <v>199.6920015106586</v>
      </c>
      <c r="P9">
        <v>516.74475406517467</v>
      </c>
      <c r="Q9">
        <v>17402.991947357648</v>
      </c>
      <c r="R9">
        <v>1.3583149958755489E-2</v>
      </c>
      <c r="S9">
        <v>0</v>
      </c>
      <c r="T9">
        <v>42.192106284091203</v>
      </c>
      <c r="U9">
        <v>4.0531066694301856</v>
      </c>
      <c r="V9">
        <v>6.7803634650596672E-3</v>
      </c>
      <c r="W9">
        <v>273.29280097399931</v>
      </c>
      <c r="X9">
        <v>302.81286800901148</v>
      </c>
      <c r="Y9">
        <v>2.1602181377054049E-2</v>
      </c>
      <c r="Z9">
        <v>11.197914636666621</v>
      </c>
      <c r="AA9">
        <v>0.27022576821060862</v>
      </c>
      <c r="AB9">
        <v>39.639110238574212</v>
      </c>
      <c r="AC9">
        <v>1.351639571271118E-2</v>
      </c>
      <c r="AD9">
        <v>0.1118844227979876</v>
      </c>
      <c r="AE9">
        <v>0.92577128558616473</v>
      </c>
      <c r="AF9">
        <v>0.1966919564085475</v>
      </c>
      <c r="AG9">
        <v>5.1712548039129337E-4</v>
      </c>
      <c r="AH9">
        <v>10.41103890207418</v>
      </c>
      <c r="AI9">
        <v>3.2250874158268009E-2</v>
      </c>
      <c r="AJ9">
        <v>552.48598159081519</v>
      </c>
      <c r="AK9">
        <v>0</v>
      </c>
      <c r="AL9">
        <v>3.5469000050948698</v>
      </c>
      <c r="AM9">
        <v>100.4630069380203</v>
      </c>
      <c r="AN9">
        <v>0</v>
      </c>
      <c r="AO9">
        <v>1.5282454113384569</v>
      </c>
      <c r="AP9">
        <v>1681.23897102208</v>
      </c>
      <c r="AQ9">
        <v>0</v>
      </c>
      <c r="AR9">
        <v>0.36356598389589989</v>
      </c>
      <c r="AS9">
        <v>3286.4062093040811</v>
      </c>
      <c r="AT9">
        <v>27824.162528784182</v>
      </c>
      <c r="AU9">
        <v>0</v>
      </c>
      <c r="AW9">
        <f t="shared" si="0"/>
        <v>4.4799543041073718E-4</v>
      </c>
    </row>
    <row r="10" spans="1:49" x14ac:dyDescent="0.25">
      <c r="A10" s="146"/>
      <c r="B10" s="1" t="s">
        <v>8</v>
      </c>
      <c r="C10" s="1" t="s">
        <v>8</v>
      </c>
      <c r="D10" s="1" t="s">
        <v>45</v>
      </c>
      <c r="E10">
        <v>327.44618680102451</v>
      </c>
      <c r="F10">
        <v>652.30486647017642</v>
      </c>
      <c r="G10">
        <v>77.237860237359939</v>
      </c>
      <c r="H10">
        <v>24.067142809033889</v>
      </c>
      <c r="I10">
        <v>77.296092961987696</v>
      </c>
      <c r="J10">
        <v>5164.4377548435959</v>
      </c>
      <c r="K10">
        <v>1.0613222736569199</v>
      </c>
      <c r="L10">
        <v>162.04126953085279</v>
      </c>
      <c r="M10">
        <v>1667.8614687701111</v>
      </c>
      <c r="N10">
        <v>11.44571049452273</v>
      </c>
      <c r="O10">
        <v>9.3150197789845066</v>
      </c>
      <c r="P10">
        <v>878.2667346945077</v>
      </c>
      <c r="Q10">
        <v>460.7874547451828</v>
      </c>
      <c r="R10">
        <v>1.5503526535382841</v>
      </c>
      <c r="S10">
        <v>0</v>
      </c>
      <c r="T10">
        <v>32.158577366275239</v>
      </c>
      <c r="U10">
        <v>11.54297933065669</v>
      </c>
      <c r="V10">
        <v>15.77991244737709</v>
      </c>
      <c r="W10">
        <v>11045.83736444748</v>
      </c>
      <c r="X10">
        <v>3230.259556706234</v>
      </c>
      <c r="Y10">
        <v>1.8525211428970491E-2</v>
      </c>
      <c r="Z10">
        <v>110.1909630852342</v>
      </c>
      <c r="AA10">
        <v>2.3889933097734062</v>
      </c>
      <c r="AB10">
        <v>30.62830231563014</v>
      </c>
      <c r="AC10">
        <v>2.116687223793428E-2</v>
      </c>
      <c r="AD10">
        <v>0.1575300266567366</v>
      </c>
      <c r="AE10">
        <v>0.64698016739266129</v>
      </c>
      <c r="AF10">
        <v>8.9063160147324252E-2</v>
      </c>
      <c r="AG10">
        <v>1.255955834008374E-4</v>
      </c>
      <c r="AH10">
        <v>2.9783145259808652</v>
      </c>
      <c r="AI10">
        <v>4.5733327258060653E-2</v>
      </c>
      <c r="AJ10">
        <v>4.4132313486868906</v>
      </c>
      <c r="AK10">
        <v>0</v>
      </c>
      <c r="AL10">
        <v>2.893526232819521E-2</v>
      </c>
      <c r="AM10">
        <v>52.868802960855518</v>
      </c>
      <c r="AN10">
        <v>0</v>
      </c>
      <c r="AO10">
        <v>1.083991037292118</v>
      </c>
      <c r="AP10">
        <v>6764.3974989300004</v>
      </c>
      <c r="AQ10">
        <v>0</v>
      </c>
      <c r="AR10">
        <v>17157.049317000001</v>
      </c>
      <c r="AS10">
        <v>10768.347929335871</v>
      </c>
      <c r="AT10">
        <v>58746.053030834919</v>
      </c>
      <c r="AU10">
        <v>0</v>
      </c>
      <c r="AW10">
        <f t="shared" si="0"/>
        <v>3.9892806462022501E-3</v>
      </c>
    </row>
    <row r="11" spans="1:49" x14ac:dyDescent="0.25">
      <c r="A11" s="146"/>
      <c r="B11" s="63" t="s">
        <v>9</v>
      </c>
      <c r="C11" s="63" t="s">
        <v>9</v>
      </c>
      <c r="D11" s="63" t="s">
        <v>46</v>
      </c>
      <c r="E11">
        <v>184.31866354614601</v>
      </c>
      <c r="F11">
        <v>34.725822899594633</v>
      </c>
      <c r="G11">
        <v>0</v>
      </c>
      <c r="H11">
        <v>4.5047332905371343E-2</v>
      </c>
      <c r="I11">
        <v>0.1983604552309749</v>
      </c>
      <c r="J11">
        <v>0.15734998841997619</v>
      </c>
      <c r="K11">
        <v>0</v>
      </c>
      <c r="L11">
        <v>0.20923407448144429</v>
      </c>
      <c r="M11">
        <v>4.0346094630901872</v>
      </c>
      <c r="N11">
        <v>0</v>
      </c>
      <c r="O11">
        <v>0.51046177773955004</v>
      </c>
      <c r="P11">
        <v>0.96856800665089859</v>
      </c>
      <c r="Q11">
        <v>1.285202650278509</v>
      </c>
      <c r="R11">
        <v>1.3946659240438931E-4</v>
      </c>
      <c r="S11">
        <v>0</v>
      </c>
      <c r="T11">
        <v>9.1790627403521466E-2</v>
      </c>
      <c r="U11">
        <v>0</v>
      </c>
      <c r="V11">
        <v>0</v>
      </c>
      <c r="W11">
        <v>1.099096384227187</v>
      </c>
      <c r="X11">
        <v>4.2324078661534843</v>
      </c>
      <c r="Y11">
        <v>0</v>
      </c>
      <c r="Z11">
        <v>3.4309832909122512E-2</v>
      </c>
      <c r="AA11">
        <v>3.0974172184274409E-3</v>
      </c>
      <c r="AB11">
        <v>2.4593108848865208</v>
      </c>
      <c r="AC11">
        <v>1.063809162780069E-2</v>
      </c>
      <c r="AD11">
        <v>6.2743915071496667E-2</v>
      </c>
      <c r="AE11">
        <v>0.4968221729741702</v>
      </c>
      <c r="AF11">
        <v>0.1241036172908708</v>
      </c>
      <c r="AG11">
        <v>0</v>
      </c>
      <c r="AH11">
        <v>1.779876508070946</v>
      </c>
      <c r="AI11">
        <v>2.7474650178776129E-2</v>
      </c>
      <c r="AJ11">
        <v>3.1281595870168197E-5</v>
      </c>
      <c r="AK11">
        <v>0</v>
      </c>
      <c r="AL11">
        <v>0</v>
      </c>
      <c r="AM11">
        <v>9.8231011643926894E-3</v>
      </c>
      <c r="AN11">
        <v>0</v>
      </c>
      <c r="AO11">
        <v>0.23128223618222729</v>
      </c>
      <c r="AP11">
        <v>27.837994820159999</v>
      </c>
      <c r="AQ11">
        <v>49.655273023550002</v>
      </c>
      <c r="AR11">
        <v>0</v>
      </c>
      <c r="AS11">
        <v>249.73539219838321</v>
      </c>
      <c r="AT11">
        <v>564.34492829017802</v>
      </c>
      <c r="AU11">
        <v>0</v>
      </c>
      <c r="AW11" s="64">
        <f>(K11+L11+K12+L12)/$AQ$119</f>
        <v>8.042617664942785E-3</v>
      </c>
    </row>
    <row r="12" spans="1:49" x14ac:dyDescent="0.25">
      <c r="A12" s="146"/>
      <c r="B12" s="63" t="s">
        <v>10</v>
      </c>
      <c r="C12" s="63" t="s">
        <v>10</v>
      </c>
      <c r="D12" s="63" t="s">
        <v>47</v>
      </c>
      <c r="E12">
        <v>462.069390049719</v>
      </c>
      <c r="F12">
        <v>279.88349670721078</v>
      </c>
      <c r="G12">
        <v>62.897930781245329</v>
      </c>
      <c r="H12">
        <v>16.192155034796489</v>
      </c>
      <c r="I12">
        <v>37.430014388892751</v>
      </c>
      <c r="J12">
        <v>68.386529789363095</v>
      </c>
      <c r="K12">
        <v>1.68650435809591</v>
      </c>
      <c r="L12">
        <v>326.92840365772508</v>
      </c>
      <c r="M12">
        <v>1402.366132194069</v>
      </c>
      <c r="N12">
        <v>31.598966480179321</v>
      </c>
      <c r="O12">
        <v>53.932149648465668</v>
      </c>
      <c r="P12">
        <v>380.28255974892568</v>
      </c>
      <c r="Q12">
        <v>475.14401384735822</v>
      </c>
      <c r="R12">
        <v>1.7772860120276379</v>
      </c>
      <c r="S12">
        <v>0</v>
      </c>
      <c r="T12">
        <v>1.0547869011848989</v>
      </c>
      <c r="U12">
        <v>2.0732774362914932</v>
      </c>
      <c r="V12">
        <v>11.09289283257594</v>
      </c>
      <c r="W12">
        <v>566.22016873518635</v>
      </c>
      <c r="X12">
        <v>1423.0923085574079</v>
      </c>
      <c r="Y12">
        <v>0.1127157605088575</v>
      </c>
      <c r="Z12">
        <v>5.3504996997414098</v>
      </c>
      <c r="AA12">
        <v>4.8445082918884097</v>
      </c>
      <c r="AB12">
        <v>54.144164702722563</v>
      </c>
      <c r="AC12">
        <v>0.49268458404571752</v>
      </c>
      <c r="AD12">
        <v>3.209599422398957</v>
      </c>
      <c r="AE12">
        <v>6.0420485102746229</v>
      </c>
      <c r="AF12">
        <v>0.2572426090344308</v>
      </c>
      <c r="AG12">
        <v>6.6345070443196783E-4</v>
      </c>
      <c r="AH12">
        <v>10.68953427002419</v>
      </c>
      <c r="AI12">
        <v>0.59248440207430608</v>
      </c>
      <c r="AJ12">
        <v>590.55872415901194</v>
      </c>
      <c r="AK12">
        <v>0</v>
      </c>
      <c r="AL12">
        <v>3.7913650253585929</v>
      </c>
      <c r="AM12">
        <v>46.408962815223887</v>
      </c>
      <c r="AN12">
        <v>0</v>
      </c>
      <c r="AO12">
        <v>10.509424422337799</v>
      </c>
      <c r="AP12">
        <v>7400.7903109600002</v>
      </c>
      <c r="AQ12">
        <v>2007.0570292800001</v>
      </c>
      <c r="AR12">
        <v>0</v>
      </c>
      <c r="AS12">
        <v>24571.907861048461</v>
      </c>
      <c r="AT12">
        <v>40320.868790574517</v>
      </c>
      <c r="AU12">
        <v>0</v>
      </c>
      <c r="AW12" s="64">
        <f>AW11</f>
        <v>8.042617664942785E-3</v>
      </c>
    </row>
    <row r="13" spans="1:49" x14ac:dyDescent="0.25">
      <c r="A13" s="146"/>
      <c r="B13" s="1" t="s">
        <v>11</v>
      </c>
      <c r="C13" s="1" t="s">
        <v>11</v>
      </c>
      <c r="D13" s="1" t="s">
        <v>48</v>
      </c>
      <c r="E13">
        <v>320.83447510442608</v>
      </c>
      <c r="F13">
        <v>1413.093391029156</v>
      </c>
      <c r="G13">
        <v>4403.5833530758609</v>
      </c>
      <c r="H13">
        <v>68.692322075425878</v>
      </c>
      <c r="I13">
        <v>80.787650212964309</v>
      </c>
      <c r="J13">
        <v>521.40923387033297</v>
      </c>
      <c r="K13">
        <v>0.79978810057072847</v>
      </c>
      <c r="L13">
        <v>1000.723529648959</v>
      </c>
      <c r="M13">
        <v>10640.786866282229</v>
      </c>
      <c r="N13">
        <v>92.678079780923639</v>
      </c>
      <c r="O13">
        <v>30.448061576274242</v>
      </c>
      <c r="P13">
        <v>6299.7417862592483</v>
      </c>
      <c r="Q13">
        <v>4467.0736596706174</v>
      </c>
      <c r="R13">
        <v>19.64018365370654</v>
      </c>
      <c r="S13">
        <v>0</v>
      </c>
      <c r="T13">
        <v>196.20634279369449</v>
      </c>
      <c r="U13">
        <v>17.259313817283449</v>
      </c>
      <c r="V13">
        <v>0</v>
      </c>
      <c r="W13">
        <v>2136.48351907396</v>
      </c>
      <c r="X13">
        <v>333.24759978001168</v>
      </c>
      <c r="Y13">
        <v>6.0124171473857103E-2</v>
      </c>
      <c r="Z13">
        <v>78.280796139139795</v>
      </c>
      <c r="AA13">
        <v>14.83226135122119</v>
      </c>
      <c r="AB13">
        <v>38.145728640537669</v>
      </c>
      <c r="AC13">
        <v>1.7569355229732919</v>
      </c>
      <c r="AD13">
        <v>11.54201020215236</v>
      </c>
      <c r="AE13">
        <v>17.382480991551081</v>
      </c>
      <c r="AF13">
        <v>1.173712301995667E-2</v>
      </c>
      <c r="AG13">
        <v>0</v>
      </c>
      <c r="AH13">
        <v>0.59741959301522496</v>
      </c>
      <c r="AI13">
        <v>3.2266079410362849</v>
      </c>
      <c r="AJ13">
        <v>530.49629184879666</v>
      </c>
      <c r="AK13">
        <v>0</v>
      </c>
      <c r="AL13">
        <v>3.4057141705798548</v>
      </c>
      <c r="AM13">
        <v>56.945465104569337</v>
      </c>
      <c r="AN13">
        <v>0</v>
      </c>
      <c r="AO13">
        <v>58.959800583093717</v>
      </c>
      <c r="AP13">
        <v>3766.6600151600001</v>
      </c>
      <c r="AQ13">
        <v>39516.444836800001</v>
      </c>
      <c r="AR13">
        <v>0</v>
      </c>
      <c r="AS13">
        <v>24384.256399467238</v>
      </c>
      <c r="AT13">
        <v>100526.493780616</v>
      </c>
      <c r="AU13">
        <v>0</v>
      </c>
      <c r="AW13">
        <f>(K13+L13)/$AQ$119</f>
        <v>2.4495978537282789E-2</v>
      </c>
    </row>
    <row r="14" spans="1:49" x14ac:dyDescent="0.25">
      <c r="A14" s="146"/>
      <c r="B14" s="1" t="s">
        <v>12</v>
      </c>
      <c r="C14" s="1">
        <v>10</v>
      </c>
      <c r="D14" s="1" t="s">
        <v>49</v>
      </c>
      <c r="E14">
        <v>33.165586407213802</v>
      </c>
      <c r="F14">
        <v>4.2386049407704123</v>
      </c>
      <c r="G14">
        <v>2066.554212885565</v>
      </c>
      <c r="H14">
        <v>0</v>
      </c>
      <c r="I14">
        <v>191.16771039129591</v>
      </c>
      <c r="J14">
        <v>10.173795362181931</v>
      </c>
      <c r="K14">
        <v>4.3572464265964542E-5</v>
      </c>
      <c r="L14">
        <v>14.86080784849123</v>
      </c>
      <c r="M14">
        <v>116.82078266393169</v>
      </c>
      <c r="N14">
        <v>858.40102422055179</v>
      </c>
      <c r="O14">
        <v>0.4406921049511574</v>
      </c>
      <c r="P14">
        <v>5116.7809141173002</v>
      </c>
      <c r="Q14">
        <v>1645.048736244775</v>
      </c>
      <c r="R14">
        <v>0.83085231699262518</v>
      </c>
      <c r="S14">
        <v>0</v>
      </c>
      <c r="T14">
        <v>4.9239015864789492E-3</v>
      </c>
      <c r="U14">
        <v>0.14266719989018009</v>
      </c>
      <c r="V14">
        <v>5.1606027999145203E-2</v>
      </c>
      <c r="W14">
        <v>377.54926197098467</v>
      </c>
      <c r="X14">
        <v>0.24040354016950241</v>
      </c>
      <c r="Y14">
        <v>2.129133666914098E-2</v>
      </c>
      <c r="Z14">
        <v>2.2172119683698619</v>
      </c>
      <c r="AA14">
        <v>0.22025957040681141</v>
      </c>
      <c r="AB14">
        <v>5.4056068253188032</v>
      </c>
      <c r="AC14">
        <v>2.054133014853695E-2</v>
      </c>
      <c r="AD14">
        <v>0.1656186093910231</v>
      </c>
      <c r="AE14">
        <v>0.14636691128192461</v>
      </c>
      <c r="AF14">
        <v>7.1518433988081219E-5</v>
      </c>
      <c r="AG14">
        <v>0</v>
      </c>
      <c r="AH14">
        <v>2.3204827064830401E-3</v>
      </c>
      <c r="AI14">
        <v>3.8691384061153147E-2</v>
      </c>
      <c r="AJ14">
        <v>10.38014211516905</v>
      </c>
      <c r="AK14">
        <v>0</v>
      </c>
      <c r="AL14">
        <v>6.6639111659857614E-2</v>
      </c>
      <c r="AM14">
        <v>3.3291139800199883E-2</v>
      </c>
      <c r="AN14">
        <v>0</v>
      </c>
      <c r="AO14">
        <v>0.63369372636868726</v>
      </c>
      <c r="AP14">
        <v>6.4452686504900009E-3</v>
      </c>
      <c r="AQ14">
        <v>0</v>
      </c>
      <c r="AR14">
        <v>193.26604086200001</v>
      </c>
      <c r="AS14">
        <v>15697.630655736381</v>
      </c>
      <c r="AT14">
        <v>26346.72751361394</v>
      </c>
      <c r="AU14">
        <v>0</v>
      </c>
      <c r="AW14">
        <f t="shared" ref="AW14:AW47" si="1">(K14+L14)/$AQ$119</f>
        <v>3.6347740586956015E-4</v>
      </c>
    </row>
    <row r="15" spans="1:49" x14ac:dyDescent="0.25">
      <c r="A15" s="146"/>
      <c r="B15" s="1" t="s">
        <v>13</v>
      </c>
      <c r="C15" s="1">
        <v>11</v>
      </c>
      <c r="D15" s="1" t="s">
        <v>50</v>
      </c>
      <c r="E15">
        <v>3.0226240310436619E-2</v>
      </c>
      <c r="F15">
        <v>9.5134895070841328</v>
      </c>
      <c r="G15">
        <v>304.63711484082262</v>
      </c>
      <c r="H15">
        <v>10.319823012647699</v>
      </c>
      <c r="I15">
        <v>14.96065741549932</v>
      </c>
      <c r="J15">
        <v>20.365499583008049</v>
      </c>
      <c r="K15">
        <v>0</v>
      </c>
      <c r="L15">
        <v>61.480497832631009</v>
      </c>
      <c r="M15">
        <v>65.582510644279608</v>
      </c>
      <c r="N15">
        <v>35.20934063035817</v>
      </c>
      <c r="O15">
        <v>1284.430087204521</v>
      </c>
      <c r="P15">
        <v>2628.5150698413422</v>
      </c>
      <c r="Q15">
        <v>1131.099275173952</v>
      </c>
      <c r="R15">
        <v>4.0235062533624211E-5</v>
      </c>
      <c r="S15">
        <v>0</v>
      </c>
      <c r="T15">
        <v>1.6033973994999761E-4</v>
      </c>
      <c r="U15">
        <v>3.3096672608439852</v>
      </c>
      <c r="V15">
        <v>3.2287314051846663E-2</v>
      </c>
      <c r="W15">
        <v>64.638565664759298</v>
      </c>
      <c r="X15">
        <v>0.13294558925932351</v>
      </c>
      <c r="Y15">
        <v>2.705229900966789E-3</v>
      </c>
      <c r="Z15">
        <v>4.7250342567500097</v>
      </c>
      <c r="AA15">
        <v>0.91123754652638611</v>
      </c>
      <c r="AB15">
        <v>3.6811779668079172</v>
      </c>
      <c r="AC15">
        <v>1.8230393078355351E-3</v>
      </c>
      <c r="AD15">
        <v>1.437975325941626E-2</v>
      </c>
      <c r="AE15">
        <v>1.8469280199657458E-2</v>
      </c>
      <c r="AF15">
        <v>3.3389169391033219E-3</v>
      </c>
      <c r="AG15">
        <v>1.2101613894872971E-6</v>
      </c>
      <c r="AH15">
        <v>7.6107918509749073E-2</v>
      </c>
      <c r="AI15">
        <v>3.5001854083364721E-3</v>
      </c>
      <c r="AJ15">
        <v>7.4389436349873604E-3</v>
      </c>
      <c r="AK15">
        <v>0</v>
      </c>
      <c r="AL15">
        <v>4.7613393276710317E-5</v>
      </c>
      <c r="AM15">
        <v>1.141047222385215E-2</v>
      </c>
      <c r="AN15">
        <v>0</v>
      </c>
      <c r="AO15">
        <v>5.5644820326633211E-2</v>
      </c>
      <c r="AP15">
        <v>1.1060430334819999</v>
      </c>
      <c r="AQ15">
        <v>0</v>
      </c>
      <c r="AR15">
        <v>208.16611535699991</v>
      </c>
      <c r="AS15">
        <v>8231.5129254492913</v>
      </c>
      <c r="AT15">
        <v>14084.554659323299</v>
      </c>
      <c r="AU15">
        <v>0</v>
      </c>
      <c r="AW15">
        <f t="shared" si="1"/>
        <v>1.5037342902346992E-3</v>
      </c>
    </row>
    <row r="16" spans="1:49" x14ac:dyDescent="0.25">
      <c r="A16" s="146"/>
      <c r="B16" s="1" t="s">
        <v>14</v>
      </c>
      <c r="C16" s="1">
        <v>12</v>
      </c>
      <c r="D16" s="1" t="s">
        <v>51</v>
      </c>
      <c r="E16">
        <v>2301.9214322832458</v>
      </c>
      <c r="F16">
        <v>2355.4429297166998</v>
      </c>
      <c r="G16">
        <v>16198.147240867631</v>
      </c>
      <c r="H16">
        <v>409.62783851097481</v>
      </c>
      <c r="I16">
        <v>2123.9289327298311</v>
      </c>
      <c r="J16">
        <v>1699.4371313322811</v>
      </c>
      <c r="K16">
        <v>11.14161811320354</v>
      </c>
      <c r="L16">
        <v>2746.9242837349839</v>
      </c>
      <c r="M16">
        <v>1520.2243260017569</v>
      </c>
      <c r="N16">
        <v>1438.321540778722</v>
      </c>
      <c r="O16">
        <v>360.45927400407908</v>
      </c>
      <c r="P16">
        <v>53640.295146498378</v>
      </c>
      <c r="Q16">
        <v>34352.071730870812</v>
      </c>
      <c r="R16">
        <v>84.576852408764552</v>
      </c>
      <c r="S16">
        <v>0</v>
      </c>
      <c r="T16">
        <v>154.11442281002479</v>
      </c>
      <c r="U16">
        <v>67.140645170098679</v>
      </c>
      <c r="V16">
        <v>504.03517465177379</v>
      </c>
      <c r="W16">
        <v>9656.759107865335</v>
      </c>
      <c r="X16">
        <v>6575.4597040377739</v>
      </c>
      <c r="Y16">
        <v>0.27842530025558121</v>
      </c>
      <c r="Z16">
        <v>154.0925459657517</v>
      </c>
      <c r="AA16">
        <v>40.693119159795273</v>
      </c>
      <c r="AB16">
        <v>220.74196366237419</v>
      </c>
      <c r="AC16">
        <v>1.27655994272363</v>
      </c>
      <c r="AD16">
        <v>10.82965700259213</v>
      </c>
      <c r="AE16">
        <v>11.744282706279609</v>
      </c>
      <c r="AF16">
        <v>0.27967729716605833</v>
      </c>
      <c r="AG16">
        <v>7.5156133112433713E-4</v>
      </c>
      <c r="AH16">
        <v>15.010803311571779</v>
      </c>
      <c r="AI16">
        <v>2.4539948563985559</v>
      </c>
      <c r="AJ16">
        <v>334.11298286046951</v>
      </c>
      <c r="AK16">
        <v>0</v>
      </c>
      <c r="AL16">
        <v>2.1461905775965282</v>
      </c>
      <c r="AM16">
        <v>198.30549214082359</v>
      </c>
      <c r="AN16">
        <v>0</v>
      </c>
      <c r="AO16">
        <v>41.404331302479022</v>
      </c>
      <c r="AP16">
        <v>24259.396555282081</v>
      </c>
      <c r="AQ16">
        <v>1206.5103399925999</v>
      </c>
      <c r="AR16">
        <v>32111.595580947604</v>
      </c>
      <c r="AS16">
        <v>216988.52112075489</v>
      </c>
      <c r="AT16">
        <v>411799.42370701121</v>
      </c>
      <c r="AU16">
        <v>0</v>
      </c>
      <c r="AW16">
        <f t="shared" si="1"/>
        <v>6.7458762006558801E-2</v>
      </c>
    </row>
    <row r="17" spans="1:49" x14ac:dyDescent="0.25">
      <c r="A17" s="146"/>
      <c r="B17" s="1" t="s">
        <v>15</v>
      </c>
      <c r="C17" s="1">
        <v>13</v>
      </c>
      <c r="D17" s="1" t="s">
        <v>52</v>
      </c>
      <c r="E17">
        <v>285.34818247261057</v>
      </c>
      <c r="F17">
        <v>250.4811077004658</v>
      </c>
      <c r="G17">
        <v>429.79062348864483</v>
      </c>
      <c r="H17">
        <v>7.3880941661600863</v>
      </c>
      <c r="I17">
        <v>97.664999803154302</v>
      </c>
      <c r="J17">
        <v>129.20416853765249</v>
      </c>
      <c r="K17">
        <v>1.727906877536169</v>
      </c>
      <c r="L17">
        <v>225.5756461459215</v>
      </c>
      <c r="M17">
        <v>206.34890267365441</v>
      </c>
      <c r="N17">
        <v>147.43253629999171</v>
      </c>
      <c r="O17">
        <v>36.748062198729052</v>
      </c>
      <c r="P17">
        <v>3008.0821367738858</v>
      </c>
      <c r="Q17">
        <v>40590.98543936736</v>
      </c>
      <c r="R17">
        <v>7.3073130956511028</v>
      </c>
      <c r="S17">
        <v>0</v>
      </c>
      <c r="T17">
        <v>36.071079259365291</v>
      </c>
      <c r="U17">
        <v>57.60974238197953</v>
      </c>
      <c r="V17">
        <v>62.837761534327292</v>
      </c>
      <c r="W17">
        <v>10817.09859809666</v>
      </c>
      <c r="X17">
        <v>4845.6294836620427</v>
      </c>
      <c r="Y17">
        <v>0.23170086167470891</v>
      </c>
      <c r="Z17">
        <v>113.72274721056399</v>
      </c>
      <c r="AA17">
        <v>3.3192886507249102</v>
      </c>
      <c r="AB17">
        <v>696.45138713899257</v>
      </c>
      <c r="AC17">
        <v>0.49516137544045169</v>
      </c>
      <c r="AD17">
        <v>3.1519667988764399</v>
      </c>
      <c r="AE17">
        <v>10.97715831276245</v>
      </c>
      <c r="AF17">
        <v>3.750356750942883</v>
      </c>
      <c r="AG17">
        <v>2.6298630084346811E-2</v>
      </c>
      <c r="AH17">
        <v>66.92719234890221</v>
      </c>
      <c r="AI17">
        <v>1.096868819183235</v>
      </c>
      <c r="AJ17">
        <v>19.579697029510509</v>
      </c>
      <c r="AK17">
        <v>0</v>
      </c>
      <c r="AL17">
        <v>9.1785979060317463E-2</v>
      </c>
      <c r="AM17">
        <v>225.37548610841861</v>
      </c>
      <c r="AN17">
        <v>0</v>
      </c>
      <c r="AO17">
        <v>13.02441008705263</v>
      </c>
      <c r="AP17">
        <v>9095.3069962999998</v>
      </c>
      <c r="AQ17">
        <v>0</v>
      </c>
      <c r="AR17">
        <v>286712.94044299994</v>
      </c>
      <c r="AS17">
        <v>6194.5524148583081</v>
      </c>
      <c r="AT17">
        <v>364404.35314479627</v>
      </c>
      <c r="AU17">
        <v>0</v>
      </c>
      <c r="AW17">
        <f t="shared" si="1"/>
        <v>5.5595539890397659E-3</v>
      </c>
    </row>
    <row r="18" spans="1:49" x14ac:dyDescent="0.25">
      <c r="A18" s="146"/>
      <c r="B18" s="1" t="s">
        <v>16</v>
      </c>
      <c r="C18" s="1">
        <v>14</v>
      </c>
      <c r="D18" s="1" t="s">
        <v>53</v>
      </c>
      <c r="E18">
        <v>501.692191086462</v>
      </c>
      <c r="F18">
        <v>882.20244813245927</v>
      </c>
      <c r="G18">
        <v>244.92039287138121</v>
      </c>
      <c r="H18">
        <v>23.395216878921101</v>
      </c>
      <c r="I18">
        <v>121.8065483071468</v>
      </c>
      <c r="J18">
        <v>162.6389611187812</v>
      </c>
      <c r="K18">
        <v>3.934149736889951</v>
      </c>
      <c r="L18">
        <v>178.3142882606337</v>
      </c>
      <c r="M18">
        <v>342.48542676046452</v>
      </c>
      <c r="N18">
        <v>94.857383223991889</v>
      </c>
      <c r="O18">
        <v>63.644742354352161</v>
      </c>
      <c r="P18">
        <v>1294.415183606761</v>
      </c>
      <c r="Q18">
        <v>403.03562533282548</v>
      </c>
      <c r="R18">
        <v>13353.078343866609</v>
      </c>
      <c r="S18">
        <v>0</v>
      </c>
      <c r="T18">
        <v>433.22328407610519</v>
      </c>
      <c r="U18">
        <v>13.933835784061641</v>
      </c>
      <c r="V18">
        <v>33.274560465846349</v>
      </c>
      <c r="W18">
        <v>2818.4929661389979</v>
      </c>
      <c r="X18">
        <v>3225.6405361957181</v>
      </c>
      <c r="Y18">
        <v>2.853300144263482</v>
      </c>
      <c r="Z18">
        <v>88.545314996882425</v>
      </c>
      <c r="AA18">
        <v>2.6264125993148451</v>
      </c>
      <c r="AB18">
        <v>57.354437925204103</v>
      </c>
      <c r="AC18">
        <v>1.270253759702296</v>
      </c>
      <c r="AD18">
        <v>3.30850009680336</v>
      </c>
      <c r="AE18">
        <v>9.2257497676512443</v>
      </c>
      <c r="AF18">
        <v>1.4663694956909501</v>
      </c>
      <c r="AG18">
        <v>6.4867045907180884E-2</v>
      </c>
      <c r="AH18">
        <v>7.9776530063283762</v>
      </c>
      <c r="AI18">
        <v>2.3983934343507252</v>
      </c>
      <c r="AJ18">
        <v>106.6098327154894</v>
      </c>
      <c r="AK18">
        <v>0</v>
      </c>
      <c r="AL18">
        <v>0.68422738757137613</v>
      </c>
      <c r="AM18">
        <v>66.959161402604337</v>
      </c>
      <c r="AN18">
        <v>0</v>
      </c>
      <c r="AO18">
        <v>19.990084516020659</v>
      </c>
      <c r="AP18">
        <v>16465.611852599999</v>
      </c>
      <c r="AQ18">
        <v>631.03218123869999</v>
      </c>
      <c r="AR18">
        <v>442.74966025699973</v>
      </c>
      <c r="AS18">
        <v>3101.6746578196639</v>
      </c>
      <c r="AT18">
        <v>45207.388994407549</v>
      </c>
      <c r="AU18">
        <v>0</v>
      </c>
      <c r="AW18">
        <f t="shared" si="1"/>
        <v>4.4575635399805432E-3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W19">
        <f t="shared" si="1"/>
        <v>0</v>
      </c>
    </row>
    <row r="20" spans="1:49" x14ac:dyDescent="0.25">
      <c r="A20" s="146"/>
      <c r="B20" s="1" t="s">
        <v>18</v>
      </c>
      <c r="C20" s="1">
        <v>16</v>
      </c>
      <c r="D20" s="1" t="s">
        <v>55</v>
      </c>
      <c r="E20">
        <v>1153.5869510251971</v>
      </c>
      <c r="F20">
        <v>1992.426026439161</v>
      </c>
      <c r="G20">
        <v>474.50350678502417</v>
      </c>
      <c r="H20">
        <v>47.194500016369929</v>
      </c>
      <c r="I20">
        <v>345.9844946163372</v>
      </c>
      <c r="J20">
        <v>507.50598607255711</v>
      </c>
      <c r="K20">
        <v>7.7009052522799566</v>
      </c>
      <c r="L20">
        <v>283.83997381929481</v>
      </c>
      <c r="M20">
        <v>764.70533035400524</v>
      </c>
      <c r="N20">
        <v>196.28909222618151</v>
      </c>
      <c r="O20">
        <v>147.0074965382006</v>
      </c>
      <c r="P20">
        <v>2907.1126280029548</v>
      </c>
      <c r="Q20">
        <v>1295.2512234259541</v>
      </c>
      <c r="R20">
        <v>543.52766172454528</v>
      </c>
      <c r="S20">
        <v>0</v>
      </c>
      <c r="T20">
        <v>4583.0947860990991</v>
      </c>
      <c r="U20">
        <v>32.177145195621662</v>
      </c>
      <c r="V20">
        <v>126.6968639346223</v>
      </c>
      <c r="W20">
        <v>14504.365254394001</v>
      </c>
      <c r="X20">
        <v>10791.90111394745</v>
      </c>
      <c r="Y20">
        <v>7.7447583559672672</v>
      </c>
      <c r="Z20">
        <v>602.82808654927499</v>
      </c>
      <c r="AA20">
        <v>4.1601482968255343</v>
      </c>
      <c r="AB20">
        <v>120.4078701858886</v>
      </c>
      <c r="AC20">
        <v>2.4243171410171138</v>
      </c>
      <c r="AD20">
        <v>6.3123602745427858</v>
      </c>
      <c r="AE20">
        <v>17.647764980357572</v>
      </c>
      <c r="AF20">
        <v>2.815666625367474</v>
      </c>
      <c r="AG20">
        <v>0.48442679590666882</v>
      </c>
      <c r="AH20">
        <v>15.468929383535791</v>
      </c>
      <c r="AI20">
        <v>4.5777408291651946</v>
      </c>
      <c r="AJ20">
        <v>255.40291236936989</v>
      </c>
      <c r="AK20">
        <v>0</v>
      </c>
      <c r="AL20">
        <v>1.6401679812009451</v>
      </c>
      <c r="AM20">
        <v>184.70951136493471</v>
      </c>
      <c r="AN20">
        <v>0</v>
      </c>
      <c r="AO20">
        <v>38.13422241787989</v>
      </c>
      <c r="AP20">
        <v>22976.131216176</v>
      </c>
      <c r="AQ20">
        <v>12467.99357575065</v>
      </c>
      <c r="AR20">
        <v>949.11315986499994</v>
      </c>
      <c r="AS20">
        <v>11535.282340995431</v>
      </c>
      <c r="AT20">
        <v>89898.150116207165</v>
      </c>
      <c r="AU20">
        <v>0</v>
      </c>
      <c r="AW20">
        <f t="shared" si="1"/>
        <v>7.1307167690566782E-3</v>
      </c>
    </row>
    <row r="21" spans="1:49" x14ac:dyDescent="0.25">
      <c r="A21" s="146"/>
      <c r="B21" s="1" t="s">
        <v>19</v>
      </c>
      <c r="C21" s="1">
        <v>17</v>
      </c>
      <c r="D21" s="1" t="s">
        <v>56</v>
      </c>
      <c r="E21">
        <v>22.485484767521719</v>
      </c>
      <c r="F21">
        <v>31.596166961237529</v>
      </c>
      <c r="G21">
        <v>7.9458474123714531</v>
      </c>
      <c r="H21">
        <v>1.7839269339400701</v>
      </c>
      <c r="I21">
        <v>6.8473810956253871</v>
      </c>
      <c r="J21">
        <v>7.9812998769194703</v>
      </c>
      <c r="K21">
        <v>0.2993833367239207</v>
      </c>
      <c r="L21">
        <v>3.535629858709771</v>
      </c>
      <c r="M21">
        <v>12.238025705666351</v>
      </c>
      <c r="N21">
        <v>3.8902523943327161</v>
      </c>
      <c r="O21">
        <v>4.8299090609889266</v>
      </c>
      <c r="P21">
        <v>45.80171533643481</v>
      </c>
      <c r="Q21">
        <v>119.0601984913295</v>
      </c>
      <c r="R21">
        <v>1.923384832288167</v>
      </c>
      <c r="S21">
        <v>0</v>
      </c>
      <c r="T21">
        <v>7.0643655810837256</v>
      </c>
      <c r="U21">
        <v>2329.244907267906</v>
      </c>
      <c r="V21">
        <v>2.5372166007557371</v>
      </c>
      <c r="W21">
        <v>73.963030379756788</v>
      </c>
      <c r="X21">
        <v>13.231912060556271</v>
      </c>
      <c r="Y21">
        <v>0.21443188805601859</v>
      </c>
      <c r="Z21">
        <v>0.94771829096707283</v>
      </c>
      <c r="AA21">
        <v>5.2361212034047352E-2</v>
      </c>
      <c r="AB21">
        <v>4.0994256589749822</v>
      </c>
      <c r="AC21">
        <v>9.6704396329807471E-2</v>
      </c>
      <c r="AD21">
        <v>0.25140467412907291</v>
      </c>
      <c r="AE21">
        <v>0.70224869284442526</v>
      </c>
      <c r="AF21">
        <v>0.1117536297438653</v>
      </c>
      <c r="AG21">
        <v>0.38727144641121691</v>
      </c>
      <c r="AH21">
        <v>0.60386614078490086</v>
      </c>
      <c r="AI21">
        <v>0.18247018315172661</v>
      </c>
      <c r="AJ21">
        <v>3.485743699986704</v>
      </c>
      <c r="AK21">
        <v>0</v>
      </c>
      <c r="AL21">
        <v>2.2310923424055371E-2</v>
      </c>
      <c r="AM21">
        <v>3.2176100442329312</v>
      </c>
      <c r="AN21">
        <v>0</v>
      </c>
      <c r="AO21">
        <v>1.521367232223608</v>
      </c>
      <c r="AP21">
        <v>2253.8874826830001</v>
      </c>
      <c r="AQ21">
        <v>111.5140594166736</v>
      </c>
      <c r="AR21">
        <v>134.8562902884731</v>
      </c>
      <c r="AS21">
        <v>9456.762318541736</v>
      </c>
      <c r="AT21">
        <v>14669.176876997321</v>
      </c>
      <c r="AU21">
        <v>0</v>
      </c>
      <c r="AW21">
        <f t="shared" si="1"/>
        <v>9.3799514460265391E-5</v>
      </c>
    </row>
    <row r="22" spans="1:49" x14ac:dyDescent="0.25">
      <c r="A22" s="146"/>
      <c r="B22" s="1" t="s">
        <v>20</v>
      </c>
      <c r="C22" s="1">
        <v>18</v>
      </c>
      <c r="D22" s="1" t="s">
        <v>57</v>
      </c>
      <c r="E22">
        <v>14.49723758902168</v>
      </c>
      <c r="F22">
        <v>43.765919973864527</v>
      </c>
      <c r="G22">
        <v>18.401193825129251</v>
      </c>
      <c r="H22">
        <v>4.4367107489780491</v>
      </c>
      <c r="I22">
        <v>14.670766271067</v>
      </c>
      <c r="J22">
        <v>17.497394272230149</v>
      </c>
      <c r="K22">
        <v>0.15134410622871311</v>
      </c>
      <c r="L22">
        <v>52.522332622342603</v>
      </c>
      <c r="M22">
        <v>71.692265821389114</v>
      </c>
      <c r="N22">
        <v>11.156366496459009</v>
      </c>
      <c r="O22">
        <v>3.4233690052117698</v>
      </c>
      <c r="P22">
        <v>85.832522586975244</v>
      </c>
      <c r="Q22">
        <v>139.46420196263759</v>
      </c>
      <c r="R22">
        <v>8.3501589885121295</v>
      </c>
      <c r="S22">
        <v>0</v>
      </c>
      <c r="T22">
        <v>18.140716954883882</v>
      </c>
      <c r="U22">
        <v>14.451196489288179</v>
      </c>
      <c r="V22">
        <v>1946.572899680441</v>
      </c>
      <c r="W22">
        <v>3335.017111450205</v>
      </c>
      <c r="X22">
        <v>184.8122248083188</v>
      </c>
      <c r="Y22">
        <v>0.1056459491145296</v>
      </c>
      <c r="Z22">
        <v>28.40747464066164</v>
      </c>
      <c r="AA22">
        <v>0.77834304481137662</v>
      </c>
      <c r="AB22">
        <v>6.1740863189252932</v>
      </c>
      <c r="AC22">
        <v>4.3122980377773117E-2</v>
      </c>
      <c r="AD22">
        <v>0.1121240396260804</v>
      </c>
      <c r="AE22">
        <v>0.31320056800069052</v>
      </c>
      <c r="AF22">
        <v>4.984688543096575E-2</v>
      </c>
      <c r="AG22">
        <v>2.205134316665208E-3</v>
      </c>
      <c r="AH22">
        <v>0.26992288312446949</v>
      </c>
      <c r="AI22">
        <v>8.1381705137024182E-2</v>
      </c>
      <c r="AJ22">
        <v>2.5150459828800278</v>
      </c>
      <c r="AK22">
        <v>0</v>
      </c>
      <c r="AL22">
        <v>1.612118652083561E-2</v>
      </c>
      <c r="AM22">
        <v>2.6028688983739219</v>
      </c>
      <c r="AN22">
        <v>0</v>
      </c>
      <c r="AO22">
        <v>0.67839175031356269</v>
      </c>
      <c r="AP22">
        <v>14148.8779543</v>
      </c>
      <c r="AQ22">
        <v>11.145917974334001</v>
      </c>
      <c r="AR22">
        <v>5.4766167117399993</v>
      </c>
      <c r="AS22">
        <v>11695.69629365336</v>
      </c>
      <c r="AT22">
        <v>31888.202498260242</v>
      </c>
      <c r="AU22">
        <v>0</v>
      </c>
      <c r="AW22">
        <f t="shared" si="1"/>
        <v>1.2883307175735107E-3</v>
      </c>
    </row>
    <row r="23" spans="1:49" x14ac:dyDescent="0.25">
      <c r="A23" s="146"/>
      <c r="B23" s="1" t="s">
        <v>21</v>
      </c>
      <c r="C23" s="1">
        <v>19</v>
      </c>
      <c r="D23" s="1" t="s">
        <v>58</v>
      </c>
      <c r="E23">
        <v>16689.69266844288</v>
      </c>
      <c r="F23">
        <v>43987.571896725407</v>
      </c>
      <c r="G23">
        <v>19749.902793377751</v>
      </c>
      <c r="H23">
        <v>1977.7356900883319</v>
      </c>
      <c r="I23">
        <v>9566.8441115095084</v>
      </c>
      <c r="J23">
        <v>14910.29604530196</v>
      </c>
      <c r="K23">
        <v>176.03431732752469</v>
      </c>
      <c r="L23">
        <v>16135.44654386709</v>
      </c>
      <c r="M23">
        <v>20819.030503212129</v>
      </c>
      <c r="N23">
        <v>8628.5395393848667</v>
      </c>
      <c r="O23">
        <v>5087.1802549930671</v>
      </c>
      <c r="P23">
        <v>85180.848805037691</v>
      </c>
      <c r="Q23">
        <v>66796.632584468709</v>
      </c>
      <c r="R23">
        <v>8250.9510562040487</v>
      </c>
      <c r="S23">
        <v>0</v>
      </c>
      <c r="T23">
        <v>15718.97177524789</v>
      </c>
      <c r="U23">
        <v>3489.8912339334038</v>
      </c>
      <c r="V23">
        <v>6762.2062882181917</v>
      </c>
      <c r="W23">
        <v>569615.85091219039</v>
      </c>
      <c r="X23">
        <v>83605.910614344932</v>
      </c>
      <c r="Y23">
        <v>54.033515252037837</v>
      </c>
      <c r="Z23">
        <v>10191.107310023341</v>
      </c>
      <c r="AA23">
        <v>238.8874213135565</v>
      </c>
      <c r="AB23">
        <v>3152.1231009937292</v>
      </c>
      <c r="AC23">
        <v>27.78464102593594</v>
      </c>
      <c r="AD23">
        <v>115.5596584810219</v>
      </c>
      <c r="AE23">
        <v>228.2971543294031</v>
      </c>
      <c r="AF23">
        <v>19.201057100061359</v>
      </c>
      <c r="AG23">
        <v>24.332117768043371</v>
      </c>
      <c r="AH23">
        <v>256.78894007797601</v>
      </c>
      <c r="AI23">
        <v>54.451398566002887</v>
      </c>
      <c r="AJ23">
        <v>7642.0774439715706</v>
      </c>
      <c r="AK23">
        <v>0</v>
      </c>
      <c r="AL23">
        <v>47.993210527164813</v>
      </c>
      <c r="AM23">
        <v>5731.6505010628944</v>
      </c>
      <c r="AN23">
        <v>0</v>
      </c>
      <c r="AO23">
        <v>703.87195601694043</v>
      </c>
      <c r="AP23">
        <v>564043.46846270922</v>
      </c>
      <c r="AQ23">
        <v>109662.75064165</v>
      </c>
      <c r="AR23">
        <v>126201.64290880048</v>
      </c>
      <c r="AS23">
        <v>170539.05132188401</v>
      </c>
      <c r="AT23">
        <v>1996084.610395429</v>
      </c>
      <c r="AU23">
        <v>0</v>
      </c>
      <c r="AW23">
        <f t="shared" si="1"/>
        <v>0.39895794536762785</v>
      </c>
    </row>
    <row r="24" spans="1:49" x14ac:dyDescent="0.25">
      <c r="A24" s="146"/>
      <c r="B24" s="1" t="s">
        <v>22</v>
      </c>
      <c r="C24" s="1">
        <v>20</v>
      </c>
      <c r="D24" s="1" t="s">
        <v>59</v>
      </c>
      <c r="E24">
        <v>167.79677437385769</v>
      </c>
      <c r="F24">
        <v>305.80250120451888</v>
      </c>
      <c r="G24">
        <v>505.98572531589662</v>
      </c>
      <c r="H24">
        <v>32.071848714834367</v>
      </c>
      <c r="I24">
        <v>82.521921297038546</v>
      </c>
      <c r="J24">
        <v>72.663654327379149</v>
      </c>
      <c r="K24">
        <v>0.29575184391380782</v>
      </c>
      <c r="L24">
        <v>226.33351464337619</v>
      </c>
      <c r="M24">
        <v>208.7467751740665</v>
      </c>
      <c r="N24">
        <v>49.03117689224905</v>
      </c>
      <c r="O24">
        <v>32.815061531756619</v>
      </c>
      <c r="P24">
        <v>985.36909819942821</v>
      </c>
      <c r="Q24">
        <v>652.8563642350033</v>
      </c>
      <c r="R24">
        <v>218.1220613243803</v>
      </c>
      <c r="S24">
        <v>0</v>
      </c>
      <c r="T24">
        <v>167.1668866996246</v>
      </c>
      <c r="U24">
        <v>11.208539778033851</v>
      </c>
      <c r="V24">
        <v>318.61992970663579</v>
      </c>
      <c r="W24">
        <v>4045.462788589311</v>
      </c>
      <c r="X24">
        <v>5946.6019159071639</v>
      </c>
      <c r="Y24">
        <v>0.21746924190325551</v>
      </c>
      <c r="Z24">
        <v>112.6454980166417</v>
      </c>
      <c r="AA24">
        <v>3.3465693368278329</v>
      </c>
      <c r="AB24">
        <v>50.101922211794736</v>
      </c>
      <c r="AC24">
        <v>2.9518677480128389E-2</v>
      </c>
      <c r="AD24">
        <v>0.1893571939454787</v>
      </c>
      <c r="AE24">
        <v>0.55308471381515611</v>
      </c>
      <c r="AF24">
        <v>0.31469795178434851</v>
      </c>
      <c r="AG24">
        <v>8.6558642415973371E-4</v>
      </c>
      <c r="AH24">
        <v>4.2566118879668</v>
      </c>
      <c r="AI24">
        <v>6.4275763059546534E-2</v>
      </c>
      <c r="AJ24">
        <v>173.06778052568731</v>
      </c>
      <c r="AK24">
        <v>0</v>
      </c>
      <c r="AL24">
        <v>1.0991149072984789</v>
      </c>
      <c r="AM24">
        <v>80.474853062647981</v>
      </c>
      <c r="AN24">
        <v>0</v>
      </c>
      <c r="AO24">
        <v>0.74718542413100675</v>
      </c>
      <c r="AP24">
        <v>39659.945196227003</v>
      </c>
      <c r="AQ24">
        <v>609557.06690810004</v>
      </c>
      <c r="AR24">
        <v>0</v>
      </c>
      <c r="AS24">
        <v>4791.0361605187254</v>
      </c>
      <c r="AT24">
        <v>668464.62935910572</v>
      </c>
      <c r="AU24">
        <v>0</v>
      </c>
      <c r="AW24">
        <f t="shared" si="1"/>
        <v>5.5430618033609977E-3</v>
      </c>
    </row>
    <row r="25" spans="1:49" x14ac:dyDescent="0.25">
      <c r="A25" s="146"/>
      <c r="B25" s="1" t="s">
        <v>23</v>
      </c>
      <c r="C25" s="1">
        <v>21</v>
      </c>
      <c r="D25" s="1" t="s">
        <v>60</v>
      </c>
      <c r="E25">
        <v>0</v>
      </c>
      <c r="F25">
        <v>2.1814993772492519</v>
      </c>
      <c r="G25">
        <v>2.5876812902324078</v>
      </c>
      <c r="H25">
        <v>0.31060519198781628</v>
      </c>
      <c r="I25">
        <v>2.296655719686501</v>
      </c>
      <c r="J25">
        <v>0</v>
      </c>
      <c r="K25">
        <v>5.1069513200296414E-4</v>
      </c>
      <c r="L25">
        <v>1.8769849330270219E-2</v>
      </c>
      <c r="M25">
        <v>0.30757988219434618</v>
      </c>
      <c r="N25">
        <v>0.2942415840525161</v>
      </c>
      <c r="O25">
        <v>1.515828194386862E-2</v>
      </c>
      <c r="P25">
        <v>3.6593834270150971</v>
      </c>
      <c r="Q25">
        <v>11.27453497694278</v>
      </c>
      <c r="R25">
        <v>0</v>
      </c>
      <c r="S25">
        <v>0</v>
      </c>
      <c r="T25">
        <v>0</v>
      </c>
      <c r="U25">
        <v>0</v>
      </c>
      <c r="V25">
        <v>0</v>
      </c>
      <c r="W25">
        <v>0</v>
      </c>
      <c r="X25">
        <v>0</v>
      </c>
      <c r="Y25">
        <v>0</v>
      </c>
      <c r="Z25">
        <v>1.9992852664322491E-5</v>
      </c>
      <c r="AA25">
        <v>2.7819883799596711E-4</v>
      </c>
      <c r="AB25">
        <v>0</v>
      </c>
      <c r="AC25">
        <v>0</v>
      </c>
      <c r="AD25">
        <v>0</v>
      </c>
      <c r="AE25">
        <v>0</v>
      </c>
      <c r="AF25">
        <v>0</v>
      </c>
      <c r="AG25">
        <v>0</v>
      </c>
      <c r="AH25">
        <v>0</v>
      </c>
      <c r="AI25">
        <v>0</v>
      </c>
      <c r="AJ25">
        <v>0</v>
      </c>
      <c r="AK25">
        <v>0</v>
      </c>
      <c r="AL25">
        <v>0</v>
      </c>
      <c r="AM25">
        <v>0</v>
      </c>
      <c r="AN25">
        <v>0</v>
      </c>
      <c r="AO25">
        <v>0</v>
      </c>
      <c r="AP25">
        <v>0</v>
      </c>
      <c r="AQ25">
        <v>0</v>
      </c>
      <c r="AR25">
        <v>0</v>
      </c>
      <c r="AS25">
        <v>14.63717262902489</v>
      </c>
      <c r="AT25">
        <v>37.584091096482403</v>
      </c>
      <c r="AU25">
        <v>0</v>
      </c>
      <c r="AW25">
        <f t="shared" si="1"/>
        <v>4.7157744104874301E-7</v>
      </c>
    </row>
    <row r="26" spans="1:49" x14ac:dyDescent="0.25">
      <c r="A26" s="146"/>
      <c r="B26" s="1" t="s">
        <v>24</v>
      </c>
      <c r="C26" s="1">
        <v>22</v>
      </c>
      <c r="D26" s="1" t="s">
        <v>61</v>
      </c>
      <c r="E26">
        <v>909.04335715471564</v>
      </c>
      <c r="F26">
        <v>148.52148083793989</v>
      </c>
      <c r="G26">
        <v>30.997666440285538</v>
      </c>
      <c r="H26">
        <v>8.9582026291595689</v>
      </c>
      <c r="I26">
        <v>63.405953571194189</v>
      </c>
      <c r="J26">
        <v>39.990544649026603</v>
      </c>
      <c r="K26">
        <v>0.108943182902312</v>
      </c>
      <c r="L26">
        <v>2.7967507744010991</v>
      </c>
      <c r="M26">
        <v>14.08624758329641</v>
      </c>
      <c r="N26">
        <v>0.65749884533068048</v>
      </c>
      <c r="O26">
        <v>1.136768154061081</v>
      </c>
      <c r="P26">
        <v>139.34377426620119</v>
      </c>
      <c r="Q26">
        <v>1494.1037324561651</v>
      </c>
      <c r="R26">
        <v>524.42827368741303</v>
      </c>
      <c r="S26">
        <v>0</v>
      </c>
      <c r="T26">
        <v>1681.6885987141591</v>
      </c>
      <c r="U26">
        <v>46.924650602241528</v>
      </c>
      <c r="V26">
        <v>982.06979198675856</v>
      </c>
      <c r="W26">
        <v>2309.4493859319182</v>
      </c>
      <c r="X26">
        <v>532.61270250587529</v>
      </c>
      <c r="Y26">
        <v>0.1184152656024175</v>
      </c>
      <c r="Z26">
        <v>356.66227072198558</v>
      </c>
      <c r="AA26">
        <v>3.920914115133721E-2</v>
      </c>
      <c r="AB26">
        <v>6.4851418354800678</v>
      </c>
      <c r="AC26">
        <v>3.7576358380702453E-2</v>
      </c>
      <c r="AD26">
        <v>11.09391602087061</v>
      </c>
      <c r="AE26">
        <v>0.23485491741117731</v>
      </c>
      <c r="AF26">
        <v>3.0119611248015071E-2</v>
      </c>
      <c r="AG26">
        <v>1.427429273948504E-4</v>
      </c>
      <c r="AH26">
        <v>2.2038978447524942</v>
      </c>
      <c r="AI26">
        <v>3.3174473849681918E-2</v>
      </c>
      <c r="AJ26">
        <v>58.809686677829603</v>
      </c>
      <c r="AK26">
        <v>0</v>
      </c>
      <c r="AL26">
        <v>0.36834373503978801</v>
      </c>
      <c r="AM26">
        <v>19.2399029949142</v>
      </c>
      <c r="AN26">
        <v>0</v>
      </c>
      <c r="AO26">
        <v>79.940887350060336</v>
      </c>
      <c r="AP26">
        <v>12588.884931214532</v>
      </c>
      <c r="AQ26">
        <v>0</v>
      </c>
      <c r="AR26">
        <v>0</v>
      </c>
      <c r="AS26">
        <v>11585.30241527955</v>
      </c>
      <c r="AT26">
        <v>33639.809210158623</v>
      </c>
      <c r="AU26">
        <v>0</v>
      </c>
      <c r="AW26">
        <f t="shared" si="1"/>
        <v>7.1069555298978532E-5</v>
      </c>
    </row>
    <row r="27" spans="1:49" x14ac:dyDescent="0.25">
      <c r="A27" s="146"/>
      <c r="B27" s="1" t="s">
        <v>25</v>
      </c>
      <c r="C27" s="1">
        <v>23</v>
      </c>
      <c r="D27" s="1" t="s">
        <v>62</v>
      </c>
      <c r="E27">
        <v>37.765988866595407</v>
      </c>
      <c r="F27">
        <v>8.6858494221712075</v>
      </c>
      <c r="G27">
        <v>1.900361354996466</v>
      </c>
      <c r="H27">
        <v>1.252576175213249E-2</v>
      </c>
      <c r="I27">
        <v>0.85587181661939005</v>
      </c>
      <c r="J27">
        <v>0</v>
      </c>
      <c r="K27">
        <v>0</v>
      </c>
      <c r="L27">
        <v>9.3484032030186792E-2</v>
      </c>
      <c r="M27">
        <v>0.29946281186059731</v>
      </c>
      <c r="N27">
        <v>5.6973038916851078E-2</v>
      </c>
      <c r="O27">
        <v>0.169560416705098</v>
      </c>
      <c r="P27">
        <v>9.5922186655848947</v>
      </c>
      <c r="Q27">
        <v>98.084865685170371</v>
      </c>
      <c r="R27">
        <v>0</v>
      </c>
      <c r="S27">
        <v>0</v>
      </c>
      <c r="T27">
        <v>0</v>
      </c>
      <c r="U27">
        <v>4.1194212017443999</v>
      </c>
      <c r="V27">
        <v>0</v>
      </c>
      <c r="W27">
        <v>0</v>
      </c>
      <c r="X27">
        <v>0</v>
      </c>
      <c r="Y27">
        <v>2.8471271086240199E-4</v>
      </c>
      <c r="Z27">
        <v>1.919680826973251E-2</v>
      </c>
      <c r="AA27">
        <v>1.346036722374702E-3</v>
      </c>
      <c r="AB27">
        <v>6.4148761244903572</v>
      </c>
      <c r="AC27">
        <v>3.1825580890580828E-3</v>
      </c>
      <c r="AD27">
        <v>0</v>
      </c>
      <c r="AE27">
        <v>0.19169166329110571</v>
      </c>
      <c r="AF27">
        <v>3.3011969808443682E-2</v>
      </c>
      <c r="AG27">
        <v>0</v>
      </c>
      <c r="AH27">
        <v>2.575431084856628</v>
      </c>
      <c r="AI27">
        <v>1.7538700912097419E-2</v>
      </c>
      <c r="AJ27">
        <v>3.334853734111241</v>
      </c>
      <c r="AK27">
        <v>0</v>
      </c>
      <c r="AL27">
        <v>2.1411093155135019E-2</v>
      </c>
      <c r="AM27">
        <v>0</v>
      </c>
      <c r="AN27">
        <v>0</v>
      </c>
      <c r="AO27">
        <v>0.2183356246986369</v>
      </c>
      <c r="AP27">
        <v>225.58770793299999</v>
      </c>
      <c r="AQ27">
        <v>0</v>
      </c>
      <c r="AR27">
        <v>0</v>
      </c>
      <c r="AS27">
        <v>0</v>
      </c>
      <c r="AT27">
        <v>400.05545111826268</v>
      </c>
      <c r="AU27">
        <v>0</v>
      </c>
      <c r="AW27">
        <f t="shared" si="1"/>
        <v>2.2864997764962796E-6</v>
      </c>
    </row>
    <row r="28" spans="1:49" x14ac:dyDescent="0.25">
      <c r="A28" s="146"/>
      <c r="B28" s="1" t="s">
        <v>26</v>
      </c>
      <c r="C28" s="1">
        <v>24</v>
      </c>
      <c r="D28" s="1" t="s">
        <v>63</v>
      </c>
      <c r="E28">
        <v>639.50316428318627</v>
      </c>
      <c r="F28">
        <v>1624.9878674710801</v>
      </c>
      <c r="G28">
        <v>551.0664651207569</v>
      </c>
      <c r="H28">
        <v>38.081166648010402</v>
      </c>
      <c r="I28">
        <v>434.38397283720451</v>
      </c>
      <c r="J28">
        <v>617.18341021929996</v>
      </c>
      <c r="K28">
        <v>4.3855061525270331</v>
      </c>
      <c r="L28">
        <v>1313.1319902066359</v>
      </c>
      <c r="M28">
        <v>1378.995272024398</v>
      </c>
      <c r="N28">
        <v>795.67378708035244</v>
      </c>
      <c r="O28">
        <v>548.7083268611633</v>
      </c>
      <c r="P28">
        <v>1764.8839376427791</v>
      </c>
      <c r="Q28">
        <v>1162.604644364588</v>
      </c>
      <c r="R28">
        <v>146.7130477726113</v>
      </c>
      <c r="S28">
        <v>0</v>
      </c>
      <c r="T28">
        <v>442.60648358769549</v>
      </c>
      <c r="U28">
        <v>0</v>
      </c>
      <c r="V28">
        <v>6.2007344554934116</v>
      </c>
      <c r="W28">
        <v>7312.6861910832267</v>
      </c>
      <c r="X28">
        <v>3700.476426861102</v>
      </c>
      <c r="Y28">
        <v>7.7708233785838006E-4</v>
      </c>
      <c r="Z28">
        <v>486.49361945380258</v>
      </c>
      <c r="AA28">
        <v>19.446609601687712</v>
      </c>
      <c r="AB28">
        <v>10260.189027475129</v>
      </c>
      <c r="AC28">
        <v>6.9444249432655709E-4</v>
      </c>
      <c r="AD28">
        <v>2.3661224004754978E-3</v>
      </c>
      <c r="AE28">
        <v>5.8086539130868314E-3</v>
      </c>
      <c r="AF28">
        <v>9.671649003739146E-4</v>
      </c>
      <c r="AG28">
        <v>3.9992516106088426E-6</v>
      </c>
      <c r="AH28">
        <v>5.5516082742751223E-2</v>
      </c>
      <c r="AI28">
        <v>2.5227627666888192E-3</v>
      </c>
      <c r="AJ28">
        <v>0.15622648116357571</v>
      </c>
      <c r="AK28">
        <v>0</v>
      </c>
      <c r="AL28">
        <v>1.485024464093936E-3</v>
      </c>
      <c r="AM28">
        <v>270.57843179479278</v>
      </c>
      <c r="AN28">
        <v>0</v>
      </c>
      <c r="AO28">
        <v>2.289352211847796E-3</v>
      </c>
      <c r="AP28">
        <v>23239.87622954711</v>
      </c>
      <c r="AQ28">
        <v>0</v>
      </c>
      <c r="AR28">
        <v>0</v>
      </c>
      <c r="AS28">
        <v>1373.3839158690671</v>
      </c>
      <c r="AT28">
        <v>58132.468885582333</v>
      </c>
      <c r="AU28">
        <v>0</v>
      </c>
      <c r="AW28">
        <f t="shared" si="1"/>
        <v>3.2224791716112561E-2</v>
      </c>
    </row>
    <row r="29" spans="1:49" x14ac:dyDescent="0.25">
      <c r="A29" s="146"/>
      <c r="B29" s="1" t="s">
        <v>27</v>
      </c>
      <c r="C29" s="1">
        <v>25</v>
      </c>
      <c r="D29" s="1" t="s">
        <v>64</v>
      </c>
      <c r="E29">
        <v>3.9539939407181932</v>
      </c>
      <c r="F29">
        <v>6.8132281509415282</v>
      </c>
      <c r="G29">
        <v>2.092056637596174</v>
      </c>
      <c r="H29">
        <v>0.1843369093896442</v>
      </c>
      <c r="I29">
        <v>1.964332468960734</v>
      </c>
      <c r="J29">
        <v>3.3877814149653598</v>
      </c>
      <c r="K29">
        <v>1.9805933840837939E-2</v>
      </c>
      <c r="L29">
        <v>3.407609123713125</v>
      </c>
      <c r="M29">
        <v>6.0133965779907639</v>
      </c>
      <c r="N29">
        <v>3.427605612851877</v>
      </c>
      <c r="O29">
        <v>1.956647988798502</v>
      </c>
      <c r="P29">
        <v>7.0040192422598366</v>
      </c>
      <c r="Q29">
        <v>3.4835047906670771</v>
      </c>
      <c r="R29">
        <v>0.71170235774923296</v>
      </c>
      <c r="S29">
        <v>0</v>
      </c>
      <c r="T29">
        <v>2.117062670450391</v>
      </c>
      <c r="U29">
        <v>0</v>
      </c>
      <c r="V29">
        <v>0</v>
      </c>
      <c r="W29">
        <v>21.83720450681172</v>
      </c>
      <c r="X29">
        <v>7.6940317892183892</v>
      </c>
      <c r="Y29">
        <v>0</v>
      </c>
      <c r="Z29">
        <v>0.67885290430327849</v>
      </c>
      <c r="AA29">
        <v>5.0471475274529241E-2</v>
      </c>
      <c r="AB29">
        <v>63.141627180449312</v>
      </c>
      <c r="AC29">
        <v>1.49782290186085E-6</v>
      </c>
      <c r="AD29">
        <v>5.1027168652935223E-6</v>
      </c>
      <c r="AE29">
        <v>1.250419943725884E-5</v>
      </c>
      <c r="AF29">
        <v>2.1073979769914951E-6</v>
      </c>
      <c r="AG29">
        <v>0</v>
      </c>
      <c r="AH29">
        <v>1.191298534768165E-4</v>
      </c>
      <c r="AI29">
        <v>5.3227975665041616E-6</v>
      </c>
      <c r="AJ29">
        <v>2.7253294480698842E-4</v>
      </c>
      <c r="AK29">
        <v>0</v>
      </c>
      <c r="AL29">
        <v>3.2197437095090121E-6</v>
      </c>
      <c r="AM29">
        <v>0.80591423027054743</v>
      </c>
      <c r="AN29">
        <v>0</v>
      </c>
      <c r="AO29">
        <v>4.9733716827638959E-6</v>
      </c>
      <c r="AP29">
        <v>157.95861850159574</v>
      </c>
      <c r="AQ29">
        <v>0</v>
      </c>
      <c r="AR29">
        <v>0</v>
      </c>
      <c r="AS29">
        <v>55.64278991338022</v>
      </c>
      <c r="AT29">
        <v>354.34702071304548</v>
      </c>
      <c r="AU29">
        <v>0</v>
      </c>
      <c r="AW29">
        <f t="shared" si="1"/>
        <v>8.3830185678411423E-5</v>
      </c>
    </row>
    <row r="30" spans="1:49" x14ac:dyDescent="0.25">
      <c r="A30" s="146"/>
      <c r="B30" s="1" t="s">
        <v>28</v>
      </c>
      <c r="C30" s="1">
        <v>26</v>
      </c>
      <c r="D30" s="1" t="s">
        <v>65</v>
      </c>
      <c r="E30">
        <v>22.4066433559979</v>
      </c>
      <c r="F30">
        <v>52.33505038186501</v>
      </c>
      <c r="G30">
        <v>18.198196144729941</v>
      </c>
      <c r="H30">
        <v>1.6095960789088051</v>
      </c>
      <c r="I30">
        <v>17.130575821601909</v>
      </c>
      <c r="J30">
        <v>29.776223370780631</v>
      </c>
      <c r="K30">
        <v>0.18488962257049349</v>
      </c>
      <c r="L30">
        <v>77.337953377514623</v>
      </c>
      <c r="M30">
        <v>73.938735377926008</v>
      </c>
      <c r="N30">
        <v>29.853892309092501</v>
      </c>
      <c r="O30">
        <v>17.129645069162009</v>
      </c>
      <c r="P30">
        <v>60.979342425098842</v>
      </c>
      <c r="Q30">
        <v>68.073855572019696</v>
      </c>
      <c r="R30">
        <v>6.2020745402190824</v>
      </c>
      <c r="S30">
        <v>0</v>
      </c>
      <c r="T30">
        <v>18.43417602829863</v>
      </c>
      <c r="U30">
        <v>0</v>
      </c>
      <c r="V30">
        <v>0</v>
      </c>
      <c r="W30">
        <v>247.8119438286077</v>
      </c>
      <c r="X30">
        <v>121.3911406111912</v>
      </c>
      <c r="Y30">
        <v>0</v>
      </c>
      <c r="Z30">
        <v>5.9582532467496936</v>
      </c>
      <c r="AA30">
        <v>1.145640602819606</v>
      </c>
      <c r="AB30">
        <v>401.45474571902798</v>
      </c>
      <c r="AC30">
        <v>2.7080874062079711E-5</v>
      </c>
      <c r="AD30">
        <v>9.227138719118589E-5</v>
      </c>
      <c r="AE30">
        <v>2.2654291286612399E-4</v>
      </c>
      <c r="AF30">
        <v>3.7693862637452532E-5</v>
      </c>
      <c r="AG30">
        <v>0</v>
      </c>
      <c r="AH30">
        <v>2.1655736856008778E-3</v>
      </c>
      <c r="AI30">
        <v>9.8419507721961622E-5</v>
      </c>
      <c r="AJ30">
        <v>5.7066519799023434E-3</v>
      </c>
      <c r="AK30">
        <v>0</v>
      </c>
      <c r="AL30">
        <v>5.7893413627346488E-5</v>
      </c>
      <c r="AM30">
        <v>7.7384533588920057</v>
      </c>
      <c r="AN30">
        <v>0</v>
      </c>
      <c r="AO30">
        <v>8.9239845123022864E-5</v>
      </c>
      <c r="AP30">
        <v>885.78565774185415</v>
      </c>
      <c r="AQ30">
        <v>0</v>
      </c>
      <c r="AR30">
        <v>0</v>
      </c>
      <c r="AS30">
        <v>222.00291020112419</v>
      </c>
      <c r="AT30">
        <v>2386.888096153521</v>
      </c>
      <c r="AU30">
        <v>0</v>
      </c>
      <c r="AW30">
        <f t="shared" si="1"/>
        <v>1.8961095209908505E-3</v>
      </c>
    </row>
    <row r="31" spans="1:49" x14ac:dyDescent="0.25">
      <c r="A31" s="146"/>
      <c r="B31" s="1" t="s">
        <v>29</v>
      </c>
      <c r="C31" s="1">
        <v>27</v>
      </c>
      <c r="D31" s="1" t="s">
        <v>66</v>
      </c>
      <c r="E31">
        <v>10.87954626060497</v>
      </c>
      <c r="F31">
        <v>25.435348668510631</v>
      </c>
      <c r="G31">
        <v>8.8475322891631993</v>
      </c>
      <c r="H31">
        <v>0.78046649920600353</v>
      </c>
      <c r="I31">
        <v>8.3192903419146322</v>
      </c>
      <c r="J31">
        <v>14.361076710538971</v>
      </c>
      <c r="K31">
        <v>8.3781437206724554E-2</v>
      </c>
      <c r="L31">
        <v>14.447064843364601</v>
      </c>
      <c r="M31">
        <v>25.479349011958561</v>
      </c>
      <c r="N31">
        <v>14.493272345589229</v>
      </c>
      <c r="O31">
        <v>8.3055676749018517</v>
      </c>
      <c r="P31">
        <v>29.62120547050618</v>
      </c>
      <c r="Q31">
        <v>63.973024590869969</v>
      </c>
      <c r="R31">
        <v>3.006779383939175</v>
      </c>
      <c r="S31">
        <v>0</v>
      </c>
      <c r="T31">
        <v>8.944905774184722</v>
      </c>
      <c r="U31">
        <v>0</v>
      </c>
      <c r="V31">
        <v>0</v>
      </c>
      <c r="W31">
        <v>179.2783183718677</v>
      </c>
      <c r="X31">
        <v>32.549190289404521</v>
      </c>
      <c r="Y31">
        <v>0</v>
      </c>
      <c r="Z31">
        <v>2.8644591593345741</v>
      </c>
      <c r="AA31">
        <v>0.21398173743508619</v>
      </c>
      <c r="AB31">
        <v>377.16117128577821</v>
      </c>
      <c r="AC31">
        <v>6.331459759108414E-6</v>
      </c>
      <c r="AD31">
        <v>2.157003512957551E-5</v>
      </c>
      <c r="AE31">
        <v>5.2866894539844378E-5</v>
      </c>
      <c r="AF31">
        <v>8.8991680019119975E-6</v>
      </c>
      <c r="AG31">
        <v>0</v>
      </c>
      <c r="AH31">
        <v>5.038333733418574E-4</v>
      </c>
      <c r="AI31">
        <v>2.251673421098039E-5</v>
      </c>
      <c r="AJ31">
        <v>8.3404533182442325E-3</v>
      </c>
      <c r="AK31">
        <v>0</v>
      </c>
      <c r="AL31">
        <v>1.3603124566428531E-5</v>
      </c>
      <c r="AM31">
        <v>3.611238697047233</v>
      </c>
      <c r="AN31">
        <v>0</v>
      </c>
      <c r="AO31">
        <v>2.1007947776608891E-5</v>
      </c>
      <c r="AP31">
        <v>855.82395377402599</v>
      </c>
      <c r="AQ31">
        <v>0</v>
      </c>
      <c r="AR31">
        <v>0</v>
      </c>
      <c r="AS31">
        <v>149.3693823535323</v>
      </c>
      <c r="AT31">
        <v>1837.858898052941</v>
      </c>
      <c r="AU31">
        <v>0</v>
      </c>
      <c r="AW31">
        <f t="shared" si="1"/>
        <v>3.5540590249786799E-4</v>
      </c>
    </row>
    <row r="32" spans="1:49" x14ac:dyDescent="0.25">
      <c r="A32" s="146"/>
      <c r="B32" s="1" t="s">
        <v>30</v>
      </c>
      <c r="C32" s="1">
        <v>28</v>
      </c>
      <c r="D32" s="1" t="s">
        <v>67</v>
      </c>
      <c r="E32">
        <v>11.435595326697481</v>
      </c>
      <c r="F32">
        <v>26.660463536121391</v>
      </c>
      <c r="G32">
        <v>9.2597482409319234</v>
      </c>
      <c r="H32">
        <v>0.82750580213104097</v>
      </c>
      <c r="I32">
        <v>8.7514089435122155</v>
      </c>
      <c r="J32">
        <v>15.108223732900001</v>
      </c>
      <c r="K32">
        <v>9.9385923882266886E-2</v>
      </c>
      <c r="L32">
        <v>15.123215719130931</v>
      </c>
      <c r="M32">
        <v>14.098581369639801</v>
      </c>
      <c r="N32">
        <v>15.2797851773459</v>
      </c>
      <c r="O32">
        <v>8.7811786590770513</v>
      </c>
      <c r="P32">
        <v>31.0932481154112</v>
      </c>
      <c r="Q32">
        <v>15.41537834890474</v>
      </c>
      <c r="R32">
        <v>3.1659710046490299</v>
      </c>
      <c r="S32">
        <v>0</v>
      </c>
      <c r="T32">
        <v>9.3961156156084442</v>
      </c>
      <c r="U32">
        <v>0</v>
      </c>
      <c r="V32">
        <v>0</v>
      </c>
      <c r="W32">
        <v>78.823224389151065</v>
      </c>
      <c r="X32">
        <v>34.139320730027357</v>
      </c>
      <c r="Y32">
        <v>0</v>
      </c>
      <c r="Z32">
        <v>3.0415014601940169</v>
      </c>
      <c r="AA32">
        <v>0.2239960670037289</v>
      </c>
      <c r="AB32">
        <v>47.03079715872444</v>
      </c>
      <c r="AC32">
        <v>6.6465116317561804E-6</v>
      </c>
      <c r="AD32">
        <v>2.2643267802884679E-5</v>
      </c>
      <c r="AE32">
        <v>5.5494534936197539E-5</v>
      </c>
      <c r="AF32">
        <v>9.3446248317503207E-6</v>
      </c>
      <c r="AG32">
        <v>0</v>
      </c>
      <c r="AH32">
        <v>5.2882851849789974E-4</v>
      </c>
      <c r="AI32">
        <v>2.3632288805193299E-5</v>
      </c>
      <c r="AJ32">
        <v>4.8630429533671271E-3</v>
      </c>
      <c r="AK32">
        <v>0</v>
      </c>
      <c r="AL32">
        <v>1.428207971881947E-5</v>
      </c>
      <c r="AM32">
        <v>3.6537770068934212</v>
      </c>
      <c r="AN32">
        <v>0</v>
      </c>
      <c r="AO32">
        <v>2.2057686456076799E-5</v>
      </c>
      <c r="AP32">
        <v>100.5120392558173</v>
      </c>
      <c r="AQ32">
        <v>0</v>
      </c>
      <c r="AR32">
        <v>0</v>
      </c>
      <c r="AS32">
        <v>11.564099161864579</v>
      </c>
      <c r="AT32">
        <v>463.49010671808543</v>
      </c>
      <c r="AU32">
        <v>0</v>
      </c>
      <c r="AW32">
        <f t="shared" si="1"/>
        <v>3.723253533095606E-4</v>
      </c>
    </row>
    <row r="33" spans="1:49" x14ac:dyDescent="0.25">
      <c r="A33" s="146"/>
      <c r="B33" s="1" t="s">
        <v>31</v>
      </c>
      <c r="C33" s="1">
        <v>29</v>
      </c>
      <c r="D33" s="1" t="s">
        <v>68</v>
      </c>
      <c r="E33">
        <v>1.970429234780102</v>
      </c>
      <c r="F33">
        <v>2.569884802032528</v>
      </c>
      <c r="G33">
        <v>1.596493867811406</v>
      </c>
      <c r="H33">
        <v>0.14346387623129789</v>
      </c>
      <c r="I33">
        <v>1.5124809182135031</v>
      </c>
      <c r="J33">
        <v>2.5913945257964319</v>
      </c>
      <c r="K33">
        <v>1.6424556578479851E-2</v>
      </c>
      <c r="L33">
        <v>1.389582615481309E-4</v>
      </c>
      <c r="M33">
        <v>1.1283899831816171</v>
      </c>
      <c r="N33">
        <v>2.6422651746489452</v>
      </c>
      <c r="O33">
        <v>1.520252753132971</v>
      </c>
      <c r="P33">
        <v>5.3651480923945938</v>
      </c>
      <c r="Q33">
        <v>1.380343664718991E-3</v>
      </c>
      <c r="R33">
        <v>0.54624123687301773</v>
      </c>
      <c r="S33">
        <v>0</v>
      </c>
      <c r="T33">
        <v>1.6202443595737051</v>
      </c>
      <c r="U33">
        <v>0</v>
      </c>
      <c r="V33">
        <v>0</v>
      </c>
      <c r="W33">
        <v>8.7182598494983274</v>
      </c>
      <c r="X33">
        <v>1.43867601300609</v>
      </c>
      <c r="Y33">
        <v>0</v>
      </c>
      <c r="Z33">
        <v>0.5246575248420966</v>
      </c>
      <c r="AA33">
        <v>1.544545528452446E-6</v>
      </c>
      <c r="AB33">
        <v>0</v>
      </c>
      <c r="AC33">
        <v>0</v>
      </c>
      <c r="AD33">
        <v>0</v>
      </c>
      <c r="AE33">
        <v>0</v>
      </c>
      <c r="AF33">
        <v>0</v>
      </c>
      <c r="AG33">
        <v>0</v>
      </c>
      <c r="AH33">
        <v>0</v>
      </c>
      <c r="AI33">
        <v>0</v>
      </c>
      <c r="AJ33">
        <v>1.090559928925313E-3</v>
      </c>
      <c r="AK33">
        <v>0</v>
      </c>
      <c r="AL33">
        <v>0</v>
      </c>
      <c r="AM33">
        <v>0.57833523575233381</v>
      </c>
      <c r="AN33">
        <v>0</v>
      </c>
      <c r="AO33">
        <v>0</v>
      </c>
      <c r="AP33">
        <v>0</v>
      </c>
      <c r="AQ33">
        <v>0</v>
      </c>
      <c r="AR33">
        <v>0</v>
      </c>
      <c r="AS33">
        <v>4.585592259332813E-2</v>
      </c>
      <c r="AT33">
        <v>34.531509333341504</v>
      </c>
      <c r="AU33">
        <v>0</v>
      </c>
      <c r="AW33">
        <f t="shared" si="1"/>
        <v>4.0512237392036588E-7</v>
      </c>
    </row>
    <row r="34" spans="1:49" x14ac:dyDescent="0.25">
      <c r="A34" s="146"/>
      <c r="B34" s="1" t="s">
        <v>32</v>
      </c>
      <c r="C34" s="1">
        <v>30</v>
      </c>
      <c r="D34" s="1" t="s">
        <v>69</v>
      </c>
      <c r="E34">
        <v>38.577069129215332</v>
      </c>
      <c r="F34">
        <v>122.34169349568261</v>
      </c>
      <c r="G34">
        <v>31.290268405931009</v>
      </c>
      <c r="H34">
        <v>2.762468025313304</v>
      </c>
      <c r="I34">
        <v>29.403482491886809</v>
      </c>
      <c r="J34">
        <v>51.072865072971652</v>
      </c>
      <c r="K34">
        <v>0.31680805073579121</v>
      </c>
      <c r="L34">
        <v>116.2685238872303</v>
      </c>
      <c r="M34">
        <v>113.1269273225823</v>
      </c>
      <c r="N34">
        <v>51.320603095322781</v>
      </c>
      <c r="O34">
        <v>29.445709170834931</v>
      </c>
      <c r="P34">
        <v>104.88687923853919</v>
      </c>
      <c r="Q34">
        <v>102.6399793075967</v>
      </c>
      <c r="R34">
        <v>10.667447032282359</v>
      </c>
      <c r="S34">
        <v>0</v>
      </c>
      <c r="T34">
        <v>31.71068982757734</v>
      </c>
      <c r="U34">
        <v>0</v>
      </c>
      <c r="V34">
        <v>0</v>
      </c>
      <c r="W34">
        <v>418.95435709048468</v>
      </c>
      <c r="X34">
        <v>211.84124556772281</v>
      </c>
      <c r="Y34">
        <v>5.6170572783688507E-5</v>
      </c>
      <c r="Z34">
        <v>42.893978042078501</v>
      </c>
      <c r="AA34">
        <v>1.722339424248958</v>
      </c>
      <c r="AB34">
        <v>603.74021639379305</v>
      </c>
      <c r="AC34">
        <v>4.0758048023793057E-5</v>
      </c>
      <c r="AD34">
        <v>1.388717683479821E-4</v>
      </c>
      <c r="AE34">
        <v>3.4091644403539821E-4</v>
      </c>
      <c r="AF34">
        <v>5.6767801880341052E-5</v>
      </c>
      <c r="AG34">
        <v>0</v>
      </c>
      <c r="AH34">
        <v>3.258244727824927E-3</v>
      </c>
      <c r="AI34">
        <v>1.480595631356608E-4</v>
      </c>
      <c r="AJ34">
        <v>9.2305736475496621E-3</v>
      </c>
      <c r="AK34">
        <v>0</v>
      </c>
      <c r="AL34">
        <v>8.7161197417380865E-5</v>
      </c>
      <c r="AM34">
        <v>13.01938993915123</v>
      </c>
      <c r="AN34">
        <v>0</v>
      </c>
      <c r="AO34">
        <v>1.3437141907140929E-4</v>
      </c>
      <c r="AP34">
        <v>1331.693236132603</v>
      </c>
      <c r="AQ34">
        <v>0</v>
      </c>
      <c r="AR34">
        <v>0</v>
      </c>
      <c r="AS34">
        <v>182.9443907233323</v>
      </c>
      <c r="AT34">
        <v>3642.6540587623072</v>
      </c>
      <c r="AU34">
        <v>0</v>
      </c>
      <c r="AW34">
        <f t="shared" si="1"/>
        <v>2.8515280056900581E-3</v>
      </c>
    </row>
    <row r="35" spans="1:49" x14ac:dyDescent="0.25">
      <c r="A35" s="146"/>
      <c r="B35" s="1" t="s">
        <v>33</v>
      </c>
      <c r="C35" s="1">
        <v>31</v>
      </c>
      <c r="D35" s="1" t="s">
        <v>70</v>
      </c>
      <c r="E35">
        <v>6.6413241860948364</v>
      </c>
      <c r="F35">
        <v>15.59009207206285</v>
      </c>
      <c r="G35">
        <v>5.4245773288002743</v>
      </c>
      <c r="H35">
        <v>0.47935391005843309</v>
      </c>
      <c r="I35">
        <v>5.1013019432109088</v>
      </c>
      <c r="J35">
        <v>8.8019697595111257</v>
      </c>
      <c r="K35">
        <v>4.8497608577983901E-2</v>
      </c>
      <c r="L35">
        <v>8.845435728646061</v>
      </c>
      <c r="M35">
        <v>15.604131214507801</v>
      </c>
      <c r="N35">
        <v>8.8989198167207135</v>
      </c>
      <c r="O35">
        <v>4.9734759243820692</v>
      </c>
      <c r="P35">
        <v>18.13479961624865</v>
      </c>
      <c r="Q35">
        <v>9.0285775420486925</v>
      </c>
      <c r="R35">
        <v>1.8466538287170411</v>
      </c>
      <c r="S35">
        <v>0</v>
      </c>
      <c r="T35">
        <v>5.4909420969318443</v>
      </c>
      <c r="U35">
        <v>0</v>
      </c>
      <c r="V35">
        <v>0</v>
      </c>
      <c r="W35">
        <v>70.775111175681019</v>
      </c>
      <c r="X35">
        <v>19.960871980717759</v>
      </c>
      <c r="Y35">
        <v>0</v>
      </c>
      <c r="Z35">
        <v>1.763094747159663</v>
      </c>
      <c r="AA35">
        <v>0.1310133857362652</v>
      </c>
      <c r="AB35">
        <v>101.4132306496217</v>
      </c>
      <c r="AC35">
        <v>3.6276475460309609E-6</v>
      </c>
      <c r="AD35">
        <v>1.235857797184018E-5</v>
      </c>
      <c r="AE35">
        <v>3.2436535594774537E-5</v>
      </c>
      <c r="AF35">
        <v>5.101924693761801E-6</v>
      </c>
      <c r="AG35">
        <v>0</v>
      </c>
      <c r="AH35">
        <v>3.0906588497669362E-4</v>
      </c>
      <c r="AI35">
        <v>1.2895379715038789E-5</v>
      </c>
      <c r="AJ35">
        <v>1.003611340657804E-3</v>
      </c>
      <c r="AK35">
        <v>0</v>
      </c>
      <c r="AL35">
        <v>7.7964165071224262E-6</v>
      </c>
      <c r="AM35">
        <v>2.131873499668981</v>
      </c>
      <c r="AN35">
        <v>0</v>
      </c>
      <c r="AO35">
        <v>1.2041777769261431E-5</v>
      </c>
      <c r="AP35">
        <v>241.34183116879032</v>
      </c>
      <c r="AQ35">
        <v>0</v>
      </c>
      <c r="AR35">
        <v>0</v>
      </c>
      <c r="AS35">
        <v>52.669299943276521</v>
      </c>
      <c r="AT35">
        <v>605.09777806265697</v>
      </c>
      <c r="AU35">
        <v>0</v>
      </c>
      <c r="AW35">
        <f t="shared" si="1"/>
        <v>2.1753422639247022E-4</v>
      </c>
    </row>
    <row r="36" spans="1:49" x14ac:dyDescent="0.25">
      <c r="A36" s="146"/>
      <c r="B36" s="1" t="s">
        <v>34</v>
      </c>
      <c r="C36" s="1">
        <v>32</v>
      </c>
      <c r="D36" s="1" t="s">
        <v>71</v>
      </c>
      <c r="E36">
        <v>202.99338194915711</v>
      </c>
      <c r="F36">
        <v>623.36229040926366</v>
      </c>
      <c r="G36">
        <v>73.232969527608773</v>
      </c>
      <c r="H36">
        <v>45.388469326091332</v>
      </c>
      <c r="I36">
        <v>335.26647144397901</v>
      </c>
      <c r="J36">
        <v>184.0982276939329</v>
      </c>
      <c r="K36">
        <v>2.4463482243845989</v>
      </c>
      <c r="L36">
        <v>370.99486629482391</v>
      </c>
      <c r="M36">
        <v>497.18866917125922</v>
      </c>
      <c r="N36">
        <v>194.22120730422901</v>
      </c>
      <c r="O36">
        <v>121.5584523525131</v>
      </c>
      <c r="P36">
        <v>691.58368482467711</v>
      </c>
      <c r="Q36">
        <v>561.4407926727954</v>
      </c>
      <c r="R36">
        <v>31.509890468399469</v>
      </c>
      <c r="S36">
        <v>0</v>
      </c>
      <c r="T36">
        <v>103.7762063766596</v>
      </c>
      <c r="U36">
        <v>0</v>
      </c>
      <c r="V36">
        <v>4.6848025880361339</v>
      </c>
      <c r="W36">
        <v>1705.6269776665049</v>
      </c>
      <c r="X36">
        <v>822.00170670063278</v>
      </c>
      <c r="Y36">
        <v>0.1126024245273836</v>
      </c>
      <c r="Z36">
        <v>190.31080911360161</v>
      </c>
      <c r="AA36">
        <v>5.4951675725782883</v>
      </c>
      <c r="AB36">
        <v>13309.45392966303</v>
      </c>
      <c r="AC36">
        <v>210.62522946177</v>
      </c>
      <c r="AD36">
        <v>1270.5063406783579</v>
      </c>
      <c r="AE36">
        <v>988.43192388185662</v>
      </c>
      <c r="AF36">
        <v>148.73039212510679</v>
      </c>
      <c r="AG36">
        <v>0.22237420862577689</v>
      </c>
      <c r="AH36">
        <v>967.12418427299474</v>
      </c>
      <c r="AI36">
        <v>452.74394444793978</v>
      </c>
      <c r="AJ36">
        <v>0.17248245293043241</v>
      </c>
      <c r="AK36">
        <v>0</v>
      </c>
      <c r="AL36">
        <v>3.2888270148778009E-4</v>
      </c>
      <c r="AM36">
        <v>103.7943156416723</v>
      </c>
      <c r="AN36">
        <v>0</v>
      </c>
      <c r="AO36">
        <v>6869.0479141377846</v>
      </c>
      <c r="AP36">
        <v>8910.4243788099993</v>
      </c>
      <c r="AQ36">
        <v>0</v>
      </c>
      <c r="AR36">
        <v>0</v>
      </c>
      <c r="AS36">
        <v>0</v>
      </c>
      <c r="AT36">
        <v>39998.571732770433</v>
      </c>
      <c r="AU36">
        <v>0</v>
      </c>
      <c r="AW36">
        <f t="shared" si="1"/>
        <v>9.1338941527141938E-3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W37">
        <f t="shared" si="1"/>
        <v>0</v>
      </c>
    </row>
    <row r="38" spans="1:49" x14ac:dyDescent="0.25">
      <c r="A38" s="146"/>
      <c r="B38" s="1" t="s">
        <v>36</v>
      </c>
      <c r="C38" s="1">
        <v>34</v>
      </c>
      <c r="D38" s="1" t="s">
        <v>73</v>
      </c>
      <c r="E38">
        <v>1.9323539590562759</v>
      </c>
      <c r="F38">
        <v>3.6078676155153331</v>
      </c>
      <c r="G38">
        <v>0</v>
      </c>
      <c r="H38">
        <v>0</v>
      </c>
      <c r="I38">
        <v>0</v>
      </c>
      <c r="J38">
        <v>1.398029371657014E-2</v>
      </c>
      <c r="K38">
        <v>0</v>
      </c>
      <c r="L38">
        <v>1.2405453719531679E-3</v>
      </c>
      <c r="M38">
        <v>2.0143523307174121E-5</v>
      </c>
      <c r="N38">
        <v>0</v>
      </c>
      <c r="O38">
        <v>0</v>
      </c>
      <c r="P38">
        <v>5.0480272238513698E-3</v>
      </c>
      <c r="Q38">
        <v>4.2790740818770224E-3</v>
      </c>
      <c r="R38">
        <v>0</v>
      </c>
      <c r="S38">
        <v>0</v>
      </c>
      <c r="T38">
        <v>0.98290976080615644</v>
      </c>
      <c r="U38">
        <v>0</v>
      </c>
      <c r="V38">
        <v>0</v>
      </c>
      <c r="W38">
        <v>9.4113484755283636</v>
      </c>
      <c r="X38">
        <v>3.7585993428420901</v>
      </c>
      <c r="Y38">
        <v>0</v>
      </c>
      <c r="Z38">
        <v>1.683316049681692E-6</v>
      </c>
      <c r="AA38">
        <v>0</v>
      </c>
      <c r="AB38">
        <v>15.49210064570557</v>
      </c>
      <c r="AC38">
        <v>0</v>
      </c>
      <c r="AD38">
        <v>2.4928853871452661E-6</v>
      </c>
      <c r="AE38">
        <v>6.1087458599196212E-6</v>
      </c>
      <c r="AF38">
        <v>1.0296128752705801E-6</v>
      </c>
      <c r="AG38">
        <v>0</v>
      </c>
      <c r="AH38">
        <v>5.8198063134108233E-5</v>
      </c>
      <c r="AI38">
        <v>2.6002910964132922E-6</v>
      </c>
      <c r="AJ38">
        <v>1.2436418477777841E-4</v>
      </c>
      <c r="AK38">
        <v>0</v>
      </c>
      <c r="AL38">
        <v>1.5730261788241221E-6</v>
      </c>
      <c r="AM38">
        <v>0.39428422357028192</v>
      </c>
      <c r="AN38">
        <v>0</v>
      </c>
      <c r="AO38">
        <v>218.80225228722281</v>
      </c>
      <c r="AP38">
        <v>0</v>
      </c>
      <c r="AQ38">
        <v>0</v>
      </c>
      <c r="AR38">
        <v>0</v>
      </c>
      <c r="AS38">
        <v>0</v>
      </c>
      <c r="AT38">
        <v>254.40648244428979</v>
      </c>
      <c r="AU38">
        <v>0</v>
      </c>
      <c r="AW38">
        <f t="shared" si="1"/>
        <v>3.0342152067087567E-8</v>
      </c>
    </row>
    <row r="39" spans="1:49" x14ac:dyDescent="0.25">
      <c r="A39" s="146"/>
      <c r="B39" s="1" t="s">
        <v>37</v>
      </c>
      <c r="C39" s="1">
        <v>35</v>
      </c>
      <c r="D39" s="1" t="s">
        <v>74</v>
      </c>
      <c r="E39">
        <v>37.952027272715263</v>
      </c>
      <c r="F39">
        <v>305.55214988989212</v>
      </c>
      <c r="G39">
        <v>272.38539461350513</v>
      </c>
      <c r="H39">
        <v>25.61008553873231</v>
      </c>
      <c r="I39">
        <v>313.65760452041468</v>
      </c>
      <c r="J39">
        <v>309.94059037791777</v>
      </c>
      <c r="K39">
        <v>1.234736049009566</v>
      </c>
      <c r="L39">
        <v>22.892744482785741</v>
      </c>
      <c r="M39">
        <v>434.34209963127472</v>
      </c>
      <c r="N39">
        <v>2373.3710756777041</v>
      </c>
      <c r="O39">
        <v>501.35588159015151</v>
      </c>
      <c r="P39">
        <v>1563.6489251659571</v>
      </c>
      <c r="Q39">
        <v>664.87139745697232</v>
      </c>
      <c r="R39">
        <v>38.324926932396231</v>
      </c>
      <c r="S39">
        <v>0</v>
      </c>
      <c r="T39">
        <v>13.39880396195063</v>
      </c>
      <c r="U39">
        <v>26.47279882200591</v>
      </c>
      <c r="V39">
        <v>42.910019591623687</v>
      </c>
      <c r="W39">
        <v>3617.1532271921619</v>
      </c>
      <c r="X39">
        <v>1563.4456775431031</v>
      </c>
      <c r="Y39">
        <v>0.49849711428121318</v>
      </c>
      <c r="Z39">
        <v>428.76933366364312</v>
      </c>
      <c r="AA39">
        <v>0.33167789632954447</v>
      </c>
      <c r="AB39">
        <v>75.081061433380768</v>
      </c>
      <c r="AC39">
        <v>4.1204167454732432E-2</v>
      </c>
      <c r="AD39">
        <v>0.26439484146312658</v>
      </c>
      <c r="AE39">
        <v>0.78583941018837133</v>
      </c>
      <c r="AF39">
        <v>0.24334386564199481</v>
      </c>
      <c r="AG39">
        <v>5.5199166829628414E-4</v>
      </c>
      <c r="AH39">
        <v>3.270271570234947</v>
      </c>
      <c r="AI39">
        <v>8.7721591141950703E-2</v>
      </c>
      <c r="AJ39">
        <v>76.145851662877135</v>
      </c>
      <c r="AK39">
        <v>0</v>
      </c>
      <c r="AL39">
        <v>0.45113286671213149</v>
      </c>
      <c r="AM39">
        <v>784.41546098055176</v>
      </c>
      <c r="AN39">
        <v>0</v>
      </c>
      <c r="AO39">
        <v>1.018857013517779</v>
      </c>
      <c r="AP39">
        <v>4589.0891224829993</v>
      </c>
      <c r="AQ39">
        <v>0</v>
      </c>
      <c r="AR39">
        <v>293.36708017070009</v>
      </c>
      <c r="AS39">
        <v>361.4946015040897</v>
      </c>
      <c r="AT39">
        <v>18743.876170537151</v>
      </c>
      <c r="AU39">
        <v>0</v>
      </c>
      <c r="AW39">
        <f t="shared" si="1"/>
        <v>5.9012729388431019E-4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W40">
        <f t="shared" si="1"/>
        <v>0</v>
      </c>
    </row>
    <row r="41" spans="1:49" x14ac:dyDescent="0.25">
      <c r="A41" s="146"/>
      <c r="B41" s="1" t="s">
        <v>39</v>
      </c>
      <c r="C41" s="1">
        <v>37</v>
      </c>
      <c r="D41" s="1" t="s">
        <v>76</v>
      </c>
      <c r="E41">
        <v>0.6928262682838553</v>
      </c>
      <c r="F41">
        <v>0</v>
      </c>
      <c r="G41">
        <v>0</v>
      </c>
      <c r="H41">
        <v>0</v>
      </c>
      <c r="I41">
        <v>0</v>
      </c>
      <c r="J41">
        <v>6.9238892778458352</v>
      </c>
      <c r="K41">
        <v>3.3738568495870802E-4</v>
      </c>
      <c r="L41">
        <v>0.62178768543575091</v>
      </c>
      <c r="M41">
        <v>1.0123340946184429E-2</v>
      </c>
      <c r="N41">
        <v>0</v>
      </c>
      <c r="O41">
        <v>0</v>
      </c>
      <c r="P41">
        <v>2.533644756555856</v>
      </c>
      <c r="Q41">
        <v>2.0992444672780302</v>
      </c>
      <c r="R41">
        <v>0</v>
      </c>
      <c r="S41">
        <v>0</v>
      </c>
      <c r="T41">
        <v>213.39549785518679</v>
      </c>
      <c r="U41">
        <v>0</v>
      </c>
      <c r="V41">
        <v>0</v>
      </c>
      <c r="W41">
        <v>3672.2258011027861</v>
      </c>
      <c r="X41">
        <v>1944.7328895934529</v>
      </c>
      <c r="Y41">
        <v>0</v>
      </c>
      <c r="Z41">
        <v>8.8344915350236709E-4</v>
      </c>
      <c r="AA41">
        <v>7.8680283328864476E-4</v>
      </c>
      <c r="AB41">
        <v>5385.2262269248959</v>
      </c>
      <c r="AC41">
        <v>3.6396686854154149E-4</v>
      </c>
      <c r="AD41">
        <v>1.240119675371847E-3</v>
      </c>
      <c r="AE41">
        <v>3.0444770296307968E-3</v>
      </c>
      <c r="AF41">
        <v>5.0683282504088763E-4</v>
      </c>
      <c r="AG41">
        <v>2.3437539846925869E-6</v>
      </c>
      <c r="AH41">
        <v>2.9098793140902399E-2</v>
      </c>
      <c r="AI41">
        <v>1.3223447701551209E-3</v>
      </c>
      <c r="AJ41">
        <v>6.1341892504973523E-2</v>
      </c>
      <c r="AK41">
        <v>0</v>
      </c>
      <c r="AL41">
        <v>7.7826561510769697E-4</v>
      </c>
      <c r="AM41">
        <v>140.1820991032167</v>
      </c>
      <c r="AN41">
        <v>0</v>
      </c>
      <c r="AO41">
        <v>1.199761805383796E-3</v>
      </c>
      <c r="AP41">
        <v>0</v>
      </c>
      <c r="AQ41">
        <v>0</v>
      </c>
      <c r="AR41">
        <v>0</v>
      </c>
      <c r="AS41">
        <v>0</v>
      </c>
      <c r="AT41">
        <v>11368.744936811539</v>
      </c>
      <c r="AU41">
        <v>0</v>
      </c>
      <c r="AW41">
        <f t="shared" si="1"/>
        <v>1.5216383003365761E-5</v>
      </c>
    </row>
    <row r="42" spans="1:49" x14ac:dyDescent="0.25">
      <c r="A42" s="146" t="s">
        <v>79</v>
      </c>
      <c r="B42" s="1" t="s">
        <v>3</v>
      </c>
      <c r="C42" s="1" t="s">
        <v>3</v>
      </c>
      <c r="D42" s="1" t="s">
        <v>40</v>
      </c>
      <c r="E42">
        <v>2633.8678395636712</v>
      </c>
      <c r="F42">
        <v>3269.4245864281461</v>
      </c>
      <c r="G42">
        <v>7.8323038004145934E-5</v>
      </c>
      <c r="H42">
        <v>1.474660543191442E-5</v>
      </c>
      <c r="I42">
        <v>2.359426665139167E-6</v>
      </c>
      <c r="J42">
        <v>1.7968890818181451</v>
      </c>
      <c r="K42">
        <v>7.3707323840634814E-4</v>
      </c>
      <c r="L42">
        <v>0.8493587988263539</v>
      </c>
      <c r="M42">
        <v>3.4514486144430641</v>
      </c>
      <c r="N42">
        <v>7.63913822508309E-6</v>
      </c>
      <c r="O42">
        <v>5.696390397622681E-6</v>
      </c>
      <c r="P42">
        <v>48.988438766914321</v>
      </c>
      <c r="Q42">
        <v>2.035050044030089E-2</v>
      </c>
      <c r="R42">
        <v>2.30331427984856E-3</v>
      </c>
      <c r="S42">
        <v>0</v>
      </c>
      <c r="T42">
        <v>2.6567692434441612E-2</v>
      </c>
      <c r="U42">
        <v>7.9615444430232636E-5</v>
      </c>
      <c r="V42">
        <v>3.5479660606441539E-4</v>
      </c>
      <c r="W42">
        <v>63.679721967468083</v>
      </c>
      <c r="X42">
        <v>8.7498019518289247</v>
      </c>
      <c r="Y42">
        <v>0</v>
      </c>
      <c r="Z42">
        <v>9.1719028889613577E-4</v>
      </c>
      <c r="AA42">
        <v>1.2542608717496181E-2</v>
      </c>
      <c r="AB42">
        <v>7.5910444013991662E-4</v>
      </c>
      <c r="AC42">
        <v>0</v>
      </c>
      <c r="AD42">
        <v>2.438718170226686E-6</v>
      </c>
      <c r="AE42">
        <v>1.237486298167189E-5</v>
      </c>
      <c r="AF42">
        <v>1.628337718449338E-6</v>
      </c>
      <c r="AG42">
        <v>0</v>
      </c>
      <c r="AH42">
        <v>1.2314207516678631E-4</v>
      </c>
      <c r="AI42">
        <v>7.3660067698814649E-5</v>
      </c>
      <c r="AJ42">
        <v>4.6297453833842901E-4</v>
      </c>
      <c r="AK42">
        <v>0</v>
      </c>
      <c r="AL42">
        <v>2.0320114925267901E-6</v>
      </c>
      <c r="AM42">
        <v>0.12230683960253751</v>
      </c>
      <c r="AN42">
        <v>0</v>
      </c>
      <c r="AO42">
        <v>6.761803548294021E-5</v>
      </c>
      <c r="AP42">
        <v>11835.28963379985</v>
      </c>
      <c r="AQ42">
        <v>0</v>
      </c>
      <c r="AR42">
        <v>170.40364655205454</v>
      </c>
      <c r="AS42">
        <v>0</v>
      </c>
      <c r="AT42">
        <v>0</v>
      </c>
      <c r="AU42">
        <v>18036.689138893758</v>
      </c>
      <c r="AW42">
        <f t="shared" si="1"/>
        <v>2.0792257022555816E-5</v>
      </c>
    </row>
    <row r="43" spans="1:49" x14ac:dyDescent="0.25">
      <c r="A43" s="146"/>
      <c r="B43" s="1" t="s">
        <v>4</v>
      </c>
      <c r="C43" s="1" t="s">
        <v>4</v>
      </c>
      <c r="D43" s="1" t="s">
        <v>41</v>
      </c>
      <c r="E43">
        <v>1115.148946255965</v>
      </c>
      <c r="F43">
        <v>8271.4438952752771</v>
      </c>
      <c r="G43">
        <v>60.225821929129189</v>
      </c>
      <c r="H43">
        <v>0.6283033121520698</v>
      </c>
      <c r="I43">
        <v>26.265966611722209</v>
      </c>
      <c r="J43">
        <v>78.914330389419092</v>
      </c>
      <c r="K43">
        <v>1.432675020317479E-2</v>
      </c>
      <c r="L43">
        <v>406.37641128242689</v>
      </c>
      <c r="M43">
        <v>488.56865265045587</v>
      </c>
      <c r="N43">
        <v>37.508645325784407</v>
      </c>
      <c r="O43">
        <v>0.48817684851437698</v>
      </c>
      <c r="P43">
        <v>338.87338467538183</v>
      </c>
      <c r="Q43">
        <v>306.71928367225928</v>
      </c>
      <c r="R43">
        <v>6.0894255035115297</v>
      </c>
      <c r="S43">
        <v>0</v>
      </c>
      <c r="T43">
        <v>18.74503975832042</v>
      </c>
      <c r="U43">
        <v>13.51137975247231</v>
      </c>
      <c r="V43">
        <v>80.662287593523885</v>
      </c>
      <c r="W43">
        <v>6596.9065148311238</v>
      </c>
      <c r="X43">
        <v>1544.555033637952</v>
      </c>
      <c r="Y43">
        <v>1.019490264932215E-2</v>
      </c>
      <c r="Z43">
        <v>20.40670787634895</v>
      </c>
      <c r="AA43">
        <v>6.0172517110149686</v>
      </c>
      <c r="AB43">
        <v>3.5186674994126341</v>
      </c>
      <c r="AC43">
        <v>0.28903071890212551</v>
      </c>
      <c r="AD43">
        <v>3.535862332434037</v>
      </c>
      <c r="AE43">
        <v>3.3217478786355938</v>
      </c>
      <c r="AF43">
        <v>3.8326576547578132E-4</v>
      </c>
      <c r="AG43">
        <v>0</v>
      </c>
      <c r="AH43">
        <v>4.5549325349253558E-2</v>
      </c>
      <c r="AI43">
        <v>0.53678614313071549</v>
      </c>
      <c r="AJ43">
        <v>15.813079958129929</v>
      </c>
      <c r="AK43">
        <v>0</v>
      </c>
      <c r="AL43">
        <v>0.10173626702976819</v>
      </c>
      <c r="AM43">
        <v>6.0716081576935146</v>
      </c>
      <c r="AN43">
        <v>0</v>
      </c>
      <c r="AO43">
        <v>12.858503964457009</v>
      </c>
      <c r="AP43">
        <v>28882.309850444559</v>
      </c>
      <c r="AQ43">
        <v>0</v>
      </c>
      <c r="AR43">
        <v>0</v>
      </c>
      <c r="AS43">
        <v>0</v>
      </c>
      <c r="AT43">
        <v>0</v>
      </c>
      <c r="AU43">
        <v>48346.482786501103</v>
      </c>
      <c r="AW43">
        <f t="shared" si="1"/>
        <v>9.9397973269030188E-3</v>
      </c>
    </row>
    <row r="44" spans="1:49" x14ac:dyDescent="0.25">
      <c r="A44" s="146"/>
      <c r="B44" s="1" t="s">
        <v>5</v>
      </c>
      <c r="C44" s="1" t="s">
        <v>5</v>
      </c>
      <c r="D44" s="1" t="s">
        <v>42</v>
      </c>
      <c r="E44">
        <v>93.240100025584468</v>
      </c>
      <c r="F44">
        <v>65.732178941656784</v>
      </c>
      <c r="G44">
        <v>719.16149322242518</v>
      </c>
      <c r="H44">
        <v>0.9903414911188535</v>
      </c>
      <c r="I44">
        <v>7.0630193842237086</v>
      </c>
      <c r="J44">
        <v>7.9874797861219244</v>
      </c>
      <c r="K44">
        <v>7.384245443376969E-3</v>
      </c>
      <c r="L44">
        <v>11.043535603892281</v>
      </c>
      <c r="M44">
        <v>9.7134936199366155</v>
      </c>
      <c r="N44">
        <v>1.0346130547294921</v>
      </c>
      <c r="O44">
        <v>0.28056830379379039</v>
      </c>
      <c r="P44">
        <v>868.97047633653744</v>
      </c>
      <c r="Q44">
        <v>113.3793718435759</v>
      </c>
      <c r="R44">
        <v>8.2900278101829039E-2</v>
      </c>
      <c r="S44">
        <v>0</v>
      </c>
      <c r="T44">
        <v>20.643082115573669</v>
      </c>
      <c r="U44">
        <v>7.8726870222644356</v>
      </c>
      <c r="V44">
        <v>25.984577133149479</v>
      </c>
      <c r="W44">
        <v>1279.6746825702121</v>
      </c>
      <c r="X44">
        <v>475.81071778128307</v>
      </c>
      <c r="Y44">
        <v>1.418719359079155E-4</v>
      </c>
      <c r="Z44">
        <v>0.74859506633389705</v>
      </c>
      <c r="AA44">
        <v>0.1623664130214299</v>
      </c>
      <c r="AB44">
        <v>0.52024064855535856</v>
      </c>
      <c r="AC44">
        <v>2.4008799942417351E-4</v>
      </c>
      <c r="AD44">
        <v>1.252093881189058E-3</v>
      </c>
      <c r="AE44">
        <v>5.2076842483420793E-3</v>
      </c>
      <c r="AF44">
        <v>2.681366402329046E-4</v>
      </c>
      <c r="AG44">
        <v>3.032210775051186E-6</v>
      </c>
      <c r="AH44">
        <v>1.4102718302481229E-2</v>
      </c>
      <c r="AI44">
        <v>4.7088835318201931E-4</v>
      </c>
      <c r="AJ44">
        <v>4.8693367119300159</v>
      </c>
      <c r="AK44">
        <v>0</v>
      </c>
      <c r="AL44">
        <v>3.1339756631629287E-2</v>
      </c>
      <c r="AM44">
        <v>8.458010032729506</v>
      </c>
      <c r="AN44">
        <v>0</v>
      </c>
      <c r="AO44">
        <v>4.9352875189142059E-3</v>
      </c>
      <c r="AP44">
        <v>36177.032919549827</v>
      </c>
      <c r="AQ44">
        <v>0</v>
      </c>
      <c r="AR44">
        <v>21708.811716416934</v>
      </c>
      <c r="AS44">
        <v>0</v>
      </c>
      <c r="AT44">
        <v>0</v>
      </c>
      <c r="AU44">
        <v>61609.333849156683</v>
      </c>
      <c r="AW44">
        <f t="shared" si="1"/>
        <v>2.7029135582668336E-4</v>
      </c>
    </row>
    <row r="45" spans="1:49" x14ac:dyDescent="0.25">
      <c r="A45" s="146"/>
      <c r="B45" s="1" t="s">
        <v>6</v>
      </c>
      <c r="C45" s="1" t="s">
        <v>6</v>
      </c>
      <c r="D45" s="1" t="s">
        <v>43</v>
      </c>
      <c r="E45">
        <v>201.02341877457229</v>
      </c>
      <c r="F45">
        <v>344.00746127716809</v>
      </c>
      <c r="G45">
        <v>594.19291116042336</v>
      </c>
      <c r="H45">
        <v>102.6213861610176</v>
      </c>
      <c r="I45">
        <v>5.2952183637595533</v>
      </c>
      <c r="J45">
        <v>42.549994828749817</v>
      </c>
      <c r="K45">
        <v>1.106556843051345E-3</v>
      </c>
      <c r="L45">
        <v>260.14873320563828</v>
      </c>
      <c r="M45">
        <v>201.57298366176471</v>
      </c>
      <c r="N45">
        <v>1.4953046975166511</v>
      </c>
      <c r="O45">
        <v>9.3243932750974617E-2</v>
      </c>
      <c r="P45">
        <v>838.31681304800964</v>
      </c>
      <c r="Q45">
        <v>147.73124091749909</v>
      </c>
      <c r="R45">
        <v>0.17597146812254219</v>
      </c>
      <c r="S45">
        <v>0</v>
      </c>
      <c r="T45">
        <v>14.3242871063765</v>
      </c>
      <c r="U45">
        <v>1.415094143337738</v>
      </c>
      <c r="V45">
        <v>3.199169119554004</v>
      </c>
      <c r="W45">
        <v>574.15779293115179</v>
      </c>
      <c r="X45">
        <v>197.41599399073399</v>
      </c>
      <c r="Y45">
        <v>1.581575833236652E-3</v>
      </c>
      <c r="Z45">
        <v>6.5134837716117842</v>
      </c>
      <c r="AA45">
        <v>3.855205602103386</v>
      </c>
      <c r="AB45">
        <v>0.65709228349624038</v>
      </c>
      <c r="AC45">
        <v>6.2827814939560309E-3</v>
      </c>
      <c r="AD45">
        <v>7.9420574629449348E-2</v>
      </c>
      <c r="AE45">
        <v>7.4974578659029734E-2</v>
      </c>
      <c r="AF45">
        <v>1.1949842033945361E-4</v>
      </c>
      <c r="AG45">
        <v>0</v>
      </c>
      <c r="AH45">
        <v>8.0872620289434358E-3</v>
      </c>
      <c r="AI45">
        <v>1.1476172705051E-2</v>
      </c>
      <c r="AJ45">
        <v>0.17173928520914439</v>
      </c>
      <c r="AK45">
        <v>0</v>
      </c>
      <c r="AL45">
        <v>1.1235393720397629E-3</v>
      </c>
      <c r="AM45">
        <v>1.8292591637412421</v>
      </c>
      <c r="AN45">
        <v>0</v>
      </c>
      <c r="AO45">
        <v>0.3004516443809972</v>
      </c>
      <c r="AP45">
        <v>0</v>
      </c>
      <c r="AQ45">
        <v>0</v>
      </c>
      <c r="AR45">
        <v>6.4099107759006499E-2</v>
      </c>
      <c r="AS45">
        <v>0</v>
      </c>
      <c r="AT45">
        <v>0</v>
      </c>
      <c r="AU45">
        <v>3543.3125221864339</v>
      </c>
      <c r="AW45">
        <f t="shared" si="1"/>
        <v>6.3629321238559767E-3</v>
      </c>
    </row>
    <row r="46" spans="1:49" x14ac:dyDescent="0.25">
      <c r="A46" s="146"/>
      <c r="B46" s="1" t="s">
        <v>7</v>
      </c>
      <c r="C46" s="1" t="s">
        <v>7</v>
      </c>
      <c r="D46" s="1" t="s">
        <v>44</v>
      </c>
      <c r="E46">
        <v>31.85952388557844</v>
      </c>
      <c r="F46">
        <v>36.347107783400887</v>
      </c>
      <c r="G46">
        <v>124.05516440364789</v>
      </c>
      <c r="H46">
        <v>12.08671643311348</v>
      </c>
      <c r="I46">
        <v>397.33350204794442</v>
      </c>
      <c r="J46">
        <v>10.55852230385076</v>
      </c>
      <c r="K46">
        <v>3.7615700601330793E-2</v>
      </c>
      <c r="L46">
        <v>12.139039971902919</v>
      </c>
      <c r="M46">
        <v>38.069207043810927</v>
      </c>
      <c r="N46">
        <v>15.528228064474099</v>
      </c>
      <c r="O46">
        <v>86.228148010476318</v>
      </c>
      <c r="P46">
        <v>236.26773341985529</v>
      </c>
      <c r="Q46">
        <v>2095.7000590483649</v>
      </c>
      <c r="R46">
        <v>3.731606067300117E-3</v>
      </c>
      <c r="S46">
        <v>0</v>
      </c>
      <c r="T46">
        <v>16.795157384466251</v>
      </c>
      <c r="U46">
        <v>4.0047110798981356</v>
      </c>
      <c r="V46">
        <v>6.7377358557972966E-3</v>
      </c>
      <c r="W46">
        <v>143.36725778728049</v>
      </c>
      <c r="X46">
        <v>166.87840273173319</v>
      </c>
      <c r="Y46">
        <v>6.1587222761929966E-3</v>
      </c>
      <c r="Z46">
        <v>2.340135724722415</v>
      </c>
      <c r="AA46">
        <v>0.17964274580839709</v>
      </c>
      <c r="AB46">
        <v>13.718307645049631</v>
      </c>
      <c r="AC46">
        <v>3.6480591493344159E-3</v>
      </c>
      <c r="AD46">
        <v>2.9675928011369809E-2</v>
      </c>
      <c r="AE46">
        <v>0.24534169467533801</v>
      </c>
      <c r="AF46">
        <v>5.2463622988138441E-2</v>
      </c>
      <c r="AG46">
        <v>1.436564206192912E-4</v>
      </c>
      <c r="AH46">
        <v>2.8125092822653128</v>
      </c>
      <c r="AI46">
        <v>8.7242566534489457E-3</v>
      </c>
      <c r="AJ46">
        <v>39.890851489712873</v>
      </c>
      <c r="AK46">
        <v>0</v>
      </c>
      <c r="AL46">
        <v>0.2561036584649472</v>
      </c>
      <c r="AM46">
        <v>24.71949533572451</v>
      </c>
      <c r="AN46">
        <v>0</v>
      </c>
      <c r="AO46">
        <v>0.1921080607632023</v>
      </c>
      <c r="AP46">
        <v>2174.4480749152981</v>
      </c>
      <c r="AQ46">
        <v>0</v>
      </c>
      <c r="AR46">
        <v>9.1488344563999E-2</v>
      </c>
      <c r="AS46">
        <v>0</v>
      </c>
      <c r="AT46">
        <v>0</v>
      </c>
      <c r="AU46">
        <v>5686.2614395848714</v>
      </c>
      <c r="AW46">
        <f t="shared" si="1"/>
        <v>2.9782541327124968E-4</v>
      </c>
    </row>
    <row r="47" spans="1:49" x14ac:dyDescent="0.25">
      <c r="A47" s="146"/>
      <c r="B47" s="1" t="s">
        <v>8</v>
      </c>
      <c r="C47" s="1" t="s">
        <v>8</v>
      </c>
      <c r="D47" s="1" t="s">
        <v>45</v>
      </c>
      <c r="E47">
        <v>82.122865983957212</v>
      </c>
      <c r="F47">
        <v>550.03056502473919</v>
      </c>
      <c r="G47">
        <v>125.9598487732673</v>
      </c>
      <c r="H47">
        <v>24.522942611646261</v>
      </c>
      <c r="I47">
        <v>71.663419840431018</v>
      </c>
      <c r="J47">
        <v>2345.245477303863</v>
      </c>
      <c r="K47">
        <v>0.63368459042142067</v>
      </c>
      <c r="L47">
        <v>100.85444136908281</v>
      </c>
      <c r="M47">
        <v>294.90345883241127</v>
      </c>
      <c r="N47">
        <v>7.0596470263358251</v>
      </c>
      <c r="O47">
        <v>7.9729467185775906</v>
      </c>
      <c r="P47">
        <v>602.03702236172126</v>
      </c>
      <c r="Q47">
        <v>323.48071406616288</v>
      </c>
      <c r="R47">
        <v>1.654636017928119</v>
      </c>
      <c r="S47">
        <v>0</v>
      </c>
      <c r="T47">
        <v>17.29047636047504</v>
      </c>
      <c r="U47">
        <v>10.83763459898838</v>
      </c>
      <c r="V47">
        <v>5.1263420064129139</v>
      </c>
      <c r="W47">
        <v>3285.88754958652</v>
      </c>
      <c r="X47">
        <v>657.76903905059794</v>
      </c>
      <c r="Y47">
        <v>5.6414979284429984E-3</v>
      </c>
      <c r="Z47">
        <v>26.94099604580795</v>
      </c>
      <c r="AA47">
        <v>1.4920644337388731</v>
      </c>
      <c r="AB47">
        <v>10.59511603959716</v>
      </c>
      <c r="AC47">
        <v>3.0012395618979181E-3</v>
      </c>
      <c r="AD47">
        <v>2.2464520229081259E-2</v>
      </c>
      <c r="AE47">
        <v>0.1092790777178128</v>
      </c>
      <c r="AF47">
        <v>1.836444939028585E-2</v>
      </c>
      <c r="AG47">
        <v>2.7227351940378321E-5</v>
      </c>
      <c r="AH47">
        <v>0.63326814418599375</v>
      </c>
      <c r="AI47">
        <v>6.7109698891078019E-3</v>
      </c>
      <c r="AJ47">
        <v>8.3765020673891275</v>
      </c>
      <c r="AK47">
        <v>0</v>
      </c>
      <c r="AL47">
        <v>5.3906226285653121E-2</v>
      </c>
      <c r="AM47">
        <v>12.123188330214431</v>
      </c>
      <c r="AN47">
        <v>0</v>
      </c>
      <c r="AO47">
        <v>0.94298671633609488</v>
      </c>
      <c r="AP47">
        <v>3358.4524723453119</v>
      </c>
      <c r="AQ47">
        <v>0</v>
      </c>
      <c r="AR47">
        <v>0</v>
      </c>
      <c r="AS47">
        <v>0</v>
      </c>
      <c r="AT47">
        <v>0</v>
      </c>
      <c r="AU47">
        <v>11934.82870145448</v>
      </c>
      <c r="AW47">
        <f t="shared" si="1"/>
        <v>2.4822696698458724E-3</v>
      </c>
    </row>
    <row r="48" spans="1:49" x14ac:dyDescent="0.25">
      <c r="A48" s="146"/>
      <c r="B48" s="63" t="s">
        <v>9</v>
      </c>
      <c r="C48" s="63" t="s">
        <v>9</v>
      </c>
      <c r="D48" s="63" t="s">
        <v>46</v>
      </c>
      <c r="E48">
        <v>450.13106389281069</v>
      </c>
      <c r="F48">
        <v>89.452704039385139</v>
      </c>
      <c r="G48">
        <v>0</v>
      </c>
      <c r="H48">
        <v>6.7228778120380153E-2</v>
      </c>
      <c r="I48">
        <v>0.29857281678438208</v>
      </c>
      <c r="J48">
        <v>0.23882437024401609</v>
      </c>
      <c r="K48">
        <v>0</v>
      </c>
      <c r="L48">
        <v>3.447287769876493</v>
      </c>
      <c r="M48">
        <v>15.523355735783561</v>
      </c>
      <c r="N48">
        <v>0</v>
      </c>
      <c r="O48">
        <v>0.77478698068474416</v>
      </c>
      <c r="P48">
        <v>1.4944403360760301</v>
      </c>
      <c r="Q48">
        <v>11.00862760905131</v>
      </c>
      <c r="R48">
        <v>2.704477060357827E-5</v>
      </c>
      <c r="S48">
        <v>0</v>
      </c>
      <c r="T48">
        <v>0.12943167895699381</v>
      </c>
      <c r="U48">
        <v>0</v>
      </c>
      <c r="V48">
        <v>0</v>
      </c>
      <c r="W48">
        <v>14.140320596572559</v>
      </c>
      <c r="X48">
        <v>2.7468146073594548</v>
      </c>
      <c r="Y48">
        <v>5.5768763067441324E-3</v>
      </c>
      <c r="Z48">
        <v>5.4821747609286549E-2</v>
      </c>
      <c r="AA48">
        <v>5.1093667413878642E-2</v>
      </c>
      <c r="AB48">
        <v>11.227242668677469</v>
      </c>
      <c r="AC48">
        <v>1.476550297198142E-2</v>
      </c>
      <c r="AD48">
        <v>9.2631453204924538E-2</v>
      </c>
      <c r="AE48">
        <v>0.74059297269833568</v>
      </c>
      <c r="AF48">
        <v>0.13756165218544419</v>
      </c>
      <c r="AG48">
        <v>0</v>
      </c>
      <c r="AH48">
        <v>2.6115102137380299</v>
      </c>
      <c r="AI48">
        <v>3.637664821923501E-2</v>
      </c>
      <c r="AJ48">
        <v>5.8142480186622159E-6</v>
      </c>
      <c r="AK48">
        <v>0</v>
      </c>
      <c r="AL48">
        <v>0</v>
      </c>
      <c r="AM48">
        <v>3.5147057030306163E-2</v>
      </c>
      <c r="AN48">
        <v>0</v>
      </c>
      <c r="AO48">
        <v>0.33512540659647022</v>
      </c>
      <c r="AP48">
        <v>8.7064792807234692</v>
      </c>
      <c r="AQ48">
        <v>23.859585407282609</v>
      </c>
      <c r="AR48">
        <v>0</v>
      </c>
      <c r="AS48">
        <v>0</v>
      </c>
      <c r="AT48">
        <v>0</v>
      </c>
      <c r="AU48">
        <v>637.36200262538262</v>
      </c>
      <c r="AW48" s="64">
        <f>(K48+L48+K49+L49)/($AQ$119)</f>
        <v>2.5116327667932464E-2</v>
      </c>
    </row>
    <row r="49" spans="1:49" x14ac:dyDescent="0.25">
      <c r="A49" s="146"/>
      <c r="B49" s="63" t="s">
        <v>10</v>
      </c>
      <c r="C49" s="63" t="s">
        <v>10</v>
      </c>
      <c r="D49" s="63" t="s">
        <v>47</v>
      </c>
      <c r="E49">
        <v>992.56933104156496</v>
      </c>
      <c r="F49">
        <v>614.78128024335888</v>
      </c>
      <c r="G49">
        <v>258.0455079797095</v>
      </c>
      <c r="H49">
        <v>50.401314681230531</v>
      </c>
      <c r="I49">
        <v>62.777859963809021</v>
      </c>
      <c r="J49">
        <v>359.34379087848868</v>
      </c>
      <c r="K49">
        <v>7.4206438613411718</v>
      </c>
      <c r="L49">
        <v>1016.018492905236</v>
      </c>
      <c r="M49">
        <v>4709.2617932911344</v>
      </c>
      <c r="N49">
        <v>40.534163926170351</v>
      </c>
      <c r="O49">
        <v>74.24700131216099</v>
      </c>
      <c r="P49">
        <v>1606.153828132251</v>
      </c>
      <c r="Q49">
        <v>1164.7937333222681</v>
      </c>
      <c r="R49">
        <v>6.7584354902452306</v>
      </c>
      <c r="S49">
        <v>0</v>
      </c>
      <c r="T49">
        <v>3.732670099631664</v>
      </c>
      <c r="U49">
        <v>4.0265198043143506</v>
      </c>
      <c r="V49">
        <v>2.2854525543286521</v>
      </c>
      <c r="W49">
        <v>1213.1376306100681</v>
      </c>
      <c r="X49">
        <v>2031.9506614989059</v>
      </c>
      <c r="Y49">
        <v>2.5920401891836709</v>
      </c>
      <c r="Z49">
        <v>45.905371025159837</v>
      </c>
      <c r="AA49">
        <v>15.058705339992301</v>
      </c>
      <c r="AB49">
        <v>254.18388466434951</v>
      </c>
      <c r="AC49">
        <v>3.2289192418238581</v>
      </c>
      <c r="AD49">
        <v>4.6977042989276319</v>
      </c>
      <c r="AE49">
        <v>2.0427293012228461E-4</v>
      </c>
      <c r="AF49">
        <v>1.6854906499790721</v>
      </c>
      <c r="AG49">
        <v>4.3458328876671134E-3</v>
      </c>
      <c r="AH49">
        <v>47.892727220076956</v>
      </c>
      <c r="AI49">
        <v>3.8823658550855251</v>
      </c>
      <c r="AJ49">
        <v>2718.7762156531262</v>
      </c>
      <c r="AK49">
        <v>0</v>
      </c>
      <c r="AL49">
        <v>17.454188005662481</v>
      </c>
      <c r="AM49">
        <v>47.298543701356508</v>
      </c>
      <c r="AN49">
        <v>0</v>
      </c>
      <c r="AO49">
        <v>38.857284580646798</v>
      </c>
      <c r="AP49">
        <v>4387.0988195600057</v>
      </c>
      <c r="AQ49">
        <v>1610.7132987443649</v>
      </c>
      <c r="AR49">
        <v>0</v>
      </c>
      <c r="AS49">
        <v>0</v>
      </c>
      <c r="AT49">
        <v>0</v>
      </c>
      <c r="AU49">
        <v>23417.570220431779</v>
      </c>
      <c r="AW49" s="64">
        <f>AW48</f>
        <v>2.5116327667932464E-2</v>
      </c>
    </row>
    <row r="50" spans="1:49" x14ac:dyDescent="0.25">
      <c r="A50" s="146"/>
      <c r="B50" s="1" t="s">
        <v>11</v>
      </c>
      <c r="C50" s="1" t="s">
        <v>11</v>
      </c>
      <c r="D50" s="1" t="s">
        <v>48</v>
      </c>
      <c r="E50">
        <v>178.52371424562131</v>
      </c>
      <c r="F50">
        <v>1102.02298869068</v>
      </c>
      <c r="G50">
        <v>2958.2117431407378</v>
      </c>
      <c r="H50">
        <v>32.152059200406953</v>
      </c>
      <c r="I50">
        <v>37.714694614950787</v>
      </c>
      <c r="J50">
        <v>358.62749889990602</v>
      </c>
      <c r="K50">
        <v>0.34778078852666688</v>
      </c>
      <c r="L50">
        <v>748.76127454694563</v>
      </c>
      <c r="M50">
        <v>2287.8657542487399</v>
      </c>
      <c r="N50">
        <v>57.382523237309428</v>
      </c>
      <c r="O50">
        <v>15.823358688147049</v>
      </c>
      <c r="P50">
        <v>4261.2814639783273</v>
      </c>
      <c r="Q50">
        <v>3528.9566810865781</v>
      </c>
      <c r="R50">
        <v>12.161423367159481</v>
      </c>
      <c r="S50">
        <v>0</v>
      </c>
      <c r="T50">
        <v>229.40733852768531</v>
      </c>
      <c r="U50">
        <v>14.039375517151599</v>
      </c>
      <c r="V50">
        <v>52.844841811155362</v>
      </c>
      <c r="W50">
        <v>1785.764848172968</v>
      </c>
      <c r="X50">
        <v>232.86077736388461</v>
      </c>
      <c r="Y50">
        <v>2.6259626021542241E-2</v>
      </c>
      <c r="Z50">
        <v>69.066705394237999</v>
      </c>
      <c r="AA50">
        <v>11.09782566128561</v>
      </c>
      <c r="AB50">
        <v>28.5476112514162</v>
      </c>
      <c r="AC50">
        <v>0.77810330387725557</v>
      </c>
      <c r="AD50">
        <v>8.3652424082553765</v>
      </c>
      <c r="AE50">
        <v>7.6982713886866891</v>
      </c>
      <c r="AF50">
        <v>5.1973960558547574E-3</v>
      </c>
      <c r="AG50">
        <v>0</v>
      </c>
      <c r="AH50">
        <v>0.26458250122185978</v>
      </c>
      <c r="AI50">
        <v>1.4289855819998549</v>
      </c>
      <c r="AJ50">
        <v>444.76025531665351</v>
      </c>
      <c r="AK50">
        <v>0</v>
      </c>
      <c r="AL50">
        <v>2.8552991262145828</v>
      </c>
      <c r="AM50">
        <v>35.733552774080621</v>
      </c>
      <c r="AN50">
        <v>0</v>
      </c>
      <c r="AO50">
        <v>31.34513122359062</v>
      </c>
      <c r="AP50">
        <v>5306.5976084491022</v>
      </c>
      <c r="AQ50">
        <v>3335.0769075054541</v>
      </c>
      <c r="AR50">
        <v>0</v>
      </c>
      <c r="AS50">
        <v>0</v>
      </c>
      <c r="AT50">
        <v>0</v>
      </c>
      <c r="AU50">
        <v>27178.397679035039</v>
      </c>
      <c r="AW50">
        <f>(K50+L50)/$AQ$119</f>
        <v>1.8322248734872783E-2</v>
      </c>
    </row>
    <row r="51" spans="1:49" x14ac:dyDescent="0.25">
      <c r="A51" s="146"/>
      <c r="B51" s="1" t="s">
        <v>12</v>
      </c>
      <c r="C51" s="1">
        <v>10</v>
      </c>
      <c r="D51" s="1" t="s">
        <v>49</v>
      </c>
      <c r="E51">
        <v>37.014566508767217</v>
      </c>
      <c r="F51">
        <v>4.7305225316592177</v>
      </c>
      <c r="G51">
        <v>1355.1205543148269</v>
      </c>
      <c r="H51">
        <v>0</v>
      </c>
      <c r="I51">
        <v>217.76100463262529</v>
      </c>
      <c r="J51">
        <v>11.353118951696681</v>
      </c>
      <c r="K51">
        <v>4.8629331313231243E-5</v>
      </c>
      <c r="L51">
        <v>16.585434369014511</v>
      </c>
      <c r="M51">
        <v>148.70236621155709</v>
      </c>
      <c r="N51">
        <v>1097.6584220002071</v>
      </c>
      <c r="O51">
        <v>0.49183728163706453</v>
      </c>
      <c r="P51">
        <v>5986.0761824534793</v>
      </c>
      <c r="Q51">
        <v>2139.2669756150908</v>
      </c>
      <c r="R51">
        <v>0.92721387068406325</v>
      </c>
      <c r="S51">
        <v>0</v>
      </c>
      <c r="T51">
        <v>5.3523115380924944E-3</v>
      </c>
      <c r="U51">
        <v>0.1207420538550321</v>
      </c>
      <c r="V51">
        <v>4.7885550020225862E-2</v>
      </c>
      <c r="W51">
        <v>424.12871350930811</v>
      </c>
      <c r="X51">
        <v>6.6647123528783853E-2</v>
      </c>
      <c r="Y51">
        <v>2.3762334364706341E-2</v>
      </c>
      <c r="Z51">
        <v>2.474533583866954</v>
      </c>
      <c r="AA51">
        <v>0.2458221219445399</v>
      </c>
      <c r="AB51">
        <v>7.3993258091108949</v>
      </c>
      <c r="AC51">
        <v>2.292523796888165E-2</v>
      </c>
      <c r="AD51">
        <v>0.18483956592743511</v>
      </c>
      <c r="AE51">
        <v>0.1633534246500406</v>
      </c>
      <c r="AF51">
        <v>7.9687481503585889E-5</v>
      </c>
      <c r="AG51">
        <v>0</v>
      </c>
      <c r="AH51">
        <v>2.5879419837952361E-3</v>
      </c>
      <c r="AI51">
        <v>4.3181720166585932E-2</v>
      </c>
      <c r="AJ51">
        <v>11.584810602555679</v>
      </c>
      <c r="AK51">
        <v>0</v>
      </c>
      <c r="AL51">
        <v>7.4372860985988484E-2</v>
      </c>
      <c r="AM51">
        <v>3.3433194327973988E-2</v>
      </c>
      <c r="AN51">
        <v>0</v>
      </c>
      <c r="AO51">
        <v>0.70723772882533742</v>
      </c>
      <c r="AP51">
        <v>0</v>
      </c>
      <c r="AQ51">
        <v>0</v>
      </c>
      <c r="AR51">
        <v>0</v>
      </c>
      <c r="AS51">
        <v>0</v>
      </c>
      <c r="AT51">
        <v>0</v>
      </c>
      <c r="AU51">
        <v>11463.01785373299</v>
      </c>
      <c r="AW51">
        <f t="shared" ref="AW51:AW84" si="2">(K51+L51)/$AQ$119</f>
        <v>4.0565968695653831E-4</v>
      </c>
    </row>
    <row r="52" spans="1:49" x14ac:dyDescent="0.25">
      <c r="A52" s="146"/>
      <c r="B52" s="1" t="s">
        <v>13</v>
      </c>
      <c r="C52" s="1">
        <v>11</v>
      </c>
      <c r="D52" s="1" t="s">
        <v>50</v>
      </c>
      <c r="E52">
        <v>4.8445146742152882E-2</v>
      </c>
      <c r="F52">
        <v>27.232220293283241</v>
      </c>
      <c r="G52">
        <v>420.92322315484978</v>
      </c>
      <c r="H52">
        <v>19.080040318851079</v>
      </c>
      <c r="I52">
        <v>71.877774785127713</v>
      </c>
      <c r="J52">
        <v>51.611349726068511</v>
      </c>
      <c r="K52">
        <v>0</v>
      </c>
      <c r="L52">
        <v>301.69549801266731</v>
      </c>
      <c r="M52">
        <v>238.73163735220101</v>
      </c>
      <c r="N52">
        <v>187.38869055787799</v>
      </c>
      <c r="O52">
        <v>1911.545343419594</v>
      </c>
      <c r="P52">
        <v>6110.7594343002038</v>
      </c>
      <c r="Q52">
        <v>1656.3816035653911</v>
      </c>
      <c r="R52">
        <v>1.657072322966536E-5</v>
      </c>
      <c r="S52">
        <v>0</v>
      </c>
      <c r="T52">
        <v>1.3969788088133271E-4</v>
      </c>
      <c r="U52">
        <v>2.3248535265116659</v>
      </c>
      <c r="V52">
        <v>3.6681634490037453E-2</v>
      </c>
      <c r="W52">
        <v>119.0081012770526</v>
      </c>
      <c r="X52">
        <v>7.5644792386144966E-2</v>
      </c>
      <c r="Y52">
        <v>8.4008467860874087E-3</v>
      </c>
      <c r="Z52">
        <v>26.318678373800179</v>
      </c>
      <c r="AA52">
        <v>4.4716039308885609</v>
      </c>
      <c r="AB52">
        <v>34.271729512978901</v>
      </c>
      <c r="AC52">
        <v>4.5352934642120838E-3</v>
      </c>
      <c r="AD52">
        <v>3.4122694281674033E-2</v>
      </c>
      <c r="AE52">
        <v>8.6155420454470596E-2</v>
      </c>
      <c r="AF52">
        <v>3.2440388908166598E-2</v>
      </c>
      <c r="AG52">
        <v>3.5321121667476247E-5</v>
      </c>
      <c r="AH52">
        <v>0.7372191343534229</v>
      </c>
      <c r="AI52">
        <v>9.2346357258688352E-3</v>
      </c>
      <c r="AJ52">
        <v>1.450535641514277E-2</v>
      </c>
      <c r="AK52">
        <v>0</v>
      </c>
      <c r="AL52">
        <v>9.1547580294692083E-5</v>
      </c>
      <c r="AM52">
        <v>1.7941590879160071E-2</v>
      </c>
      <c r="AN52">
        <v>0</v>
      </c>
      <c r="AO52">
        <v>0.13444939378833001</v>
      </c>
      <c r="AP52">
        <v>15.78002448659106</v>
      </c>
      <c r="AQ52">
        <v>0</v>
      </c>
      <c r="AR52">
        <v>0</v>
      </c>
      <c r="AS52">
        <v>0</v>
      </c>
      <c r="AT52">
        <v>0</v>
      </c>
      <c r="AU52">
        <v>11200.641866059919</v>
      </c>
      <c r="AW52">
        <f t="shared" si="2"/>
        <v>7.3790857518121035E-3</v>
      </c>
    </row>
    <row r="53" spans="1:49" x14ac:dyDescent="0.25">
      <c r="A53" s="146"/>
      <c r="B53" s="1" t="s">
        <v>14</v>
      </c>
      <c r="C53" s="1">
        <v>12</v>
      </c>
      <c r="D53" s="1" t="s">
        <v>51</v>
      </c>
      <c r="E53">
        <v>2123.7058427994129</v>
      </c>
      <c r="F53">
        <v>1680.3773512440471</v>
      </c>
      <c r="G53">
        <v>15582.297208509181</v>
      </c>
      <c r="H53">
        <v>173.2372792869543</v>
      </c>
      <c r="I53">
        <v>365.90353809930082</v>
      </c>
      <c r="J53">
        <v>1944.039566866061</v>
      </c>
      <c r="K53">
        <v>3.5512317205696928</v>
      </c>
      <c r="L53">
        <v>1724.9266438155839</v>
      </c>
      <c r="M53">
        <v>1183.281045796627</v>
      </c>
      <c r="N53">
        <v>1355.268828603769</v>
      </c>
      <c r="O53">
        <v>354.19632419147717</v>
      </c>
      <c r="P53">
        <v>47307.846733498067</v>
      </c>
      <c r="Q53">
        <v>21281.376137175979</v>
      </c>
      <c r="R53">
        <v>146.02428443674549</v>
      </c>
      <c r="S53">
        <v>0</v>
      </c>
      <c r="T53">
        <v>137.55985632145891</v>
      </c>
      <c r="U53">
        <v>49.21698030075855</v>
      </c>
      <c r="V53">
        <v>812.13613903319776</v>
      </c>
      <c r="W53">
        <v>11814.440498622431</v>
      </c>
      <c r="X53">
        <v>8702.1186988252721</v>
      </c>
      <c r="Y53">
        <v>0.14525668777315329</v>
      </c>
      <c r="Z53">
        <v>188.39073716998661</v>
      </c>
      <c r="AA53">
        <v>25.54086698604354</v>
      </c>
      <c r="AB53">
        <v>152.9479749659277</v>
      </c>
      <c r="AC53">
        <v>0.86153701978606345</v>
      </c>
      <c r="AD53">
        <v>7.0841196171307974</v>
      </c>
      <c r="AE53">
        <v>7.9900495631190847</v>
      </c>
      <c r="AF53">
        <v>0.1862523587164609</v>
      </c>
      <c r="AG53">
        <v>4.5734292039307161E-4</v>
      </c>
      <c r="AH53">
        <v>9.2723874355788478</v>
      </c>
      <c r="AI53">
        <v>1.654608134086446</v>
      </c>
      <c r="AJ53">
        <v>447.34040167314868</v>
      </c>
      <c r="AK53">
        <v>0</v>
      </c>
      <c r="AL53">
        <v>2.8733782967823389</v>
      </c>
      <c r="AM53">
        <v>195.22003026364229</v>
      </c>
      <c r="AN53">
        <v>0</v>
      </c>
      <c r="AO53">
        <v>27.28158784775664</v>
      </c>
      <c r="AP53">
        <v>55225.452338768198</v>
      </c>
      <c r="AQ53">
        <v>1826.638254977139</v>
      </c>
      <c r="AR53">
        <v>46574.558755385959</v>
      </c>
      <c r="AS53">
        <v>0</v>
      </c>
      <c r="AT53">
        <v>0</v>
      </c>
      <c r="AU53">
        <v>221434.9431836406</v>
      </c>
      <c r="AW53">
        <f t="shared" si="2"/>
        <v>4.2276356616881824E-2</v>
      </c>
    </row>
    <row r="54" spans="1:49" x14ac:dyDescent="0.25">
      <c r="A54" s="146"/>
      <c r="B54" s="1" t="s">
        <v>15</v>
      </c>
      <c r="C54" s="1">
        <v>13</v>
      </c>
      <c r="D54" s="1" t="s">
        <v>52</v>
      </c>
      <c r="E54">
        <v>35.08476072994489</v>
      </c>
      <c r="F54">
        <v>46.208476545810221</v>
      </c>
      <c r="G54">
        <v>17.27052155363825</v>
      </c>
      <c r="H54">
        <v>2.758753754862485</v>
      </c>
      <c r="I54">
        <v>21.74281114618589</v>
      </c>
      <c r="J54">
        <v>27.335015336666221</v>
      </c>
      <c r="K54">
        <v>2.205303578087789</v>
      </c>
      <c r="L54">
        <v>24.576660609233201</v>
      </c>
      <c r="M54">
        <v>23.360427313240908</v>
      </c>
      <c r="N54">
        <v>19.97837219932638</v>
      </c>
      <c r="O54">
        <v>8.0724911304167026</v>
      </c>
      <c r="P54">
        <v>133.47200737517619</v>
      </c>
      <c r="Q54">
        <v>2655.1843713742751</v>
      </c>
      <c r="R54">
        <v>17.43810939303772</v>
      </c>
      <c r="S54">
        <v>0</v>
      </c>
      <c r="T54">
        <v>14.231580955432531</v>
      </c>
      <c r="U54">
        <v>7.3403779246173206</v>
      </c>
      <c r="V54">
        <v>4.6197772954954628</v>
      </c>
      <c r="W54">
        <v>1516.964259573806</v>
      </c>
      <c r="X54">
        <v>731.92874922336364</v>
      </c>
      <c r="Y54">
        <v>0.82544386419307003</v>
      </c>
      <c r="Z54">
        <v>84.216281806254472</v>
      </c>
      <c r="AA54">
        <v>0.3613089773390723</v>
      </c>
      <c r="AB54">
        <v>85.33550485734564</v>
      </c>
      <c r="AC54">
        <v>1.025250808112576</v>
      </c>
      <c r="AD54">
        <v>4.9211801149080419</v>
      </c>
      <c r="AE54">
        <v>17.478147033869401</v>
      </c>
      <c r="AF54">
        <v>1.34990818768204</v>
      </c>
      <c r="AG54">
        <v>4.5840307888896842E-2</v>
      </c>
      <c r="AH54">
        <v>12.84552350694695</v>
      </c>
      <c r="AI54">
        <v>0.98162742095585975</v>
      </c>
      <c r="AJ54">
        <v>20.044002180083769</v>
      </c>
      <c r="AK54">
        <v>0</v>
      </c>
      <c r="AL54">
        <v>5.7074090567547059E-2</v>
      </c>
      <c r="AM54">
        <v>19.844952988283659</v>
      </c>
      <c r="AN54">
        <v>0</v>
      </c>
      <c r="AO54">
        <v>13.775171890301131</v>
      </c>
      <c r="AP54">
        <v>0</v>
      </c>
      <c r="AQ54">
        <v>0</v>
      </c>
      <c r="AR54">
        <v>0</v>
      </c>
      <c r="AS54">
        <v>0</v>
      </c>
      <c r="AT54">
        <v>0</v>
      </c>
      <c r="AU54">
        <v>5572.8800450473491</v>
      </c>
      <c r="AW54">
        <f t="shared" si="2"/>
        <v>6.5505256671713604E-4</v>
      </c>
    </row>
    <row r="55" spans="1:49" x14ac:dyDescent="0.25">
      <c r="A55" s="146"/>
      <c r="B55" s="1" t="s">
        <v>16</v>
      </c>
      <c r="C55" s="1">
        <v>14</v>
      </c>
      <c r="D55" s="1" t="s">
        <v>53</v>
      </c>
      <c r="E55">
        <v>19.880451204616289</v>
      </c>
      <c r="F55">
        <v>27.841017314640268</v>
      </c>
      <c r="G55">
        <v>7.7982760138440659</v>
      </c>
      <c r="H55">
        <v>1.5618686676056319</v>
      </c>
      <c r="I55">
        <v>6.153996215443418</v>
      </c>
      <c r="J55">
        <v>8.1177939933017331</v>
      </c>
      <c r="K55">
        <v>0.26263420651418817</v>
      </c>
      <c r="L55">
        <v>4.0512073011986001</v>
      </c>
      <c r="M55">
        <v>12.90839954398699</v>
      </c>
      <c r="N55">
        <v>3.9225012256066178</v>
      </c>
      <c r="O55">
        <v>4.2489338506886476</v>
      </c>
      <c r="P55">
        <v>41.007980080247293</v>
      </c>
      <c r="Q55">
        <v>60.498892085479262</v>
      </c>
      <c r="R55">
        <v>2031.918174440782</v>
      </c>
      <c r="S55">
        <v>0</v>
      </c>
      <c r="T55">
        <v>69.202989740915825</v>
      </c>
      <c r="U55">
        <v>1.6346477891551969</v>
      </c>
      <c r="V55">
        <v>2.221415329848766</v>
      </c>
      <c r="W55">
        <v>256.03715032063877</v>
      </c>
      <c r="X55">
        <v>277.54442666307381</v>
      </c>
      <c r="Y55">
        <v>0.19048680410428831</v>
      </c>
      <c r="Z55">
        <v>1.0782958272827849</v>
      </c>
      <c r="AA55">
        <v>5.8385675609080687E-2</v>
      </c>
      <c r="AB55">
        <v>3.8354906150708281</v>
      </c>
      <c r="AC55">
        <v>8.482583806599811E-2</v>
      </c>
      <c r="AD55">
        <v>0.22095621021265441</v>
      </c>
      <c r="AE55">
        <v>0.61611511996012935</v>
      </c>
      <c r="AF55">
        <v>9.7922432862876579E-2</v>
      </c>
      <c r="AG55">
        <v>0.22199214672883161</v>
      </c>
      <c r="AH55">
        <v>0.53461965044322923</v>
      </c>
      <c r="AI55">
        <v>0.16021216652479589</v>
      </c>
      <c r="AJ55">
        <v>3.0618746073188849</v>
      </c>
      <c r="AK55">
        <v>0</v>
      </c>
      <c r="AL55">
        <v>1.966789927693607E-2</v>
      </c>
      <c r="AM55">
        <v>4.5610581493449853</v>
      </c>
      <c r="AN55">
        <v>0</v>
      </c>
      <c r="AO55">
        <v>1.334609958796078</v>
      </c>
      <c r="AP55">
        <v>962.93012826827919</v>
      </c>
      <c r="AQ55">
        <v>28.974458865442742</v>
      </c>
      <c r="AR55">
        <v>67.40124461047931</v>
      </c>
      <c r="AS55">
        <v>0</v>
      </c>
      <c r="AT55">
        <v>0</v>
      </c>
      <c r="AU55">
        <v>3912.1951008333922</v>
      </c>
      <c r="AW55">
        <f t="shared" si="2"/>
        <v>1.0551104214290441E-4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W56">
        <f t="shared" si="2"/>
        <v>0</v>
      </c>
    </row>
    <row r="57" spans="1:49" x14ac:dyDescent="0.25">
      <c r="A57" s="146"/>
      <c r="B57" s="1" t="s">
        <v>18</v>
      </c>
      <c r="C57" s="1">
        <v>16</v>
      </c>
      <c r="D57" s="1" t="s">
        <v>55</v>
      </c>
      <c r="E57">
        <v>290.27637897596662</v>
      </c>
      <c r="F57">
        <v>605.39535825807457</v>
      </c>
      <c r="G57">
        <v>190.44719213873199</v>
      </c>
      <c r="H57">
        <v>5.1359287823663058</v>
      </c>
      <c r="I57">
        <v>90.525606183963276</v>
      </c>
      <c r="J57">
        <v>173.66953251393889</v>
      </c>
      <c r="K57">
        <v>0.83799881282499733</v>
      </c>
      <c r="L57">
        <v>114.1085193228926</v>
      </c>
      <c r="M57">
        <v>288.36723899379678</v>
      </c>
      <c r="N57">
        <v>11.51130449139802</v>
      </c>
      <c r="O57">
        <v>14.896333851559691</v>
      </c>
      <c r="P57">
        <v>972.00786781084435</v>
      </c>
      <c r="Q57">
        <v>475.41535549959968</v>
      </c>
      <c r="R57">
        <v>220.08842330930469</v>
      </c>
      <c r="S57">
        <v>0</v>
      </c>
      <c r="T57">
        <v>1580.767279780147</v>
      </c>
      <c r="U57">
        <v>6.229223991118678</v>
      </c>
      <c r="V57">
        <v>53.85103896058682</v>
      </c>
      <c r="W57">
        <v>5480.8497249663797</v>
      </c>
      <c r="X57">
        <v>3194.5090226549942</v>
      </c>
      <c r="Y57">
        <v>0.59198609296640436</v>
      </c>
      <c r="Z57">
        <v>160.79749116459831</v>
      </c>
      <c r="AA57">
        <v>1.6787273556475431</v>
      </c>
      <c r="AB57">
        <v>12.303432871471699</v>
      </c>
      <c r="AC57">
        <v>0.26387432346957018</v>
      </c>
      <c r="AD57">
        <v>0.68734377957625037</v>
      </c>
      <c r="AE57">
        <v>1.9212242360540279</v>
      </c>
      <c r="AF57">
        <v>0.30665259715420129</v>
      </c>
      <c r="AG57">
        <v>1.268550481645951</v>
      </c>
      <c r="AH57">
        <v>1.7060320486651459</v>
      </c>
      <c r="AI57">
        <v>0.49869606691147811</v>
      </c>
      <c r="AJ57">
        <v>102.6042344611383</v>
      </c>
      <c r="AK57">
        <v>0</v>
      </c>
      <c r="AL57">
        <v>0.65911967907627145</v>
      </c>
      <c r="AM57">
        <v>34.713419704786801</v>
      </c>
      <c r="AN57">
        <v>0</v>
      </c>
      <c r="AO57">
        <v>4.1467995671413167</v>
      </c>
      <c r="AP57">
        <v>3524.5517049558298</v>
      </c>
      <c r="AQ57">
        <v>1552.732259937181</v>
      </c>
      <c r="AR57">
        <v>330.21304595514147</v>
      </c>
      <c r="AS57">
        <v>0</v>
      </c>
      <c r="AT57">
        <v>0</v>
      </c>
      <c r="AU57">
        <v>19500.533924576939</v>
      </c>
      <c r="AW57">
        <f t="shared" si="2"/>
        <v>2.8114447175478629E-3</v>
      </c>
    </row>
    <row r="58" spans="1:49" x14ac:dyDescent="0.25">
      <c r="A58" s="146"/>
      <c r="B58" s="1" t="s">
        <v>19</v>
      </c>
      <c r="C58" s="1">
        <v>17</v>
      </c>
      <c r="D58" s="1" t="s">
        <v>56</v>
      </c>
      <c r="E58">
        <v>2.045449857137434</v>
      </c>
      <c r="F58">
        <v>2.840133500570273</v>
      </c>
      <c r="G58">
        <v>0.71413559722927922</v>
      </c>
      <c r="H58">
        <v>0.13399499161126191</v>
      </c>
      <c r="I58">
        <v>0.55031763614713114</v>
      </c>
      <c r="J58">
        <v>0.69070524530078936</v>
      </c>
      <c r="K58">
        <v>1.924515670047773</v>
      </c>
      <c r="L58">
        <v>0.34605851606508198</v>
      </c>
      <c r="M58">
        <v>1.07560606343772</v>
      </c>
      <c r="N58">
        <v>0.32908131431159737</v>
      </c>
      <c r="O58">
        <v>0.36278593808631221</v>
      </c>
      <c r="P58">
        <v>4.1655683013010902</v>
      </c>
      <c r="Q58">
        <v>1.1099558588407561</v>
      </c>
      <c r="R58">
        <v>0.16238399174421331</v>
      </c>
      <c r="S58">
        <v>0</v>
      </c>
      <c r="T58">
        <v>0.65611809909120067</v>
      </c>
      <c r="U58">
        <v>6558.3780625612781</v>
      </c>
      <c r="V58">
        <v>0.19057846198075409</v>
      </c>
      <c r="W58">
        <v>7.9882380660692416</v>
      </c>
      <c r="X58">
        <v>1.4387048050807261</v>
      </c>
      <c r="Y58">
        <v>1.612528988035614E-2</v>
      </c>
      <c r="Z58">
        <v>3.150082904420458E-3</v>
      </c>
      <c r="AA58">
        <v>5.1242887485972374E-3</v>
      </c>
      <c r="AB58">
        <v>0.30794893392254252</v>
      </c>
      <c r="AC58">
        <v>7.2636870378328718E-3</v>
      </c>
      <c r="AD58">
        <v>1.8883569106017239E-2</v>
      </c>
      <c r="AE58">
        <v>5.2747500638347197E-2</v>
      </c>
      <c r="AF58">
        <v>8.3940529956853336E-3</v>
      </c>
      <c r="AG58">
        <v>0.84566836062278394</v>
      </c>
      <c r="AH58">
        <v>4.5362028383324197E-2</v>
      </c>
      <c r="AI58">
        <v>1.370575828183624E-2</v>
      </c>
      <c r="AJ58">
        <v>0.32276975293541288</v>
      </c>
      <c r="AK58">
        <v>0</v>
      </c>
      <c r="AL58">
        <v>2.067189965798806E-3</v>
      </c>
      <c r="AM58">
        <v>0.2467586952684204</v>
      </c>
      <c r="AN58">
        <v>0</v>
      </c>
      <c r="AO58">
        <v>0.1142734501228973</v>
      </c>
      <c r="AP58">
        <v>4064.3320333484262</v>
      </c>
      <c r="AQ58">
        <v>1.127971236506597</v>
      </c>
      <c r="AR58">
        <v>1.366855407129473</v>
      </c>
      <c r="AS58">
        <v>0</v>
      </c>
      <c r="AT58">
        <v>0</v>
      </c>
      <c r="AU58">
        <v>10653.939497108209</v>
      </c>
      <c r="AW58">
        <f t="shared" si="2"/>
        <v>5.5535338563369102E-5</v>
      </c>
    </row>
    <row r="59" spans="1:49" x14ac:dyDescent="0.25">
      <c r="A59" s="146"/>
      <c r="B59" s="1" t="s">
        <v>20</v>
      </c>
      <c r="C59" s="1">
        <v>18</v>
      </c>
      <c r="D59" s="1" t="s">
        <v>57</v>
      </c>
      <c r="E59">
        <v>8.3490454142095754</v>
      </c>
      <c r="F59">
        <v>25.231957514059271</v>
      </c>
      <c r="G59">
        <v>10.60866859602244</v>
      </c>
      <c r="H59">
        <v>2.5578554543668002</v>
      </c>
      <c r="I59">
        <v>8.3999393328336058</v>
      </c>
      <c r="J59">
        <v>10.069451206486271</v>
      </c>
      <c r="K59">
        <v>8.7260208118457902E-2</v>
      </c>
      <c r="L59">
        <v>9.5126611618931012</v>
      </c>
      <c r="M59">
        <v>25.103598677696059</v>
      </c>
      <c r="N59">
        <v>3.747170031166827</v>
      </c>
      <c r="O59">
        <v>1.9736429931355011</v>
      </c>
      <c r="P59">
        <v>49.767886213259189</v>
      </c>
      <c r="Q59">
        <v>93.123835137537483</v>
      </c>
      <c r="R59">
        <v>4.8140392561007888</v>
      </c>
      <c r="S59">
        <v>0</v>
      </c>
      <c r="T59">
        <v>10.458498296260659</v>
      </c>
      <c r="U59">
        <v>9.6361131745610642</v>
      </c>
      <c r="V59">
        <v>1297.8165654490319</v>
      </c>
      <c r="W59">
        <v>2230.843568154</v>
      </c>
      <c r="X59">
        <v>90.727339923892643</v>
      </c>
      <c r="Y59">
        <v>6.0907073384500687E-2</v>
      </c>
      <c r="Z59">
        <v>2.82538624372321</v>
      </c>
      <c r="AA59">
        <v>0.14092444853427871</v>
      </c>
      <c r="AB59">
        <v>3.5594883822935279</v>
      </c>
      <c r="AC59">
        <v>2.4861289547192869E-2</v>
      </c>
      <c r="AD59">
        <v>6.4641826467458197E-2</v>
      </c>
      <c r="AE59">
        <v>0.18056660136193409</v>
      </c>
      <c r="AF59">
        <v>2.8737759794530891E-2</v>
      </c>
      <c r="AG59">
        <v>1.2713055139577001E-3</v>
      </c>
      <c r="AH59">
        <v>0.15561612147395101</v>
      </c>
      <c r="AI59">
        <v>4.691823518534502E-2</v>
      </c>
      <c r="AJ59">
        <v>1.4499759955616061</v>
      </c>
      <c r="AK59">
        <v>0</v>
      </c>
      <c r="AL59">
        <v>9.294197256971979E-3</v>
      </c>
      <c r="AM59">
        <v>1.5266303633337741</v>
      </c>
      <c r="AN59">
        <v>0</v>
      </c>
      <c r="AO59">
        <v>0.39110686652933968</v>
      </c>
      <c r="AP59">
        <v>9317.8981012403037</v>
      </c>
      <c r="AQ59">
        <v>5.7894398566773138</v>
      </c>
      <c r="AR59">
        <v>3.1573827369312131</v>
      </c>
      <c r="AS59">
        <v>0</v>
      </c>
      <c r="AT59">
        <v>0</v>
      </c>
      <c r="AU59">
        <v>13230.14034673851</v>
      </c>
      <c r="AW59">
        <f t="shared" si="2"/>
        <v>2.3480179010491737E-4</v>
      </c>
    </row>
    <row r="60" spans="1:49" x14ac:dyDescent="0.25">
      <c r="A60" s="146"/>
      <c r="B60" s="1" t="s">
        <v>21</v>
      </c>
      <c r="C60" s="1">
        <v>19</v>
      </c>
      <c r="D60" s="1" t="s">
        <v>58</v>
      </c>
      <c r="E60">
        <v>1007.459518632043</v>
      </c>
      <c r="F60">
        <v>3841.9633496185088</v>
      </c>
      <c r="G60">
        <v>2690.8653468720222</v>
      </c>
      <c r="H60">
        <v>145.0440451999992</v>
      </c>
      <c r="I60">
        <v>721.33857304533319</v>
      </c>
      <c r="J60">
        <v>1714.03836417863</v>
      </c>
      <c r="K60">
        <v>23.233718170585242</v>
      </c>
      <c r="L60">
        <v>2601.1894507912798</v>
      </c>
      <c r="M60">
        <v>1891.1039077264979</v>
      </c>
      <c r="N60">
        <v>663.45145572230899</v>
      </c>
      <c r="O60">
        <v>340.83611292036983</v>
      </c>
      <c r="P60">
        <v>10682.272803796101</v>
      </c>
      <c r="Q60">
        <v>8599.8405796270144</v>
      </c>
      <c r="R60">
        <v>450.79761757789248</v>
      </c>
      <c r="S60">
        <v>0</v>
      </c>
      <c r="T60">
        <v>1556.318865107361</v>
      </c>
      <c r="U60">
        <v>310.29779107665581</v>
      </c>
      <c r="V60">
        <v>1188.646484197737</v>
      </c>
      <c r="W60">
        <v>65912.007918052608</v>
      </c>
      <c r="X60">
        <v>20384.736483867578</v>
      </c>
      <c r="Y60">
        <v>10.22683445638309</v>
      </c>
      <c r="Z60">
        <v>1772.8261702742891</v>
      </c>
      <c r="AA60">
        <v>38.493358641030987</v>
      </c>
      <c r="AB60">
        <v>512.26590270114184</v>
      </c>
      <c r="AC60">
        <v>6.0361786210111728</v>
      </c>
      <c r="AD60">
        <v>24.583256924653231</v>
      </c>
      <c r="AE60">
        <v>42.602641379028199</v>
      </c>
      <c r="AF60">
        <v>3.3051770902934252</v>
      </c>
      <c r="AG60">
        <v>0.96623233247896911</v>
      </c>
      <c r="AH60">
        <v>29.838574341571132</v>
      </c>
      <c r="AI60">
        <v>7.9661580165742736</v>
      </c>
      <c r="AJ60">
        <v>659.41837576207695</v>
      </c>
      <c r="AK60">
        <v>0</v>
      </c>
      <c r="AL60">
        <v>3.282840259288772</v>
      </c>
      <c r="AM60">
        <v>472.83847632242021</v>
      </c>
      <c r="AN60">
        <v>0</v>
      </c>
      <c r="AO60">
        <v>68.313649741698498</v>
      </c>
      <c r="AP60">
        <v>13615.07666437813</v>
      </c>
      <c r="AQ60">
        <v>3184.3675093055108</v>
      </c>
      <c r="AR60">
        <v>19220.524837428977</v>
      </c>
      <c r="AS60">
        <v>0</v>
      </c>
      <c r="AT60">
        <v>0</v>
      </c>
      <c r="AU60">
        <v>164398.37522415709</v>
      </c>
      <c r="AW60">
        <f t="shared" si="2"/>
        <v>6.4190031804846323E-2</v>
      </c>
    </row>
    <row r="61" spans="1:49" x14ac:dyDescent="0.25">
      <c r="A61" s="146"/>
      <c r="B61" s="1" t="s">
        <v>22</v>
      </c>
      <c r="C61" s="1">
        <v>20</v>
      </c>
      <c r="D61" s="1" t="s">
        <v>59</v>
      </c>
      <c r="E61">
        <v>2.3486318397880228</v>
      </c>
      <c r="F61">
        <v>3.779467354823443</v>
      </c>
      <c r="G61">
        <v>7.6136880326823704</v>
      </c>
      <c r="H61">
        <v>0.33616490019399731</v>
      </c>
      <c r="I61">
        <v>1.026203499378924</v>
      </c>
      <c r="J61">
        <v>0.75420705047494407</v>
      </c>
      <c r="K61">
        <v>5.2216965229541913E-4</v>
      </c>
      <c r="L61">
        <v>2.33179520789691</v>
      </c>
      <c r="M61">
        <v>3.6088796793136071</v>
      </c>
      <c r="N61">
        <v>0.52072219232201888</v>
      </c>
      <c r="O61">
        <v>0.23735280619852461</v>
      </c>
      <c r="P61">
        <v>12.835277716444249</v>
      </c>
      <c r="Q61">
        <v>7.6079269530535694</v>
      </c>
      <c r="R61">
        <v>6.6823687639869931</v>
      </c>
      <c r="S61">
        <v>0</v>
      </c>
      <c r="T61">
        <v>5.8273431202083978</v>
      </c>
      <c r="U61">
        <v>0.55606451812695656</v>
      </c>
      <c r="V61">
        <v>2.8952483166684262</v>
      </c>
      <c r="W61">
        <v>70.323022237738783</v>
      </c>
      <c r="X61">
        <v>49.650716260538722</v>
      </c>
      <c r="Y61">
        <v>6.8212415140446252E-4</v>
      </c>
      <c r="Z61">
        <v>0.35599560845923223</v>
      </c>
      <c r="AA61">
        <v>3.4450599506183323E-2</v>
      </c>
      <c r="AB61">
        <v>0.94369578785793817</v>
      </c>
      <c r="AC61">
        <v>3.3082819949522218E-4</v>
      </c>
      <c r="AD61">
        <v>2.117859521360752E-3</v>
      </c>
      <c r="AE61">
        <v>6.2782764025618252E-3</v>
      </c>
      <c r="AF61">
        <v>3.5923398556928941E-3</v>
      </c>
      <c r="AG61">
        <v>9.8835906724237483E-6</v>
      </c>
      <c r="AH61">
        <v>4.8657208364765073E-2</v>
      </c>
      <c r="AI61">
        <v>7.2343889897195143E-4</v>
      </c>
      <c r="AJ61">
        <v>2.3791723667114328</v>
      </c>
      <c r="AK61">
        <v>0</v>
      </c>
      <c r="AL61">
        <v>1.5137628872538561E-2</v>
      </c>
      <c r="AM61">
        <v>0.66816765992068539</v>
      </c>
      <c r="AN61">
        <v>0</v>
      </c>
      <c r="AO61">
        <v>8.3502309018006586E-3</v>
      </c>
      <c r="AP61">
        <v>420.409853921744</v>
      </c>
      <c r="AQ61">
        <v>5312.076917506115</v>
      </c>
      <c r="AR61">
        <v>0</v>
      </c>
      <c r="AS61">
        <v>0</v>
      </c>
      <c r="AT61">
        <v>0</v>
      </c>
      <c r="AU61">
        <v>5915.8897358885652</v>
      </c>
      <c r="AW61">
        <f t="shared" si="2"/>
        <v>5.7045498002938373E-5</v>
      </c>
    </row>
    <row r="62" spans="1:49" x14ac:dyDescent="0.25">
      <c r="A62" s="146"/>
      <c r="B62" s="1" t="s">
        <v>23</v>
      </c>
      <c r="C62" s="1">
        <v>21</v>
      </c>
      <c r="D62" s="1" t="s">
        <v>60</v>
      </c>
      <c r="E62">
        <v>3.3970505288643073E-2</v>
      </c>
      <c r="F62">
        <v>33.278089390098877</v>
      </c>
      <c r="G62">
        <v>33.669945350800248</v>
      </c>
      <c r="H62">
        <v>4.4672667147874936</v>
      </c>
      <c r="I62">
        <v>35.152068714935247</v>
      </c>
      <c r="J62">
        <v>0.16567688760152871</v>
      </c>
      <c r="K62">
        <v>0.2316166517687937</v>
      </c>
      <c r="L62">
        <v>3.2580096831501222</v>
      </c>
      <c r="M62">
        <v>35.343275268891148</v>
      </c>
      <c r="N62">
        <v>364.84227542251779</v>
      </c>
      <c r="O62">
        <v>1.351202850750542E-2</v>
      </c>
      <c r="P62">
        <v>53.112089551915552</v>
      </c>
      <c r="Q62">
        <v>1.6215784258158381E-2</v>
      </c>
      <c r="R62">
        <v>0</v>
      </c>
      <c r="S62">
        <v>0</v>
      </c>
      <c r="T62">
        <v>1.740133655304222E-3</v>
      </c>
      <c r="U62">
        <v>0</v>
      </c>
      <c r="V62">
        <v>0</v>
      </c>
      <c r="W62">
        <v>0.24214477953380931</v>
      </c>
      <c r="X62">
        <v>2.640433339987859</v>
      </c>
      <c r="Y62">
        <v>56.078626161873757</v>
      </c>
      <c r="Z62">
        <v>0.91334605426691284</v>
      </c>
      <c r="AA62">
        <v>4.8271618576657543E-2</v>
      </c>
      <c r="AB62">
        <v>0.48744353203070973</v>
      </c>
      <c r="AC62">
        <v>0.33646398030628982</v>
      </c>
      <c r="AD62">
        <v>2.6585286440669429</v>
      </c>
      <c r="AE62">
        <v>358.84680695152042</v>
      </c>
      <c r="AF62">
        <v>1.50821134161517E-5</v>
      </c>
      <c r="AG62">
        <v>0</v>
      </c>
      <c r="AH62">
        <v>1.2245352816856291E-4</v>
      </c>
      <c r="AI62">
        <v>0.62020365207712158</v>
      </c>
      <c r="AJ62">
        <v>158.1710035542612</v>
      </c>
      <c r="AK62">
        <v>0</v>
      </c>
      <c r="AL62">
        <v>1.0154355664363379</v>
      </c>
      <c r="AM62">
        <v>4.5484228539577981E-2</v>
      </c>
      <c r="AN62">
        <v>0</v>
      </c>
      <c r="AO62">
        <v>72.481976258682721</v>
      </c>
      <c r="AP62">
        <v>3.5488647308724501</v>
      </c>
      <c r="AQ62">
        <v>0</v>
      </c>
      <c r="AR62">
        <v>0</v>
      </c>
      <c r="AS62">
        <v>0</v>
      </c>
      <c r="AT62">
        <v>0</v>
      </c>
      <c r="AU62">
        <v>1221.7209226768509</v>
      </c>
      <c r="AW62">
        <f t="shared" si="2"/>
        <v>8.5351793900707412E-5</v>
      </c>
    </row>
    <row r="63" spans="1:49" x14ac:dyDescent="0.25">
      <c r="A63" s="146"/>
      <c r="B63" s="1" t="s">
        <v>24</v>
      </c>
      <c r="C63" s="1">
        <v>22</v>
      </c>
      <c r="D63" s="1" t="s">
        <v>61</v>
      </c>
      <c r="E63">
        <v>306.78289009558199</v>
      </c>
      <c r="F63">
        <v>651.09591158563308</v>
      </c>
      <c r="G63">
        <v>25.648417167093701</v>
      </c>
      <c r="H63">
        <v>17.349120230443908</v>
      </c>
      <c r="I63">
        <v>254.89813369021121</v>
      </c>
      <c r="J63">
        <v>214.8591986534816</v>
      </c>
      <c r="K63">
        <v>0.15232563975700389</v>
      </c>
      <c r="L63">
        <v>1.740287626287375</v>
      </c>
      <c r="M63">
        <v>1130.9914181493541</v>
      </c>
      <c r="N63">
        <v>2.1551904737891512</v>
      </c>
      <c r="O63">
        <v>1.7794036787547489</v>
      </c>
      <c r="P63">
        <v>65.335157221751672</v>
      </c>
      <c r="Q63">
        <v>738.79568637634713</v>
      </c>
      <c r="R63">
        <v>267.10640869062462</v>
      </c>
      <c r="S63">
        <v>0</v>
      </c>
      <c r="T63">
        <v>902.21003636022522</v>
      </c>
      <c r="U63">
        <v>13.038862086332889</v>
      </c>
      <c r="V63">
        <v>592.99152948856863</v>
      </c>
      <c r="W63">
        <v>1441.6021135236219</v>
      </c>
      <c r="X63">
        <v>259.76388281993462</v>
      </c>
      <c r="Y63">
        <v>1.850390369080705E-3</v>
      </c>
      <c r="Z63">
        <v>15596.347018504761</v>
      </c>
      <c r="AA63">
        <v>2.4665689822842118E-2</v>
      </c>
      <c r="AB63">
        <v>3.3934496635022811</v>
      </c>
      <c r="AC63">
        <v>7.1949860683488701E-2</v>
      </c>
      <c r="AD63">
        <v>3.3396205168719321E-2</v>
      </c>
      <c r="AE63">
        <v>9.7674756656971118E-2</v>
      </c>
      <c r="AF63">
        <v>1.2675520173911031E-2</v>
      </c>
      <c r="AG63">
        <v>3.5095064212600212E-5</v>
      </c>
      <c r="AH63">
        <v>1.208534306857203</v>
      </c>
      <c r="AI63">
        <v>2.1455107407837501E-2</v>
      </c>
      <c r="AJ63">
        <v>496.54083260708899</v>
      </c>
      <c r="AK63">
        <v>0</v>
      </c>
      <c r="AL63">
        <v>3.186579066874657</v>
      </c>
      <c r="AM63">
        <v>6.4535467156057553</v>
      </c>
      <c r="AN63">
        <v>0</v>
      </c>
      <c r="AO63">
        <v>1.838316835237932</v>
      </c>
      <c r="AP63">
        <v>8747.5390938979381</v>
      </c>
      <c r="AQ63">
        <v>0</v>
      </c>
      <c r="AR63">
        <v>0</v>
      </c>
      <c r="AS63">
        <v>0</v>
      </c>
      <c r="AT63">
        <v>0</v>
      </c>
      <c r="AU63">
        <v>31745.067047781009</v>
      </c>
      <c r="AW63">
        <f t="shared" si="2"/>
        <v>4.6290898197533805E-5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W64">
        <f t="shared" si="2"/>
        <v>0</v>
      </c>
    </row>
    <row r="65" spans="1:49" x14ac:dyDescent="0.25">
      <c r="A65" s="146"/>
      <c r="B65" s="1" t="s">
        <v>26</v>
      </c>
      <c r="C65" s="1">
        <v>24</v>
      </c>
      <c r="D65" s="1" t="s">
        <v>63</v>
      </c>
      <c r="E65">
        <v>7.5071125793661458E-2</v>
      </c>
      <c r="F65">
        <v>0.12502621601576419</v>
      </c>
      <c r="G65">
        <v>4.9544903431948693E-2</v>
      </c>
      <c r="H65">
        <v>3.2510374458518902E-3</v>
      </c>
      <c r="I65">
        <v>3.4591115486540973E-2</v>
      </c>
      <c r="J65">
        <v>7.5472554562513686E-2</v>
      </c>
      <c r="K65">
        <v>3.0408744039131042E-4</v>
      </c>
      <c r="L65">
        <v>4.8797008974583667E-2</v>
      </c>
      <c r="M65">
        <v>0.1000958225523518</v>
      </c>
      <c r="N65">
        <v>7.9923348325165983E-2</v>
      </c>
      <c r="O65">
        <v>4.5863054451576873E-2</v>
      </c>
      <c r="P65">
        <v>0.1753814389410738</v>
      </c>
      <c r="Q65">
        <v>0.104275532081003</v>
      </c>
      <c r="R65">
        <v>1.9003300377102291E-2</v>
      </c>
      <c r="S65">
        <v>0</v>
      </c>
      <c r="T65">
        <v>5.6501005124861198E-2</v>
      </c>
      <c r="U65">
        <v>0</v>
      </c>
      <c r="V65">
        <v>0</v>
      </c>
      <c r="W65">
        <v>0.5832258050168122</v>
      </c>
      <c r="X65">
        <v>0.17602035660864621</v>
      </c>
      <c r="Y65">
        <v>0</v>
      </c>
      <c r="Z65">
        <v>2.053567579089521E-2</v>
      </c>
      <c r="AA65">
        <v>7.2239007158396917E-4</v>
      </c>
      <c r="AB65">
        <v>0.6982761057118485</v>
      </c>
      <c r="AC65">
        <v>0</v>
      </c>
      <c r="AD65">
        <v>0</v>
      </c>
      <c r="AE65">
        <v>0</v>
      </c>
      <c r="AF65">
        <v>0</v>
      </c>
      <c r="AG65">
        <v>0</v>
      </c>
      <c r="AH65">
        <v>2.7564847491730461E-6</v>
      </c>
      <c r="AI65">
        <v>0</v>
      </c>
      <c r="AJ65">
        <v>1.3283080236568599E-5</v>
      </c>
      <c r="AK65">
        <v>0</v>
      </c>
      <c r="AL65">
        <v>0</v>
      </c>
      <c r="AM65">
        <v>2.1668432789549979E-2</v>
      </c>
      <c r="AN65">
        <v>0</v>
      </c>
      <c r="AO65">
        <v>0</v>
      </c>
      <c r="AP65">
        <v>1.4379632409782481</v>
      </c>
      <c r="AQ65">
        <v>0</v>
      </c>
      <c r="AR65">
        <v>0</v>
      </c>
      <c r="AS65">
        <v>0</v>
      </c>
      <c r="AT65">
        <v>0</v>
      </c>
      <c r="AU65">
        <v>3.931529597536962</v>
      </c>
      <c r="AW65">
        <f t="shared" si="2"/>
        <v>1.2009499755242663E-6</v>
      </c>
    </row>
    <row r="66" spans="1:49" x14ac:dyDescent="0.25">
      <c r="A66" s="146"/>
      <c r="B66" s="1" t="s">
        <v>27</v>
      </c>
      <c r="C66" s="1">
        <v>25</v>
      </c>
      <c r="D66" s="1" t="s">
        <v>64</v>
      </c>
      <c r="E66">
        <v>2.01877914448823E-3</v>
      </c>
      <c r="F66">
        <v>3.3670664960063859E-3</v>
      </c>
      <c r="G66">
        <v>1.335139272421065E-3</v>
      </c>
      <c r="H66">
        <v>8.7364959635019519E-5</v>
      </c>
      <c r="I66">
        <v>9.3097919146300557E-4</v>
      </c>
      <c r="J66">
        <v>2.0308494203629761E-3</v>
      </c>
      <c r="K66">
        <v>7.6355042088288438E-6</v>
      </c>
      <c r="L66">
        <v>1.314346426112263E-3</v>
      </c>
      <c r="M66">
        <v>2.6966499551299922E-3</v>
      </c>
      <c r="N66">
        <v>2.1502886275565208E-3</v>
      </c>
      <c r="O66">
        <v>3.458984578841402</v>
      </c>
      <c r="P66">
        <v>4.5870594498895311E-3</v>
      </c>
      <c r="Q66">
        <v>2.8226437074163752E-3</v>
      </c>
      <c r="R66">
        <v>5.1157980116469683E-4</v>
      </c>
      <c r="S66">
        <v>0</v>
      </c>
      <c r="T66">
        <v>1.5217357097954899E-3</v>
      </c>
      <c r="U66">
        <v>0</v>
      </c>
      <c r="V66">
        <v>0</v>
      </c>
      <c r="W66">
        <v>2.2512681249249569E-2</v>
      </c>
      <c r="X66">
        <v>0.94152804346688812</v>
      </c>
      <c r="Y66">
        <v>0</v>
      </c>
      <c r="Z66">
        <v>4.1164536515532184</v>
      </c>
      <c r="AA66">
        <v>1.9457562193726719E-5</v>
      </c>
      <c r="AB66">
        <v>1.8785627628233981E-2</v>
      </c>
      <c r="AC66">
        <v>0</v>
      </c>
      <c r="AD66">
        <v>0</v>
      </c>
      <c r="AE66">
        <v>0</v>
      </c>
      <c r="AF66">
        <v>0</v>
      </c>
      <c r="AG66">
        <v>0</v>
      </c>
      <c r="AH66">
        <v>0</v>
      </c>
      <c r="AI66">
        <v>0</v>
      </c>
      <c r="AJ66">
        <v>0</v>
      </c>
      <c r="AK66">
        <v>0</v>
      </c>
      <c r="AL66">
        <v>0</v>
      </c>
      <c r="AM66">
        <v>5.8112651074419873E-4</v>
      </c>
      <c r="AN66">
        <v>0</v>
      </c>
      <c r="AO66">
        <v>0</v>
      </c>
      <c r="AP66">
        <v>3.875648139376036E-2</v>
      </c>
      <c r="AQ66">
        <v>0</v>
      </c>
      <c r="AR66">
        <v>0</v>
      </c>
      <c r="AS66">
        <v>0</v>
      </c>
      <c r="AT66">
        <v>0</v>
      </c>
      <c r="AU66">
        <v>8.6230037658713385</v>
      </c>
      <c r="AW66">
        <f t="shared" si="2"/>
        <v>3.233398605694754E-8</v>
      </c>
    </row>
    <row r="67" spans="1:49" x14ac:dyDescent="0.25">
      <c r="A67" s="146"/>
      <c r="B67" s="1" t="s">
        <v>28</v>
      </c>
      <c r="C67" s="1">
        <v>26</v>
      </c>
      <c r="D67" s="1" t="s">
        <v>65</v>
      </c>
      <c r="E67">
        <v>0.17668920994381529</v>
      </c>
      <c r="F67">
        <v>0.29427866203331432</v>
      </c>
      <c r="G67">
        <v>0.116623820551967</v>
      </c>
      <c r="H67">
        <v>7.6489810406623181E-3</v>
      </c>
      <c r="I67">
        <v>8.1406417045632312E-2</v>
      </c>
      <c r="J67">
        <v>0.1776103790317001</v>
      </c>
      <c r="K67">
        <v>6.7358970842292681E-4</v>
      </c>
      <c r="L67">
        <v>0.11485382854443919</v>
      </c>
      <c r="M67">
        <v>0.23560468354942471</v>
      </c>
      <c r="N67">
        <v>0.1880859720286383</v>
      </c>
      <c r="O67">
        <v>2.9252412395177139E-2</v>
      </c>
      <c r="P67">
        <v>0.40089195932158239</v>
      </c>
      <c r="Q67">
        <v>0.24545456760205869</v>
      </c>
      <c r="R67">
        <v>4.4724109256531933E-2</v>
      </c>
      <c r="S67">
        <v>0</v>
      </c>
      <c r="T67">
        <v>0.13298502412019911</v>
      </c>
      <c r="U67">
        <v>0</v>
      </c>
      <c r="V67">
        <v>0</v>
      </c>
      <c r="W67">
        <v>1.372684772683795</v>
      </c>
      <c r="X67">
        <v>0.41429960970169571</v>
      </c>
      <c r="Y67">
        <v>0</v>
      </c>
      <c r="Z67">
        <v>4.8317128001801893E-2</v>
      </c>
      <c r="AA67">
        <v>1.700294087417285E-3</v>
      </c>
      <c r="AB67">
        <v>1.643207069116315</v>
      </c>
      <c r="AC67">
        <v>0</v>
      </c>
      <c r="AD67">
        <v>0</v>
      </c>
      <c r="AE67">
        <v>0</v>
      </c>
      <c r="AF67">
        <v>0</v>
      </c>
      <c r="AG67">
        <v>0</v>
      </c>
      <c r="AH67">
        <v>6.4878678940190709E-6</v>
      </c>
      <c r="AI67">
        <v>0</v>
      </c>
      <c r="AJ67">
        <v>2.7185324878101571E-5</v>
      </c>
      <c r="AK67">
        <v>0</v>
      </c>
      <c r="AL67">
        <v>0</v>
      </c>
      <c r="AM67">
        <v>5.0963681235304738E-2</v>
      </c>
      <c r="AN67">
        <v>0</v>
      </c>
      <c r="AO67">
        <v>0</v>
      </c>
      <c r="AP67">
        <v>68.260373080374833</v>
      </c>
      <c r="AQ67">
        <v>0</v>
      </c>
      <c r="AR67">
        <v>0</v>
      </c>
      <c r="AS67">
        <v>0</v>
      </c>
      <c r="AT67">
        <v>0</v>
      </c>
      <c r="AU67">
        <v>74.038362924567508</v>
      </c>
      <c r="AW67">
        <f t="shared" si="2"/>
        <v>2.8256527909393561E-6</v>
      </c>
    </row>
    <row r="68" spans="1:49" x14ac:dyDescent="0.25">
      <c r="A68" s="146"/>
      <c r="B68" s="1" t="s">
        <v>29</v>
      </c>
      <c r="C68" s="1">
        <v>27</v>
      </c>
      <c r="D68" s="1" t="s">
        <v>66</v>
      </c>
      <c r="E68">
        <v>9.6210559371284435E-2</v>
      </c>
      <c r="F68">
        <v>0.16027983615634389</v>
      </c>
      <c r="G68">
        <v>6.3548792940509538E-2</v>
      </c>
      <c r="H68">
        <v>4.1560506966230887E-3</v>
      </c>
      <c r="I68">
        <v>4.4300930861337857E-2</v>
      </c>
      <c r="J68">
        <v>9.6634816088016162E-2</v>
      </c>
      <c r="K68">
        <v>3.6257601910434439E-4</v>
      </c>
      <c r="L68">
        <v>6.2553185452963692E-2</v>
      </c>
      <c r="M68">
        <v>0.12834593576196321</v>
      </c>
      <c r="N68">
        <v>0.1023393124483986</v>
      </c>
      <c r="O68">
        <v>13.73469016485366</v>
      </c>
      <c r="P68">
        <v>0.21830972024062381</v>
      </c>
      <c r="Q68">
        <v>0.13375000912655019</v>
      </c>
      <c r="R68">
        <v>2.4344873354703291E-2</v>
      </c>
      <c r="S68">
        <v>0</v>
      </c>
      <c r="T68">
        <v>7.2422278749163696E-2</v>
      </c>
      <c r="U68">
        <v>0</v>
      </c>
      <c r="V68">
        <v>0</v>
      </c>
      <c r="W68">
        <v>0.74750114210959562</v>
      </c>
      <c r="X68">
        <v>0.22563920107282781</v>
      </c>
      <c r="Y68">
        <v>0</v>
      </c>
      <c r="Z68">
        <v>2.626299882964039E-2</v>
      </c>
      <c r="AA68">
        <v>9.2603630159240023E-4</v>
      </c>
      <c r="AB68">
        <v>0.89385997746952239</v>
      </c>
      <c r="AC68">
        <v>0</v>
      </c>
      <c r="AD68">
        <v>0</v>
      </c>
      <c r="AE68">
        <v>0</v>
      </c>
      <c r="AF68">
        <v>0</v>
      </c>
      <c r="AG68">
        <v>0</v>
      </c>
      <c r="AH68">
        <v>3.5332200201229491E-6</v>
      </c>
      <c r="AI68">
        <v>0</v>
      </c>
      <c r="AJ68">
        <v>8.5753466844778483E-5</v>
      </c>
      <c r="AK68">
        <v>0</v>
      </c>
      <c r="AL68">
        <v>0</v>
      </c>
      <c r="AM68">
        <v>2.7633930608607599E-2</v>
      </c>
      <c r="AN68">
        <v>0</v>
      </c>
      <c r="AO68">
        <v>0</v>
      </c>
      <c r="AP68">
        <v>1.8447544902398787</v>
      </c>
      <c r="AQ68">
        <v>0</v>
      </c>
      <c r="AR68">
        <v>0</v>
      </c>
      <c r="AS68">
        <v>0</v>
      </c>
      <c r="AT68">
        <v>0</v>
      </c>
      <c r="AU68">
        <v>18.70891610543978</v>
      </c>
      <c r="AW68">
        <f t="shared" si="2"/>
        <v>1.5388390019113019E-6</v>
      </c>
    </row>
    <row r="69" spans="1:49" x14ac:dyDescent="0.25">
      <c r="A69" s="146"/>
      <c r="B69" s="1" t="s">
        <v>30</v>
      </c>
      <c r="C69" s="1">
        <v>28</v>
      </c>
      <c r="D69" s="1" t="s">
        <v>67</v>
      </c>
      <c r="E69">
        <v>1.8198884308547408E-2</v>
      </c>
      <c r="F69">
        <v>3.0278677054363851E-2</v>
      </c>
      <c r="G69">
        <v>1.197756439295738E-2</v>
      </c>
      <c r="H69">
        <v>7.9476555061095636E-4</v>
      </c>
      <c r="I69">
        <v>8.405159613019797E-3</v>
      </c>
      <c r="J69">
        <v>1.8353409633510849E-2</v>
      </c>
      <c r="K69">
        <v>7.7637390066976171E-5</v>
      </c>
      <c r="L69">
        <v>1.18197397853874E-2</v>
      </c>
      <c r="M69">
        <v>2.4224919264131929E-2</v>
      </c>
      <c r="N69">
        <v>1.9432127129841159E-2</v>
      </c>
      <c r="O69">
        <v>1.1167507288525049E-2</v>
      </c>
      <c r="P69">
        <v>4.1278212072909951E-2</v>
      </c>
      <c r="Q69">
        <v>2.5208180813242342E-2</v>
      </c>
      <c r="R69">
        <v>4.612898675930119E-3</v>
      </c>
      <c r="S69">
        <v>0</v>
      </c>
      <c r="T69">
        <v>1.369007913227728E-2</v>
      </c>
      <c r="U69">
        <v>0</v>
      </c>
      <c r="V69">
        <v>0</v>
      </c>
      <c r="W69">
        <v>0.14135065568166899</v>
      </c>
      <c r="X69">
        <v>4.2637640290119912E-2</v>
      </c>
      <c r="Y69">
        <v>0</v>
      </c>
      <c r="Z69">
        <v>5.014190952011369E-3</v>
      </c>
      <c r="AA69">
        <v>1.749792012511353E-4</v>
      </c>
      <c r="AB69">
        <v>0.169941121010102</v>
      </c>
      <c r="AC69">
        <v>0</v>
      </c>
      <c r="AD69">
        <v>0</v>
      </c>
      <c r="AE69">
        <v>0</v>
      </c>
      <c r="AF69">
        <v>0</v>
      </c>
      <c r="AG69">
        <v>0</v>
      </c>
      <c r="AH69">
        <v>0</v>
      </c>
      <c r="AI69">
        <v>0</v>
      </c>
      <c r="AJ69">
        <v>8.5256858937511877E-6</v>
      </c>
      <c r="AK69">
        <v>0</v>
      </c>
      <c r="AL69">
        <v>0</v>
      </c>
      <c r="AM69">
        <v>5.3397691095417787E-3</v>
      </c>
      <c r="AN69">
        <v>0</v>
      </c>
      <c r="AO69">
        <v>0</v>
      </c>
      <c r="AP69">
        <v>0.34740851840705045</v>
      </c>
      <c r="AQ69">
        <v>0</v>
      </c>
      <c r="AR69">
        <v>0</v>
      </c>
      <c r="AS69">
        <v>0</v>
      </c>
      <c r="AT69">
        <v>0</v>
      </c>
      <c r="AU69">
        <v>0.95139516244296185</v>
      </c>
      <c r="AW69">
        <f t="shared" si="2"/>
        <v>2.9099461867224744E-7</v>
      </c>
    </row>
    <row r="70" spans="1:49" x14ac:dyDescent="0.25">
      <c r="A70" s="146"/>
      <c r="B70" s="1" t="s">
        <v>31</v>
      </c>
      <c r="C70" s="1">
        <v>29</v>
      </c>
      <c r="D70" s="1" t="s">
        <v>68</v>
      </c>
      <c r="E70">
        <v>2.0345295692515E-4</v>
      </c>
      <c r="F70">
        <v>3.419147181120315E-4</v>
      </c>
      <c r="G70">
        <v>1.3586965271598949E-4</v>
      </c>
      <c r="H70">
        <v>9.0684210133586974E-6</v>
      </c>
      <c r="I70">
        <v>8.9656020377692599E-5</v>
      </c>
      <c r="J70">
        <v>2.088396383467449E-4</v>
      </c>
      <c r="K70">
        <v>0</v>
      </c>
      <c r="L70">
        <v>1.3421649268091469E-4</v>
      </c>
      <c r="M70">
        <v>2.7495841087194308E-4</v>
      </c>
      <c r="N70">
        <v>2.2104241053595041E-4</v>
      </c>
      <c r="O70">
        <v>1.2372368257735649E-4</v>
      </c>
      <c r="P70">
        <v>4.7138516131694732E-4</v>
      </c>
      <c r="Q70">
        <v>2.8594991569741131E-4</v>
      </c>
      <c r="R70">
        <v>5.2439650048904391E-5</v>
      </c>
      <c r="S70">
        <v>0</v>
      </c>
      <c r="T70">
        <v>1.5548014571400509E-4</v>
      </c>
      <c r="U70">
        <v>0</v>
      </c>
      <c r="V70">
        <v>0</v>
      </c>
      <c r="W70">
        <v>1.58643557503408E-3</v>
      </c>
      <c r="X70">
        <v>4.8417171450342299E-4</v>
      </c>
      <c r="Y70">
        <v>0</v>
      </c>
      <c r="Z70">
        <v>5.6161124861834529E-5</v>
      </c>
      <c r="AA70">
        <v>1.3994171954675761E-6</v>
      </c>
      <c r="AB70">
        <v>1.934503675924547E-3</v>
      </c>
      <c r="AC70">
        <v>0</v>
      </c>
      <c r="AD70">
        <v>0</v>
      </c>
      <c r="AE70">
        <v>0</v>
      </c>
      <c r="AF70">
        <v>0</v>
      </c>
      <c r="AG70">
        <v>0</v>
      </c>
      <c r="AH70">
        <v>0</v>
      </c>
      <c r="AI70">
        <v>0</v>
      </c>
      <c r="AJ70">
        <v>0</v>
      </c>
      <c r="AK70">
        <v>0</v>
      </c>
      <c r="AL70">
        <v>0</v>
      </c>
      <c r="AM70">
        <v>5.0146794566621453E-5</v>
      </c>
      <c r="AN70">
        <v>0</v>
      </c>
      <c r="AO70">
        <v>0</v>
      </c>
      <c r="AP70">
        <v>3.9395708979480509E-3</v>
      </c>
      <c r="AQ70">
        <v>0</v>
      </c>
      <c r="AR70">
        <v>0</v>
      </c>
      <c r="AS70">
        <v>0</v>
      </c>
      <c r="AT70">
        <v>0</v>
      </c>
      <c r="AU70">
        <v>1.076038647696842E-2</v>
      </c>
      <c r="AW70">
        <f t="shared" si="2"/>
        <v>3.2827636319529939E-9</v>
      </c>
    </row>
    <row r="71" spans="1:49" x14ac:dyDescent="0.25">
      <c r="A71" s="146"/>
      <c r="B71" s="1" t="s">
        <v>32</v>
      </c>
      <c r="C71" s="1">
        <v>30</v>
      </c>
      <c r="D71" s="1" t="s">
        <v>69</v>
      </c>
      <c r="E71">
        <v>0.1044303000983513</v>
      </c>
      <c r="F71">
        <v>0.19289281948801881</v>
      </c>
      <c r="G71">
        <v>7.1046163321312528E-2</v>
      </c>
      <c r="H71">
        <v>2.8347021552036649E-2</v>
      </c>
      <c r="I71">
        <v>0.16767184362274401</v>
      </c>
      <c r="J71">
        <v>0.18051242165559439</v>
      </c>
      <c r="K71">
        <v>1.6348404028455971E-2</v>
      </c>
      <c r="L71">
        <v>0.25664739827846061</v>
      </c>
      <c r="M71">
        <v>0.20960809402356251</v>
      </c>
      <c r="N71">
        <v>0.23482939922119719</v>
      </c>
      <c r="O71">
        <v>0.2443528226248432</v>
      </c>
      <c r="P71">
        <v>0.64488136978403743</v>
      </c>
      <c r="Q71">
        <v>0.13480751030262561</v>
      </c>
      <c r="R71">
        <v>1.7203315055262701E-2</v>
      </c>
      <c r="S71">
        <v>0</v>
      </c>
      <c r="T71">
        <v>4.0968426618951843E-2</v>
      </c>
      <c r="U71">
        <v>0</v>
      </c>
      <c r="V71">
        <v>0</v>
      </c>
      <c r="W71">
        <v>0.70949865564083403</v>
      </c>
      <c r="X71">
        <v>0.2981084727166563</v>
      </c>
      <c r="Y71">
        <v>2.715925552090193E-4</v>
      </c>
      <c r="Z71">
        <v>0.18971345530859049</v>
      </c>
      <c r="AA71">
        <v>3.8028262531626241E-3</v>
      </c>
      <c r="AB71">
        <v>0.92595042857589782</v>
      </c>
      <c r="AC71">
        <v>8.5706654210292299E-5</v>
      </c>
      <c r="AD71">
        <v>3.4035581269274343E-4</v>
      </c>
      <c r="AE71">
        <v>1.7852217095514699E-3</v>
      </c>
      <c r="AF71">
        <v>1.6069640595644081E-5</v>
      </c>
      <c r="AG71">
        <v>0</v>
      </c>
      <c r="AH71">
        <v>9.1424332176380489E-5</v>
      </c>
      <c r="AI71">
        <v>6.0709934136820371E-5</v>
      </c>
      <c r="AJ71">
        <v>0.1089134601071011</v>
      </c>
      <c r="AK71">
        <v>0</v>
      </c>
      <c r="AL71">
        <v>4.5179765474633618E-4</v>
      </c>
      <c r="AM71">
        <v>5.7513617401486221E-3</v>
      </c>
      <c r="AN71">
        <v>0</v>
      </c>
      <c r="AO71">
        <v>1.492736511369927E-2</v>
      </c>
      <c r="AP71">
        <v>0</v>
      </c>
      <c r="AQ71">
        <v>0</v>
      </c>
      <c r="AR71">
        <v>0</v>
      </c>
      <c r="AS71">
        <v>0</v>
      </c>
      <c r="AT71">
        <v>0</v>
      </c>
      <c r="AU71">
        <v>4.8043162134248636</v>
      </c>
      <c r="AW71">
        <f t="shared" si="2"/>
        <v>6.6771279265920649E-6</v>
      </c>
    </row>
    <row r="72" spans="1:49" x14ac:dyDescent="0.25">
      <c r="A72" s="146"/>
      <c r="B72" s="1" t="s">
        <v>33</v>
      </c>
      <c r="C72" s="1">
        <v>31</v>
      </c>
      <c r="D72" s="1" t="s">
        <v>70</v>
      </c>
      <c r="E72">
        <v>1.9243355196043321E-2</v>
      </c>
      <c r="F72">
        <v>3.2048904441215047E-2</v>
      </c>
      <c r="G72">
        <v>1.2701086255354811E-2</v>
      </c>
      <c r="H72">
        <v>8.3315635012530369E-4</v>
      </c>
      <c r="I72">
        <v>8.8663289589533765E-3</v>
      </c>
      <c r="J72">
        <v>1.934454412646237E-2</v>
      </c>
      <c r="K72">
        <v>7.3408125665982475E-5</v>
      </c>
      <c r="L72">
        <v>1.250867055761617E-2</v>
      </c>
      <c r="M72">
        <v>2.5659272194441449E-2</v>
      </c>
      <c r="N72">
        <v>2.0485445300086561E-2</v>
      </c>
      <c r="O72">
        <v>0.68045911569504425</v>
      </c>
      <c r="P72">
        <v>4.3661260762724328E-2</v>
      </c>
      <c r="Q72">
        <v>2.673157680184517E-2</v>
      </c>
      <c r="R72">
        <v>4.8710283979262574E-3</v>
      </c>
      <c r="S72">
        <v>0</v>
      </c>
      <c r="T72">
        <v>1.448339345470696E-2</v>
      </c>
      <c r="U72">
        <v>0</v>
      </c>
      <c r="V72">
        <v>0</v>
      </c>
      <c r="W72">
        <v>0.14950147710042039</v>
      </c>
      <c r="X72">
        <v>4.5121176873233887E-2</v>
      </c>
      <c r="Y72">
        <v>0</v>
      </c>
      <c r="Z72">
        <v>5.2620851154985201E-3</v>
      </c>
      <c r="AA72">
        <v>1.8517814185291199E-4</v>
      </c>
      <c r="AB72">
        <v>0.17897295842725611</v>
      </c>
      <c r="AC72">
        <v>0</v>
      </c>
      <c r="AD72">
        <v>0</v>
      </c>
      <c r="AE72">
        <v>0</v>
      </c>
      <c r="AF72">
        <v>0</v>
      </c>
      <c r="AG72">
        <v>0</v>
      </c>
      <c r="AH72">
        <v>0</v>
      </c>
      <c r="AI72">
        <v>0</v>
      </c>
      <c r="AJ72">
        <v>3.0474294409551829E-6</v>
      </c>
      <c r="AK72">
        <v>0</v>
      </c>
      <c r="AL72">
        <v>0</v>
      </c>
      <c r="AM72">
        <v>5.5517956160062738E-3</v>
      </c>
      <c r="AN72">
        <v>0</v>
      </c>
      <c r="AO72">
        <v>0</v>
      </c>
      <c r="AP72">
        <v>0.36863577447102919</v>
      </c>
      <c r="AQ72">
        <v>0</v>
      </c>
      <c r="AR72">
        <v>0</v>
      </c>
      <c r="AS72">
        <v>0</v>
      </c>
      <c r="AT72">
        <v>0</v>
      </c>
      <c r="AU72">
        <v>1.67520403979295</v>
      </c>
      <c r="AW72">
        <f t="shared" si="2"/>
        <v>3.0774154122806257E-7</v>
      </c>
    </row>
    <row r="73" spans="1:49" x14ac:dyDescent="0.25">
      <c r="A73" s="146"/>
      <c r="B73" s="1" t="s">
        <v>34</v>
      </c>
      <c r="C73" s="1">
        <v>32</v>
      </c>
      <c r="D73" s="1" t="s">
        <v>71</v>
      </c>
      <c r="E73">
        <v>7.016900258902715</v>
      </c>
      <c r="F73">
        <v>79.563107754727369</v>
      </c>
      <c r="G73">
        <v>20.77610446108843</v>
      </c>
      <c r="H73">
        <v>46.502836267097948</v>
      </c>
      <c r="I73">
        <v>68.946305265597957</v>
      </c>
      <c r="J73">
        <v>40.24471675049984</v>
      </c>
      <c r="K73">
        <v>142.41269195304369</v>
      </c>
      <c r="L73">
        <v>663.41604088993483</v>
      </c>
      <c r="M73">
        <v>222.5276858377743</v>
      </c>
      <c r="N73">
        <v>116.5932085201749</v>
      </c>
      <c r="O73">
        <v>56.060944155064853</v>
      </c>
      <c r="P73">
        <v>159.3417220605736</v>
      </c>
      <c r="Q73">
        <v>11.58040682774867</v>
      </c>
      <c r="R73">
        <v>0</v>
      </c>
      <c r="S73">
        <v>0</v>
      </c>
      <c r="T73">
        <v>24.26353419756159</v>
      </c>
      <c r="U73">
        <v>7.3966538052627477</v>
      </c>
      <c r="V73">
        <v>7.0784606705621673</v>
      </c>
      <c r="W73">
        <v>269.29365421597441</v>
      </c>
      <c r="X73">
        <v>184.6499086024138</v>
      </c>
      <c r="Y73">
        <v>1.495359284759173</v>
      </c>
      <c r="Z73">
        <v>1271.971526835229</v>
      </c>
      <c r="AA73">
        <v>9.8320881010254748</v>
      </c>
      <c r="AB73">
        <v>58.615113753575301</v>
      </c>
      <c r="AC73">
        <v>50.414609662679482</v>
      </c>
      <c r="AD73">
        <v>803.20405395403873</v>
      </c>
      <c r="AE73">
        <v>2.6448731945770632E-4</v>
      </c>
      <c r="AF73">
        <v>1.958960056738478</v>
      </c>
      <c r="AG73">
        <v>2.473496221956659E-2</v>
      </c>
      <c r="AH73">
        <v>2.3558784774850392</v>
      </c>
      <c r="AI73">
        <v>3.5913120539055439</v>
      </c>
      <c r="AJ73">
        <v>1784.450687002771</v>
      </c>
      <c r="AK73">
        <v>0</v>
      </c>
      <c r="AL73">
        <v>10.9331073729347</v>
      </c>
      <c r="AM73">
        <v>2.7202282750006712</v>
      </c>
      <c r="AN73">
        <v>0</v>
      </c>
      <c r="AO73">
        <v>1288.178613587085</v>
      </c>
      <c r="AP73">
        <v>0</v>
      </c>
      <c r="AQ73">
        <v>0</v>
      </c>
      <c r="AR73">
        <v>0</v>
      </c>
      <c r="AS73">
        <v>0</v>
      </c>
      <c r="AT73">
        <v>0</v>
      </c>
      <c r="AU73">
        <v>7417.4114203607687</v>
      </c>
      <c r="AW73">
        <f t="shared" si="2"/>
        <v>1.9709539453163328E-2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W75">
        <f t="shared" si="2"/>
        <v>0</v>
      </c>
    </row>
    <row r="76" spans="1:49" x14ac:dyDescent="0.25">
      <c r="A76" s="146"/>
      <c r="B76" s="1" t="s">
        <v>37</v>
      </c>
      <c r="C76" s="1">
        <v>35</v>
      </c>
      <c r="D76" s="1" t="s">
        <v>74</v>
      </c>
      <c r="E76">
        <v>0.63760120949862698</v>
      </c>
      <c r="F76">
        <v>5.1335256225528996</v>
      </c>
      <c r="G76">
        <v>4.5762971711727216</v>
      </c>
      <c r="H76">
        <v>0.43027038499131531</v>
      </c>
      <c r="I76">
        <v>5.2697043142791413</v>
      </c>
      <c r="J76">
        <v>7.4532850529579946</v>
      </c>
      <c r="K76">
        <v>2.0744573965045459E-2</v>
      </c>
      <c r="L76">
        <v>0.38398198345860157</v>
      </c>
      <c r="M76">
        <v>8.6403952906199049</v>
      </c>
      <c r="N76">
        <v>43.329184693011669</v>
      </c>
      <c r="O76">
        <v>10.85994627830064</v>
      </c>
      <c r="P76">
        <v>28.53043364484466</v>
      </c>
      <c r="Q76">
        <v>9.5805919644427231</v>
      </c>
      <c r="R76">
        <v>0.64327812239580329</v>
      </c>
      <c r="S76">
        <v>0</v>
      </c>
      <c r="T76">
        <v>0.223747604631374</v>
      </c>
      <c r="U76">
        <v>0.44476445142585208</v>
      </c>
      <c r="V76">
        <v>0.72092328900456926</v>
      </c>
      <c r="W76">
        <v>75.912354618858302</v>
      </c>
      <c r="X76">
        <v>24.345100609492441</v>
      </c>
      <c r="Y76">
        <v>8.3751597597804053E-3</v>
      </c>
      <c r="Z76">
        <v>2.9424915560679601</v>
      </c>
      <c r="AA76">
        <v>5.5724595237405458E-3</v>
      </c>
      <c r="AB76">
        <v>1.2612133844823099</v>
      </c>
      <c r="AC76">
        <v>6.9181808818070565E-4</v>
      </c>
      <c r="AD76">
        <v>4.4405520184755236E-3</v>
      </c>
      <c r="AE76">
        <v>1.319973425455064E-2</v>
      </c>
      <c r="AF76">
        <v>4.087126180009051E-3</v>
      </c>
      <c r="AG76">
        <v>9.1430723710913216E-6</v>
      </c>
      <c r="AH76">
        <v>5.4925626044419397E-2</v>
      </c>
      <c r="AI76">
        <v>1.4733186021235749E-3</v>
      </c>
      <c r="AJ76">
        <v>1.2791761025301931</v>
      </c>
      <c r="AK76">
        <v>0</v>
      </c>
      <c r="AL76">
        <v>7.5779549729506493E-3</v>
      </c>
      <c r="AM76">
        <v>13.14323372417368</v>
      </c>
      <c r="AN76">
        <v>0</v>
      </c>
      <c r="AO76">
        <v>1.7115114961528038E-2</v>
      </c>
      <c r="AP76">
        <v>58.695397761355302</v>
      </c>
      <c r="AQ76">
        <v>0</v>
      </c>
      <c r="AR76">
        <v>4.0216382978098633</v>
      </c>
      <c r="AS76">
        <v>0</v>
      </c>
      <c r="AT76">
        <v>0</v>
      </c>
      <c r="AU76">
        <v>308.59674971380173</v>
      </c>
      <c r="AW76">
        <f t="shared" si="2"/>
        <v>9.8990935991341903E-6</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W78">
        <f t="shared" si="2"/>
        <v>0</v>
      </c>
    </row>
    <row r="79" spans="1:49" x14ac:dyDescent="0.25">
      <c r="A79" s="146" t="s">
        <v>93</v>
      </c>
      <c r="B79" s="1" t="s">
        <v>3</v>
      </c>
      <c r="C79" s="1" t="s">
        <v>3</v>
      </c>
      <c r="D79" s="1" t="s">
        <v>40</v>
      </c>
      <c r="E79">
        <f t="shared" ref="E79:AU84" si="3">E5+E42</f>
        <v>12353.678512531204</v>
      </c>
      <c r="F79">
        <f t="shared" si="3"/>
        <v>36313.167135622811</v>
      </c>
      <c r="G79">
        <f t="shared" si="3"/>
        <v>2.0398037286935962</v>
      </c>
      <c r="H79">
        <f t="shared" si="3"/>
        <v>1.474660543191442E-5</v>
      </c>
      <c r="I79">
        <f t="shared" si="3"/>
        <v>2.359426665139167E-6</v>
      </c>
      <c r="J79">
        <f t="shared" si="3"/>
        <v>78.783081760884045</v>
      </c>
      <c r="K79">
        <f t="shared" si="3"/>
        <v>7.2929372390034474E-3</v>
      </c>
      <c r="L79">
        <f t="shared" si="3"/>
        <v>8.4363220114778965</v>
      </c>
      <c r="M79">
        <f t="shared" si="3"/>
        <v>62.07073897640656</v>
      </c>
      <c r="N79">
        <f t="shared" si="3"/>
        <v>7.63913822508309E-6</v>
      </c>
      <c r="O79">
        <f t="shared" si="3"/>
        <v>5.696390397622681E-6</v>
      </c>
      <c r="P79">
        <f t="shared" si="3"/>
        <v>1119.7675964844693</v>
      </c>
      <c r="Q79">
        <f t="shared" si="3"/>
        <v>1197.2846220796914</v>
      </c>
      <c r="R79">
        <f t="shared" si="3"/>
        <v>3.7549826423021938E-2</v>
      </c>
      <c r="S79">
        <f t="shared" si="3"/>
        <v>0</v>
      </c>
      <c r="T79">
        <f t="shared" si="3"/>
        <v>0.10504783962337008</v>
      </c>
      <c r="U79">
        <f t="shared" si="3"/>
        <v>7.9615444430232636E-5</v>
      </c>
      <c r="V79">
        <f t="shared" si="3"/>
        <v>3.5479660606441539E-4</v>
      </c>
      <c r="W79">
        <f t="shared" si="3"/>
        <v>732.27886954369092</v>
      </c>
      <c r="X79">
        <f t="shared" si="3"/>
        <v>163.11704666755602</v>
      </c>
      <c r="Y79">
        <f t="shared" si="3"/>
        <v>0</v>
      </c>
      <c r="Z79">
        <f t="shared" si="3"/>
        <v>7.9382530002151286E-2</v>
      </c>
      <c r="AA79">
        <f t="shared" si="3"/>
        <v>0.12427820964520829</v>
      </c>
      <c r="AB79">
        <f t="shared" si="3"/>
        <v>12.459645405324691</v>
      </c>
      <c r="AC79">
        <f t="shared" si="3"/>
        <v>2.228426291838961E-2</v>
      </c>
      <c r="AD79">
        <f t="shared" si="3"/>
        <v>0.53986246547058303</v>
      </c>
      <c r="AE79">
        <f t="shared" si="3"/>
        <v>1.1694005881169407</v>
      </c>
      <c r="AF79">
        <f t="shared" si="3"/>
        <v>9.0602681546390409E-3</v>
      </c>
      <c r="AG79">
        <f t="shared" si="3"/>
        <v>0</v>
      </c>
      <c r="AH79">
        <f t="shared" si="3"/>
        <v>1.0575425242134369</v>
      </c>
      <c r="AI79">
        <f t="shared" si="3"/>
        <v>1.3660421375652847</v>
      </c>
      <c r="AJ79">
        <f t="shared" si="3"/>
        <v>12.287523941009638</v>
      </c>
      <c r="AK79">
        <f t="shared" si="3"/>
        <v>0</v>
      </c>
      <c r="AL79">
        <f t="shared" si="3"/>
        <v>7.8920376585739735E-2</v>
      </c>
      <c r="AM79">
        <f t="shared" si="3"/>
        <v>3.4502744252896034</v>
      </c>
      <c r="AN79">
        <f t="shared" si="3"/>
        <v>0</v>
      </c>
      <c r="AO79">
        <f t="shared" si="3"/>
        <v>11.994819679382983</v>
      </c>
      <c r="AP79">
        <f t="shared" si="3"/>
        <v>31554.94049698655</v>
      </c>
      <c r="AQ79">
        <f t="shared" si="3"/>
        <v>0</v>
      </c>
      <c r="AR79">
        <f t="shared" si="3"/>
        <v>2093.1153915273544</v>
      </c>
      <c r="AS79">
        <f t="shared" si="3"/>
        <v>18158.843238065321</v>
      </c>
      <c r="AT79">
        <f t="shared" si="3"/>
        <v>85845.623109362918</v>
      </c>
      <c r="AU79">
        <f t="shared" si="3"/>
        <v>18036.689138893758</v>
      </c>
      <c r="AW79">
        <f t="shared" si="2"/>
        <v>2.0652001495643303E-4</v>
      </c>
    </row>
    <row r="80" spans="1:49" x14ac:dyDescent="0.25">
      <c r="A80" s="146"/>
      <c r="B80" s="1" t="s">
        <v>4</v>
      </c>
      <c r="C80" s="1" t="s">
        <v>4</v>
      </c>
      <c r="D80" s="1" t="s">
        <v>41</v>
      </c>
      <c r="E80">
        <f t="shared" si="3"/>
        <v>6415.0053447839218</v>
      </c>
      <c r="F80">
        <f t="shared" si="3"/>
        <v>22279.591765900877</v>
      </c>
      <c r="G80">
        <f t="shared" si="3"/>
        <v>193.85061428209917</v>
      </c>
      <c r="H80">
        <f t="shared" si="3"/>
        <v>1.7859640147423479</v>
      </c>
      <c r="I80">
        <f t="shared" si="3"/>
        <v>74.073776375900223</v>
      </c>
      <c r="J80">
        <f t="shared" si="3"/>
        <v>407.24707897110221</v>
      </c>
      <c r="K80">
        <f t="shared" si="3"/>
        <v>6.7626220575934676E-2</v>
      </c>
      <c r="L80">
        <f t="shared" si="3"/>
        <v>1219.8243585877426</v>
      </c>
      <c r="M80">
        <f t="shared" si="3"/>
        <v>1480.4652434814234</v>
      </c>
      <c r="N80">
        <f t="shared" si="3"/>
        <v>139.29080672255211</v>
      </c>
      <c r="O80">
        <f t="shared" si="3"/>
        <v>0.50521476067964244</v>
      </c>
      <c r="P80">
        <f t="shared" si="3"/>
        <v>1250.1655640751503</v>
      </c>
      <c r="Q80">
        <f t="shared" si="3"/>
        <v>837.38643246715958</v>
      </c>
      <c r="R80">
        <f t="shared" si="3"/>
        <v>27.982792216787409</v>
      </c>
      <c r="S80">
        <f t="shared" si="3"/>
        <v>0</v>
      </c>
      <c r="T80">
        <f t="shared" si="3"/>
        <v>85.327033662169157</v>
      </c>
      <c r="U80">
        <f t="shared" si="3"/>
        <v>41.328422966426778</v>
      </c>
      <c r="V80">
        <f t="shared" si="3"/>
        <v>238.86864082111487</v>
      </c>
      <c r="W80">
        <f t="shared" si="3"/>
        <v>20568.320710212443</v>
      </c>
      <c r="X80">
        <f t="shared" si="3"/>
        <v>5527.5127584731636</v>
      </c>
      <c r="Y80">
        <f t="shared" si="3"/>
        <v>3.7125089496787708E-2</v>
      </c>
      <c r="Z80">
        <f t="shared" si="3"/>
        <v>100.1672730505794</v>
      </c>
      <c r="AA80">
        <f t="shared" si="3"/>
        <v>18.05923945848042</v>
      </c>
      <c r="AB80">
        <f t="shared" si="3"/>
        <v>10.034695196737667</v>
      </c>
      <c r="AC80">
        <f t="shared" si="3"/>
        <v>0.99555243954137118</v>
      </c>
      <c r="AD80">
        <f t="shared" si="3"/>
        <v>10.442792772822685</v>
      </c>
      <c r="AE80">
        <f t="shared" si="3"/>
        <v>9.5998768105130736</v>
      </c>
      <c r="AF80">
        <f t="shared" si="3"/>
        <v>9.6832921027885041E-4</v>
      </c>
      <c r="AG80">
        <f t="shared" si="3"/>
        <v>0</v>
      </c>
      <c r="AH80">
        <f t="shared" si="3"/>
        <v>0.14998822824384156</v>
      </c>
      <c r="AI80">
        <f t="shared" si="3"/>
        <v>1.8498096890411384</v>
      </c>
      <c r="AJ80">
        <f t="shared" si="3"/>
        <v>42.766407315570106</v>
      </c>
      <c r="AK80">
        <f t="shared" si="3"/>
        <v>0</v>
      </c>
      <c r="AL80">
        <f t="shared" si="3"/>
        <v>0.27530632521363457</v>
      </c>
      <c r="AM80">
        <f t="shared" si="3"/>
        <v>18.681480069386904</v>
      </c>
      <c r="AN80">
        <f t="shared" si="3"/>
        <v>0</v>
      </c>
      <c r="AO80">
        <f t="shared" si="3"/>
        <v>38.513738929602781</v>
      </c>
      <c r="AP80">
        <f t="shared" si="3"/>
        <v>102635.08540434166</v>
      </c>
      <c r="AQ80">
        <f t="shared" si="3"/>
        <v>336.96444758218001</v>
      </c>
      <c r="AR80">
        <f t="shared" si="3"/>
        <v>0</v>
      </c>
      <c r="AS80">
        <f t="shared" si="3"/>
        <v>62209.482516100368</v>
      </c>
      <c r="AT80">
        <f t="shared" si="3"/>
        <v>177875.22398422359</v>
      </c>
      <c r="AU80">
        <f t="shared" si="3"/>
        <v>48346.482786501103</v>
      </c>
      <c r="AW80">
        <f t="shared" si="2"/>
        <v>2.9836996651076628E-2</v>
      </c>
    </row>
    <row r="81" spans="1:49" x14ac:dyDescent="0.25">
      <c r="A81" s="146"/>
      <c r="B81" s="1" t="s">
        <v>5</v>
      </c>
      <c r="C81" s="1" t="s">
        <v>5</v>
      </c>
      <c r="D81" s="1" t="s">
        <v>42</v>
      </c>
      <c r="E81">
        <f t="shared" si="3"/>
        <v>214.44924698350437</v>
      </c>
      <c r="F81">
        <f t="shared" si="3"/>
        <v>139.04394278408284</v>
      </c>
      <c r="G81">
        <f t="shared" si="3"/>
        <v>1328.3359340657498</v>
      </c>
      <c r="H81">
        <f t="shared" si="3"/>
        <v>2.0671617128188475</v>
      </c>
      <c r="I81">
        <f t="shared" si="3"/>
        <v>14.742796680602828</v>
      </c>
      <c r="J81">
        <f t="shared" si="3"/>
        <v>16.526650714759395</v>
      </c>
      <c r="K81">
        <f t="shared" si="3"/>
        <v>1.5352486612451047E-2</v>
      </c>
      <c r="L81">
        <f t="shared" si="3"/>
        <v>23.009230210584491</v>
      </c>
      <c r="M81">
        <f t="shared" si="3"/>
        <v>20.278072101403957</v>
      </c>
      <c r="N81">
        <f t="shared" si="3"/>
        <v>2.1691825106151801</v>
      </c>
      <c r="O81">
        <f t="shared" si="3"/>
        <v>0.58914379878756806</v>
      </c>
      <c r="P81">
        <f t="shared" si="3"/>
        <v>1430.353721190668</v>
      </c>
      <c r="Q81">
        <f t="shared" si="3"/>
        <v>191.27968050440791</v>
      </c>
      <c r="R81">
        <f t="shared" si="3"/>
        <v>0.14075394821794612</v>
      </c>
      <c r="S81">
        <f t="shared" si="3"/>
        <v>0</v>
      </c>
      <c r="T81">
        <f t="shared" si="3"/>
        <v>30.495749560168079</v>
      </c>
      <c r="U81">
        <f t="shared" si="3"/>
        <v>13.862389353258783</v>
      </c>
      <c r="V81">
        <f t="shared" si="3"/>
        <v>44.18504901501224</v>
      </c>
      <c r="W81">
        <f t="shared" si="3"/>
        <v>2191.825846170148</v>
      </c>
      <c r="X81">
        <f t="shared" si="3"/>
        <v>830.4526092573476</v>
      </c>
      <c r="Y81">
        <f t="shared" si="3"/>
        <v>2.961324317535788E-4</v>
      </c>
      <c r="Z81">
        <f t="shared" si="3"/>
        <v>1.2612610550196051</v>
      </c>
      <c r="AA81">
        <f t="shared" si="3"/>
        <v>0.33876918956481261</v>
      </c>
      <c r="AB81">
        <f t="shared" si="3"/>
        <v>1.0863327171915145</v>
      </c>
      <c r="AC81">
        <f t="shared" si="3"/>
        <v>4.7764256354659651E-4</v>
      </c>
      <c r="AD81">
        <f t="shared" si="3"/>
        <v>2.5345529430358341E-3</v>
      </c>
      <c r="AE81">
        <f t="shared" si="3"/>
        <v>1.0711356148112156E-2</v>
      </c>
      <c r="AF81">
        <f t="shared" si="3"/>
        <v>4.9378266220600955E-4</v>
      </c>
      <c r="AG81">
        <f t="shared" si="3"/>
        <v>6.0244358131455784E-6</v>
      </c>
      <c r="AH81">
        <f t="shared" si="3"/>
        <v>2.850823596195062E-2</v>
      </c>
      <c r="AI81">
        <f t="shared" si="3"/>
        <v>9.5780135707740333E-4</v>
      </c>
      <c r="AJ81">
        <f t="shared" si="3"/>
        <v>10.007858199840101</v>
      </c>
      <c r="AK81">
        <f t="shared" si="3"/>
        <v>0</v>
      </c>
      <c r="AL81">
        <f t="shared" si="3"/>
        <v>6.438451023144745E-2</v>
      </c>
      <c r="AM81">
        <f t="shared" si="3"/>
        <v>15.878379283266739</v>
      </c>
      <c r="AN81">
        <f t="shared" si="3"/>
        <v>0</v>
      </c>
      <c r="AO81">
        <f t="shared" si="3"/>
        <v>1.0168842498251772E-2</v>
      </c>
      <c r="AP81">
        <f t="shared" si="3"/>
        <v>59017.702100749826</v>
      </c>
      <c r="AQ81">
        <f t="shared" si="3"/>
        <v>0</v>
      </c>
      <c r="AR81">
        <f t="shared" si="3"/>
        <v>36352.098775916929</v>
      </c>
      <c r="AS81">
        <f t="shared" si="3"/>
        <v>61693.842441439068</v>
      </c>
      <c r="AT81">
        <f t="shared" si="3"/>
        <v>101976.82312132401</v>
      </c>
      <c r="AU81">
        <f t="shared" si="3"/>
        <v>61609.333849156683</v>
      </c>
      <c r="AW81">
        <f t="shared" si="2"/>
        <v>5.6315182441062409E-4</v>
      </c>
    </row>
    <row r="82" spans="1:49" x14ac:dyDescent="0.25">
      <c r="A82" s="146"/>
      <c r="B82" s="1" t="s">
        <v>6</v>
      </c>
      <c r="C82" s="1" t="s">
        <v>6</v>
      </c>
      <c r="D82" s="1" t="s">
        <v>43</v>
      </c>
      <c r="E82">
        <f t="shared" si="3"/>
        <v>260.79362135922742</v>
      </c>
      <c r="F82">
        <f t="shared" si="3"/>
        <v>418.3073501160444</v>
      </c>
      <c r="G82">
        <f t="shared" si="3"/>
        <v>790.13885246457005</v>
      </c>
      <c r="H82">
        <f t="shared" si="3"/>
        <v>214.76871473593388</v>
      </c>
      <c r="I82">
        <f t="shared" si="3"/>
        <v>12.367006678697198</v>
      </c>
      <c r="J82">
        <f t="shared" si="3"/>
        <v>67.8351268650338</v>
      </c>
      <c r="K82">
        <f t="shared" si="3"/>
        <v>1.7496253871056417E-3</v>
      </c>
      <c r="L82">
        <f t="shared" si="3"/>
        <v>363.41982365665376</v>
      </c>
      <c r="M82">
        <f t="shared" si="3"/>
        <v>278.86110429714108</v>
      </c>
      <c r="N82">
        <f t="shared" si="3"/>
        <v>2.8249065749663913</v>
      </c>
      <c r="O82">
        <f t="shared" si="3"/>
        <v>0.16540994150530411</v>
      </c>
      <c r="P82">
        <f t="shared" si="3"/>
        <v>1254.6755808662895</v>
      </c>
      <c r="Q82">
        <f t="shared" si="3"/>
        <v>340.56773927782189</v>
      </c>
      <c r="R82">
        <f t="shared" si="3"/>
        <v>0.1787460012021915</v>
      </c>
      <c r="S82">
        <f t="shared" si="3"/>
        <v>0</v>
      </c>
      <c r="T82">
        <f t="shared" si="3"/>
        <v>20.432726244566457</v>
      </c>
      <c r="U82">
        <f t="shared" si="3"/>
        <v>1.5045089557511306</v>
      </c>
      <c r="V82">
        <f t="shared" si="3"/>
        <v>3.492890612485942</v>
      </c>
      <c r="W82">
        <f t="shared" si="3"/>
        <v>905.08250146484875</v>
      </c>
      <c r="X82">
        <f t="shared" si="3"/>
        <v>368.96344513259896</v>
      </c>
      <c r="Y82">
        <f t="shared" si="3"/>
        <v>4.358132603595132E-3</v>
      </c>
      <c r="Z82">
        <f t="shared" si="3"/>
        <v>23.073570180851945</v>
      </c>
      <c r="AA82">
        <f t="shared" si="3"/>
        <v>5.3856153112178138</v>
      </c>
      <c r="AB82">
        <f t="shared" si="3"/>
        <v>0.78900257520779971</v>
      </c>
      <c r="AC82">
        <f t="shared" si="3"/>
        <v>1.76513561578178E-2</v>
      </c>
      <c r="AD82">
        <f t="shared" si="3"/>
        <v>0.22344972316983464</v>
      </c>
      <c r="AE82">
        <f t="shared" si="3"/>
        <v>0.21070954113665014</v>
      </c>
      <c r="AF82">
        <f t="shared" si="3"/>
        <v>3.3548544481031722E-4</v>
      </c>
      <c r="AG82">
        <f t="shared" si="3"/>
        <v>0</v>
      </c>
      <c r="AH82">
        <f t="shared" si="3"/>
        <v>9.1982459453613663E-3</v>
      </c>
      <c r="AI82">
        <f t="shared" si="3"/>
        <v>3.2093140889160439E-2</v>
      </c>
      <c r="AJ82">
        <f t="shared" si="3"/>
        <v>0.17238268042462662</v>
      </c>
      <c r="AK82">
        <f t="shared" si="3"/>
        <v>0</v>
      </c>
      <c r="AL82">
        <f t="shared" si="3"/>
        <v>1.1365824450687415E-3</v>
      </c>
      <c r="AM82">
        <f t="shared" si="3"/>
        <v>4.7947333854306571</v>
      </c>
      <c r="AN82">
        <f t="shared" si="3"/>
        <v>0</v>
      </c>
      <c r="AO82">
        <f t="shared" si="3"/>
        <v>0.57040427525966297</v>
      </c>
      <c r="AP82">
        <f t="shared" si="3"/>
        <v>0</v>
      </c>
      <c r="AQ82">
        <f t="shared" si="3"/>
        <v>0</v>
      </c>
      <c r="AR82">
        <f t="shared" si="3"/>
        <v>6.4099107759006499E-2</v>
      </c>
      <c r="AS82">
        <f t="shared" si="3"/>
        <v>3339.7659416551251</v>
      </c>
      <c r="AT82">
        <f t="shared" si="3"/>
        <v>5136.1839640633598</v>
      </c>
      <c r="AU82">
        <f t="shared" si="3"/>
        <v>3543.3125221864339</v>
      </c>
      <c r="AW82">
        <f t="shared" si="2"/>
        <v>8.8888265518435022E-3</v>
      </c>
    </row>
    <row r="83" spans="1:49" x14ac:dyDescent="0.25">
      <c r="A83" s="146"/>
      <c r="B83" s="1" t="s">
        <v>7</v>
      </c>
      <c r="C83" s="1" t="s">
        <v>7</v>
      </c>
      <c r="D83" s="1" t="s">
        <v>44</v>
      </c>
      <c r="E83">
        <f t="shared" si="3"/>
        <v>103.04174650183013</v>
      </c>
      <c r="F83">
        <f t="shared" si="3"/>
        <v>77.324002834623457</v>
      </c>
      <c r="G83">
        <f t="shared" si="3"/>
        <v>241.1218909206716</v>
      </c>
      <c r="H83">
        <f t="shared" si="3"/>
        <v>48.712819736017309</v>
      </c>
      <c r="I83">
        <f t="shared" si="3"/>
        <v>3395.3434252387442</v>
      </c>
      <c r="J83">
        <f t="shared" si="3"/>
        <v>30.443366892583576</v>
      </c>
      <c r="K83">
        <f t="shared" si="3"/>
        <v>9.4165292005251575E-2</v>
      </c>
      <c r="L83">
        <f t="shared" si="3"/>
        <v>30.398879297916771</v>
      </c>
      <c r="M83">
        <f t="shared" si="3"/>
        <v>75.937610017583637</v>
      </c>
      <c r="N83">
        <f t="shared" si="3"/>
        <v>69.105897264722699</v>
      </c>
      <c r="O83">
        <f t="shared" si="3"/>
        <v>285.92014952113493</v>
      </c>
      <c r="P83">
        <f t="shared" si="3"/>
        <v>753.01248748502996</v>
      </c>
      <c r="Q83">
        <f t="shared" si="3"/>
        <v>19498.692006406014</v>
      </c>
      <c r="R83">
        <f t="shared" si="3"/>
        <v>1.7314756026055606E-2</v>
      </c>
      <c r="S83">
        <f t="shared" si="3"/>
        <v>0</v>
      </c>
      <c r="T83">
        <f t="shared" si="3"/>
        <v>58.987263668557453</v>
      </c>
      <c r="U83">
        <f t="shared" si="3"/>
        <v>8.0578177493283221</v>
      </c>
      <c r="V83">
        <f t="shared" si="3"/>
        <v>1.3518099320856965E-2</v>
      </c>
      <c r="W83">
        <f t="shared" si="3"/>
        <v>416.6600587612798</v>
      </c>
      <c r="X83">
        <f t="shared" si="3"/>
        <v>469.6912707407447</v>
      </c>
      <c r="Y83">
        <f t="shared" si="3"/>
        <v>2.7760903653247047E-2</v>
      </c>
      <c r="Z83">
        <f t="shared" si="3"/>
        <v>13.538050361389036</v>
      </c>
      <c r="AA83">
        <f t="shared" si="3"/>
        <v>0.44986851401900574</v>
      </c>
      <c r="AB83">
        <f t="shared" si="3"/>
        <v>53.357417883623839</v>
      </c>
      <c r="AC83">
        <f t="shared" si="3"/>
        <v>1.7164454862045597E-2</v>
      </c>
      <c r="AD83">
        <f t="shared" si="3"/>
        <v>0.14156035080935742</v>
      </c>
      <c r="AE83">
        <f t="shared" si="3"/>
        <v>1.1711129802615028</v>
      </c>
      <c r="AF83">
        <f t="shared" si="3"/>
        <v>0.24915557939668595</v>
      </c>
      <c r="AG83">
        <f t="shared" si="3"/>
        <v>6.6078190101058454E-4</v>
      </c>
      <c r="AH83">
        <f t="shared" si="3"/>
        <v>13.223548184339492</v>
      </c>
      <c r="AI83">
        <f t="shared" si="3"/>
        <v>4.0975130811716956E-2</v>
      </c>
      <c r="AJ83">
        <f t="shared" si="3"/>
        <v>592.37683308052806</v>
      </c>
      <c r="AK83">
        <f t="shared" si="3"/>
        <v>0</v>
      </c>
      <c r="AL83">
        <f t="shared" si="3"/>
        <v>3.8030036635598172</v>
      </c>
      <c r="AM83">
        <f t="shared" si="3"/>
        <v>125.1825022737448</v>
      </c>
      <c r="AN83">
        <f t="shared" si="3"/>
        <v>0</v>
      </c>
      <c r="AO83">
        <f t="shared" si="3"/>
        <v>1.7203534721016593</v>
      </c>
      <c r="AP83">
        <f t="shared" si="3"/>
        <v>3855.6870459373781</v>
      </c>
      <c r="AQ83">
        <f t="shared" si="3"/>
        <v>0</v>
      </c>
      <c r="AR83">
        <f t="shared" si="3"/>
        <v>0.4550543284598989</v>
      </c>
      <c r="AS83">
        <f t="shared" si="3"/>
        <v>3286.4062093040811</v>
      </c>
      <c r="AT83">
        <f t="shared" si="3"/>
        <v>27824.162528784182</v>
      </c>
      <c r="AU83">
        <f t="shared" si="3"/>
        <v>5686.2614395848714</v>
      </c>
      <c r="AW83">
        <f t="shared" si="2"/>
        <v>7.4582084368198681E-4</v>
      </c>
    </row>
    <row r="84" spans="1:49" x14ac:dyDescent="0.25">
      <c r="A84" s="146"/>
      <c r="B84" s="1" t="s">
        <v>8</v>
      </c>
      <c r="C84" s="1" t="s">
        <v>8</v>
      </c>
      <c r="D84" s="1" t="s">
        <v>45</v>
      </c>
      <c r="E84">
        <f t="shared" si="3"/>
        <v>409.56905278498175</v>
      </c>
      <c r="F84">
        <f t="shared" si="3"/>
        <v>1202.3354314949156</v>
      </c>
      <c r="G84">
        <f t="shared" si="3"/>
        <v>203.19770901062725</v>
      </c>
      <c r="H84">
        <f t="shared" si="3"/>
        <v>48.590085420680154</v>
      </c>
      <c r="I84">
        <f t="shared" si="3"/>
        <v>148.95951280241871</v>
      </c>
      <c r="J84">
        <f t="shared" si="3"/>
        <v>7509.6832321474594</v>
      </c>
      <c r="K84">
        <f t="shared" si="3"/>
        <v>1.6950068640783407</v>
      </c>
      <c r="L84">
        <f t="shared" si="3"/>
        <v>262.89571089993558</v>
      </c>
      <c r="M84">
        <f t="shared" si="3"/>
        <v>1962.7649276025222</v>
      </c>
      <c r="N84">
        <f t="shared" si="3"/>
        <v>18.505357520858556</v>
      </c>
      <c r="O84">
        <f t="shared" si="3"/>
        <v>17.287966497562095</v>
      </c>
      <c r="P84">
        <f t="shared" si="3"/>
        <v>1480.303757056229</v>
      </c>
      <c r="Q84">
        <f t="shared" si="3"/>
        <v>784.26816881134573</v>
      </c>
      <c r="R84">
        <f t="shared" si="3"/>
        <v>3.2049886714664031</v>
      </c>
      <c r="S84">
        <f t="shared" si="3"/>
        <v>0</v>
      </c>
      <c r="T84">
        <f t="shared" si="3"/>
        <v>49.449053726750279</v>
      </c>
      <c r="U84">
        <f t="shared" si="3"/>
        <v>22.380613929645072</v>
      </c>
      <c r="V84">
        <f t="shared" si="3"/>
        <v>20.906254453790005</v>
      </c>
      <c r="W84">
        <f t="shared" si="3"/>
        <v>14331.724914033999</v>
      </c>
      <c r="X84">
        <f t="shared" si="3"/>
        <v>3888.0285957568321</v>
      </c>
      <c r="Y84">
        <f t="shared" si="3"/>
        <v>2.4166709357413489E-2</v>
      </c>
      <c r="Z84">
        <f t="shared" si="3"/>
        <v>137.13195913104215</v>
      </c>
      <c r="AA84">
        <f t="shared" si="3"/>
        <v>3.8810577435122795</v>
      </c>
      <c r="AB84">
        <f t="shared" si="3"/>
        <v>41.223418355227302</v>
      </c>
      <c r="AC84">
        <f t="shared" si="3"/>
        <v>2.41681117998322E-2</v>
      </c>
      <c r="AD84">
        <f t="shared" si="3"/>
        <v>0.17999454688581787</v>
      </c>
      <c r="AE84">
        <f t="shared" si="3"/>
        <v>0.75625924511047404</v>
      </c>
      <c r="AF84">
        <f t="shared" si="3"/>
        <v>0.1074276095376101</v>
      </c>
      <c r="AG84">
        <f t="shared" si="3"/>
        <v>1.5282293534121572E-4</v>
      </c>
      <c r="AH84">
        <f t="shared" si="3"/>
        <v>3.6115826701668592</v>
      </c>
      <c r="AI84">
        <f t="shared" si="3"/>
        <v>5.2444297147168459E-2</v>
      </c>
      <c r="AJ84">
        <f t="shared" si="3"/>
        <v>12.789733416076018</v>
      </c>
      <c r="AK84">
        <f t="shared" si="3"/>
        <v>0</v>
      </c>
      <c r="AL84">
        <f t="shared" si="3"/>
        <v>8.2841488613848324E-2</v>
      </c>
      <c r="AM84">
        <f t="shared" si="3"/>
        <v>64.991991291069951</v>
      </c>
      <c r="AN84">
        <f t="shared" si="3"/>
        <v>0</v>
      </c>
      <c r="AO84">
        <f t="shared" si="3"/>
        <v>2.0269777536282128</v>
      </c>
      <c r="AP84">
        <f t="shared" si="3"/>
        <v>10122.849971275313</v>
      </c>
      <c r="AQ84">
        <f t="shared" si="3"/>
        <v>0</v>
      </c>
      <c r="AR84">
        <f t="shared" si="3"/>
        <v>17157.049317000001</v>
      </c>
      <c r="AS84">
        <f t="shared" ref="AS84:AU99" si="4">AS10+AS47</f>
        <v>10768.347929335871</v>
      </c>
      <c r="AT84">
        <f t="shared" si="4"/>
        <v>58746.053030834919</v>
      </c>
      <c r="AU84">
        <f t="shared" si="4"/>
        <v>11934.82870145448</v>
      </c>
      <c r="AW84">
        <f t="shared" si="2"/>
        <v>6.4715503160481212E-3</v>
      </c>
    </row>
    <row r="85" spans="1:49" x14ac:dyDescent="0.25">
      <c r="A85" s="146"/>
      <c r="B85" s="63" t="s">
        <v>9</v>
      </c>
      <c r="C85" s="63" t="s">
        <v>9</v>
      </c>
      <c r="D85" s="63" t="s">
        <v>46</v>
      </c>
      <c r="E85">
        <f t="shared" ref="E85:AT91" si="5">E11+E48</f>
        <v>634.44972743895664</v>
      </c>
      <c r="F85">
        <f t="shared" si="5"/>
        <v>124.17852693897977</v>
      </c>
      <c r="G85">
        <f t="shared" si="5"/>
        <v>0</v>
      </c>
      <c r="H85">
        <f t="shared" si="5"/>
        <v>0.1122761110257515</v>
      </c>
      <c r="I85">
        <f t="shared" si="5"/>
        <v>0.49693327201535697</v>
      </c>
      <c r="J85">
        <f t="shared" si="5"/>
        <v>0.39617435866399231</v>
      </c>
      <c r="K85">
        <f t="shared" si="5"/>
        <v>0</v>
      </c>
      <c r="L85">
        <f t="shared" si="5"/>
        <v>3.6565218443579375</v>
      </c>
      <c r="M85">
        <f t="shared" si="5"/>
        <v>19.557965198873749</v>
      </c>
      <c r="N85">
        <f t="shared" si="5"/>
        <v>0</v>
      </c>
      <c r="O85">
        <f t="shared" si="5"/>
        <v>1.2852487584242942</v>
      </c>
      <c r="P85">
        <f t="shared" si="5"/>
        <v>2.4630083427269289</v>
      </c>
      <c r="Q85">
        <f t="shared" si="5"/>
        <v>12.293830259329818</v>
      </c>
      <c r="R85">
        <f t="shared" si="5"/>
        <v>1.6651136300796759E-4</v>
      </c>
      <c r="S85">
        <f t="shared" si="5"/>
        <v>0</v>
      </c>
      <c r="T85">
        <f t="shared" si="5"/>
        <v>0.22122230636051526</v>
      </c>
      <c r="U85">
        <f t="shared" si="5"/>
        <v>0</v>
      </c>
      <c r="V85">
        <f t="shared" si="5"/>
        <v>0</v>
      </c>
      <c r="W85">
        <f t="shared" si="5"/>
        <v>15.239416980799746</v>
      </c>
      <c r="X85">
        <f t="shared" si="5"/>
        <v>6.9792224735129391</v>
      </c>
      <c r="Y85">
        <f t="shared" si="5"/>
        <v>5.5768763067441324E-3</v>
      </c>
      <c r="Z85">
        <f t="shared" si="5"/>
        <v>8.9131580518409054E-2</v>
      </c>
      <c r="AA85">
        <f t="shared" si="5"/>
        <v>5.4191084632306083E-2</v>
      </c>
      <c r="AB85">
        <f t="shared" si="5"/>
        <v>13.686553553563989</v>
      </c>
      <c r="AC85">
        <f t="shared" si="5"/>
        <v>2.5403594599782111E-2</v>
      </c>
      <c r="AD85">
        <f t="shared" si="5"/>
        <v>0.15537536827642121</v>
      </c>
      <c r="AE85">
        <f t="shared" si="5"/>
        <v>1.237415145672506</v>
      </c>
      <c r="AF85">
        <f t="shared" si="5"/>
        <v>0.26166526947631497</v>
      </c>
      <c r="AG85">
        <f t="shared" si="5"/>
        <v>0</v>
      </c>
      <c r="AH85">
        <f t="shared" si="5"/>
        <v>4.3913867218089759</v>
      </c>
      <c r="AI85">
        <f t="shared" si="5"/>
        <v>6.3851298398011139E-2</v>
      </c>
      <c r="AJ85">
        <f t="shared" si="5"/>
        <v>3.7095843888830414E-5</v>
      </c>
      <c r="AK85">
        <f t="shared" si="5"/>
        <v>0</v>
      </c>
      <c r="AL85">
        <f t="shared" si="5"/>
        <v>0</v>
      </c>
      <c r="AM85">
        <f t="shared" si="5"/>
        <v>4.497015819469885E-2</v>
      </c>
      <c r="AN85">
        <f t="shared" si="5"/>
        <v>0</v>
      </c>
      <c r="AO85">
        <f t="shared" si="5"/>
        <v>0.56640764277869748</v>
      </c>
      <c r="AP85">
        <f t="shared" si="5"/>
        <v>36.54447410088347</v>
      </c>
      <c r="AQ85">
        <f t="shared" si="5"/>
        <v>73.514858430832618</v>
      </c>
      <c r="AR85">
        <f t="shared" si="5"/>
        <v>0</v>
      </c>
      <c r="AS85">
        <f t="shared" si="5"/>
        <v>249.73539219838321</v>
      </c>
      <c r="AT85">
        <f t="shared" si="5"/>
        <v>564.34492829017802</v>
      </c>
      <c r="AU85">
        <f t="shared" si="4"/>
        <v>637.36200262538262</v>
      </c>
      <c r="AW85" s="64">
        <f>(K85+L85+K86+L86)/($AQ$119)</f>
        <v>3.315894533287525E-2</v>
      </c>
    </row>
    <row r="86" spans="1:49" x14ac:dyDescent="0.25">
      <c r="A86" s="146"/>
      <c r="B86" s="63" t="s">
        <v>10</v>
      </c>
      <c r="C86" s="63" t="s">
        <v>10</v>
      </c>
      <c r="D86" s="63" t="s">
        <v>47</v>
      </c>
      <c r="E86">
        <f t="shared" si="5"/>
        <v>1454.638721091284</v>
      </c>
      <c r="F86">
        <f t="shared" si="5"/>
        <v>894.6647769505696</v>
      </c>
      <c r="G86">
        <f t="shared" si="5"/>
        <v>320.94343876095485</v>
      </c>
      <c r="H86">
        <f t="shared" si="5"/>
        <v>66.593469716027016</v>
      </c>
      <c r="I86">
        <f t="shared" si="5"/>
        <v>100.20787435270177</v>
      </c>
      <c r="J86">
        <f t="shared" si="5"/>
        <v>427.73032066785174</v>
      </c>
      <c r="K86">
        <f t="shared" si="5"/>
        <v>9.1071482194370823</v>
      </c>
      <c r="L86">
        <f t="shared" si="5"/>
        <v>1342.9468965629612</v>
      </c>
      <c r="M86">
        <f t="shared" si="5"/>
        <v>6111.6279254852034</v>
      </c>
      <c r="N86">
        <f t="shared" si="5"/>
        <v>72.133130406349665</v>
      </c>
      <c r="O86">
        <f t="shared" si="5"/>
        <v>128.17915096062666</v>
      </c>
      <c r="P86">
        <f t="shared" si="5"/>
        <v>1986.4363878811766</v>
      </c>
      <c r="Q86">
        <f t="shared" si="5"/>
        <v>1639.9377471696262</v>
      </c>
      <c r="R86">
        <f t="shared" si="5"/>
        <v>8.5357215022728692</v>
      </c>
      <c r="S86">
        <f t="shared" si="5"/>
        <v>0</v>
      </c>
      <c r="T86">
        <f t="shared" si="5"/>
        <v>4.7874570008165627</v>
      </c>
      <c r="U86">
        <f t="shared" si="5"/>
        <v>6.0997972406058434</v>
      </c>
      <c r="V86">
        <f t="shared" si="5"/>
        <v>13.378345386904591</v>
      </c>
      <c r="W86">
        <f t="shared" si="5"/>
        <v>1779.3577993452545</v>
      </c>
      <c r="X86">
        <f t="shared" si="5"/>
        <v>3455.0429700563136</v>
      </c>
      <c r="Y86">
        <f t="shared" si="5"/>
        <v>2.7047559496925282</v>
      </c>
      <c r="Z86">
        <f t="shared" si="5"/>
        <v>51.25587072490125</v>
      </c>
      <c r="AA86">
        <f t="shared" si="5"/>
        <v>19.90321363188071</v>
      </c>
      <c r="AB86">
        <f t="shared" si="5"/>
        <v>308.32804936707208</v>
      </c>
      <c r="AC86">
        <f t="shared" si="5"/>
        <v>3.7216038258695758</v>
      </c>
      <c r="AD86">
        <f t="shared" si="5"/>
        <v>7.9073037213265884</v>
      </c>
      <c r="AE86">
        <f t="shared" si="5"/>
        <v>6.042252783204745</v>
      </c>
      <c r="AF86">
        <f t="shared" si="5"/>
        <v>1.9427332590135029</v>
      </c>
      <c r="AG86">
        <f t="shared" si="5"/>
        <v>5.0092835920990814E-3</v>
      </c>
      <c r="AH86">
        <f t="shared" si="5"/>
        <v>58.582261490101146</v>
      </c>
      <c r="AI86">
        <f t="shared" si="5"/>
        <v>4.4748502571598312</v>
      </c>
      <c r="AJ86">
        <f t="shared" si="5"/>
        <v>3309.3349398121381</v>
      </c>
      <c r="AK86">
        <f t="shared" si="5"/>
        <v>0</v>
      </c>
      <c r="AL86">
        <f t="shared" si="5"/>
        <v>21.245553031021075</v>
      </c>
      <c r="AM86">
        <f t="shared" si="5"/>
        <v>93.707506516580395</v>
      </c>
      <c r="AN86">
        <f t="shared" si="5"/>
        <v>0</v>
      </c>
      <c r="AO86">
        <f t="shared" si="5"/>
        <v>49.366709002984599</v>
      </c>
      <c r="AP86">
        <f t="shared" si="5"/>
        <v>11787.889130520005</v>
      </c>
      <c r="AQ86">
        <f t="shared" si="5"/>
        <v>3617.770328024365</v>
      </c>
      <c r="AR86">
        <f t="shared" si="5"/>
        <v>0</v>
      </c>
      <c r="AS86">
        <f t="shared" si="5"/>
        <v>24571.907861048461</v>
      </c>
      <c r="AT86">
        <f t="shared" si="5"/>
        <v>40320.868790574517</v>
      </c>
      <c r="AU86">
        <f t="shared" si="4"/>
        <v>23417.570220431779</v>
      </c>
      <c r="AW86" s="64">
        <f>AW85</f>
        <v>3.315894533287525E-2</v>
      </c>
    </row>
    <row r="87" spans="1:49" x14ac:dyDescent="0.25">
      <c r="A87" s="146"/>
      <c r="B87" s="1" t="s">
        <v>11</v>
      </c>
      <c r="C87" s="1" t="s">
        <v>11</v>
      </c>
      <c r="D87" s="1" t="s">
        <v>48</v>
      </c>
      <c r="E87">
        <f t="shared" si="5"/>
        <v>499.35818935004738</v>
      </c>
      <c r="F87">
        <f t="shared" si="5"/>
        <v>2515.116379719836</v>
      </c>
      <c r="G87">
        <f t="shared" si="5"/>
        <v>7361.7950962165987</v>
      </c>
      <c r="H87">
        <f t="shared" si="5"/>
        <v>100.84438127583283</v>
      </c>
      <c r="I87">
        <f t="shared" si="5"/>
        <v>118.5023448279151</v>
      </c>
      <c r="J87">
        <f t="shared" si="5"/>
        <v>880.03673277023904</v>
      </c>
      <c r="K87">
        <f t="shared" si="5"/>
        <v>1.1475688890973954</v>
      </c>
      <c r="L87">
        <f t="shared" si="5"/>
        <v>1749.4848041959046</v>
      </c>
      <c r="M87">
        <f t="shared" si="5"/>
        <v>12928.652620530969</v>
      </c>
      <c r="N87">
        <f t="shared" si="5"/>
        <v>150.06060301823305</v>
      </c>
      <c r="O87">
        <f t="shared" si="5"/>
        <v>46.271420264421295</v>
      </c>
      <c r="P87">
        <f t="shared" si="5"/>
        <v>10561.023250237577</v>
      </c>
      <c r="Q87">
        <f t="shared" si="5"/>
        <v>7996.0303407571955</v>
      </c>
      <c r="R87">
        <f t="shared" si="5"/>
        <v>31.801607020866022</v>
      </c>
      <c r="S87">
        <f t="shared" si="5"/>
        <v>0</v>
      </c>
      <c r="T87">
        <f t="shared" si="5"/>
        <v>425.61368132137977</v>
      </c>
      <c r="U87">
        <f t="shared" si="5"/>
        <v>31.298689334435046</v>
      </c>
      <c r="V87">
        <f t="shared" si="5"/>
        <v>52.844841811155362</v>
      </c>
      <c r="W87">
        <f t="shared" si="5"/>
        <v>3922.248367246928</v>
      </c>
      <c r="X87">
        <f t="shared" si="5"/>
        <v>566.10837714389629</v>
      </c>
      <c r="Y87">
        <f t="shared" si="5"/>
        <v>8.6383797495399345E-2</v>
      </c>
      <c r="Z87">
        <f t="shared" si="5"/>
        <v>147.34750153337779</v>
      </c>
      <c r="AA87">
        <f t="shared" si="5"/>
        <v>25.930087012506799</v>
      </c>
      <c r="AB87">
        <f t="shared" si="5"/>
        <v>66.693339891953869</v>
      </c>
      <c r="AC87">
        <f t="shared" si="5"/>
        <v>2.5350388268505473</v>
      </c>
      <c r="AD87">
        <f t="shared" si="5"/>
        <v>19.907252610407738</v>
      </c>
      <c r="AE87">
        <f t="shared" si="5"/>
        <v>25.080752380237769</v>
      </c>
      <c r="AF87">
        <f t="shared" si="5"/>
        <v>1.6934519075811429E-2</v>
      </c>
      <c r="AG87">
        <f t="shared" si="5"/>
        <v>0</v>
      </c>
      <c r="AH87">
        <f t="shared" si="5"/>
        <v>0.86200209423708474</v>
      </c>
      <c r="AI87">
        <f t="shared" si="5"/>
        <v>4.6555935230361403</v>
      </c>
      <c r="AJ87">
        <f t="shared" si="5"/>
        <v>975.25654716545023</v>
      </c>
      <c r="AK87">
        <f t="shared" si="5"/>
        <v>0</v>
      </c>
      <c r="AL87">
        <f t="shared" si="5"/>
        <v>6.2610132967944381</v>
      </c>
      <c r="AM87">
        <f t="shared" si="5"/>
        <v>92.679017878649958</v>
      </c>
      <c r="AN87">
        <f t="shared" si="5"/>
        <v>0</v>
      </c>
      <c r="AO87">
        <f t="shared" si="5"/>
        <v>90.304931806684337</v>
      </c>
      <c r="AP87">
        <f t="shared" si="5"/>
        <v>9073.2576236091027</v>
      </c>
      <c r="AQ87">
        <f t="shared" si="5"/>
        <v>42851.521744305457</v>
      </c>
      <c r="AR87">
        <f t="shared" si="5"/>
        <v>0</v>
      </c>
      <c r="AS87">
        <f t="shared" si="5"/>
        <v>24384.256399467238</v>
      </c>
      <c r="AT87">
        <f t="shared" si="5"/>
        <v>100526.493780616</v>
      </c>
      <c r="AU87">
        <f t="shared" si="4"/>
        <v>27178.397679035039</v>
      </c>
      <c r="AW87">
        <f t="shared" ref="AW87:AW115" si="6">(K87+L87)/$AQ$119</f>
        <v>4.2818227272155569E-2</v>
      </c>
    </row>
    <row r="88" spans="1:49" x14ac:dyDescent="0.25">
      <c r="A88" s="146"/>
      <c r="B88" s="1" t="s">
        <v>12</v>
      </c>
      <c r="C88" s="1">
        <v>10</v>
      </c>
      <c r="D88" s="1" t="s">
        <v>49</v>
      </c>
      <c r="E88">
        <f t="shared" si="5"/>
        <v>70.180152915981012</v>
      </c>
      <c r="F88">
        <f t="shared" si="5"/>
        <v>8.9691274724296299</v>
      </c>
      <c r="G88">
        <f t="shared" si="5"/>
        <v>3421.6747672003921</v>
      </c>
      <c r="H88">
        <f t="shared" si="5"/>
        <v>0</v>
      </c>
      <c r="I88">
        <f t="shared" si="5"/>
        <v>408.9287150239212</v>
      </c>
      <c r="J88">
        <f t="shared" si="5"/>
        <v>21.526914313878613</v>
      </c>
      <c r="K88">
        <f t="shared" si="5"/>
        <v>9.2201795579195791E-5</v>
      </c>
      <c r="L88">
        <f t="shared" si="5"/>
        <v>31.446242217505741</v>
      </c>
      <c r="M88">
        <f t="shared" si="5"/>
        <v>265.5231488754888</v>
      </c>
      <c r="N88">
        <f t="shared" si="5"/>
        <v>1956.0594462207589</v>
      </c>
      <c r="O88">
        <f t="shared" si="5"/>
        <v>0.93252938658822193</v>
      </c>
      <c r="P88">
        <f t="shared" si="5"/>
        <v>11102.85709657078</v>
      </c>
      <c r="Q88">
        <f t="shared" si="5"/>
        <v>3784.3157118598656</v>
      </c>
      <c r="R88">
        <f t="shared" si="5"/>
        <v>1.7580661876766883</v>
      </c>
      <c r="S88">
        <f t="shared" si="5"/>
        <v>0</v>
      </c>
      <c r="T88">
        <f t="shared" si="5"/>
        <v>1.0276213124571443E-2</v>
      </c>
      <c r="U88">
        <f t="shared" si="5"/>
        <v>0.26340925374521218</v>
      </c>
      <c r="V88">
        <f t="shared" si="5"/>
        <v>9.9491578019371057E-2</v>
      </c>
      <c r="W88">
        <f t="shared" si="5"/>
        <v>801.67797548029284</v>
      </c>
      <c r="X88">
        <f t="shared" si="5"/>
        <v>0.30705066369828626</v>
      </c>
      <c r="Y88">
        <f t="shared" si="5"/>
        <v>4.5053671033847317E-2</v>
      </c>
      <c r="Z88">
        <f t="shared" si="5"/>
        <v>4.6917455522368154</v>
      </c>
      <c r="AA88">
        <f t="shared" si="5"/>
        <v>0.46608169235135133</v>
      </c>
      <c r="AB88">
        <f t="shared" si="5"/>
        <v>12.804932634429697</v>
      </c>
      <c r="AC88">
        <f t="shared" si="5"/>
        <v>4.34665681174186E-2</v>
      </c>
      <c r="AD88">
        <f t="shared" si="5"/>
        <v>0.35045817531845824</v>
      </c>
      <c r="AE88">
        <f t="shared" si="5"/>
        <v>0.30972033593196524</v>
      </c>
      <c r="AF88">
        <f t="shared" si="5"/>
        <v>1.5120591549166711E-4</v>
      </c>
      <c r="AG88">
        <f t="shared" si="5"/>
        <v>0</v>
      </c>
      <c r="AH88">
        <f t="shared" si="5"/>
        <v>4.9084246902782762E-3</v>
      </c>
      <c r="AI88">
        <f t="shared" si="5"/>
        <v>8.187310422773908E-2</v>
      </c>
      <c r="AJ88">
        <f t="shared" si="5"/>
        <v>21.964952717724728</v>
      </c>
      <c r="AK88">
        <f t="shared" si="5"/>
        <v>0</v>
      </c>
      <c r="AL88">
        <f t="shared" si="5"/>
        <v>0.14101197264584608</v>
      </c>
      <c r="AM88">
        <f t="shared" si="5"/>
        <v>6.6724334128173871E-2</v>
      </c>
      <c r="AN88">
        <f t="shared" si="5"/>
        <v>0</v>
      </c>
      <c r="AO88">
        <f t="shared" si="5"/>
        <v>1.3409314551940246</v>
      </c>
      <c r="AP88">
        <f t="shared" si="5"/>
        <v>6.4452686504900009E-3</v>
      </c>
      <c r="AQ88">
        <f t="shared" si="5"/>
        <v>0</v>
      </c>
      <c r="AR88">
        <f t="shared" si="5"/>
        <v>193.26604086200001</v>
      </c>
      <c r="AS88">
        <f t="shared" si="5"/>
        <v>15697.630655736381</v>
      </c>
      <c r="AT88">
        <f t="shared" si="5"/>
        <v>26346.72751361394</v>
      </c>
      <c r="AU88">
        <f t="shared" si="4"/>
        <v>11463.01785373299</v>
      </c>
      <c r="AW88">
        <f t="shared" si="6"/>
        <v>7.691370928260984E-4</v>
      </c>
    </row>
    <row r="89" spans="1:49" x14ac:dyDescent="0.25">
      <c r="A89" s="146"/>
      <c r="B89" s="1" t="s">
        <v>13</v>
      </c>
      <c r="C89" s="1">
        <v>11</v>
      </c>
      <c r="D89" s="1" t="s">
        <v>50</v>
      </c>
      <c r="E89">
        <f t="shared" si="5"/>
        <v>7.8671387052589498E-2</v>
      </c>
      <c r="F89">
        <f t="shared" si="5"/>
        <v>36.745709800367372</v>
      </c>
      <c r="G89">
        <f t="shared" si="5"/>
        <v>725.5603379956724</v>
      </c>
      <c r="H89">
        <f t="shared" si="5"/>
        <v>29.399863331498779</v>
      </c>
      <c r="I89">
        <f t="shared" si="5"/>
        <v>86.838432200627039</v>
      </c>
      <c r="J89">
        <f t="shared" si="5"/>
        <v>71.976849309076556</v>
      </c>
      <c r="K89">
        <f t="shared" si="5"/>
        <v>0</v>
      </c>
      <c r="L89">
        <f t="shared" si="5"/>
        <v>363.1759958452983</v>
      </c>
      <c r="M89">
        <f t="shared" si="5"/>
        <v>304.31414799648064</v>
      </c>
      <c r="N89">
        <f t="shared" si="5"/>
        <v>222.59803118823618</v>
      </c>
      <c r="O89">
        <f t="shared" si="5"/>
        <v>3195.9754306241148</v>
      </c>
      <c r="P89">
        <f t="shared" si="5"/>
        <v>8739.2745041415455</v>
      </c>
      <c r="Q89">
        <f t="shared" si="5"/>
        <v>2787.4808787393431</v>
      </c>
      <c r="R89">
        <f t="shared" si="5"/>
        <v>5.6805785763289568E-5</v>
      </c>
      <c r="S89">
        <f t="shared" si="5"/>
        <v>0</v>
      </c>
      <c r="T89">
        <f t="shared" si="5"/>
        <v>3.0003762083133032E-4</v>
      </c>
      <c r="U89">
        <f t="shared" si="5"/>
        <v>5.6345207873556511</v>
      </c>
      <c r="V89">
        <f t="shared" si="5"/>
        <v>6.8968948541884123E-2</v>
      </c>
      <c r="W89">
        <f t="shared" si="5"/>
        <v>183.6466669418119</v>
      </c>
      <c r="X89">
        <f t="shared" si="5"/>
        <v>0.20859038164546848</v>
      </c>
      <c r="Y89">
        <f t="shared" si="5"/>
        <v>1.1106076687054198E-2</v>
      </c>
      <c r="Z89">
        <f t="shared" si="5"/>
        <v>31.043712630550189</v>
      </c>
      <c r="AA89">
        <f t="shared" si="5"/>
        <v>5.3828414774149467</v>
      </c>
      <c r="AB89">
        <f t="shared" si="5"/>
        <v>37.952907479786816</v>
      </c>
      <c r="AC89">
        <f t="shared" si="5"/>
        <v>6.3583327720476189E-3</v>
      </c>
      <c r="AD89">
        <f t="shared" si="5"/>
        <v>4.8502447541090295E-2</v>
      </c>
      <c r="AE89">
        <f t="shared" si="5"/>
        <v>0.10462470065412806</v>
      </c>
      <c r="AF89">
        <f t="shared" si="5"/>
        <v>3.5779305847269918E-2</v>
      </c>
      <c r="AG89">
        <f t="shared" si="5"/>
        <v>3.6531283056963542E-5</v>
      </c>
      <c r="AH89">
        <f t="shared" si="5"/>
        <v>0.81332705286317197</v>
      </c>
      <c r="AI89">
        <f t="shared" si="5"/>
        <v>1.2734821134205307E-2</v>
      </c>
      <c r="AJ89">
        <f t="shared" si="5"/>
        <v>2.1944300050130129E-2</v>
      </c>
      <c r="AK89">
        <f t="shared" si="5"/>
        <v>0</v>
      </c>
      <c r="AL89">
        <f t="shared" si="5"/>
        <v>1.3916097357140241E-4</v>
      </c>
      <c r="AM89">
        <f t="shared" si="5"/>
        <v>2.9352063103012221E-2</v>
      </c>
      <c r="AN89">
        <f t="shared" si="5"/>
        <v>0</v>
      </c>
      <c r="AO89">
        <f t="shared" si="5"/>
        <v>0.19009421411496322</v>
      </c>
      <c r="AP89">
        <f t="shared" si="5"/>
        <v>16.886067520073059</v>
      </c>
      <c r="AQ89">
        <f t="shared" si="5"/>
        <v>0</v>
      </c>
      <c r="AR89">
        <f t="shared" si="5"/>
        <v>208.16611535699991</v>
      </c>
      <c r="AS89">
        <f t="shared" si="5"/>
        <v>8231.5129254492913</v>
      </c>
      <c r="AT89">
        <f t="shared" si="5"/>
        <v>14084.554659323299</v>
      </c>
      <c r="AU89">
        <f t="shared" si="4"/>
        <v>11200.641866059919</v>
      </c>
      <c r="AW89">
        <f t="shared" si="6"/>
        <v>8.8828200420468014E-3</v>
      </c>
    </row>
    <row r="90" spans="1:49" x14ac:dyDescent="0.25">
      <c r="A90" s="146"/>
      <c r="B90" s="1" t="s">
        <v>14</v>
      </c>
      <c r="C90" s="1">
        <v>12</v>
      </c>
      <c r="D90" s="1" t="s">
        <v>51</v>
      </c>
      <c r="E90">
        <f t="shared" si="5"/>
        <v>4425.6272750826593</v>
      </c>
      <c r="F90">
        <f t="shared" si="5"/>
        <v>4035.8202809607469</v>
      </c>
      <c r="G90">
        <f t="shared" si="5"/>
        <v>31780.44444937681</v>
      </c>
      <c r="H90">
        <f t="shared" si="5"/>
        <v>582.86511779792909</v>
      </c>
      <c r="I90">
        <f t="shared" si="5"/>
        <v>2489.832470829132</v>
      </c>
      <c r="J90">
        <f t="shared" si="5"/>
        <v>3643.4766981983421</v>
      </c>
      <c r="K90">
        <f t="shared" si="5"/>
        <v>14.692849833773233</v>
      </c>
      <c r="L90">
        <f t="shared" si="5"/>
        <v>4471.8509275505676</v>
      </c>
      <c r="M90">
        <f t="shared" si="5"/>
        <v>2703.5053717983837</v>
      </c>
      <c r="N90">
        <f t="shared" si="5"/>
        <v>2793.5903693824912</v>
      </c>
      <c r="O90">
        <f t="shared" si="5"/>
        <v>714.65559819555619</v>
      </c>
      <c r="P90">
        <f t="shared" si="5"/>
        <v>100948.14187999644</v>
      </c>
      <c r="Q90">
        <f t="shared" si="5"/>
        <v>55633.447868046787</v>
      </c>
      <c r="R90">
        <f t="shared" si="5"/>
        <v>230.60113684551004</v>
      </c>
      <c r="S90">
        <f t="shared" si="5"/>
        <v>0</v>
      </c>
      <c r="T90">
        <f t="shared" si="5"/>
        <v>291.67427913148367</v>
      </c>
      <c r="U90">
        <f t="shared" si="5"/>
        <v>116.35762547085723</v>
      </c>
      <c r="V90">
        <f t="shared" si="5"/>
        <v>1316.1713136849717</v>
      </c>
      <c r="W90">
        <f t="shared" si="5"/>
        <v>21471.199606487768</v>
      </c>
      <c r="X90">
        <f t="shared" si="5"/>
        <v>15277.578402863046</v>
      </c>
      <c r="Y90">
        <f t="shared" si="5"/>
        <v>0.42368198802873447</v>
      </c>
      <c r="Z90">
        <f t="shared" si="5"/>
        <v>342.4832831357383</v>
      </c>
      <c r="AA90">
        <f t="shared" si="5"/>
        <v>66.233986145838813</v>
      </c>
      <c r="AB90">
        <f t="shared" si="5"/>
        <v>373.68993862830189</v>
      </c>
      <c r="AC90">
        <f t="shared" si="5"/>
        <v>2.1380969625096933</v>
      </c>
      <c r="AD90">
        <f t="shared" si="5"/>
        <v>17.913776619722928</v>
      </c>
      <c r="AE90">
        <f t="shared" si="5"/>
        <v>19.734332269398692</v>
      </c>
      <c r="AF90">
        <f t="shared" si="5"/>
        <v>0.46592965588251922</v>
      </c>
      <c r="AG90">
        <f t="shared" si="5"/>
        <v>1.2089042515174087E-3</v>
      </c>
      <c r="AH90">
        <f t="shared" si="5"/>
        <v>24.283190747150627</v>
      </c>
      <c r="AI90">
        <f t="shared" si="5"/>
        <v>4.1086029904850019</v>
      </c>
      <c r="AJ90">
        <f t="shared" si="5"/>
        <v>781.45338453361819</v>
      </c>
      <c r="AK90">
        <f t="shared" si="5"/>
        <v>0</v>
      </c>
      <c r="AL90">
        <f t="shared" si="5"/>
        <v>5.0195688743788676</v>
      </c>
      <c r="AM90">
        <f t="shared" si="5"/>
        <v>393.52552240446585</v>
      </c>
      <c r="AN90">
        <f t="shared" si="5"/>
        <v>0</v>
      </c>
      <c r="AO90">
        <f t="shared" si="5"/>
        <v>68.685919150235662</v>
      </c>
      <c r="AP90">
        <f t="shared" si="5"/>
        <v>79484.848894050287</v>
      </c>
      <c r="AQ90">
        <f t="shared" si="5"/>
        <v>3033.148594969739</v>
      </c>
      <c r="AR90">
        <f t="shared" si="5"/>
        <v>78686.154336333566</v>
      </c>
      <c r="AS90">
        <f t="shared" si="5"/>
        <v>216988.52112075489</v>
      </c>
      <c r="AT90">
        <f t="shared" si="5"/>
        <v>411799.42370701121</v>
      </c>
      <c r="AU90">
        <f t="shared" si="4"/>
        <v>221434.9431836406</v>
      </c>
      <c r="AW90">
        <f t="shared" si="6"/>
        <v>0.10973511862344061</v>
      </c>
    </row>
    <row r="91" spans="1:49" x14ac:dyDescent="0.25">
      <c r="A91" s="146"/>
      <c r="B91" s="1" t="s">
        <v>15</v>
      </c>
      <c r="C91" s="1">
        <v>13</v>
      </c>
      <c r="D91" s="1" t="s">
        <v>52</v>
      </c>
      <c r="E91">
        <f t="shared" si="5"/>
        <v>320.43294320255546</v>
      </c>
      <c r="F91">
        <f t="shared" si="5"/>
        <v>296.68958424627601</v>
      </c>
      <c r="G91">
        <f t="shared" si="5"/>
        <v>447.0611450422831</v>
      </c>
      <c r="H91">
        <f t="shared" ref="H91:AT91" si="7">H17+H54</f>
        <v>10.146847921022571</v>
      </c>
      <c r="I91">
        <f t="shared" si="7"/>
        <v>119.40781094934019</v>
      </c>
      <c r="J91">
        <f t="shared" si="7"/>
        <v>156.53918387431872</v>
      </c>
      <c r="K91">
        <f t="shared" si="7"/>
        <v>3.933210455623958</v>
      </c>
      <c r="L91">
        <f t="shared" si="7"/>
        <v>250.15230675515471</v>
      </c>
      <c r="M91">
        <f t="shared" si="7"/>
        <v>229.70932998689531</v>
      </c>
      <c r="N91">
        <f t="shared" si="7"/>
        <v>167.41090849931808</v>
      </c>
      <c r="O91">
        <f t="shared" si="7"/>
        <v>44.820553329145753</v>
      </c>
      <c r="P91">
        <f t="shared" si="7"/>
        <v>3141.5541441490623</v>
      </c>
      <c r="Q91">
        <f t="shared" si="7"/>
        <v>43246.169810741638</v>
      </c>
      <c r="R91">
        <f t="shared" si="7"/>
        <v>24.745422488688824</v>
      </c>
      <c r="S91">
        <f t="shared" si="7"/>
        <v>0</v>
      </c>
      <c r="T91">
        <f t="shared" si="7"/>
        <v>50.302660214797825</v>
      </c>
      <c r="U91">
        <f t="shared" si="7"/>
        <v>64.950120306596844</v>
      </c>
      <c r="V91">
        <f t="shared" si="7"/>
        <v>67.457538829822752</v>
      </c>
      <c r="W91">
        <f t="shared" si="7"/>
        <v>12334.062857670466</v>
      </c>
      <c r="X91">
        <f t="shared" si="7"/>
        <v>5577.5582328854061</v>
      </c>
      <c r="Y91">
        <f t="shared" si="7"/>
        <v>1.0571447258677789</v>
      </c>
      <c r="Z91">
        <f t="shared" si="7"/>
        <v>197.93902901681847</v>
      </c>
      <c r="AA91">
        <f t="shared" si="7"/>
        <v>3.6805976280639827</v>
      </c>
      <c r="AB91">
        <f t="shared" si="7"/>
        <v>781.78689199633823</v>
      </c>
      <c r="AC91">
        <f t="shared" si="7"/>
        <v>1.5204121835530278</v>
      </c>
      <c r="AD91">
        <f t="shared" si="7"/>
        <v>8.0731469137844822</v>
      </c>
      <c r="AE91">
        <f t="shared" si="7"/>
        <v>28.455305346631853</v>
      </c>
      <c r="AF91">
        <f t="shared" si="7"/>
        <v>5.1002649386249228</v>
      </c>
      <c r="AG91">
        <f t="shared" si="7"/>
        <v>7.2138937973243653E-2</v>
      </c>
      <c r="AH91">
        <f t="shared" si="7"/>
        <v>79.772715855849157</v>
      </c>
      <c r="AI91">
        <f t="shared" si="7"/>
        <v>2.0784962401390947</v>
      </c>
      <c r="AJ91">
        <f t="shared" si="7"/>
        <v>39.623699209594278</v>
      </c>
      <c r="AK91">
        <f t="shared" si="7"/>
        <v>0</v>
      </c>
      <c r="AL91">
        <f t="shared" si="7"/>
        <v>0.14886006962786452</v>
      </c>
      <c r="AM91">
        <f t="shared" si="7"/>
        <v>245.22043909670228</v>
      </c>
      <c r="AN91">
        <f t="shared" si="7"/>
        <v>0</v>
      </c>
      <c r="AO91">
        <f t="shared" si="7"/>
        <v>26.79958197735376</v>
      </c>
      <c r="AP91">
        <f t="shared" si="7"/>
        <v>9095.3069962999998</v>
      </c>
      <c r="AQ91">
        <f t="shared" si="7"/>
        <v>0</v>
      </c>
      <c r="AR91">
        <f t="shared" si="7"/>
        <v>286712.94044299994</v>
      </c>
      <c r="AS91">
        <f t="shared" si="7"/>
        <v>6194.5524148583081</v>
      </c>
      <c r="AT91">
        <f t="shared" si="7"/>
        <v>364404.35314479627</v>
      </c>
      <c r="AU91">
        <f t="shared" si="4"/>
        <v>5572.8800450473491</v>
      </c>
      <c r="AW91">
        <f t="shared" si="6"/>
        <v>6.2146065557569024E-3</v>
      </c>
    </row>
    <row r="92" spans="1:49" x14ac:dyDescent="0.25">
      <c r="A92" s="146"/>
      <c r="B92" s="1" t="s">
        <v>16</v>
      </c>
      <c r="C92" s="1">
        <v>14</v>
      </c>
      <c r="D92" s="1" t="s">
        <v>53</v>
      </c>
      <c r="E92">
        <f t="shared" ref="E92:AT98" si="8">E18+E55</f>
        <v>521.5726422910783</v>
      </c>
      <c r="F92">
        <f t="shared" si="8"/>
        <v>910.04346544709949</v>
      </c>
      <c r="G92">
        <f t="shared" si="8"/>
        <v>252.71866888522527</v>
      </c>
      <c r="H92">
        <f t="shared" si="8"/>
        <v>24.957085546526734</v>
      </c>
      <c r="I92">
        <f t="shared" si="8"/>
        <v>127.96054452259021</v>
      </c>
      <c r="J92">
        <f t="shared" si="8"/>
        <v>170.75675511208294</v>
      </c>
      <c r="K92">
        <f t="shared" si="8"/>
        <v>4.1967839434041387</v>
      </c>
      <c r="L92">
        <f t="shared" si="8"/>
        <v>182.36549556183229</v>
      </c>
      <c r="M92">
        <f t="shared" si="8"/>
        <v>355.39382630445152</v>
      </c>
      <c r="N92">
        <f t="shared" si="8"/>
        <v>98.779884449598512</v>
      </c>
      <c r="O92">
        <f t="shared" si="8"/>
        <v>67.893676205040805</v>
      </c>
      <c r="P92">
        <f t="shared" si="8"/>
        <v>1335.4231636870084</v>
      </c>
      <c r="Q92">
        <f t="shared" si="8"/>
        <v>463.53451741830474</v>
      </c>
      <c r="R92">
        <f t="shared" si="8"/>
        <v>15384.996518307391</v>
      </c>
      <c r="S92">
        <f t="shared" si="8"/>
        <v>0</v>
      </c>
      <c r="T92">
        <f t="shared" si="8"/>
        <v>502.42627381702101</v>
      </c>
      <c r="U92">
        <f t="shared" si="8"/>
        <v>15.568483573216838</v>
      </c>
      <c r="V92">
        <f t="shared" si="8"/>
        <v>35.495975795695117</v>
      </c>
      <c r="W92">
        <f t="shared" si="8"/>
        <v>3074.5301164596367</v>
      </c>
      <c r="X92">
        <f t="shared" si="8"/>
        <v>3503.184962858792</v>
      </c>
      <c r="Y92">
        <f t="shared" si="8"/>
        <v>3.0437869483677704</v>
      </c>
      <c r="Z92">
        <f t="shared" si="8"/>
        <v>89.623610824165212</v>
      </c>
      <c r="AA92">
        <f t="shared" si="8"/>
        <v>2.6847982749239256</v>
      </c>
      <c r="AB92">
        <f t="shared" si="8"/>
        <v>61.189928540274934</v>
      </c>
      <c r="AC92">
        <f t="shared" si="8"/>
        <v>1.3550795977682941</v>
      </c>
      <c r="AD92">
        <f t="shared" si="8"/>
        <v>3.5294563070160145</v>
      </c>
      <c r="AE92">
        <f t="shared" si="8"/>
        <v>9.8418648876113739</v>
      </c>
      <c r="AF92">
        <f t="shared" si="8"/>
        <v>1.5642919285538266</v>
      </c>
      <c r="AG92">
        <f t="shared" si="8"/>
        <v>0.28685919263601251</v>
      </c>
      <c r="AH92">
        <f t="shared" si="8"/>
        <v>8.5122726567716054</v>
      </c>
      <c r="AI92">
        <f t="shared" si="8"/>
        <v>2.5586056008755209</v>
      </c>
      <c r="AJ92">
        <f t="shared" si="8"/>
        <v>109.67170732280829</v>
      </c>
      <c r="AK92">
        <f t="shared" si="8"/>
        <v>0</v>
      </c>
      <c r="AL92">
        <f t="shared" si="8"/>
        <v>0.70389528684831215</v>
      </c>
      <c r="AM92">
        <f t="shared" si="8"/>
        <v>71.520219551949324</v>
      </c>
      <c r="AN92">
        <f t="shared" si="8"/>
        <v>0</v>
      </c>
      <c r="AO92">
        <f t="shared" si="8"/>
        <v>21.324694474816738</v>
      </c>
      <c r="AP92">
        <f t="shared" si="8"/>
        <v>17428.541980868278</v>
      </c>
      <c r="AQ92">
        <f t="shared" si="8"/>
        <v>660.00664010414278</v>
      </c>
      <c r="AR92">
        <f t="shared" si="8"/>
        <v>510.15090486747903</v>
      </c>
      <c r="AS92">
        <f t="shared" si="8"/>
        <v>3101.6746578196639</v>
      </c>
      <c r="AT92">
        <f t="shared" si="8"/>
        <v>45207.388994407549</v>
      </c>
      <c r="AU92">
        <f t="shared" si="4"/>
        <v>3912.1951008333922</v>
      </c>
      <c r="AW92">
        <f t="shared" si="6"/>
        <v>4.5630745821234478E-3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8"/>
        <v>0</v>
      </c>
      <c r="AQ93">
        <f t="shared" si="8"/>
        <v>0</v>
      </c>
      <c r="AR93">
        <f t="shared" si="8"/>
        <v>0</v>
      </c>
      <c r="AS93">
        <f t="shared" si="8"/>
        <v>0</v>
      </c>
      <c r="AT93">
        <f t="shared" si="8"/>
        <v>0</v>
      </c>
      <c r="AU93">
        <f t="shared" si="4"/>
        <v>0</v>
      </c>
      <c r="AW93">
        <f t="shared" si="6"/>
        <v>0</v>
      </c>
    </row>
    <row r="94" spans="1:49" x14ac:dyDescent="0.25">
      <c r="A94" s="146"/>
      <c r="B94" s="1" t="s">
        <v>18</v>
      </c>
      <c r="C94" s="1">
        <v>16</v>
      </c>
      <c r="D94" s="1" t="s">
        <v>55</v>
      </c>
      <c r="E94">
        <f t="shared" si="8"/>
        <v>1443.8633300011638</v>
      </c>
      <c r="F94">
        <f t="shared" si="8"/>
        <v>2597.8213846972358</v>
      </c>
      <c r="G94">
        <f t="shared" si="8"/>
        <v>664.95069892375614</v>
      </c>
      <c r="H94">
        <f t="shared" si="8"/>
        <v>52.330428798736236</v>
      </c>
      <c r="I94">
        <f t="shared" si="8"/>
        <v>436.51010080030051</v>
      </c>
      <c r="J94">
        <f t="shared" si="8"/>
        <v>681.17551858649597</v>
      </c>
      <c r="K94">
        <f t="shared" si="8"/>
        <v>8.5389040651049548</v>
      </c>
      <c r="L94">
        <f t="shared" si="8"/>
        <v>397.94849314218743</v>
      </c>
      <c r="M94">
        <f t="shared" si="8"/>
        <v>1053.0725693478021</v>
      </c>
      <c r="N94">
        <f t="shared" si="8"/>
        <v>207.80039671757953</v>
      </c>
      <c r="O94">
        <f t="shared" si="8"/>
        <v>161.90383038976029</v>
      </c>
      <c r="P94">
        <f t="shared" si="8"/>
        <v>3879.1204958137992</v>
      </c>
      <c r="Q94">
        <f t="shared" si="8"/>
        <v>1770.6665789255537</v>
      </c>
      <c r="R94">
        <f t="shared" si="8"/>
        <v>763.61608503384991</v>
      </c>
      <c r="S94">
        <f t="shared" si="8"/>
        <v>0</v>
      </c>
      <c r="T94">
        <f t="shared" si="8"/>
        <v>6163.8620658792461</v>
      </c>
      <c r="U94">
        <f t="shared" si="8"/>
        <v>38.406369186740342</v>
      </c>
      <c r="V94">
        <f t="shared" si="8"/>
        <v>180.54790289520912</v>
      </c>
      <c r="W94">
        <f t="shared" si="8"/>
        <v>19985.214979360382</v>
      </c>
      <c r="X94">
        <f t="shared" si="8"/>
        <v>13986.410136602444</v>
      </c>
      <c r="Y94">
        <f t="shared" si="8"/>
        <v>8.3367444489336719</v>
      </c>
      <c r="Z94">
        <f t="shared" si="8"/>
        <v>763.62557771387333</v>
      </c>
      <c r="AA94">
        <f t="shared" si="8"/>
        <v>5.8388756524730772</v>
      </c>
      <c r="AB94">
        <f t="shared" si="8"/>
        <v>132.71130305736028</v>
      </c>
      <c r="AC94">
        <f t="shared" si="8"/>
        <v>2.688191464486684</v>
      </c>
      <c r="AD94">
        <f t="shared" si="8"/>
        <v>6.9997040541190358</v>
      </c>
      <c r="AE94">
        <f t="shared" si="8"/>
        <v>19.568989216411598</v>
      </c>
      <c r="AF94">
        <f t="shared" si="8"/>
        <v>3.1223192225216754</v>
      </c>
      <c r="AG94">
        <f t="shared" si="8"/>
        <v>1.7529772775526198</v>
      </c>
      <c r="AH94">
        <f t="shared" si="8"/>
        <v>17.174961432200938</v>
      </c>
      <c r="AI94">
        <f t="shared" si="8"/>
        <v>5.0764368960766726</v>
      </c>
      <c r="AJ94">
        <f t="shared" si="8"/>
        <v>358.00714683050819</v>
      </c>
      <c r="AK94">
        <f t="shared" si="8"/>
        <v>0</v>
      </c>
      <c r="AL94">
        <f t="shared" si="8"/>
        <v>2.2992876602772165</v>
      </c>
      <c r="AM94">
        <f t="shared" si="8"/>
        <v>219.42293106972153</v>
      </c>
      <c r="AN94">
        <f t="shared" si="8"/>
        <v>0</v>
      </c>
      <c r="AO94">
        <f t="shared" si="8"/>
        <v>42.281021985021205</v>
      </c>
      <c r="AP94">
        <f t="shared" si="8"/>
        <v>26500.682921131829</v>
      </c>
      <c r="AQ94">
        <f t="shared" si="8"/>
        <v>14020.72583568783</v>
      </c>
      <c r="AR94">
        <f t="shared" si="8"/>
        <v>1279.3262058201415</v>
      </c>
      <c r="AS94">
        <f t="shared" si="8"/>
        <v>11535.282340995431</v>
      </c>
      <c r="AT94">
        <f t="shared" si="8"/>
        <v>89898.150116207165</v>
      </c>
      <c r="AU94">
        <f t="shared" si="4"/>
        <v>19500.533924576939</v>
      </c>
      <c r="AW94">
        <f t="shared" si="6"/>
        <v>9.9421614866045411E-3</v>
      </c>
    </row>
    <row r="95" spans="1:49" x14ac:dyDescent="0.25">
      <c r="A95" s="146"/>
      <c r="B95" s="1" t="s">
        <v>19</v>
      </c>
      <c r="C95" s="1">
        <v>17</v>
      </c>
      <c r="D95" s="1" t="s">
        <v>56</v>
      </c>
      <c r="E95">
        <f t="shared" si="8"/>
        <v>24.530934624659153</v>
      </c>
      <c r="F95">
        <f t="shared" si="8"/>
        <v>34.436300461807804</v>
      </c>
      <c r="G95">
        <f t="shared" si="8"/>
        <v>8.6599830096007331</v>
      </c>
      <c r="H95">
        <f t="shared" si="8"/>
        <v>1.917921925551332</v>
      </c>
      <c r="I95">
        <f t="shared" si="8"/>
        <v>7.3976987317725182</v>
      </c>
      <c r="J95">
        <f t="shared" si="8"/>
        <v>8.6720051222202592</v>
      </c>
      <c r="K95">
        <f t="shared" si="8"/>
        <v>2.2238990067716937</v>
      </c>
      <c r="L95">
        <f t="shared" si="8"/>
        <v>3.881688374774853</v>
      </c>
      <c r="M95">
        <f t="shared" si="8"/>
        <v>13.31363176910407</v>
      </c>
      <c r="N95">
        <f t="shared" si="8"/>
        <v>4.2193337086443137</v>
      </c>
      <c r="O95">
        <f t="shared" si="8"/>
        <v>5.1926949990752389</v>
      </c>
      <c r="P95">
        <f t="shared" si="8"/>
        <v>49.967283637735903</v>
      </c>
      <c r="Q95">
        <f t="shared" si="8"/>
        <v>120.17015435017026</v>
      </c>
      <c r="R95">
        <f t="shared" si="8"/>
        <v>2.0857688240323804</v>
      </c>
      <c r="S95">
        <f t="shared" si="8"/>
        <v>0</v>
      </c>
      <c r="T95">
        <f t="shared" si="8"/>
        <v>7.7204836801749259</v>
      </c>
      <c r="U95">
        <f t="shared" si="8"/>
        <v>8887.6229698291845</v>
      </c>
      <c r="V95">
        <f t="shared" si="8"/>
        <v>2.7277950627364911</v>
      </c>
      <c r="W95">
        <f t="shared" si="8"/>
        <v>81.951268445826031</v>
      </c>
      <c r="X95">
        <f t="shared" si="8"/>
        <v>14.670616865636998</v>
      </c>
      <c r="Y95">
        <f t="shared" si="8"/>
        <v>0.23055717793637473</v>
      </c>
      <c r="Z95">
        <f t="shared" si="8"/>
        <v>0.95086837387149326</v>
      </c>
      <c r="AA95">
        <f t="shared" si="8"/>
        <v>5.748550078264459E-2</v>
      </c>
      <c r="AB95">
        <f t="shared" si="8"/>
        <v>4.4073745928975248</v>
      </c>
      <c r="AC95">
        <f t="shared" si="8"/>
        <v>0.10396808336764034</v>
      </c>
      <c r="AD95">
        <f t="shared" si="8"/>
        <v>0.27028824323509015</v>
      </c>
      <c r="AE95">
        <f t="shared" si="8"/>
        <v>0.75499619348277247</v>
      </c>
      <c r="AF95">
        <f t="shared" si="8"/>
        <v>0.12014768273955063</v>
      </c>
      <c r="AG95">
        <f t="shared" si="8"/>
        <v>1.232939807034001</v>
      </c>
      <c r="AH95">
        <f t="shared" si="8"/>
        <v>0.64922816916822501</v>
      </c>
      <c r="AI95">
        <f t="shared" si="8"/>
        <v>0.19617594143356284</v>
      </c>
      <c r="AJ95">
        <f t="shared" si="8"/>
        <v>3.8085134529221167</v>
      </c>
      <c r="AK95">
        <f t="shared" si="8"/>
        <v>0</v>
      </c>
      <c r="AL95">
        <f t="shared" si="8"/>
        <v>2.4378113389854177E-2</v>
      </c>
      <c r="AM95">
        <f t="shared" si="8"/>
        <v>3.4643687395013516</v>
      </c>
      <c r="AN95">
        <f t="shared" si="8"/>
        <v>0</v>
      </c>
      <c r="AO95">
        <f t="shared" si="8"/>
        <v>1.6356406823465053</v>
      </c>
      <c r="AP95">
        <f t="shared" si="8"/>
        <v>6318.2195160314259</v>
      </c>
      <c r="AQ95">
        <f t="shared" si="8"/>
        <v>112.6420306531802</v>
      </c>
      <c r="AR95">
        <f t="shared" si="8"/>
        <v>136.22314569560257</v>
      </c>
      <c r="AS95">
        <f t="shared" si="8"/>
        <v>9456.762318541736</v>
      </c>
      <c r="AT95">
        <f t="shared" si="8"/>
        <v>14669.176876997321</v>
      </c>
      <c r="AU95">
        <f t="shared" si="4"/>
        <v>10653.939497108209</v>
      </c>
      <c r="AW95">
        <f t="shared" si="6"/>
        <v>1.4933485302363452E-4</v>
      </c>
    </row>
    <row r="96" spans="1:49" x14ac:dyDescent="0.25">
      <c r="A96" s="146"/>
      <c r="B96" s="1" t="s">
        <v>20</v>
      </c>
      <c r="C96" s="1">
        <v>18</v>
      </c>
      <c r="D96" s="1" t="s">
        <v>57</v>
      </c>
      <c r="E96">
        <f t="shared" si="8"/>
        <v>22.846283003231257</v>
      </c>
      <c r="F96">
        <f t="shared" si="8"/>
        <v>68.997877487923802</v>
      </c>
      <c r="G96">
        <f t="shared" si="8"/>
        <v>29.009862421151691</v>
      </c>
      <c r="H96">
        <f t="shared" si="8"/>
        <v>6.9945662033448492</v>
      </c>
      <c r="I96">
        <f t="shared" si="8"/>
        <v>23.070705603900606</v>
      </c>
      <c r="J96">
        <f t="shared" si="8"/>
        <v>27.56684547871642</v>
      </c>
      <c r="K96">
        <f t="shared" si="8"/>
        <v>0.238604314347171</v>
      </c>
      <c r="L96">
        <f t="shared" si="8"/>
        <v>62.034993784235702</v>
      </c>
      <c r="M96">
        <f t="shared" si="8"/>
        <v>96.79586449908517</v>
      </c>
      <c r="N96">
        <f t="shared" si="8"/>
        <v>14.903536527625835</v>
      </c>
      <c r="O96">
        <f t="shared" si="8"/>
        <v>5.3970119983472706</v>
      </c>
      <c r="P96">
        <f t="shared" si="8"/>
        <v>135.60040880023445</v>
      </c>
      <c r="Q96">
        <f t="shared" si="8"/>
        <v>232.58803710017509</v>
      </c>
      <c r="R96">
        <f t="shared" si="8"/>
        <v>13.164198244612919</v>
      </c>
      <c r="S96">
        <f t="shared" si="8"/>
        <v>0</v>
      </c>
      <c r="T96">
        <f t="shared" si="8"/>
        <v>28.599215251144543</v>
      </c>
      <c r="U96">
        <f t="shared" si="8"/>
        <v>24.087309663849243</v>
      </c>
      <c r="V96">
        <f t="shared" si="8"/>
        <v>3244.3894651294731</v>
      </c>
      <c r="W96">
        <f t="shared" si="8"/>
        <v>5565.860679604205</v>
      </c>
      <c r="X96">
        <f t="shared" si="8"/>
        <v>275.53956473221143</v>
      </c>
      <c r="Y96">
        <f t="shared" si="8"/>
        <v>0.16655302249903028</v>
      </c>
      <c r="Z96">
        <f t="shared" si="8"/>
        <v>31.232860884384849</v>
      </c>
      <c r="AA96">
        <f t="shared" si="8"/>
        <v>0.91926749334565527</v>
      </c>
      <c r="AB96">
        <f t="shared" si="8"/>
        <v>9.7335747012188207</v>
      </c>
      <c r="AC96">
        <f t="shared" si="8"/>
        <v>6.7984269924965979E-2</v>
      </c>
      <c r="AD96">
        <f t="shared" si="8"/>
        <v>0.17676586609353862</v>
      </c>
      <c r="AE96">
        <f t="shared" si="8"/>
        <v>0.4937671693626246</v>
      </c>
      <c r="AF96">
        <f t="shared" si="8"/>
        <v>7.8584645225496644E-2</v>
      </c>
      <c r="AG96">
        <f t="shared" si="8"/>
        <v>3.4764398306229081E-3</v>
      </c>
      <c r="AH96">
        <f t="shared" si="8"/>
        <v>0.42553900459842053</v>
      </c>
      <c r="AI96">
        <f t="shared" si="8"/>
        <v>0.12829994032236919</v>
      </c>
      <c r="AJ96">
        <f t="shared" si="8"/>
        <v>3.9650219784416336</v>
      </c>
      <c r="AK96">
        <f t="shared" si="8"/>
        <v>0</v>
      </c>
      <c r="AL96">
        <f t="shared" si="8"/>
        <v>2.5415383777807589E-2</v>
      </c>
      <c r="AM96">
        <f t="shared" si="8"/>
        <v>4.1294992617076964</v>
      </c>
      <c r="AN96">
        <f t="shared" si="8"/>
        <v>0</v>
      </c>
      <c r="AO96">
        <f t="shared" si="8"/>
        <v>1.0694986168429024</v>
      </c>
      <c r="AP96">
        <f t="shared" si="8"/>
        <v>23466.776055540304</v>
      </c>
      <c r="AQ96">
        <f t="shared" si="8"/>
        <v>16.935357831011316</v>
      </c>
      <c r="AR96">
        <f t="shared" si="8"/>
        <v>8.6339994486712115</v>
      </c>
      <c r="AS96">
        <f t="shared" si="8"/>
        <v>11695.69629365336</v>
      </c>
      <c r="AT96">
        <f t="shared" si="8"/>
        <v>31888.202498260242</v>
      </c>
      <c r="AU96">
        <f t="shared" si="4"/>
        <v>13230.14034673851</v>
      </c>
      <c r="AW96">
        <f t="shared" si="6"/>
        <v>1.5231325076784279E-3</v>
      </c>
    </row>
    <row r="97" spans="1:49" x14ac:dyDescent="0.25">
      <c r="A97" s="146"/>
      <c r="B97" s="1" t="s">
        <v>21</v>
      </c>
      <c r="C97" s="1">
        <v>19</v>
      </c>
      <c r="D97" s="1" t="s">
        <v>58</v>
      </c>
      <c r="E97">
        <f t="shared" si="8"/>
        <v>17697.152187074924</v>
      </c>
      <c r="F97">
        <f t="shared" si="8"/>
        <v>47829.535246343919</v>
      </c>
      <c r="G97">
        <f t="shared" si="8"/>
        <v>22440.768140249773</v>
      </c>
      <c r="H97">
        <f t="shared" si="8"/>
        <v>2122.7797352883313</v>
      </c>
      <c r="I97">
        <f t="shared" si="8"/>
        <v>10288.182684554842</v>
      </c>
      <c r="J97">
        <f t="shared" si="8"/>
        <v>16624.334409480591</v>
      </c>
      <c r="K97">
        <f t="shared" si="8"/>
        <v>199.26803549810992</v>
      </c>
      <c r="L97">
        <f t="shared" si="8"/>
        <v>18736.635994658369</v>
      </c>
      <c r="M97">
        <f t="shared" si="8"/>
        <v>22710.134410938626</v>
      </c>
      <c r="N97">
        <f t="shared" si="8"/>
        <v>9291.990995107175</v>
      </c>
      <c r="O97">
        <f t="shared" si="8"/>
        <v>5428.0163679134366</v>
      </c>
      <c r="P97">
        <f t="shared" si="8"/>
        <v>95863.121608833797</v>
      </c>
      <c r="Q97">
        <f t="shared" si="8"/>
        <v>75396.473164095718</v>
      </c>
      <c r="R97">
        <f t="shared" si="8"/>
        <v>8701.7486737819418</v>
      </c>
      <c r="S97">
        <f t="shared" si="8"/>
        <v>0</v>
      </c>
      <c r="T97">
        <f t="shared" si="8"/>
        <v>17275.290640355252</v>
      </c>
      <c r="U97">
        <f t="shared" si="8"/>
        <v>3800.1890250100596</v>
      </c>
      <c r="V97">
        <f t="shared" si="8"/>
        <v>7950.8527724159285</v>
      </c>
      <c r="W97">
        <f t="shared" si="8"/>
        <v>635527.858830243</v>
      </c>
      <c r="X97">
        <f t="shared" si="8"/>
        <v>103990.6470982125</v>
      </c>
      <c r="Y97">
        <f t="shared" si="8"/>
        <v>64.260349708420932</v>
      </c>
      <c r="Z97">
        <f t="shared" si="8"/>
        <v>11963.93348029763</v>
      </c>
      <c r="AA97">
        <f t="shared" si="8"/>
        <v>277.38077995458747</v>
      </c>
      <c r="AB97">
        <f t="shared" si="8"/>
        <v>3664.389003694871</v>
      </c>
      <c r="AC97">
        <f t="shared" si="8"/>
        <v>33.820819646947115</v>
      </c>
      <c r="AD97">
        <f t="shared" si="8"/>
        <v>140.14291540567513</v>
      </c>
      <c r="AE97">
        <f t="shared" si="8"/>
        <v>270.89979570843127</v>
      </c>
      <c r="AF97">
        <f t="shared" si="8"/>
        <v>22.506234190354785</v>
      </c>
      <c r="AG97">
        <f t="shared" si="8"/>
        <v>25.298350100522342</v>
      </c>
      <c r="AH97">
        <f t="shared" si="8"/>
        <v>286.62751441954714</v>
      </c>
      <c r="AI97">
        <f t="shared" si="8"/>
        <v>62.417556582577163</v>
      </c>
      <c r="AJ97">
        <f t="shared" si="8"/>
        <v>8301.4958197336473</v>
      </c>
      <c r="AK97">
        <f t="shared" si="8"/>
        <v>0</v>
      </c>
      <c r="AL97">
        <f t="shared" si="8"/>
        <v>51.276050786453581</v>
      </c>
      <c r="AM97">
        <f t="shared" si="8"/>
        <v>6204.4889773853147</v>
      </c>
      <c r="AN97">
        <f t="shared" si="8"/>
        <v>0</v>
      </c>
      <c r="AO97">
        <f t="shared" si="8"/>
        <v>772.18560575863899</v>
      </c>
      <c r="AP97">
        <f t="shared" si="8"/>
        <v>577658.54512708739</v>
      </c>
      <c r="AQ97">
        <f t="shared" si="8"/>
        <v>112847.1181509555</v>
      </c>
      <c r="AR97">
        <f t="shared" si="8"/>
        <v>145422.16774622945</v>
      </c>
      <c r="AS97">
        <f t="shared" si="8"/>
        <v>170539.05132188401</v>
      </c>
      <c r="AT97">
        <f t="shared" si="8"/>
        <v>1996084.610395429</v>
      </c>
      <c r="AU97">
        <f t="shared" si="4"/>
        <v>164398.37522415709</v>
      </c>
      <c r="AW97">
        <f t="shared" si="6"/>
        <v>0.46314797717247413</v>
      </c>
    </row>
    <row r="98" spans="1:49" x14ac:dyDescent="0.25">
      <c r="A98" s="146"/>
      <c r="B98" s="1" t="s">
        <v>22</v>
      </c>
      <c r="C98" s="1">
        <v>20</v>
      </c>
      <c r="D98" s="1" t="s">
        <v>59</v>
      </c>
      <c r="E98">
        <f t="shared" si="8"/>
        <v>170.14540621364571</v>
      </c>
      <c r="F98">
        <f t="shared" si="8"/>
        <v>309.58196855934233</v>
      </c>
      <c r="G98">
        <f t="shared" si="8"/>
        <v>513.59941334857899</v>
      </c>
      <c r="H98">
        <f t="shared" ref="E98:AT104" si="9">H24+H61</f>
        <v>32.408013615028366</v>
      </c>
      <c r="I98">
        <f t="shared" si="9"/>
        <v>83.548124796417468</v>
      </c>
      <c r="J98">
        <f t="shared" si="9"/>
        <v>73.417861377854095</v>
      </c>
      <c r="K98">
        <f t="shared" si="9"/>
        <v>0.29627401356610322</v>
      </c>
      <c r="L98">
        <f t="shared" si="9"/>
        <v>228.66530985127309</v>
      </c>
      <c r="M98">
        <f t="shared" si="9"/>
        <v>212.35565485338012</v>
      </c>
      <c r="N98">
        <f t="shared" si="9"/>
        <v>49.551899084571069</v>
      </c>
      <c r="O98">
        <f t="shared" si="9"/>
        <v>33.052414337955142</v>
      </c>
      <c r="P98">
        <f t="shared" si="9"/>
        <v>998.20437591587245</v>
      </c>
      <c r="Q98">
        <f t="shared" si="9"/>
        <v>660.4642911880569</v>
      </c>
      <c r="R98">
        <f t="shared" si="9"/>
        <v>224.8044300883673</v>
      </c>
      <c r="S98">
        <f t="shared" si="9"/>
        <v>0</v>
      </c>
      <c r="T98">
        <f t="shared" si="9"/>
        <v>172.99422981983301</v>
      </c>
      <c r="U98">
        <f t="shared" si="9"/>
        <v>11.764604296160808</v>
      </c>
      <c r="V98">
        <f t="shared" si="9"/>
        <v>321.5151780233042</v>
      </c>
      <c r="W98">
        <f t="shared" si="9"/>
        <v>4115.7858108270502</v>
      </c>
      <c r="X98">
        <f t="shared" si="9"/>
        <v>5996.2526321677024</v>
      </c>
      <c r="Y98">
        <f t="shared" si="9"/>
        <v>0.21815136605465996</v>
      </c>
      <c r="Z98">
        <f t="shared" si="9"/>
        <v>113.00149362510093</v>
      </c>
      <c r="AA98">
        <f t="shared" si="9"/>
        <v>3.3810199363340163</v>
      </c>
      <c r="AB98">
        <f t="shared" si="9"/>
        <v>51.045617999652677</v>
      </c>
      <c r="AC98">
        <f t="shared" si="9"/>
        <v>2.9849505679623609E-2</v>
      </c>
      <c r="AD98">
        <f t="shared" si="9"/>
        <v>0.19147505346683946</v>
      </c>
      <c r="AE98">
        <f t="shared" si="9"/>
        <v>0.55936299021771796</v>
      </c>
      <c r="AF98">
        <f t="shared" si="9"/>
        <v>0.31829029164004141</v>
      </c>
      <c r="AG98">
        <f t="shared" si="9"/>
        <v>8.7547001483215747E-4</v>
      </c>
      <c r="AH98">
        <f t="shared" si="9"/>
        <v>4.305269096331565</v>
      </c>
      <c r="AI98">
        <f t="shared" si="9"/>
        <v>6.4999201958518479E-2</v>
      </c>
      <c r="AJ98">
        <f t="shared" si="9"/>
        <v>175.44695289239874</v>
      </c>
      <c r="AK98">
        <f t="shared" si="9"/>
        <v>0</v>
      </c>
      <c r="AL98">
        <f t="shared" si="9"/>
        <v>1.1142525361710176</v>
      </c>
      <c r="AM98">
        <f t="shared" si="9"/>
        <v>81.143020722568664</v>
      </c>
      <c r="AN98">
        <f t="shared" si="9"/>
        <v>0</v>
      </c>
      <c r="AO98">
        <f t="shared" si="9"/>
        <v>0.7555356550328074</v>
      </c>
      <c r="AP98">
        <f t="shared" si="9"/>
        <v>40080.355050148748</v>
      </c>
      <c r="AQ98">
        <f t="shared" si="9"/>
        <v>614869.14382560621</v>
      </c>
      <c r="AR98">
        <f t="shared" si="9"/>
        <v>0</v>
      </c>
      <c r="AS98">
        <f t="shared" si="9"/>
        <v>4791.0361605187254</v>
      </c>
      <c r="AT98">
        <f t="shared" si="9"/>
        <v>668464.62935910572</v>
      </c>
      <c r="AU98">
        <f t="shared" si="4"/>
        <v>5915.8897358885652</v>
      </c>
      <c r="AW98">
        <f t="shared" si="6"/>
        <v>5.6001073013639347E-3</v>
      </c>
    </row>
    <row r="99" spans="1:49" x14ac:dyDescent="0.25">
      <c r="A99" s="146"/>
      <c r="B99" s="1" t="s">
        <v>23</v>
      </c>
      <c r="C99" s="1">
        <v>21</v>
      </c>
      <c r="D99" s="1" t="s">
        <v>60</v>
      </c>
      <c r="E99">
        <f t="shared" si="9"/>
        <v>3.3970505288643073E-2</v>
      </c>
      <c r="F99">
        <f t="shared" si="9"/>
        <v>35.45958876734813</v>
      </c>
      <c r="G99">
        <f t="shared" si="9"/>
        <v>36.257626641032658</v>
      </c>
      <c r="H99">
        <f t="shared" si="9"/>
        <v>4.7778719067753102</v>
      </c>
      <c r="I99">
        <f t="shared" si="9"/>
        <v>37.448724434621745</v>
      </c>
      <c r="J99">
        <f t="shared" si="9"/>
        <v>0.16567688760152871</v>
      </c>
      <c r="K99">
        <f t="shared" si="9"/>
        <v>0.23212734690079667</v>
      </c>
      <c r="L99">
        <f t="shared" si="9"/>
        <v>3.2767795324803926</v>
      </c>
      <c r="M99">
        <f t="shared" si="9"/>
        <v>35.650855151085494</v>
      </c>
      <c r="N99">
        <f t="shared" si="9"/>
        <v>365.13651700657033</v>
      </c>
      <c r="O99">
        <f t="shared" si="9"/>
        <v>2.867031045137404E-2</v>
      </c>
      <c r="P99">
        <f t="shared" si="9"/>
        <v>56.771472978930646</v>
      </c>
      <c r="Q99">
        <f t="shared" si="9"/>
        <v>11.290750761200938</v>
      </c>
      <c r="R99">
        <f t="shared" si="9"/>
        <v>0</v>
      </c>
      <c r="S99">
        <f t="shared" si="9"/>
        <v>0</v>
      </c>
      <c r="T99">
        <f t="shared" si="9"/>
        <v>1.740133655304222E-3</v>
      </c>
      <c r="U99">
        <f t="shared" si="9"/>
        <v>0</v>
      </c>
      <c r="V99">
        <f t="shared" si="9"/>
        <v>0</v>
      </c>
      <c r="W99">
        <f t="shared" si="9"/>
        <v>0.24214477953380931</v>
      </c>
      <c r="X99">
        <f t="shared" si="9"/>
        <v>2.640433339987859</v>
      </c>
      <c r="Y99">
        <f t="shared" si="9"/>
        <v>56.078626161873757</v>
      </c>
      <c r="Z99">
        <f t="shared" si="9"/>
        <v>0.91336604711957714</v>
      </c>
      <c r="AA99">
        <f t="shared" si="9"/>
        <v>4.8549817414653508E-2</v>
      </c>
      <c r="AB99">
        <f t="shared" si="9"/>
        <v>0.48744353203070973</v>
      </c>
      <c r="AC99">
        <f t="shared" si="9"/>
        <v>0.33646398030628982</v>
      </c>
      <c r="AD99">
        <f t="shared" si="9"/>
        <v>2.6585286440669429</v>
      </c>
      <c r="AE99">
        <f t="shared" si="9"/>
        <v>358.84680695152042</v>
      </c>
      <c r="AF99">
        <f t="shared" si="9"/>
        <v>1.50821134161517E-5</v>
      </c>
      <c r="AG99">
        <f t="shared" si="9"/>
        <v>0</v>
      </c>
      <c r="AH99">
        <f t="shared" si="9"/>
        <v>1.2245352816856291E-4</v>
      </c>
      <c r="AI99">
        <f t="shared" si="9"/>
        <v>0.62020365207712158</v>
      </c>
      <c r="AJ99">
        <f t="shared" si="9"/>
        <v>158.1710035542612</v>
      </c>
      <c r="AK99">
        <f t="shared" si="9"/>
        <v>0</v>
      </c>
      <c r="AL99">
        <f t="shared" si="9"/>
        <v>1.0154355664363379</v>
      </c>
      <c r="AM99">
        <f t="shared" si="9"/>
        <v>4.5484228539577981E-2</v>
      </c>
      <c r="AN99">
        <f t="shared" si="9"/>
        <v>0</v>
      </c>
      <c r="AO99">
        <f t="shared" si="9"/>
        <v>72.481976258682721</v>
      </c>
      <c r="AP99">
        <f t="shared" si="9"/>
        <v>3.5488647308724501</v>
      </c>
      <c r="AQ99">
        <f t="shared" si="9"/>
        <v>0</v>
      </c>
      <c r="AR99">
        <f t="shared" si="9"/>
        <v>0</v>
      </c>
      <c r="AS99">
        <f t="shared" si="9"/>
        <v>14.63717262902489</v>
      </c>
      <c r="AT99">
        <f t="shared" si="9"/>
        <v>37.584091096482403</v>
      </c>
      <c r="AU99">
        <f t="shared" si="4"/>
        <v>1221.7209226768509</v>
      </c>
      <c r="AW99">
        <f t="shared" si="6"/>
        <v>8.5823371341756154E-5</v>
      </c>
    </row>
    <row r="100" spans="1:49" x14ac:dyDescent="0.25">
      <c r="A100" s="146"/>
      <c r="B100" s="1" t="s">
        <v>24</v>
      </c>
      <c r="C100" s="1">
        <v>22</v>
      </c>
      <c r="D100" s="1" t="s">
        <v>61</v>
      </c>
      <c r="E100">
        <f t="shared" si="9"/>
        <v>1215.8262472502977</v>
      </c>
      <c r="F100">
        <f t="shared" si="9"/>
        <v>799.61739242357294</v>
      </c>
      <c r="G100">
        <f t="shared" si="9"/>
        <v>56.646083607379239</v>
      </c>
      <c r="H100">
        <f t="shared" si="9"/>
        <v>26.307322859603477</v>
      </c>
      <c r="I100">
        <f t="shared" si="9"/>
        <v>318.30408726140541</v>
      </c>
      <c r="J100">
        <f t="shared" si="9"/>
        <v>254.84974330250822</v>
      </c>
      <c r="K100">
        <f t="shared" si="9"/>
        <v>0.26126882265931589</v>
      </c>
      <c r="L100">
        <f t="shared" si="9"/>
        <v>4.5370384006884743</v>
      </c>
      <c r="M100">
        <f t="shared" si="9"/>
        <v>1145.0776657326505</v>
      </c>
      <c r="N100">
        <f t="shared" si="9"/>
        <v>2.8126893191198317</v>
      </c>
      <c r="O100">
        <f t="shared" si="9"/>
        <v>2.9161718328158299</v>
      </c>
      <c r="P100">
        <f t="shared" si="9"/>
        <v>204.67893148795287</v>
      </c>
      <c r="Q100">
        <f t="shared" si="9"/>
        <v>2232.8994188325123</v>
      </c>
      <c r="R100">
        <f t="shared" si="9"/>
        <v>791.53468237803759</v>
      </c>
      <c r="S100">
        <f t="shared" si="9"/>
        <v>0</v>
      </c>
      <c r="T100">
        <f t="shared" si="9"/>
        <v>2583.8986350743844</v>
      </c>
      <c r="U100">
        <f t="shared" si="9"/>
        <v>59.963512688574419</v>
      </c>
      <c r="V100">
        <f t="shared" si="9"/>
        <v>1575.0613214753271</v>
      </c>
      <c r="W100">
        <f t="shared" si="9"/>
        <v>3751.0514994555401</v>
      </c>
      <c r="X100">
        <f t="shared" si="9"/>
        <v>792.37658532580986</v>
      </c>
      <c r="Y100">
        <f t="shared" si="9"/>
        <v>0.1202656559714982</v>
      </c>
      <c r="Z100">
        <f t="shared" si="9"/>
        <v>15953.009289226746</v>
      </c>
      <c r="AA100">
        <f t="shared" si="9"/>
        <v>6.3874830974179328E-2</v>
      </c>
      <c r="AB100">
        <f t="shared" si="9"/>
        <v>9.8785914989823489</v>
      </c>
      <c r="AC100">
        <f t="shared" si="9"/>
        <v>0.10952621906419116</v>
      </c>
      <c r="AD100">
        <f t="shared" si="9"/>
        <v>11.127312226039329</v>
      </c>
      <c r="AE100">
        <f t="shared" si="9"/>
        <v>0.33252967406814843</v>
      </c>
      <c r="AF100">
        <f t="shared" si="9"/>
        <v>4.2795131421926105E-2</v>
      </c>
      <c r="AG100">
        <f t="shared" si="9"/>
        <v>1.7783799160745061E-4</v>
      </c>
      <c r="AH100">
        <f t="shared" si="9"/>
        <v>3.4124321516096972</v>
      </c>
      <c r="AI100">
        <f t="shared" si="9"/>
        <v>5.4629581257519419E-2</v>
      </c>
      <c r="AJ100">
        <f t="shared" si="9"/>
        <v>555.35051928491862</v>
      </c>
      <c r="AK100">
        <f t="shared" si="9"/>
        <v>0</v>
      </c>
      <c r="AL100">
        <f t="shared" si="9"/>
        <v>3.554922801914445</v>
      </c>
      <c r="AM100">
        <f t="shared" si="9"/>
        <v>25.693449710519957</v>
      </c>
      <c r="AN100">
        <f t="shared" si="9"/>
        <v>0</v>
      </c>
      <c r="AO100">
        <f t="shared" si="9"/>
        <v>81.779204185298269</v>
      </c>
      <c r="AP100">
        <f t="shared" si="9"/>
        <v>21336.424025112472</v>
      </c>
      <c r="AQ100">
        <f t="shared" si="9"/>
        <v>0</v>
      </c>
      <c r="AR100">
        <f t="shared" si="9"/>
        <v>0</v>
      </c>
      <c r="AS100">
        <f t="shared" si="9"/>
        <v>11585.30241527955</v>
      </c>
      <c r="AT100">
        <f t="shared" si="9"/>
        <v>33639.809210158623</v>
      </c>
      <c r="AU100">
        <f t="shared" ref="AU100:AU103" si="10">AU26+AU63</f>
        <v>31745.067047781009</v>
      </c>
      <c r="AW100">
        <f t="shared" si="6"/>
        <v>1.1736045349651234E-4</v>
      </c>
    </row>
    <row r="101" spans="1:49" x14ac:dyDescent="0.25">
      <c r="A101" s="146"/>
      <c r="B101" s="1" t="s">
        <v>25</v>
      </c>
      <c r="C101" s="1">
        <v>23</v>
      </c>
      <c r="D101" s="1" t="s">
        <v>62</v>
      </c>
      <c r="E101">
        <f t="shared" si="9"/>
        <v>37.765988866595407</v>
      </c>
      <c r="F101">
        <f t="shared" si="9"/>
        <v>8.6858494221712075</v>
      </c>
      <c r="G101">
        <f t="shared" si="9"/>
        <v>1.900361354996466</v>
      </c>
      <c r="H101">
        <f t="shared" si="9"/>
        <v>1.252576175213249E-2</v>
      </c>
      <c r="I101">
        <f t="shared" si="9"/>
        <v>0.85587181661939005</v>
      </c>
      <c r="J101">
        <f t="shared" si="9"/>
        <v>0</v>
      </c>
      <c r="K101">
        <f t="shared" si="9"/>
        <v>0</v>
      </c>
      <c r="L101">
        <f t="shared" si="9"/>
        <v>9.3484032030186792E-2</v>
      </c>
      <c r="M101">
        <f t="shared" si="9"/>
        <v>0.29946281186059731</v>
      </c>
      <c r="N101">
        <f t="shared" si="9"/>
        <v>5.6973038916851078E-2</v>
      </c>
      <c r="O101">
        <f t="shared" si="9"/>
        <v>0.169560416705098</v>
      </c>
      <c r="P101">
        <f t="shared" si="9"/>
        <v>9.5922186655848947</v>
      </c>
      <c r="Q101">
        <f t="shared" si="9"/>
        <v>98.084865685170371</v>
      </c>
      <c r="R101">
        <f t="shared" si="9"/>
        <v>0</v>
      </c>
      <c r="S101">
        <f t="shared" si="9"/>
        <v>0</v>
      </c>
      <c r="T101">
        <f t="shared" si="9"/>
        <v>0</v>
      </c>
      <c r="U101">
        <f t="shared" si="9"/>
        <v>4.1194212017443999</v>
      </c>
      <c r="V101">
        <f t="shared" si="9"/>
        <v>0</v>
      </c>
      <c r="W101">
        <f t="shared" si="9"/>
        <v>0</v>
      </c>
      <c r="X101">
        <f t="shared" si="9"/>
        <v>0</v>
      </c>
      <c r="Y101">
        <f t="shared" si="9"/>
        <v>2.8471271086240199E-4</v>
      </c>
      <c r="Z101">
        <f t="shared" si="9"/>
        <v>1.919680826973251E-2</v>
      </c>
      <c r="AA101">
        <f t="shared" si="9"/>
        <v>1.346036722374702E-3</v>
      </c>
      <c r="AB101">
        <f t="shared" si="9"/>
        <v>6.4148761244903572</v>
      </c>
      <c r="AC101">
        <f t="shared" si="9"/>
        <v>3.1825580890580828E-3</v>
      </c>
      <c r="AD101">
        <f t="shared" si="9"/>
        <v>0</v>
      </c>
      <c r="AE101">
        <f t="shared" si="9"/>
        <v>0.19169166329110571</v>
      </c>
      <c r="AF101">
        <f t="shared" si="9"/>
        <v>3.3011969808443682E-2</v>
      </c>
      <c r="AG101">
        <f t="shared" si="9"/>
        <v>0</v>
      </c>
      <c r="AH101">
        <f t="shared" si="9"/>
        <v>2.575431084856628</v>
      </c>
      <c r="AI101">
        <f t="shared" si="9"/>
        <v>1.7538700912097419E-2</v>
      </c>
      <c r="AJ101">
        <f t="shared" si="9"/>
        <v>3.334853734111241</v>
      </c>
      <c r="AK101">
        <f t="shared" si="9"/>
        <v>0</v>
      </c>
      <c r="AL101">
        <f t="shared" si="9"/>
        <v>2.1411093155135019E-2</v>
      </c>
      <c r="AM101">
        <f t="shared" si="9"/>
        <v>0</v>
      </c>
      <c r="AN101">
        <f t="shared" si="9"/>
        <v>0</v>
      </c>
      <c r="AO101">
        <f t="shared" si="9"/>
        <v>0.2183356246986369</v>
      </c>
      <c r="AP101">
        <f t="shared" si="9"/>
        <v>225.58770793299999</v>
      </c>
      <c r="AQ101">
        <f t="shared" si="9"/>
        <v>0</v>
      </c>
      <c r="AR101">
        <f t="shared" si="9"/>
        <v>0</v>
      </c>
      <c r="AS101">
        <f t="shared" si="9"/>
        <v>0</v>
      </c>
      <c r="AT101">
        <f t="shared" si="9"/>
        <v>400.05545111826268</v>
      </c>
      <c r="AU101">
        <f t="shared" si="10"/>
        <v>0</v>
      </c>
      <c r="AW101">
        <f t="shared" si="6"/>
        <v>2.2864997764962796E-6</v>
      </c>
    </row>
    <row r="102" spans="1:49" x14ac:dyDescent="0.25">
      <c r="A102" s="146"/>
      <c r="B102" s="1" t="s">
        <v>26</v>
      </c>
      <c r="C102" s="1">
        <v>24</v>
      </c>
      <c r="D102" s="1" t="s">
        <v>63</v>
      </c>
      <c r="E102">
        <f t="shared" si="9"/>
        <v>639.57823540897994</v>
      </c>
      <c r="F102">
        <f t="shared" si="9"/>
        <v>1625.1128936870959</v>
      </c>
      <c r="G102">
        <f t="shared" si="9"/>
        <v>551.11601002418888</v>
      </c>
      <c r="H102">
        <f t="shared" si="9"/>
        <v>38.084417685456252</v>
      </c>
      <c r="I102">
        <f t="shared" si="9"/>
        <v>434.41856395269104</v>
      </c>
      <c r="J102">
        <f t="shared" si="9"/>
        <v>617.25888277386252</v>
      </c>
      <c r="K102">
        <f t="shared" si="9"/>
        <v>4.3858102399674248</v>
      </c>
      <c r="L102">
        <f t="shared" si="9"/>
        <v>1313.1807872156105</v>
      </c>
      <c r="M102">
        <f t="shared" si="9"/>
        <v>1379.0953678469502</v>
      </c>
      <c r="N102">
        <f t="shared" si="9"/>
        <v>795.75371042867755</v>
      </c>
      <c r="O102">
        <f t="shared" si="9"/>
        <v>548.75418991561492</v>
      </c>
      <c r="P102">
        <f t="shared" si="9"/>
        <v>1765.0593190817201</v>
      </c>
      <c r="Q102">
        <f t="shared" si="9"/>
        <v>1162.7089198966689</v>
      </c>
      <c r="R102">
        <f t="shared" si="9"/>
        <v>146.73205107298841</v>
      </c>
      <c r="S102">
        <f t="shared" si="9"/>
        <v>0</v>
      </c>
      <c r="T102">
        <f t="shared" si="9"/>
        <v>442.66298459282035</v>
      </c>
      <c r="U102">
        <f t="shared" si="9"/>
        <v>0</v>
      </c>
      <c r="V102">
        <f t="shared" si="9"/>
        <v>6.2007344554934116</v>
      </c>
      <c r="W102">
        <f t="shared" si="9"/>
        <v>7313.2694168882435</v>
      </c>
      <c r="X102">
        <f t="shared" si="9"/>
        <v>3700.6524472177107</v>
      </c>
      <c r="Y102">
        <f t="shared" si="9"/>
        <v>7.7708233785838006E-4</v>
      </c>
      <c r="Z102">
        <f t="shared" si="9"/>
        <v>486.51415512959346</v>
      </c>
      <c r="AA102">
        <f t="shared" si="9"/>
        <v>19.447331991759295</v>
      </c>
      <c r="AB102">
        <f t="shared" si="9"/>
        <v>10260.887303580841</v>
      </c>
      <c r="AC102">
        <f t="shared" si="9"/>
        <v>6.9444249432655709E-4</v>
      </c>
      <c r="AD102">
        <f t="shared" si="9"/>
        <v>2.3661224004754978E-3</v>
      </c>
      <c r="AE102">
        <f t="shared" si="9"/>
        <v>5.8086539130868314E-3</v>
      </c>
      <c r="AF102">
        <f t="shared" si="9"/>
        <v>9.671649003739146E-4</v>
      </c>
      <c r="AG102">
        <f t="shared" si="9"/>
        <v>3.9992516106088426E-6</v>
      </c>
      <c r="AH102">
        <f t="shared" si="9"/>
        <v>5.5518839227500394E-2</v>
      </c>
      <c r="AI102">
        <f t="shared" si="9"/>
        <v>2.5227627666888192E-3</v>
      </c>
      <c r="AJ102">
        <f t="shared" si="9"/>
        <v>0.15623976424381228</v>
      </c>
      <c r="AK102">
        <f t="shared" si="9"/>
        <v>0</v>
      </c>
      <c r="AL102">
        <f t="shared" si="9"/>
        <v>1.485024464093936E-3</v>
      </c>
      <c r="AM102">
        <f t="shared" si="9"/>
        <v>270.60010022758235</v>
      </c>
      <c r="AN102">
        <f t="shared" si="9"/>
        <v>0</v>
      </c>
      <c r="AO102">
        <f t="shared" si="9"/>
        <v>2.289352211847796E-3</v>
      </c>
      <c r="AP102">
        <f t="shared" si="9"/>
        <v>23241.31419278809</v>
      </c>
      <c r="AQ102">
        <f t="shared" si="9"/>
        <v>0</v>
      </c>
      <c r="AR102">
        <f t="shared" si="9"/>
        <v>0</v>
      </c>
      <c r="AS102">
        <f t="shared" si="9"/>
        <v>1373.3839158690671</v>
      </c>
      <c r="AT102">
        <f t="shared" si="9"/>
        <v>58132.468885582333</v>
      </c>
      <c r="AU102">
        <f t="shared" si="10"/>
        <v>3.931529597536962</v>
      </c>
      <c r="AW102">
        <f t="shared" si="6"/>
        <v>3.2225992666088082E-2</v>
      </c>
    </row>
    <row r="103" spans="1:49" x14ac:dyDescent="0.25">
      <c r="A103" s="146"/>
      <c r="B103" s="1" t="s">
        <v>27</v>
      </c>
      <c r="C103" s="1">
        <v>25</v>
      </c>
      <c r="D103" s="1" t="s">
        <v>64</v>
      </c>
      <c r="E103">
        <f t="shared" si="9"/>
        <v>3.9560127198626813</v>
      </c>
      <c r="F103">
        <f t="shared" si="9"/>
        <v>6.816595217437535</v>
      </c>
      <c r="G103">
        <f t="shared" si="9"/>
        <v>2.0933917768685952</v>
      </c>
      <c r="H103">
        <f t="shared" si="9"/>
        <v>0.18442427434927922</v>
      </c>
      <c r="I103">
        <f t="shared" si="9"/>
        <v>1.9652634481521969</v>
      </c>
      <c r="J103">
        <f t="shared" si="9"/>
        <v>3.3898122643857227</v>
      </c>
      <c r="K103">
        <f t="shared" si="9"/>
        <v>1.9813569345046769E-2</v>
      </c>
      <c r="L103">
        <f t="shared" si="9"/>
        <v>3.408923470139237</v>
      </c>
      <c r="M103">
        <f t="shared" si="9"/>
        <v>6.0160932279458939</v>
      </c>
      <c r="N103">
        <f t="shared" si="9"/>
        <v>3.4297559014794334</v>
      </c>
      <c r="O103">
        <f t="shared" si="9"/>
        <v>5.4156325676399035</v>
      </c>
      <c r="P103">
        <f t="shared" si="9"/>
        <v>7.008606301709726</v>
      </c>
      <c r="Q103">
        <f t="shared" si="9"/>
        <v>3.4863274343744934</v>
      </c>
      <c r="R103">
        <f t="shared" si="9"/>
        <v>0.71221393755039764</v>
      </c>
      <c r="S103">
        <f t="shared" si="9"/>
        <v>0</v>
      </c>
      <c r="T103">
        <f t="shared" si="9"/>
        <v>2.1185844061601866</v>
      </c>
      <c r="U103">
        <f t="shared" si="9"/>
        <v>0</v>
      </c>
      <c r="V103">
        <f t="shared" si="9"/>
        <v>0</v>
      </c>
      <c r="W103">
        <f t="shared" si="9"/>
        <v>21.859717188060969</v>
      </c>
      <c r="X103">
        <f t="shared" si="9"/>
        <v>8.6355598326852778</v>
      </c>
      <c r="Y103">
        <f t="shared" si="9"/>
        <v>0</v>
      </c>
      <c r="Z103">
        <f t="shared" si="9"/>
        <v>4.7953065558564969</v>
      </c>
      <c r="AA103">
        <f t="shared" si="9"/>
        <v>5.0490932836722971E-2</v>
      </c>
      <c r="AB103">
        <f t="shared" si="9"/>
        <v>63.160412808077545</v>
      </c>
      <c r="AC103">
        <f t="shared" si="9"/>
        <v>1.49782290186085E-6</v>
      </c>
      <c r="AD103">
        <f t="shared" si="9"/>
        <v>5.1027168652935223E-6</v>
      </c>
      <c r="AE103">
        <f t="shared" si="9"/>
        <v>1.250419943725884E-5</v>
      </c>
      <c r="AF103">
        <f t="shared" si="9"/>
        <v>2.1073979769914951E-6</v>
      </c>
      <c r="AG103">
        <f t="shared" si="9"/>
        <v>0</v>
      </c>
      <c r="AH103">
        <f t="shared" si="9"/>
        <v>1.191298534768165E-4</v>
      </c>
      <c r="AI103">
        <f t="shared" si="9"/>
        <v>5.3227975665041616E-6</v>
      </c>
      <c r="AJ103">
        <f t="shared" si="9"/>
        <v>2.7253294480698842E-4</v>
      </c>
      <c r="AK103">
        <f t="shared" si="9"/>
        <v>0</v>
      </c>
      <c r="AL103">
        <f t="shared" si="9"/>
        <v>3.2197437095090121E-6</v>
      </c>
      <c r="AM103">
        <f t="shared" si="9"/>
        <v>0.80649535678129158</v>
      </c>
      <c r="AN103">
        <f t="shared" si="9"/>
        <v>0</v>
      </c>
      <c r="AO103">
        <f t="shared" si="9"/>
        <v>4.9733716827638959E-6</v>
      </c>
      <c r="AP103">
        <f t="shared" si="9"/>
        <v>157.9973749829895</v>
      </c>
      <c r="AQ103">
        <f t="shared" si="9"/>
        <v>0</v>
      </c>
      <c r="AR103">
        <f t="shared" si="9"/>
        <v>0</v>
      </c>
      <c r="AS103">
        <f t="shared" si="9"/>
        <v>55.64278991338022</v>
      </c>
      <c r="AT103">
        <f t="shared" si="9"/>
        <v>354.34702071304548</v>
      </c>
      <c r="AU103">
        <f t="shared" si="10"/>
        <v>8.6230037658713385</v>
      </c>
      <c r="AW103">
        <f t="shared" si="6"/>
        <v>8.3862519664468376E-5</v>
      </c>
    </row>
    <row r="104" spans="1:49" x14ac:dyDescent="0.25">
      <c r="A104" s="146"/>
      <c r="B104" s="1" t="s">
        <v>28</v>
      </c>
      <c r="C104" s="1">
        <v>26</v>
      </c>
      <c r="D104" s="1" t="s">
        <v>65</v>
      </c>
      <c r="E104">
        <f t="shared" si="9"/>
        <v>22.583332565941717</v>
      </c>
      <c r="F104">
        <f t="shared" si="9"/>
        <v>52.629329043898323</v>
      </c>
      <c r="G104">
        <f t="shared" si="9"/>
        <v>18.314819965281909</v>
      </c>
      <c r="H104">
        <f t="shared" si="9"/>
        <v>1.6172450599494674</v>
      </c>
      <c r="I104">
        <f t="shared" si="9"/>
        <v>17.21198223864754</v>
      </c>
      <c r="J104">
        <f t="shared" si="9"/>
        <v>29.953833749812333</v>
      </c>
      <c r="K104">
        <f t="shared" ref="E104:AU110" si="11">K30+K67</f>
        <v>0.18556321227891642</v>
      </c>
      <c r="L104">
        <f t="shared" si="11"/>
        <v>77.452807206059063</v>
      </c>
      <c r="M104">
        <f t="shared" si="11"/>
        <v>74.174340061475434</v>
      </c>
      <c r="N104">
        <f t="shared" si="11"/>
        <v>30.041978281121139</v>
      </c>
      <c r="O104">
        <f t="shared" si="11"/>
        <v>17.158897481557187</v>
      </c>
      <c r="P104">
        <f t="shared" si="11"/>
        <v>61.380234384420426</v>
      </c>
      <c r="Q104">
        <f t="shared" si="11"/>
        <v>68.319310139621749</v>
      </c>
      <c r="R104">
        <f t="shared" si="11"/>
        <v>6.2467986494756147</v>
      </c>
      <c r="S104">
        <f t="shared" si="11"/>
        <v>0</v>
      </c>
      <c r="T104">
        <f t="shared" si="11"/>
        <v>18.567161052418829</v>
      </c>
      <c r="U104">
        <f t="shared" si="11"/>
        <v>0</v>
      </c>
      <c r="V104">
        <f t="shared" si="11"/>
        <v>0</v>
      </c>
      <c r="W104">
        <f t="shared" si="11"/>
        <v>249.18462860129148</v>
      </c>
      <c r="X104">
        <f t="shared" si="11"/>
        <v>121.8054402208929</v>
      </c>
      <c r="Y104">
        <f t="shared" si="11"/>
        <v>0</v>
      </c>
      <c r="Z104">
        <f t="shared" si="11"/>
        <v>6.0065703747514956</v>
      </c>
      <c r="AA104">
        <f t="shared" si="11"/>
        <v>1.1473408969070233</v>
      </c>
      <c r="AB104">
        <f t="shared" si="11"/>
        <v>403.09795278814431</v>
      </c>
      <c r="AC104">
        <f t="shared" si="11"/>
        <v>2.7080874062079711E-5</v>
      </c>
      <c r="AD104">
        <f t="shared" si="11"/>
        <v>9.227138719118589E-5</v>
      </c>
      <c r="AE104">
        <f t="shared" si="11"/>
        <v>2.2654291286612399E-4</v>
      </c>
      <c r="AF104">
        <f t="shared" si="11"/>
        <v>3.7693862637452532E-5</v>
      </c>
      <c r="AG104">
        <f t="shared" si="11"/>
        <v>0</v>
      </c>
      <c r="AH104">
        <f t="shared" si="11"/>
        <v>2.1720615534948969E-3</v>
      </c>
      <c r="AI104">
        <f t="shared" si="11"/>
        <v>9.8419507721961622E-5</v>
      </c>
      <c r="AJ104">
        <f t="shared" si="11"/>
        <v>5.7338373047804451E-3</v>
      </c>
      <c r="AK104">
        <f t="shared" si="11"/>
        <v>0</v>
      </c>
      <c r="AL104">
        <f t="shared" si="11"/>
        <v>5.7893413627346488E-5</v>
      </c>
      <c r="AM104">
        <f t="shared" si="11"/>
        <v>7.7894170401273106</v>
      </c>
      <c r="AN104">
        <f t="shared" si="11"/>
        <v>0</v>
      </c>
      <c r="AO104">
        <f t="shared" si="11"/>
        <v>8.9239845123022864E-5</v>
      </c>
      <c r="AP104">
        <f t="shared" si="11"/>
        <v>954.046030822229</v>
      </c>
      <c r="AQ104">
        <f t="shared" si="11"/>
        <v>0</v>
      </c>
      <c r="AR104">
        <f t="shared" si="11"/>
        <v>0</v>
      </c>
      <c r="AS104">
        <f t="shared" si="11"/>
        <v>222.00291020112419</v>
      </c>
      <c r="AT104">
        <f t="shared" si="11"/>
        <v>2386.888096153521</v>
      </c>
      <c r="AU104">
        <f t="shared" si="11"/>
        <v>74.038362924567508</v>
      </c>
      <c r="AW104">
        <f t="shared" si="6"/>
        <v>1.89893517378179E-3</v>
      </c>
    </row>
    <row r="105" spans="1:49" x14ac:dyDescent="0.25">
      <c r="A105" s="146"/>
      <c r="B105" s="1" t="s">
        <v>29</v>
      </c>
      <c r="C105" s="1">
        <v>27</v>
      </c>
      <c r="D105" s="1" t="s">
        <v>66</v>
      </c>
      <c r="E105">
        <f t="shared" si="11"/>
        <v>10.975756819976255</v>
      </c>
      <c r="F105">
        <f t="shared" si="11"/>
        <v>25.595628504666976</v>
      </c>
      <c r="G105">
        <f t="shared" si="11"/>
        <v>8.9110810821037081</v>
      </c>
      <c r="H105">
        <f t="shared" si="11"/>
        <v>0.78462254990262659</v>
      </c>
      <c r="I105">
        <f t="shared" si="11"/>
        <v>8.3635912727759703</v>
      </c>
      <c r="J105">
        <f t="shared" si="11"/>
        <v>14.457711526626987</v>
      </c>
      <c r="K105">
        <f t="shared" si="11"/>
        <v>8.4144013225828901E-2</v>
      </c>
      <c r="L105">
        <f t="shared" si="11"/>
        <v>14.509618028817565</v>
      </c>
      <c r="M105">
        <f t="shared" si="11"/>
        <v>25.607694947720525</v>
      </c>
      <c r="N105">
        <f t="shared" si="11"/>
        <v>14.595611658037628</v>
      </c>
      <c r="O105">
        <f t="shared" si="11"/>
        <v>22.040257839755512</v>
      </c>
      <c r="P105">
        <f t="shared" si="11"/>
        <v>29.839515190746802</v>
      </c>
      <c r="Q105">
        <f t="shared" si="11"/>
        <v>64.106774599996513</v>
      </c>
      <c r="R105">
        <f t="shared" si="11"/>
        <v>3.0311242572938784</v>
      </c>
      <c r="S105">
        <f t="shared" si="11"/>
        <v>0</v>
      </c>
      <c r="T105">
        <f t="shared" si="11"/>
        <v>9.0173280529338857</v>
      </c>
      <c r="U105">
        <f t="shared" si="11"/>
        <v>0</v>
      </c>
      <c r="V105">
        <f t="shared" si="11"/>
        <v>0</v>
      </c>
      <c r="W105">
        <f t="shared" si="11"/>
        <v>180.0258195139773</v>
      </c>
      <c r="X105">
        <f t="shared" si="11"/>
        <v>32.774829490477352</v>
      </c>
      <c r="Y105">
        <f t="shared" si="11"/>
        <v>0</v>
      </c>
      <c r="Z105">
        <f t="shared" si="11"/>
        <v>2.8907221581642144</v>
      </c>
      <c r="AA105">
        <f t="shared" si="11"/>
        <v>0.2149077737366786</v>
      </c>
      <c r="AB105">
        <f t="shared" si="11"/>
        <v>378.05503126324771</v>
      </c>
      <c r="AC105">
        <f t="shared" si="11"/>
        <v>6.331459759108414E-6</v>
      </c>
      <c r="AD105">
        <f t="shared" si="11"/>
        <v>2.157003512957551E-5</v>
      </c>
      <c r="AE105">
        <f t="shared" si="11"/>
        <v>5.2866894539844378E-5</v>
      </c>
      <c r="AF105">
        <f t="shared" si="11"/>
        <v>8.8991680019119975E-6</v>
      </c>
      <c r="AG105">
        <f t="shared" si="11"/>
        <v>0</v>
      </c>
      <c r="AH105">
        <f t="shared" si="11"/>
        <v>5.073665933619803E-4</v>
      </c>
      <c r="AI105">
        <f t="shared" si="11"/>
        <v>2.251673421098039E-5</v>
      </c>
      <c r="AJ105">
        <f t="shared" si="11"/>
        <v>8.4262067850890115E-3</v>
      </c>
      <c r="AK105">
        <f t="shared" si="11"/>
        <v>0</v>
      </c>
      <c r="AL105">
        <f t="shared" si="11"/>
        <v>1.3603124566428531E-5</v>
      </c>
      <c r="AM105">
        <f t="shared" si="11"/>
        <v>3.6388726276558407</v>
      </c>
      <c r="AN105">
        <f t="shared" si="11"/>
        <v>0</v>
      </c>
      <c r="AO105">
        <f t="shared" si="11"/>
        <v>2.1007947776608891E-5</v>
      </c>
      <c r="AP105">
        <f t="shared" si="11"/>
        <v>857.66870826426589</v>
      </c>
      <c r="AQ105">
        <f t="shared" si="11"/>
        <v>0</v>
      </c>
      <c r="AR105">
        <f t="shared" si="11"/>
        <v>0</v>
      </c>
      <c r="AS105">
        <f t="shared" si="11"/>
        <v>149.3693823535323</v>
      </c>
      <c r="AT105">
        <f t="shared" si="11"/>
        <v>1837.858898052941</v>
      </c>
      <c r="AU105">
        <f t="shared" si="11"/>
        <v>18.70891610543978</v>
      </c>
      <c r="AW105">
        <f t="shared" si="6"/>
        <v>3.5694474149977932E-4</v>
      </c>
    </row>
    <row r="106" spans="1:49" x14ac:dyDescent="0.25">
      <c r="A106" s="146"/>
      <c r="B106" s="1" t="s">
        <v>30</v>
      </c>
      <c r="C106" s="1">
        <v>28</v>
      </c>
      <c r="D106" s="1" t="s">
        <v>67</v>
      </c>
      <c r="E106">
        <f t="shared" si="11"/>
        <v>11.453794211006029</v>
      </c>
      <c r="F106">
        <f t="shared" si="11"/>
        <v>26.690742213175756</v>
      </c>
      <c r="G106">
        <f t="shared" si="11"/>
        <v>9.2717258053248806</v>
      </c>
      <c r="H106">
        <f t="shared" si="11"/>
        <v>0.82830056768165194</v>
      </c>
      <c r="I106">
        <f t="shared" si="11"/>
        <v>8.759814103125235</v>
      </c>
      <c r="J106">
        <f t="shared" si="11"/>
        <v>15.126577142533511</v>
      </c>
      <c r="K106">
        <f t="shared" si="11"/>
        <v>9.9463561272333856E-2</v>
      </c>
      <c r="L106">
        <f t="shared" si="11"/>
        <v>15.135035458916319</v>
      </c>
      <c r="M106">
        <f t="shared" si="11"/>
        <v>14.122806288903933</v>
      </c>
      <c r="N106">
        <f t="shared" si="11"/>
        <v>15.299217304475741</v>
      </c>
      <c r="O106">
        <f t="shared" si="11"/>
        <v>8.7923461663655758</v>
      </c>
      <c r="P106">
        <f t="shared" si="11"/>
        <v>31.13452632748411</v>
      </c>
      <c r="Q106">
        <f t="shared" si="11"/>
        <v>15.440586529717983</v>
      </c>
      <c r="R106">
        <f t="shared" si="11"/>
        <v>3.1705839033249599</v>
      </c>
      <c r="S106">
        <f t="shared" si="11"/>
        <v>0</v>
      </c>
      <c r="T106">
        <f t="shared" si="11"/>
        <v>9.4098056947407223</v>
      </c>
      <c r="U106">
        <f t="shared" si="11"/>
        <v>0</v>
      </c>
      <c r="V106">
        <f t="shared" si="11"/>
        <v>0</v>
      </c>
      <c r="W106">
        <f t="shared" si="11"/>
        <v>78.964575044832728</v>
      </c>
      <c r="X106">
        <f t="shared" si="11"/>
        <v>34.181958370317474</v>
      </c>
      <c r="Y106">
        <f t="shared" si="11"/>
        <v>0</v>
      </c>
      <c r="Z106">
        <f t="shared" si="11"/>
        <v>3.0465156511460281</v>
      </c>
      <c r="AA106">
        <f t="shared" si="11"/>
        <v>0.22417104620498005</v>
      </c>
      <c r="AB106">
        <f t="shared" si="11"/>
        <v>47.200738279734544</v>
      </c>
      <c r="AC106">
        <f t="shared" si="11"/>
        <v>6.6465116317561804E-6</v>
      </c>
      <c r="AD106">
        <f t="shared" si="11"/>
        <v>2.2643267802884679E-5</v>
      </c>
      <c r="AE106">
        <f t="shared" si="11"/>
        <v>5.5494534936197539E-5</v>
      </c>
      <c r="AF106">
        <f t="shared" si="11"/>
        <v>9.3446248317503207E-6</v>
      </c>
      <c r="AG106">
        <f t="shared" si="11"/>
        <v>0</v>
      </c>
      <c r="AH106">
        <f t="shared" si="11"/>
        <v>5.2882851849789974E-4</v>
      </c>
      <c r="AI106">
        <f t="shared" si="11"/>
        <v>2.3632288805193299E-5</v>
      </c>
      <c r="AJ106">
        <f t="shared" si="11"/>
        <v>4.8715686392608783E-3</v>
      </c>
      <c r="AK106">
        <f t="shared" si="11"/>
        <v>0</v>
      </c>
      <c r="AL106">
        <f t="shared" si="11"/>
        <v>1.428207971881947E-5</v>
      </c>
      <c r="AM106">
        <f t="shared" si="11"/>
        <v>3.6591167760029628</v>
      </c>
      <c r="AN106">
        <f t="shared" si="11"/>
        <v>0</v>
      </c>
      <c r="AO106">
        <f t="shared" si="11"/>
        <v>2.2057686456076799E-5</v>
      </c>
      <c r="AP106">
        <f t="shared" si="11"/>
        <v>100.85944777422435</v>
      </c>
      <c r="AQ106">
        <f t="shared" si="11"/>
        <v>0</v>
      </c>
      <c r="AR106">
        <f t="shared" si="11"/>
        <v>0</v>
      </c>
      <c r="AS106">
        <f t="shared" si="11"/>
        <v>11.564099161864579</v>
      </c>
      <c r="AT106">
        <f t="shared" si="11"/>
        <v>463.49010671808543</v>
      </c>
      <c r="AU106">
        <f t="shared" si="11"/>
        <v>0.95139516244296185</v>
      </c>
      <c r="AW106">
        <f t="shared" si="6"/>
        <v>3.7261634792823287E-4</v>
      </c>
    </row>
    <row r="107" spans="1:49" x14ac:dyDescent="0.25">
      <c r="A107" s="146"/>
      <c r="B107" s="1" t="s">
        <v>31</v>
      </c>
      <c r="C107" s="1">
        <v>29</v>
      </c>
      <c r="D107" s="1" t="s">
        <v>68</v>
      </c>
      <c r="E107">
        <f t="shared" si="11"/>
        <v>1.9706326877370273</v>
      </c>
      <c r="F107">
        <f t="shared" si="11"/>
        <v>2.5702267167506401</v>
      </c>
      <c r="G107">
        <f t="shared" si="11"/>
        <v>1.5966297374641221</v>
      </c>
      <c r="H107">
        <f t="shared" si="11"/>
        <v>0.14347294465231125</v>
      </c>
      <c r="I107">
        <f t="shared" si="11"/>
        <v>1.5125705742338806</v>
      </c>
      <c r="J107">
        <f t="shared" si="11"/>
        <v>2.5916033654347785</v>
      </c>
      <c r="K107">
        <f t="shared" si="11"/>
        <v>1.6424556578479851E-2</v>
      </c>
      <c r="L107">
        <f t="shared" si="11"/>
        <v>2.7317475422904559E-4</v>
      </c>
      <c r="M107">
        <f t="shared" si="11"/>
        <v>1.128664941592489</v>
      </c>
      <c r="N107">
        <f t="shared" si="11"/>
        <v>2.6424862170594809</v>
      </c>
      <c r="O107">
        <f t="shared" si="11"/>
        <v>1.5203764768155483</v>
      </c>
      <c r="P107">
        <f t="shared" si="11"/>
        <v>5.365619477555911</v>
      </c>
      <c r="Q107">
        <f t="shared" si="11"/>
        <v>1.6662935804164023E-3</v>
      </c>
      <c r="R107">
        <f t="shared" si="11"/>
        <v>0.5462936765230666</v>
      </c>
      <c r="S107">
        <f t="shared" si="11"/>
        <v>0</v>
      </c>
      <c r="T107">
        <f t="shared" si="11"/>
        <v>1.620399839719419</v>
      </c>
      <c r="U107">
        <f t="shared" si="11"/>
        <v>0</v>
      </c>
      <c r="V107">
        <f t="shared" si="11"/>
        <v>0</v>
      </c>
      <c r="W107">
        <f t="shared" si="11"/>
        <v>8.7198462850733609</v>
      </c>
      <c r="X107">
        <f t="shared" si="11"/>
        <v>1.4391601847205935</v>
      </c>
      <c r="Y107">
        <f t="shared" si="11"/>
        <v>0</v>
      </c>
      <c r="Z107">
        <f t="shared" si="11"/>
        <v>0.52471368596695844</v>
      </c>
      <c r="AA107">
        <f t="shared" si="11"/>
        <v>2.9439627239200223E-6</v>
      </c>
      <c r="AB107">
        <f t="shared" si="11"/>
        <v>1.934503675924547E-3</v>
      </c>
      <c r="AC107">
        <f t="shared" si="11"/>
        <v>0</v>
      </c>
      <c r="AD107">
        <f t="shared" si="11"/>
        <v>0</v>
      </c>
      <c r="AE107">
        <f t="shared" si="11"/>
        <v>0</v>
      </c>
      <c r="AF107">
        <f t="shared" si="11"/>
        <v>0</v>
      </c>
      <c r="AG107">
        <f t="shared" si="11"/>
        <v>0</v>
      </c>
      <c r="AH107">
        <f t="shared" si="11"/>
        <v>0</v>
      </c>
      <c r="AI107">
        <f t="shared" si="11"/>
        <v>0</v>
      </c>
      <c r="AJ107">
        <f t="shared" si="11"/>
        <v>1.090559928925313E-3</v>
      </c>
      <c r="AK107">
        <f t="shared" si="11"/>
        <v>0</v>
      </c>
      <c r="AL107">
        <f t="shared" si="11"/>
        <v>0</v>
      </c>
      <c r="AM107">
        <f t="shared" si="11"/>
        <v>0.57838538254690042</v>
      </c>
      <c r="AN107">
        <f t="shared" si="11"/>
        <v>0</v>
      </c>
      <c r="AO107">
        <f t="shared" si="11"/>
        <v>0</v>
      </c>
      <c r="AP107">
        <f t="shared" si="11"/>
        <v>3.9395708979480509E-3</v>
      </c>
      <c r="AQ107">
        <f t="shared" si="11"/>
        <v>0</v>
      </c>
      <c r="AR107">
        <f t="shared" si="11"/>
        <v>0</v>
      </c>
      <c r="AS107">
        <f t="shared" si="11"/>
        <v>4.585592259332813E-2</v>
      </c>
      <c r="AT107">
        <f t="shared" si="11"/>
        <v>34.531509333341504</v>
      </c>
      <c r="AU107">
        <f t="shared" si="11"/>
        <v>1.076038647696842E-2</v>
      </c>
      <c r="AW107">
        <f t="shared" si="6"/>
        <v>4.0840513755231882E-7</v>
      </c>
    </row>
    <row r="108" spans="1:49" x14ac:dyDescent="0.25">
      <c r="A108" s="146"/>
      <c r="B108" s="1" t="s">
        <v>32</v>
      </c>
      <c r="C108" s="1">
        <v>30</v>
      </c>
      <c r="D108" s="1" t="s">
        <v>69</v>
      </c>
      <c r="E108">
        <f t="shared" si="11"/>
        <v>38.681499429313682</v>
      </c>
      <c r="F108">
        <f t="shared" si="11"/>
        <v>122.53458631517063</v>
      </c>
      <c r="G108">
        <f t="shared" si="11"/>
        <v>31.361314569252322</v>
      </c>
      <c r="H108">
        <f t="shared" si="11"/>
        <v>2.7908150468653408</v>
      </c>
      <c r="I108">
        <f t="shared" si="11"/>
        <v>29.571154335509554</v>
      </c>
      <c r="J108">
        <f t="shared" si="11"/>
        <v>51.253377494627244</v>
      </c>
      <c r="K108">
        <f t="shared" si="11"/>
        <v>0.33315645476424716</v>
      </c>
      <c r="L108">
        <f t="shared" si="11"/>
        <v>116.52517128550876</v>
      </c>
      <c r="M108">
        <f t="shared" si="11"/>
        <v>113.33653541660587</v>
      </c>
      <c r="N108">
        <f t="shared" si="11"/>
        <v>51.555432494543979</v>
      </c>
      <c r="O108">
        <f t="shared" si="11"/>
        <v>29.690061993459775</v>
      </c>
      <c r="P108">
        <f t="shared" si="11"/>
        <v>105.53176060832322</v>
      </c>
      <c r="Q108">
        <f t="shared" si="11"/>
        <v>102.77478681789933</v>
      </c>
      <c r="R108">
        <f t="shared" si="11"/>
        <v>10.684650347337621</v>
      </c>
      <c r="S108">
        <f t="shared" si="11"/>
        <v>0</v>
      </c>
      <c r="T108">
        <f t="shared" si="11"/>
        <v>31.751658254196293</v>
      </c>
      <c r="U108">
        <f t="shared" si="11"/>
        <v>0</v>
      </c>
      <c r="V108">
        <f t="shared" si="11"/>
        <v>0</v>
      </c>
      <c r="W108">
        <f t="shared" si="11"/>
        <v>419.66385574612553</v>
      </c>
      <c r="X108">
        <f t="shared" si="11"/>
        <v>212.13935404043946</v>
      </c>
      <c r="Y108">
        <f t="shared" si="11"/>
        <v>3.2776312799270781E-4</v>
      </c>
      <c r="Z108">
        <f t="shared" si="11"/>
        <v>43.083691497387093</v>
      </c>
      <c r="AA108">
        <f t="shared" si="11"/>
        <v>1.7261422505021207</v>
      </c>
      <c r="AB108">
        <f t="shared" si="11"/>
        <v>604.66616682236895</v>
      </c>
      <c r="AC108">
        <f t="shared" si="11"/>
        <v>1.2646470223408535E-4</v>
      </c>
      <c r="AD108">
        <f t="shared" si="11"/>
        <v>4.7922758104072555E-4</v>
      </c>
      <c r="AE108">
        <f t="shared" si="11"/>
        <v>2.1261381535868681E-3</v>
      </c>
      <c r="AF108">
        <f t="shared" si="11"/>
        <v>7.2837442475985126E-5</v>
      </c>
      <c r="AG108">
        <f t="shared" si="11"/>
        <v>0</v>
      </c>
      <c r="AH108">
        <f t="shared" si="11"/>
        <v>3.3496690600013077E-3</v>
      </c>
      <c r="AI108">
        <f t="shared" si="11"/>
        <v>2.0876949727248117E-4</v>
      </c>
      <c r="AJ108">
        <f t="shared" si="11"/>
        <v>0.11814403375465075</v>
      </c>
      <c r="AK108">
        <f t="shared" si="11"/>
        <v>0</v>
      </c>
      <c r="AL108">
        <f t="shared" si="11"/>
        <v>5.3895885216371706E-4</v>
      </c>
      <c r="AM108">
        <f t="shared" si="11"/>
        <v>13.025141300891379</v>
      </c>
      <c r="AN108">
        <f t="shared" si="11"/>
        <v>0</v>
      </c>
      <c r="AO108">
        <f t="shared" si="11"/>
        <v>1.5061736532770679E-2</v>
      </c>
      <c r="AP108">
        <f t="shared" si="11"/>
        <v>1331.693236132603</v>
      </c>
      <c r="AQ108">
        <f t="shared" si="11"/>
        <v>0</v>
      </c>
      <c r="AR108">
        <f t="shared" si="11"/>
        <v>0</v>
      </c>
      <c r="AS108">
        <f t="shared" si="11"/>
        <v>182.9443907233323</v>
      </c>
      <c r="AT108">
        <f t="shared" si="11"/>
        <v>3642.6540587623072</v>
      </c>
      <c r="AU108">
        <f t="shared" si="11"/>
        <v>4.8043162134248636</v>
      </c>
      <c r="AW108">
        <f t="shared" si="6"/>
        <v>2.8582051336166502E-3</v>
      </c>
    </row>
    <row r="109" spans="1:49" x14ac:dyDescent="0.25">
      <c r="A109" s="146"/>
      <c r="B109" s="1" t="s">
        <v>33</v>
      </c>
      <c r="C109" s="1">
        <v>31</v>
      </c>
      <c r="D109" s="1" t="s">
        <v>70</v>
      </c>
      <c r="E109">
        <f t="shared" si="11"/>
        <v>6.66056754129088</v>
      </c>
      <c r="F109">
        <f t="shared" si="11"/>
        <v>15.622140976504065</v>
      </c>
      <c r="G109">
        <f t="shared" si="11"/>
        <v>5.437278415055629</v>
      </c>
      <c r="H109">
        <f t="shared" si="11"/>
        <v>0.48018706640855841</v>
      </c>
      <c r="I109">
        <f t="shared" si="11"/>
        <v>5.1101682721698625</v>
      </c>
      <c r="J109">
        <f t="shared" si="11"/>
        <v>8.8213143036375889</v>
      </c>
      <c r="K109">
        <f t="shared" si="11"/>
        <v>4.8571016703649883E-2</v>
      </c>
      <c r="L109">
        <f t="shared" si="11"/>
        <v>8.8579443992036779</v>
      </c>
      <c r="M109">
        <f t="shared" si="11"/>
        <v>15.629790486702243</v>
      </c>
      <c r="N109">
        <f t="shared" si="11"/>
        <v>8.9194052620208009</v>
      </c>
      <c r="O109">
        <f t="shared" si="11"/>
        <v>5.6539350400771138</v>
      </c>
      <c r="P109">
        <f t="shared" si="11"/>
        <v>18.178460877011375</v>
      </c>
      <c r="Q109">
        <f t="shared" si="11"/>
        <v>9.0553091188505377</v>
      </c>
      <c r="R109">
        <f t="shared" si="11"/>
        <v>1.8515248571149674</v>
      </c>
      <c r="S109">
        <f t="shared" si="11"/>
        <v>0</v>
      </c>
      <c r="T109">
        <f t="shared" si="11"/>
        <v>5.5054254903865516</v>
      </c>
      <c r="U109">
        <f t="shared" si="11"/>
        <v>0</v>
      </c>
      <c r="V109">
        <f t="shared" si="11"/>
        <v>0</v>
      </c>
      <c r="W109">
        <f t="shared" si="11"/>
        <v>70.924612652781434</v>
      </c>
      <c r="X109">
        <f t="shared" si="11"/>
        <v>20.005993157590993</v>
      </c>
      <c r="Y109">
        <f t="shared" si="11"/>
        <v>0</v>
      </c>
      <c r="Z109">
        <f t="shared" si="11"/>
        <v>1.7683568322751615</v>
      </c>
      <c r="AA109">
        <f t="shared" si="11"/>
        <v>0.1311985638781181</v>
      </c>
      <c r="AB109">
        <f t="shared" si="11"/>
        <v>101.59220360804895</v>
      </c>
      <c r="AC109">
        <f t="shared" si="11"/>
        <v>3.6276475460309609E-6</v>
      </c>
      <c r="AD109">
        <f t="shared" si="11"/>
        <v>1.235857797184018E-5</v>
      </c>
      <c r="AE109">
        <f t="shared" si="11"/>
        <v>3.2436535594774537E-5</v>
      </c>
      <c r="AF109">
        <f t="shared" si="11"/>
        <v>5.101924693761801E-6</v>
      </c>
      <c r="AG109">
        <f t="shared" si="11"/>
        <v>0</v>
      </c>
      <c r="AH109">
        <f t="shared" si="11"/>
        <v>3.0906588497669362E-4</v>
      </c>
      <c r="AI109">
        <f t="shared" si="11"/>
        <v>1.2895379715038789E-5</v>
      </c>
      <c r="AJ109">
        <f t="shared" si="11"/>
        <v>1.0066587700987592E-3</v>
      </c>
      <c r="AK109">
        <f t="shared" si="11"/>
        <v>0</v>
      </c>
      <c r="AL109">
        <f t="shared" si="11"/>
        <v>7.7964165071224262E-6</v>
      </c>
      <c r="AM109">
        <f t="shared" si="11"/>
        <v>2.1374252952849875</v>
      </c>
      <c r="AN109">
        <f t="shared" si="11"/>
        <v>0</v>
      </c>
      <c r="AO109">
        <f t="shared" si="11"/>
        <v>1.2041777769261431E-5</v>
      </c>
      <c r="AP109">
        <f t="shared" si="11"/>
        <v>241.71046694326134</v>
      </c>
      <c r="AQ109">
        <f t="shared" si="11"/>
        <v>0</v>
      </c>
      <c r="AR109">
        <f t="shared" si="11"/>
        <v>0</v>
      </c>
      <c r="AS109">
        <f t="shared" si="11"/>
        <v>52.669299943276521</v>
      </c>
      <c r="AT109">
        <f t="shared" si="11"/>
        <v>605.09777806265697</v>
      </c>
      <c r="AU109">
        <f t="shared" si="11"/>
        <v>1.67520403979295</v>
      </c>
      <c r="AW109">
        <f t="shared" si="6"/>
        <v>2.1784196793369828E-4</v>
      </c>
    </row>
    <row r="110" spans="1:49" x14ac:dyDescent="0.25">
      <c r="A110" s="146"/>
      <c r="B110" s="1" t="s">
        <v>34</v>
      </c>
      <c r="C110" s="1">
        <v>32</v>
      </c>
      <c r="D110" s="1" t="s">
        <v>71</v>
      </c>
      <c r="E110">
        <f t="shared" si="11"/>
        <v>210.01028220805983</v>
      </c>
      <c r="F110">
        <f t="shared" si="11"/>
        <v>702.92539816399108</v>
      </c>
      <c r="G110">
        <f t="shared" si="11"/>
        <v>94.009073988697196</v>
      </c>
      <c r="H110">
        <f t="shared" ref="E110:AU115" si="12">H36+H73</f>
        <v>91.891305593189287</v>
      </c>
      <c r="I110">
        <f t="shared" si="12"/>
        <v>404.21277670957699</v>
      </c>
      <c r="J110">
        <f t="shared" si="12"/>
        <v>224.34294444443273</v>
      </c>
      <c r="K110">
        <f t="shared" si="12"/>
        <v>144.85904017742828</v>
      </c>
      <c r="L110">
        <f t="shared" si="12"/>
        <v>1034.4109071847588</v>
      </c>
      <c r="M110">
        <f t="shared" si="12"/>
        <v>719.71635500903358</v>
      </c>
      <c r="N110">
        <f t="shared" si="12"/>
        <v>310.81441582440391</v>
      </c>
      <c r="O110">
        <f t="shared" si="12"/>
        <v>177.61939650757796</v>
      </c>
      <c r="P110">
        <f t="shared" si="12"/>
        <v>850.92540688525071</v>
      </c>
      <c r="Q110">
        <f t="shared" si="12"/>
        <v>573.02119950054407</v>
      </c>
      <c r="R110">
        <f t="shared" si="12"/>
        <v>31.509890468399469</v>
      </c>
      <c r="S110">
        <f t="shared" si="12"/>
        <v>0</v>
      </c>
      <c r="T110">
        <f t="shared" si="12"/>
        <v>128.03974057422118</v>
      </c>
      <c r="U110">
        <f t="shared" si="12"/>
        <v>7.3966538052627477</v>
      </c>
      <c r="V110">
        <f t="shared" si="12"/>
        <v>11.7632632585983</v>
      </c>
      <c r="W110">
        <f t="shared" si="12"/>
        <v>1974.9206318824793</v>
      </c>
      <c r="X110">
        <f t="shared" si="12"/>
        <v>1006.6516153030466</v>
      </c>
      <c r="Y110">
        <f t="shared" si="12"/>
        <v>1.6079617092865566</v>
      </c>
      <c r="Z110">
        <f t="shared" si="12"/>
        <v>1462.2823359488307</v>
      </c>
      <c r="AA110">
        <f t="shared" si="12"/>
        <v>15.327255673603762</v>
      </c>
      <c r="AB110">
        <f t="shared" si="12"/>
        <v>13368.069043416604</v>
      </c>
      <c r="AC110">
        <f t="shared" si="12"/>
        <v>261.03983912444949</v>
      </c>
      <c r="AD110">
        <f t="shared" si="12"/>
        <v>2073.7103946323969</v>
      </c>
      <c r="AE110">
        <f t="shared" si="12"/>
        <v>988.43218836917606</v>
      </c>
      <c r="AF110">
        <f t="shared" si="12"/>
        <v>150.68935218184527</v>
      </c>
      <c r="AG110">
        <f t="shared" si="12"/>
        <v>0.24710917084534348</v>
      </c>
      <c r="AH110">
        <f t="shared" si="12"/>
        <v>969.48006275047976</v>
      </c>
      <c r="AI110">
        <f t="shared" si="12"/>
        <v>456.33525650184532</v>
      </c>
      <c r="AJ110">
        <f t="shared" si="12"/>
        <v>1784.6231694557014</v>
      </c>
      <c r="AK110">
        <f t="shared" si="12"/>
        <v>0</v>
      </c>
      <c r="AL110">
        <f t="shared" si="12"/>
        <v>10.933436255636188</v>
      </c>
      <c r="AM110">
        <f t="shared" si="12"/>
        <v>106.51454391667296</v>
      </c>
      <c r="AN110">
        <f t="shared" si="12"/>
        <v>0</v>
      </c>
      <c r="AO110">
        <f t="shared" si="12"/>
        <v>8157.2265277248698</v>
      </c>
      <c r="AP110">
        <f t="shared" si="12"/>
        <v>8910.4243788099993</v>
      </c>
      <c r="AQ110">
        <f t="shared" si="12"/>
        <v>0</v>
      </c>
      <c r="AR110">
        <f t="shared" si="12"/>
        <v>0</v>
      </c>
      <c r="AS110">
        <f t="shared" si="12"/>
        <v>0</v>
      </c>
      <c r="AT110">
        <f t="shared" si="12"/>
        <v>39998.571732770433</v>
      </c>
      <c r="AU110">
        <f t="shared" si="12"/>
        <v>7417.4114203607687</v>
      </c>
      <c r="AW110">
        <f t="shared" si="6"/>
        <v>2.8843433605877523E-2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si="12"/>
        <v>0</v>
      </c>
      <c r="AQ111">
        <f t="shared" si="12"/>
        <v>0</v>
      </c>
      <c r="AR111">
        <f t="shared" si="12"/>
        <v>0</v>
      </c>
      <c r="AS111">
        <f t="shared" si="12"/>
        <v>0</v>
      </c>
      <c r="AT111">
        <f t="shared" si="12"/>
        <v>0</v>
      </c>
      <c r="AU111">
        <f t="shared" si="12"/>
        <v>0</v>
      </c>
      <c r="AW111">
        <f t="shared" si="6"/>
        <v>0</v>
      </c>
    </row>
    <row r="112" spans="1:49" x14ac:dyDescent="0.25">
      <c r="A112" s="146"/>
      <c r="B112" s="1" t="s">
        <v>36</v>
      </c>
      <c r="C112" s="1">
        <v>34</v>
      </c>
      <c r="D112" s="1" t="s">
        <v>73</v>
      </c>
      <c r="E112">
        <f t="shared" si="12"/>
        <v>1.9323539590562759</v>
      </c>
      <c r="F112">
        <f t="shared" si="12"/>
        <v>3.6078676155153331</v>
      </c>
      <c r="G112">
        <f t="shared" si="12"/>
        <v>0</v>
      </c>
      <c r="H112">
        <f t="shared" si="12"/>
        <v>0</v>
      </c>
      <c r="I112">
        <f t="shared" si="12"/>
        <v>0</v>
      </c>
      <c r="J112">
        <f t="shared" si="12"/>
        <v>1.398029371657014E-2</v>
      </c>
      <c r="K112">
        <f t="shared" si="12"/>
        <v>0</v>
      </c>
      <c r="L112">
        <f t="shared" si="12"/>
        <v>1.2405453719531679E-3</v>
      </c>
      <c r="M112">
        <f t="shared" si="12"/>
        <v>2.0143523307174121E-5</v>
      </c>
      <c r="N112">
        <f t="shared" si="12"/>
        <v>0</v>
      </c>
      <c r="O112">
        <f t="shared" si="12"/>
        <v>0</v>
      </c>
      <c r="P112">
        <f t="shared" si="12"/>
        <v>5.0480272238513698E-3</v>
      </c>
      <c r="Q112">
        <f t="shared" si="12"/>
        <v>4.2790740818770224E-3</v>
      </c>
      <c r="R112">
        <f t="shared" si="12"/>
        <v>0</v>
      </c>
      <c r="S112">
        <f t="shared" si="12"/>
        <v>0</v>
      </c>
      <c r="T112">
        <f t="shared" si="12"/>
        <v>0.98290976080615644</v>
      </c>
      <c r="U112">
        <f t="shared" si="12"/>
        <v>0</v>
      </c>
      <c r="V112">
        <f t="shared" si="12"/>
        <v>0</v>
      </c>
      <c r="W112">
        <f t="shared" si="12"/>
        <v>9.4113484755283636</v>
      </c>
      <c r="X112">
        <f t="shared" si="12"/>
        <v>3.7585993428420901</v>
      </c>
      <c r="Y112">
        <f t="shared" si="12"/>
        <v>0</v>
      </c>
      <c r="Z112">
        <f t="shared" si="12"/>
        <v>1.683316049681692E-6</v>
      </c>
      <c r="AA112">
        <f t="shared" si="12"/>
        <v>0</v>
      </c>
      <c r="AB112">
        <f t="shared" si="12"/>
        <v>15.49210064570557</v>
      </c>
      <c r="AC112">
        <f t="shared" si="12"/>
        <v>0</v>
      </c>
      <c r="AD112">
        <f t="shared" si="12"/>
        <v>2.4928853871452661E-6</v>
      </c>
      <c r="AE112">
        <f t="shared" si="12"/>
        <v>6.1087458599196212E-6</v>
      </c>
      <c r="AF112">
        <f t="shared" si="12"/>
        <v>1.0296128752705801E-6</v>
      </c>
      <c r="AG112">
        <f t="shared" si="12"/>
        <v>0</v>
      </c>
      <c r="AH112">
        <f t="shared" si="12"/>
        <v>5.8198063134108233E-5</v>
      </c>
      <c r="AI112">
        <f t="shared" si="12"/>
        <v>2.6002910964132922E-6</v>
      </c>
      <c r="AJ112">
        <f t="shared" si="12"/>
        <v>1.2436418477777841E-4</v>
      </c>
      <c r="AK112">
        <f t="shared" si="12"/>
        <v>0</v>
      </c>
      <c r="AL112">
        <f t="shared" si="12"/>
        <v>1.5730261788241221E-6</v>
      </c>
      <c r="AM112">
        <f t="shared" si="12"/>
        <v>0.39428422357028192</v>
      </c>
      <c r="AN112">
        <f t="shared" si="12"/>
        <v>0</v>
      </c>
      <c r="AO112">
        <f t="shared" si="12"/>
        <v>218.80225228722281</v>
      </c>
      <c r="AP112">
        <f t="shared" si="12"/>
        <v>0</v>
      </c>
      <c r="AQ112">
        <f t="shared" si="12"/>
        <v>0</v>
      </c>
      <c r="AR112">
        <f t="shared" si="12"/>
        <v>0</v>
      </c>
      <c r="AS112">
        <f t="shared" si="12"/>
        <v>0</v>
      </c>
      <c r="AT112">
        <f t="shared" si="12"/>
        <v>254.40648244428979</v>
      </c>
      <c r="AU112">
        <f t="shared" si="12"/>
        <v>0</v>
      </c>
      <c r="AW112">
        <f t="shared" si="6"/>
        <v>3.0342152067087567E-8</v>
      </c>
    </row>
    <row r="113" spans="1:49" x14ac:dyDescent="0.25">
      <c r="A113" s="146"/>
      <c r="B113" s="1" t="s">
        <v>37</v>
      </c>
      <c r="C113" s="1">
        <v>35</v>
      </c>
      <c r="D113" s="1" t="s">
        <v>74</v>
      </c>
      <c r="E113">
        <f t="shared" si="12"/>
        <v>38.58962848221389</v>
      </c>
      <c r="F113">
        <f t="shared" si="12"/>
        <v>310.68567551244502</v>
      </c>
      <c r="G113">
        <f t="shared" si="12"/>
        <v>276.96169178467784</v>
      </c>
      <c r="H113">
        <f t="shared" si="12"/>
        <v>26.040355923723624</v>
      </c>
      <c r="I113">
        <f t="shared" si="12"/>
        <v>318.9273088346938</v>
      </c>
      <c r="J113">
        <f t="shared" si="12"/>
        <v>317.39387543087577</v>
      </c>
      <c r="K113">
        <f t="shared" si="12"/>
        <v>1.2554806229746114</v>
      </c>
      <c r="L113">
        <f t="shared" si="12"/>
        <v>23.276726466244341</v>
      </c>
      <c r="M113">
        <f t="shared" si="12"/>
        <v>442.98249492189461</v>
      </c>
      <c r="N113">
        <f t="shared" si="12"/>
        <v>2416.7002603707156</v>
      </c>
      <c r="O113">
        <f t="shared" si="12"/>
        <v>512.21582786845215</v>
      </c>
      <c r="P113">
        <f t="shared" si="12"/>
        <v>1592.1793588108017</v>
      </c>
      <c r="Q113">
        <f t="shared" si="12"/>
        <v>674.45198942141508</v>
      </c>
      <c r="R113">
        <f t="shared" si="12"/>
        <v>38.968205054792037</v>
      </c>
      <c r="S113">
        <f t="shared" si="12"/>
        <v>0</v>
      </c>
      <c r="T113">
        <f t="shared" si="12"/>
        <v>13.622551566582004</v>
      </c>
      <c r="U113">
        <f t="shared" si="12"/>
        <v>26.91756327343176</v>
      </c>
      <c r="V113">
        <f t="shared" si="12"/>
        <v>43.630942880628254</v>
      </c>
      <c r="W113">
        <f t="shared" si="12"/>
        <v>3693.0655818110204</v>
      </c>
      <c r="X113">
        <f t="shared" si="12"/>
        <v>1587.7907781525955</v>
      </c>
      <c r="Y113">
        <f t="shared" si="12"/>
        <v>0.50687227404099355</v>
      </c>
      <c r="Z113">
        <f t="shared" si="12"/>
        <v>431.7118252197111</v>
      </c>
      <c r="AA113">
        <f t="shared" si="12"/>
        <v>0.337250355853285</v>
      </c>
      <c r="AB113">
        <f t="shared" si="12"/>
        <v>76.342274817863071</v>
      </c>
      <c r="AC113">
        <f t="shared" si="12"/>
        <v>4.1895985542913135E-2</v>
      </c>
      <c r="AD113">
        <f t="shared" si="12"/>
        <v>0.26883539348160213</v>
      </c>
      <c r="AE113">
        <f t="shared" si="12"/>
        <v>0.79903914444292201</v>
      </c>
      <c r="AF113">
        <f t="shared" si="12"/>
        <v>0.24743099182200387</v>
      </c>
      <c r="AG113">
        <f t="shared" si="12"/>
        <v>5.6113474066737544E-4</v>
      </c>
      <c r="AH113">
        <f t="shared" si="12"/>
        <v>3.3251971962793663</v>
      </c>
      <c r="AI113">
        <f t="shared" si="12"/>
        <v>8.9194909744074277E-2</v>
      </c>
      <c r="AJ113">
        <f t="shared" si="12"/>
        <v>77.425027765407322</v>
      </c>
      <c r="AK113">
        <f t="shared" si="12"/>
        <v>0</v>
      </c>
      <c r="AL113">
        <f t="shared" si="12"/>
        <v>0.45871082168508215</v>
      </c>
      <c r="AM113">
        <f t="shared" si="12"/>
        <v>797.55869470472544</v>
      </c>
      <c r="AN113">
        <f t="shared" si="12"/>
        <v>0</v>
      </c>
      <c r="AO113">
        <f t="shared" si="12"/>
        <v>1.0359721284793071</v>
      </c>
      <c r="AP113">
        <f t="shared" si="12"/>
        <v>4647.784520244355</v>
      </c>
      <c r="AQ113">
        <f t="shared" si="12"/>
        <v>0</v>
      </c>
      <c r="AR113">
        <f t="shared" si="12"/>
        <v>297.38871846850998</v>
      </c>
      <c r="AS113">
        <f t="shared" si="12"/>
        <v>361.4946015040897</v>
      </c>
      <c r="AT113">
        <f t="shared" si="12"/>
        <v>18743.876170537151</v>
      </c>
      <c r="AU113">
        <f t="shared" si="12"/>
        <v>308.59674971380173</v>
      </c>
      <c r="AW113">
        <f t="shared" si="6"/>
        <v>6.0002638748344445E-4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2"/>
        <v>0</v>
      </c>
      <c r="AQ114">
        <f t="shared" si="12"/>
        <v>0</v>
      </c>
      <c r="AR114">
        <f t="shared" si="12"/>
        <v>0</v>
      </c>
      <c r="AS114">
        <f t="shared" si="12"/>
        <v>0</v>
      </c>
      <c r="AT114">
        <f t="shared" si="12"/>
        <v>0</v>
      </c>
      <c r="AU114">
        <f t="shared" si="12"/>
        <v>0</v>
      </c>
      <c r="AW114">
        <f t="shared" si="6"/>
        <v>0</v>
      </c>
    </row>
    <row r="115" spans="1:49" x14ac:dyDescent="0.25">
      <c r="A115" s="146"/>
      <c r="B115" s="1" t="s">
        <v>39</v>
      </c>
      <c r="C115" s="1">
        <v>37</v>
      </c>
      <c r="D115" s="1" t="s">
        <v>76</v>
      </c>
      <c r="E115">
        <f t="shared" si="12"/>
        <v>0.6928262682838553</v>
      </c>
      <c r="F115">
        <f t="shared" si="12"/>
        <v>0</v>
      </c>
      <c r="G115">
        <f t="shared" si="12"/>
        <v>0</v>
      </c>
      <c r="H115">
        <f t="shared" si="12"/>
        <v>0</v>
      </c>
      <c r="I115">
        <f t="shared" si="12"/>
        <v>0</v>
      </c>
      <c r="J115">
        <f t="shared" si="12"/>
        <v>6.9238892778458352</v>
      </c>
      <c r="K115">
        <f t="shared" si="12"/>
        <v>3.3738568495870802E-4</v>
      </c>
      <c r="L115">
        <f t="shared" si="12"/>
        <v>0.62178768543575091</v>
      </c>
      <c r="M115">
        <f t="shared" si="12"/>
        <v>1.0123340946184429E-2</v>
      </c>
      <c r="N115">
        <f t="shared" si="12"/>
        <v>0</v>
      </c>
      <c r="O115">
        <f t="shared" si="12"/>
        <v>0</v>
      </c>
      <c r="P115">
        <f t="shared" si="12"/>
        <v>2.533644756555856</v>
      </c>
      <c r="Q115">
        <f t="shared" si="12"/>
        <v>2.0992444672780302</v>
      </c>
      <c r="R115">
        <f t="shared" si="12"/>
        <v>0</v>
      </c>
      <c r="S115">
        <f t="shared" si="12"/>
        <v>0</v>
      </c>
      <c r="T115">
        <f t="shared" si="12"/>
        <v>213.39549785518679</v>
      </c>
      <c r="U115">
        <f t="shared" si="12"/>
        <v>0</v>
      </c>
      <c r="V115">
        <f t="shared" si="12"/>
        <v>0</v>
      </c>
      <c r="W115">
        <f t="shared" si="12"/>
        <v>3672.2258011027861</v>
      </c>
      <c r="X115">
        <f t="shared" si="12"/>
        <v>1944.7328895934529</v>
      </c>
      <c r="Y115">
        <f t="shared" si="12"/>
        <v>0</v>
      </c>
      <c r="Z115">
        <f t="shared" si="12"/>
        <v>8.8344915350236709E-4</v>
      </c>
      <c r="AA115">
        <f t="shared" si="12"/>
        <v>7.8680283328864476E-4</v>
      </c>
      <c r="AB115">
        <f t="shared" si="12"/>
        <v>5385.2262269248959</v>
      </c>
      <c r="AC115">
        <f t="shared" si="12"/>
        <v>3.6396686854154149E-4</v>
      </c>
      <c r="AD115">
        <f t="shared" si="12"/>
        <v>1.240119675371847E-3</v>
      </c>
      <c r="AE115">
        <f t="shared" si="12"/>
        <v>3.0444770296307968E-3</v>
      </c>
      <c r="AF115">
        <f t="shared" si="12"/>
        <v>5.0683282504088763E-4</v>
      </c>
      <c r="AG115">
        <f t="shared" si="12"/>
        <v>2.3437539846925869E-6</v>
      </c>
      <c r="AH115">
        <f t="shared" si="12"/>
        <v>2.9098793140902399E-2</v>
      </c>
      <c r="AI115">
        <f t="shared" si="12"/>
        <v>1.3223447701551209E-3</v>
      </c>
      <c r="AJ115">
        <f t="shared" si="12"/>
        <v>6.1341892504973523E-2</v>
      </c>
      <c r="AK115">
        <f t="shared" si="12"/>
        <v>0</v>
      </c>
      <c r="AL115">
        <f t="shared" si="12"/>
        <v>7.7826561510769697E-4</v>
      </c>
      <c r="AM115">
        <f t="shared" si="12"/>
        <v>140.1820991032167</v>
      </c>
      <c r="AN115">
        <f t="shared" si="12"/>
        <v>0</v>
      </c>
      <c r="AO115">
        <f t="shared" si="12"/>
        <v>1.199761805383796E-3</v>
      </c>
      <c r="AP115">
        <f t="shared" si="12"/>
        <v>0</v>
      </c>
      <c r="AQ115">
        <f t="shared" si="12"/>
        <v>0</v>
      </c>
      <c r="AR115">
        <f t="shared" si="12"/>
        <v>0</v>
      </c>
      <c r="AS115">
        <f t="shared" si="12"/>
        <v>0</v>
      </c>
      <c r="AT115">
        <f t="shared" si="12"/>
        <v>11368.744936811539</v>
      </c>
      <c r="AU115">
        <f t="shared" si="12"/>
        <v>0</v>
      </c>
      <c r="AW115">
        <f t="shared" si="6"/>
        <v>1.5216383003365761E-5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67">
        <f>SUM(E11:E12)</f>
        <v>646.38805359586502</v>
      </c>
      <c r="F119" s="67">
        <f t="shared" ref="F119:AO119" si="13">SUM(F11:F12)</f>
        <v>314.6093196068054</v>
      </c>
      <c r="G119" s="67">
        <f t="shared" si="13"/>
        <v>62.897930781245329</v>
      </c>
      <c r="H119" s="67">
        <f t="shared" si="13"/>
        <v>16.237202367701862</v>
      </c>
      <c r="I119" s="67">
        <f t="shared" si="13"/>
        <v>37.628374844123726</v>
      </c>
      <c r="J119" s="67">
        <f t="shared" si="13"/>
        <v>68.543879777783076</v>
      </c>
      <c r="K119" s="69">
        <f>SUM(K11:K12)</f>
        <v>1.68650435809591</v>
      </c>
      <c r="L119" s="69">
        <f>SUM(L11:L12)</f>
        <v>327.13763773220654</v>
      </c>
      <c r="M119" s="67">
        <f t="shared" si="13"/>
        <v>1406.4007416571592</v>
      </c>
      <c r="N119" s="67">
        <f t="shared" si="13"/>
        <v>31.598966480179321</v>
      </c>
      <c r="O119" s="67">
        <f t="shared" si="13"/>
        <v>54.442611426205218</v>
      </c>
      <c r="P119" s="67">
        <f t="shared" si="13"/>
        <v>381.25112775557659</v>
      </c>
      <c r="Q119" s="67">
        <f t="shared" si="13"/>
        <v>476.42921649763673</v>
      </c>
      <c r="R119" s="67">
        <f t="shared" si="13"/>
        <v>1.7774254786200423</v>
      </c>
      <c r="S119" s="67">
        <f t="shared" si="13"/>
        <v>0</v>
      </c>
      <c r="T119" s="67">
        <f t="shared" si="13"/>
        <v>1.1465775285884203</v>
      </c>
      <c r="U119" s="67">
        <f t="shared" si="13"/>
        <v>2.0732774362914932</v>
      </c>
      <c r="V119" s="67">
        <f t="shared" si="13"/>
        <v>11.09289283257594</v>
      </c>
      <c r="W119" s="67">
        <f t="shared" si="13"/>
        <v>567.31926511941356</v>
      </c>
      <c r="X119" s="67">
        <f t="shared" si="13"/>
        <v>1427.3247164235613</v>
      </c>
      <c r="Y119" s="67">
        <f t="shared" si="13"/>
        <v>0.1127157605088575</v>
      </c>
      <c r="Z119" s="67">
        <f t="shared" si="13"/>
        <v>5.3848095326505323</v>
      </c>
      <c r="AA119" s="67">
        <f t="shared" si="13"/>
        <v>4.847605709106837</v>
      </c>
      <c r="AB119" s="67">
        <f t="shared" si="13"/>
        <v>56.603475587609083</v>
      </c>
      <c r="AC119" s="67">
        <f t="shared" si="13"/>
        <v>0.50332267567351818</v>
      </c>
      <c r="AD119" s="67">
        <f t="shared" si="13"/>
        <v>3.2723433374704536</v>
      </c>
      <c r="AE119" s="67">
        <f t="shared" si="13"/>
        <v>6.5388706832487928</v>
      </c>
      <c r="AF119" s="67">
        <f t="shared" si="13"/>
        <v>0.38134622632530157</v>
      </c>
      <c r="AG119" s="67">
        <f t="shared" si="13"/>
        <v>6.6345070443196783E-4</v>
      </c>
      <c r="AH119" s="67">
        <f t="shared" si="13"/>
        <v>12.469410778095135</v>
      </c>
      <c r="AI119" s="67">
        <f t="shared" si="13"/>
        <v>0.61995905225308223</v>
      </c>
      <c r="AJ119" s="67">
        <f t="shared" si="13"/>
        <v>590.5587554406078</v>
      </c>
      <c r="AK119" s="67">
        <f t="shared" si="13"/>
        <v>0</v>
      </c>
      <c r="AL119" s="67">
        <f t="shared" si="13"/>
        <v>3.7913650253585929</v>
      </c>
      <c r="AM119" s="67">
        <f t="shared" si="13"/>
        <v>46.418785916388281</v>
      </c>
      <c r="AN119" s="67">
        <f t="shared" si="13"/>
        <v>0</v>
      </c>
      <c r="AO119" s="67">
        <f t="shared" si="13"/>
        <v>10.740706658520027</v>
      </c>
      <c r="AQ119" s="76">
        <f>SUM(E119:AO119)+SUM(AP127:AS127)</f>
        <v>40885.21371886471</v>
      </c>
      <c r="AR119" s="125"/>
    </row>
    <row r="120" spans="1:49" x14ac:dyDescent="0.25">
      <c r="C120" t="s">
        <v>97</v>
      </c>
      <c r="D120" t="s">
        <v>96</v>
      </c>
      <c r="E120" s="67">
        <f>SUM(E48:E49)</f>
        <v>1442.7003949343757</v>
      </c>
      <c r="F120" s="67">
        <f t="shared" ref="F120:AO120" si="14">SUM(F48:F49)</f>
        <v>704.23398428274402</v>
      </c>
      <c r="G120" s="67">
        <f t="shared" si="14"/>
        <v>258.0455079797095</v>
      </c>
      <c r="H120" s="67">
        <f t="shared" si="14"/>
        <v>50.468543459350911</v>
      </c>
      <c r="I120" s="67">
        <f t="shared" si="14"/>
        <v>63.0764327805934</v>
      </c>
      <c r="J120" s="67">
        <f t="shared" si="14"/>
        <v>359.58261524873268</v>
      </c>
      <c r="K120" s="69">
        <f t="shared" si="14"/>
        <v>7.4206438613411718</v>
      </c>
      <c r="L120" s="69">
        <f t="shared" si="14"/>
        <v>1019.4657806751126</v>
      </c>
      <c r="M120" s="67">
        <f t="shared" si="14"/>
        <v>4724.7851490269177</v>
      </c>
      <c r="N120" s="67">
        <f t="shared" si="14"/>
        <v>40.534163926170351</v>
      </c>
      <c r="O120" s="67">
        <f t="shared" si="14"/>
        <v>75.021788292845727</v>
      </c>
      <c r="P120" s="67">
        <f t="shared" si="14"/>
        <v>1607.6482684683269</v>
      </c>
      <c r="Q120" s="67">
        <f t="shared" si="14"/>
        <v>1175.8023609313193</v>
      </c>
      <c r="R120" s="67">
        <f t="shared" si="14"/>
        <v>6.758462535015834</v>
      </c>
      <c r="S120" s="67">
        <f t="shared" si="14"/>
        <v>0</v>
      </c>
      <c r="T120" s="67">
        <f t="shared" si="14"/>
        <v>3.8621017785886576</v>
      </c>
      <c r="U120" s="67">
        <f t="shared" si="14"/>
        <v>4.0265198043143506</v>
      </c>
      <c r="V120" s="67">
        <f t="shared" si="14"/>
        <v>2.2854525543286521</v>
      </c>
      <c r="W120" s="67">
        <f t="shared" si="14"/>
        <v>1227.2779512066406</v>
      </c>
      <c r="X120" s="67">
        <f t="shared" si="14"/>
        <v>2034.6974761062654</v>
      </c>
      <c r="Y120" s="67">
        <f t="shared" si="14"/>
        <v>2.5976170654904149</v>
      </c>
      <c r="Z120" s="67">
        <f t="shared" si="14"/>
        <v>45.960192772769126</v>
      </c>
      <c r="AA120" s="67">
        <f t="shared" si="14"/>
        <v>15.109799007406179</v>
      </c>
      <c r="AB120" s="67">
        <f t="shared" si="14"/>
        <v>265.41112733302697</v>
      </c>
      <c r="AC120" s="67">
        <f t="shared" si="14"/>
        <v>3.2436847447958397</v>
      </c>
      <c r="AD120" s="67">
        <f t="shared" si="14"/>
        <v>4.790335752132556</v>
      </c>
      <c r="AE120" s="67">
        <f t="shared" si="14"/>
        <v>0.74079724562845795</v>
      </c>
      <c r="AF120" s="67">
        <f t="shared" si="14"/>
        <v>1.8230523021645162</v>
      </c>
      <c r="AG120" s="67">
        <f t="shared" si="14"/>
        <v>4.3458328876671134E-3</v>
      </c>
      <c r="AH120" s="67">
        <f t="shared" si="14"/>
        <v>50.504237433814986</v>
      </c>
      <c r="AI120" s="67">
        <f t="shared" si="14"/>
        <v>3.91874250330476</v>
      </c>
      <c r="AJ120" s="67">
        <f t="shared" si="14"/>
        <v>2718.7762214673744</v>
      </c>
      <c r="AK120" s="67">
        <f t="shared" si="14"/>
        <v>0</v>
      </c>
      <c r="AL120" s="67">
        <f t="shared" si="14"/>
        <v>17.454188005662481</v>
      </c>
      <c r="AM120" s="67">
        <f t="shared" si="14"/>
        <v>47.333690758386815</v>
      </c>
      <c r="AN120" s="67">
        <f t="shared" si="14"/>
        <v>0</v>
      </c>
      <c r="AO120" s="67">
        <f t="shared" si="14"/>
        <v>39.192409987243266</v>
      </c>
      <c r="AQ120" s="76">
        <f>SUM(E120:AO120)+SUM(AP128:AS128)</f>
        <v>24054.932223057156</v>
      </c>
      <c r="AR120" s="76"/>
    </row>
    <row r="121" spans="1:49" x14ac:dyDescent="0.25">
      <c r="C121" t="s">
        <v>98</v>
      </c>
      <c r="D121" t="s">
        <v>96</v>
      </c>
      <c r="E121" s="67">
        <f>SUM(E119:E120)</f>
        <v>2089.0884485302408</v>
      </c>
      <c r="F121" s="67">
        <f t="shared" ref="F121:AO121" si="15">SUM(F119:F120)</f>
        <v>1018.8433038895494</v>
      </c>
      <c r="G121" s="67">
        <f t="shared" si="15"/>
        <v>320.94343876095485</v>
      </c>
      <c r="H121" s="67">
        <f t="shared" si="15"/>
        <v>66.705745827052766</v>
      </c>
      <c r="I121" s="67">
        <f t="shared" si="15"/>
        <v>100.70480762471712</v>
      </c>
      <c r="J121" s="67">
        <f t="shared" si="15"/>
        <v>428.12649502651573</v>
      </c>
      <c r="K121" s="69">
        <f t="shared" ref="K121" si="16">SUM(K119:K120)</f>
        <v>9.1071482194370823</v>
      </c>
      <c r="L121" s="69">
        <f t="shared" ref="L121" si="17">SUM(L119:L120)</f>
        <v>1346.6034184073192</v>
      </c>
      <c r="M121" s="67">
        <f t="shared" si="15"/>
        <v>6131.1858906840771</v>
      </c>
      <c r="N121" s="67">
        <f t="shared" si="15"/>
        <v>72.133130406349665</v>
      </c>
      <c r="O121" s="67">
        <f t="shared" si="15"/>
        <v>129.46439971905096</v>
      </c>
      <c r="P121" s="67">
        <f t="shared" si="15"/>
        <v>1988.8993962239035</v>
      </c>
      <c r="Q121" s="67">
        <f t="shared" si="15"/>
        <v>1652.2315774289559</v>
      </c>
      <c r="R121" s="67">
        <f t="shared" si="15"/>
        <v>8.5358880136358763</v>
      </c>
      <c r="S121" s="67">
        <f t="shared" si="15"/>
        <v>0</v>
      </c>
      <c r="T121" s="67">
        <f t="shared" si="15"/>
        <v>5.0086793071770774</v>
      </c>
      <c r="U121" s="67">
        <f t="shared" si="15"/>
        <v>6.0997972406058434</v>
      </c>
      <c r="V121" s="67">
        <f t="shared" si="15"/>
        <v>13.378345386904591</v>
      </c>
      <c r="W121" s="67">
        <f t="shared" si="15"/>
        <v>1794.5972163260542</v>
      </c>
      <c r="X121" s="67">
        <f t="shared" si="15"/>
        <v>3462.0221925298265</v>
      </c>
      <c r="Y121" s="67">
        <f t="shared" si="15"/>
        <v>2.7103328259992723</v>
      </c>
      <c r="Z121" s="67">
        <f t="shared" si="15"/>
        <v>51.345002305419655</v>
      </c>
      <c r="AA121" s="67">
        <f t="shared" si="15"/>
        <v>19.957404716513018</v>
      </c>
      <c r="AB121" s="67">
        <f t="shared" si="15"/>
        <v>322.01460292063604</v>
      </c>
      <c r="AC121" s="67">
        <f t="shared" si="15"/>
        <v>3.747007420469358</v>
      </c>
      <c r="AD121" s="67">
        <f t="shared" si="15"/>
        <v>8.0626790896030087</v>
      </c>
      <c r="AE121" s="67">
        <f t="shared" si="15"/>
        <v>7.2796679288772506</v>
      </c>
      <c r="AF121" s="67">
        <f t="shared" si="15"/>
        <v>2.2043985284898175</v>
      </c>
      <c r="AG121" s="67">
        <f t="shared" si="15"/>
        <v>5.0092835920990814E-3</v>
      </c>
      <c r="AH121" s="67">
        <f t="shared" si="15"/>
        <v>62.973648211910117</v>
      </c>
      <c r="AI121" s="67">
        <f t="shared" si="15"/>
        <v>4.538701555557842</v>
      </c>
      <c r="AJ121" s="67">
        <f t="shared" si="15"/>
        <v>3309.3349769079823</v>
      </c>
      <c r="AK121" s="67">
        <f t="shared" si="15"/>
        <v>0</v>
      </c>
      <c r="AL121" s="67">
        <f t="shared" si="15"/>
        <v>21.245553031021075</v>
      </c>
      <c r="AM121" s="67">
        <f t="shared" si="15"/>
        <v>93.752476674775096</v>
      </c>
      <c r="AN121" s="67">
        <f t="shared" si="15"/>
        <v>0</v>
      </c>
      <c r="AO121" s="67">
        <f t="shared" si="15"/>
        <v>49.933116645763292</v>
      </c>
      <c r="AQ121" s="76">
        <f>SUM(E121:AO121)+SUM(AP129:AS129)</f>
        <v>64940.145941921866</v>
      </c>
      <c r="AR121" s="76"/>
    </row>
    <row r="122" spans="1:49" x14ac:dyDescent="0.25">
      <c r="A122" s="65"/>
      <c r="C122" t="s">
        <v>78</v>
      </c>
      <c r="D122" s="63" t="s">
        <v>260</v>
      </c>
      <c r="E122" s="68">
        <f t="array" ref="E122:AO122">TRANSPOSE(AT5:AT41)</f>
        <v>85845.623109362918</v>
      </c>
      <c r="F122" s="68">
        <v>177875.22398422359</v>
      </c>
      <c r="G122" s="68">
        <v>101976.82312132401</v>
      </c>
      <c r="H122" s="68">
        <v>5136.1839640633598</v>
      </c>
      <c r="I122" s="68">
        <v>27824.162528784182</v>
      </c>
      <c r="J122" s="68">
        <v>58746.053030834919</v>
      </c>
      <c r="K122" s="70">
        <v>564.34492829017802</v>
      </c>
      <c r="L122" s="70">
        <v>40320.868790574517</v>
      </c>
      <c r="M122" s="68">
        <v>100526.493780616</v>
      </c>
      <c r="N122" s="68">
        <v>26346.72751361394</v>
      </c>
      <c r="O122" s="68">
        <v>14084.554659323299</v>
      </c>
      <c r="P122" s="68">
        <v>411799.42370701121</v>
      </c>
      <c r="Q122" s="68">
        <v>364404.35314479627</v>
      </c>
      <c r="R122" s="68">
        <v>45207.388994407549</v>
      </c>
      <c r="S122" s="68">
        <v>0</v>
      </c>
      <c r="T122" s="68">
        <v>89898.150116207165</v>
      </c>
      <c r="U122" s="68">
        <v>14669.176876997321</v>
      </c>
      <c r="V122" s="68">
        <v>31888.202498260242</v>
      </c>
      <c r="W122" s="68">
        <v>1996084.610395429</v>
      </c>
      <c r="X122" s="68">
        <v>668464.62935910572</v>
      </c>
      <c r="Y122" s="68">
        <v>37.584091096482403</v>
      </c>
      <c r="Z122" s="68">
        <v>33639.809210158623</v>
      </c>
      <c r="AA122" s="68">
        <v>400.05545111826268</v>
      </c>
      <c r="AB122" s="68">
        <v>58132.468885582333</v>
      </c>
      <c r="AC122" s="68">
        <v>354.34702071304548</v>
      </c>
      <c r="AD122" s="68">
        <v>2386.888096153521</v>
      </c>
      <c r="AE122" s="68">
        <v>1837.858898052941</v>
      </c>
      <c r="AF122" s="68">
        <v>463.49010671808543</v>
      </c>
      <c r="AG122" s="68">
        <v>34.531509333341504</v>
      </c>
      <c r="AH122" s="68">
        <v>3642.6540587623072</v>
      </c>
      <c r="AI122" s="68">
        <v>605.09777806265697</v>
      </c>
      <c r="AJ122" s="68">
        <v>39998.571732770433</v>
      </c>
      <c r="AK122" s="68">
        <v>0</v>
      </c>
      <c r="AL122" s="68">
        <v>254.40648244428979</v>
      </c>
      <c r="AM122" s="68">
        <v>18743.876170537151</v>
      </c>
      <c r="AN122" s="68">
        <v>0</v>
      </c>
      <c r="AO122" s="68">
        <v>11368.744936811539</v>
      </c>
    </row>
    <row r="123" spans="1:49" x14ac:dyDescent="0.25">
      <c r="A123" s="65"/>
      <c r="C123" t="s">
        <v>97</v>
      </c>
      <c r="D123" s="63" t="s">
        <v>91</v>
      </c>
      <c r="E123" s="68">
        <f t="array" ref="E123:AO123">TRANSPOSE(AU42:AU78)</f>
        <v>18036.689138893758</v>
      </c>
      <c r="F123" s="68">
        <v>48346.482786501103</v>
      </c>
      <c r="G123" s="68">
        <v>61609.333849156683</v>
      </c>
      <c r="H123" s="68">
        <v>3543.3125221864339</v>
      </c>
      <c r="I123" s="68">
        <v>5686.2614395848714</v>
      </c>
      <c r="J123" s="68">
        <v>11934.82870145448</v>
      </c>
      <c r="K123" s="70">
        <v>637.36200262538262</v>
      </c>
      <c r="L123" s="70">
        <v>23417.570220431779</v>
      </c>
      <c r="M123" s="68">
        <v>27178.397679035039</v>
      </c>
      <c r="N123" s="68">
        <v>11463.01785373299</v>
      </c>
      <c r="O123" s="68">
        <v>11200.641866059919</v>
      </c>
      <c r="P123" s="68">
        <v>221434.9431836406</v>
      </c>
      <c r="Q123" s="68">
        <v>5572.8800450473491</v>
      </c>
      <c r="R123" s="68">
        <v>3912.1951008333922</v>
      </c>
      <c r="S123" s="68">
        <v>0</v>
      </c>
      <c r="T123" s="68">
        <v>19500.533924576939</v>
      </c>
      <c r="U123" s="68">
        <v>10653.939497108209</v>
      </c>
      <c r="V123" s="68">
        <v>13230.14034673851</v>
      </c>
      <c r="W123" s="68">
        <v>164398.37522415709</v>
      </c>
      <c r="X123" s="68">
        <v>5915.8897358885652</v>
      </c>
      <c r="Y123" s="68">
        <v>1221.7209226768509</v>
      </c>
      <c r="Z123" s="68">
        <v>31745.067047781009</v>
      </c>
      <c r="AA123" s="68">
        <v>0</v>
      </c>
      <c r="AB123" s="68">
        <v>3.931529597536962</v>
      </c>
      <c r="AC123" s="68">
        <v>8.6230037658713385</v>
      </c>
      <c r="AD123" s="68">
        <v>74.038362924567508</v>
      </c>
      <c r="AE123" s="68">
        <v>18.70891610543978</v>
      </c>
      <c r="AF123" s="68">
        <v>0.95139516244296185</v>
      </c>
      <c r="AG123" s="68">
        <v>1.076038647696842E-2</v>
      </c>
      <c r="AH123" s="68">
        <v>4.8043162134248636</v>
      </c>
      <c r="AI123" s="68">
        <v>1.67520403979295</v>
      </c>
      <c r="AJ123" s="68">
        <v>7417.4114203607687</v>
      </c>
      <c r="AK123" s="68">
        <v>0</v>
      </c>
      <c r="AL123" s="68">
        <v>0</v>
      </c>
      <c r="AM123" s="68">
        <v>308.59674971380173</v>
      </c>
      <c r="AN123" s="68">
        <v>0</v>
      </c>
      <c r="AO123" s="68">
        <v>0</v>
      </c>
    </row>
    <row r="124" spans="1:49" x14ac:dyDescent="0.25">
      <c r="C124" t="s">
        <v>98</v>
      </c>
      <c r="D124" t="s">
        <v>93</v>
      </c>
      <c r="E124" s="67">
        <f>SUM(E122:E123)</f>
        <v>103882.31224825667</v>
      </c>
      <c r="F124" s="67">
        <f t="shared" ref="F124:AO124" si="18">SUM(F122:F123)</f>
        <v>226221.70677072468</v>
      </c>
      <c r="G124" s="67">
        <f t="shared" si="18"/>
        <v>163586.15697048069</v>
      </c>
      <c r="H124" s="67">
        <f t="shared" si="18"/>
        <v>8679.4964862497945</v>
      </c>
      <c r="I124" s="67">
        <f t="shared" si="18"/>
        <v>33510.423968369054</v>
      </c>
      <c r="J124" s="67">
        <f t="shared" si="18"/>
        <v>70680.881732289403</v>
      </c>
      <c r="K124" s="67">
        <f>SUM(K122:K123)</f>
        <v>1201.7069309155606</v>
      </c>
      <c r="L124" s="67">
        <f>SUM(L122:L123)</f>
        <v>63738.439011006296</v>
      </c>
      <c r="M124" s="67">
        <f t="shared" si="18"/>
        <v>127704.89145965104</v>
      </c>
      <c r="N124" s="67">
        <f t="shared" si="18"/>
        <v>37809.745367346928</v>
      </c>
      <c r="O124" s="67">
        <f t="shared" si="18"/>
        <v>25285.196525383217</v>
      </c>
      <c r="P124" s="67">
        <f t="shared" si="18"/>
        <v>633234.36689065187</v>
      </c>
      <c r="Q124" s="67">
        <f t="shared" si="18"/>
        <v>369977.2331898436</v>
      </c>
      <c r="R124" s="67">
        <f t="shared" si="18"/>
        <v>49119.584095240942</v>
      </c>
      <c r="S124" s="67">
        <f t="shared" si="18"/>
        <v>0</v>
      </c>
      <c r="T124" s="67">
        <f t="shared" si="18"/>
        <v>109398.68404078411</v>
      </c>
      <c r="U124" s="67">
        <f t="shared" si="18"/>
        <v>25323.116374105528</v>
      </c>
      <c r="V124" s="67">
        <f t="shared" si="18"/>
        <v>45118.342844998755</v>
      </c>
      <c r="W124" s="67">
        <f t="shared" si="18"/>
        <v>2160482.985619586</v>
      </c>
      <c r="X124" s="67">
        <f t="shared" si="18"/>
        <v>674380.51909499429</v>
      </c>
      <c r="Y124" s="67">
        <f t="shared" si="18"/>
        <v>1259.3050137733333</v>
      </c>
      <c r="Z124" s="67">
        <f t="shared" si="18"/>
        <v>65384.876257939628</v>
      </c>
      <c r="AA124" s="67">
        <f t="shared" si="18"/>
        <v>400.05545111826268</v>
      </c>
      <c r="AB124" s="67">
        <f t="shared" si="18"/>
        <v>58136.400415179873</v>
      </c>
      <c r="AC124" s="67">
        <f t="shared" si="18"/>
        <v>362.9700244789168</v>
      </c>
      <c r="AD124" s="67">
        <f t="shared" si="18"/>
        <v>2460.9264590780886</v>
      </c>
      <c r="AE124" s="67">
        <f t="shared" si="18"/>
        <v>1856.5678141583808</v>
      </c>
      <c r="AF124" s="67">
        <f t="shared" si="18"/>
        <v>464.44150188052839</v>
      </c>
      <c r="AG124" s="67">
        <f t="shared" si="18"/>
        <v>34.542269719818471</v>
      </c>
      <c r="AH124" s="67">
        <f t="shared" si="18"/>
        <v>3647.4583749757321</v>
      </c>
      <c r="AI124" s="67">
        <f t="shared" si="18"/>
        <v>606.77298210244987</v>
      </c>
      <c r="AJ124" s="67">
        <f t="shared" si="18"/>
        <v>47415.983153131201</v>
      </c>
      <c r="AK124" s="67">
        <f t="shared" si="18"/>
        <v>0</v>
      </c>
      <c r="AL124" s="67">
        <f t="shared" si="18"/>
        <v>254.40648244428979</v>
      </c>
      <c r="AM124" s="67">
        <f t="shared" si="18"/>
        <v>19052.472920250952</v>
      </c>
      <c r="AN124" s="67">
        <f t="shared" si="18"/>
        <v>0</v>
      </c>
      <c r="AO124" s="67">
        <f t="shared" si="18"/>
        <v>11368.744936811539</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7.5296564948034665E-3</v>
      </c>
      <c r="F127">
        <f t="shared" ref="F127:J127" si="19">IF(F$122=0,0,F119/F$122)</f>
        <v>1.7687079322228107E-3</v>
      </c>
      <c r="G127">
        <f t="shared" si="19"/>
        <v>6.1678652909607037E-4</v>
      </c>
      <c r="H127">
        <f t="shared" si="19"/>
        <v>3.1613358246724904E-3</v>
      </c>
      <c r="I127">
        <f t="shared" si="19"/>
        <v>1.3523632492153917E-3</v>
      </c>
      <c r="J127">
        <f t="shared" si="19"/>
        <v>1.16678272396965E-3</v>
      </c>
      <c r="K127" s="66">
        <f>(K119+L119)/$AQ$119</f>
        <v>8.0426176649427868E-3</v>
      </c>
      <c r="L127" s="66">
        <f>K127</f>
        <v>8.0426176649427868E-3</v>
      </c>
      <c r="M127">
        <f t="shared" ref="M127:AO127" si="20">IF(M$122=0,0,M119/M$122)</f>
        <v>1.3990349098680572E-2</v>
      </c>
      <c r="N127">
        <f t="shared" si="20"/>
        <v>1.1993507149550711E-3</v>
      </c>
      <c r="O127">
        <f t="shared" si="20"/>
        <v>3.8654123430283131E-3</v>
      </c>
      <c r="P127">
        <f t="shared" si="20"/>
        <v>9.2581753593426767E-4</v>
      </c>
      <c r="Q127">
        <f t="shared" si="20"/>
        <v>1.3074191139213075E-3</v>
      </c>
      <c r="R127">
        <f t="shared" si="20"/>
        <v>3.9317145231278931E-5</v>
      </c>
      <c r="S127">
        <f t="shared" si="20"/>
        <v>0</v>
      </c>
      <c r="T127">
        <f t="shared" si="20"/>
        <v>1.2754183785831997E-5</v>
      </c>
      <c r="U127">
        <f t="shared" si="20"/>
        <v>1.4133563550812394E-4</v>
      </c>
      <c r="V127">
        <f t="shared" si="20"/>
        <v>3.4786823851802704E-4</v>
      </c>
      <c r="W127">
        <f t="shared" si="20"/>
        <v>2.8421604082555713E-4</v>
      </c>
      <c r="X127">
        <f t="shared" si="20"/>
        <v>2.1352284829071915E-3</v>
      </c>
      <c r="Y127">
        <f t="shared" si="20"/>
        <v>2.9990285043611674E-3</v>
      </c>
      <c r="Z127">
        <f t="shared" si="20"/>
        <v>1.6007253486516256E-4</v>
      </c>
      <c r="AA127">
        <f t="shared" si="20"/>
        <v>1.2117334473399809E-2</v>
      </c>
      <c r="AB127">
        <f t="shared" si="20"/>
        <v>9.7369811867129453E-4</v>
      </c>
      <c r="AC127">
        <f t="shared" si="20"/>
        <v>1.4204230493054294E-3</v>
      </c>
      <c r="AD127">
        <f t="shared" si="20"/>
        <v>1.3709663820201069E-3</v>
      </c>
      <c r="AE127">
        <f t="shared" si="20"/>
        <v>3.5578741600762625E-3</v>
      </c>
      <c r="AF127">
        <f t="shared" si="20"/>
        <v>8.2277101667944063E-4</v>
      </c>
      <c r="AG127">
        <f t="shared" si="20"/>
        <v>1.9212907783077429E-5</v>
      </c>
      <c r="AH127">
        <f t="shared" si="20"/>
        <v>3.4231663443582572E-3</v>
      </c>
      <c r="AI127">
        <f t="shared" si="20"/>
        <v>1.0245601202470229E-3</v>
      </c>
      <c r="AJ127">
        <f t="shared" si="20"/>
        <v>1.4764496077162896E-2</v>
      </c>
      <c r="AK127">
        <f t="shared" si="20"/>
        <v>0</v>
      </c>
      <c r="AL127">
        <f t="shared" si="20"/>
        <v>1.4902784665437249E-2</v>
      </c>
      <c r="AM127">
        <f t="shared" si="20"/>
        <v>2.4764774102249117E-3</v>
      </c>
      <c r="AN127">
        <f t="shared" si="20"/>
        <v>0</v>
      </c>
      <c r="AO127">
        <f t="shared" si="20"/>
        <v>9.4475746603673466E-4</v>
      </c>
      <c r="AP127">
        <f t="shared" ref="AP127:AU127" si="21">SUM(AP11:AP12)</f>
        <v>7428.6283057801602</v>
      </c>
      <c r="AQ127">
        <f t="shared" si="21"/>
        <v>2056.7123023035501</v>
      </c>
      <c r="AR127">
        <f t="shared" si="21"/>
        <v>0</v>
      </c>
      <c r="AS127">
        <f t="shared" si="21"/>
        <v>24821.643253246846</v>
      </c>
      <c r="AT127">
        <f t="shared" si="21"/>
        <v>40885.213718864696</v>
      </c>
      <c r="AU127">
        <f t="shared" si="21"/>
        <v>0</v>
      </c>
    </row>
    <row r="128" spans="1:49" x14ac:dyDescent="0.25">
      <c r="C128" t="s">
        <v>97</v>
      </c>
      <c r="D128" t="s">
        <v>96</v>
      </c>
      <c r="E128">
        <f>IF(E$122=0,0,E120/E$122)</f>
        <v>1.6805753661971203E-2</v>
      </c>
      <c r="F128">
        <f t="shared" ref="F128:J128" si="22">IF(F$122=0,0,F120/F$122)</f>
        <v>3.9591460154406056E-3</v>
      </c>
      <c r="G128">
        <f t="shared" si="22"/>
        <v>2.5304328972153528E-3</v>
      </c>
      <c r="H128">
        <f t="shared" si="22"/>
        <v>9.8260778454329397E-3</v>
      </c>
      <c r="I128">
        <f t="shared" si="22"/>
        <v>2.2669660844361673E-3</v>
      </c>
      <c r="J128">
        <f t="shared" si="22"/>
        <v>6.1209663747110498E-3</v>
      </c>
      <c r="K128" s="66">
        <f t="shared" ref="K128" si="23">(K120+L120)/$AQ$119</f>
        <v>2.5116327667932464E-2</v>
      </c>
      <c r="L128" s="66">
        <f>K128</f>
        <v>2.5116327667932464E-2</v>
      </c>
      <c r="M128">
        <f t="shared" ref="M128:AO128" si="24">IF(M$122=0,0,M120/M$122)</f>
        <v>4.7000397321506633E-2</v>
      </c>
      <c r="N128">
        <f t="shared" si="24"/>
        <v>1.5384895108975279E-3</v>
      </c>
      <c r="O128">
        <f t="shared" si="24"/>
        <v>5.326528960799261E-3</v>
      </c>
      <c r="P128">
        <f t="shared" si="24"/>
        <v>3.9039594907547596E-3</v>
      </c>
      <c r="Q128">
        <f t="shared" si="24"/>
        <v>3.2266419179249311E-3</v>
      </c>
      <c r="R128">
        <f t="shared" si="24"/>
        <v>1.4949906830168626E-4</v>
      </c>
      <c r="S128">
        <f t="shared" si="24"/>
        <v>0</v>
      </c>
      <c r="T128">
        <f t="shared" si="24"/>
        <v>4.2960859301290383E-5</v>
      </c>
      <c r="U128">
        <f t="shared" si="24"/>
        <v>2.7448846230958745E-4</v>
      </c>
      <c r="V128">
        <f t="shared" si="24"/>
        <v>7.1670786537853358E-5</v>
      </c>
      <c r="W128">
        <f t="shared" si="24"/>
        <v>6.1484264986318095E-4</v>
      </c>
      <c r="X128">
        <f t="shared" si="24"/>
        <v>3.0438371556877186E-3</v>
      </c>
      <c r="Y128">
        <f t="shared" si="24"/>
        <v>6.9114803357145246E-2</v>
      </c>
      <c r="Z128">
        <f t="shared" si="24"/>
        <v>1.3662441569047296E-3</v>
      </c>
      <c r="AA128">
        <f t="shared" si="24"/>
        <v>3.7769261649029461E-2</v>
      </c>
      <c r="AB128">
        <f t="shared" si="24"/>
        <v>4.5656262742842608E-3</v>
      </c>
      <c r="AC128">
        <f t="shared" si="24"/>
        <v>9.153977753978677E-3</v>
      </c>
      <c r="AD128">
        <f t="shared" si="24"/>
        <v>2.0069377193896103E-3</v>
      </c>
      <c r="AE128">
        <f t="shared" si="24"/>
        <v>4.0307623529383632E-4</v>
      </c>
      <c r="AF128">
        <f t="shared" si="24"/>
        <v>3.9333143809116402E-3</v>
      </c>
      <c r="AG128">
        <f t="shared" si="24"/>
        <v>1.2585122896643976E-4</v>
      </c>
      <c r="AH128">
        <f t="shared" si="24"/>
        <v>1.3864681251388226E-2</v>
      </c>
      <c r="AI128">
        <f t="shared" si="24"/>
        <v>6.4762136721959341E-3</v>
      </c>
      <c r="AJ128">
        <f t="shared" si="24"/>
        <v>6.7971832585209738E-2</v>
      </c>
      <c r="AK128">
        <f t="shared" si="24"/>
        <v>0</v>
      </c>
      <c r="AL128">
        <f t="shared" si="24"/>
        <v>6.8607481373768125E-2</v>
      </c>
      <c r="AM128">
        <f t="shared" si="24"/>
        <v>2.52528827696744E-3</v>
      </c>
      <c r="AN128">
        <f t="shared" si="24"/>
        <v>0</v>
      </c>
      <c r="AO128">
        <f t="shared" si="24"/>
        <v>3.4473822928632884E-3</v>
      </c>
      <c r="AP128">
        <f t="shared" ref="AP128:AU128" si="25">SUM(AP48:AP49)</f>
        <v>4395.8052988407289</v>
      </c>
      <c r="AQ128">
        <f t="shared" si="25"/>
        <v>1634.5728841516475</v>
      </c>
      <c r="AR128">
        <f t="shared" si="25"/>
        <v>0</v>
      </c>
      <c r="AS128">
        <f t="shared" si="25"/>
        <v>0</v>
      </c>
      <c r="AT128">
        <f t="shared" si="25"/>
        <v>0</v>
      </c>
      <c r="AU128">
        <f t="shared" si="25"/>
        <v>24054.93222305716</v>
      </c>
    </row>
    <row r="129" spans="3:47" x14ac:dyDescent="0.25">
      <c r="C129" t="s">
        <v>98</v>
      </c>
      <c r="D129" t="s">
        <v>96</v>
      </c>
      <c r="E129">
        <f>IF(E$122=0,0,E121/E$122)</f>
        <v>2.4335410156774671E-2</v>
      </c>
      <c r="F129">
        <f t="shared" ref="F129:J129" si="26">IF(F$122=0,0,F121/F$122)</f>
        <v>5.7278539476634154E-3</v>
      </c>
      <c r="G129">
        <f t="shared" si="26"/>
        <v>3.1472194263114234E-3</v>
      </c>
      <c r="H129">
        <f t="shared" si="26"/>
        <v>1.2987413670105427E-2</v>
      </c>
      <c r="I129">
        <f t="shared" si="26"/>
        <v>3.6193293336515588E-3</v>
      </c>
      <c r="J129">
        <f t="shared" si="26"/>
        <v>7.2877490986806986E-3</v>
      </c>
      <c r="K129" s="66">
        <f>(K121+L121)/$AQ$119</f>
        <v>3.315894533287525E-2</v>
      </c>
      <c r="L129" s="66">
        <f>K129</f>
        <v>3.315894533287525E-2</v>
      </c>
      <c r="M129">
        <f t="shared" ref="M129:AO129" si="27">IF(M$122=0,0,M121/M$122)</f>
        <v>6.099074642018721E-2</v>
      </c>
      <c r="N129">
        <f t="shared" si="27"/>
        <v>2.7378402258525988E-3</v>
      </c>
      <c r="O129">
        <f t="shared" si="27"/>
        <v>9.1919413038275746E-3</v>
      </c>
      <c r="P129">
        <f t="shared" si="27"/>
        <v>4.8297770266890272E-3</v>
      </c>
      <c r="Q129">
        <f t="shared" si="27"/>
        <v>4.5340610318462381E-3</v>
      </c>
      <c r="R129">
        <f t="shared" si="27"/>
        <v>1.888162135329652E-4</v>
      </c>
      <c r="S129">
        <f t="shared" si="27"/>
        <v>0</v>
      </c>
      <c r="T129">
        <f t="shared" si="27"/>
        <v>5.5715043087122375E-5</v>
      </c>
      <c r="U129">
        <f t="shared" si="27"/>
        <v>4.1582409781771136E-4</v>
      </c>
      <c r="V129">
        <f t="shared" si="27"/>
        <v>4.1953902505588041E-4</v>
      </c>
      <c r="W129">
        <f t="shared" si="27"/>
        <v>8.9905869068873808E-4</v>
      </c>
      <c r="X129">
        <f t="shared" si="27"/>
        <v>5.1790656385949096E-3</v>
      </c>
      <c r="Y129">
        <f t="shared" si="27"/>
        <v>7.2113831861506411E-2</v>
      </c>
      <c r="Z129">
        <f t="shared" si="27"/>
        <v>1.526316691769892E-3</v>
      </c>
      <c r="AA129">
        <f t="shared" si="27"/>
        <v>4.9886596122429273E-2</v>
      </c>
      <c r="AB129">
        <f t="shared" si="27"/>
        <v>5.5393243929555552E-3</v>
      </c>
      <c r="AC129">
        <f t="shared" si="27"/>
        <v>1.0574400803284107E-2</v>
      </c>
      <c r="AD129">
        <f t="shared" si="27"/>
        <v>3.3779041014097167E-3</v>
      </c>
      <c r="AE129">
        <f t="shared" si="27"/>
        <v>3.960950395370099E-3</v>
      </c>
      <c r="AF129">
        <f t="shared" si="27"/>
        <v>4.75608539759108E-3</v>
      </c>
      <c r="AG129">
        <f t="shared" si="27"/>
        <v>1.4506413674951721E-4</v>
      </c>
      <c r="AH129">
        <f t="shared" si="27"/>
        <v>1.7287847595746482E-2</v>
      </c>
      <c r="AI129">
        <f t="shared" si="27"/>
        <v>7.5007737924429564E-3</v>
      </c>
      <c r="AJ129">
        <f t="shared" si="27"/>
        <v>8.2736328662372641E-2</v>
      </c>
      <c r="AK129">
        <f t="shared" si="27"/>
        <v>0</v>
      </c>
      <c r="AL129">
        <f t="shared" si="27"/>
        <v>8.3510266039205389E-2</v>
      </c>
      <c r="AM129">
        <f t="shared" si="27"/>
        <v>5.0017656871923517E-3</v>
      </c>
      <c r="AN129">
        <f t="shared" si="27"/>
        <v>0</v>
      </c>
      <c r="AO129">
        <f t="shared" si="27"/>
        <v>4.3921397589000233E-3</v>
      </c>
      <c r="AP129">
        <f>SUM(AP127:AP128)</f>
        <v>11824.433604620888</v>
      </c>
      <c r="AQ129">
        <f t="shared" ref="AQ129:AU129" si="28">SUM(AQ127:AQ128)</f>
        <v>3691.2851864551976</v>
      </c>
      <c r="AR129">
        <f t="shared" si="28"/>
        <v>0</v>
      </c>
      <c r="AS129">
        <f t="shared" si="28"/>
        <v>24821.643253246846</v>
      </c>
      <c r="AT129">
        <f t="shared" si="28"/>
        <v>40885.213718864696</v>
      </c>
      <c r="AU129">
        <f t="shared" si="28"/>
        <v>24054.93222305716</v>
      </c>
    </row>
  </sheetData>
  <sheetProtection sheet="1" objects="1" scenarios="1"/>
  <mergeCells count="3">
    <mergeCell ref="A5:A41"/>
    <mergeCell ref="A42:A78"/>
    <mergeCell ref="A79:A115"/>
  </mergeCells>
  <phoneticPr fontId="2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8481-BF43-416E-8FC6-75705F54357D}">
  <dimension ref="A1:AW139"/>
  <sheetViews>
    <sheetView workbookViewId="0">
      <pane xSplit="4" ySplit="4" topLeftCell="E116" activePane="bottomRight" state="frozen"/>
      <selection pane="topRight" activeCell="E1" sqref="E1"/>
      <selection pane="bottomLeft" activeCell="A5" sqref="A5"/>
      <selection pane="bottomRight" activeCell="F119" sqref="F119"/>
    </sheetView>
  </sheetViews>
  <sheetFormatPr baseColWidth="10" defaultColWidth="9.140625" defaultRowHeight="15" x14ac:dyDescent="0.25"/>
  <cols>
    <col min="12" max="12" width="10.140625" customWidth="1"/>
    <col min="49" max="49" width="11" bestFit="1" customWidth="1"/>
  </cols>
  <sheetData>
    <row r="1" spans="1:49" x14ac:dyDescent="0.25">
      <c r="D1" s="1" t="s">
        <v>0</v>
      </c>
      <c r="E1" s="1" t="s">
        <v>3</v>
      </c>
      <c r="F1" s="1" t="s">
        <v>4</v>
      </c>
      <c r="G1" s="1" t="s">
        <v>5</v>
      </c>
      <c r="H1" s="1" t="s">
        <v>6</v>
      </c>
      <c r="I1" s="1" t="s">
        <v>7</v>
      </c>
      <c r="J1" s="1" t="s">
        <v>8</v>
      </c>
      <c r="K1" s="63" t="s">
        <v>9</v>
      </c>
      <c r="L1" s="63"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63" t="s">
        <v>9</v>
      </c>
      <c r="L2" s="63"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9996.0707881414692</v>
      </c>
      <c r="F5">
        <v>33220.402616725711</v>
      </c>
      <c r="G5">
        <v>2.0399921679099688</v>
      </c>
      <c r="H5">
        <v>0</v>
      </c>
      <c r="I5">
        <v>0</v>
      </c>
      <c r="J5">
        <v>71.9960175798671</v>
      </c>
      <c r="K5">
        <v>6.4744460102165577E-3</v>
      </c>
      <c r="L5">
        <v>7.4209313888230906</v>
      </c>
      <c r="M5">
        <v>58.970770915173233</v>
      </c>
      <c r="N5">
        <v>0</v>
      </c>
      <c r="O5">
        <v>0</v>
      </c>
      <c r="P5">
        <v>1150.1747354942011</v>
      </c>
      <c r="Q5">
        <v>1419.40469316553</v>
      </c>
      <c r="R5">
        <v>3.5385356939819562E-2</v>
      </c>
      <c r="S5">
        <v>0</v>
      </c>
      <c r="T5">
        <v>7.8972276085793505E-2</v>
      </c>
      <c r="U5">
        <v>0</v>
      </c>
      <c r="V5">
        <v>0</v>
      </c>
      <c r="W5">
        <v>678.9134261536293</v>
      </c>
      <c r="X5">
        <v>155.8158083153352</v>
      </c>
      <c r="Y5">
        <v>0</v>
      </c>
      <c r="Z5">
        <v>7.8840494041802031E-2</v>
      </c>
      <c r="AA5">
        <v>0.1145192539179762</v>
      </c>
      <c r="AB5">
        <v>12.49628839028002</v>
      </c>
      <c r="AC5">
        <v>2.2314837268207481E-2</v>
      </c>
      <c r="AD5">
        <v>0.54138256652500172</v>
      </c>
      <c r="AE5">
        <v>1.171327538076574</v>
      </c>
      <c r="AF5">
        <v>9.0641482044878739E-3</v>
      </c>
      <c r="AG5">
        <v>0</v>
      </c>
      <c r="AH5">
        <v>1.0605035352313821</v>
      </c>
      <c r="AI5">
        <v>1.3681572898815391</v>
      </c>
      <c r="AJ5">
        <v>12.32951005123514</v>
      </c>
      <c r="AK5">
        <v>0</v>
      </c>
      <c r="AL5">
        <v>7.9229651125832135E-2</v>
      </c>
      <c r="AM5">
        <v>3.9195890049983371</v>
      </c>
      <c r="AN5">
        <v>0</v>
      </c>
      <c r="AO5">
        <v>11.951204893187951</v>
      </c>
      <c r="AP5">
        <f>AME_2030!AP5</f>
        <v>20278.465810333189</v>
      </c>
      <c r="AQ5">
        <f>AME_2030!AQ5</f>
        <v>0</v>
      </c>
      <c r="AR5">
        <f>AME_2030!AR5</f>
        <v>1924.0765831144563</v>
      </c>
      <c r="AS5">
        <f>AME_2030!AS5</f>
        <v>18448.999994951639</v>
      </c>
      <c r="AT5">
        <f>AME_2030!AT5</f>
        <v>87458.01493217994</v>
      </c>
      <c r="AU5">
        <f>AME_2030!AU5</f>
        <v>0</v>
      </c>
      <c r="AW5">
        <f>(K5+L5)/$AQ$119</f>
        <v>1.887319460682651E-4</v>
      </c>
    </row>
    <row r="6" spans="1:49" x14ac:dyDescent="0.25">
      <c r="A6" s="146"/>
      <c r="B6" s="1" t="s">
        <v>4</v>
      </c>
      <c r="C6" s="1" t="s">
        <v>4</v>
      </c>
      <c r="D6" s="1" t="s">
        <v>41</v>
      </c>
      <c r="E6">
        <v>5331.8925430434501</v>
      </c>
      <c r="F6">
        <v>14144.958196116289</v>
      </c>
      <c r="G6">
        <v>133.64226825965329</v>
      </c>
      <c r="H6">
        <v>1.3347463712718031</v>
      </c>
      <c r="I6">
        <v>48.94668508683074</v>
      </c>
      <c r="J6">
        <v>335.20221735072158</v>
      </c>
      <c r="K6">
        <v>5.2635365018971578E-2</v>
      </c>
      <c r="L6">
        <v>795.6465895690086</v>
      </c>
      <c r="M6">
        <v>1036.6992386688989</v>
      </c>
      <c r="N6">
        <v>99.984796701408243</v>
      </c>
      <c r="O6">
        <v>1.7258891466308761E-2</v>
      </c>
      <c r="P6">
        <v>917.75840089461872</v>
      </c>
      <c r="Q6">
        <v>558.31899571430597</v>
      </c>
      <c r="R6">
        <v>21.979610141756321</v>
      </c>
      <c r="S6">
        <v>0</v>
      </c>
      <c r="T6">
        <v>67.000141609949324</v>
      </c>
      <c r="U6">
        <v>27.848229397928101</v>
      </c>
      <c r="V6">
        <v>158.3447031107348</v>
      </c>
      <c r="W6">
        <v>14045.86022845285</v>
      </c>
      <c r="X6">
        <v>3997.518531936073</v>
      </c>
      <c r="Y6">
        <v>2.788143154491388E-2</v>
      </c>
      <c r="Z6">
        <v>79.407501366604393</v>
      </c>
      <c r="AA6">
        <v>12.34198646715452</v>
      </c>
      <c r="AB6">
        <v>6.5349405229240407</v>
      </c>
      <c r="AC6">
        <v>0.70749107925433019</v>
      </c>
      <c r="AD6">
        <v>6.9264097049773934</v>
      </c>
      <c r="AE6">
        <v>6.2885406421539889</v>
      </c>
      <c r="AF6">
        <v>5.8541921081988379E-4</v>
      </c>
      <c r="AG6">
        <v>0</v>
      </c>
      <c r="AH6">
        <v>0.1047435176679169</v>
      </c>
      <c r="AI6">
        <v>1.315132806420066</v>
      </c>
      <c r="AJ6">
        <v>27.04644515678909</v>
      </c>
      <c r="AK6">
        <v>0</v>
      </c>
      <c r="AL6">
        <v>0.17425473418110271</v>
      </c>
      <c r="AM6">
        <v>14.850655783028181</v>
      </c>
      <c r="AN6">
        <v>0</v>
      </c>
      <c r="AO6">
        <v>25.56209316234019</v>
      </c>
      <c r="AP6">
        <f>AME_2030!AP6</f>
        <v>74163.919085796195</v>
      </c>
      <c r="AQ6">
        <f>AME_2030!AQ6</f>
        <v>337.45639144344977</v>
      </c>
      <c r="AR6">
        <f>AME_2030!AR6</f>
        <v>0</v>
      </c>
      <c r="AS6">
        <f>AME_2030!AS6</f>
        <v>62583.49559013285</v>
      </c>
      <c r="AT6">
        <f>AME_2030!AT6</f>
        <v>178989.16574584899</v>
      </c>
      <c r="AU6">
        <f>AME_2030!AU6</f>
        <v>0</v>
      </c>
      <c r="AW6">
        <f t="shared" ref="AW6:AW10" si="0">(K6+L6)/$AQ$119</f>
        <v>2.0218884836280065E-2</v>
      </c>
    </row>
    <row r="7" spans="1:49" x14ac:dyDescent="0.25">
      <c r="A7" s="146"/>
      <c r="B7" s="1" t="s">
        <v>5</v>
      </c>
      <c r="C7" s="1" t="s">
        <v>5</v>
      </c>
      <c r="D7" s="1" t="s">
        <v>42</v>
      </c>
      <c r="E7">
        <v>123.3386909208665</v>
      </c>
      <c r="F7">
        <v>73.892819825437556</v>
      </c>
      <c r="G7">
        <v>609.25411075707757</v>
      </c>
      <c r="H7">
        <v>1.221715958594483</v>
      </c>
      <c r="I7">
        <v>7.954680236629704</v>
      </c>
      <c r="J7">
        <v>8.7338866526263779</v>
      </c>
      <c r="K7">
        <v>7.8690874769369781E-3</v>
      </c>
      <c r="L7">
        <v>11.70383936326483</v>
      </c>
      <c r="M7">
        <v>10.51557906379082</v>
      </c>
      <c r="N7">
        <v>1.098846921090519</v>
      </c>
      <c r="O7">
        <v>0.32348326558591239</v>
      </c>
      <c r="P7">
        <v>562.83517375115821</v>
      </c>
      <c r="Q7">
        <v>81.959514916496261</v>
      </c>
      <c r="R7">
        <v>5.8081570142930437E-2</v>
      </c>
      <c r="S7">
        <v>0</v>
      </c>
      <c r="T7">
        <v>9.9143812127671307</v>
      </c>
      <c r="U7">
        <v>5.9962255869603984</v>
      </c>
      <c r="V7">
        <v>18.216388013589739</v>
      </c>
      <c r="W7">
        <v>915.44925672933334</v>
      </c>
      <c r="X7">
        <v>354.67305251286558</v>
      </c>
      <c r="Y7">
        <v>1.597093803829374E-4</v>
      </c>
      <c r="Z7">
        <v>0.51069642344011079</v>
      </c>
      <c r="AA7">
        <v>0.1807973790932543</v>
      </c>
      <c r="AB7">
        <v>0.56775548466037939</v>
      </c>
      <c r="AC7">
        <v>2.378804926205255E-4</v>
      </c>
      <c r="AD7">
        <v>1.28607591590453E-3</v>
      </c>
      <c r="AE7">
        <v>5.5127992429481404E-3</v>
      </c>
      <c r="AF7">
        <v>2.2578323305193839E-4</v>
      </c>
      <c r="AG7">
        <v>2.9926845605255251E-6</v>
      </c>
      <c r="AH7">
        <v>1.444753393285894E-2</v>
      </c>
      <c r="AI7">
        <v>4.8769596297889E-4</v>
      </c>
      <c r="AJ7">
        <v>5.156273945946741</v>
      </c>
      <c r="AK7">
        <v>0</v>
      </c>
      <c r="AL7">
        <v>3.3175104132975322E-2</v>
      </c>
      <c r="AM7">
        <v>8.7391139174525847</v>
      </c>
      <c r="AN7">
        <v>0</v>
      </c>
      <c r="AO7">
        <v>5.2145544616451793E-3</v>
      </c>
      <c r="AP7">
        <f>AME_2030!AP7</f>
        <v>22840.669181199999</v>
      </c>
      <c r="AQ7">
        <f>AME_2030!AQ7</f>
        <v>0</v>
      </c>
      <c r="AR7">
        <f>AME_2030!AR7</f>
        <v>14643.287059499997</v>
      </c>
      <c r="AS7">
        <f>AME_2030!AS7</f>
        <v>61693.842441439068</v>
      </c>
      <c r="AT7">
        <f>AME_2030!AT7</f>
        <v>101990.1616657649</v>
      </c>
      <c r="AU7">
        <f>AME_2030!AU7</f>
        <v>0</v>
      </c>
      <c r="AW7">
        <f t="shared" si="0"/>
        <v>2.9759697757814079E-4</v>
      </c>
    </row>
    <row r="8" spans="1:49" x14ac:dyDescent="0.25">
      <c r="A8" s="146"/>
      <c r="B8" s="1" t="s">
        <v>6</v>
      </c>
      <c r="C8" s="1" t="s">
        <v>6</v>
      </c>
      <c r="D8" s="1" t="s">
        <v>43</v>
      </c>
      <c r="E8">
        <v>65.156038622246911</v>
      </c>
      <c r="F8">
        <v>244.29799295405161</v>
      </c>
      <c r="G8">
        <v>536.4509074746843</v>
      </c>
      <c r="H8">
        <v>58.043660035125399</v>
      </c>
      <c r="I8">
        <v>7.2044268274239087</v>
      </c>
      <c r="J8">
        <v>21.739597552997719</v>
      </c>
      <c r="K8">
        <v>6.2100481646607073E-4</v>
      </c>
      <c r="L8">
        <v>227.27272841664151</v>
      </c>
      <c r="M8">
        <v>82.941486364154699</v>
      </c>
      <c r="N8">
        <v>1.282086876940526</v>
      </c>
      <c r="O8">
        <v>8.078839608013684E-2</v>
      </c>
      <c r="P8">
        <v>353.49832766039282</v>
      </c>
      <c r="Q8">
        <v>202.03077487660701</v>
      </c>
      <c r="R8">
        <v>3.7050247706995722E-3</v>
      </c>
      <c r="S8">
        <v>0</v>
      </c>
      <c r="T8">
        <v>6.0199530617767341</v>
      </c>
      <c r="U8">
        <v>9.8112214238765386E-2</v>
      </c>
      <c r="V8">
        <v>0.31680490194404748</v>
      </c>
      <c r="W8">
        <v>329.83183172555749</v>
      </c>
      <c r="X8">
        <v>170.24229323859339</v>
      </c>
      <c r="Y8">
        <v>2.89903397739385E-3</v>
      </c>
      <c r="Z8">
        <v>16.958361119917299</v>
      </c>
      <c r="AA8">
        <v>1.537992579922806</v>
      </c>
      <c r="AB8">
        <v>0.13277745627401011</v>
      </c>
      <c r="AC8">
        <v>1.149700759754993E-2</v>
      </c>
      <c r="AD8">
        <v>0.14588211025421369</v>
      </c>
      <c r="AE8">
        <v>0.1373109613975306</v>
      </c>
      <c r="AF8">
        <v>2.1824892269251971E-4</v>
      </c>
      <c r="AG8">
        <v>0</v>
      </c>
      <c r="AH8">
        <v>1.154507603190309E-3</v>
      </c>
      <c r="AI8">
        <v>2.0847799718126139E-2</v>
      </c>
      <c r="AJ8">
        <v>9.4548562673924007E-4</v>
      </c>
      <c r="AK8">
        <v>0</v>
      </c>
      <c r="AL8">
        <v>1.7921218511262009E-5</v>
      </c>
      <c r="AM8">
        <v>3.509544086931307</v>
      </c>
      <c r="AN8">
        <v>0</v>
      </c>
      <c r="AO8">
        <v>0.26465636692366262</v>
      </c>
      <c r="AP8">
        <f>AME_2030!AP8</f>
        <v>0</v>
      </c>
      <c r="AQ8">
        <f>AME_2030!AQ8</f>
        <v>0</v>
      </c>
      <c r="AR8">
        <f>AME_2030!AR8</f>
        <v>0</v>
      </c>
      <c r="AS8">
        <f>AME_2030!AS8</f>
        <v>3339.7659416551251</v>
      </c>
      <c r="AT8">
        <f>AME_2030!AT8</f>
        <v>5669.0021835704538</v>
      </c>
      <c r="AU8">
        <f>AME_2030!AU8</f>
        <v>0</v>
      </c>
      <c r="AW8">
        <f t="shared" si="0"/>
        <v>5.7750636601274713E-3</v>
      </c>
    </row>
    <row r="9" spans="1:49" x14ac:dyDescent="0.25">
      <c r="A9" s="146"/>
      <c r="B9" s="1" t="s">
        <v>7</v>
      </c>
      <c r="C9" s="1" t="s">
        <v>7</v>
      </c>
      <c r="D9" s="1" t="s">
        <v>44</v>
      </c>
      <c r="E9">
        <v>73.415960941948583</v>
      </c>
      <c r="F9">
        <v>41.220548977275413</v>
      </c>
      <c r="G9">
        <v>117.0820369033098</v>
      </c>
      <c r="H9">
        <v>43.035752059943462</v>
      </c>
      <c r="I9">
        <v>3105.8419880332822</v>
      </c>
      <c r="J9">
        <v>20.272207153532431</v>
      </c>
      <c r="K9">
        <v>5.5846046687557722E-2</v>
      </c>
      <c r="L9">
        <v>17.860244080704501</v>
      </c>
      <c r="M9">
        <v>43.370234053732418</v>
      </c>
      <c r="N9">
        <v>52.838017751612647</v>
      </c>
      <c r="O9">
        <v>224.19857719844001</v>
      </c>
      <c r="P9">
        <v>519.15050131393127</v>
      </c>
      <c r="Q9">
        <v>18125.299710726391</v>
      </c>
      <c r="R9">
        <v>1.36366573720898E-2</v>
      </c>
      <c r="S9">
        <v>0</v>
      </c>
      <c r="T9">
        <v>42.465224058640644</v>
      </c>
      <c r="U9">
        <v>4.0577308984287823</v>
      </c>
      <c r="V9">
        <v>6.7862928255052234E-3</v>
      </c>
      <c r="W9">
        <v>262.10368966527483</v>
      </c>
      <c r="X9">
        <v>302.84686951707067</v>
      </c>
      <c r="Y9">
        <v>2.2365251472426639E-2</v>
      </c>
      <c r="Z9">
        <v>11.180016196982731</v>
      </c>
      <c r="AA9">
        <v>0.27695769676788529</v>
      </c>
      <c r="AB9">
        <v>39.761732413875393</v>
      </c>
      <c r="AC9">
        <v>1.3534940414517589E-2</v>
      </c>
      <c r="AD9">
        <v>0.11219996474442109</v>
      </c>
      <c r="AE9">
        <v>0.92730659371895763</v>
      </c>
      <c r="AF9">
        <v>0.19681156106765341</v>
      </c>
      <c r="AG9">
        <v>5.1720489646292023E-4</v>
      </c>
      <c r="AH9">
        <v>10.44140456244955</v>
      </c>
      <c r="AI9">
        <v>3.2302768347070472E-2</v>
      </c>
      <c r="AJ9">
        <v>554.39469876308135</v>
      </c>
      <c r="AK9">
        <v>0</v>
      </c>
      <c r="AL9">
        <v>3.5608913427915678</v>
      </c>
      <c r="AM9">
        <v>118.3200040652208</v>
      </c>
      <c r="AN9">
        <v>0</v>
      </c>
      <c r="AO9">
        <v>1.52269708824047</v>
      </c>
      <c r="AP9">
        <f>AME_2030!AP9</f>
        <v>1681.23897102208</v>
      </c>
      <c r="AQ9">
        <f>AME_2030!AQ9</f>
        <v>0</v>
      </c>
      <c r="AR9">
        <f>AME_2030!AR9</f>
        <v>0.36356598389589989</v>
      </c>
      <c r="AS9">
        <f>AME_2030!AS9</f>
        <v>3286.4062093040811</v>
      </c>
      <c r="AT9">
        <f>AME_2030!AT9</f>
        <v>28703.907749054539</v>
      </c>
      <c r="AU9">
        <f>AME_2030!AU9</f>
        <v>0</v>
      </c>
      <c r="AW9">
        <f t="shared" si="0"/>
        <v>4.5525162228502656E-4</v>
      </c>
    </row>
    <row r="10" spans="1:49" x14ac:dyDescent="0.25">
      <c r="A10" s="146"/>
      <c r="B10" s="1" t="s">
        <v>8</v>
      </c>
      <c r="C10" s="1" t="s">
        <v>8</v>
      </c>
      <c r="D10" s="1" t="s">
        <v>45</v>
      </c>
      <c r="E10">
        <v>348.53592943647232</v>
      </c>
      <c r="F10">
        <v>688.47512852212276</v>
      </c>
      <c r="G10">
        <v>77.247961668495236</v>
      </c>
      <c r="H10">
        <v>28.513987236046699</v>
      </c>
      <c r="I10">
        <v>79.450996158959526</v>
      </c>
      <c r="J10">
        <v>5253.2387148041253</v>
      </c>
      <c r="K10">
        <v>1.048067229614996</v>
      </c>
      <c r="L10">
        <v>166.01421152280309</v>
      </c>
      <c r="M10">
        <v>1492.9046637857191</v>
      </c>
      <c r="N10">
        <v>11.65841568507267</v>
      </c>
      <c r="O10">
        <v>9.6416070287339863</v>
      </c>
      <c r="P10">
        <v>914.33663590741548</v>
      </c>
      <c r="Q10">
        <v>484.79797985830919</v>
      </c>
      <c r="R10">
        <v>1.556452513649939</v>
      </c>
      <c r="S10">
        <v>0</v>
      </c>
      <c r="T10">
        <v>32.646203225011192</v>
      </c>
      <c r="U10">
        <v>11.55239759709794</v>
      </c>
      <c r="V10">
        <v>15.79371182394177</v>
      </c>
      <c r="W10">
        <v>11616.09540968231</v>
      </c>
      <c r="X10">
        <v>3395.0567616367262</v>
      </c>
      <c r="Y10">
        <v>1.9222064498464989E-2</v>
      </c>
      <c r="Z10">
        <v>109.0870874432006</v>
      </c>
      <c r="AA10">
        <v>2.4470976278503871</v>
      </c>
      <c r="AB10">
        <v>30.73857145694901</v>
      </c>
      <c r="AC10">
        <v>2.1195913510635239E-2</v>
      </c>
      <c r="AD10">
        <v>0.1579745462675323</v>
      </c>
      <c r="AE10">
        <v>0.64805317739317014</v>
      </c>
      <c r="AF10">
        <v>8.9117317770761498E-2</v>
      </c>
      <c r="AG10">
        <v>1.256148713845582E-4</v>
      </c>
      <c r="AH10">
        <v>2.9870010882153681</v>
      </c>
      <c r="AI10">
        <v>4.5806726130338087E-2</v>
      </c>
      <c r="AJ10">
        <v>4.4284764479483147</v>
      </c>
      <c r="AK10">
        <v>0</v>
      </c>
      <c r="AL10">
        <v>2.9049402288722648E-2</v>
      </c>
      <c r="AM10">
        <v>65.425608851397854</v>
      </c>
      <c r="AN10">
        <v>0</v>
      </c>
      <c r="AO10">
        <v>1.080055629419473</v>
      </c>
      <c r="AP10">
        <f>AME_2030!AP10</f>
        <v>7108.2774913367239</v>
      </c>
      <c r="AQ10">
        <f>AME_2030!AQ10</f>
        <v>0</v>
      </c>
      <c r="AR10">
        <f>AME_2030!AR10</f>
        <v>17157.049317000001</v>
      </c>
      <c r="AS10">
        <f>AME_2030!AS10</f>
        <v>10768.347929335871</v>
      </c>
      <c r="AT10">
        <f>AME_2030!AT10</f>
        <v>59879.444416302933</v>
      </c>
      <c r="AU10">
        <f>AME_2030!AU10</f>
        <v>0</v>
      </c>
      <c r="AW10">
        <f t="shared" si="0"/>
        <v>4.2450876772711678E-3</v>
      </c>
    </row>
    <row r="11" spans="1:49" x14ac:dyDescent="0.25">
      <c r="A11" s="146"/>
      <c r="B11" s="63" t="s">
        <v>9</v>
      </c>
      <c r="C11" s="63" t="s">
        <v>9</v>
      </c>
      <c r="D11" s="1" t="s">
        <v>46</v>
      </c>
      <c r="E11">
        <v>180.8406950939995</v>
      </c>
      <c r="F11">
        <v>33.99173748757547</v>
      </c>
      <c r="G11">
        <v>0</v>
      </c>
      <c r="H11">
        <v>5.4799439116835991E-2</v>
      </c>
      <c r="I11">
        <v>0.20171027331211</v>
      </c>
      <c r="J11">
        <v>0.1599853964518573</v>
      </c>
      <c r="K11">
        <v>0</v>
      </c>
      <c r="L11">
        <v>0.20465523127112231</v>
      </c>
      <c r="M11">
        <v>4.1038939693966254</v>
      </c>
      <c r="N11">
        <v>0</v>
      </c>
      <c r="O11">
        <v>0.51705603909402775</v>
      </c>
      <c r="P11">
        <v>0.97381507065399997</v>
      </c>
      <c r="Q11">
        <v>1.352171610061718</v>
      </c>
      <c r="R11">
        <v>1.400159860743973E-4</v>
      </c>
      <c r="S11">
        <v>0</v>
      </c>
      <c r="T11">
        <v>9.2406697731667875E-2</v>
      </c>
      <c r="U11">
        <v>0</v>
      </c>
      <c r="V11">
        <v>0</v>
      </c>
      <c r="W11">
        <v>1.0992518551747399</v>
      </c>
      <c r="X11">
        <v>4.2345480854708439</v>
      </c>
      <c r="Y11">
        <v>0</v>
      </c>
      <c r="Z11">
        <v>3.4157049226666139E-2</v>
      </c>
      <c r="AA11">
        <v>3.1745826099317869E-3</v>
      </c>
      <c r="AB11">
        <v>2.4655632688922471</v>
      </c>
      <c r="AC11">
        <v>1.0652687252345871E-2</v>
      </c>
      <c r="AD11">
        <v>6.2920868543601224E-2</v>
      </c>
      <c r="AE11">
        <v>0.49764610771333861</v>
      </c>
      <c r="AF11">
        <v>0.12417908235365679</v>
      </c>
      <c r="AG11">
        <v>0</v>
      </c>
      <c r="AH11">
        <v>1.785067836819455</v>
      </c>
      <c r="AI11">
        <v>2.7519259743571022E-2</v>
      </c>
      <c r="AJ11">
        <v>3.1389666882289368E-5</v>
      </c>
      <c r="AK11">
        <v>0</v>
      </c>
      <c r="AL11">
        <v>0</v>
      </c>
      <c r="AM11">
        <v>1.15685266709543E-2</v>
      </c>
      <c r="AN11">
        <v>0</v>
      </c>
      <c r="AO11">
        <v>0.23044256176629679</v>
      </c>
      <c r="AP11">
        <f>AME_2030!AP11</f>
        <v>26.819348421188131</v>
      </c>
      <c r="AQ11">
        <f>AME_2030!AQ11</f>
        <v>47.838289962012333</v>
      </c>
      <c r="AR11">
        <f>AME_2030!AR11</f>
        <v>0</v>
      </c>
      <c r="AS11">
        <f>AME_2030!AS11</f>
        <v>249.73539219838321</v>
      </c>
      <c r="AT11">
        <f>AME_2030!AT11</f>
        <v>557.4728200681393</v>
      </c>
      <c r="AU11">
        <f>AME_2030!AU11</f>
        <v>0</v>
      </c>
      <c r="AW11" s="64">
        <f>K127</f>
        <v>7.3560684073988546E-3</v>
      </c>
    </row>
    <row r="12" spans="1:49" x14ac:dyDescent="0.25">
      <c r="A12" s="146"/>
      <c r="B12" s="63" t="s">
        <v>10</v>
      </c>
      <c r="C12" s="63" t="s">
        <v>10</v>
      </c>
      <c r="D12" s="1" t="s">
        <v>47</v>
      </c>
      <c r="E12">
        <v>470.36298092006581</v>
      </c>
      <c r="F12">
        <v>282.20077760735512</v>
      </c>
      <c r="G12">
        <v>62.906156787434348</v>
      </c>
      <c r="H12">
        <v>19.166995139043109</v>
      </c>
      <c r="I12">
        <v>38.447833825940258</v>
      </c>
      <c r="J12">
        <v>69.917278984053425</v>
      </c>
      <c r="K12">
        <v>1.665434398014904</v>
      </c>
      <c r="L12">
        <v>319.7739575902786</v>
      </c>
      <c r="M12">
        <v>1410.168030185919</v>
      </c>
      <c r="N12">
        <v>31.26967463926718</v>
      </c>
      <c r="O12">
        <v>60.204199804431788</v>
      </c>
      <c r="P12">
        <v>384.77245776339191</v>
      </c>
      <c r="Q12">
        <v>499.90267766405708</v>
      </c>
      <c r="R12">
        <v>1.784287184623657</v>
      </c>
      <c r="S12">
        <v>0</v>
      </c>
      <c r="T12">
        <v>1.061405748553153</v>
      </c>
      <c r="U12">
        <v>2.0754645371655309</v>
      </c>
      <c r="V12">
        <v>11.10259345708187</v>
      </c>
      <c r="W12">
        <v>562.08920552441668</v>
      </c>
      <c r="X12">
        <v>1423.197987644427</v>
      </c>
      <c r="Y12">
        <v>0.1166971762379907</v>
      </c>
      <c r="Z12">
        <v>5.3613956307100663</v>
      </c>
      <c r="AA12">
        <v>4.9651978733527837</v>
      </c>
      <c r="AB12">
        <v>54.31297431898939</v>
      </c>
      <c r="AC12">
        <v>0.4933605548362997</v>
      </c>
      <c r="AD12">
        <v>3.2186512923884392</v>
      </c>
      <c r="AE12">
        <v>6.0520687024765021</v>
      </c>
      <c r="AF12">
        <v>0.25739903340034209</v>
      </c>
      <c r="AG12">
        <v>6.6355259198278872E-4</v>
      </c>
      <c r="AH12">
        <v>10.720712212040111</v>
      </c>
      <c r="AI12">
        <v>0.59343532283976208</v>
      </c>
      <c r="AJ12">
        <v>592.59897425692077</v>
      </c>
      <c r="AK12">
        <v>0</v>
      </c>
      <c r="AL12">
        <v>3.8063206960358169</v>
      </c>
      <c r="AM12">
        <v>54.658108661977188</v>
      </c>
      <c r="AN12">
        <v>0</v>
      </c>
      <c r="AO12">
        <v>10.47126976351376</v>
      </c>
      <c r="AP12">
        <f>AME_2030!AP12</f>
        <v>6660.7112798640001</v>
      </c>
      <c r="AQ12">
        <f>AME_2030!AQ12</f>
        <v>1806.3513263519999</v>
      </c>
      <c r="AR12">
        <f>AME_2030!AR12</f>
        <v>0</v>
      </c>
      <c r="AS12">
        <f>AME_2030!AS12</f>
        <v>24571.907861048461</v>
      </c>
      <c r="AT12">
        <f>AME_2030!AT12</f>
        <v>39438.667095718287</v>
      </c>
      <c r="AU12">
        <f>AME_2030!AU12</f>
        <v>0</v>
      </c>
      <c r="AW12" s="64">
        <f>AW11</f>
        <v>7.3560684073988546E-3</v>
      </c>
    </row>
    <row r="13" spans="1:49" x14ac:dyDescent="0.25">
      <c r="A13" s="146"/>
      <c r="B13" s="1" t="s">
        <v>11</v>
      </c>
      <c r="C13" s="1" t="s">
        <v>11</v>
      </c>
      <c r="D13" s="1" t="s">
        <v>48</v>
      </c>
      <c r="E13">
        <v>277.64883861830327</v>
      </c>
      <c r="F13">
        <v>1211.5444580559169</v>
      </c>
      <c r="G13">
        <v>9362.7102318300967</v>
      </c>
      <c r="H13">
        <v>79.012096738382326</v>
      </c>
      <c r="I13">
        <v>83.142405840226132</v>
      </c>
      <c r="J13">
        <v>531.25885710391503</v>
      </c>
      <c r="K13">
        <v>0.78983761248288831</v>
      </c>
      <c r="L13">
        <v>845.06993546305614</v>
      </c>
      <c r="M13">
        <v>11127.514784899529</v>
      </c>
      <c r="N13">
        <v>95.621201942328923</v>
      </c>
      <c r="O13">
        <v>32.217012675647283</v>
      </c>
      <c r="P13">
        <v>5648.4408752594572</v>
      </c>
      <c r="Q13">
        <v>4699.8425444074292</v>
      </c>
      <c r="R13">
        <v>19.717549440648959</v>
      </c>
      <c r="S13">
        <v>0</v>
      </c>
      <c r="T13">
        <v>197.43751158742171</v>
      </c>
      <c r="U13">
        <v>17.27518077941096</v>
      </c>
      <c r="V13">
        <v>0</v>
      </c>
      <c r="W13">
        <v>1822.4980593195251</v>
      </c>
      <c r="X13">
        <v>293.47169688947002</v>
      </c>
      <c r="Y13">
        <v>6.2152713921891443E-2</v>
      </c>
      <c r="Z13">
        <v>77.961801585045677</v>
      </c>
      <c r="AA13">
        <v>15.172649762345751</v>
      </c>
      <c r="AB13">
        <v>38.226995319843418</v>
      </c>
      <c r="AC13">
        <v>1.7593460654033271</v>
      </c>
      <c r="AD13">
        <v>11.574561546422309</v>
      </c>
      <c r="AE13">
        <v>17.4113080166033</v>
      </c>
      <c r="AF13">
        <v>1.174426014250767E-2</v>
      </c>
      <c r="AG13">
        <v>0</v>
      </c>
      <c r="AH13">
        <v>0.5991595763797869</v>
      </c>
      <c r="AI13">
        <v>3.231795313897492</v>
      </c>
      <c r="AJ13">
        <v>532.32903507757817</v>
      </c>
      <c r="AK13">
        <v>0</v>
      </c>
      <c r="AL13">
        <v>3.4191485772421699</v>
      </c>
      <c r="AM13">
        <v>57.138958742923847</v>
      </c>
      <c r="AN13">
        <v>0</v>
      </c>
      <c r="AO13">
        <v>58.745745941737773</v>
      </c>
      <c r="AP13">
        <f>AME_2030!AP13</f>
        <v>3208.9814467030619</v>
      </c>
      <c r="AQ13">
        <f>AME_2030!AQ13</f>
        <v>39693.988897852658</v>
      </c>
      <c r="AR13">
        <f>AME_2030!AR13</f>
        <v>0</v>
      </c>
      <c r="AS13">
        <f>AME_2030!AS13</f>
        <v>24384.256399467238</v>
      </c>
      <c r="AT13">
        <f>AME_2030!AT13</f>
        <v>104450.08422498569</v>
      </c>
      <c r="AU13">
        <f>AME_2030!AU13</f>
        <v>0</v>
      </c>
      <c r="AW13">
        <f>(K13+L13)/$AQ$119</f>
        <v>2.1493474925621914E-2</v>
      </c>
    </row>
    <row r="14" spans="1:49" x14ac:dyDescent="0.25">
      <c r="A14" s="146"/>
      <c r="B14" s="1" t="s">
        <v>12</v>
      </c>
      <c r="C14" s="1">
        <v>10</v>
      </c>
      <c r="D14" s="1" t="s">
        <v>49</v>
      </c>
      <c r="E14">
        <v>34.995972008010099</v>
      </c>
      <c r="F14">
        <v>4.1967477382346008</v>
      </c>
      <c r="G14">
        <v>1898.621434616045</v>
      </c>
      <c r="H14">
        <v>0</v>
      </c>
      <c r="I14">
        <v>194.55642804999499</v>
      </c>
      <c r="J14">
        <v>10.212160162915371</v>
      </c>
      <c r="K14">
        <v>4.2310471893490727E-5</v>
      </c>
      <c r="L14">
        <v>14.293823621367221</v>
      </c>
      <c r="M14">
        <v>119.4662990253657</v>
      </c>
      <c r="N14">
        <v>830.79986660988425</v>
      </c>
      <c r="O14">
        <v>0.44862724207186733</v>
      </c>
      <c r="P14">
        <v>5083.2319622904624</v>
      </c>
      <c r="Q14">
        <v>1700.488368069829</v>
      </c>
      <c r="R14">
        <v>0.82025154563029279</v>
      </c>
      <c r="S14">
        <v>0</v>
      </c>
      <c r="T14">
        <v>4.8735135344235838E-3</v>
      </c>
      <c r="U14">
        <v>0.14090006201632219</v>
      </c>
      <c r="V14">
        <v>5.0890594462457438E-2</v>
      </c>
      <c r="W14">
        <v>374.62265417153861</v>
      </c>
      <c r="X14">
        <v>0.24343797886181359</v>
      </c>
      <c r="Y14">
        <v>2.1676750414545719E-2</v>
      </c>
      <c r="Z14">
        <v>2.171218441606964</v>
      </c>
      <c r="AA14">
        <v>0.22199196926724851</v>
      </c>
      <c r="AB14">
        <v>5.3256733965525953</v>
      </c>
      <c r="AC14">
        <v>2.0227376968674049E-2</v>
      </c>
      <c r="AD14">
        <v>0.1633231620577475</v>
      </c>
      <c r="AE14">
        <v>0.1441710643537403</v>
      </c>
      <c r="AF14">
        <v>7.0372547843252246E-5</v>
      </c>
      <c r="AG14">
        <v>0</v>
      </c>
      <c r="AH14">
        <v>2.2885542888006621E-3</v>
      </c>
      <c r="AI14">
        <v>3.8108923933677902E-2</v>
      </c>
      <c r="AJ14">
        <v>10.24275200315445</v>
      </c>
      <c r="AK14">
        <v>0</v>
      </c>
      <c r="AL14">
        <v>6.5789188746888896E-2</v>
      </c>
      <c r="AM14">
        <v>3.8592980239991199E-2</v>
      </c>
      <c r="AN14">
        <v>0</v>
      </c>
      <c r="AO14">
        <v>0.62089101307423467</v>
      </c>
      <c r="AP14">
        <f>AME_2030!AP14</f>
        <v>6.7656184038012261E-3</v>
      </c>
      <c r="AQ14">
        <f>AME_2030!AQ14</f>
        <v>0</v>
      </c>
      <c r="AR14">
        <f>AME_2030!AR14</f>
        <v>202.87195985016686</v>
      </c>
      <c r="AS14">
        <f>AME_2030!AS14</f>
        <v>15697.630655736381</v>
      </c>
      <c r="AT14">
        <f>AME_2030!AT14</f>
        <v>26186.78089601285</v>
      </c>
      <c r="AU14">
        <f>AME_2030!AU14</f>
        <v>0</v>
      </c>
      <c r="AW14">
        <f t="shared" ref="AW14:AW47" si="1">(K14+L14)/$AQ$119</f>
        <v>3.6321014283386283E-4</v>
      </c>
    </row>
    <row r="15" spans="1:49" x14ac:dyDescent="0.25">
      <c r="A15" s="146"/>
      <c r="B15" s="1" t="s">
        <v>13</v>
      </c>
      <c r="C15" s="1">
        <v>11</v>
      </c>
      <c r="D15" s="1" t="s">
        <v>50</v>
      </c>
      <c r="E15">
        <v>3.2407581561632592E-2</v>
      </c>
      <c r="F15">
        <v>9.6630089766119731</v>
      </c>
      <c r="G15">
        <v>739.82101126748739</v>
      </c>
      <c r="H15">
        <v>12.231379985056661</v>
      </c>
      <c r="I15">
        <v>15.31956150781574</v>
      </c>
      <c r="J15">
        <v>20.928105380041249</v>
      </c>
      <c r="K15">
        <v>0</v>
      </c>
      <c r="L15">
        <v>61.047528315307517</v>
      </c>
      <c r="M15">
        <v>72.201167389954435</v>
      </c>
      <c r="N15">
        <v>37.873741656812648</v>
      </c>
      <c r="O15">
        <v>1315.3249844958179</v>
      </c>
      <c r="P15">
        <v>2660.5519037620929</v>
      </c>
      <c r="Q15">
        <v>1191.0599366068529</v>
      </c>
      <c r="R15">
        <v>4.0572079559631253E-5</v>
      </c>
      <c r="S15">
        <v>0</v>
      </c>
      <c r="T15">
        <v>1.6103060329432329E-4</v>
      </c>
      <c r="U15">
        <v>3.313456229737334</v>
      </c>
      <c r="V15">
        <v>3.2279642959877702E-2</v>
      </c>
      <c r="W15">
        <v>65.25283873153063</v>
      </c>
      <c r="X15">
        <v>0.13343137181641829</v>
      </c>
      <c r="Y15">
        <v>2.7997404109144108E-3</v>
      </c>
      <c r="Z15">
        <v>4.8283253851840247</v>
      </c>
      <c r="AA15">
        <v>0.94811018290795868</v>
      </c>
      <c r="AB15">
        <v>3.6917809762972968</v>
      </c>
      <c r="AC15">
        <v>1.8255405456702181E-3</v>
      </c>
      <c r="AD15">
        <v>1.4420307746084181E-2</v>
      </c>
      <c r="AE15">
        <v>1.8499909834145858E-2</v>
      </c>
      <c r="AF15">
        <v>3.3409472713526729E-3</v>
      </c>
      <c r="AG15">
        <v>1.210347236573221E-6</v>
      </c>
      <c r="AH15">
        <v>7.6329900890862126E-2</v>
      </c>
      <c r="AI15">
        <v>3.505805223172277E-3</v>
      </c>
      <c r="AJ15">
        <v>7.4611278894057822E-3</v>
      </c>
      <c r="AK15">
        <v>0</v>
      </c>
      <c r="AL15">
        <v>4.7499675712460642E-5</v>
      </c>
      <c r="AM15">
        <v>1.3416107256600101E-2</v>
      </c>
      <c r="AN15">
        <v>0</v>
      </c>
      <c r="AO15">
        <v>5.543951716399307E-2</v>
      </c>
      <c r="AP15">
        <f>AME_2030!AP15</f>
        <v>1.1055395743991281</v>
      </c>
      <c r="AQ15">
        <f>AME_2030!AQ15</f>
        <v>0</v>
      </c>
      <c r="AR15">
        <f>AME_2030!AR15</f>
        <v>209.66602772064346</v>
      </c>
      <c r="AS15">
        <f>AME_2030!AS15</f>
        <v>8231.5129254492895</v>
      </c>
      <c r="AT15">
        <f>AME_2030!AT15</f>
        <v>14656.73674140712</v>
      </c>
      <c r="AU15">
        <f>AME_2030!AU15</f>
        <v>0</v>
      </c>
      <c r="AW15">
        <f t="shared" si="1"/>
        <v>1.5512305477601634E-3</v>
      </c>
    </row>
    <row r="16" spans="1:49" x14ac:dyDescent="0.25">
      <c r="A16" s="146"/>
      <c r="B16" s="1" t="s">
        <v>14</v>
      </c>
      <c r="C16" s="1">
        <v>12</v>
      </c>
      <c r="D16" s="1" t="s">
        <v>51</v>
      </c>
      <c r="E16">
        <v>2347.6901455189131</v>
      </c>
      <c r="F16">
        <v>2371.151989975293</v>
      </c>
      <c r="G16">
        <v>16205.82284802032</v>
      </c>
      <c r="H16">
        <v>358.97478266635977</v>
      </c>
      <c r="I16">
        <v>2189.5971300824581</v>
      </c>
      <c r="J16">
        <v>1712.8994409600739</v>
      </c>
      <c r="K16">
        <v>11.0029031408182</v>
      </c>
      <c r="L16">
        <v>2686.8110558249468</v>
      </c>
      <c r="M16">
        <v>1653.216441383734</v>
      </c>
      <c r="N16">
        <v>1420.594708717374</v>
      </c>
      <c r="O16">
        <v>383.49711592359353</v>
      </c>
      <c r="P16">
        <v>54026.306158498453</v>
      </c>
      <c r="Q16">
        <v>36912.006422624421</v>
      </c>
      <c r="R16">
        <v>84.910021711473618</v>
      </c>
      <c r="S16">
        <v>0</v>
      </c>
      <c r="T16">
        <v>155.11058412505679</v>
      </c>
      <c r="U16">
        <v>67.202032437747548</v>
      </c>
      <c r="V16">
        <v>504.47594840131541</v>
      </c>
      <c r="W16">
        <v>9668.4922061553734</v>
      </c>
      <c r="X16">
        <v>6575.6963328944612</v>
      </c>
      <c r="Y16">
        <v>0.28826001072394469</v>
      </c>
      <c r="Z16">
        <v>153.42870317238251</v>
      </c>
      <c r="AA16">
        <v>41.706898131729588</v>
      </c>
      <c r="AB16">
        <v>221.40319914921329</v>
      </c>
      <c r="AC16">
        <v>1.2783114025046991</v>
      </c>
      <c r="AD16">
        <v>10.86019933336838</v>
      </c>
      <c r="AE16">
        <v>11.76375953930901</v>
      </c>
      <c r="AF16">
        <v>0.27984736364156632</v>
      </c>
      <c r="AG16">
        <v>7.5167675001350026E-4</v>
      </c>
      <c r="AH16">
        <v>15.054585009018879</v>
      </c>
      <c r="AI16">
        <v>2.4579388048201638</v>
      </c>
      <c r="AJ16">
        <v>335.26726950142029</v>
      </c>
      <c r="AK16">
        <v>0</v>
      </c>
      <c r="AL16">
        <v>2.1546565837115832</v>
      </c>
      <c r="AM16">
        <v>233.54571074365541</v>
      </c>
      <c r="AN16">
        <v>0</v>
      </c>
      <c r="AO16">
        <v>41.254012115509497</v>
      </c>
      <c r="AP16">
        <f>AME_2030!AP16</f>
        <v>23964.023370320891</v>
      </c>
      <c r="AQ16">
        <f>AME_2030!AQ16</f>
        <v>1206.5103399925999</v>
      </c>
      <c r="AR16">
        <f>AME_2030!AR16</f>
        <v>32111.595580947604</v>
      </c>
      <c r="AS16">
        <f>AME_2030!AS16</f>
        <v>216988.52112075489</v>
      </c>
      <c r="AT16">
        <f>AME_2030!AT16</f>
        <v>414676.85278361588</v>
      </c>
      <c r="AU16">
        <f>AME_2030!AU16</f>
        <v>0</v>
      </c>
      <c r="AW16">
        <f t="shared" si="1"/>
        <v>6.8552020709282624E-2</v>
      </c>
    </row>
    <row r="17" spans="1:49" x14ac:dyDescent="0.25">
      <c r="A17" s="146"/>
      <c r="B17" s="1" t="s">
        <v>15</v>
      </c>
      <c r="C17" s="1">
        <v>13</v>
      </c>
      <c r="D17" s="1" t="s">
        <v>52</v>
      </c>
      <c r="E17">
        <v>293.35433313443963</v>
      </c>
      <c r="F17">
        <v>252.556995183147</v>
      </c>
      <c r="G17">
        <v>429.84683297415393</v>
      </c>
      <c r="H17">
        <v>9.0094529431532688</v>
      </c>
      <c r="I17">
        <v>100.8337160674553</v>
      </c>
      <c r="J17">
        <v>131.91206809262849</v>
      </c>
      <c r="K17">
        <v>1.7065138409826419</v>
      </c>
      <c r="L17">
        <v>220.63918673638659</v>
      </c>
      <c r="M17">
        <v>229.42154439992561</v>
      </c>
      <c r="N17">
        <v>145.944795702878</v>
      </c>
      <c r="O17">
        <v>39.760771072058652</v>
      </c>
      <c r="P17">
        <v>3023.3866694819362</v>
      </c>
      <c r="Q17">
        <v>42706.088509580237</v>
      </c>
      <c r="R17">
        <v>7.3360984233077584</v>
      </c>
      <c r="S17">
        <v>0</v>
      </c>
      <c r="T17">
        <v>36.302473476870141</v>
      </c>
      <c r="U17">
        <v>57.669590822271559</v>
      </c>
      <c r="V17">
        <v>62.892712532109172</v>
      </c>
      <c r="W17">
        <v>10814.18051565478</v>
      </c>
      <c r="X17">
        <v>4846.4180911147623</v>
      </c>
      <c r="Y17">
        <v>0.2398851426568927</v>
      </c>
      <c r="Z17">
        <v>113.2270210669965</v>
      </c>
      <c r="AA17">
        <v>3.4019811204236632</v>
      </c>
      <c r="AB17">
        <v>698.57033089092647</v>
      </c>
      <c r="AC17">
        <v>0.49584074442673848</v>
      </c>
      <c r="AD17">
        <v>3.1608561305093792</v>
      </c>
      <c r="AE17">
        <v>10.995362939212781</v>
      </c>
      <c r="AF17">
        <v>3.7526372719611909</v>
      </c>
      <c r="AG17">
        <v>2.6302668821499911E-2</v>
      </c>
      <c r="AH17">
        <v>67.12239749719329</v>
      </c>
      <c r="AI17">
        <v>1.0986432830898161</v>
      </c>
      <c r="AJ17">
        <v>19.65292230249629</v>
      </c>
      <c r="AK17">
        <v>0</v>
      </c>
      <c r="AL17">
        <v>9.2148044138839633E-2</v>
      </c>
      <c r="AM17">
        <v>265.41231276350879</v>
      </c>
      <c r="AN17">
        <v>0</v>
      </c>
      <c r="AO17">
        <v>12.977124726476699</v>
      </c>
      <c r="AP17">
        <f>AME_2030!AP17</f>
        <v>9095.3069962999998</v>
      </c>
      <c r="AQ17">
        <f>AME_2030!AQ17</f>
        <v>0</v>
      </c>
      <c r="AR17">
        <f>AME_2030!AR17</f>
        <v>303492.84014169162</v>
      </c>
      <c r="AS17">
        <f>AME_2030!AS17</f>
        <v>6194.5524148583081</v>
      </c>
      <c r="AT17">
        <f>AME_2030!AT17</f>
        <v>383392.18619067618</v>
      </c>
      <c r="AU17">
        <f>AME_2030!AU17</f>
        <v>0</v>
      </c>
      <c r="AW17">
        <f t="shared" si="1"/>
        <v>5.6498510655060312E-3</v>
      </c>
    </row>
    <row r="18" spans="1:49" x14ac:dyDescent="0.25">
      <c r="A18" s="146"/>
      <c r="B18" s="1" t="s">
        <v>16</v>
      </c>
      <c r="C18" s="1">
        <v>14</v>
      </c>
      <c r="D18" s="1" t="s">
        <v>53</v>
      </c>
      <c r="E18">
        <v>509.72333619740601</v>
      </c>
      <c r="F18">
        <v>888.41728563008201</v>
      </c>
      <c r="G18">
        <v>244.95242439678361</v>
      </c>
      <c r="H18">
        <v>28.373020577573701</v>
      </c>
      <c r="I18">
        <v>125.6633604332457</v>
      </c>
      <c r="J18">
        <v>163.50307930490331</v>
      </c>
      <c r="K18">
        <v>3.886456513901805</v>
      </c>
      <c r="L18">
        <v>174.41208843907449</v>
      </c>
      <c r="M18">
        <v>398.60880727619087</v>
      </c>
      <c r="N18">
        <v>85.544563086162043</v>
      </c>
      <c r="O18">
        <v>67.184827290556711</v>
      </c>
      <c r="P18">
        <v>1304.5277485799261</v>
      </c>
      <c r="Q18">
        <v>424.03688655669959</v>
      </c>
      <c r="R18">
        <v>13405.67944776374</v>
      </c>
      <c r="S18">
        <v>0</v>
      </c>
      <c r="T18">
        <v>435.94247000348031</v>
      </c>
      <c r="U18">
        <v>13.94681115418928</v>
      </c>
      <c r="V18">
        <v>33.303658738186193</v>
      </c>
      <c r="W18">
        <v>2826.691532959559</v>
      </c>
      <c r="X18">
        <v>3226.4802842292361</v>
      </c>
      <c r="Y18">
        <v>2.9540861747443241</v>
      </c>
      <c r="Z18">
        <v>88.156720823860596</v>
      </c>
      <c r="AA18">
        <v>2.6918437274719951</v>
      </c>
      <c r="AB18">
        <v>57.526621467783897</v>
      </c>
      <c r="AC18">
        <v>1.2719965673037339</v>
      </c>
      <c r="AD18">
        <v>3.3178308913341201</v>
      </c>
      <c r="AE18">
        <v>9.2410498410818178</v>
      </c>
      <c r="AF18">
        <v>1.4672611672511791</v>
      </c>
      <c r="AG18">
        <v>6.4877007678857831E-2</v>
      </c>
      <c r="AH18">
        <v>8.0009212607323068</v>
      </c>
      <c r="AI18">
        <v>2.4023513175946039</v>
      </c>
      <c r="AJ18">
        <v>106.9782902990159</v>
      </c>
      <c r="AK18">
        <v>0</v>
      </c>
      <c r="AL18">
        <v>0.68692643643858109</v>
      </c>
      <c r="AM18">
        <v>78.853869240363522</v>
      </c>
      <c r="AN18">
        <v>0</v>
      </c>
      <c r="AO18">
        <v>19.917510146205391</v>
      </c>
      <c r="AP18">
        <f>AME_2030!AP18</f>
        <v>16465.611852599999</v>
      </c>
      <c r="AQ18">
        <f>AME_2030!AQ18</f>
        <v>631.03218123869999</v>
      </c>
      <c r="AR18">
        <f>AME_2030!AR18</f>
        <v>442.74966025699973</v>
      </c>
      <c r="AS18">
        <f>AME_2030!AS18</f>
        <v>3101.6746578196639</v>
      </c>
      <c r="AT18">
        <f>AME_2030!AT18</f>
        <v>45385.478597415116</v>
      </c>
      <c r="AU18">
        <f>AME_2030!AU18</f>
        <v>0</v>
      </c>
      <c r="AW18">
        <f t="shared" si="1"/>
        <v>4.5306035671700282E-3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f>AME_2030!AP19</f>
        <v>0</v>
      </c>
      <c r="AQ19">
        <f>AME_2030!AQ19</f>
        <v>0</v>
      </c>
      <c r="AR19">
        <f>AME_2030!AR19</f>
        <v>0</v>
      </c>
      <c r="AS19">
        <f>AME_2030!AS19</f>
        <v>0</v>
      </c>
      <c r="AT19">
        <f>AME_2030!AT19</f>
        <v>0</v>
      </c>
      <c r="AU19">
        <f>AME_2030!AU19</f>
        <v>0</v>
      </c>
      <c r="AW19">
        <f t="shared" si="1"/>
        <v>0</v>
      </c>
    </row>
    <row r="20" spans="1:49" x14ac:dyDescent="0.25">
      <c r="A20" s="146"/>
      <c r="B20" s="1" t="s">
        <v>18</v>
      </c>
      <c r="C20" s="1">
        <v>16</v>
      </c>
      <c r="D20" s="1" t="s">
        <v>55</v>
      </c>
      <c r="E20">
        <v>1172.186515255994</v>
      </c>
      <c r="F20">
        <v>2007.867588090463</v>
      </c>
      <c r="G20">
        <v>474.56556397410878</v>
      </c>
      <c r="H20">
        <v>57.253131571412737</v>
      </c>
      <c r="I20">
        <v>357.45742146820987</v>
      </c>
      <c r="J20">
        <v>513.92396143172925</v>
      </c>
      <c r="K20">
        <v>7.6074980223926421</v>
      </c>
      <c r="L20">
        <v>277.62846768597763</v>
      </c>
      <c r="M20">
        <v>994.05111206117431</v>
      </c>
      <c r="N20">
        <v>196.77521403588469</v>
      </c>
      <c r="O20">
        <v>154.3193444005453</v>
      </c>
      <c r="P20">
        <v>2931.4877075612599</v>
      </c>
      <c r="Q20">
        <v>1362.743791288281</v>
      </c>
      <c r="R20">
        <v>545.66875266021464</v>
      </c>
      <c r="S20">
        <v>0</v>
      </c>
      <c r="T20">
        <v>4612.6001505494814</v>
      </c>
      <c r="U20">
        <v>32.207183750372749</v>
      </c>
      <c r="V20">
        <v>126.80765908262001</v>
      </c>
      <c r="W20">
        <v>14618.815410959</v>
      </c>
      <c r="X20">
        <v>10793.843563011529</v>
      </c>
      <c r="Y20">
        <v>8.0183234953725702</v>
      </c>
      <c r="Z20">
        <v>600.1534272989777</v>
      </c>
      <c r="AA20">
        <v>4.2637879682534754</v>
      </c>
      <c r="AB20">
        <v>120.7872749164181</v>
      </c>
      <c r="AC20">
        <v>2.427643341242375</v>
      </c>
      <c r="AD20">
        <v>6.330162703136577</v>
      </c>
      <c r="AE20">
        <v>17.677032205990741</v>
      </c>
      <c r="AF20">
        <v>2.8173787789960811</v>
      </c>
      <c r="AG20">
        <v>0.48450119037103101</v>
      </c>
      <c r="AH20">
        <v>15.51404728775737</v>
      </c>
      <c r="AI20">
        <v>4.5852950744061971</v>
      </c>
      <c r="AJ20">
        <v>256.28554812442479</v>
      </c>
      <c r="AK20">
        <v>0</v>
      </c>
      <c r="AL20">
        <v>1.6466378969220901</v>
      </c>
      <c r="AM20">
        <v>217.52399895750381</v>
      </c>
      <c r="AN20">
        <v>0</v>
      </c>
      <c r="AO20">
        <v>37.995775421412468</v>
      </c>
      <c r="AP20">
        <f>AME_2030!AP20</f>
        <v>22976.131216176</v>
      </c>
      <c r="AQ20">
        <f>AME_2030!AQ20</f>
        <v>12467.99357575065</v>
      </c>
      <c r="AR20">
        <f>AME_2030!AR20</f>
        <v>949.11315986499994</v>
      </c>
      <c r="AS20">
        <f>AME_2030!AS20</f>
        <v>11535.282340995431</v>
      </c>
      <c r="AT20">
        <f>AME_2030!AT20</f>
        <v>90462.841164308891</v>
      </c>
      <c r="AU20">
        <f>AME_2030!AU20</f>
        <v>0</v>
      </c>
      <c r="AW20">
        <f t="shared" si="1"/>
        <v>7.2479059437324835E-3</v>
      </c>
    </row>
    <row r="21" spans="1:49" x14ac:dyDescent="0.25">
      <c r="A21" s="146"/>
      <c r="B21" s="1" t="s">
        <v>19</v>
      </c>
      <c r="C21" s="1">
        <v>17</v>
      </c>
      <c r="D21" s="1" t="s">
        <v>56</v>
      </c>
      <c r="E21">
        <v>22.81842330707099</v>
      </c>
      <c r="F21">
        <v>31.8224247172191</v>
      </c>
      <c r="G21">
        <v>7.9468865974317451</v>
      </c>
      <c r="H21">
        <v>2.1634933271838421</v>
      </c>
      <c r="I21">
        <v>7.0530231005122204</v>
      </c>
      <c r="J21">
        <v>7.9542469062505923</v>
      </c>
      <c r="K21">
        <v>0.29575410637110622</v>
      </c>
      <c r="L21">
        <v>3.4582567309680909</v>
      </c>
      <c r="M21">
        <v>17.63632138295727</v>
      </c>
      <c r="N21">
        <v>3.9171386782269462</v>
      </c>
      <c r="O21">
        <v>5.0983550369299913</v>
      </c>
      <c r="P21">
        <v>46.308076193137282</v>
      </c>
      <c r="Q21">
        <v>125.2641521190463</v>
      </c>
      <c r="R21">
        <v>1.9309615245528251</v>
      </c>
      <c r="S21">
        <v>0</v>
      </c>
      <c r="T21">
        <v>7.1092686576653543</v>
      </c>
      <c r="U21">
        <v>2332.0241133084869</v>
      </c>
      <c r="V21">
        <v>2.539435371450236</v>
      </c>
      <c r="W21">
        <v>73.811129546647777</v>
      </c>
      <c r="X21">
        <v>13.23407924656822</v>
      </c>
      <c r="Y21">
        <v>0.22200618368317021</v>
      </c>
      <c r="Z21">
        <v>0.94370138095790157</v>
      </c>
      <c r="AA21">
        <v>5.3665674292862127E-2</v>
      </c>
      <c r="AB21">
        <v>4.1117625679111107</v>
      </c>
      <c r="AC21">
        <v>9.6837076241776815E-2</v>
      </c>
      <c r="AD21">
        <v>0.25211369794341032</v>
      </c>
      <c r="AE21">
        <v>0.70341330892849885</v>
      </c>
      <c r="AF21">
        <v>0.1118215850127711</v>
      </c>
      <c r="AG21">
        <v>0.38733092051971368</v>
      </c>
      <c r="AH21">
        <v>0.60562742458335106</v>
      </c>
      <c r="AI21">
        <v>0.18277131601610261</v>
      </c>
      <c r="AJ21">
        <v>3.4977971655165261</v>
      </c>
      <c r="AK21">
        <v>0</v>
      </c>
      <c r="AL21">
        <v>2.2398932576696479E-2</v>
      </c>
      <c r="AM21">
        <v>3.789111127920036</v>
      </c>
      <c r="AN21">
        <v>0</v>
      </c>
      <c r="AO21">
        <v>1.515843880481512</v>
      </c>
      <c r="AP21">
        <f>AME_2030!AP21</f>
        <v>2253.8874826830001</v>
      </c>
      <c r="AQ21">
        <f>AME_2030!AQ21</f>
        <v>111.5140594166736</v>
      </c>
      <c r="AR21">
        <f>AME_2030!AR21</f>
        <v>134.8562902884731</v>
      </c>
      <c r="AS21">
        <f>AME_2030!AS21</f>
        <v>9456.762318541736</v>
      </c>
      <c r="AT21">
        <f>AME_2030!AT21</f>
        <v>14685.901893031139</v>
      </c>
      <c r="AU21">
        <f>AME_2030!AU21</f>
        <v>0</v>
      </c>
      <c r="AW21">
        <f t="shared" si="1"/>
        <v>9.5390205766006183E-5</v>
      </c>
    </row>
    <row r="22" spans="1:49" x14ac:dyDescent="0.25">
      <c r="A22" s="146"/>
      <c r="B22" s="1" t="s">
        <v>20</v>
      </c>
      <c r="C22" s="1">
        <v>18</v>
      </c>
      <c r="D22" s="1" t="s">
        <v>57</v>
      </c>
      <c r="E22">
        <v>14.69212446624419</v>
      </c>
      <c r="F22">
        <v>44.070073290164281</v>
      </c>
      <c r="G22">
        <v>18.40360039609924</v>
      </c>
      <c r="H22">
        <v>5.4050545643081929</v>
      </c>
      <c r="I22">
        <v>15.10886490980999</v>
      </c>
      <c r="J22">
        <v>17.79814352363589</v>
      </c>
      <c r="K22">
        <v>0.1495048286998879</v>
      </c>
      <c r="L22">
        <v>51.372942750190496</v>
      </c>
      <c r="M22">
        <v>68.707333473483189</v>
      </c>
      <c r="N22">
        <v>9.9086471717984068</v>
      </c>
      <c r="O22">
        <v>3.616234102037637</v>
      </c>
      <c r="P22">
        <v>86.577444845658889</v>
      </c>
      <c r="Q22">
        <v>146.73136137162979</v>
      </c>
      <c r="R22">
        <v>8.3830523460736845</v>
      </c>
      <c r="S22">
        <v>0</v>
      </c>
      <c r="T22">
        <v>18.255161064280479</v>
      </c>
      <c r="U22">
        <v>14.46643389036057</v>
      </c>
      <c r="V22">
        <v>1948.275158330031</v>
      </c>
      <c r="W22">
        <v>3355.5877895290569</v>
      </c>
      <c r="X22">
        <v>184.8536497052101</v>
      </c>
      <c r="Y22">
        <v>0.1093776405978253</v>
      </c>
      <c r="Z22">
        <v>28.280940653048141</v>
      </c>
      <c r="AA22">
        <v>0.79773369358052326</v>
      </c>
      <c r="AB22">
        <v>6.1921225032888358</v>
      </c>
      <c r="AC22">
        <v>4.3182145766912892E-2</v>
      </c>
      <c r="AD22">
        <v>0.1124402573516656</v>
      </c>
      <c r="AE22">
        <v>0.31371998287856961</v>
      </c>
      <c r="AF22">
        <v>4.98771963793559E-2</v>
      </c>
      <c r="AG22">
        <v>2.2054729638823329E-3</v>
      </c>
      <c r="AH22">
        <v>0.27071016157704197</v>
      </c>
      <c r="AI22">
        <v>8.1516009202181952E-2</v>
      </c>
      <c r="AJ22">
        <v>2.5237398118288281</v>
      </c>
      <c r="AK22">
        <v>0</v>
      </c>
      <c r="AL22">
        <v>1.6184779225552538E-2</v>
      </c>
      <c r="AM22">
        <v>3.0652641681106649</v>
      </c>
      <c r="AN22">
        <v>0</v>
      </c>
      <c r="AO22">
        <v>0.67592883657613323</v>
      </c>
      <c r="AP22">
        <f>AME_2030!AP22</f>
        <v>14148.8779543</v>
      </c>
      <c r="AQ22">
        <f>AME_2030!AQ22</f>
        <v>11.145917974334001</v>
      </c>
      <c r="AR22">
        <f>AME_2030!AR22</f>
        <v>5.4766167117399993</v>
      </c>
      <c r="AS22">
        <f>AME_2030!AS22</f>
        <v>11695.69629365336</v>
      </c>
      <c r="AT22">
        <f>AME_2030!AT22</f>
        <v>31916.094300510591</v>
      </c>
      <c r="AU22">
        <f>AME_2030!AU22</f>
        <v>0</v>
      </c>
      <c r="AW22">
        <f t="shared" si="1"/>
        <v>1.3091962407871295E-3</v>
      </c>
    </row>
    <row r="23" spans="1:49" x14ac:dyDescent="0.25">
      <c r="A23" s="146"/>
      <c r="B23" s="1" t="s">
        <v>21</v>
      </c>
      <c r="C23" s="1">
        <v>19</v>
      </c>
      <c r="D23" s="1" t="s">
        <v>58</v>
      </c>
      <c r="E23">
        <v>16956.519346269721</v>
      </c>
      <c r="F23">
        <v>44197.021818240362</v>
      </c>
      <c r="G23">
        <v>19706.420489453001</v>
      </c>
      <c r="H23">
        <v>2229.096103222827</v>
      </c>
      <c r="I23">
        <v>9810.7528548984465</v>
      </c>
      <c r="J23">
        <v>15166.71200362522</v>
      </c>
      <c r="K23">
        <v>173.72374959353871</v>
      </c>
      <c r="L23">
        <v>15778.55465967119</v>
      </c>
      <c r="M23">
        <v>23042.167402083291</v>
      </c>
      <c r="N23">
        <v>8179.9234512186449</v>
      </c>
      <c r="O23">
        <v>5329.7508738942624</v>
      </c>
      <c r="P23">
        <v>85534.673697284612</v>
      </c>
      <c r="Q23">
        <v>70165.07209470548</v>
      </c>
      <c r="R23">
        <v>8276.9467427811687</v>
      </c>
      <c r="S23">
        <v>0</v>
      </c>
      <c r="T23">
        <v>15815.360761213769</v>
      </c>
      <c r="U23">
        <v>3489.067612616373</v>
      </c>
      <c r="V23">
        <v>6760.8576706911408</v>
      </c>
      <c r="W23">
        <v>571630.90636273427</v>
      </c>
      <c r="X23">
        <v>83353.698759629624</v>
      </c>
      <c r="Y23">
        <v>55.854850190639723</v>
      </c>
      <c r="Z23">
        <v>10075.336042543649</v>
      </c>
      <c r="AA23">
        <v>244.78127825637719</v>
      </c>
      <c r="AB23">
        <v>3148.8715253953369</v>
      </c>
      <c r="AC23">
        <v>27.815786918822621</v>
      </c>
      <c r="AD23">
        <v>115.84073051877211</v>
      </c>
      <c r="AE23">
        <v>228.54265987963561</v>
      </c>
      <c r="AF23">
        <v>19.17154526749222</v>
      </c>
      <c r="AG23">
        <v>24.335777048937281</v>
      </c>
      <c r="AH23">
        <v>256.98329866630638</v>
      </c>
      <c r="AI23">
        <v>54.524656013263083</v>
      </c>
      <c r="AJ23">
        <v>7655.7295082585206</v>
      </c>
      <c r="AK23">
        <v>0</v>
      </c>
      <c r="AL23">
        <v>48.105940975203033</v>
      </c>
      <c r="AM23">
        <v>6594.0770070659</v>
      </c>
      <c r="AN23">
        <v>0</v>
      </c>
      <c r="AO23">
        <v>701.14511810793738</v>
      </c>
      <c r="AP23">
        <f>AME_2030!AP23</f>
        <v>563275.89447531325</v>
      </c>
      <c r="AQ23">
        <f>AME_2030!AQ23</f>
        <v>109662.75064165</v>
      </c>
      <c r="AR23">
        <f>AME_2030!AR23</f>
        <v>126138.15206858696</v>
      </c>
      <c r="AS23">
        <f>AME_2030!AS23</f>
        <v>170492.2178858176</v>
      </c>
      <c r="AT23">
        <f>AME_2030!AT23</f>
        <v>2004417.3572503009</v>
      </c>
      <c r="AU23">
        <f>AME_2030!AU23</f>
        <v>0</v>
      </c>
      <c r="AW23">
        <f t="shared" si="1"/>
        <v>0.40535075305614693</v>
      </c>
    </row>
    <row r="24" spans="1:49" x14ac:dyDescent="0.25">
      <c r="A24" s="146"/>
      <c r="B24" s="1" t="s">
        <v>22</v>
      </c>
      <c r="C24" s="1">
        <v>20</v>
      </c>
      <c r="D24" s="1" t="s">
        <v>59</v>
      </c>
      <c r="E24">
        <v>171.65834400580661</v>
      </c>
      <c r="F24">
        <v>307.84625849958888</v>
      </c>
      <c r="G24">
        <v>506.05189985703493</v>
      </c>
      <c r="H24">
        <v>44.6756033719915</v>
      </c>
      <c r="I24">
        <v>84.978549722036973</v>
      </c>
      <c r="J24">
        <v>70.365259863505031</v>
      </c>
      <c r="K24">
        <v>0.29208965009220877</v>
      </c>
      <c r="L24">
        <v>221.38047016741521</v>
      </c>
      <c r="M24">
        <v>222.3619476599311</v>
      </c>
      <c r="N24">
        <v>54.519482394561997</v>
      </c>
      <c r="O24">
        <v>34.826397899836927</v>
      </c>
      <c r="P24">
        <v>991.11577444084128</v>
      </c>
      <c r="Q24">
        <v>686.87521067232672</v>
      </c>
      <c r="R24">
        <v>218.98129849160989</v>
      </c>
      <c r="S24">
        <v>0</v>
      </c>
      <c r="T24">
        <v>168.2194460584376</v>
      </c>
      <c r="U24">
        <v>11.2181603735305</v>
      </c>
      <c r="V24">
        <v>318.89855966771432</v>
      </c>
      <c r="W24">
        <v>4053.67298060656</v>
      </c>
      <c r="X24">
        <v>5947.1824421322617</v>
      </c>
      <c r="Y24">
        <v>0.22515082481950341</v>
      </c>
      <c r="Z24">
        <v>112.15374964359211</v>
      </c>
      <c r="AA24">
        <v>3.4299386230773181</v>
      </c>
      <c r="AB24">
        <v>50.252432515465749</v>
      </c>
      <c r="AC24">
        <v>2.955917755745846E-2</v>
      </c>
      <c r="AD24">
        <v>0.18989122840760059</v>
      </c>
      <c r="AE24">
        <v>0.55400195490101045</v>
      </c>
      <c r="AF24">
        <v>0.3148893136576642</v>
      </c>
      <c r="AG24">
        <v>8.6571935412754037E-4</v>
      </c>
      <c r="AH24">
        <v>4.2690270592244932</v>
      </c>
      <c r="AI24">
        <v>6.4379558315523305E-2</v>
      </c>
      <c r="AJ24">
        <v>173.6676507898446</v>
      </c>
      <c r="AK24">
        <v>0</v>
      </c>
      <c r="AL24">
        <v>1.1034505490739439</v>
      </c>
      <c r="AM24">
        <v>94.770369754832046</v>
      </c>
      <c r="AN24">
        <v>0</v>
      </c>
      <c r="AO24">
        <v>0.74447275369442079</v>
      </c>
      <c r="AP24">
        <f>AME_2030!AP24</f>
        <v>39659.945196227003</v>
      </c>
      <c r="AQ24">
        <f>AME_2030!AQ24</f>
        <v>609557.06690810004</v>
      </c>
      <c r="AR24">
        <f>AME_2030!AR24</f>
        <v>0</v>
      </c>
      <c r="AS24">
        <f>AME_2030!AS24</f>
        <v>4791.0361605187254</v>
      </c>
      <c r="AT24">
        <f>AME_2030!AT24</f>
        <v>668564.93826984672</v>
      </c>
      <c r="AU24">
        <f>AME_2030!AU24</f>
        <v>0</v>
      </c>
      <c r="AW24">
        <f t="shared" si="1"/>
        <v>5.6327464170713411E-3</v>
      </c>
    </row>
    <row r="25" spans="1:49" x14ac:dyDescent="0.25">
      <c r="A25" s="146"/>
      <c r="B25" s="1" t="s">
        <v>23</v>
      </c>
      <c r="C25" s="1">
        <v>21</v>
      </c>
      <c r="D25" s="1" t="s">
        <v>60</v>
      </c>
      <c r="E25">
        <v>0</v>
      </c>
      <c r="F25">
        <v>2.1933714050970918</v>
      </c>
      <c r="G25">
        <v>2.5880197160286822</v>
      </c>
      <c r="H25">
        <v>0.1910880822067573</v>
      </c>
      <c r="I25">
        <v>2.3625674897980309</v>
      </c>
      <c r="J25">
        <v>0</v>
      </c>
      <c r="K25">
        <v>5.0429181195337273E-4</v>
      </c>
      <c r="L25">
        <v>1.8359093112012389E-2</v>
      </c>
      <c r="M25">
        <v>0.23365729876810459</v>
      </c>
      <c r="N25">
        <v>0.46418390235035351</v>
      </c>
      <c r="O25">
        <v>1.4621789068626569E-2</v>
      </c>
      <c r="P25">
        <v>3.6981549033336489</v>
      </c>
      <c r="Q25">
        <v>11.862025112667011</v>
      </c>
      <c r="R25">
        <v>0</v>
      </c>
      <c r="S25">
        <v>0</v>
      </c>
      <c r="T25">
        <v>0</v>
      </c>
      <c r="U25">
        <v>0</v>
      </c>
      <c r="V25">
        <v>0</v>
      </c>
      <c r="W25">
        <v>0</v>
      </c>
      <c r="X25">
        <v>0</v>
      </c>
      <c r="Y25">
        <v>0</v>
      </c>
      <c r="Z25">
        <v>1.9933559001604151E-5</v>
      </c>
      <c r="AA25">
        <v>2.8512955710533182E-4</v>
      </c>
      <c r="AB25">
        <v>0</v>
      </c>
      <c r="AC25">
        <v>0</v>
      </c>
      <c r="AD25">
        <v>0</v>
      </c>
      <c r="AE25">
        <v>0</v>
      </c>
      <c r="AF25">
        <v>0</v>
      </c>
      <c r="AG25">
        <v>0</v>
      </c>
      <c r="AH25">
        <v>0</v>
      </c>
      <c r="AI25">
        <v>0</v>
      </c>
      <c r="AJ25">
        <v>0</v>
      </c>
      <c r="AK25">
        <v>0</v>
      </c>
      <c r="AL25">
        <v>0</v>
      </c>
      <c r="AM25">
        <v>0</v>
      </c>
      <c r="AN25">
        <v>0</v>
      </c>
      <c r="AO25">
        <v>0</v>
      </c>
      <c r="AP25">
        <f>AME_2030!AP25</f>
        <v>0</v>
      </c>
      <c r="AQ25">
        <f>AME_2030!AQ25</f>
        <v>0</v>
      </c>
      <c r="AR25">
        <f>AME_2030!AR25</f>
        <v>0</v>
      </c>
      <c r="AS25">
        <f>AME_2030!AS25</f>
        <v>14.63717262902489</v>
      </c>
      <c r="AT25">
        <f>AME_2030!AT25</f>
        <v>38.264030776383272</v>
      </c>
      <c r="AU25">
        <f>AME_2030!AU25</f>
        <v>0</v>
      </c>
      <c r="AW25">
        <f t="shared" si="1"/>
        <v>4.7932258251440097E-7</v>
      </c>
    </row>
    <row r="26" spans="1:49" x14ac:dyDescent="0.25">
      <c r="A26" s="146"/>
      <c r="B26" s="1" t="s">
        <v>24</v>
      </c>
      <c r="C26" s="1">
        <v>22</v>
      </c>
      <c r="D26" s="1" t="s">
        <v>61</v>
      </c>
      <c r="E26">
        <v>924.905424343449</v>
      </c>
      <c r="F26">
        <v>149.8510618910266</v>
      </c>
      <c r="G26">
        <v>31.001720420962101</v>
      </c>
      <c r="H26">
        <v>6.5249247361644134</v>
      </c>
      <c r="I26">
        <v>65.068721506509064</v>
      </c>
      <c r="J26">
        <v>39.874940819586207</v>
      </c>
      <c r="K26">
        <v>0.10758051713999039</v>
      </c>
      <c r="L26">
        <v>2.735547151969778</v>
      </c>
      <c r="M26">
        <v>15.170095253902421</v>
      </c>
      <c r="N26">
        <v>0.49507314309830158</v>
      </c>
      <c r="O26">
        <v>1.100568236956883</v>
      </c>
      <c r="P26">
        <v>141.5813741970629</v>
      </c>
      <c r="Q26">
        <v>1571.9580480764421</v>
      </c>
      <c r="R26">
        <v>526.49412737301611</v>
      </c>
      <c r="S26">
        <v>0</v>
      </c>
      <c r="T26">
        <v>1692.221785272495</v>
      </c>
      <c r="U26">
        <v>46.9653632634109</v>
      </c>
      <c r="V26">
        <v>982.92860225694369</v>
      </c>
      <c r="W26">
        <v>2319.4328677986468</v>
      </c>
      <c r="X26">
        <v>532.6798857452311</v>
      </c>
      <c r="Y26">
        <v>0.1225980027716517</v>
      </c>
      <c r="Z26">
        <v>355.07414445722662</v>
      </c>
      <c r="AA26">
        <v>4.0185894749576789E-2</v>
      </c>
      <c r="AB26">
        <v>6.505774466322773</v>
      </c>
      <c r="AC26">
        <v>3.7627913719562908E-2</v>
      </c>
      <c r="AD26">
        <v>11.125203627914139</v>
      </c>
      <c r="AE26">
        <v>0.23524440309769809</v>
      </c>
      <c r="AF26">
        <v>3.0137926414031509E-2</v>
      </c>
      <c r="AG26">
        <v>1.4276484873304801E-4</v>
      </c>
      <c r="AH26">
        <v>2.2103259077042541</v>
      </c>
      <c r="AI26">
        <v>3.322785717693516E-2</v>
      </c>
      <c r="AJ26">
        <v>59.012909730973597</v>
      </c>
      <c r="AK26">
        <v>0</v>
      </c>
      <c r="AL26">
        <v>0.36979672823892012</v>
      </c>
      <c r="AM26">
        <v>22.659477780174861</v>
      </c>
      <c r="AN26">
        <v>0</v>
      </c>
      <c r="AO26">
        <v>79.650660486974573</v>
      </c>
      <c r="AP26">
        <f>AME_2030!AP26</f>
        <v>12588.884931214532</v>
      </c>
      <c r="AQ26">
        <f>AME_2030!AQ26</f>
        <v>0</v>
      </c>
      <c r="AR26">
        <f>AME_2030!AR26</f>
        <v>0</v>
      </c>
      <c r="AS26">
        <f>AME_2030!AS26</f>
        <v>11585.30241527955</v>
      </c>
      <c r="AT26">
        <f>AME_2030!AT26</f>
        <v>33762.392516446402</v>
      </c>
      <c r="AU26">
        <f>AME_2030!AU26</f>
        <v>0</v>
      </c>
      <c r="AW26">
        <f t="shared" si="1"/>
        <v>7.224447267915578E-5</v>
      </c>
    </row>
    <row r="27" spans="1:49" x14ac:dyDescent="0.25">
      <c r="A27" s="146"/>
      <c r="B27" s="1" t="s">
        <v>25</v>
      </c>
      <c r="C27" s="1">
        <v>23</v>
      </c>
      <c r="D27" s="1" t="s">
        <v>62</v>
      </c>
      <c r="E27">
        <v>38.51744774410755</v>
      </c>
      <c r="F27">
        <v>8.7902344610488505</v>
      </c>
      <c r="G27">
        <v>1.900609890744358</v>
      </c>
      <c r="H27">
        <v>3.051900258716303E-2</v>
      </c>
      <c r="I27">
        <v>0.88061306423436836</v>
      </c>
      <c r="J27">
        <v>0</v>
      </c>
      <c r="K27">
        <v>0</v>
      </c>
      <c r="L27">
        <v>9.1438243234094163E-2</v>
      </c>
      <c r="M27">
        <v>0.30892660602744759</v>
      </c>
      <c r="N27">
        <v>5.6093089414550379E-2</v>
      </c>
      <c r="O27">
        <v>0.1523938419953218</v>
      </c>
      <c r="P27">
        <v>9.6771836968040024</v>
      </c>
      <c r="Q27">
        <v>103.19584287152161</v>
      </c>
      <c r="R27">
        <v>0</v>
      </c>
      <c r="S27">
        <v>0</v>
      </c>
      <c r="T27">
        <v>0</v>
      </c>
      <c r="U27">
        <v>4.1243378927824788</v>
      </c>
      <c r="V27">
        <v>0</v>
      </c>
      <c r="W27">
        <v>0</v>
      </c>
      <c r="X27">
        <v>0</v>
      </c>
      <c r="Y27">
        <v>2.9476950913262257E-4</v>
      </c>
      <c r="Z27">
        <v>1.9304710155871881E-2</v>
      </c>
      <c r="AA27">
        <v>1.3795682625184779E-3</v>
      </c>
      <c r="AB27">
        <v>6.4366185703392</v>
      </c>
      <c r="AC27">
        <v>3.1869246074700628E-3</v>
      </c>
      <c r="AD27">
        <v>0</v>
      </c>
      <c r="AE27">
        <v>0.1920095666158487</v>
      </c>
      <c r="AF27">
        <v>3.3032043763004129E-2</v>
      </c>
      <c r="AG27">
        <v>0</v>
      </c>
      <c r="AH27">
        <v>2.582942791073318</v>
      </c>
      <c r="AI27">
        <v>1.7566804721613889E-2</v>
      </c>
      <c r="AJ27">
        <v>3.346374917998959</v>
      </c>
      <c r="AK27">
        <v>0</v>
      </c>
      <c r="AL27">
        <v>2.1495552777441439E-2</v>
      </c>
      <c r="AM27">
        <v>0</v>
      </c>
      <c r="AN27">
        <v>0</v>
      </c>
      <c r="AO27">
        <v>0.21754295319402031</v>
      </c>
      <c r="AP27">
        <f>AME_2030!AP27</f>
        <v>225.58770793299999</v>
      </c>
      <c r="AQ27">
        <f>AME_2030!AQ27</f>
        <v>0</v>
      </c>
      <c r="AR27">
        <f>AME_2030!AR27</f>
        <v>0</v>
      </c>
      <c r="AS27">
        <f>AME_2030!AS27</f>
        <v>0</v>
      </c>
      <c r="AT27">
        <f>AME_2030!AT27</f>
        <v>406.18509751052022</v>
      </c>
      <c r="AU27">
        <f>AME_2030!AU27</f>
        <v>0</v>
      </c>
      <c r="AW27">
        <f t="shared" si="1"/>
        <v>2.3234650124677443E-6</v>
      </c>
    </row>
    <row r="28" spans="1:49" x14ac:dyDescent="0.25">
      <c r="A28" s="146"/>
      <c r="B28" s="1" t="s">
        <v>26</v>
      </c>
      <c r="C28" s="1">
        <v>24</v>
      </c>
      <c r="D28" s="1" t="s">
        <v>63</v>
      </c>
      <c r="E28">
        <v>651.02636080083107</v>
      </c>
      <c r="F28">
        <v>1634.945879348393</v>
      </c>
      <c r="G28">
        <v>551.13853547500128</v>
      </c>
      <c r="H28">
        <v>49.646869573709878</v>
      </c>
      <c r="I28">
        <v>448.40268444090492</v>
      </c>
      <c r="J28">
        <v>581.55368637513425</v>
      </c>
      <c r="K28">
        <v>4.3310060358844744</v>
      </c>
      <c r="L28">
        <v>1284.3956311192569</v>
      </c>
      <c r="M28">
        <v>1338.0948692623019</v>
      </c>
      <c r="N28">
        <v>1009.003320576665</v>
      </c>
      <c r="O28">
        <v>431.67892469692941</v>
      </c>
      <c r="P28">
        <v>1776.640976853645</v>
      </c>
      <c r="Q28">
        <v>1223.185303496711</v>
      </c>
      <c r="R28">
        <v>147.29098703651869</v>
      </c>
      <c r="S28">
        <v>0</v>
      </c>
      <c r="T28">
        <v>445.38870875115492</v>
      </c>
      <c r="U28">
        <v>0</v>
      </c>
      <c r="V28">
        <v>6.2061569361322828</v>
      </c>
      <c r="W28">
        <v>7340.5455868413446</v>
      </c>
      <c r="X28">
        <v>3701.1783071735858</v>
      </c>
      <c r="Y28">
        <v>8.0453092028211096E-4</v>
      </c>
      <c r="Z28">
        <v>484.32481249245888</v>
      </c>
      <c r="AA28">
        <v>19.931078976306949</v>
      </c>
      <c r="AB28">
        <v>10293.85922210129</v>
      </c>
      <c r="AC28">
        <v>6.9539528005824994E-4</v>
      </c>
      <c r="AD28">
        <v>2.372795455124884E-3</v>
      </c>
      <c r="AE28">
        <v>5.8182870414114959E-3</v>
      </c>
      <c r="AF28">
        <v>9.6775301506004893E-4</v>
      </c>
      <c r="AG28">
        <v>3.9998657842754009E-6</v>
      </c>
      <c r="AH28">
        <v>5.5678005345268948E-2</v>
      </c>
      <c r="AI28">
        <v>2.526817226892165E-3</v>
      </c>
      <c r="AJ28">
        <v>0.15680622458494259</v>
      </c>
      <c r="AK28">
        <v>0</v>
      </c>
      <c r="AL28">
        <v>1.490882390377494E-3</v>
      </c>
      <c r="AM28">
        <v>318.65728182486458</v>
      </c>
      <c r="AN28">
        <v>0</v>
      </c>
      <c r="AO28">
        <v>2.2810406765000138E-3</v>
      </c>
      <c r="AP28">
        <f>AME_2030!AP28</f>
        <v>23239.87622954711</v>
      </c>
      <c r="AQ28">
        <f>AME_2030!AQ28</f>
        <v>0</v>
      </c>
      <c r="AR28">
        <f>AME_2030!AR28</f>
        <v>0</v>
      </c>
      <c r="AS28">
        <f>AME_2030!AS28</f>
        <v>1373.3839158690671</v>
      </c>
      <c r="AT28">
        <f>AME_2030!AT28</f>
        <v>58354.915781336997</v>
      </c>
      <c r="AU28">
        <f>AME_2030!AU28</f>
        <v>0</v>
      </c>
      <c r="AW28">
        <f t="shared" si="1"/>
        <v>3.2746815185407119E-2</v>
      </c>
    </row>
    <row r="29" spans="1:49" x14ac:dyDescent="0.25">
      <c r="A29" s="146"/>
      <c r="B29" s="1" t="s">
        <v>27</v>
      </c>
      <c r="C29" s="1">
        <v>25</v>
      </c>
      <c r="D29" s="1" t="s">
        <v>64</v>
      </c>
      <c r="E29">
        <v>4.0363363935432766</v>
      </c>
      <c r="F29">
        <v>6.8596271752080229</v>
      </c>
      <c r="G29">
        <v>2.0923302439077789</v>
      </c>
      <c r="H29">
        <v>0.24014352981108081</v>
      </c>
      <c r="I29">
        <v>2.0270685130794681</v>
      </c>
      <c r="J29">
        <v>3.0664181130342998</v>
      </c>
      <c r="K29">
        <v>1.955759833631392E-2</v>
      </c>
      <c r="L29">
        <v>3.3330375801525709</v>
      </c>
      <c r="M29">
        <v>5.9173374265859806</v>
      </c>
      <c r="N29">
        <v>4.363617004149857</v>
      </c>
      <c r="O29">
        <v>1.5866888290061101</v>
      </c>
      <c r="P29">
        <v>7.0534889893792521</v>
      </c>
      <c r="Q29">
        <v>3.6650222285436982</v>
      </c>
      <c r="R29">
        <v>0.71450593073066415</v>
      </c>
      <c r="S29">
        <v>0</v>
      </c>
      <c r="T29">
        <v>2.1303701206412469</v>
      </c>
      <c r="U29">
        <v>0</v>
      </c>
      <c r="V29">
        <v>0</v>
      </c>
      <c r="W29">
        <v>21.944493397419979</v>
      </c>
      <c r="X29">
        <v>7.6954531095925667</v>
      </c>
      <c r="Y29">
        <v>0</v>
      </c>
      <c r="Z29">
        <v>0.67582907282743088</v>
      </c>
      <c r="AA29">
        <v>5.1728861115411542E-2</v>
      </c>
      <c r="AB29">
        <v>63.356828268132539</v>
      </c>
      <c r="AC29">
        <v>1.499877937808614E-6</v>
      </c>
      <c r="AD29">
        <v>5.117107798110693E-6</v>
      </c>
      <c r="AE29">
        <v>1.252493652360942E-5</v>
      </c>
      <c r="AF29">
        <v>2.108679445848894E-6</v>
      </c>
      <c r="AG29">
        <v>0</v>
      </c>
      <c r="AH29">
        <v>1.1947731703979711E-4</v>
      </c>
      <c r="AI29">
        <v>5.3313267551626344E-6</v>
      </c>
      <c r="AJ29">
        <v>2.7349897079995031E-4</v>
      </c>
      <c r="AK29">
        <v>0</v>
      </c>
      <c r="AL29">
        <v>3.2324445247199999E-6</v>
      </c>
      <c r="AM29">
        <v>0.94911712942227755</v>
      </c>
      <c r="AN29">
        <v>0</v>
      </c>
      <c r="AO29">
        <v>4.9553157653192037E-6</v>
      </c>
      <c r="AP29">
        <f>AME_2030!AP29</f>
        <v>157.95861850159574</v>
      </c>
      <c r="AQ29">
        <f>AME_2030!AQ29</f>
        <v>0</v>
      </c>
      <c r="AR29">
        <f>AME_2030!AR29</f>
        <v>0</v>
      </c>
      <c r="AS29">
        <f>AME_2030!AS29</f>
        <v>55.64278991338022</v>
      </c>
      <c r="AT29">
        <f>AME_2030!AT29</f>
        <v>355.38083567557243</v>
      </c>
      <c r="AU29">
        <f>AME_2030!AU29</f>
        <v>0</v>
      </c>
      <c r="AW29">
        <f t="shared" si="1"/>
        <v>8.5190149358452353E-5</v>
      </c>
    </row>
    <row r="30" spans="1:49" x14ac:dyDescent="0.25">
      <c r="A30" s="146"/>
      <c r="B30" s="1" t="s">
        <v>28</v>
      </c>
      <c r="C30" s="1">
        <v>26</v>
      </c>
      <c r="D30" s="1" t="s">
        <v>65</v>
      </c>
      <c r="E30">
        <v>22.771994260237019</v>
      </c>
      <c r="F30">
        <v>52.64451117740964</v>
      </c>
      <c r="G30">
        <v>18.200576166970041</v>
      </c>
      <c r="H30">
        <v>2.098030025505639</v>
      </c>
      <c r="I30">
        <v>17.677623795281249</v>
      </c>
      <c r="J30">
        <v>26.980287223444961</v>
      </c>
      <c r="K30">
        <v>0.1825917484945323</v>
      </c>
      <c r="L30">
        <v>75.645502644523518</v>
      </c>
      <c r="M30">
        <v>67.885132379210035</v>
      </c>
      <c r="N30">
        <v>38.011223344617953</v>
      </c>
      <c r="O30">
        <v>13.906258872389429</v>
      </c>
      <c r="P30">
        <v>61.409963082310682</v>
      </c>
      <c r="Q30">
        <v>71.621027914920347</v>
      </c>
      <c r="R30">
        <v>6.2265060577213847</v>
      </c>
      <c r="S30">
        <v>0</v>
      </c>
      <c r="T30">
        <v>18.55004980866406</v>
      </c>
      <c r="U30">
        <v>0</v>
      </c>
      <c r="V30">
        <v>0</v>
      </c>
      <c r="W30">
        <v>248.5947250528873</v>
      </c>
      <c r="X30">
        <v>121.4157332563173</v>
      </c>
      <c r="Y30">
        <v>0</v>
      </c>
      <c r="Z30">
        <v>5.931789444395136</v>
      </c>
      <c r="AA30">
        <v>1.174181736654474</v>
      </c>
      <c r="AB30">
        <v>402.77122455836081</v>
      </c>
      <c r="AC30">
        <v>2.7118029435806E-5</v>
      </c>
      <c r="AD30">
        <v>9.2531615490946566E-5</v>
      </c>
      <c r="AE30">
        <v>2.2691861384320681E-4</v>
      </c>
      <c r="AF30">
        <v>3.7716783562504353E-5</v>
      </c>
      <c r="AG30">
        <v>0</v>
      </c>
      <c r="AH30">
        <v>2.171889969275669E-3</v>
      </c>
      <c r="AI30">
        <v>9.8577682289792943E-5</v>
      </c>
      <c r="AJ30">
        <v>5.7275359548256671E-3</v>
      </c>
      <c r="AK30">
        <v>0</v>
      </c>
      <c r="AL30">
        <v>5.8121783837758773E-5</v>
      </c>
      <c r="AM30">
        <v>9.1134930747639036</v>
      </c>
      <c r="AN30">
        <v>0</v>
      </c>
      <c r="AO30">
        <v>8.8915858222566051E-5</v>
      </c>
      <c r="AP30">
        <f>AME_2030!AP30</f>
        <v>885.78565774185415</v>
      </c>
      <c r="AQ30">
        <f>AME_2030!AQ30</f>
        <v>0</v>
      </c>
      <c r="AR30">
        <f>AME_2030!AR30</f>
        <v>0</v>
      </c>
      <c r="AS30">
        <f>AME_2030!AS30</f>
        <v>222.00291020112419</v>
      </c>
      <c r="AT30">
        <f>AME_2030!AT30</f>
        <v>2390.6095228943491</v>
      </c>
      <c r="AU30">
        <f>AME_2030!AU30</f>
        <v>0</v>
      </c>
      <c r="AW30">
        <f t="shared" si="1"/>
        <v>1.9268078437730317E-3</v>
      </c>
    </row>
    <row r="31" spans="1:49" x14ac:dyDescent="0.25">
      <c r="A31" s="146"/>
      <c r="B31" s="1" t="s">
        <v>29</v>
      </c>
      <c r="C31" s="1">
        <v>27</v>
      </c>
      <c r="D31" s="1" t="s">
        <v>66</v>
      </c>
      <c r="E31">
        <v>11.056681998713049</v>
      </c>
      <c r="F31">
        <v>25.585746181871912</v>
      </c>
      <c r="G31">
        <v>8.8486893996510059</v>
      </c>
      <c r="H31">
        <v>1.016616095034637</v>
      </c>
      <c r="I31">
        <v>8.584995444788138</v>
      </c>
      <c r="J31">
        <v>13.002428244009</v>
      </c>
      <c r="K31">
        <v>8.2730948719502609E-2</v>
      </c>
      <c r="L31">
        <v>14.13090771202226</v>
      </c>
      <c r="M31">
        <v>25.069945280038588</v>
      </c>
      <c r="N31">
        <v>18.450546485910479</v>
      </c>
      <c r="O31">
        <v>6.7413600082355263</v>
      </c>
      <c r="P31">
        <v>29.83052033075845</v>
      </c>
      <c r="Q31">
        <v>67.306512045247516</v>
      </c>
      <c r="R31">
        <v>3.0186238373826</v>
      </c>
      <c r="S31">
        <v>0</v>
      </c>
      <c r="T31">
        <v>9.001131690330741</v>
      </c>
      <c r="U31">
        <v>0</v>
      </c>
      <c r="V31">
        <v>0</v>
      </c>
      <c r="W31">
        <v>179.82587227685971</v>
      </c>
      <c r="X31">
        <v>32.555207615419548</v>
      </c>
      <c r="Y31">
        <v>0</v>
      </c>
      <c r="Z31">
        <v>2.8517000042507821</v>
      </c>
      <c r="AA31">
        <v>0.21931262196681589</v>
      </c>
      <c r="AB31">
        <v>378.39783856741929</v>
      </c>
      <c r="AC31">
        <v>6.3401466188103344E-6</v>
      </c>
      <c r="AD31">
        <v>2.1630868002456428E-5</v>
      </c>
      <c r="AE31">
        <v>5.2954569513573042E-5</v>
      </c>
      <c r="AF31">
        <v>8.9045794176842997E-6</v>
      </c>
      <c r="AG31">
        <v>0</v>
      </c>
      <c r="AH31">
        <v>5.0530289365050072E-4</v>
      </c>
      <c r="AI31">
        <v>2.2552814762919222E-5</v>
      </c>
      <c r="AJ31">
        <v>8.3766891389202101E-3</v>
      </c>
      <c r="AK31">
        <v>0</v>
      </c>
      <c r="AL31">
        <v>1.3656784356460881E-5</v>
      </c>
      <c r="AM31">
        <v>4.2529199410561098</v>
      </c>
      <c r="AN31">
        <v>0</v>
      </c>
      <c r="AO31">
        <v>2.093167803548911E-5</v>
      </c>
      <c r="AP31">
        <f>AME_2030!AP31</f>
        <v>855.82395377402599</v>
      </c>
      <c r="AQ31">
        <f>AME_2030!AQ31</f>
        <v>0</v>
      </c>
      <c r="AR31">
        <f>AME_2030!AR31</f>
        <v>0</v>
      </c>
      <c r="AS31">
        <f>AME_2030!AS31</f>
        <v>149.3693823535323</v>
      </c>
      <c r="AT31">
        <f>AME_2030!AT31</f>
        <v>1845.0326518207171</v>
      </c>
      <c r="AU31">
        <f>AME_2030!AU31</f>
        <v>0</v>
      </c>
      <c r="AW31">
        <f t="shared" si="1"/>
        <v>3.6117155098380684E-4</v>
      </c>
    </row>
    <row r="32" spans="1:49" x14ac:dyDescent="0.25">
      <c r="A32" s="146"/>
      <c r="B32" s="1" t="s">
        <v>30</v>
      </c>
      <c r="C32" s="1">
        <v>28</v>
      </c>
      <c r="D32" s="1" t="s">
        <v>67</v>
      </c>
      <c r="E32">
        <v>11.62146705513155</v>
      </c>
      <c r="F32">
        <v>26.818135405896971</v>
      </c>
      <c r="G32">
        <v>9.2609592624296493</v>
      </c>
      <c r="H32">
        <v>1.0815516135678731</v>
      </c>
      <c r="I32">
        <v>9.0307190103969663</v>
      </c>
      <c r="J32">
        <v>13.669502667708169</v>
      </c>
      <c r="K32">
        <v>9.8152127702239009E-2</v>
      </c>
      <c r="L32">
        <v>14.792261816018369</v>
      </c>
      <c r="M32">
        <v>16.760243170998979</v>
      </c>
      <c r="N32">
        <v>19.46725407891239</v>
      </c>
      <c r="O32">
        <v>7.1285587643680373</v>
      </c>
      <c r="P32">
        <v>31.312772211688319</v>
      </c>
      <c r="Q32">
        <v>16.21863832698449</v>
      </c>
      <c r="R32">
        <v>3.178442553565489</v>
      </c>
      <c r="S32">
        <v>0</v>
      </c>
      <c r="T32">
        <v>9.455179070541929</v>
      </c>
      <c r="U32">
        <v>0</v>
      </c>
      <c r="V32">
        <v>0</v>
      </c>
      <c r="W32">
        <v>79.146680876486158</v>
      </c>
      <c r="X32">
        <v>34.145635148711037</v>
      </c>
      <c r="Y32">
        <v>0</v>
      </c>
      <c r="Z32">
        <v>3.0279547994513769</v>
      </c>
      <c r="AA32">
        <v>0.2295764365451736</v>
      </c>
      <c r="AB32">
        <v>47.183565067299078</v>
      </c>
      <c r="AC32">
        <v>6.6556307474497111E-6</v>
      </c>
      <c r="AD32">
        <v>2.2707127459282401E-5</v>
      </c>
      <c r="AE32">
        <v>5.5586567614397487E-5</v>
      </c>
      <c r="AF32">
        <v>9.3503071213969382E-6</v>
      </c>
      <c r="AG32">
        <v>0</v>
      </c>
      <c r="AH32">
        <v>5.3037094162594275E-4</v>
      </c>
      <c r="AI32">
        <v>2.367015690878593E-5</v>
      </c>
      <c r="AJ32">
        <v>4.883658067877255E-3</v>
      </c>
      <c r="AK32">
        <v>0</v>
      </c>
      <c r="AL32">
        <v>1.4338417760509429E-5</v>
      </c>
      <c r="AM32">
        <v>4.3030071685559266</v>
      </c>
      <c r="AN32">
        <v>0</v>
      </c>
      <c r="AO32">
        <v>2.1977605619357499E-5</v>
      </c>
      <c r="AP32">
        <f>AME_2030!AP32</f>
        <v>100.5120392558173</v>
      </c>
      <c r="AQ32">
        <f>AME_2030!AQ32</f>
        <v>0</v>
      </c>
      <c r="AR32">
        <f>AME_2030!AR32</f>
        <v>0</v>
      </c>
      <c r="AS32">
        <f>AME_2030!AS32</f>
        <v>11.564099161864579</v>
      </c>
      <c r="AT32">
        <f>AME_2030!AT32</f>
        <v>470.01196336546479</v>
      </c>
      <c r="AU32">
        <f>AME_2030!AU32</f>
        <v>0</v>
      </c>
      <c r="AW32">
        <f t="shared" si="1"/>
        <v>3.7836855341613255E-4</v>
      </c>
    </row>
    <row r="33" spans="1:49" x14ac:dyDescent="0.25">
      <c r="A33" s="146"/>
      <c r="B33" s="1" t="s">
        <v>31</v>
      </c>
      <c r="C33" s="1">
        <v>29</v>
      </c>
      <c r="D33" s="1" t="s">
        <v>68</v>
      </c>
      <c r="E33">
        <v>2.0023876548391089</v>
      </c>
      <c r="F33">
        <v>2.580523162986919</v>
      </c>
      <c r="G33">
        <v>1.596702662731593</v>
      </c>
      <c r="H33">
        <v>0.1877622388543245</v>
      </c>
      <c r="I33">
        <v>1.560739909734866</v>
      </c>
      <c r="J33">
        <v>2.3416515448043702</v>
      </c>
      <c r="K33">
        <v>1.621861826841188E-2</v>
      </c>
      <c r="L33">
        <v>1.3591732237995429E-4</v>
      </c>
      <c r="M33">
        <v>1.9065477689300661</v>
      </c>
      <c r="N33">
        <v>3.367460448907968</v>
      </c>
      <c r="O33">
        <v>1.234238871116746</v>
      </c>
      <c r="P33">
        <v>5.4030277040852859</v>
      </c>
      <c r="Q33">
        <v>1.452270204358121E-3</v>
      </c>
      <c r="R33">
        <v>0.54839301725756484</v>
      </c>
      <c r="S33">
        <v>0</v>
      </c>
      <c r="T33">
        <v>1.630429244800885</v>
      </c>
      <c r="U33">
        <v>0</v>
      </c>
      <c r="V33">
        <v>0</v>
      </c>
      <c r="W33">
        <v>8.7927941336918725</v>
      </c>
      <c r="X33">
        <v>1.438787371874666</v>
      </c>
      <c r="Y33">
        <v>0</v>
      </c>
      <c r="Z33">
        <v>0.52231671290598447</v>
      </c>
      <c r="AA33">
        <v>1.5917569449546699E-6</v>
      </c>
      <c r="AB33">
        <v>0</v>
      </c>
      <c r="AC33">
        <v>0</v>
      </c>
      <c r="AD33">
        <v>0</v>
      </c>
      <c r="AE33">
        <v>0</v>
      </c>
      <c r="AF33">
        <v>0</v>
      </c>
      <c r="AG33">
        <v>0</v>
      </c>
      <c r="AH33">
        <v>0</v>
      </c>
      <c r="AI33">
        <v>0</v>
      </c>
      <c r="AJ33">
        <v>1.09544155970148E-3</v>
      </c>
      <c r="AK33">
        <v>0</v>
      </c>
      <c r="AL33">
        <v>0</v>
      </c>
      <c r="AM33">
        <v>0.68109749373129858</v>
      </c>
      <c r="AN33">
        <v>0</v>
      </c>
      <c r="AO33">
        <v>0</v>
      </c>
      <c r="AP33">
        <f>AME_2030!AP33</f>
        <v>0</v>
      </c>
      <c r="AQ33">
        <f>AME_2030!AQ33</f>
        <v>0</v>
      </c>
      <c r="AR33">
        <f>AME_2030!AR33</f>
        <v>0</v>
      </c>
      <c r="AS33">
        <f>AME_2030!AS33</f>
        <v>4.585592259332813E-2</v>
      </c>
      <c r="AT33">
        <f>AME_2030!AT33</f>
        <v>35.859619702958639</v>
      </c>
      <c r="AU33">
        <f>AME_2030!AU33</f>
        <v>0</v>
      </c>
      <c r="AW33">
        <f t="shared" si="1"/>
        <v>4.1557219273209674E-7</v>
      </c>
    </row>
    <row r="34" spans="1:49" x14ac:dyDescent="0.25">
      <c r="A34" s="146"/>
      <c r="B34" s="1" t="s">
        <v>32</v>
      </c>
      <c r="C34" s="1">
        <v>30</v>
      </c>
      <c r="D34" s="1" t="s">
        <v>69</v>
      </c>
      <c r="E34">
        <v>39.205634249716198</v>
      </c>
      <c r="F34">
        <v>123.1381289040154</v>
      </c>
      <c r="G34">
        <v>31.2943606540919</v>
      </c>
      <c r="H34">
        <v>3.6005761020960731</v>
      </c>
      <c r="I34">
        <v>30.342462502197531</v>
      </c>
      <c r="J34">
        <v>46.267158551571882</v>
      </c>
      <c r="K34">
        <v>0.3128705685704597</v>
      </c>
      <c r="L34">
        <v>113.72412311266891</v>
      </c>
      <c r="M34">
        <v>106.0808164515434</v>
      </c>
      <c r="N34">
        <v>65.342835067584318</v>
      </c>
      <c r="O34">
        <v>23.90467802498571</v>
      </c>
      <c r="P34">
        <v>105.6276189838279</v>
      </c>
      <c r="Q34">
        <v>107.9883130080526</v>
      </c>
      <c r="R34">
        <v>10.709468765040331</v>
      </c>
      <c r="S34">
        <v>0</v>
      </c>
      <c r="T34">
        <v>31.910017366543869</v>
      </c>
      <c r="U34">
        <v>0</v>
      </c>
      <c r="V34">
        <v>0</v>
      </c>
      <c r="W34">
        <v>420.45974242923182</v>
      </c>
      <c r="X34">
        <v>211.87940824089151</v>
      </c>
      <c r="Y34">
        <v>5.8154664458055498E-5</v>
      </c>
      <c r="Z34">
        <v>42.702754961415607</v>
      </c>
      <c r="AA34">
        <v>1.765247729590196</v>
      </c>
      <c r="AB34">
        <v>605.7199122954778</v>
      </c>
      <c r="AC34">
        <v>4.081396868954434E-5</v>
      </c>
      <c r="AD34">
        <v>1.3926342133231489E-4</v>
      </c>
      <c r="AE34">
        <v>3.4148182319251787E-4</v>
      </c>
      <c r="AF34">
        <v>5.6802321307144583E-5</v>
      </c>
      <c r="AG34">
        <v>0</v>
      </c>
      <c r="AH34">
        <v>3.2677479823757529E-3</v>
      </c>
      <c r="AI34">
        <v>1.482975172420538E-4</v>
      </c>
      <c r="AJ34">
        <v>9.2648741839008522E-3</v>
      </c>
      <c r="AK34">
        <v>0</v>
      </c>
      <c r="AL34">
        <v>8.7505019274597973E-5</v>
      </c>
      <c r="AM34">
        <v>15.332796616054249</v>
      </c>
      <c r="AN34">
        <v>0</v>
      </c>
      <c r="AO34">
        <v>1.3388358116094549E-4</v>
      </c>
      <c r="AP34">
        <f>AME_2030!AP34</f>
        <v>1331.693236132603</v>
      </c>
      <c r="AQ34">
        <f>AME_2030!AQ34</f>
        <v>0</v>
      </c>
      <c r="AR34">
        <f>AME_2030!AR34</f>
        <v>0</v>
      </c>
      <c r="AS34">
        <f>AME_2030!AS34</f>
        <v>182.9443907233323</v>
      </c>
      <c r="AT34">
        <f>AME_2030!AT34</f>
        <v>3651.9600902655861</v>
      </c>
      <c r="AU34">
        <f>AME_2030!AU34</f>
        <v>0</v>
      </c>
      <c r="AW34">
        <f t="shared" si="1"/>
        <v>2.8977040193896692E-3</v>
      </c>
    </row>
    <row r="35" spans="1:49" x14ac:dyDescent="0.25">
      <c r="A35" s="146"/>
      <c r="B35" s="1" t="s">
        <v>33</v>
      </c>
      <c r="C35" s="1">
        <v>31</v>
      </c>
      <c r="D35" s="1" t="s">
        <v>70</v>
      </c>
      <c r="E35">
        <v>6.7493275450438182</v>
      </c>
      <c r="F35">
        <v>15.68230747908291</v>
      </c>
      <c r="G35">
        <v>5.4252867735486987</v>
      </c>
      <c r="H35">
        <v>0.62483323529116774</v>
      </c>
      <c r="I35">
        <v>5.2642059573283939</v>
      </c>
      <c r="J35">
        <v>7.9670122416715063</v>
      </c>
      <c r="K35">
        <v>4.7889524243702762E-2</v>
      </c>
      <c r="L35">
        <v>8.6518637044486209</v>
      </c>
      <c r="M35">
        <v>15.358587842263431</v>
      </c>
      <c r="N35">
        <v>11.330556247521271</v>
      </c>
      <c r="O35">
        <v>4.0789121121925236</v>
      </c>
      <c r="P35">
        <v>18.262863333177179</v>
      </c>
      <c r="Q35">
        <v>9.4990359916807492</v>
      </c>
      <c r="R35">
        <v>1.8539282584331671</v>
      </c>
      <c r="S35">
        <v>0</v>
      </c>
      <c r="T35">
        <v>5.5254572365312171</v>
      </c>
      <c r="U35">
        <v>0</v>
      </c>
      <c r="V35">
        <v>0</v>
      </c>
      <c r="W35">
        <v>71.069481482063608</v>
      </c>
      <c r="X35">
        <v>19.964560896973762</v>
      </c>
      <c r="Y35">
        <v>0</v>
      </c>
      <c r="Z35">
        <v>1.755241431858523</v>
      </c>
      <c r="AA35">
        <v>0.13427729619896439</v>
      </c>
      <c r="AB35">
        <v>101.7487178073508</v>
      </c>
      <c r="AC35">
        <v>3.632624733990666E-6</v>
      </c>
      <c r="AD35">
        <v>1.239343224065493E-5</v>
      </c>
      <c r="AE35">
        <v>3.2490328661889109E-5</v>
      </c>
      <c r="AF35">
        <v>5.1050270776870167E-6</v>
      </c>
      <c r="AG35">
        <v>0</v>
      </c>
      <c r="AH35">
        <v>3.0996733100768911E-4</v>
      </c>
      <c r="AI35">
        <v>1.2916043120895959E-5</v>
      </c>
      <c r="AJ35">
        <v>1.0074295229082809E-3</v>
      </c>
      <c r="AK35">
        <v>0</v>
      </c>
      <c r="AL35">
        <v>7.8271707702870407E-6</v>
      </c>
      <c r="AM35">
        <v>2.510685127140337</v>
      </c>
      <c r="AN35">
        <v>0</v>
      </c>
      <c r="AO35">
        <v>1.199805987340365E-5</v>
      </c>
      <c r="AP35">
        <f>AME_2030!AP35</f>
        <v>241.34183116879032</v>
      </c>
      <c r="AQ35">
        <f>AME_2030!AQ35</f>
        <v>0</v>
      </c>
      <c r="AR35">
        <f>AME_2030!AR35</f>
        <v>0</v>
      </c>
      <c r="AS35">
        <f>AME_2030!AS35</f>
        <v>52.669299943276521</v>
      </c>
      <c r="AT35">
        <f>AME_2030!AT35</f>
        <v>607.51756639565156</v>
      </c>
      <c r="AU35">
        <f>AME_2030!AU35</f>
        <v>0</v>
      </c>
      <c r="AW35">
        <f t="shared" si="1"/>
        <v>2.2106256123294551E-4</v>
      </c>
    </row>
    <row r="36" spans="1:49" x14ac:dyDescent="0.25">
      <c r="A36" s="146"/>
      <c r="B36" s="1" t="s">
        <v>34</v>
      </c>
      <c r="C36" s="1">
        <v>32</v>
      </c>
      <c r="D36" s="1" t="s">
        <v>71</v>
      </c>
      <c r="E36">
        <v>206.2868293445878</v>
      </c>
      <c r="F36">
        <v>626.9949495401479</v>
      </c>
      <c r="G36">
        <v>73.242547185460026</v>
      </c>
      <c r="H36">
        <v>59.343073685572747</v>
      </c>
      <c r="I36">
        <v>345.76344173293921</v>
      </c>
      <c r="J36">
        <v>174.10134129330001</v>
      </c>
      <c r="K36">
        <v>2.4159820703737278</v>
      </c>
      <c r="L36">
        <v>362.87607718837251</v>
      </c>
      <c r="M36">
        <v>496.72370844656842</v>
      </c>
      <c r="N36">
        <v>246.06898817212519</v>
      </c>
      <c r="O36">
        <v>100.088164368606</v>
      </c>
      <c r="P36">
        <v>707.64752754112942</v>
      </c>
      <c r="Q36">
        <v>590.69618353042335</v>
      </c>
      <c r="R36">
        <v>31.63401578090291</v>
      </c>
      <c r="S36">
        <v>0</v>
      </c>
      <c r="T36">
        <v>104.4323103621295</v>
      </c>
      <c r="U36">
        <v>0</v>
      </c>
      <c r="V36">
        <v>4.6888994013270251</v>
      </c>
      <c r="W36">
        <v>1713.455641708937</v>
      </c>
      <c r="X36">
        <v>822.15869461929503</v>
      </c>
      <c r="Y36">
        <v>0.116579836932963</v>
      </c>
      <c r="Z36">
        <v>189.46221834145609</v>
      </c>
      <c r="AA36">
        <v>5.6320675869350456</v>
      </c>
      <c r="AB36">
        <v>13348.74198569269</v>
      </c>
      <c r="AC36">
        <v>210.91421050052449</v>
      </c>
      <c r="AD36">
        <v>1274.089485084595</v>
      </c>
      <c r="AE36">
        <v>990.07114902858075</v>
      </c>
      <c r="AF36">
        <v>148.8208322639596</v>
      </c>
      <c r="AG36">
        <v>0.22240835911100701</v>
      </c>
      <c r="AH36">
        <v>969.94497524272083</v>
      </c>
      <c r="AI36">
        <v>453.47347317024202</v>
      </c>
      <c r="AJ36">
        <v>0.1732280532782218</v>
      </c>
      <c r="AK36">
        <v>0</v>
      </c>
      <c r="AL36">
        <v>3.3018003406905049E-4</v>
      </c>
      <c r="AM36">
        <v>122.2372376471769</v>
      </c>
      <c r="AN36">
        <v>0</v>
      </c>
      <c r="AO36">
        <v>6844.1097092392574</v>
      </c>
      <c r="AP36">
        <f>AME_2030!AP36</f>
        <v>8910.4243788099993</v>
      </c>
      <c r="AQ36">
        <f>AME_2030!AQ36</f>
        <v>0</v>
      </c>
      <c r="AR36">
        <f>AME_2030!AR36</f>
        <v>0</v>
      </c>
      <c r="AS36">
        <f>AME_2030!AS36</f>
        <v>0</v>
      </c>
      <c r="AT36">
        <f>AME_2030!AT36</f>
        <v>40137.052645009688</v>
      </c>
      <c r="AU36">
        <f>AME_2030!AU36</f>
        <v>0</v>
      </c>
      <c r="AW36">
        <f t="shared" si="1"/>
        <v>9.282148136279195E-3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f>AME_2030!AP37</f>
        <v>0</v>
      </c>
      <c r="AQ37">
        <f>AME_2030!AQ37</f>
        <v>0</v>
      </c>
      <c r="AR37">
        <f>AME_2030!AR37</f>
        <v>0</v>
      </c>
      <c r="AS37">
        <f>AME_2030!AS37</f>
        <v>0</v>
      </c>
      <c r="AT37">
        <f>AME_2030!AT37</f>
        <v>0</v>
      </c>
      <c r="AU37">
        <f>AME_2030!AU37</f>
        <v>0</v>
      </c>
      <c r="AW37">
        <f t="shared" si="1"/>
        <v>0</v>
      </c>
    </row>
    <row r="38" spans="1:49" x14ac:dyDescent="0.25">
      <c r="A38" s="146"/>
      <c r="B38" s="1" t="s">
        <v>36</v>
      </c>
      <c r="C38" s="1">
        <v>34</v>
      </c>
      <c r="D38" s="1" t="s">
        <v>73</v>
      </c>
      <c r="E38">
        <v>1.9695035528674729</v>
      </c>
      <c r="F38">
        <v>3.6314738437226781</v>
      </c>
      <c r="G38">
        <v>0</v>
      </c>
      <c r="H38">
        <v>0</v>
      </c>
      <c r="I38">
        <v>0</v>
      </c>
      <c r="J38">
        <v>1.433351305682936E-2</v>
      </c>
      <c r="K38">
        <v>0</v>
      </c>
      <c r="L38">
        <v>1.213397486181972E-3</v>
      </c>
      <c r="M38">
        <v>1.525271143386E-5</v>
      </c>
      <c r="N38">
        <v>0</v>
      </c>
      <c r="O38">
        <v>0</v>
      </c>
      <c r="P38">
        <v>5.0732626750227706E-3</v>
      </c>
      <c r="Q38">
        <v>4.502046809202547E-3</v>
      </c>
      <c r="R38">
        <v>0</v>
      </c>
      <c r="S38">
        <v>0</v>
      </c>
      <c r="T38">
        <v>0.98906617519137419</v>
      </c>
      <c r="U38">
        <v>0</v>
      </c>
      <c r="V38">
        <v>0</v>
      </c>
      <c r="W38">
        <v>9.4471867532398939</v>
      </c>
      <c r="X38">
        <v>3.759293690961659</v>
      </c>
      <c r="Y38">
        <v>0</v>
      </c>
      <c r="Z38">
        <v>1.6928508669201539E-6</v>
      </c>
      <c r="AA38">
        <v>0</v>
      </c>
      <c r="AB38">
        <v>15.542411379606561</v>
      </c>
      <c r="AC38">
        <v>0</v>
      </c>
      <c r="AD38">
        <v>2.4999159449979499E-6</v>
      </c>
      <c r="AE38">
        <v>6.1188766636569187E-6</v>
      </c>
      <c r="AF38">
        <v>1.030238963389313E-6</v>
      </c>
      <c r="AG38">
        <v>0</v>
      </c>
      <c r="AH38">
        <v>5.8367808212986227E-5</v>
      </c>
      <c r="AI38">
        <v>2.6044577724987812E-6</v>
      </c>
      <c r="AJ38">
        <v>1.247938355979074E-4</v>
      </c>
      <c r="AK38">
        <v>0</v>
      </c>
      <c r="AL38">
        <v>1.579231242525399E-6</v>
      </c>
      <c r="AM38">
        <v>0.46434452229295842</v>
      </c>
      <c r="AN38">
        <v>0</v>
      </c>
      <c r="AO38">
        <v>218.0078866825562</v>
      </c>
      <c r="AP38">
        <f>AME_2030!AP38</f>
        <v>0</v>
      </c>
      <c r="AQ38">
        <f>AME_2030!AQ38</f>
        <v>0</v>
      </c>
      <c r="AR38">
        <f>AME_2030!AR38</f>
        <v>0</v>
      </c>
      <c r="AS38">
        <f>AME_2030!AS38</f>
        <v>0</v>
      </c>
      <c r="AT38">
        <f>AME_2030!AT38</f>
        <v>253.83650276039279</v>
      </c>
      <c r="AU38">
        <f>AME_2030!AU38</f>
        <v>0</v>
      </c>
      <c r="AW38">
        <f t="shared" si="1"/>
        <v>3.0832685598982622E-8</v>
      </c>
    </row>
    <row r="39" spans="1:49" x14ac:dyDescent="0.25">
      <c r="A39" s="146"/>
      <c r="B39" s="1" t="s">
        <v>37</v>
      </c>
      <c r="C39" s="1">
        <v>35</v>
      </c>
      <c r="D39" s="1" t="s">
        <v>74</v>
      </c>
      <c r="E39">
        <v>45.002016504219348</v>
      </c>
      <c r="F39">
        <v>359.54049095162048</v>
      </c>
      <c r="G39">
        <v>318.58943203292188</v>
      </c>
      <c r="H39">
        <v>36.523112592402377</v>
      </c>
      <c r="I39">
        <v>378.55474443864182</v>
      </c>
      <c r="J39">
        <v>366.77594659195779</v>
      </c>
      <c r="K39">
        <v>1.4261144490160691</v>
      </c>
      <c r="L39">
        <v>26.1866404786808</v>
      </c>
      <c r="M39">
        <v>553.08979163336312</v>
      </c>
      <c r="N39">
        <v>2749.038594786964</v>
      </c>
      <c r="O39">
        <v>599.62727617570727</v>
      </c>
      <c r="P39">
        <v>1856.522701366865</v>
      </c>
      <c r="Q39">
        <v>818.18586045088171</v>
      </c>
      <c r="R39">
        <v>44.996625460380407</v>
      </c>
      <c r="S39">
        <v>0</v>
      </c>
      <c r="T39">
        <v>15.767845237213511</v>
      </c>
      <c r="U39">
        <v>30.993904321453559</v>
      </c>
      <c r="V39">
        <v>50.226057225475053</v>
      </c>
      <c r="W39">
        <v>4091.9473746196481</v>
      </c>
      <c r="X39">
        <v>1828.562927565182</v>
      </c>
      <c r="Y39">
        <v>0.6035720276359462</v>
      </c>
      <c r="Z39">
        <v>499.51004227929337</v>
      </c>
      <c r="AA39">
        <v>0.39755223392391797</v>
      </c>
      <c r="AB39">
        <v>88.064077523826938</v>
      </c>
      <c r="AC39">
        <v>4.8253368202424013E-2</v>
      </c>
      <c r="AD39">
        <v>0.31007515958010551</v>
      </c>
      <c r="AE39">
        <v>0.92054347066542319</v>
      </c>
      <c r="AF39">
        <v>0.28475758328856238</v>
      </c>
      <c r="AG39">
        <v>6.4564865274838027E-4</v>
      </c>
      <c r="AH39">
        <v>3.8356552803591302</v>
      </c>
      <c r="AI39">
        <v>0.102753654223977</v>
      </c>
      <c r="AJ39">
        <v>89.365394019869299</v>
      </c>
      <c r="AK39">
        <v>0</v>
      </c>
      <c r="AL39">
        <v>0.52966964408135475</v>
      </c>
      <c r="AM39">
        <v>1080.3580575563881</v>
      </c>
      <c r="AN39">
        <v>0</v>
      </c>
      <c r="AO39">
        <v>1.187201605904465</v>
      </c>
      <c r="AP39">
        <f>AME_2030!AP39</f>
        <v>5368.1385446655404</v>
      </c>
      <c r="AQ39">
        <f>AME_2030!AQ39</f>
        <v>0</v>
      </c>
      <c r="AR39">
        <f>AME_2030!AR39</f>
        <v>343.15004225017771</v>
      </c>
      <c r="AS39">
        <f>AME_2030!AS39</f>
        <v>423.19853829305441</v>
      </c>
      <c r="AT39">
        <f>AME_2030!AT39</f>
        <v>22071.562833147262</v>
      </c>
      <c r="AU39">
        <f>AME_2030!AU39</f>
        <v>0</v>
      </c>
      <c r="AW39">
        <f t="shared" si="1"/>
        <v>7.0164591644765917E-4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f>AME_2030!AP40</f>
        <v>0</v>
      </c>
      <c r="AQ40">
        <f>AME_2030!AQ40</f>
        <v>0</v>
      </c>
      <c r="AR40">
        <f>AME_2030!AR40</f>
        <v>0</v>
      </c>
      <c r="AS40">
        <f>AME_2030!AS40</f>
        <v>0</v>
      </c>
      <c r="AT40">
        <f>AME_2030!AT40</f>
        <v>0</v>
      </c>
      <c r="AU40">
        <f>AME_2030!AU40</f>
        <v>0</v>
      </c>
      <c r="AW40">
        <f t="shared" si="1"/>
        <v>0</v>
      </c>
    </row>
    <row r="41" spans="1:49" x14ac:dyDescent="0.25">
      <c r="A41" s="146"/>
      <c r="B41" s="1" t="s">
        <v>39</v>
      </c>
      <c r="C41" s="1">
        <v>37</v>
      </c>
      <c r="D41" s="1" t="s">
        <v>76</v>
      </c>
      <c r="E41">
        <v>0.73508944439749124</v>
      </c>
      <c r="F41">
        <v>0</v>
      </c>
      <c r="G41">
        <v>0</v>
      </c>
      <c r="H41">
        <v>0</v>
      </c>
      <c r="I41">
        <v>0</v>
      </c>
      <c r="J41">
        <v>7.098824915989824</v>
      </c>
      <c r="K41">
        <v>3.3315539493720698E-4</v>
      </c>
      <c r="L41">
        <v>0.60818058855740853</v>
      </c>
      <c r="M41">
        <v>7.6654116484050159E-3</v>
      </c>
      <c r="N41">
        <v>0</v>
      </c>
      <c r="O41">
        <v>0</v>
      </c>
      <c r="P41">
        <v>2.5466985154181709</v>
      </c>
      <c r="Q41">
        <v>2.2086312774233412</v>
      </c>
      <c r="R41">
        <v>0</v>
      </c>
      <c r="S41">
        <v>0</v>
      </c>
      <c r="T41">
        <v>214.7320916760263</v>
      </c>
      <c r="U41">
        <v>0</v>
      </c>
      <c r="V41">
        <v>0</v>
      </c>
      <c r="W41">
        <v>3684.5875093099539</v>
      </c>
      <c r="X41">
        <v>1945.103893595787</v>
      </c>
      <c r="Y41">
        <v>0</v>
      </c>
      <c r="Z41">
        <v>8.879816879868084E-4</v>
      </c>
      <c r="AA41">
        <v>8.0608093152598204E-4</v>
      </c>
      <c r="AB41">
        <v>5402.8867756757063</v>
      </c>
      <c r="AC41">
        <v>3.644662366562356E-4</v>
      </c>
      <c r="AD41">
        <v>1.243617121811588E-3</v>
      </c>
      <c r="AE41">
        <v>3.0495260200417858E-3</v>
      </c>
      <c r="AF41">
        <v>5.071410204972221E-4</v>
      </c>
      <c r="AG41">
        <v>2.3441139200301051E-6</v>
      </c>
      <c r="AH41">
        <v>2.91836649849288E-2</v>
      </c>
      <c r="AI41">
        <v>1.324469976251611E-3</v>
      </c>
      <c r="AJ41">
        <v>6.1553815209811062E-2</v>
      </c>
      <c r="AK41">
        <v>0</v>
      </c>
      <c r="AL41">
        <v>7.8133561342258006E-4</v>
      </c>
      <c r="AM41">
        <v>165.09095554059709</v>
      </c>
      <c r="AN41">
        <v>0</v>
      </c>
      <c r="AO41">
        <v>1.195406048063992E-3</v>
      </c>
      <c r="AP41">
        <f>AME_2030!AP41</f>
        <v>0</v>
      </c>
      <c r="AQ41">
        <f>AME_2030!AQ41</f>
        <v>0</v>
      </c>
      <c r="AR41">
        <f>AME_2030!AR41</f>
        <v>0</v>
      </c>
      <c r="AS41">
        <f>AME_2030!AS41</f>
        <v>0</v>
      </c>
      <c r="AT41">
        <f>AME_2030!AT41</f>
        <v>11425.70754895587</v>
      </c>
      <c r="AU41">
        <f>AME_2030!AU41</f>
        <v>0</v>
      </c>
      <c r="AW41">
        <f t="shared" si="1"/>
        <v>1.5462462353518304E-5</v>
      </c>
    </row>
    <row r="42" spans="1:49" x14ac:dyDescent="0.25">
      <c r="A42" s="146" t="s">
        <v>79</v>
      </c>
      <c r="B42" s="1" t="s">
        <v>3</v>
      </c>
      <c r="C42" s="1" t="s">
        <v>3</v>
      </c>
      <c r="D42" s="1" t="s">
        <v>40</v>
      </c>
      <c r="E42">
        <v>2666.904420557802</v>
      </c>
      <c r="F42">
        <v>3309.7362804382719</v>
      </c>
      <c r="G42">
        <v>7.8333281358535534E-5</v>
      </c>
      <c r="H42">
        <v>7.7133647120179719E-6</v>
      </c>
      <c r="I42">
        <v>2.3951873264845502E-6</v>
      </c>
      <c r="J42">
        <v>1.4271628666823719</v>
      </c>
      <c r="K42">
        <v>7.2792638364113464E-4</v>
      </c>
      <c r="L42">
        <v>0.83077157406971858</v>
      </c>
      <c r="M42">
        <v>3.419684933512817</v>
      </c>
      <c r="N42">
        <v>6.9283930504704391E-6</v>
      </c>
      <c r="O42">
        <v>5.4194280514988401E-6</v>
      </c>
      <c r="P42">
        <v>51.966882893812397</v>
      </c>
      <c r="Q42">
        <v>2.2288892406764921E-2</v>
      </c>
      <c r="R42">
        <v>2.3123876089058831E-3</v>
      </c>
      <c r="S42">
        <v>0</v>
      </c>
      <c r="T42">
        <v>2.6734283497739469E-2</v>
      </c>
      <c r="U42">
        <v>7.9707845500970033E-5</v>
      </c>
      <c r="V42">
        <v>3.551068721693309E-4</v>
      </c>
      <c r="W42">
        <v>64.3077501857328</v>
      </c>
      <c r="X42">
        <v>8.7873236779693169</v>
      </c>
      <c r="Y42">
        <v>0</v>
      </c>
      <c r="Z42">
        <v>9.1456444423153652E-4</v>
      </c>
      <c r="AA42">
        <v>1.285509301195125E-2</v>
      </c>
      <c r="AB42">
        <v>7.6141781986762433E-4</v>
      </c>
      <c r="AC42">
        <v>0</v>
      </c>
      <c r="AD42">
        <v>2.445595963032799E-6</v>
      </c>
      <c r="AE42">
        <v>1.239538557518255E-5</v>
      </c>
      <c r="AF42">
        <v>1.6293278798228911E-6</v>
      </c>
      <c r="AG42">
        <v>0</v>
      </c>
      <c r="AH42">
        <v>1.2350124109322319E-4</v>
      </c>
      <c r="AI42">
        <v>7.3778099731058858E-5</v>
      </c>
      <c r="AJ42">
        <v>4.6457401322302872E-4</v>
      </c>
      <c r="AK42">
        <v>0</v>
      </c>
      <c r="AL42">
        <v>2.0400271002277909E-6</v>
      </c>
      <c r="AM42">
        <v>0.1440389270635066</v>
      </c>
      <c r="AN42">
        <v>0</v>
      </c>
      <c r="AO42">
        <v>6.7372546960398582E-5</v>
      </c>
      <c r="AP42">
        <f>AME_2030!AP42</f>
        <v>12129.073127635729</v>
      </c>
      <c r="AQ42">
        <f>AME_2030!AQ42</f>
        <v>0</v>
      </c>
      <c r="AR42">
        <f>AME_2030!AR42</f>
        <v>170.52490029970136</v>
      </c>
      <c r="AS42">
        <f>AME_2030!AS42</f>
        <v>0</v>
      </c>
      <c r="AT42">
        <f>AME_2030!AT42</f>
        <v>0</v>
      </c>
      <c r="AU42">
        <f>AME_2030!AU42</f>
        <v>18407.19022189614</v>
      </c>
      <c r="AW42">
        <f t="shared" si="1"/>
        <v>2.1128577374804893E-5</v>
      </c>
    </row>
    <row r="43" spans="1:49" x14ac:dyDescent="0.25">
      <c r="A43" s="146"/>
      <c r="B43" s="1" t="s">
        <v>4</v>
      </c>
      <c r="C43" s="1" t="s">
        <v>4</v>
      </c>
      <c r="D43" s="1" t="s">
        <v>41</v>
      </c>
      <c r="E43">
        <v>1121.60653631578</v>
      </c>
      <c r="F43">
        <v>8389.2304606316266</v>
      </c>
      <c r="G43">
        <v>60.233698467797083</v>
      </c>
      <c r="H43">
        <v>0.69872958246558414</v>
      </c>
      <c r="I43">
        <v>26.886945635045631</v>
      </c>
      <c r="J43">
        <v>80.634528637014768</v>
      </c>
      <c r="K43">
        <v>1.414848369005187E-2</v>
      </c>
      <c r="L43">
        <v>397.48333841058661</v>
      </c>
      <c r="M43">
        <v>528.78839814521211</v>
      </c>
      <c r="N43">
        <v>41.744954167544371</v>
      </c>
      <c r="O43">
        <v>0.50732522043106199</v>
      </c>
      <c r="P43">
        <v>342.20711689883723</v>
      </c>
      <c r="Q43">
        <v>322.7017214368646</v>
      </c>
      <c r="R43">
        <v>6.1134132683800821</v>
      </c>
      <c r="S43">
        <v>0</v>
      </c>
      <c r="T43">
        <v>18.862750540777451</v>
      </c>
      <c r="U43">
        <v>13.52721317650621</v>
      </c>
      <c r="V43">
        <v>80.732825962148183</v>
      </c>
      <c r="W43">
        <v>6639.6662385438667</v>
      </c>
      <c r="X43">
        <v>1552.6897425913701</v>
      </c>
      <c r="Y43">
        <v>1.055501329917051E-2</v>
      </c>
      <c r="Z43">
        <v>20.317210025496909</v>
      </c>
      <c r="AA43">
        <v>6.1671580001677198</v>
      </c>
      <c r="AB43">
        <v>3.528881527051241</v>
      </c>
      <c r="AC43">
        <v>0.28942727347250502</v>
      </c>
      <c r="AD43">
        <v>3.5458343451127949</v>
      </c>
      <c r="AE43">
        <v>3.3272566977279121</v>
      </c>
      <c r="AF43">
        <v>3.8349882213993612E-4</v>
      </c>
      <c r="AG43">
        <v>0</v>
      </c>
      <c r="AH43">
        <v>4.5682178118020653E-2</v>
      </c>
      <c r="AI43">
        <v>0.53764909266695937</v>
      </c>
      <c r="AJ43">
        <v>15.86771066056982</v>
      </c>
      <c r="AK43">
        <v>0</v>
      </c>
      <c r="AL43">
        <v>0.1021375826760989</v>
      </c>
      <c r="AM43">
        <v>7.1505234097169463</v>
      </c>
      <c r="AN43">
        <v>0</v>
      </c>
      <c r="AO43">
        <v>12.811820929113169</v>
      </c>
      <c r="AP43">
        <f>AME_2030!AP43</f>
        <v>28992.337304933961</v>
      </c>
      <c r="AQ43">
        <f>AME_2030!AQ43</f>
        <v>0</v>
      </c>
      <c r="AR43">
        <f>AME_2030!AR43</f>
        <v>0</v>
      </c>
      <c r="AS43">
        <f>AME_2030!AS43</f>
        <v>0</v>
      </c>
      <c r="AT43">
        <f>AME_2030!AT43</f>
        <v>0</v>
      </c>
      <c r="AU43">
        <f>AME_2030!AU43</f>
        <v>48690.369621283913</v>
      </c>
      <c r="AW43">
        <f t="shared" si="1"/>
        <v>1.0100494833198409E-2</v>
      </c>
    </row>
    <row r="44" spans="1:49" x14ac:dyDescent="0.25">
      <c r="A44" s="146"/>
      <c r="B44" s="1" t="s">
        <v>5</v>
      </c>
      <c r="C44" s="1" t="s">
        <v>5</v>
      </c>
      <c r="D44" s="1" t="s">
        <v>42</v>
      </c>
      <c r="E44">
        <v>94.977014311933573</v>
      </c>
      <c r="F44">
        <v>66.243609314208811</v>
      </c>
      <c r="G44">
        <v>719.25554761850265</v>
      </c>
      <c r="H44">
        <v>1.123600745766127</v>
      </c>
      <c r="I44">
        <v>7.3158450484113029</v>
      </c>
      <c r="J44">
        <v>8.1717710477753176</v>
      </c>
      <c r="K44">
        <v>7.292353463147154E-3</v>
      </c>
      <c r="L44">
        <v>10.801860732611621</v>
      </c>
      <c r="M44">
        <v>9.6683133159000221</v>
      </c>
      <c r="N44">
        <v>1.004118942772896</v>
      </c>
      <c r="O44">
        <v>0.29423700424477173</v>
      </c>
      <c r="P44">
        <v>871.13775805542355</v>
      </c>
      <c r="Q44">
        <v>119.28731063563519</v>
      </c>
      <c r="R44">
        <v>8.3226842960451186E-2</v>
      </c>
      <c r="S44">
        <v>0</v>
      </c>
      <c r="T44">
        <v>20.77238145724808</v>
      </c>
      <c r="U44">
        <v>7.8815871944830844</v>
      </c>
      <c r="V44">
        <v>26.007300387535729</v>
      </c>
      <c r="W44">
        <v>1284.632961566198</v>
      </c>
      <c r="X44">
        <v>475.83087982746127</v>
      </c>
      <c r="Y44">
        <v>1.4688322407734619E-4</v>
      </c>
      <c r="Z44">
        <v>0.74555608399559037</v>
      </c>
      <c r="AA44">
        <v>0.16641128363957991</v>
      </c>
      <c r="AB44">
        <v>0.52177722551194505</v>
      </c>
      <c r="AC44">
        <v>2.4041740383428791E-4</v>
      </c>
      <c r="AD44">
        <v>1.255625097872378E-3</v>
      </c>
      <c r="AE44">
        <v>5.2163207227110533E-3</v>
      </c>
      <c r="AF44">
        <v>2.6829968905317379E-4</v>
      </c>
      <c r="AG44">
        <v>3.0326764381778939E-6</v>
      </c>
      <c r="AH44">
        <v>1.4143851407291481E-2</v>
      </c>
      <c r="AI44">
        <v>4.7164610480050919E-4</v>
      </c>
      <c r="AJ44">
        <v>4.886159195955484</v>
      </c>
      <c r="AK44">
        <v>0</v>
      </c>
      <c r="AL44">
        <v>3.146338152033086E-2</v>
      </c>
      <c r="AM44">
        <v>9.9610922086196254</v>
      </c>
      <c r="AN44">
        <v>0</v>
      </c>
      <c r="AO44">
        <v>4.9173698667274281E-3</v>
      </c>
      <c r="AP44">
        <f>AME_2030!AP44</f>
        <v>36177.032919549827</v>
      </c>
      <c r="AQ44">
        <f>AME_2030!AQ44</f>
        <v>0</v>
      </c>
      <c r="AR44">
        <f>AME_2030!AR44</f>
        <v>21708.811716416934</v>
      </c>
      <c r="AS44">
        <f>AME_2030!AS44</f>
        <v>0</v>
      </c>
      <c r="AT44">
        <f>AME_2030!AT44</f>
        <v>0</v>
      </c>
      <c r="AU44">
        <f>AME_2030!AU44</f>
        <v>61626.680375194737</v>
      </c>
      <c r="AW44">
        <f t="shared" si="1"/>
        <v>2.7466285573319135E-4</v>
      </c>
    </row>
    <row r="45" spans="1:49" x14ac:dyDescent="0.25">
      <c r="A45" s="146"/>
      <c r="B45" s="1" t="s">
        <v>6</v>
      </c>
      <c r="C45" s="1" t="s">
        <v>6</v>
      </c>
      <c r="D45" s="1" t="s">
        <v>43</v>
      </c>
      <c r="E45">
        <v>166.04478217432609</v>
      </c>
      <c r="F45">
        <v>188.78342162529299</v>
      </c>
      <c r="G45">
        <v>351.04781495104942</v>
      </c>
      <c r="H45">
        <v>51.595710684501078</v>
      </c>
      <c r="I45">
        <v>5.3345392981098536</v>
      </c>
      <c r="J45">
        <v>28.76805581011865</v>
      </c>
      <c r="K45">
        <v>9.7323947081503852E-4</v>
      </c>
      <c r="L45">
        <v>138.58268858861521</v>
      </c>
      <c r="M45">
        <v>186.4703232363361</v>
      </c>
      <c r="N45">
        <v>1.370945885654612</v>
      </c>
      <c r="O45">
        <v>8.8752449676513079E-2</v>
      </c>
      <c r="P45">
        <v>893.19150534251867</v>
      </c>
      <c r="Q45">
        <v>153.12410258305189</v>
      </c>
      <c r="R45">
        <v>0.1400640037229777</v>
      </c>
      <c r="S45">
        <v>0</v>
      </c>
      <c r="T45">
        <v>12.46336162909731</v>
      </c>
      <c r="U45">
        <v>1.131388930007559</v>
      </c>
      <c r="V45">
        <v>2.5667348828200378</v>
      </c>
      <c r="W45">
        <v>508.13292841585343</v>
      </c>
      <c r="X45">
        <v>182.63383120923399</v>
      </c>
      <c r="Y45">
        <v>1.6836071106605471E-3</v>
      </c>
      <c r="Z45">
        <v>7.0109461504860704</v>
      </c>
      <c r="AA45">
        <v>3.3959246361649309</v>
      </c>
      <c r="AB45">
        <v>0.54258813664514172</v>
      </c>
      <c r="AC45">
        <v>6.4974853834902568E-3</v>
      </c>
      <c r="AD45">
        <v>8.2280155000901994E-2</v>
      </c>
      <c r="AE45">
        <v>7.7564738105163941E-2</v>
      </c>
      <c r="AF45">
        <v>1.23467464195347E-4</v>
      </c>
      <c r="AG45">
        <v>0</v>
      </c>
      <c r="AH45">
        <v>6.5713477417876816E-3</v>
      </c>
      <c r="AI45">
        <v>1.185865882632544E-2</v>
      </c>
      <c r="AJ45">
        <v>0.13693479341525699</v>
      </c>
      <c r="AK45">
        <v>0</v>
      </c>
      <c r="AL45">
        <v>8.9466677154820034E-4</v>
      </c>
      <c r="AM45">
        <v>2.189572240331437</v>
      </c>
      <c r="AN45">
        <v>0</v>
      </c>
      <c r="AO45">
        <v>0.28043743369666968</v>
      </c>
      <c r="AP45">
        <f>AME_2030!AP45</f>
        <v>0</v>
      </c>
      <c r="AQ45">
        <f>AME_2030!AQ45</f>
        <v>0</v>
      </c>
      <c r="AR45">
        <f>AME_2030!AR45</f>
        <v>2.5075718954558842E-4</v>
      </c>
      <c r="AS45">
        <f>AME_2030!AS45</f>
        <v>0</v>
      </c>
      <c r="AT45">
        <f>AME_2030!AT45</f>
        <v>0</v>
      </c>
      <c r="AU45">
        <f>AME_2030!AU45</f>
        <v>2885.21605321379</v>
      </c>
      <c r="AW45">
        <f t="shared" si="1"/>
        <v>3.5214400251858628E-3</v>
      </c>
    </row>
    <row r="46" spans="1:49" x14ac:dyDescent="0.25">
      <c r="A46" s="146"/>
      <c r="B46" s="1" t="s">
        <v>7</v>
      </c>
      <c r="C46" s="1" t="s">
        <v>7</v>
      </c>
      <c r="D46" s="1" t="s">
        <v>44</v>
      </c>
      <c r="E46">
        <v>32.237323356240253</v>
      </c>
      <c r="F46">
        <v>36.563175047350882</v>
      </c>
      <c r="G46">
        <v>124.0713887617069</v>
      </c>
      <c r="H46">
        <v>14.20190546226782</v>
      </c>
      <c r="I46">
        <v>410.88742563396278</v>
      </c>
      <c r="J46">
        <v>10.76395388747385</v>
      </c>
      <c r="K46">
        <v>3.714771792097158E-2</v>
      </c>
      <c r="L46">
        <v>11.87339126772828</v>
      </c>
      <c r="M46">
        <v>38.628180547008171</v>
      </c>
      <c r="N46">
        <v>15.31512826207878</v>
      </c>
      <c r="O46">
        <v>91.00525605187012</v>
      </c>
      <c r="P46">
        <v>237.32286390955841</v>
      </c>
      <c r="Q46">
        <v>2187.6991644114642</v>
      </c>
      <c r="R46">
        <v>3.7463057937148409E-3</v>
      </c>
      <c r="S46">
        <v>0</v>
      </c>
      <c r="T46">
        <v>16.900946224867631</v>
      </c>
      <c r="U46">
        <v>4.0092792940302084</v>
      </c>
      <c r="V46">
        <v>6.7436279388223197E-3</v>
      </c>
      <c r="W46">
        <v>140.6257759414851</v>
      </c>
      <c r="X46">
        <v>166.90165196373371</v>
      </c>
      <c r="Y46">
        <v>6.3763010102576827E-3</v>
      </c>
      <c r="Z46">
        <v>2.3320259210796519</v>
      </c>
      <c r="AA46">
        <v>0.18411807564834609</v>
      </c>
      <c r="AB46">
        <v>13.76280735868963</v>
      </c>
      <c r="AC46">
        <v>3.6530643423262829E-3</v>
      </c>
      <c r="AD46">
        <v>2.9759621521625791E-2</v>
      </c>
      <c r="AE46">
        <v>0.24574857173559331</v>
      </c>
      <c r="AF46">
        <v>5.2495525125152737E-2</v>
      </c>
      <c r="AG46">
        <v>1.4367848224460691E-4</v>
      </c>
      <c r="AH46">
        <v>2.820712469523678</v>
      </c>
      <c r="AI46">
        <v>8.7382898369065699E-3</v>
      </c>
      <c r="AJ46">
        <v>40.028665580552797</v>
      </c>
      <c r="AK46">
        <v>0</v>
      </c>
      <c r="AL46">
        <v>0.2571139019919132</v>
      </c>
      <c r="AM46">
        <v>29.11299183161476</v>
      </c>
      <c r="AN46">
        <v>0</v>
      </c>
      <c r="AO46">
        <v>0.1914106089122535</v>
      </c>
      <c r="AP46">
        <f>AME_2030!AP46</f>
        <v>2174.4480749152981</v>
      </c>
      <c r="AQ46">
        <f>AME_2030!AQ46</f>
        <v>0</v>
      </c>
      <c r="AR46">
        <f>AME_2030!AR46</f>
        <v>9.1488344563999E-2</v>
      </c>
      <c r="AS46">
        <f>AME_2030!AS46</f>
        <v>0</v>
      </c>
      <c r="AT46">
        <f>AME_2030!AT46</f>
        <v>0</v>
      </c>
      <c r="AU46">
        <f>AME_2030!AU46</f>
        <v>5802.6307717344098</v>
      </c>
      <c r="AW46">
        <f t="shared" si="1"/>
        <v>3.0264930333296822E-4</v>
      </c>
    </row>
    <row r="47" spans="1:49" x14ac:dyDescent="0.25">
      <c r="A47" s="146"/>
      <c r="B47" s="1" t="s">
        <v>8</v>
      </c>
      <c r="C47" s="1" t="s">
        <v>8</v>
      </c>
      <c r="D47" s="1" t="s">
        <v>45</v>
      </c>
      <c r="E47">
        <v>87.440967060486557</v>
      </c>
      <c r="F47">
        <v>580.07833313424635</v>
      </c>
      <c r="G47">
        <v>125.9763222324528</v>
      </c>
      <c r="H47">
        <v>29.037847651162661</v>
      </c>
      <c r="I47">
        <v>73.520477138786177</v>
      </c>
      <c r="J47">
        <v>2375.514479782591</v>
      </c>
      <c r="K47">
        <v>0.62577181680019245</v>
      </c>
      <c r="L47">
        <v>102.9822991522682</v>
      </c>
      <c r="M47">
        <v>317.84432692294803</v>
      </c>
      <c r="N47">
        <v>6.9742252269868139</v>
      </c>
      <c r="O47">
        <v>8.0987620295102065</v>
      </c>
      <c r="P47">
        <v>631.97171458192133</v>
      </c>
      <c r="Q47">
        <v>340.33640171607573</v>
      </c>
      <c r="R47">
        <v>1.661132614804173</v>
      </c>
      <c r="S47">
        <v>0</v>
      </c>
      <c r="T47">
        <v>17.402260048633512</v>
      </c>
      <c r="U47">
        <v>10.84791697505255</v>
      </c>
      <c r="V47">
        <v>5.1308249415357672</v>
      </c>
      <c r="W47">
        <v>3468.287454418768</v>
      </c>
      <c r="X47">
        <v>691.23552426667538</v>
      </c>
      <c r="Y47">
        <v>5.841102317759389E-3</v>
      </c>
      <c r="Z47">
        <v>26.18042489064214</v>
      </c>
      <c r="AA47">
        <v>1.5224156051116271</v>
      </c>
      <c r="AB47">
        <v>10.627040717071081</v>
      </c>
      <c r="AC47">
        <v>3.0053573085152851E-3</v>
      </c>
      <c r="AD47">
        <v>2.252787577278887E-2</v>
      </c>
      <c r="AE47">
        <v>0.1094603072065391</v>
      </c>
      <c r="AF47">
        <v>1.837561646467515E-2</v>
      </c>
      <c r="AG47">
        <v>2.7231533303343209E-5</v>
      </c>
      <c r="AH47">
        <v>0.63511460661659513</v>
      </c>
      <c r="AI47">
        <v>6.721742175049724E-3</v>
      </c>
      <c r="AJ47">
        <v>8.405436261061535</v>
      </c>
      <c r="AK47">
        <v>0</v>
      </c>
      <c r="AL47">
        <v>5.411886837165323E-2</v>
      </c>
      <c r="AM47">
        <v>15.000687117648139</v>
      </c>
      <c r="AN47">
        <v>0</v>
      </c>
      <c r="AO47">
        <v>0.93956318570382513</v>
      </c>
      <c r="AP47">
        <f>AME_2030!AP47</f>
        <v>3529.185284967743</v>
      </c>
      <c r="AQ47">
        <f>AME_2030!AQ47</f>
        <v>0</v>
      </c>
      <c r="AR47">
        <f>AME_2030!AR47</f>
        <v>0</v>
      </c>
      <c r="AS47">
        <f>AME_2030!AS47</f>
        <v>0</v>
      </c>
      <c r="AT47">
        <f>AME_2030!AT47</f>
        <v>0</v>
      </c>
      <c r="AU47">
        <f>AME_2030!AU47</f>
        <v>12467.68308716446</v>
      </c>
      <c r="AW47">
        <f t="shared" si="1"/>
        <v>2.6327028975130793E-3</v>
      </c>
    </row>
    <row r="48" spans="1:49" x14ac:dyDescent="0.25">
      <c r="A48" s="146"/>
      <c r="B48" s="1" t="s">
        <v>9</v>
      </c>
      <c r="C48" s="1" t="s">
        <v>9</v>
      </c>
      <c r="D48" s="1" t="s">
        <v>46</v>
      </c>
      <c r="E48">
        <v>443.43394605352142</v>
      </c>
      <c r="F48">
        <v>87.49246390662546</v>
      </c>
      <c r="G48">
        <v>0</v>
      </c>
      <c r="H48">
        <v>8.1006952182509376E-2</v>
      </c>
      <c r="I48">
        <v>0.30361497409862681</v>
      </c>
      <c r="J48">
        <v>0.24297355609962529</v>
      </c>
      <c r="K48">
        <v>0</v>
      </c>
      <c r="L48">
        <v>3.3718479055128849</v>
      </c>
      <c r="M48">
        <v>38.977459624963622</v>
      </c>
      <c r="N48">
        <v>0</v>
      </c>
      <c r="O48">
        <v>0.78479951267299941</v>
      </c>
      <c r="P48">
        <v>1.5025520824665091</v>
      </c>
      <c r="Q48">
        <v>11.582261922254069</v>
      </c>
      <c r="R48">
        <v>2.715130669598773E-5</v>
      </c>
      <c r="S48">
        <v>0</v>
      </c>
      <c r="T48">
        <v>0.1303005512776291</v>
      </c>
      <c r="U48">
        <v>0</v>
      </c>
      <c r="V48">
        <v>0</v>
      </c>
      <c r="W48">
        <v>14.155672036798711</v>
      </c>
      <c r="X48">
        <v>2.7483000926669559</v>
      </c>
      <c r="Y48">
        <v>5.7738661770769554E-3</v>
      </c>
      <c r="Z48">
        <v>5.4582590702938791E-2</v>
      </c>
      <c r="AA48">
        <v>5.2366554997477548E-2</v>
      </c>
      <c r="AB48">
        <v>11.263536350566341</v>
      </c>
      <c r="AC48">
        <v>1.4785761468067E-2</v>
      </c>
      <c r="AD48">
        <v>9.2892696980548431E-2</v>
      </c>
      <c r="AE48">
        <v>0.74182117931024527</v>
      </c>
      <c r="AF48">
        <v>0.13764530082474849</v>
      </c>
      <c r="AG48">
        <v>0</v>
      </c>
      <c r="AH48">
        <v>2.6191271511986489</v>
      </c>
      <c r="AI48">
        <v>3.6435240997185918E-2</v>
      </c>
      <c r="AJ48">
        <v>5.8343349627781206E-6</v>
      </c>
      <c r="AK48">
        <v>0</v>
      </c>
      <c r="AL48">
        <v>0</v>
      </c>
      <c r="AM48">
        <v>4.1392312217223587E-2</v>
      </c>
      <c r="AN48">
        <v>0</v>
      </c>
      <c r="AO48">
        <v>0.33390872763879348</v>
      </c>
      <c r="AP48">
        <f>AME_2030!AP48</f>
        <v>8.3878922623578589</v>
      </c>
      <c r="AQ48">
        <f>AME_2030!AQ48</f>
        <v>22.986516750107299</v>
      </c>
      <c r="AR48">
        <f>AME_2030!AR48</f>
        <v>0</v>
      </c>
      <c r="AS48">
        <f>AME_2030!AS48</f>
        <v>0</v>
      </c>
      <c r="AT48">
        <f>AME_2030!AT48</f>
        <v>0</v>
      </c>
      <c r="AU48">
        <f>AME_2030!AU48</f>
        <v>651.57590890232723</v>
      </c>
      <c r="AW48" s="64">
        <f>K128</f>
        <v>2.2977165393941207E-2</v>
      </c>
    </row>
    <row r="49" spans="1:49" x14ac:dyDescent="0.25">
      <c r="A49" s="146"/>
      <c r="B49" s="1" t="s">
        <v>10</v>
      </c>
      <c r="C49" s="1" t="s">
        <v>10</v>
      </c>
      <c r="D49" s="1" t="s">
        <v>47</v>
      </c>
      <c r="E49">
        <v>1010.923465028045</v>
      </c>
      <c r="F49">
        <v>619.72979568120377</v>
      </c>
      <c r="G49">
        <v>258.07925605248897</v>
      </c>
      <c r="H49">
        <v>85.201677788824128</v>
      </c>
      <c r="I49">
        <v>64.213724200599231</v>
      </c>
      <c r="J49">
        <v>368.23398098783571</v>
      </c>
      <c r="K49">
        <v>7.3279358330289899</v>
      </c>
      <c r="L49">
        <v>993.78411550121871</v>
      </c>
      <c r="M49">
        <v>4754.9400324724593</v>
      </c>
      <c r="N49">
        <v>39.848116224059623</v>
      </c>
      <c r="O49">
        <v>120.396627525916</v>
      </c>
      <c r="P49">
        <v>1614.318867818582</v>
      </c>
      <c r="Q49">
        <v>1225.4884608546829</v>
      </c>
      <c r="R49">
        <v>6.7850586522045644</v>
      </c>
      <c r="S49">
        <v>0</v>
      </c>
      <c r="T49">
        <v>3.7560942964203812</v>
      </c>
      <c r="U49">
        <v>4.030319099451722</v>
      </c>
      <c r="V49">
        <v>2.2874511598673748</v>
      </c>
      <c r="W49">
        <v>1209.060480733267</v>
      </c>
      <c r="X49">
        <v>2032.043843094094</v>
      </c>
      <c r="Y49">
        <v>2.6835978341232538</v>
      </c>
      <c r="Z49">
        <v>45.859820955858538</v>
      </c>
      <c r="AA49">
        <v>15.4338588974845</v>
      </c>
      <c r="AB49">
        <v>254.97680973615249</v>
      </c>
      <c r="AC49">
        <v>3.2333493684470591</v>
      </c>
      <c r="AD49">
        <v>4.7109529954055063</v>
      </c>
      <c r="AE49">
        <v>2.04611698342327E-4</v>
      </c>
      <c r="AF49">
        <v>1.686515564969485</v>
      </c>
      <c r="AG49">
        <v>4.3465002865653926E-3</v>
      </c>
      <c r="AH49">
        <v>48.032414940283751</v>
      </c>
      <c r="AI49">
        <v>3.8885969384825989</v>
      </c>
      <c r="AJ49">
        <v>2728.168987638805</v>
      </c>
      <c r="AK49">
        <v>0</v>
      </c>
      <c r="AL49">
        <v>17.523038956706522</v>
      </c>
      <c r="AM49">
        <v>55.699588845176848</v>
      </c>
      <c r="AN49">
        <v>0</v>
      </c>
      <c r="AO49">
        <v>38.716212493687237</v>
      </c>
      <c r="AP49">
        <f>AME_2030!AP49</f>
        <v>3948.3889376040052</v>
      </c>
      <c r="AQ49">
        <f>AME_2030!AQ49</f>
        <v>1449.6419688699291</v>
      </c>
      <c r="AR49">
        <f>AME_2030!AR49</f>
        <v>0</v>
      </c>
      <c r="AS49">
        <f>AME_2030!AS49</f>
        <v>0</v>
      </c>
      <c r="AT49">
        <f>AME_2030!AT49</f>
        <v>0</v>
      </c>
      <c r="AU49">
        <f>AME_2030!AU49</f>
        <v>23039.098505755759</v>
      </c>
      <c r="AW49" s="64">
        <f>AW48</f>
        <v>2.2977165393941207E-2</v>
      </c>
    </row>
    <row r="50" spans="1:49" x14ac:dyDescent="0.25">
      <c r="A50" s="146"/>
      <c r="B50" s="1" t="s">
        <v>11</v>
      </c>
      <c r="C50" s="1" t="s">
        <v>11</v>
      </c>
      <c r="D50" s="1" t="s">
        <v>48</v>
      </c>
      <c r="E50">
        <v>154.96574727391271</v>
      </c>
      <c r="F50">
        <v>944.50539267617216</v>
      </c>
      <c r="G50">
        <v>6289.6211628323836</v>
      </c>
      <c r="H50">
        <v>37.034469517531463</v>
      </c>
      <c r="I50">
        <v>38.834708972191429</v>
      </c>
      <c r="J50">
        <v>366.52856512990883</v>
      </c>
      <c r="K50">
        <v>0.3434541963321634</v>
      </c>
      <c r="L50">
        <v>623.95728455975234</v>
      </c>
      <c r="M50">
        <v>2353.4464896578338</v>
      </c>
      <c r="N50">
        <v>56.408853993412407</v>
      </c>
      <c r="O50">
        <v>16.742653588976282</v>
      </c>
      <c r="P50">
        <v>3727.4370954418109</v>
      </c>
      <c r="Q50">
        <v>3712.842512728183</v>
      </c>
      <c r="R50">
        <v>12.20933024507927</v>
      </c>
      <c r="S50">
        <v>0</v>
      </c>
      <c r="T50">
        <v>230.85269624097</v>
      </c>
      <c r="U50">
        <v>14.053688015862029</v>
      </c>
      <c r="V50">
        <v>52.891054099980479</v>
      </c>
      <c r="W50">
        <v>1526.7832450342121</v>
      </c>
      <c r="X50">
        <v>198.40464527185151</v>
      </c>
      <c r="Y50">
        <v>2.7187356895910519E-2</v>
      </c>
      <c r="Z50">
        <v>68.785256304627552</v>
      </c>
      <c r="AA50">
        <v>11.374310811016651</v>
      </c>
      <c r="AB50">
        <v>28.630673920221579</v>
      </c>
      <c r="AC50">
        <v>0.77917087352020575</v>
      </c>
      <c r="AD50">
        <v>8.3888344759076805</v>
      </c>
      <c r="AE50">
        <v>7.7110382770699397</v>
      </c>
      <c r="AF50">
        <v>5.200556494109828E-3</v>
      </c>
      <c r="AG50">
        <v>0</v>
      </c>
      <c r="AH50">
        <v>0.26535420349374039</v>
      </c>
      <c r="AI50">
        <v>1.43128294230221</v>
      </c>
      <c r="AJ50">
        <v>446.29680387200341</v>
      </c>
      <c r="AK50">
        <v>0</v>
      </c>
      <c r="AL50">
        <v>2.8665623290797808</v>
      </c>
      <c r="AM50">
        <v>35.854140857303527</v>
      </c>
      <c r="AN50">
        <v>0</v>
      </c>
      <c r="AO50">
        <v>31.231332147678479</v>
      </c>
      <c r="AP50">
        <f>AME_2030!AP50</f>
        <v>4520.9212411247227</v>
      </c>
      <c r="AQ50">
        <f>AME_2030!AQ50</f>
        <v>3332.7187765337512</v>
      </c>
      <c r="AR50">
        <f>AME_2030!AR50</f>
        <v>0</v>
      </c>
      <c r="AS50">
        <f>AME_2030!AS50</f>
        <v>0</v>
      </c>
      <c r="AT50">
        <f>AME_2030!AT50</f>
        <v>0</v>
      </c>
      <c r="AU50">
        <f>AME_2030!AU50</f>
        <v>28855.15021606244</v>
      </c>
      <c r="AW50">
        <f>(K50+L50)/$AQ$119</f>
        <v>1.5863613215358355E-2</v>
      </c>
    </row>
    <row r="51" spans="1:49" x14ac:dyDescent="0.25">
      <c r="A51" s="146"/>
      <c r="B51" s="1" t="s">
        <v>12</v>
      </c>
      <c r="C51" s="1">
        <v>10</v>
      </c>
      <c r="D51" s="1" t="s">
        <v>49</v>
      </c>
      <c r="E51">
        <v>37.541248609696801</v>
      </c>
      <c r="F51">
        <v>4.5019912466321408</v>
      </c>
      <c r="G51">
        <v>881.18522616514429</v>
      </c>
      <c r="H51">
        <v>0</v>
      </c>
      <c r="I51">
        <v>212.81765115419091</v>
      </c>
      <c r="J51">
        <v>10.953621894106069</v>
      </c>
      <c r="K51">
        <v>4.5387854116290807E-5</v>
      </c>
      <c r="L51">
        <v>15.333402596763779</v>
      </c>
      <c r="M51">
        <v>145.2836021474144</v>
      </c>
      <c r="N51">
        <v>1017.285308566667</v>
      </c>
      <c r="O51">
        <v>0.48125740282486601</v>
      </c>
      <c r="P51">
        <v>5701.0169091090274</v>
      </c>
      <c r="Q51">
        <v>2109.9111791530941</v>
      </c>
      <c r="R51">
        <v>0.87985311369094588</v>
      </c>
      <c r="S51">
        <v>0</v>
      </c>
      <c r="T51">
        <v>5.0982547506348893E-3</v>
      </c>
      <c r="U51">
        <v>0.1160850781646927</v>
      </c>
      <c r="V51">
        <v>4.5779805150187557E-2</v>
      </c>
      <c r="W51">
        <v>402.01171470890148</v>
      </c>
      <c r="X51">
        <v>6.7956983120354697E-2</v>
      </c>
      <c r="Y51">
        <v>2.3253373018492621E-2</v>
      </c>
      <c r="Z51">
        <v>2.3291382332754478</v>
      </c>
      <c r="AA51">
        <v>0.23813818814038021</v>
      </c>
      <c r="AB51">
        <v>6.93788682223426</v>
      </c>
      <c r="AC51">
        <v>2.1698539637682829E-2</v>
      </c>
      <c r="AD51">
        <v>0.17520206036489311</v>
      </c>
      <c r="AE51">
        <v>0.1546568234896436</v>
      </c>
      <c r="AF51">
        <v>7.5372835775465406E-5</v>
      </c>
      <c r="AG51">
        <v>0</v>
      </c>
      <c r="AH51">
        <v>2.4533399393625531E-3</v>
      </c>
      <c r="AI51">
        <v>4.088066848374531E-2</v>
      </c>
      <c r="AJ51">
        <v>10.98772869785879</v>
      </c>
      <c r="AK51">
        <v>0</v>
      </c>
      <c r="AL51">
        <v>7.0574119465364696E-2</v>
      </c>
      <c r="AM51">
        <v>3.7438011265229582E-2</v>
      </c>
      <c r="AN51">
        <v>0</v>
      </c>
      <c r="AO51">
        <v>0.66605025756671477</v>
      </c>
      <c r="AP51">
        <f>AME_2030!AP51</f>
        <v>0</v>
      </c>
      <c r="AQ51">
        <f>AME_2030!AQ51</f>
        <v>0</v>
      </c>
      <c r="AR51">
        <f>AME_2030!AR51</f>
        <v>0</v>
      </c>
      <c r="AS51">
        <f>AME_2030!AS51</f>
        <v>0</v>
      </c>
      <c r="AT51">
        <f>AME_2030!AT51</f>
        <v>0</v>
      </c>
      <c r="AU51">
        <f>AME_2030!AU51</f>
        <v>10561.12310588477</v>
      </c>
      <c r="AW51">
        <f t="shared" ref="AW51:AW84" si="2">(K51+L51)/$AQ$119</f>
        <v>3.8962614167405342E-4</v>
      </c>
    </row>
    <row r="52" spans="1:49" x14ac:dyDescent="0.25">
      <c r="A52" s="146"/>
      <c r="B52" s="1" t="s">
        <v>13</v>
      </c>
      <c r="C52" s="1">
        <v>11</v>
      </c>
      <c r="D52" s="1" t="s">
        <v>50</v>
      </c>
      <c r="E52">
        <v>5.1729276251464992E-2</v>
      </c>
      <c r="F52">
        <v>25.630884090185699</v>
      </c>
      <c r="G52">
        <v>559.71481920198448</v>
      </c>
      <c r="H52">
        <v>21.783521462374029</v>
      </c>
      <c r="I52">
        <v>72.045817947976673</v>
      </c>
      <c r="J52">
        <v>49.85012047187314</v>
      </c>
      <c r="K52">
        <v>0</v>
      </c>
      <c r="L52">
        <v>282.42171156406607</v>
      </c>
      <c r="M52">
        <v>234.89150373153589</v>
      </c>
      <c r="N52">
        <v>185.691017359895</v>
      </c>
      <c r="O52">
        <v>1977.1208152950701</v>
      </c>
      <c r="P52">
        <v>5925.0813633754105</v>
      </c>
      <c r="Q52">
        <v>1724.1316040960969</v>
      </c>
      <c r="R52">
        <v>1.6886433297433371E-5</v>
      </c>
      <c r="S52">
        <v>0</v>
      </c>
      <c r="T52">
        <v>1.381676636042423E-4</v>
      </c>
      <c r="U52">
        <v>2.3272272323060461</v>
      </c>
      <c r="V52">
        <v>3.6519327610938013E-2</v>
      </c>
      <c r="W52">
        <v>115.5194782307624</v>
      </c>
      <c r="X52">
        <v>7.5873128706503382E-2</v>
      </c>
      <c r="Y52">
        <v>8.5339364355562063E-3</v>
      </c>
      <c r="Z52">
        <v>24.611087803147239</v>
      </c>
      <c r="AA52">
        <v>4.3862064375176502</v>
      </c>
      <c r="AB52">
        <v>34.351553039971677</v>
      </c>
      <c r="AC52">
        <v>4.5415159562644074E-3</v>
      </c>
      <c r="AD52">
        <v>3.4218928780650137E-2</v>
      </c>
      <c r="AE52">
        <v>8.6298301444373157E-2</v>
      </c>
      <c r="AF52">
        <v>3.2460115295190592E-2</v>
      </c>
      <c r="AG52">
        <v>3.5326546008056348E-5</v>
      </c>
      <c r="AH52">
        <v>0.73936936605138903</v>
      </c>
      <c r="AI52">
        <v>9.2494760516925942E-3</v>
      </c>
      <c r="AJ52">
        <v>1.449461829306304E-2</v>
      </c>
      <c r="AK52">
        <v>0</v>
      </c>
      <c r="AL52">
        <v>9.1496540562006133E-5</v>
      </c>
      <c r="AM52">
        <v>2.0756128322990858E-2</v>
      </c>
      <c r="AN52">
        <v>0</v>
      </c>
      <c r="AO52">
        <v>0.1339040330043379</v>
      </c>
      <c r="AP52">
        <f>AME_2030!AP52</f>
        <v>15.701169095334</v>
      </c>
      <c r="AQ52">
        <f>AME_2030!AQ52</f>
        <v>0</v>
      </c>
      <c r="AR52">
        <f>AME_2030!AR52</f>
        <v>0</v>
      </c>
      <c r="AS52">
        <f>AME_2030!AS52</f>
        <v>0</v>
      </c>
      <c r="AT52">
        <f>AME_2030!AT52</f>
        <v>0</v>
      </c>
      <c r="AU52">
        <f>AME_2030!AU52</f>
        <v>11256.50813046489</v>
      </c>
      <c r="AW52">
        <f t="shared" si="2"/>
        <v>7.1763951533978208E-3</v>
      </c>
    </row>
    <row r="53" spans="1:49" x14ac:dyDescent="0.25">
      <c r="A53" s="146"/>
      <c r="B53" s="1" t="s">
        <v>14</v>
      </c>
      <c r="C53" s="1">
        <v>12</v>
      </c>
      <c r="D53" s="1" t="s">
        <v>51</v>
      </c>
      <c r="E53">
        <v>2174.5062904982528</v>
      </c>
      <c r="F53">
        <v>1694.0063320580341</v>
      </c>
      <c r="G53">
        <v>15584.33511455289</v>
      </c>
      <c r="H53">
        <v>205.18482944887299</v>
      </c>
      <c r="I53">
        <v>375.95694576611419</v>
      </c>
      <c r="J53">
        <v>1972.8397198707</v>
      </c>
      <c r="K53">
        <v>3.507626536810788</v>
      </c>
      <c r="L53">
        <v>1687.1786399547741</v>
      </c>
      <c r="M53">
        <v>1207.848617272452</v>
      </c>
      <c r="N53">
        <v>1217.039035330195</v>
      </c>
      <c r="O53">
        <v>358.89668240565038</v>
      </c>
      <c r="P53">
        <v>47495.082552916647</v>
      </c>
      <c r="Q53">
        <v>22753.820190838469</v>
      </c>
      <c r="R53">
        <v>146.5995104901962</v>
      </c>
      <c r="S53">
        <v>0</v>
      </c>
      <c r="T53">
        <v>138.45399903718979</v>
      </c>
      <c r="U53">
        <v>49.269207817347983</v>
      </c>
      <c r="V53">
        <v>812.84634401321159</v>
      </c>
      <c r="W53">
        <v>11840.476499807921</v>
      </c>
      <c r="X53">
        <v>8702.3726237901828</v>
      </c>
      <c r="Y53">
        <v>0.1503875342390861</v>
      </c>
      <c r="Z53">
        <v>187.5787850301366</v>
      </c>
      <c r="AA53">
        <v>26.177159668036818</v>
      </c>
      <c r="AB53">
        <v>153.40490261782719</v>
      </c>
      <c r="AC53">
        <v>0.86271906176431745</v>
      </c>
      <c r="AD53">
        <v>7.1040985993416914</v>
      </c>
      <c r="AE53">
        <v>8.0033003392737037</v>
      </c>
      <c r="AF53">
        <v>0.18636561525363041</v>
      </c>
      <c r="AG53">
        <v>4.5741315552845209E-4</v>
      </c>
      <c r="AH53">
        <v>9.2994320149321581</v>
      </c>
      <c r="AI53">
        <v>1.657267785381098</v>
      </c>
      <c r="AJ53">
        <v>448.88586406490663</v>
      </c>
      <c r="AK53">
        <v>0</v>
      </c>
      <c r="AL53">
        <v>2.88471281594637</v>
      </c>
      <c r="AM53">
        <v>229.91418853306541</v>
      </c>
      <c r="AN53">
        <v>0</v>
      </c>
      <c r="AO53">
        <v>27.182541540872641</v>
      </c>
      <c r="AP53">
        <f>AME_2030!AP53</f>
        <v>53945.606329314098</v>
      </c>
      <c r="AQ53">
        <f>AME_2030!AQ53</f>
        <v>1826.638254977139</v>
      </c>
      <c r="AR53">
        <f>AME_2030!AR53</f>
        <v>46574.558755385959</v>
      </c>
      <c r="AS53">
        <f>AME_2030!AS53</f>
        <v>0</v>
      </c>
      <c r="AT53">
        <f>AME_2030!AT53</f>
        <v>0</v>
      </c>
      <c r="AU53">
        <f>AME_2030!AU53</f>
        <v>221870.31628471729</v>
      </c>
      <c r="AW53">
        <f t="shared" si="2"/>
        <v>4.2960693997543965E-2</v>
      </c>
    </row>
    <row r="54" spans="1:49" x14ac:dyDescent="0.25">
      <c r="A54" s="146"/>
      <c r="B54" s="1" t="s">
        <v>15</v>
      </c>
      <c r="C54" s="1">
        <v>13</v>
      </c>
      <c r="D54" s="1" t="s">
        <v>52</v>
      </c>
      <c r="E54">
        <v>35.761035151590399</v>
      </c>
      <c r="F54">
        <v>46.612087536262081</v>
      </c>
      <c r="G54">
        <v>17.272780251427271</v>
      </c>
      <c r="H54">
        <v>2.031551809448672</v>
      </c>
      <c r="I54">
        <v>22.327021412074611</v>
      </c>
      <c r="J54">
        <v>27.462539133829232</v>
      </c>
      <c r="K54">
        <v>2.1777608813019009</v>
      </c>
      <c r="L54">
        <v>24.03882911194064</v>
      </c>
      <c r="M54">
        <v>24.118434357147539</v>
      </c>
      <c r="N54">
        <v>17.719957645409139</v>
      </c>
      <c r="O54">
        <v>7.5770285542685318</v>
      </c>
      <c r="P54">
        <v>134.73280129857221</v>
      </c>
      <c r="Q54">
        <v>2793.5399337013819</v>
      </c>
      <c r="R54">
        <v>17.506802452445559</v>
      </c>
      <c r="S54">
        <v>0</v>
      </c>
      <c r="T54">
        <v>14.322405966054189</v>
      </c>
      <c r="U54">
        <v>7.3486561696613064</v>
      </c>
      <c r="V54">
        <v>4.6238172448144574</v>
      </c>
      <c r="W54">
        <v>1512.962062219932</v>
      </c>
      <c r="X54">
        <v>732.0008226092159</v>
      </c>
      <c r="Y54">
        <v>0.85460070232802587</v>
      </c>
      <c r="Z54">
        <v>83.857900199168938</v>
      </c>
      <c r="AA54">
        <v>0.37031012383070178</v>
      </c>
      <c r="AB54">
        <v>85.605365012453788</v>
      </c>
      <c r="AC54">
        <v>1.0266574679142979</v>
      </c>
      <c r="AD54">
        <v>4.9350590688622624</v>
      </c>
      <c r="AE54">
        <v>17.507132963445141</v>
      </c>
      <c r="AF54">
        <v>1.3507290413232349</v>
      </c>
      <c r="AG54">
        <v>4.5847347683516809E-2</v>
      </c>
      <c r="AH54">
        <v>12.882989777875791</v>
      </c>
      <c r="AI54">
        <v>0.98320074565284632</v>
      </c>
      <c r="AJ54">
        <v>20.124669219305009</v>
      </c>
      <c r="AK54">
        <v>0</v>
      </c>
      <c r="AL54">
        <v>5.7299228821717008E-2</v>
      </c>
      <c r="AM54">
        <v>23.370174793817789</v>
      </c>
      <c r="AN54">
        <v>0</v>
      </c>
      <c r="AO54">
        <v>13.7251608751784</v>
      </c>
      <c r="AP54">
        <f>AME_2030!AP54</f>
        <v>0</v>
      </c>
      <c r="AQ54">
        <f>AME_2030!AQ54</f>
        <v>0</v>
      </c>
      <c r="AR54">
        <f>AME_2030!AR54</f>
        <v>0</v>
      </c>
      <c r="AS54">
        <f>AME_2030!AS54</f>
        <v>0</v>
      </c>
      <c r="AT54">
        <f>AME_2030!AT54</f>
        <v>0</v>
      </c>
      <c r="AU54">
        <f>AME_2030!AU54</f>
        <v>5710.8334240744389</v>
      </c>
      <c r="AW54">
        <f t="shared" si="2"/>
        <v>6.6616907150725464E-4</v>
      </c>
    </row>
    <row r="55" spans="1:49" x14ac:dyDescent="0.25">
      <c r="A55" s="146"/>
      <c r="B55" s="1" t="s">
        <v>16</v>
      </c>
      <c r="C55" s="1">
        <v>14</v>
      </c>
      <c r="D55" s="1" t="s">
        <v>53</v>
      </c>
      <c r="E55">
        <v>20.180918568411979</v>
      </c>
      <c r="F55">
        <v>28.040259131378459</v>
      </c>
      <c r="G55">
        <v>7.799295899012888</v>
      </c>
      <c r="H55">
        <v>1.8941876912186111</v>
      </c>
      <c r="I55">
        <v>6.3383466775005246</v>
      </c>
      <c r="J55">
        <v>8.1223798760635066</v>
      </c>
      <c r="K55">
        <v>0.25945032797041462</v>
      </c>
      <c r="L55">
        <v>3.9625513636288141</v>
      </c>
      <c r="M55">
        <v>17.714772276098529</v>
      </c>
      <c r="N55">
        <v>3.9441134288254318</v>
      </c>
      <c r="O55">
        <v>4.4852705245966984</v>
      </c>
      <c r="P55">
        <v>41.457651987040428</v>
      </c>
      <c r="Q55">
        <v>63.651350470250811</v>
      </c>
      <c r="R55">
        <v>2039.922406592488</v>
      </c>
      <c r="S55">
        <v>0</v>
      </c>
      <c r="T55">
        <v>69.637463662481267</v>
      </c>
      <c r="U55">
        <v>1.636408150658031</v>
      </c>
      <c r="V55">
        <v>2.2233579354712871</v>
      </c>
      <c r="W55">
        <v>257.8291919914306</v>
      </c>
      <c r="X55">
        <v>277.6159798606725</v>
      </c>
      <c r="Y55">
        <v>0.19721529668269591</v>
      </c>
      <c r="Z55">
        <v>1.073672502479627</v>
      </c>
      <c r="AA55">
        <v>5.9840222232421643E-2</v>
      </c>
      <c r="AB55">
        <v>3.8470054082819001</v>
      </c>
      <c r="AC55">
        <v>8.494222041421047E-2</v>
      </c>
      <c r="AD55">
        <v>0.2215793617730191</v>
      </c>
      <c r="AE55">
        <v>0.61713689128652316</v>
      </c>
      <c r="AF55">
        <v>9.7981977642516996E-2</v>
      </c>
      <c r="AG55">
        <v>0.2220262385399949</v>
      </c>
      <c r="AH55">
        <v>0.53617896444522783</v>
      </c>
      <c r="AI55">
        <v>0.16047654808183451</v>
      </c>
      <c r="AJ55">
        <v>3.0724623308712919</v>
      </c>
      <c r="AK55">
        <v>0</v>
      </c>
      <c r="AL55">
        <v>1.9745482580714919E-2</v>
      </c>
      <c r="AM55">
        <v>5.3713384275981948</v>
      </c>
      <c r="AN55">
        <v>0</v>
      </c>
      <c r="AO55">
        <v>1.329764632773009</v>
      </c>
      <c r="AP55">
        <f>AME_2030!AP55</f>
        <v>962.93012826827908</v>
      </c>
      <c r="AQ55">
        <f>AME_2030!AQ55</f>
        <v>28.974458865442781</v>
      </c>
      <c r="AR55">
        <f>AME_2030!AR55</f>
        <v>67.401244610479296</v>
      </c>
      <c r="AS55">
        <f>AME_2030!AS55</f>
        <v>0</v>
      </c>
      <c r="AT55">
        <f>AME_2030!AT55</f>
        <v>0</v>
      </c>
      <c r="AU55">
        <f>AME_2030!AU55</f>
        <v>3932.932554665083</v>
      </c>
      <c r="AW55">
        <f t="shared" si="2"/>
        <v>1.0728195190601334E-4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f>AME_2030!AP56</f>
        <v>0</v>
      </c>
      <c r="AQ56">
        <f>AME_2030!AQ56</f>
        <v>0</v>
      </c>
      <c r="AR56">
        <f>AME_2030!AR56</f>
        <v>0</v>
      </c>
      <c r="AS56">
        <f>AME_2030!AS56</f>
        <v>0</v>
      </c>
      <c r="AT56">
        <f>AME_2030!AT56</f>
        <v>0</v>
      </c>
      <c r="AU56">
        <f>AME_2030!AU56</f>
        <v>0</v>
      </c>
      <c r="AW56">
        <f t="shared" si="2"/>
        <v>0</v>
      </c>
    </row>
    <row r="57" spans="1:49" x14ac:dyDescent="0.25">
      <c r="A57" s="146"/>
      <c r="B57" s="1" t="s">
        <v>18</v>
      </c>
      <c r="C57" s="1">
        <v>16</v>
      </c>
      <c r="D57" s="1" t="s">
        <v>55</v>
      </c>
      <c r="E57">
        <v>293.5059212871347</v>
      </c>
      <c r="F57">
        <v>610.09868190919951</v>
      </c>
      <c r="G57">
        <v>190.47209947291219</v>
      </c>
      <c r="H57">
        <v>6.230591643167668</v>
      </c>
      <c r="I57">
        <v>93.729049730347697</v>
      </c>
      <c r="J57">
        <v>177.10701699432499</v>
      </c>
      <c r="K57">
        <v>0.82783412631279607</v>
      </c>
      <c r="L57">
        <v>111.6113877240533</v>
      </c>
      <c r="M57">
        <v>276.55535081925927</v>
      </c>
      <c r="N57">
        <v>11.579783676582011</v>
      </c>
      <c r="O57">
        <v>15.677673745896371</v>
      </c>
      <c r="P57">
        <v>975.68971046784236</v>
      </c>
      <c r="Q57">
        <v>500.18815830690261</v>
      </c>
      <c r="R57">
        <v>220.95540646651551</v>
      </c>
      <c r="S57">
        <v>0</v>
      </c>
      <c r="T57">
        <v>1590.866712543404</v>
      </c>
      <c r="U57">
        <v>6.2359356922718723</v>
      </c>
      <c r="V57">
        <v>53.898131158816362</v>
      </c>
      <c r="W57">
        <v>5532.8978789036564</v>
      </c>
      <c r="X57">
        <v>3195.074670043899</v>
      </c>
      <c r="Y57">
        <v>0.61289659147454845</v>
      </c>
      <c r="Z57">
        <v>160.08609992637719</v>
      </c>
      <c r="AA57">
        <v>1.7205486614009471</v>
      </c>
      <c r="AB57">
        <v>12.340377543971369</v>
      </c>
      <c r="AC57">
        <v>0.26423636308036003</v>
      </c>
      <c r="AD57">
        <v>0.68928226027492612</v>
      </c>
      <c r="AE57">
        <v>1.9244104130725379</v>
      </c>
      <c r="AF57">
        <v>0.30683906679950962</v>
      </c>
      <c r="AG57">
        <v>1.2687452956702701</v>
      </c>
      <c r="AH57">
        <v>1.7110079968165779</v>
      </c>
      <c r="AI57">
        <v>0.49951897722554273</v>
      </c>
      <c r="AJ57">
        <v>102.95873935291689</v>
      </c>
      <c r="AK57">
        <v>0</v>
      </c>
      <c r="AL57">
        <v>0.66171968640640433</v>
      </c>
      <c r="AM57">
        <v>40.880997379482842</v>
      </c>
      <c r="AN57">
        <v>0</v>
      </c>
      <c r="AO57">
        <v>4.1317445349780284</v>
      </c>
      <c r="AP57">
        <f>AME_2030!AP57</f>
        <v>3524.5517049558289</v>
      </c>
      <c r="AQ57">
        <f>AME_2030!AQ57</f>
        <v>1552.7322599371801</v>
      </c>
      <c r="AR57">
        <f>AME_2030!AR57</f>
        <v>330.21304595514141</v>
      </c>
      <c r="AS57">
        <f>AME_2030!AS57</f>
        <v>0</v>
      </c>
      <c r="AT57">
        <f>AME_2030!AT57</f>
        <v>0</v>
      </c>
      <c r="AU57">
        <f>AME_2030!AU57</f>
        <v>19600.756169610591</v>
      </c>
      <c r="AW57">
        <f t="shared" si="2"/>
        <v>2.8571043007638817E-3</v>
      </c>
    </row>
    <row r="58" spans="1:49" x14ac:dyDescent="0.25">
      <c r="A58" s="146"/>
      <c r="B58" s="1" t="s">
        <v>19</v>
      </c>
      <c r="C58" s="1">
        <v>17</v>
      </c>
      <c r="D58" s="1" t="s">
        <v>56</v>
      </c>
      <c r="E58">
        <v>2.0759803936627308</v>
      </c>
      <c r="F58">
        <v>2.8603018195149019</v>
      </c>
      <c r="G58">
        <v>0.71422899432151554</v>
      </c>
      <c r="H58">
        <v>0.1625051254687698</v>
      </c>
      <c r="I58">
        <v>0.56709480812776691</v>
      </c>
      <c r="J58">
        <v>0.69072080863589835</v>
      </c>
      <c r="K58">
        <v>1.9040839165048631</v>
      </c>
      <c r="L58">
        <v>0.33848542984293672</v>
      </c>
      <c r="M58">
        <v>1.4670035094595399</v>
      </c>
      <c r="N58">
        <v>0.32125794381872841</v>
      </c>
      <c r="O58">
        <v>0.38294955351890431</v>
      </c>
      <c r="P58">
        <v>4.2081108911639982</v>
      </c>
      <c r="Q58">
        <v>1.167793110620259</v>
      </c>
      <c r="R58">
        <v>0.1630236627624613</v>
      </c>
      <c r="S58">
        <v>0</v>
      </c>
      <c r="T58">
        <v>0.66027626998705091</v>
      </c>
      <c r="U58">
        <v>6566.2056546733102</v>
      </c>
      <c r="V58">
        <v>0.1907451209511864</v>
      </c>
      <c r="W58">
        <v>8.1307089454145256</v>
      </c>
      <c r="X58">
        <v>1.4389158087634539</v>
      </c>
      <c r="Y58">
        <v>1.6694877331806201E-2</v>
      </c>
      <c r="Z58">
        <v>3.1556297758942092E-3</v>
      </c>
      <c r="AA58">
        <v>5.2519489313798962E-3</v>
      </c>
      <c r="AB58">
        <v>0.30887568391573461</v>
      </c>
      <c r="AC58">
        <v>7.2736529276303304E-3</v>
      </c>
      <c r="AD58">
        <v>1.8936825475423389E-2</v>
      </c>
      <c r="AE58">
        <v>5.2834977608064763E-2</v>
      </c>
      <c r="AF58">
        <v>8.3991572605744379E-3</v>
      </c>
      <c r="AG58">
        <v>0.84579823173075763</v>
      </c>
      <c r="AH58">
        <v>4.5494334866930858E-2</v>
      </c>
      <c r="AI58">
        <v>1.37283770692624E-2</v>
      </c>
      <c r="AJ58">
        <v>0.32388567673255042</v>
      </c>
      <c r="AK58">
        <v>0</v>
      </c>
      <c r="AL58">
        <v>2.075344340845517E-3</v>
      </c>
      <c r="AM58">
        <v>0.290587491932154</v>
      </c>
      <c r="AN58">
        <v>0</v>
      </c>
      <c r="AO58">
        <v>0.1138585782586669</v>
      </c>
      <c r="AP58">
        <f>AME_2030!AP58</f>
        <v>4064.3320333484262</v>
      </c>
      <c r="AQ58">
        <f>AME_2030!AQ58</f>
        <v>1.1279712365065999</v>
      </c>
      <c r="AR58">
        <f>AME_2030!AR58</f>
        <v>1.3668554071294707</v>
      </c>
      <c r="AS58">
        <f>AME_2030!AS58</f>
        <v>0</v>
      </c>
      <c r="AT58">
        <f>AME_2030!AT58</f>
        <v>0</v>
      </c>
      <c r="AU58">
        <f>AME_2030!AU58</f>
        <v>10662.53355156607</v>
      </c>
      <c r="AW58">
        <f t="shared" si="2"/>
        <v>5.6984159253061247E-5</v>
      </c>
    </row>
    <row r="59" spans="1:49" x14ac:dyDescent="0.25">
      <c r="A59" s="146"/>
      <c r="B59" s="1" t="s">
        <v>20</v>
      </c>
      <c r="C59" s="1">
        <v>18</v>
      </c>
      <c r="D59" s="1" t="s">
        <v>57</v>
      </c>
      <c r="E59">
        <v>8.4612989049802749</v>
      </c>
      <c r="F59">
        <v>25.40730818780796</v>
      </c>
      <c r="G59">
        <v>10.61005603393088</v>
      </c>
      <c r="H59">
        <v>3.1161256797415171</v>
      </c>
      <c r="I59">
        <v>8.6515317523587694</v>
      </c>
      <c r="J59">
        <v>10.246326469560779</v>
      </c>
      <c r="K59">
        <v>8.6199736295932375E-2</v>
      </c>
      <c r="L59">
        <v>9.3044876888047519</v>
      </c>
      <c r="M59">
        <v>27.322968409585609</v>
      </c>
      <c r="N59">
        <v>3.7444454514764649</v>
      </c>
      <c r="O59">
        <v>2.0848337080104118</v>
      </c>
      <c r="P59">
        <v>50.198310814463262</v>
      </c>
      <c r="Q59">
        <v>97.976304410638051</v>
      </c>
      <c r="R59">
        <v>4.8330029566463892</v>
      </c>
      <c r="S59">
        <v>0</v>
      </c>
      <c r="T59">
        <v>10.52447769090741</v>
      </c>
      <c r="U59">
        <v>9.646455061574601</v>
      </c>
      <c r="V59">
        <v>1298.9514931337219</v>
      </c>
      <c r="W59">
        <v>2244.6143467860311</v>
      </c>
      <c r="X59">
        <v>90.736971086786411</v>
      </c>
      <c r="Y59">
        <v>6.3058470659325155E-2</v>
      </c>
      <c r="Z59">
        <v>2.8128786429351429</v>
      </c>
      <c r="AA59">
        <v>0.14443522418696461</v>
      </c>
      <c r="AB59">
        <v>3.5698866153901641</v>
      </c>
      <c r="AC59">
        <v>2.4895399616990679E-2</v>
      </c>
      <c r="AD59">
        <v>6.4824132522532413E-2</v>
      </c>
      <c r="AE59">
        <v>0.18086605477542619</v>
      </c>
      <c r="AF59">
        <v>2.8755234682810261E-2</v>
      </c>
      <c r="AG59">
        <v>1.271500751078253E-3</v>
      </c>
      <c r="AH59">
        <v>0.15607000377504091</v>
      </c>
      <c r="AI59">
        <v>4.6995664254996607E-2</v>
      </c>
      <c r="AJ59">
        <v>1.4549881676535219</v>
      </c>
      <c r="AK59">
        <v>0</v>
      </c>
      <c r="AL59">
        <v>9.3308597657134791E-3</v>
      </c>
      <c r="AM59">
        <v>1.7978347438763751</v>
      </c>
      <c r="AN59">
        <v>0</v>
      </c>
      <c r="AO59">
        <v>0.38968694585086311</v>
      </c>
      <c r="AP59">
        <f>AME_2030!AP59</f>
        <v>9317.8981012403037</v>
      </c>
      <c r="AQ59">
        <f>AME_2030!AQ59</f>
        <v>5.7894398566773138</v>
      </c>
      <c r="AR59">
        <f>AME_2030!AR59</f>
        <v>3.1573827369312131</v>
      </c>
      <c r="AS59">
        <f>AME_2030!AS59</f>
        <v>0</v>
      </c>
      <c r="AT59">
        <f>AME_2030!AT59</f>
        <v>0</v>
      </c>
      <c r="AU59">
        <f>AME_2030!AU59</f>
        <v>13254.107645457931</v>
      </c>
      <c r="AW59">
        <f t="shared" si="2"/>
        <v>2.3861934463660742E-4</v>
      </c>
    </row>
    <row r="60" spans="1:49" x14ac:dyDescent="0.25">
      <c r="A60" s="146"/>
      <c r="B60" s="1" t="s">
        <v>21</v>
      </c>
      <c r="C60" s="1">
        <v>19</v>
      </c>
      <c r="D60" s="1" t="s">
        <v>58</v>
      </c>
      <c r="E60">
        <v>1023.47548145556</v>
      </c>
      <c r="F60">
        <v>3869.2021693512211</v>
      </c>
      <c r="G60">
        <v>2690.102165394409</v>
      </c>
      <c r="H60">
        <v>120.6834145609801</v>
      </c>
      <c r="I60">
        <v>741.05610087235027</v>
      </c>
      <c r="J60">
        <v>1744.202614967719</v>
      </c>
      <c r="K60">
        <v>22.93920512113807</v>
      </c>
      <c r="L60">
        <v>2544.1739530677992</v>
      </c>
      <c r="M60">
        <v>1895.03194547259</v>
      </c>
      <c r="N60">
        <v>601.66611858615636</v>
      </c>
      <c r="O60">
        <v>336.04653008575917</v>
      </c>
      <c r="P60">
        <v>10737.6662658719</v>
      </c>
      <c r="Q60">
        <v>9045.5009383266552</v>
      </c>
      <c r="R60">
        <v>452.41606709190921</v>
      </c>
      <c r="S60">
        <v>0</v>
      </c>
      <c r="T60">
        <v>1566.032666593916</v>
      </c>
      <c r="U60">
        <v>310.50130478064142</v>
      </c>
      <c r="V60">
        <v>1189.5101487475119</v>
      </c>
      <c r="W60">
        <v>66172.546051418438</v>
      </c>
      <c r="X60">
        <v>20381.810132013929</v>
      </c>
      <c r="Y60">
        <v>10.585960396807049</v>
      </c>
      <c r="Z60">
        <v>1764.3663994779861</v>
      </c>
      <c r="AA60">
        <v>39.450940613617057</v>
      </c>
      <c r="AB60">
        <v>513.59905041470847</v>
      </c>
      <c r="AC60">
        <v>6.0442915439537508</v>
      </c>
      <c r="AD60">
        <v>24.65150288800222</v>
      </c>
      <c r="AE60">
        <v>42.670072706729997</v>
      </c>
      <c r="AF60">
        <v>3.306190643684046</v>
      </c>
      <c r="AG60">
        <v>0.9663789102937862</v>
      </c>
      <c r="AH60">
        <v>29.91218280046866</v>
      </c>
      <c r="AI60">
        <v>7.9785980193787456</v>
      </c>
      <c r="AJ60">
        <v>661.53550237601939</v>
      </c>
      <c r="AK60">
        <v>0</v>
      </c>
      <c r="AL60">
        <v>3.2939363988585209</v>
      </c>
      <c r="AM60">
        <v>553.06588547637352</v>
      </c>
      <c r="AN60">
        <v>0</v>
      </c>
      <c r="AO60">
        <v>68.061479961293244</v>
      </c>
      <c r="AP60">
        <f>AME_2030!AP60</f>
        <v>13602.17721303602</v>
      </c>
      <c r="AQ60">
        <f>AME_2030!AQ60</f>
        <v>3184.367509305509</v>
      </c>
      <c r="AR60">
        <f>AME_2030!AR60</f>
        <v>19218.813770005352</v>
      </c>
      <c r="AS60">
        <f>AME_2030!AS60</f>
        <v>0</v>
      </c>
      <c r="AT60">
        <f>AME_2030!AT60</f>
        <v>0</v>
      </c>
      <c r="AU60">
        <f>AME_2030!AU60</f>
        <v>165179.4101387556</v>
      </c>
      <c r="AW60">
        <f t="shared" si="2"/>
        <v>6.5230885843108335E-2</v>
      </c>
    </row>
    <row r="61" spans="1:49" x14ac:dyDescent="0.25">
      <c r="A61" s="146"/>
      <c r="B61" s="1" t="s">
        <v>22</v>
      </c>
      <c r="C61" s="1">
        <v>20</v>
      </c>
      <c r="D61" s="1" t="s">
        <v>59</v>
      </c>
      <c r="E61">
        <v>2.4107703509110019</v>
      </c>
      <c r="F61">
        <v>3.803967485459594</v>
      </c>
      <c r="G61">
        <v>7.6146837768045961</v>
      </c>
      <c r="H61">
        <v>0.40993817638517871</v>
      </c>
      <c r="I61">
        <v>1.0557038041579461</v>
      </c>
      <c r="J61">
        <v>0.76831484708352771</v>
      </c>
      <c r="K61">
        <v>5.1570106597162912E-4</v>
      </c>
      <c r="L61">
        <v>2.2807665946941849</v>
      </c>
      <c r="M61">
        <v>3.752107044749085</v>
      </c>
      <c r="N61">
        <v>0.51904611098638187</v>
      </c>
      <c r="O61">
        <v>0.2507615023673686</v>
      </c>
      <c r="P61">
        <v>12.91067871875193</v>
      </c>
      <c r="Q61">
        <v>8.0043585617514399</v>
      </c>
      <c r="R61">
        <v>6.7086922801517206</v>
      </c>
      <c r="S61">
        <v>0</v>
      </c>
      <c r="T61">
        <v>5.8642590841203353</v>
      </c>
      <c r="U61">
        <v>0.55672368158323537</v>
      </c>
      <c r="V61">
        <v>2.8977801825392291</v>
      </c>
      <c r="W61">
        <v>70.597929766211834</v>
      </c>
      <c r="X61">
        <v>49.657441590293857</v>
      </c>
      <c r="Y61">
        <v>7.0621856210057062E-4</v>
      </c>
      <c r="Z61">
        <v>0.35455469538398299</v>
      </c>
      <c r="AA61">
        <v>3.5308839000177873E-2</v>
      </c>
      <c r="AB61">
        <v>0.94648613895175604</v>
      </c>
      <c r="AC61">
        <v>3.3128210084874962E-4</v>
      </c>
      <c r="AD61">
        <v>2.1238324128404732E-3</v>
      </c>
      <c r="AE61">
        <v>6.2886883574051521E-3</v>
      </c>
      <c r="AF61">
        <v>3.5945242896254169E-3</v>
      </c>
      <c r="AG61">
        <v>9.8851085166889575E-6</v>
      </c>
      <c r="AH61">
        <v>4.8799125831207671E-2</v>
      </c>
      <c r="AI61">
        <v>7.246070869186544E-4</v>
      </c>
      <c r="AJ61">
        <v>2.387414315464941</v>
      </c>
      <c r="AK61">
        <v>0</v>
      </c>
      <c r="AL61">
        <v>1.519734177033061E-2</v>
      </c>
      <c r="AM61">
        <v>0.7868976437581332</v>
      </c>
      <c r="AN61">
        <v>0</v>
      </c>
      <c r="AO61">
        <v>8.3199152347996578E-3</v>
      </c>
      <c r="AP61">
        <f>AME_2030!AP61</f>
        <v>420.4098539217448</v>
      </c>
      <c r="AQ61">
        <f>AME_2030!AQ61</f>
        <v>5312.0769175060959</v>
      </c>
      <c r="AR61">
        <f>AME_2030!AR61</f>
        <v>0</v>
      </c>
      <c r="AS61">
        <f>AME_2030!AS61</f>
        <v>0</v>
      </c>
      <c r="AT61">
        <f>AME_2030!AT61</f>
        <v>0</v>
      </c>
      <c r="AU61">
        <f>AME_2030!AU61</f>
        <v>5917.1479677412226</v>
      </c>
      <c r="AW61">
        <f t="shared" si="2"/>
        <v>5.7967863448457531E-5</v>
      </c>
    </row>
    <row r="62" spans="1:49" x14ac:dyDescent="0.25">
      <c r="A62" s="146"/>
      <c r="B62" s="1" t="s">
        <v>23</v>
      </c>
      <c r="C62" s="1">
        <v>21</v>
      </c>
      <c r="D62" s="1" t="s">
        <v>60</v>
      </c>
      <c r="E62">
        <v>3.4294164422653872E-2</v>
      </c>
      <c r="F62">
        <v>33.466662838145098</v>
      </c>
      <c r="G62">
        <v>33.674348821238787</v>
      </c>
      <c r="H62">
        <v>2.7581023057650218</v>
      </c>
      <c r="I62">
        <v>36.189840601721222</v>
      </c>
      <c r="J62">
        <v>0.1573030629376008</v>
      </c>
      <c r="K62">
        <v>0.2287221998801173</v>
      </c>
      <c r="L62">
        <v>3.1867119485252662</v>
      </c>
      <c r="M62">
        <v>27.011956044618081</v>
      </c>
      <c r="N62">
        <v>279.10097753815091</v>
      </c>
      <c r="O62">
        <v>1.35467046993277E-2</v>
      </c>
      <c r="P62">
        <v>53.705189713320479</v>
      </c>
      <c r="Q62">
        <v>1.7060751550750299E-2</v>
      </c>
      <c r="R62">
        <v>0</v>
      </c>
      <c r="S62">
        <v>0</v>
      </c>
      <c r="T62">
        <v>1.751032910042449E-3</v>
      </c>
      <c r="U62">
        <v>0</v>
      </c>
      <c r="V62">
        <v>0</v>
      </c>
      <c r="W62">
        <v>0.23566950412752211</v>
      </c>
      <c r="X62">
        <v>2.640527524709166</v>
      </c>
      <c r="Y62">
        <v>58.059470040858507</v>
      </c>
      <c r="Z62">
        <v>0.91844882459026822</v>
      </c>
      <c r="AA62">
        <v>4.9474200826169379E-2</v>
      </c>
      <c r="AB62">
        <v>0.48885136763268378</v>
      </c>
      <c r="AC62">
        <v>0.33692561403735238</v>
      </c>
      <c r="AD62">
        <v>2.6660263571714089</v>
      </c>
      <c r="AE62">
        <v>359.44192199744731</v>
      </c>
      <c r="AF62">
        <v>1.5091284564106471E-5</v>
      </c>
      <c r="AG62">
        <v>0</v>
      </c>
      <c r="AH62">
        <v>1.2281068582430761E-4</v>
      </c>
      <c r="AI62">
        <v>0.62119745916618441</v>
      </c>
      <c r="AJ62">
        <v>158.7174494745166</v>
      </c>
      <c r="AK62">
        <v>0</v>
      </c>
      <c r="AL62">
        <v>1.019441121117564</v>
      </c>
      <c r="AM62">
        <v>5.3566060568322867E-2</v>
      </c>
      <c r="AN62">
        <v>0</v>
      </c>
      <c r="AO62">
        <v>72.218829109618724</v>
      </c>
      <c r="AP62">
        <f>AME_2030!AP62</f>
        <v>3.5488647308724501</v>
      </c>
      <c r="AQ62">
        <f>AME_2030!AQ62</f>
        <v>0</v>
      </c>
      <c r="AR62">
        <f>AME_2030!AR62</f>
        <v>0</v>
      </c>
      <c r="AS62">
        <f>AME_2030!AS62</f>
        <v>0</v>
      </c>
      <c r="AT62">
        <f>AME_2030!AT62</f>
        <v>0</v>
      </c>
      <c r="AU62">
        <f>AME_2030!AU62</f>
        <v>1130.563269017116</v>
      </c>
      <c r="AW62">
        <f t="shared" si="2"/>
        <v>8.6786900814478328E-5</v>
      </c>
    </row>
    <row r="63" spans="1:49" x14ac:dyDescent="0.25">
      <c r="A63" s="146"/>
      <c r="B63" s="1" t="s">
        <v>24</v>
      </c>
      <c r="C63" s="1">
        <v>22</v>
      </c>
      <c r="D63" s="1" t="s">
        <v>61</v>
      </c>
      <c r="E63">
        <v>312.03257827093779</v>
      </c>
      <c r="F63">
        <v>654.87934312461016</v>
      </c>
      <c r="G63">
        <v>25.651771554682199</v>
      </c>
      <c r="H63">
        <v>12.49017891645269</v>
      </c>
      <c r="I63">
        <v>262.00078640648508</v>
      </c>
      <c r="J63">
        <v>218.6245740479502</v>
      </c>
      <c r="K63">
        <v>0.15042128960912901</v>
      </c>
      <c r="L63">
        <v>1.702203465275923</v>
      </c>
      <c r="M63">
        <v>862.16144800492896</v>
      </c>
      <c r="N63">
        <v>1.6448776047857601</v>
      </c>
      <c r="O63">
        <v>1.7564525340424271</v>
      </c>
      <c r="P63">
        <v>66.12619731049611</v>
      </c>
      <c r="Q63">
        <v>777.29263360737252</v>
      </c>
      <c r="R63">
        <v>268.15860741164659</v>
      </c>
      <c r="S63">
        <v>0</v>
      </c>
      <c r="T63">
        <v>907.86099137951419</v>
      </c>
      <c r="U63">
        <v>13.05384505203382</v>
      </c>
      <c r="V63">
        <v>593.51009468608618</v>
      </c>
      <c r="W63">
        <v>1450.926203871215</v>
      </c>
      <c r="X63">
        <v>259.78042462737062</v>
      </c>
      <c r="Y63">
        <v>1.9157510008790909E-3</v>
      </c>
      <c r="Z63">
        <v>15526.778645522751</v>
      </c>
      <c r="AA63">
        <v>2.528015734801765E-2</v>
      </c>
      <c r="AB63">
        <v>3.4041936926466332</v>
      </c>
      <c r="AC63">
        <v>7.2048576993646252E-2</v>
      </c>
      <c r="AD63">
        <v>3.3490390787404213E-2</v>
      </c>
      <c r="AE63">
        <v>9.7836741426426427E-2</v>
      </c>
      <c r="AF63">
        <v>1.26832279180256E-2</v>
      </c>
      <c r="AG63">
        <v>3.5100453837051042E-5</v>
      </c>
      <c r="AH63">
        <v>1.212059213704558</v>
      </c>
      <c r="AI63">
        <v>2.148964183657109E-2</v>
      </c>
      <c r="AJ63">
        <v>498.25629069677149</v>
      </c>
      <c r="AK63">
        <v>0</v>
      </c>
      <c r="AL63">
        <v>3.1991490586302271</v>
      </c>
      <c r="AM63">
        <v>7.6003895321310759</v>
      </c>
      <c r="AN63">
        <v>0</v>
      </c>
      <c r="AO63">
        <v>1.8316427921276459</v>
      </c>
      <c r="AP63">
        <f>AME_2030!AP63</f>
        <v>8747.5390938979363</v>
      </c>
      <c r="AQ63">
        <f>AME_2030!AQ63</f>
        <v>0</v>
      </c>
      <c r="AR63">
        <f>AME_2030!AR63</f>
        <v>0</v>
      </c>
      <c r="AS63">
        <f>AME_2030!AS63</f>
        <v>0</v>
      </c>
      <c r="AT63">
        <f>AME_2030!AT63</f>
        <v>0</v>
      </c>
      <c r="AU63">
        <f>AME_2030!AU63</f>
        <v>31479.88987715996</v>
      </c>
      <c r="AW63">
        <f t="shared" si="2"/>
        <v>4.7075585083004376E-5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f>AME_2030!AP64</f>
        <v>0</v>
      </c>
      <c r="AQ64">
        <f>AME_2030!AQ64</f>
        <v>0</v>
      </c>
      <c r="AR64">
        <f>AME_2030!AR64</f>
        <v>0</v>
      </c>
      <c r="AS64">
        <f>AME_2030!AS64</f>
        <v>0</v>
      </c>
      <c r="AT64">
        <f>AME_2030!AT64</f>
        <v>0</v>
      </c>
      <c r="AU64">
        <f>AME_2030!AU64</f>
        <v>0</v>
      </c>
      <c r="AW64">
        <f t="shared" si="2"/>
        <v>0</v>
      </c>
    </row>
    <row r="65" spans="1:49" x14ac:dyDescent="0.25">
      <c r="A65" s="146"/>
      <c r="B65" s="1" t="s">
        <v>26</v>
      </c>
      <c r="C65" s="1">
        <v>24</v>
      </c>
      <c r="D65" s="1" t="s">
        <v>63</v>
      </c>
      <c r="E65">
        <v>7.6313508183896775E-2</v>
      </c>
      <c r="F65">
        <v>0.12579856602540249</v>
      </c>
      <c r="G65">
        <v>4.9551383083620268E-2</v>
      </c>
      <c r="H65">
        <v>4.2380415912287141E-3</v>
      </c>
      <c r="I65">
        <v>3.5695723049243989E-2</v>
      </c>
      <c r="J65">
        <v>6.869175022083851E-2</v>
      </c>
      <c r="K65">
        <v>3.0030830883188042E-4</v>
      </c>
      <c r="L65">
        <v>4.7729143457071813E-2</v>
      </c>
      <c r="M65">
        <v>9.9359221376403017E-2</v>
      </c>
      <c r="N65">
        <v>0.10176448588533479</v>
      </c>
      <c r="O65">
        <v>3.7232941879323057E-2</v>
      </c>
      <c r="P65">
        <v>0.17658671241805879</v>
      </c>
      <c r="Q65">
        <v>0.1097090906818928</v>
      </c>
      <c r="R65">
        <v>1.9078159113925811E-2</v>
      </c>
      <c r="S65">
        <v>0</v>
      </c>
      <c r="T65">
        <v>5.6856161068326083E-2</v>
      </c>
      <c r="U65">
        <v>0</v>
      </c>
      <c r="V65">
        <v>0</v>
      </c>
      <c r="W65">
        <v>0.58610687694486052</v>
      </c>
      <c r="X65">
        <v>0.17605039964526931</v>
      </c>
      <c r="Y65">
        <v>0</v>
      </c>
      <c r="Z65">
        <v>2.0444109954530588E-2</v>
      </c>
      <c r="AA65">
        <v>7.4038683221799308E-4</v>
      </c>
      <c r="AB65">
        <v>0.70054364716340722</v>
      </c>
      <c r="AC65">
        <v>0</v>
      </c>
      <c r="AD65">
        <v>0</v>
      </c>
      <c r="AE65">
        <v>0</v>
      </c>
      <c r="AF65">
        <v>0</v>
      </c>
      <c r="AG65">
        <v>0</v>
      </c>
      <c r="AH65">
        <v>2.7645245308422949E-6</v>
      </c>
      <c r="AI65">
        <v>0</v>
      </c>
      <c r="AJ65">
        <v>1.333732532721485E-5</v>
      </c>
      <c r="AK65">
        <v>0</v>
      </c>
      <c r="AL65">
        <v>0</v>
      </c>
      <c r="AM65">
        <v>2.5518684727518118E-2</v>
      </c>
      <c r="AN65">
        <v>0</v>
      </c>
      <c r="AO65">
        <v>0</v>
      </c>
      <c r="AP65">
        <f>AME_2030!AP65</f>
        <v>1.4379632409782541</v>
      </c>
      <c r="AQ65">
        <f>AME_2030!AQ65</f>
        <v>0</v>
      </c>
      <c r="AR65">
        <f>AME_2030!AR65</f>
        <v>0</v>
      </c>
      <c r="AS65">
        <f>AME_2030!AS65</f>
        <v>0</v>
      </c>
      <c r="AT65">
        <f>AME_2030!AT65</f>
        <v>0</v>
      </c>
      <c r="AU65">
        <f>AME_2030!AU65</f>
        <v>3.956288644439315</v>
      </c>
      <c r="AW65">
        <f t="shared" si="2"/>
        <v>1.2204384817453987E-6</v>
      </c>
    </row>
    <row r="66" spans="1:49" x14ac:dyDescent="0.25">
      <c r="A66" s="146"/>
      <c r="B66" s="1" t="s">
        <v>27</v>
      </c>
      <c r="C66" s="1">
        <v>25</v>
      </c>
      <c r="D66" s="1" t="s">
        <v>64</v>
      </c>
      <c r="E66">
        <v>2.0522203546201431E-3</v>
      </c>
      <c r="F66">
        <v>3.3878609075672071E-3</v>
      </c>
      <c r="G66">
        <v>1.3353138864947191E-3</v>
      </c>
      <c r="H66">
        <v>1.1381404764799E-4</v>
      </c>
      <c r="I66">
        <v>9.6071242275258106E-4</v>
      </c>
      <c r="J66">
        <v>1.8485368127897099E-3</v>
      </c>
      <c r="K66">
        <v>7.5397669007456931E-6</v>
      </c>
      <c r="L66">
        <v>1.285583490514271E-3</v>
      </c>
      <c r="M66">
        <v>2.6761488838797799E-3</v>
      </c>
      <c r="N66">
        <v>2.7377217609312332E-3</v>
      </c>
      <c r="O66">
        <v>2.4961799807519518</v>
      </c>
      <c r="P66">
        <v>4.618810084611979E-3</v>
      </c>
      <c r="Q66">
        <v>2.96972519132347E-3</v>
      </c>
      <c r="R66">
        <v>5.1359504151450694E-4</v>
      </c>
      <c r="S66">
        <v>0</v>
      </c>
      <c r="T66">
        <v>1.5313010468366169E-3</v>
      </c>
      <c r="U66">
        <v>0</v>
      </c>
      <c r="V66">
        <v>0</v>
      </c>
      <c r="W66">
        <v>2.2645342529821508E-2</v>
      </c>
      <c r="X66">
        <v>0.94206170873925177</v>
      </c>
      <c r="Y66">
        <v>0</v>
      </c>
      <c r="Z66">
        <v>4.0980843818707724</v>
      </c>
      <c r="AA66">
        <v>1.9942304582956431E-5</v>
      </c>
      <c r="AB66">
        <v>1.8846635680944291E-2</v>
      </c>
      <c r="AC66">
        <v>0</v>
      </c>
      <c r="AD66">
        <v>0</v>
      </c>
      <c r="AE66">
        <v>0</v>
      </c>
      <c r="AF66">
        <v>0</v>
      </c>
      <c r="AG66">
        <v>0</v>
      </c>
      <c r="AH66">
        <v>0</v>
      </c>
      <c r="AI66">
        <v>0</v>
      </c>
      <c r="AJ66">
        <v>0</v>
      </c>
      <c r="AK66">
        <v>0</v>
      </c>
      <c r="AL66">
        <v>0</v>
      </c>
      <c r="AM66">
        <v>6.8438686230558896E-4</v>
      </c>
      <c r="AN66">
        <v>0</v>
      </c>
      <c r="AO66">
        <v>0</v>
      </c>
      <c r="AP66">
        <f>AME_2030!AP66</f>
        <v>3.8756481393760367E-2</v>
      </c>
      <c r="AQ66">
        <f>AME_2030!AQ66</f>
        <v>0</v>
      </c>
      <c r="AR66">
        <f>AME_2030!AR66</f>
        <v>0</v>
      </c>
      <c r="AS66">
        <f>AME_2030!AS66</f>
        <v>0</v>
      </c>
      <c r="AT66">
        <f>AME_2030!AT66</f>
        <v>0</v>
      </c>
      <c r="AU66">
        <f>AME_2030!AU66</f>
        <v>7.6433177438317754</v>
      </c>
      <c r="AW66">
        <f t="shared" si="2"/>
        <v>3.2858534231898146E-8</v>
      </c>
    </row>
    <row r="67" spans="1:49" x14ac:dyDescent="0.25">
      <c r="A67" s="146"/>
      <c r="B67" s="1" t="s">
        <v>28</v>
      </c>
      <c r="C67" s="1">
        <v>26</v>
      </c>
      <c r="D67" s="1" t="s">
        <v>65</v>
      </c>
      <c r="E67">
        <v>0.17961330426442171</v>
      </c>
      <c r="F67">
        <v>0.29609659347366429</v>
      </c>
      <c r="G67">
        <v>0.11663907301349841</v>
      </c>
      <c r="H67">
        <v>9.9700739198570944E-3</v>
      </c>
      <c r="I67">
        <v>8.4006050353530287E-2</v>
      </c>
      <c r="J67">
        <v>0.1616552501401958</v>
      </c>
      <c r="K67">
        <v>6.6514394457116194E-4</v>
      </c>
      <c r="L67">
        <v>0.1123403867242502</v>
      </c>
      <c r="M67">
        <v>0.23386109063349539</v>
      </c>
      <c r="N67">
        <v>0.2394791199384633</v>
      </c>
      <c r="O67">
        <v>3.084402218872587E-2</v>
      </c>
      <c r="P67">
        <v>0.40366726744316928</v>
      </c>
      <c r="Q67">
        <v>0.25824464165208111</v>
      </c>
      <c r="R67">
        <v>4.490028867053128E-2</v>
      </c>
      <c r="S67">
        <v>0</v>
      </c>
      <c r="T67">
        <v>0.1338209453033542</v>
      </c>
      <c r="U67">
        <v>0</v>
      </c>
      <c r="V67">
        <v>0</v>
      </c>
      <c r="W67">
        <v>1.379460731174966</v>
      </c>
      <c r="X67">
        <v>0.41437031904146321</v>
      </c>
      <c r="Y67">
        <v>0</v>
      </c>
      <c r="Z67">
        <v>4.8101687117525438E-2</v>
      </c>
      <c r="AA67">
        <v>1.7426531769194379E-3</v>
      </c>
      <c r="AB67">
        <v>1.6485431943296871</v>
      </c>
      <c r="AC67">
        <v>0</v>
      </c>
      <c r="AD67">
        <v>0</v>
      </c>
      <c r="AE67">
        <v>0</v>
      </c>
      <c r="AF67">
        <v>0</v>
      </c>
      <c r="AG67">
        <v>0</v>
      </c>
      <c r="AH67">
        <v>6.5067909232079054E-6</v>
      </c>
      <c r="AI67">
        <v>0</v>
      </c>
      <c r="AJ67">
        <v>2.7293355085062602E-5</v>
      </c>
      <c r="AK67">
        <v>0</v>
      </c>
      <c r="AL67">
        <v>0</v>
      </c>
      <c r="AM67">
        <v>6.0019394281607963E-2</v>
      </c>
      <c r="AN67">
        <v>0</v>
      </c>
      <c r="AO67">
        <v>0</v>
      </c>
      <c r="AP67">
        <f>AME_2030!AP67</f>
        <v>68.260373080374848</v>
      </c>
      <c r="AQ67">
        <f>AME_2030!AQ67</f>
        <v>0</v>
      </c>
      <c r="AR67">
        <f>AME_2030!AR67</f>
        <v>0</v>
      </c>
      <c r="AS67">
        <f>AME_2030!AS67</f>
        <v>0</v>
      </c>
      <c r="AT67">
        <f>AME_2030!AT67</f>
        <v>0</v>
      </c>
      <c r="AU67">
        <f>AME_2030!AU67</f>
        <v>74.118448111306833</v>
      </c>
      <c r="AW67">
        <f t="shared" si="2"/>
        <v>2.8714943270744718E-6</v>
      </c>
    </row>
    <row r="68" spans="1:49" x14ac:dyDescent="0.25">
      <c r="A68" s="146"/>
      <c r="B68" s="1" t="s">
        <v>29</v>
      </c>
      <c r="C68" s="1">
        <v>27</v>
      </c>
      <c r="D68" s="1" t="s">
        <v>66</v>
      </c>
      <c r="E68">
        <v>9.7802760879832099E-2</v>
      </c>
      <c r="F68">
        <v>0.16126998352400301</v>
      </c>
      <c r="G68">
        <v>6.3557104068674486E-2</v>
      </c>
      <c r="H68">
        <v>5.4135674423761966E-3</v>
      </c>
      <c r="I68">
        <v>4.5715833203740341E-2</v>
      </c>
      <c r="J68">
        <v>8.7961134659356899E-2</v>
      </c>
      <c r="K68">
        <v>3.5802988160049508E-4</v>
      </c>
      <c r="L68">
        <v>6.1184282088608863E-2</v>
      </c>
      <c r="M68">
        <v>0.1273640909882108</v>
      </c>
      <c r="N68">
        <v>0.13028236418917991</v>
      </c>
      <c r="O68">
        <v>9.9164999547090975</v>
      </c>
      <c r="P68">
        <v>0.2198212220922042</v>
      </c>
      <c r="Q68">
        <v>0.14071941506440661</v>
      </c>
      <c r="R68">
        <v>2.4440773878890761E-2</v>
      </c>
      <c r="S68">
        <v>0</v>
      </c>
      <c r="T68">
        <v>7.2877510836340198E-2</v>
      </c>
      <c r="U68">
        <v>0</v>
      </c>
      <c r="V68">
        <v>0</v>
      </c>
      <c r="W68">
        <v>0.75118598806081494</v>
      </c>
      <c r="X68">
        <v>0.22567770141811391</v>
      </c>
      <c r="Y68">
        <v>0</v>
      </c>
      <c r="Z68">
        <v>2.6145893253835231E-2</v>
      </c>
      <c r="AA68">
        <v>9.4910646037495063E-4</v>
      </c>
      <c r="AB68">
        <v>0.89676290941969228</v>
      </c>
      <c r="AC68">
        <v>0</v>
      </c>
      <c r="AD68">
        <v>0</v>
      </c>
      <c r="AE68">
        <v>0</v>
      </c>
      <c r="AF68">
        <v>0</v>
      </c>
      <c r="AG68">
        <v>0</v>
      </c>
      <c r="AH68">
        <v>3.543525289382976E-6</v>
      </c>
      <c r="AI68">
        <v>0</v>
      </c>
      <c r="AJ68">
        <v>8.6127962672967475E-5</v>
      </c>
      <c r="AK68">
        <v>0</v>
      </c>
      <c r="AL68">
        <v>0</v>
      </c>
      <c r="AM68">
        <v>3.2544205693784377E-2</v>
      </c>
      <c r="AN68">
        <v>0</v>
      </c>
      <c r="AO68">
        <v>0</v>
      </c>
      <c r="AP68">
        <f>AME_2030!AP68</f>
        <v>1.8447544902398787</v>
      </c>
      <c r="AQ68">
        <f>AME_2030!AQ68</f>
        <v>0</v>
      </c>
      <c r="AR68">
        <f>AME_2030!AR68</f>
        <v>0</v>
      </c>
      <c r="AS68">
        <f>AME_2030!AS68</f>
        <v>0</v>
      </c>
      <c r="AT68">
        <f>AME_2030!AT68</f>
        <v>0</v>
      </c>
      <c r="AU68">
        <f>AME_2030!AU68</f>
        <v>14.933377993540979</v>
      </c>
      <c r="AW68">
        <f t="shared" si="2"/>
        <v>1.5638031046055765E-6</v>
      </c>
    </row>
    <row r="69" spans="1:49" x14ac:dyDescent="0.25">
      <c r="A69" s="146"/>
      <c r="B69" s="1" t="s">
        <v>30</v>
      </c>
      <c r="C69" s="1">
        <v>28</v>
      </c>
      <c r="D69" s="1" t="s">
        <v>67</v>
      </c>
      <c r="E69">
        <v>1.85000812676335E-2</v>
      </c>
      <c r="F69">
        <v>3.046570127952258E-2</v>
      </c>
      <c r="G69">
        <v>1.197913085973305E-2</v>
      </c>
      <c r="H69">
        <v>1.0387600442894761E-3</v>
      </c>
      <c r="I69">
        <v>8.6734187823538662E-3</v>
      </c>
      <c r="J69">
        <v>1.6699096437917751E-2</v>
      </c>
      <c r="K69">
        <v>7.6673584420921639E-5</v>
      </c>
      <c r="L69">
        <v>1.1561078592662361E-2</v>
      </c>
      <c r="M69">
        <v>2.407034022449981E-2</v>
      </c>
      <c r="N69">
        <v>2.4757579563527369E-2</v>
      </c>
      <c r="O69">
        <v>9.0657767536336913E-3</v>
      </c>
      <c r="P69">
        <v>4.1563762072928299E-2</v>
      </c>
      <c r="Q69">
        <v>2.6521721247293059E-2</v>
      </c>
      <c r="R69">
        <v>4.6310700335954469E-3</v>
      </c>
      <c r="S69">
        <v>0</v>
      </c>
      <c r="T69">
        <v>1.377613418277635E-2</v>
      </c>
      <c r="U69">
        <v>0</v>
      </c>
      <c r="V69">
        <v>0</v>
      </c>
      <c r="W69">
        <v>0.1420525767074228</v>
      </c>
      <c r="X69">
        <v>4.2644925007122823E-2</v>
      </c>
      <c r="Y69">
        <v>0</v>
      </c>
      <c r="Z69">
        <v>4.9918349239647386E-3</v>
      </c>
      <c r="AA69">
        <v>1.7933842340426111E-4</v>
      </c>
      <c r="AB69">
        <v>0.17049281137242431</v>
      </c>
      <c r="AC69">
        <v>0</v>
      </c>
      <c r="AD69">
        <v>0</v>
      </c>
      <c r="AE69">
        <v>0</v>
      </c>
      <c r="AF69">
        <v>0</v>
      </c>
      <c r="AG69">
        <v>0</v>
      </c>
      <c r="AH69">
        <v>0</v>
      </c>
      <c r="AI69">
        <v>0</v>
      </c>
      <c r="AJ69">
        <v>8.5643921548731646E-6</v>
      </c>
      <c r="AK69">
        <v>0</v>
      </c>
      <c r="AL69">
        <v>0</v>
      </c>
      <c r="AM69">
        <v>6.2885787533396766E-3</v>
      </c>
      <c r="AN69">
        <v>0</v>
      </c>
      <c r="AO69">
        <v>0</v>
      </c>
      <c r="AP69">
        <f>AME_2030!AP69</f>
        <v>0.34740851840704912</v>
      </c>
      <c r="AQ69">
        <f>AME_2030!AQ69</f>
        <v>0</v>
      </c>
      <c r="AR69">
        <f>AME_2030!AR69</f>
        <v>0</v>
      </c>
      <c r="AS69">
        <f>AME_2030!AS69</f>
        <v>0</v>
      </c>
      <c r="AT69">
        <f>AME_2030!AT69</f>
        <v>0</v>
      </c>
      <c r="AU69">
        <f>AME_2030!AU69</f>
        <v>0.95744747291367016</v>
      </c>
      <c r="AW69">
        <f t="shared" si="2"/>
        <v>2.9571773309333529E-7</v>
      </c>
    </row>
    <row r="70" spans="1:49" x14ac:dyDescent="0.25">
      <c r="A70" s="146"/>
      <c r="B70" s="1" t="s">
        <v>31</v>
      </c>
      <c r="C70" s="1">
        <v>29</v>
      </c>
      <c r="D70" s="1" t="s">
        <v>68</v>
      </c>
      <c r="E70">
        <v>2.068257695547902E-4</v>
      </c>
      <c r="F70">
        <v>3.4401161512502098E-4</v>
      </c>
      <c r="G70">
        <v>1.3588742221317711E-4</v>
      </c>
      <c r="H70">
        <v>1.1868542220205379E-5</v>
      </c>
      <c r="I70">
        <v>9.2486541994920605E-5</v>
      </c>
      <c r="J70">
        <v>1.8998364544893501E-4</v>
      </c>
      <c r="K70">
        <v>0</v>
      </c>
      <c r="L70">
        <v>1.3127932158319379E-4</v>
      </c>
      <c r="M70">
        <v>2.7334555683316419E-4</v>
      </c>
      <c r="N70">
        <v>2.8173706231096271E-4</v>
      </c>
      <c r="O70">
        <v>9.8276934161538603E-5</v>
      </c>
      <c r="P70">
        <v>4.7462384975149852E-4</v>
      </c>
      <c r="Q70">
        <v>3.0085010937519517E-4</v>
      </c>
      <c r="R70">
        <v>5.2646222901210128E-5</v>
      </c>
      <c r="S70">
        <v>0</v>
      </c>
      <c r="T70">
        <v>1.5645749383846151E-4</v>
      </c>
      <c r="U70">
        <v>0</v>
      </c>
      <c r="V70">
        <v>0</v>
      </c>
      <c r="W70">
        <v>1.5960037789144971E-3</v>
      </c>
      <c r="X70">
        <v>4.8425447997875139E-4</v>
      </c>
      <c r="Y70">
        <v>0</v>
      </c>
      <c r="Z70">
        <v>5.5937249622846553E-5</v>
      </c>
      <c r="AA70">
        <v>1.4421925406150861E-6</v>
      </c>
      <c r="AB70">
        <v>1.940782788791729E-3</v>
      </c>
      <c r="AC70">
        <v>0</v>
      </c>
      <c r="AD70">
        <v>0</v>
      </c>
      <c r="AE70">
        <v>0</v>
      </c>
      <c r="AF70">
        <v>0</v>
      </c>
      <c r="AG70">
        <v>0</v>
      </c>
      <c r="AH70">
        <v>0</v>
      </c>
      <c r="AI70">
        <v>0</v>
      </c>
      <c r="AJ70">
        <v>0</v>
      </c>
      <c r="AK70">
        <v>0</v>
      </c>
      <c r="AL70">
        <v>0</v>
      </c>
      <c r="AM70">
        <v>5.9066102699524781E-5</v>
      </c>
      <c r="AN70">
        <v>0</v>
      </c>
      <c r="AO70">
        <v>0</v>
      </c>
      <c r="AP70">
        <f>AME_2030!AP70</f>
        <v>3.9395708979480578E-3</v>
      </c>
      <c r="AQ70">
        <f>AME_2030!AQ70</f>
        <v>0</v>
      </c>
      <c r="AR70">
        <f>AME_2030!AR70</f>
        <v>0</v>
      </c>
      <c r="AS70">
        <f>AME_2030!AS70</f>
        <v>0</v>
      </c>
      <c r="AT70">
        <f>AME_2030!AT70</f>
        <v>0</v>
      </c>
      <c r="AU70">
        <f>AME_2030!AU70</f>
        <v>1.0827337577808301E-2</v>
      </c>
      <c r="AW70">
        <f t="shared" si="2"/>
        <v>3.3358352016688775E-9</v>
      </c>
    </row>
    <row r="71" spans="1:49" x14ac:dyDescent="0.25">
      <c r="A71" s="146"/>
      <c r="B71" s="1" t="s">
        <v>32</v>
      </c>
      <c r="C71" s="1">
        <v>30</v>
      </c>
      <c r="D71" s="1" t="s">
        <v>69</v>
      </c>
      <c r="E71">
        <v>0.1056044575775664</v>
      </c>
      <c r="F71">
        <v>0.19459461674313269</v>
      </c>
      <c r="G71">
        <v>7.1055454981180086E-2</v>
      </c>
      <c r="H71">
        <v>1.955870800339226E-2</v>
      </c>
      <c r="I71">
        <v>0.17182561107033029</v>
      </c>
      <c r="J71">
        <v>0.16493650558736461</v>
      </c>
      <c r="K71">
        <v>1.6143801966102919E-2</v>
      </c>
      <c r="L71">
        <v>0.25103096988377122</v>
      </c>
      <c r="M71">
        <v>0.2113750347987994</v>
      </c>
      <c r="N71">
        <v>0.27913952777039153</v>
      </c>
      <c r="O71">
        <v>0.19272233508556039</v>
      </c>
      <c r="P71">
        <v>0.65124198676149936</v>
      </c>
      <c r="Q71">
        <v>0.14183202019915789</v>
      </c>
      <c r="R71">
        <v>1.7271083201250769E-2</v>
      </c>
      <c r="S71">
        <v>0</v>
      </c>
      <c r="T71">
        <v>4.1227061258345833E-2</v>
      </c>
      <c r="U71">
        <v>0</v>
      </c>
      <c r="V71">
        <v>0</v>
      </c>
      <c r="W71">
        <v>0.69626832542574335</v>
      </c>
      <c r="X71">
        <v>0.29816343158389103</v>
      </c>
      <c r="Y71">
        <v>2.8118591523554191E-4</v>
      </c>
      <c r="Z71">
        <v>0.18890909125913</v>
      </c>
      <c r="AA71">
        <v>3.8975653392026E-3</v>
      </c>
      <c r="AB71">
        <v>0.92895499682063465</v>
      </c>
      <c r="AC71">
        <v>8.5824245051736834E-5</v>
      </c>
      <c r="AD71">
        <v>3.4131570087852662E-4</v>
      </c>
      <c r="AE71">
        <v>1.78818233865305E-3</v>
      </c>
      <c r="AF71">
        <v>1.607941224020183E-5</v>
      </c>
      <c r="AG71">
        <v>0</v>
      </c>
      <c r="AH71">
        <v>9.1690987622299424E-5</v>
      </c>
      <c r="AI71">
        <v>6.080721502628244E-5</v>
      </c>
      <c r="AJ71">
        <v>0.10932910655252651</v>
      </c>
      <c r="AK71">
        <v>0</v>
      </c>
      <c r="AL71">
        <v>4.5357984582842229E-4</v>
      </c>
      <c r="AM71">
        <v>6.7730240866393987E-3</v>
      </c>
      <c r="AN71">
        <v>0</v>
      </c>
      <c r="AO71">
        <v>1.4873171039869281E-2</v>
      </c>
      <c r="AP71">
        <f>AME_2030!AP71</f>
        <v>0</v>
      </c>
      <c r="AQ71">
        <f>AME_2030!AQ71</f>
        <v>0</v>
      </c>
      <c r="AR71">
        <f>AME_2030!AR71</f>
        <v>0</v>
      </c>
      <c r="AS71">
        <f>AME_2030!AS71</f>
        <v>0</v>
      </c>
      <c r="AT71">
        <f>AME_2030!AT71</f>
        <v>0</v>
      </c>
      <c r="AU71">
        <f>AME_2030!AU71</f>
        <v>4.7798465526560188</v>
      </c>
      <c r="AW71">
        <f t="shared" si="2"/>
        <v>6.7889672050891986E-6</v>
      </c>
    </row>
    <row r="72" spans="1:49" x14ac:dyDescent="0.25">
      <c r="A72" s="146"/>
      <c r="B72" s="1" t="s">
        <v>33</v>
      </c>
      <c r="C72" s="1">
        <v>31</v>
      </c>
      <c r="D72" s="1" t="s">
        <v>70</v>
      </c>
      <c r="E72">
        <v>1.9561820763600451E-2</v>
      </c>
      <c r="F72">
        <v>3.2246875749471583E-2</v>
      </c>
      <c r="G72">
        <v>1.270274734679048E-2</v>
      </c>
      <c r="H72">
        <v>1.0860193308868771E-3</v>
      </c>
      <c r="I72">
        <v>9.1494642051326448E-3</v>
      </c>
      <c r="J72">
        <v>1.7606700620045272E-2</v>
      </c>
      <c r="K72">
        <v>7.2487702318620197E-5</v>
      </c>
      <c r="L72">
        <v>1.2234932920021299E-2</v>
      </c>
      <c r="M72">
        <v>2.546973822030359E-2</v>
      </c>
      <c r="N72">
        <v>2.6083175013482091E-2</v>
      </c>
      <c r="O72">
        <v>0.49209056380431032</v>
      </c>
      <c r="P72">
        <v>4.3963518372917773E-2</v>
      </c>
      <c r="Q72">
        <v>2.8124497903740261E-2</v>
      </c>
      <c r="R72">
        <v>4.8902165929062408E-3</v>
      </c>
      <c r="S72">
        <v>0</v>
      </c>
      <c r="T72">
        <v>1.4574433618458921E-2</v>
      </c>
      <c r="U72">
        <v>0</v>
      </c>
      <c r="V72">
        <v>0</v>
      </c>
      <c r="W72">
        <v>0.15023977902966559</v>
      </c>
      <c r="X72">
        <v>4.5128877905445612E-2</v>
      </c>
      <c r="Y72">
        <v>0</v>
      </c>
      <c r="Z72">
        <v>5.2386215462434608E-3</v>
      </c>
      <c r="AA72">
        <v>1.8979144818781301E-4</v>
      </c>
      <c r="AB72">
        <v>0.17955414992879951</v>
      </c>
      <c r="AC72">
        <v>0</v>
      </c>
      <c r="AD72">
        <v>0</v>
      </c>
      <c r="AE72">
        <v>0</v>
      </c>
      <c r="AF72">
        <v>0</v>
      </c>
      <c r="AG72">
        <v>0</v>
      </c>
      <c r="AH72">
        <v>0</v>
      </c>
      <c r="AI72">
        <v>0</v>
      </c>
      <c r="AJ72">
        <v>3.0596124924251499E-6</v>
      </c>
      <c r="AK72">
        <v>0</v>
      </c>
      <c r="AL72">
        <v>0</v>
      </c>
      <c r="AM72">
        <v>6.5382914583200996E-3</v>
      </c>
      <c r="AN72">
        <v>0</v>
      </c>
      <c r="AO72">
        <v>0</v>
      </c>
      <c r="AP72">
        <f>AME_2030!AP72</f>
        <v>0.36863577447102963</v>
      </c>
      <c r="AQ72">
        <f>AME_2030!AQ72</f>
        <v>0</v>
      </c>
      <c r="AR72">
        <f>AME_2030!AR72</f>
        <v>0</v>
      </c>
      <c r="AS72">
        <f>AME_2030!AS72</f>
        <v>0</v>
      </c>
      <c r="AT72">
        <f>AME_2030!AT72</f>
        <v>0</v>
      </c>
      <c r="AU72">
        <f>AME_2030!AU72</f>
        <v>1.495385537564571</v>
      </c>
      <c r="AW72">
        <f t="shared" si="2"/>
        <v>3.1273414928282857E-7</v>
      </c>
    </row>
    <row r="73" spans="1:49" x14ac:dyDescent="0.25">
      <c r="A73" s="146"/>
      <c r="B73" s="1" t="s">
        <v>34</v>
      </c>
      <c r="C73" s="1">
        <v>32</v>
      </c>
      <c r="D73" s="1" t="s">
        <v>71</v>
      </c>
      <c r="E73">
        <v>7.0712273985302891</v>
      </c>
      <c r="F73">
        <v>80.194847701964264</v>
      </c>
      <c r="G73">
        <v>20.778821630981898</v>
      </c>
      <c r="H73">
        <v>30.467653003493901</v>
      </c>
      <c r="I73">
        <v>70.52665132617102</v>
      </c>
      <c r="J73">
        <v>35.911125630858862</v>
      </c>
      <c r="K73">
        <v>140.64211712239421</v>
      </c>
      <c r="L73">
        <v>648.89795609912801</v>
      </c>
      <c r="M73">
        <v>171.6595421258034</v>
      </c>
      <c r="N73">
        <v>91.780425306164119</v>
      </c>
      <c r="O73">
        <v>48.346331205866697</v>
      </c>
      <c r="P73">
        <v>160.97837799593219</v>
      </c>
      <c r="Q73">
        <v>12.18383524345621</v>
      </c>
      <c r="R73">
        <v>0</v>
      </c>
      <c r="S73">
        <v>0</v>
      </c>
      <c r="T73">
        <v>24.417753689696092</v>
      </c>
      <c r="U73">
        <v>7.4051973875479273</v>
      </c>
      <c r="V73">
        <v>7.0846507140505031</v>
      </c>
      <c r="W73">
        <v>269.38519331621433</v>
      </c>
      <c r="X73">
        <v>184.66699913561621</v>
      </c>
      <c r="Y73">
        <v>1.548179289256941</v>
      </c>
      <c r="Z73">
        <v>1266.4560271671869</v>
      </c>
      <c r="AA73">
        <v>10.07703317785284</v>
      </c>
      <c r="AB73">
        <v>58.806663342325123</v>
      </c>
      <c r="AC73">
        <v>50.483779278807383</v>
      </c>
      <c r="AD73">
        <v>805.46928949112078</v>
      </c>
      <c r="AE73">
        <v>2.6492594780890531E-4</v>
      </c>
      <c r="AF73">
        <v>1.9601512633036391</v>
      </c>
      <c r="AG73">
        <v>2.473876082088446E-2</v>
      </c>
      <c r="AH73">
        <v>2.3627498191835778</v>
      </c>
      <c r="AI73">
        <v>3.59735305903224</v>
      </c>
      <c r="AJ73">
        <v>1790.698763667154</v>
      </c>
      <c r="AK73">
        <v>0</v>
      </c>
      <c r="AL73">
        <v>10.97623483553846</v>
      </c>
      <c r="AM73">
        <v>3.2035781660241809</v>
      </c>
      <c r="AN73">
        <v>0</v>
      </c>
      <c r="AO73">
        <v>1283.501857417511</v>
      </c>
      <c r="AP73">
        <f>AME_2030!AP73</f>
        <v>0</v>
      </c>
      <c r="AQ73">
        <f>AME_2030!AQ73</f>
        <v>0</v>
      </c>
      <c r="AR73">
        <f>AME_2030!AR73</f>
        <v>0</v>
      </c>
      <c r="AS73">
        <f>AME_2030!AS73</f>
        <v>0</v>
      </c>
      <c r="AT73">
        <f>AME_2030!AT73</f>
        <v>0</v>
      </c>
      <c r="AU73">
        <f>AME_2030!AU73</f>
        <v>7301.5653696949385</v>
      </c>
      <c r="AW73">
        <f t="shared" si="2"/>
        <v>2.0062379494485059E-2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f>AME_2030!AP74</f>
        <v>0</v>
      </c>
      <c r="AQ74">
        <f>AME_2030!AQ74</f>
        <v>0</v>
      </c>
      <c r="AR74">
        <f>AME_2030!AR74</f>
        <v>0</v>
      </c>
      <c r="AS74">
        <f>AME_2030!AS74</f>
        <v>0</v>
      </c>
      <c r="AT74">
        <f>AME_2030!AT74</f>
        <v>0</v>
      </c>
      <c r="AU74">
        <f>AME_2030!AU74</f>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f>AME_2030!AP75</f>
        <v>0</v>
      </c>
      <c r="AQ75">
        <f>AME_2030!AQ75</f>
        <v>0</v>
      </c>
      <c r="AR75">
        <f>AME_2030!AR75</f>
        <v>0</v>
      </c>
      <c r="AS75">
        <f>AME_2030!AS75</f>
        <v>0</v>
      </c>
      <c r="AT75">
        <f>AME_2030!AT75</f>
        <v>0</v>
      </c>
      <c r="AU75">
        <f>AME_2030!AU75</f>
        <v>0</v>
      </c>
      <c r="AW75">
        <f t="shared" si="2"/>
        <v>0</v>
      </c>
    </row>
    <row r="76" spans="1:49" x14ac:dyDescent="0.25">
      <c r="A76" s="146"/>
      <c r="B76" s="1" t="s">
        <v>37</v>
      </c>
      <c r="C76" s="1">
        <v>35</v>
      </c>
      <c r="D76" s="1" t="s">
        <v>74</v>
      </c>
      <c r="E76">
        <v>0.8036433257942226</v>
      </c>
      <c r="F76">
        <v>6.4209107971972514</v>
      </c>
      <c r="G76">
        <v>5.6895799756127543</v>
      </c>
      <c r="H76">
        <v>0.65225384417293797</v>
      </c>
      <c r="I76">
        <v>6.7604804126548466</v>
      </c>
      <c r="J76">
        <v>9.4214033162888899</v>
      </c>
      <c r="K76">
        <v>2.546849085407497E-2</v>
      </c>
      <c r="L76">
        <v>0.46688637997014432</v>
      </c>
      <c r="M76">
        <v>11.14134340829121</v>
      </c>
      <c r="N76">
        <v>54.340265737172643</v>
      </c>
      <c r="O76">
        <v>13.77572926343046</v>
      </c>
      <c r="P76">
        <v>36.015420874485258</v>
      </c>
      <c r="Q76">
        <v>12.53206886204382</v>
      </c>
      <c r="R76">
        <v>0.802815642915089</v>
      </c>
      <c r="S76">
        <v>0</v>
      </c>
      <c r="T76">
        <v>0.27988724729494491</v>
      </c>
      <c r="U76">
        <v>0.55350931775419343</v>
      </c>
      <c r="V76">
        <v>0.89696989871001531</v>
      </c>
      <c r="W76">
        <v>89.076500348738321</v>
      </c>
      <c r="X76">
        <v>30.266105213175901</v>
      </c>
      <c r="Y76">
        <v>1.077898816349839E-2</v>
      </c>
      <c r="Z76">
        <v>3.6438058984317139</v>
      </c>
      <c r="AA76">
        <v>7.099749563972412E-3</v>
      </c>
      <c r="AB76">
        <v>1.572444727147928</v>
      </c>
      <c r="AC76">
        <v>8.6118575895580076E-4</v>
      </c>
      <c r="AD76">
        <v>5.5356598753483876E-3</v>
      </c>
      <c r="AE76">
        <v>1.6435923943363979E-2</v>
      </c>
      <c r="AF76">
        <v>5.0838342111576796E-3</v>
      </c>
      <c r="AG76">
        <v>1.1367717735020159E-5</v>
      </c>
      <c r="AH76">
        <v>6.8477706127945695E-2</v>
      </c>
      <c r="AI76">
        <v>1.834450014519193E-3</v>
      </c>
      <c r="AJ76">
        <v>1.5957759145147741</v>
      </c>
      <c r="AK76">
        <v>0</v>
      </c>
      <c r="AL76">
        <v>9.4573851161638724E-3</v>
      </c>
      <c r="AM76">
        <v>19.24164648455918</v>
      </c>
      <c r="AN76">
        <v>0</v>
      </c>
      <c r="AO76">
        <v>2.1198713002974021E-2</v>
      </c>
      <c r="AP76">
        <f>AME_2030!AP76</f>
        <v>72.981757227110876</v>
      </c>
      <c r="AQ76">
        <f>AME_2030!AQ76</f>
        <v>0</v>
      </c>
      <c r="AR76">
        <f>AME_2030!AR76</f>
        <v>5.0003047731767101</v>
      </c>
      <c r="AS76">
        <f>AME_2030!AS76</f>
        <v>0</v>
      </c>
      <c r="AT76">
        <f>AME_2030!AT76</f>
        <v>0</v>
      </c>
      <c r="AU76">
        <f>AME_2030!AU76</f>
        <v>384.10375234499372</v>
      </c>
      <c r="AW76">
        <f t="shared" si="2"/>
        <v>1.2510840930631557E-5</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f>AME_2030!AP77</f>
        <v>0</v>
      </c>
      <c r="AQ77">
        <f>AME_2030!AQ77</f>
        <v>0</v>
      </c>
      <c r="AR77">
        <f>AME_2030!AR77</f>
        <v>0</v>
      </c>
      <c r="AS77">
        <f>AME_2030!AS77</f>
        <v>0</v>
      </c>
      <c r="AT77">
        <f>AME_2030!AT77</f>
        <v>0</v>
      </c>
      <c r="AU77">
        <f>AME_2030!AU77</f>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f>AME_2030!AP78</f>
        <v>0</v>
      </c>
      <c r="AQ78">
        <f>AME_2030!AQ78</f>
        <v>0</v>
      </c>
      <c r="AR78">
        <f>AME_2030!AR78</f>
        <v>0</v>
      </c>
      <c r="AS78">
        <f>AME_2030!AS78</f>
        <v>0</v>
      </c>
      <c r="AT78">
        <f>AME_2030!AT78</f>
        <v>0</v>
      </c>
      <c r="AU78">
        <f>AME_2030!AU78</f>
        <v>0</v>
      </c>
      <c r="AW78">
        <f t="shared" si="2"/>
        <v>0</v>
      </c>
    </row>
    <row r="79" spans="1:49" x14ac:dyDescent="0.25">
      <c r="A79" s="146" t="s">
        <v>93</v>
      </c>
      <c r="B79" s="1" t="s">
        <v>3</v>
      </c>
      <c r="C79" s="1" t="s">
        <v>3</v>
      </c>
      <c r="D79" s="1" t="s">
        <v>40</v>
      </c>
      <c r="E79">
        <f t="shared" ref="E79:AO84" si="3">E5+E42</f>
        <v>12662.97520869927</v>
      </c>
      <c r="F79">
        <f t="shared" si="3"/>
        <v>36530.138897163983</v>
      </c>
      <c r="G79">
        <f t="shared" si="3"/>
        <v>2.0400705011913276</v>
      </c>
      <c r="H79">
        <f t="shared" si="3"/>
        <v>7.7133647120179719E-6</v>
      </c>
      <c r="I79">
        <f t="shared" si="3"/>
        <v>2.3951873264845502E-6</v>
      </c>
      <c r="J79">
        <f t="shared" si="3"/>
        <v>73.423180446549466</v>
      </c>
      <c r="K79">
        <f t="shared" si="3"/>
        <v>7.2023723938576924E-3</v>
      </c>
      <c r="L79">
        <f t="shared" si="3"/>
        <v>8.2517029628928089</v>
      </c>
      <c r="M79">
        <f t="shared" si="3"/>
        <v>62.390455848686052</v>
      </c>
      <c r="N79">
        <f t="shared" si="3"/>
        <v>6.9283930504704391E-6</v>
      </c>
      <c r="O79">
        <f t="shared" si="3"/>
        <v>5.4194280514988401E-6</v>
      </c>
      <c r="P79">
        <f t="shared" si="3"/>
        <v>1202.1416183880135</v>
      </c>
      <c r="Q79">
        <f t="shared" si="3"/>
        <v>1419.4269820579368</v>
      </c>
      <c r="R79">
        <f t="shared" si="3"/>
        <v>3.7697744548725445E-2</v>
      </c>
      <c r="S79">
        <f t="shared" si="3"/>
        <v>0</v>
      </c>
      <c r="T79">
        <f t="shared" si="3"/>
        <v>0.10570655958353298</v>
      </c>
      <c r="U79">
        <f t="shared" si="3"/>
        <v>7.9707845500970033E-5</v>
      </c>
      <c r="V79">
        <f t="shared" si="3"/>
        <v>3.551068721693309E-4</v>
      </c>
      <c r="W79">
        <f t="shared" si="3"/>
        <v>743.22117633936205</v>
      </c>
      <c r="X79">
        <f t="shared" si="3"/>
        <v>164.60313199330452</v>
      </c>
      <c r="Y79">
        <f t="shared" si="3"/>
        <v>0</v>
      </c>
      <c r="Z79">
        <f t="shared" si="3"/>
        <v>7.9755058486033564E-2</v>
      </c>
      <c r="AA79">
        <f t="shared" si="3"/>
        <v>0.12737434692992744</v>
      </c>
      <c r="AB79">
        <f t="shared" si="3"/>
        <v>12.497049808099888</v>
      </c>
      <c r="AC79">
        <f t="shared" si="3"/>
        <v>2.2314837268207481E-2</v>
      </c>
      <c r="AD79">
        <f t="shared" si="3"/>
        <v>0.54138501212096479</v>
      </c>
      <c r="AE79">
        <f t="shared" si="3"/>
        <v>1.1713399334621493</v>
      </c>
      <c r="AF79">
        <f t="shared" si="3"/>
        <v>9.0657775323676974E-3</v>
      </c>
      <c r="AG79">
        <f t="shared" si="3"/>
        <v>0</v>
      </c>
      <c r="AH79">
        <f t="shared" si="3"/>
        <v>1.0606270364724752</v>
      </c>
      <c r="AI79">
        <f t="shared" si="3"/>
        <v>1.3682310679812701</v>
      </c>
      <c r="AJ79">
        <f t="shared" si="3"/>
        <v>12.329974625248363</v>
      </c>
      <c r="AK79">
        <f t="shared" si="3"/>
        <v>0</v>
      </c>
      <c r="AL79">
        <f t="shared" si="3"/>
        <v>7.9231691152932368E-2</v>
      </c>
      <c r="AM79">
        <f t="shared" si="3"/>
        <v>4.063627932061844</v>
      </c>
      <c r="AN79">
        <f t="shared" si="3"/>
        <v>0</v>
      </c>
      <c r="AO79">
        <f t="shared" si="3"/>
        <v>11.951272265734911</v>
      </c>
      <c r="AP79">
        <f t="shared" ref="AP79:AU94" si="4">AP5+AP42</f>
        <v>32407.538937968919</v>
      </c>
      <c r="AQ79">
        <f t="shared" si="4"/>
        <v>0</v>
      </c>
      <c r="AR79">
        <f t="shared" si="4"/>
        <v>2094.6014834141579</v>
      </c>
      <c r="AS79">
        <f t="shared" si="4"/>
        <v>18448.999994951639</v>
      </c>
      <c r="AT79">
        <f t="shared" si="4"/>
        <v>87458.01493217994</v>
      </c>
      <c r="AU79">
        <f t="shared" si="4"/>
        <v>18407.19022189614</v>
      </c>
      <c r="AW79">
        <f t="shared" si="2"/>
        <v>2.0986052344307E-4</v>
      </c>
    </row>
    <row r="80" spans="1:49" x14ac:dyDescent="0.25">
      <c r="A80" s="146"/>
      <c r="B80" s="1" t="s">
        <v>4</v>
      </c>
      <c r="C80" s="1" t="s">
        <v>4</v>
      </c>
      <c r="D80" s="1" t="s">
        <v>41</v>
      </c>
      <c r="E80">
        <f t="shared" si="3"/>
        <v>6453.4990793592297</v>
      </c>
      <c r="F80">
        <f t="shared" si="3"/>
        <v>22534.188656747916</v>
      </c>
      <c r="G80">
        <f t="shared" si="3"/>
        <v>193.87596672745036</v>
      </c>
      <c r="H80">
        <f t="shared" si="3"/>
        <v>2.033475953737387</v>
      </c>
      <c r="I80">
        <f t="shared" si="3"/>
        <v>75.833630721876375</v>
      </c>
      <c r="J80">
        <f t="shared" si="3"/>
        <v>415.83674598773632</v>
      </c>
      <c r="K80">
        <f t="shared" si="3"/>
        <v>6.6783848709023444E-2</v>
      </c>
      <c r="L80">
        <f t="shared" si="3"/>
        <v>1193.1299279795953</v>
      </c>
      <c r="M80">
        <f t="shared" si="3"/>
        <v>1565.4876368141111</v>
      </c>
      <c r="N80">
        <f t="shared" si="3"/>
        <v>141.72975086895261</v>
      </c>
      <c r="O80">
        <f t="shared" si="3"/>
        <v>0.52458411189737075</v>
      </c>
      <c r="P80">
        <f t="shared" si="3"/>
        <v>1259.965517793456</v>
      </c>
      <c r="Q80">
        <f t="shared" si="3"/>
        <v>881.02071715117063</v>
      </c>
      <c r="R80">
        <f t="shared" si="3"/>
        <v>28.093023410136404</v>
      </c>
      <c r="S80">
        <f t="shared" si="3"/>
        <v>0</v>
      </c>
      <c r="T80">
        <f t="shared" si="3"/>
        <v>85.862892150726779</v>
      </c>
      <c r="U80">
        <f t="shared" si="3"/>
        <v>41.37544257443431</v>
      </c>
      <c r="V80">
        <f t="shared" si="3"/>
        <v>239.07752907288298</v>
      </c>
      <c r="W80">
        <f t="shared" si="3"/>
        <v>20685.526466996715</v>
      </c>
      <c r="X80">
        <f t="shared" si="3"/>
        <v>5550.2082745274429</v>
      </c>
      <c r="Y80">
        <f t="shared" si="3"/>
        <v>3.8436444844084386E-2</v>
      </c>
      <c r="Z80">
        <f t="shared" si="3"/>
        <v>99.724711392101298</v>
      </c>
      <c r="AA80">
        <f t="shared" si="3"/>
        <v>18.509144467322241</v>
      </c>
      <c r="AB80">
        <f t="shared" si="3"/>
        <v>10.063822049975283</v>
      </c>
      <c r="AC80">
        <f t="shared" si="3"/>
        <v>0.99691835272683527</v>
      </c>
      <c r="AD80">
        <f t="shared" si="3"/>
        <v>10.472244050090188</v>
      </c>
      <c r="AE80">
        <f t="shared" si="3"/>
        <v>9.615797339881901</v>
      </c>
      <c r="AF80">
        <f t="shared" si="3"/>
        <v>9.6891803295981991E-4</v>
      </c>
      <c r="AG80">
        <f t="shared" si="3"/>
        <v>0</v>
      </c>
      <c r="AH80">
        <f t="shared" si="3"/>
        <v>0.15042569578593756</v>
      </c>
      <c r="AI80">
        <f t="shared" si="3"/>
        <v>1.8527818990870255</v>
      </c>
      <c r="AJ80">
        <f t="shared" si="3"/>
        <v>42.91415581735891</v>
      </c>
      <c r="AK80">
        <f t="shared" si="3"/>
        <v>0</v>
      </c>
      <c r="AL80">
        <f t="shared" si="3"/>
        <v>0.27639231685720161</v>
      </c>
      <c r="AM80">
        <f t="shared" si="3"/>
        <v>22.001179192745127</v>
      </c>
      <c r="AN80">
        <f t="shared" si="3"/>
        <v>0</v>
      </c>
      <c r="AO80">
        <f t="shared" si="3"/>
        <v>38.373914091453358</v>
      </c>
      <c r="AP80">
        <f t="shared" si="4"/>
        <v>103156.25639073015</v>
      </c>
      <c r="AQ80">
        <f t="shared" si="4"/>
        <v>337.45639144344977</v>
      </c>
      <c r="AR80">
        <f t="shared" si="4"/>
        <v>0</v>
      </c>
      <c r="AS80">
        <f t="shared" si="4"/>
        <v>62583.49559013285</v>
      </c>
      <c r="AT80">
        <f t="shared" si="4"/>
        <v>178989.16574584899</v>
      </c>
      <c r="AU80">
        <f t="shared" si="4"/>
        <v>48690.369621283913</v>
      </c>
      <c r="AW80">
        <f t="shared" si="2"/>
        <v>3.031937966947848E-2</v>
      </c>
    </row>
    <row r="81" spans="1:49" x14ac:dyDescent="0.25">
      <c r="A81" s="146"/>
      <c r="B81" s="1" t="s">
        <v>5</v>
      </c>
      <c r="C81" s="1" t="s">
        <v>5</v>
      </c>
      <c r="D81" s="1" t="s">
        <v>42</v>
      </c>
      <c r="E81">
        <f t="shared" si="3"/>
        <v>218.31570523280007</v>
      </c>
      <c r="F81">
        <f t="shared" si="3"/>
        <v>140.13642913964637</v>
      </c>
      <c r="G81">
        <f t="shared" si="3"/>
        <v>1328.5096583755803</v>
      </c>
      <c r="H81">
        <f t="shared" si="3"/>
        <v>2.3453167043606102</v>
      </c>
      <c r="I81">
        <f t="shared" si="3"/>
        <v>15.270525285041007</v>
      </c>
      <c r="J81">
        <f t="shared" si="3"/>
        <v>16.905657700401697</v>
      </c>
      <c r="K81">
        <f t="shared" si="3"/>
        <v>1.5161440940084132E-2</v>
      </c>
      <c r="L81">
        <f t="shared" si="3"/>
        <v>22.505700095876449</v>
      </c>
      <c r="M81">
        <f t="shared" si="3"/>
        <v>20.183892379690842</v>
      </c>
      <c r="N81">
        <f t="shared" si="3"/>
        <v>2.1029658638634148</v>
      </c>
      <c r="O81">
        <f t="shared" si="3"/>
        <v>0.61772026983068407</v>
      </c>
      <c r="P81">
        <f t="shared" si="3"/>
        <v>1433.9729318065818</v>
      </c>
      <c r="Q81">
        <f t="shared" si="3"/>
        <v>201.24682555213144</v>
      </c>
      <c r="R81">
        <f t="shared" si="3"/>
        <v>0.14130841310338163</v>
      </c>
      <c r="S81">
        <f t="shared" si="3"/>
        <v>0</v>
      </c>
      <c r="T81">
        <f t="shared" si="3"/>
        <v>30.686762670015213</v>
      </c>
      <c r="U81">
        <f t="shared" si="3"/>
        <v>13.877812781443483</v>
      </c>
      <c r="V81">
        <f t="shared" si="3"/>
        <v>44.223688401125472</v>
      </c>
      <c r="W81">
        <f t="shared" si="3"/>
        <v>2200.0822182955312</v>
      </c>
      <c r="X81">
        <f t="shared" si="3"/>
        <v>830.50393234032686</v>
      </c>
      <c r="Y81">
        <f t="shared" si="3"/>
        <v>3.0659260446028359E-4</v>
      </c>
      <c r="Z81">
        <f t="shared" si="3"/>
        <v>1.2562525074357012</v>
      </c>
      <c r="AA81">
        <f t="shared" si="3"/>
        <v>0.34720866273283424</v>
      </c>
      <c r="AB81">
        <f t="shared" si="3"/>
        <v>1.0895327101723244</v>
      </c>
      <c r="AC81">
        <f t="shared" si="3"/>
        <v>4.7829789645481341E-4</v>
      </c>
      <c r="AD81">
        <f t="shared" si="3"/>
        <v>2.5417010137769079E-3</v>
      </c>
      <c r="AE81">
        <f t="shared" si="3"/>
        <v>1.0729119965659194E-2</v>
      </c>
      <c r="AF81">
        <f t="shared" si="3"/>
        <v>4.9408292210511217E-4</v>
      </c>
      <c r="AG81">
        <f t="shared" si="3"/>
        <v>6.0253609987034195E-6</v>
      </c>
      <c r="AH81">
        <f t="shared" si="3"/>
        <v>2.8591385340150419E-2</v>
      </c>
      <c r="AI81">
        <f t="shared" si="3"/>
        <v>9.5934206777939924E-4</v>
      </c>
      <c r="AJ81">
        <f t="shared" si="3"/>
        <v>10.042433141902226</v>
      </c>
      <c r="AK81">
        <f t="shared" si="3"/>
        <v>0</v>
      </c>
      <c r="AL81">
        <f t="shared" si="3"/>
        <v>6.4638485653306182E-2</v>
      </c>
      <c r="AM81">
        <f t="shared" si="3"/>
        <v>18.70020612607221</v>
      </c>
      <c r="AN81">
        <f t="shared" si="3"/>
        <v>0</v>
      </c>
      <c r="AO81">
        <f t="shared" si="3"/>
        <v>1.0131924328372607E-2</v>
      </c>
      <c r="AP81">
        <f t="shared" si="4"/>
        <v>59017.702100749826</v>
      </c>
      <c r="AQ81">
        <f t="shared" si="4"/>
        <v>0</v>
      </c>
      <c r="AR81">
        <f t="shared" si="4"/>
        <v>36352.098775916929</v>
      </c>
      <c r="AS81">
        <f t="shared" si="4"/>
        <v>61693.842441439068</v>
      </c>
      <c r="AT81">
        <f t="shared" si="4"/>
        <v>101990.1616657649</v>
      </c>
      <c r="AU81">
        <f t="shared" si="4"/>
        <v>61626.680375194737</v>
      </c>
      <c r="AW81">
        <f t="shared" si="2"/>
        <v>5.7225983331133214E-4</v>
      </c>
    </row>
    <row r="82" spans="1:49" x14ac:dyDescent="0.25">
      <c r="A82" s="146"/>
      <c r="B82" s="1" t="s">
        <v>6</v>
      </c>
      <c r="C82" s="1" t="s">
        <v>6</v>
      </c>
      <c r="D82" s="1" t="s">
        <v>43</v>
      </c>
      <c r="E82">
        <f t="shared" si="3"/>
        <v>231.200820796573</v>
      </c>
      <c r="F82">
        <f t="shared" si="3"/>
        <v>433.0814145793446</v>
      </c>
      <c r="G82">
        <f t="shared" si="3"/>
        <v>887.49872242573372</v>
      </c>
      <c r="H82">
        <f t="shared" si="3"/>
        <v>109.63937071962647</v>
      </c>
      <c r="I82">
        <f t="shared" si="3"/>
        <v>12.538966125533761</v>
      </c>
      <c r="J82">
        <f t="shared" si="3"/>
        <v>50.507653363116368</v>
      </c>
      <c r="K82">
        <f t="shared" si="3"/>
        <v>1.5942442872811094E-3</v>
      </c>
      <c r="L82">
        <f t="shared" si="3"/>
        <v>365.85541700525675</v>
      </c>
      <c r="M82">
        <f t="shared" si="3"/>
        <v>269.41180960049081</v>
      </c>
      <c r="N82">
        <f t="shared" si="3"/>
        <v>2.6530327625951378</v>
      </c>
      <c r="O82">
        <f t="shared" si="3"/>
        <v>0.1695408457566499</v>
      </c>
      <c r="P82">
        <f t="shared" si="3"/>
        <v>1246.6898330029114</v>
      </c>
      <c r="Q82">
        <f t="shared" si="3"/>
        <v>355.15487745965891</v>
      </c>
      <c r="R82">
        <f t="shared" si="3"/>
        <v>0.14376902849367726</v>
      </c>
      <c r="S82">
        <f t="shared" si="3"/>
        <v>0</v>
      </c>
      <c r="T82">
        <f t="shared" si="3"/>
        <v>18.483314690874046</v>
      </c>
      <c r="U82">
        <f t="shared" si="3"/>
        <v>1.2295011442463244</v>
      </c>
      <c r="V82">
        <f t="shared" si="3"/>
        <v>2.8835397847640851</v>
      </c>
      <c r="W82">
        <f t="shared" si="3"/>
        <v>837.96476014141092</v>
      </c>
      <c r="X82">
        <f t="shared" si="3"/>
        <v>352.87612444782735</v>
      </c>
      <c r="Y82">
        <f t="shared" si="3"/>
        <v>4.5826410880543973E-3</v>
      </c>
      <c r="Z82">
        <f t="shared" si="3"/>
        <v>23.96930727040337</v>
      </c>
      <c r="AA82">
        <f t="shared" si="3"/>
        <v>4.9339172160877371</v>
      </c>
      <c r="AB82">
        <f t="shared" si="3"/>
        <v>0.67536559291915177</v>
      </c>
      <c r="AC82">
        <f t="shared" si="3"/>
        <v>1.7994492981040187E-2</v>
      </c>
      <c r="AD82">
        <f t="shared" si="3"/>
        <v>0.22816226525511568</v>
      </c>
      <c r="AE82">
        <f t="shared" si="3"/>
        <v>0.21487569950269453</v>
      </c>
      <c r="AF82">
        <f t="shared" si="3"/>
        <v>3.4171638688786673E-4</v>
      </c>
      <c r="AG82">
        <f t="shared" si="3"/>
        <v>0</v>
      </c>
      <c r="AH82">
        <f t="shared" si="3"/>
        <v>7.7258553449779908E-3</v>
      </c>
      <c r="AI82">
        <f t="shared" si="3"/>
        <v>3.2706458544451575E-2</v>
      </c>
      <c r="AJ82">
        <f t="shared" si="3"/>
        <v>0.13788027904199623</v>
      </c>
      <c r="AK82">
        <f t="shared" si="3"/>
        <v>0</v>
      </c>
      <c r="AL82">
        <f t="shared" si="3"/>
        <v>9.1258799005946233E-4</v>
      </c>
      <c r="AM82">
        <f t="shared" si="3"/>
        <v>5.6991163272627441</v>
      </c>
      <c r="AN82">
        <f t="shared" si="3"/>
        <v>0</v>
      </c>
      <c r="AO82">
        <f t="shared" si="3"/>
        <v>0.5450938006203323</v>
      </c>
      <c r="AP82">
        <f t="shared" si="4"/>
        <v>0</v>
      </c>
      <c r="AQ82">
        <f t="shared" si="4"/>
        <v>0</v>
      </c>
      <c r="AR82">
        <f t="shared" si="4"/>
        <v>2.5075718954558842E-4</v>
      </c>
      <c r="AS82">
        <f t="shared" si="4"/>
        <v>3339.7659416551251</v>
      </c>
      <c r="AT82">
        <f t="shared" si="4"/>
        <v>5669.0021835704538</v>
      </c>
      <c r="AU82">
        <f t="shared" si="4"/>
        <v>2885.21605321379</v>
      </c>
      <c r="AW82">
        <f t="shared" si="2"/>
        <v>9.296503685313335E-3</v>
      </c>
    </row>
    <row r="83" spans="1:49" x14ac:dyDescent="0.25">
      <c r="A83" s="146"/>
      <c r="B83" s="1" t="s">
        <v>7</v>
      </c>
      <c r="C83" s="1" t="s">
        <v>7</v>
      </c>
      <c r="D83" s="1" t="s">
        <v>44</v>
      </c>
      <c r="E83">
        <f t="shared" si="3"/>
        <v>105.65328429818884</v>
      </c>
      <c r="F83">
        <f t="shared" si="3"/>
        <v>77.783724024626295</v>
      </c>
      <c r="G83">
        <f t="shared" si="3"/>
        <v>241.1534256650167</v>
      </c>
      <c r="H83">
        <f t="shared" si="3"/>
        <v>57.237657522211279</v>
      </c>
      <c r="I83">
        <f t="shared" si="3"/>
        <v>3516.7294136672449</v>
      </c>
      <c r="J83">
        <f t="shared" si="3"/>
        <v>31.036161041006281</v>
      </c>
      <c r="K83">
        <f t="shared" si="3"/>
        <v>9.2993764608529303E-2</v>
      </c>
      <c r="L83">
        <f t="shared" si="3"/>
        <v>29.733635348432781</v>
      </c>
      <c r="M83">
        <f t="shared" si="3"/>
        <v>81.998414600740588</v>
      </c>
      <c r="N83">
        <f t="shared" si="3"/>
        <v>68.153146013691426</v>
      </c>
      <c r="O83">
        <f t="shared" si="3"/>
        <v>315.20383325031014</v>
      </c>
      <c r="P83">
        <f t="shared" si="3"/>
        <v>756.47336522348974</v>
      </c>
      <c r="Q83">
        <f t="shared" si="3"/>
        <v>20312.998875137855</v>
      </c>
      <c r="R83">
        <f t="shared" si="3"/>
        <v>1.7382963165804642E-2</v>
      </c>
      <c r="S83">
        <f t="shared" si="3"/>
        <v>0</v>
      </c>
      <c r="T83">
        <f t="shared" si="3"/>
        <v>59.366170283508275</v>
      </c>
      <c r="U83">
        <f t="shared" si="3"/>
        <v>8.0670101924589908</v>
      </c>
      <c r="V83">
        <f t="shared" si="3"/>
        <v>1.3529920764327543E-2</v>
      </c>
      <c r="W83">
        <f t="shared" si="3"/>
        <v>402.72946560675996</v>
      </c>
      <c r="X83">
        <f t="shared" si="3"/>
        <v>469.74852148080436</v>
      </c>
      <c r="Y83">
        <f t="shared" si="3"/>
        <v>2.874155248268432E-2</v>
      </c>
      <c r="Z83">
        <f t="shared" si="3"/>
        <v>13.512042118062382</v>
      </c>
      <c r="AA83">
        <f t="shared" si="3"/>
        <v>0.46107577241623138</v>
      </c>
      <c r="AB83">
        <f t="shared" si="3"/>
        <v>53.524539772565021</v>
      </c>
      <c r="AC83">
        <f t="shared" si="3"/>
        <v>1.7188004756843872E-2</v>
      </c>
      <c r="AD83">
        <f t="shared" si="3"/>
        <v>0.14195958626604688</v>
      </c>
      <c r="AE83">
        <f t="shared" si="3"/>
        <v>1.1730551654545509</v>
      </c>
      <c r="AF83">
        <f t="shared" si="3"/>
        <v>0.24930708619280614</v>
      </c>
      <c r="AG83">
        <f t="shared" si="3"/>
        <v>6.6088337870752716E-4</v>
      </c>
      <c r="AH83">
        <f t="shared" si="3"/>
        <v>13.262117031973229</v>
      </c>
      <c r="AI83">
        <f t="shared" si="3"/>
        <v>4.104105818397704E-2</v>
      </c>
      <c r="AJ83">
        <f t="shared" si="3"/>
        <v>594.42336434363415</v>
      </c>
      <c r="AK83">
        <f t="shared" si="3"/>
        <v>0</v>
      </c>
      <c r="AL83">
        <f t="shared" si="3"/>
        <v>3.8180052447834809</v>
      </c>
      <c r="AM83">
        <f t="shared" si="3"/>
        <v>147.43299589683556</v>
      </c>
      <c r="AN83">
        <f t="shared" si="3"/>
        <v>0</v>
      </c>
      <c r="AO83">
        <f t="shared" si="3"/>
        <v>1.7141076971527236</v>
      </c>
      <c r="AP83">
        <f t="shared" si="4"/>
        <v>3855.6870459373781</v>
      </c>
      <c r="AQ83">
        <f t="shared" si="4"/>
        <v>0</v>
      </c>
      <c r="AR83">
        <f t="shared" si="4"/>
        <v>0.4550543284598989</v>
      </c>
      <c r="AS83">
        <f t="shared" si="4"/>
        <v>3286.4062093040811</v>
      </c>
      <c r="AT83">
        <f t="shared" si="4"/>
        <v>28703.907749054539</v>
      </c>
      <c r="AU83">
        <f t="shared" si="4"/>
        <v>5802.6307717344098</v>
      </c>
      <c r="AW83">
        <f t="shared" si="2"/>
        <v>7.5790092561799473E-4</v>
      </c>
    </row>
    <row r="84" spans="1:49" x14ac:dyDescent="0.25">
      <c r="A84" s="146"/>
      <c r="B84" s="1" t="s">
        <v>8</v>
      </c>
      <c r="C84" s="1" t="s">
        <v>8</v>
      </c>
      <c r="D84" s="1" t="s">
        <v>45</v>
      </c>
      <c r="E84">
        <f t="shared" si="3"/>
        <v>435.97689649695889</v>
      </c>
      <c r="F84">
        <f t="shared" si="3"/>
        <v>1268.5534616563691</v>
      </c>
      <c r="G84">
        <f t="shared" si="3"/>
        <v>203.22428390094802</v>
      </c>
      <c r="H84">
        <f t="shared" si="3"/>
        <v>57.55183488720936</v>
      </c>
      <c r="I84">
        <f t="shared" si="3"/>
        <v>152.97147329774572</v>
      </c>
      <c r="J84">
        <f t="shared" si="3"/>
        <v>7628.7531945867158</v>
      </c>
      <c r="K84">
        <f t="shared" si="3"/>
        <v>1.6738390464151884</v>
      </c>
      <c r="L84">
        <f t="shared" si="3"/>
        <v>268.99651067507131</v>
      </c>
      <c r="M84">
        <f t="shared" si="3"/>
        <v>1810.7489907086672</v>
      </c>
      <c r="N84">
        <f t="shared" si="3"/>
        <v>18.632640912059486</v>
      </c>
      <c r="O84">
        <f t="shared" si="3"/>
        <v>17.740369058244191</v>
      </c>
      <c r="P84">
        <f t="shared" si="3"/>
        <v>1546.3083504893368</v>
      </c>
      <c r="Q84">
        <f t="shared" si="3"/>
        <v>825.13438157438486</v>
      </c>
      <c r="R84">
        <f t="shared" si="3"/>
        <v>3.2175851284541119</v>
      </c>
      <c r="S84">
        <f t="shared" si="3"/>
        <v>0</v>
      </c>
      <c r="T84">
        <f t="shared" si="3"/>
        <v>50.0484632736447</v>
      </c>
      <c r="U84">
        <f t="shared" si="3"/>
        <v>22.400314572150492</v>
      </c>
      <c r="V84">
        <f t="shared" si="3"/>
        <v>20.924536765477537</v>
      </c>
      <c r="W84">
        <f t="shared" si="3"/>
        <v>15084.382864101077</v>
      </c>
      <c r="X84">
        <f t="shared" si="3"/>
        <v>4086.2922859034015</v>
      </c>
      <c r="Y84">
        <f t="shared" si="3"/>
        <v>2.5063166816224378E-2</v>
      </c>
      <c r="Z84">
        <f t="shared" si="3"/>
        <v>135.26751233384275</v>
      </c>
      <c r="AA84">
        <f t="shared" si="3"/>
        <v>3.9695132329620142</v>
      </c>
      <c r="AB84">
        <f t="shared" si="3"/>
        <v>41.365612174020093</v>
      </c>
      <c r="AC84">
        <f t="shared" si="3"/>
        <v>2.4201270819150526E-2</v>
      </c>
      <c r="AD84">
        <f t="shared" si="3"/>
        <v>0.18050242204032116</v>
      </c>
      <c r="AE84">
        <f t="shared" si="3"/>
        <v>0.75751348459970924</v>
      </c>
      <c r="AF84">
        <f t="shared" si="3"/>
        <v>0.10749293423543665</v>
      </c>
      <c r="AG84">
        <f t="shared" si="3"/>
        <v>1.528464046879014E-4</v>
      </c>
      <c r="AH84">
        <f t="shared" si="3"/>
        <v>3.6221156948319635</v>
      </c>
      <c r="AI84">
        <f t="shared" si="3"/>
        <v>5.2528468305387807E-2</v>
      </c>
      <c r="AJ84">
        <f t="shared" si="3"/>
        <v>12.83391270900985</v>
      </c>
      <c r="AK84">
        <f t="shared" si="3"/>
        <v>0</v>
      </c>
      <c r="AL84">
        <f t="shared" si="3"/>
        <v>8.3168270660375881E-2</v>
      </c>
      <c r="AM84">
        <f t="shared" si="3"/>
        <v>80.426295969045995</v>
      </c>
      <c r="AN84">
        <f t="shared" si="3"/>
        <v>0</v>
      </c>
      <c r="AO84">
        <f t="shared" si="3"/>
        <v>2.0196188151232981</v>
      </c>
      <c r="AP84">
        <f t="shared" si="4"/>
        <v>10637.462776304466</v>
      </c>
      <c r="AQ84">
        <f t="shared" si="4"/>
        <v>0</v>
      </c>
      <c r="AR84">
        <f t="shared" si="4"/>
        <v>17157.049317000001</v>
      </c>
      <c r="AS84">
        <f t="shared" si="4"/>
        <v>10768.347929335871</v>
      </c>
      <c r="AT84">
        <f t="shared" si="4"/>
        <v>59879.444416302933</v>
      </c>
      <c r="AU84">
        <f t="shared" si="4"/>
        <v>12467.68308716446</v>
      </c>
      <c r="AW84">
        <f t="shared" si="2"/>
        <v>6.8777905747842479E-3</v>
      </c>
    </row>
    <row r="85" spans="1:49" x14ac:dyDescent="0.25">
      <c r="A85" s="146"/>
      <c r="B85" s="63" t="s">
        <v>9</v>
      </c>
      <c r="C85" s="63" t="s">
        <v>9</v>
      </c>
      <c r="D85" s="1" t="s">
        <v>46</v>
      </c>
      <c r="E85">
        <f t="shared" ref="E85:AO91" si="5">E11+E48</f>
        <v>624.27464114752092</v>
      </c>
      <c r="F85">
        <f t="shared" si="5"/>
        <v>121.48420139420094</v>
      </c>
      <c r="G85">
        <f t="shared" si="5"/>
        <v>0</v>
      </c>
      <c r="H85">
        <f t="shared" si="5"/>
        <v>0.13580639129934535</v>
      </c>
      <c r="I85">
        <f t="shared" si="5"/>
        <v>0.50532524741073681</v>
      </c>
      <c r="J85">
        <f t="shared" si="5"/>
        <v>0.40295895255148262</v>
      </c>
      <c r="K85">
        <f t="shared" si="5"/>
        <v>0</v>
      </c>
      <c r="L85">
        <f t="shared" si="5"/>
        <v>3.5765031367840074</v>
      </c>
      <c r="M85">
        <f t="shared" si="5"/>
        <v>43.081353594360245</v>
      </c>
      <c r="N85">
        <f t="shared" si="5"/>
        <v>0</v>
      </c>
      <c r="O85">
        <f t="shared" si="5"/>
        <v>1.3018555517670272</v>
      </c>
      <c r="P85">
        <f t="shared" si="5"/>
        <v>2.4763671531205089</v>
      </c>
      <c r="Q85">
        <f t="shared" si="5"/>
        <v>12.934433532315788</v>
      </c>
      <c r="R85">
        <f t="shared" si="5"/>
        <v>1.6716729277038502E-4</v>
      </c>
      <c r="S85">
        <f t="shared" si="5"/>
        <v>0</v>
      </c>
      <c r="T85">
        <f t="shared" si="5"/>
        <v>0.22270724900929698</v>
      </c>
      <c r="U85">
        <f t="shared" si="5"/>
        <v>0</v>
      </c>
      <c r="V85">
        <f t="shared" si="5"/>
        <v>0</v>
      </c>
      <c r="W85">
        <f t="shared" si="5"/>
        <v>15.254923891973451</v>
      </c>
      <c r="X85">
        <f t="shared" si="5"/>
        <v>6.9828481781378002</v>
      </c>
      <c r="Y85">
        <f t="shared" si="5"/>
        <v>5.7738661770769554E-3</v>
      </c>
      <c r="Z85">
        <f t="shared" si="5"/>
        <v>8.873963992960493E-2</v>
      </c>
      <c r="AA85">
        <f t="shared" si="5"/>
        <v>5.5541137607409335E-2</v>
      </c>
      <c r="AB85">
        <f t="shared" si="5"/>
        <v>13.729099619458587</v>
      </c>
      <c r="AC85">
        <f t="shared" si="5"/>
        <v>2.5438448720412871E-2</v>
      </c>
      <c r="AD85">
        <f t="shared" si="5"/>
        <v>0.15581356552414966</v>
      </c>
      <c r="AE85">
        <f t="shared" si="5"/>
        <v>1.2394672870235839</v>
      </c>
      <c r="AF85">
        <f t="shared" si="5"/>
        <v>0.26182438317840528</v>
      </c>
      <c r="AG85">
        <f t="shared" si="5"/>
        <v>0</v>
      </c>
      <c r="AH85">
        <f t="shared" si="5"/>
        <v>4.4041949880181042</v>
      </c>
      <c r="AI85">
        <f t="shared" si="5"/>
        <v>6.3954500740756939E-2</v>
      </c>
      <c r="AJ85">
        <f t="shared" si="5"/>
        <v>3.7224001845067489E-5</v>
      </c>
      <c r="AK85">
        <f t="shared" si="5"/>
        <v>0</v>
      </c>
      <c r="AL85">
        <f t="shared" si="5"/>
        <v>0</v>
      </c>
      <c r="AM85">
        <f t="shared" si="5"/>
        <v>5.2960838888177889E-2</v>
      </c>
      <c r="AN85">
        <f t="shared" si="5"/>
        <v>0</v>
      </c>
      <c r="AO85">
        <f t="shared" si="5"/>
        <v>0.56435128940509027</v>
      </c>
      <c r="AP85">
        <f t="shared" si="4"/>
        <v>35.20724068354599</v>
      </c>
      <c r="AQ85">
        <f t="shared" si="4"/>
        <v>70.824806712119624</v>
      </c>
      <c r="AR85">
        <f t="shared" si="4"/>
        <v>0</v>
      </c>
      <c r="AS85">
        <f t="shared" si="4"/>
        <v>249.73539219838321</v>
      </c>
      <c r="AT85">
        <f t="shared" si="4"/>
        <v>557.4728200681393</v>
      </c>
      <c r="AU85">
        <f t="shared" si="4"/>
        <v>651.57590890232723</v>
      </c>
      <c r="AW85" s="64">
        <f>K129</f>
        <v>3.0333233801340061E-2</v>
      </c>
    </row>
    <row r="86" spans="1:49" x14ac:dyDescent="0.25">
      <c r="A86" s="146"/>
      <c r="B86" s="63" t="s">
        <v>10</v>
      </c>
      <c r="C86" s="63" t="s">
        <v>10</v>
      </c>
      <c r="D86" s="1" t="s">
        <v>47</v>
      </c>
      <c r="E86">
        <f t="shared" si="5"/>
        <v>1481.2864459481109</v>
      </c>
      <c r="F86">
        <f t="shared" si="5"/>
        <v>901.93057328855889</v>
      </c>
      <c r="G86">
        <f t="shared" si="5"/>
        <v>320.9854128399233</v>
      </c>
      <c r="H86">
        <f t="shared" si="5"/>
        <v>104.36867292786724</v>
      </c>
      <c r="I86">
        <f t="shared" si="5"/>
        <v>102.6615580265395</v>
      </c>
      <c r="J86">
        <f t="shared" si="5"/>
        <v>438.15125997188915</v>
      </c>
      <c r="K86">
        <f t="shared" si="5"/>
        <v>8.9933702310438939</v>
      </c>
      <c r="L86">
        <f t="shared" si="5"/>
        <v>1313.5580730914974</v>
      </c>
      <c r="M86">
        <f t="shared" si="5"/>
        <v>6165.108062658378</v>
      </c>
      <c r="N86">
        <f t="shared" si="5"/>
        <v>71.117790863326803</v>
      </c>
      <c r="O86">
        <f t="shared" si="5"/>
        <v>180.60082733034778</v>
      </c>
      <c r="P86">
        <f t="shared" si="5"/>
        <v>1999.0913255819739</v>
      </c>
      <c r="Q86">
        <f t="shared" si="5"/>
        <v>1725.39113851874</v>
      </c>
      <c r="R86">
        <f t="shared" si="5"/>
        <v>8.5693458368282212</v>
      </c>
      <c r="S86">
        <f t="shared" si="5"/>
        <v>0</v>
      </c>
      <c r="T86">
        <f t="shared" si="5"/>
        <v>4.8175000449735341</v>
      </c>
      <c r="U86">
        <f t="shared" si="5"/>
        <v>6.1057836366172529</v>
      </c>
      <c r="V86">
        <f t="shared" si="5"/>
        <v>13.390044616949245</v>
      </c>
      <c r="W86">
        <f t="shared" si="5"/>
        <v>1771.1496862576837</v>
      </c>
      <c r="X86">
        <f t="shared" si="5"/>
        <v>3455.241830738521</v>
      </c>
      <c r="Y86">
        <f t="shared" si="5"/>
        <v>2.8002950103612445</v>
      </c>
      <c r="Z86">
        <f t="shared" si="5"/>
        <v>51.221216586568602</v>
      </c>
      <c r="AA86">
        <f t="shared" si="5"/>
        <v>20.399056770837284</v>
      </c>
      <c r="AB86">
        <f t="shared" si="5"/>
        <v>309.28978405514187</v>
      </c>
      <c r="AC86">
        <f t="shared" si="5"/>
        <v>3.7267099232833587</v>
      </c>
      <c r="AD86">
        <f t="shared" si="5"/>
        <v>7.9296042877939454</v>
      </c>
      <c r="AE86">
        <f t="shared" si="5"/>
        <v>6.0522733141748448</v>
      </c>
      <c r="AF86">
        <f t="shared" si="5"/>
        <v>1.9439145983698269</v>
      </c>
      <c r="AG86">
        <f t="shared" si="5"/>
        <v>5.0100528785481813E-3</v>
      </c>
      <c r="AH86">
        <f t="shared" si="5"/>
        <v>58.753127152323863</v>
      </c>
      <c r="AI86">
        <f t="shared" si="5"/>
        <v>4.4820322613223613</v>
      </c>
      <c r="AJ86">
        <f t="shared" si="5"/>
        <v>3320.7679618957259</v>
      </c>
      <c r="AK86">
        <f t="shared" si="5"/>
        <v>0</v>
      </c>
      <c r="AL86">
        <f t="shared" si="5"/>
        <v>21.32935965274234</v>
      </c>
      <c r="AM86">
        <f t="shared" si="5"/>
        <v>110.35769750715403</v>
      </c>
      <c r="AN86">
        <f t="shared" si="5"/>
        <v>0</v>
      </c>
      <c r="AO86">
        <f t="shared" si="5"/>
        <v>49.187482257200998</v>
      </c>
      <c r="AP86">
        <f t="shared" si="4"/>
        <v>10609.100217468005</v>
      </c>
      <c r="AQ86">
        <f t="shared" si="4"/>
        <v>3255.9932952219287</v>
      </c>
      <c r="AR86">
        <f t="shared" si="4"/>
        <v>0</v>
      </c>
      <c r="AS86">
        <f t="shared" si="4"/>
        <v>24571.907861048461</v>
      </c>
      <c r="AT86">
        <f t="shared" si="4"/>
        <v>39438.667095718287</v>
      </c>
      <c r="AU86">
        <f t="shared" si="4"/>
        <v>23039.098505755759</v>
      </c>
      <c r="AW86" s="64">
        <f>AW85</f>
        <v>3.0333233801340061E-2</v>
      </c>
    </row>
    <row r="87" spans="1:49" x14ac:dyDescent="0.25">
      <c r="A87" s="146"/>
      <c r="B87" s="1" t="s">
        <v>11</v>
      </c>
      <c r="C87" s="1" t="s">
        <v>11</v>
      </c>
      <c r="D87" s="1" t="s">
        <v>48</v>
      </c>
      <c r="E87">
        <f t="shared" si="5"/>
        <v>432.61458589221598</v>
      </c>
      <c r="F87">
        <f t="shared" si="5"/>
        <v>2156.049850732089</v>
      </c>
      <c r="G87">
        <f t="shared" si="5"/>
        <v>15652.33139466248</v>
      </c>
      <c r="H87">
        <f t="shared" si="5"/>
        <v>116.04656625591379</v>
      </c>
      <c r="I87">
        <f t="shared" si="5"/>
        <v>121.97711481241757</v>
      </c>
      <c r="J87">
        <f t="shared" si="5"/>
        <v>897.78742223382392</v>
      </c>
      <c r="K87">
        <f t="shared" si="5"/>
        <v>1.1332918088150516</v>
      </c>
      <c r="L87">
        <f t="shared" si="5"/>
        <v>1469.0272200228085</v>
      </c>
      <c r="M87">
        <f t="shared" si="5"/>
        <v>13480.961274557363</v>
      </c>
      <c r="N87">
        <f t="shared" si="5"/>
        <v>152.03005593574133</v>
      </c>
      <c r="O87">
        <f t="shared" si="5"/>
        <v>48.959666264623564</v>
      </c>
      <c r="P87">
        <f t="shared" si="5"/>
        <v>9375.8779707012691</v>
      </c>
      <c r="Q87">
        <f t="shared" si="5"/>
        <v>8412.6850571356117</v>
      </c>
      <c r="R87">
        <f t="shared" si="5"/>
        <v>31.926879685728231</v>
      </c>
      <c r="S87">
        <f t="shared" si="5"/>
        <v>0</v>
      </c>
      <c r="T87">
        <f t="shared" si="5"/>
        <v>428.29020782839171</v>
      </c>
      <c r="U87">
        <f t="shared" si="5"/>
        <v>31.328868795272989</v>
      </c>
      <c r="V87">
        <f t="shared" si="5"/>
        <v>52.891054099980479</v>
      </c>
      <c r="W87">
        <f t="shared" si="5"/>
        <v>3349.2813043537371</v>
      </c>
      <c r="X87">
        <f t="shared" si="5"/>
        <v>491.87634216132153</v>
      </c>
      <c r="Y87">
        <f t="shared" si="5"/>
        <v>8.9340070817801959E-2</v>
      </c>
      <c r="Z87">
        <f t="shared" si="5"/>
        <v>146.74705788967321</v>
      </c>
      <c r="AA87">
        <f t="shared" si="5"/>
        <v>26.546960573362401</v>
      </c>
      <c r="AB87">
        <f t="shared" si="5"/>
        <v>66.857669240064993</v>
      </c>
      <c r="AC87">
        <f t="shared" si="5"/>
        <v>2.5385169389235327</v>
      </c>
      <c r="AD87">
        <f t="shared" si="5"/>
        <v>19.963396022329988</v>
      </c>
      <c r="AE87">
        <f t="shared" si="5"/>
        <v>25.122346293673239</v>
      </c>
      <c r="AF87">
        <f t="shared" si="5"/>
        <v>1.6944816636617496E-2</v>
      </c>
      <c r="AG87">
        <f t="shared" si="5"/>
        <v>0</v>
      </c>
      <c r="AH87">
        <f t="shared" si="5"/>
        <v>0.86451377987352729</v>
      </c>
      <c r="AI87">
        <f t="shared" si="5"/>
        <v>4.663078256199702</v>
      </c>
      <c r="AJ87">
        <f t="shared" si="5"/>
        <v>978.62583894958152</v>
      </c>
      <c r="AK87">
        <f t="shared" si="5"/>
        <v>0</v>
      </c>
      <c r="AL87">
        <f t="shared" si="5"/>
        <v>6.2857109063219507</v>
      </c>
      <c r="AM87">
        <f t="shared" si="5"/>
        <v>92.993099600227367</v>
      </c>
      <c r="AN87">
        <f t="shared" si="5"/>
        <v>0</v>
      </c>
      <c r="AO87">
        <f t="shared" si="5"/>
        <v>89.977078089416253</v>
      </c>
      <c r="AP87">
        <f t="shared" si="4"/>
        <v>7729.9026878277846</v>
      </c>
      <c r="AQ87">
        <f t="shared" si="4"/>
        <v>43026.707674386409</v>
      </c>
      <c r="AR87">
        <f t="shared" si="4"/>
        <v>0</v>
      </c>
      <c r="AS87">
        <f t="shared" si="4"/>
        <v>24384.256399467238</v>
      </c>
      <c r="AT87">
        <f t="shared" si="4"/>
        <v>104450.08422498569</v>
      </c>
      <c r="AU87">
        <f t="shared" si="4"/>
        <v>28855.15021606244</v>
      </c>
      <c r="AW87">
        <f t="shared" ref="AW87:AW115" si="6">(K87+L87)/$AQ$119</f>
        <v>3.7357088140980273E-2</v>
      </c>
    </row>
    <row r="88" spans="1:49" x14ac:dyDescent="0.25">
      <c r="A88" s="146"/>
      <c r="B88" s="1" t="s">
        <v>12</v>
      </c>
      <c r="C88" s="1">
        <v>10</v>
      </c>
      <c r="D88" s="1" t="s">
        <v>49</v>
      </c>
      <c r="E88">
        <f t="shared" si="5"/>
        <v>72.537220617706907</v>
      </c>
      <c r="F88">
        <f t="shared" si="5"/>
        <v>8.6987389848667416</v>
      </c>
      <c r="G88">
        <f t="shared" si="5"/>
        <v>2779.8066607811893</v>
      </c>
      <c r="H88">
        <f t="shared" si="5"/>
        <v>0</v>
      </c>
      <c r="I88">
        <f t="shared" si="5"/>
        <v>407.37407920418593</v>
      </c>
      <c r="J88">
        <f t="shared" si="5"/>
        <v>21.165782057021438</v>
      </c>
      <c r="K88">
        <f t="shared" si="5"/>
        <v>8.7698326009781534E-5</v>
      </c>
      <c r="L88">
        <f t="shared" si="5"/>
        <v>29.627226218131</v>
      </c>
      <c r="M88">
        <f t="shared" si="5"/>
        <v>264.74990117278008</v>
      </c>
      <c r="N88">
        <f t="shared" si="5"/>
        <v>1848.0851751765513</v>
      </c>
      <c r="O88">
        <f t="shared" si="5"/>
        <v>0.92988464489673328</v>
      </c>
      <c r="P88">
        <f t="shared" si="5"/>
        <v>10784.24887139949</v>
      </c>
      <c r="Q88">
        <f t="shared" si="5"/>
        <v>3810.399547222923</v>
      </c>
      <c r="R88">
        <f t="shared" si="5"/>
        <v>1.7001046593212386</v>
      </c>
      <c r="S88">
        <f t="shared" si="5"/>
        <v>0</v>
      </c>
      <c r="T88">
        <f t="shared" si="5"/>
        <v>9.9717682850584723E-3</v>
      </c>
      <c r="U88">
        <f t="shared" si="5"/>
        <v>0.25698514018101487</v>
      </c>
      <c r="V88">
        <f t="shared" si="5"/>
        <v>9.6670399612644994E-2</v>
      </c>
      <c r="W88">
        <f t="shared" si="5"/>
        <v>776.63436888044009</v>
      </c>
      <c r="X88">
        <f t="shared" si="5"/>
        <v>0.31139496198216832</v>
      </c>
      <c r="Y88">
        <f t="shared" si="5"/>
        <v>4.4930123433038344E-2</v>
      </c>
      <c r="Z88">
        <f t="shared" si="5"/>
        <v>4.5003566748824113</v>
      </c>
      <c r="AA88">
        <f t="shared" si="5"/>
        <v>0.46013015740762875</v>
      </c>
      <c r="AB88">
        <f t="shared" si="5"/>
        <v>12.263560218786855</v>
      </c>
      <c r="AC88">
        <f t="shared" si="5"/>
        <v>4.1925916606356875E-2</v>
      </c>
      <c r="AD88">
        <f t="shared" si="5"/>
        <v>0.3385252224226406</v>
      </c>
      <c r="AE88">
        <f t="shared" si="5"/>
        <v>0.29882788784338388</v>
      </c>
      <c r="AF88">
        <f t="shared" si="5"/>
        <v>1.4574538361871765E-4</v>
      </c>
      <c r="AG88">
        <f t="shared" si="5"/>
        <v>0</v>
      </c>
      <c r="AH88">
        <f t="shared" si="5"/>
        <v>4.7418942281632157E-3</v>
      </c>
      <c r="AI88">
        <f t="shared" si="5"/>
        <v>7.8989592417423204E-2</v>
      </c>
      <c r="AJ88">
        <f t="shared" si="5"/>
        <v>21.230480701013242</v>
      </c>
      <c r="AK88">
        <f t="shared" si="5"/>
        <v>0</v>
      </c>
      <c r="AL88">
        <f t="shared" si="5"/>
        <v>0.13636330821225359</v>
      </c>
      <c r="AM88">
        <f t="shared" si="5"/>
        <v>7.6030991505220774E-2</v>
      </c>
      <c r="AN88">
        <f t="shared" si="5"/>
        <v>0</v>
      </c>
      <c r="AO88">
        <f t="shared" si="5"/>
        <v>1.2869412706409493</v>
      </c>
      <c r="AP88">
        <f t="shared" si="4"/>
        <v>6.7656184038012261E-3</v>
      </c>
      <c r="AQ88">
        <f t="shared" si="4"/>
        <v>0</v>
      </c>
      <c r="AR88">
        <f t="shared" si="4"/>
        <v>202.87195985016686</v>
      </c>
      <c r="AS88">
        <f t="shared" si="4"/>
        <v>15697.630655736381</v>
      </c>
      <c r="AT88">
        <f t="shared" si="4"/>
        <v>26186.78089601285</v>
      </c>
      <c r="AU88">
        <f t="shared" si="4"/>
        <v>10561.12310588477</v>
      </c>
      <c r="AW88">
        <f t="shared" si="6"/>
        <v>7.5283628450791625E-4</v>
      </c>
    </row>
    <row r="89" spans="1:49" x14ac:dyDescent="0.25">
      <c r="A89" s="146"/>
      <c r="B89" s="1" t="s">
        <v>13</v>
      </c>
      <c r="C89" s="1">
        <v>11</v>
      </c>
      <c r="D89" s="1" t="s">
        <v>50</v>
      </c>
      <c r="E89">
        <f t="shared" si="5"/>
        <v>8.4136857813097585E-2</v>
      </c>
      <c r="F89">
        <f t="shared" si="5"/>
        <v>35.293893066797672</v>
      </c>
      <c r="G89">
        <f t="shared" si="5"/>
        <v>1299.5358304694719</v>
      </c>
      <c r="H89">
        <f t="shared" si="5"/>
        <v>34.014901447430688</v>
      </c>
      <c r="I89">
        <f t="shared" si="5"/>
        <v>87.365379455792407</v>
      </c>
      <c r="J89">
        <f t="shared" si="5"/>
        <v>70.778225851914385</v>
      </c>
      <c r="K89">
        <f t="shared" si="5"/>
        <v>0</v>
      </c>
      <c r="L89">
        <f t="shared" si="5"/>
        <v>343.46923987937362</v>
      </c>
      <c r="M89">
        <f t="shared" si="5"/>
        <v>307.0926711214903</v>
      </c>
      <c r="N89">
        <f t="shared" si="5"/>
        <v>223.56475901670765</v>
      </c>
      <c r="O89">
        <f t="shared" si="5"/>
        <v>3292.445799790888</v>
      </c>
      <c r="P89">
        <f t="shared" si="5"/>
        <v>8585.6332671375039</v>
      </c>
      <c r="Q89">
        <f t="shared" si="5"/>
        <v>2915.1915407029501</v>
      </c>
      <c r="R89">
        <f t="shared" si="5"/>
        <v>5.7458512857064628E-5</v>
      </c>
      <c r="S89">
        <f t="shared" si="5"/>
        <v>0</v>
      </c>
      <c r="T89">
        <f t="shared" si="5"/>
        <v>2.9919826689856562E-4</v>
      </c>
      <c r="U89">
        <f t="shared" si="5"/>
        <v>5.6406834620433806</v>
      </c>
      <c r="V89">
        <f t="shared" si="5"/>
        <v>6.8798970570815715E-2</v>
      </c>
      <c r="W89">
        <f t="shared" si="5"/>
        <v>180.77231696229302</v>
      </c>
      <c r="X89">
        <f t="shared" si="5"/>
        <v>0.20930450052292165</v>
      </c>
      <c r="Y89">
        <f t="shared" si="5"/>
        <v>1.1333676846470617E-2</v>
      </c>
      <c r="Z89">
        <f t="shared" si="5"/>
        <v>29.439413188331265</v>
      </c>
      <c r="AA89">
        <f t="shared" si="5"/>
        <v>5.3343166204256089</v>
      </c>
      <c r="AB89">
        <f t="shared" si="5"/>
        <v>38.043334016268972</v>
      </c>
      <c r="AC89">
        <f t="shared" si="5"/>
        <v>6.3670565019346252E-3</v>
      </c>
      <c r="AD89">
        <f t="shared" si="5"/>
        <v>4.8639236526734318E-2</v>
      </c>
      <c r="AE89">
        <f t="shared" si="5"/>
        <v>0.10479821127851902</v>
      </c>
      <c r="AF89">
        <f t="shared" si="5"/>
        <v>3.5801062566543265E-2</v>
      </c>
      <c r="AG89">
        <f t="shared" si="5"/>
        <v>3.6536893244629566E-5</v>
      </c>
      <c r="AH89">
        <f t="shared" si="5"/>
        <v>0.81569926694225114</v>
      </c>
      <c r="AI89">
        <f t="shared" si="5"/>
        <v>1.2755281274864871E-2</v>
      </c>
      <c r="AJ89">
        <f t="shared" si="5"/>
        <v>2.1955746182468823E-2</v>
      </c>
      <c r="AK89">
        <f t="shared" si="5"/>
        <v>0</v>
      </c>
      <c r="AL89">
        <f t="shared" si="5"/>
        <v>1.3899621627446677E-4</v>
      </c>
      <c r="AM89">
        <f t="shared" si="5"/>
        <v>3.4172235579590961E-2</v>
      </c>
      <c r="AN89">
        <f t="shared" si="5"/>
        <v>0</v>
      </c>
      <c r="AO89">
        <f t="shared" si="5"/>
        <v>0.18934355016833096</v>
      </c>
      <c r="AP89">
        <f t="shared" si="4"/>
        <v>16.80670866973313</v>
      </c>
      <c r="AQ89">
        <f t="shared" si="4"/>
        <v>0</v>
      </c>
      <c r="AR89">
        <f t="shared" si="4"/>
        <v>209.66602772064346</v>
      </c>
      <c r="AS89">
        <f t="shared" si="4"/>
        <v>8231.5129254492895</v>
      </c>
      <c r="AT89">
        <f t="shared" si="4"/>
        <v>14656.73674140712</v>
      </c>
      <c r="AU89">
        <f t="shared" si="4"/>
        <v>11256.50813046489</v>
      </c>
      <c r="AW89">
        <f t="shared" si="6"/>
        <v>8.7276257011579851E-3</v>
      </c>
    </row>
    <row r="90" spans="1:49" x14ac:dyDescent="0.25">
      <c r="A90" s="146"/>
      <c r="B90" s="1" t="s">
        <v>14</v>
      </c>
      <c r="C90" s="1">
        <v>12</v>
      </c>
      <c r="D90" s="1" t="s">
        <v>51</v>
      </c>
      <c r="E90">
        <f t="shared" si="5"/>
        <v>4522.196436017166</v>
      </c>
      <c r="F90">
        <f t="shared" si="5"/>
        <v>4065.1583220333268</v>
      </c>
      <c r="G90">
        <f t="shared" si="5"/>
        <v>31790.157962573212</v>
      </c>
      <c r="H90">
        <f t="shared" si="5"/>
        <v>564.15961211523279</v>
      </c>
      <c r="I90">
        <f t="shared" si="5"/>
        <v>2565.5540758485722</v>
      </c>
      <c r="J90">
        <f t="shared" si="5"/>
        <v>3685.7391608307739</v>
      </c>
      <c r="K90">
        <f t="shared" si="5"/>
        <v>14.510529677628988</v>
      </c>
      <c r="L90">
        <f t="shared" si="5"/>
        <v>4373.9896957797209</v>
      </c>
      <c r="M90">
        <f t="shared" si="5"/>
        <v>2861.065058656186</v>
      </c>
      <c r="N90">
        <f t="shared" si="5"/>
        <v>2637.6337440475691</v>
      </c>
      <c r="O90">
        <f t="shared" si="5"/>
        <v>742.39379832924396</v>
      </c>
      <c r="P90">
        <f t="shared" si="5"/>
        <v>101521.3887114151</v>
      </c>
      <c r="Q90">
        <f t="shared" si="5"/>
        <v>59665.826613462894</v>
      </c>
      <c r="R90">
        <f t="shared" si="5"/>
        <v>231.5095322016698</v>
      </c>
      <c r="S90">
        <f t="shared" si="5"/>
        <v>0</v>
      </c>
      <c r="T90">
        <f t="shared" si="5"/>
        <v>293.56458316224655</v>
      </c>
      <c r="U90">
        <f t="shared" si="5"/>
        <v>116.47124025509552</v>
      </c>
      <c r="V90">
        <f t="shared" si="5"/>
        <v>1317.3222924145271</v>
      </c>
      <c r="W90">
        <f t="shared" si="5"/>
        <v>21508.968705963292</v>
      </c>
      <c r="X90">
        <f t="shared" si="5"/>
        <v>15278.068956684645</v>
      </c>
      <c r="Y90">
        <f t="shared" si="5"/>
        <v>0.43864754496303082</v>
      </c>
      <c r="Z90">
        <f t="shared" si="5"/>
        <v>341.00748820251908</v>
      </c>
      <c r="AA90">
        <f t="shared" si="5"/>
        <v>67.88405779976641</v>
      </c>
      <c r="AB90">
        <f t="shared" si="5"/>
        <v>374.80810176704051</v>
      </c>
      <c r="AC90">
        <f t="shared" si="5"/>
        <v>2.1410304642690168</v>
      </c>
      <c r="AD90">
        <f t="shared" si="5"/>
        <v>17.964297932710071</v>
      </c>
      <c r="AE90">
        <f t="shared" si="5"/>
        <v>19.767059878582714</v>
      </c>
      <c r="AF90">
        <f t="shared" si="5"/>
        <v>0.46621297889519675</v>
      </c>
      <c r="AG90">
        <f t="shared" si="5"/>
        <v>1.2090899055419524E-3</v>
      </c>
      <c r="AH90">
        <f t="shared" si="5"/>
        <v>24.354017023951037</v>
      </c>
      <c r="AI90">
        <f t="shared" si="5"/>
        <v>4.1152065902012618</v>
      </c>
      <c r="AJ90">
        <f t="shared" si="5"/>
        <v>784.15313356632691</v>
      </c>
      <c r="AK90">
        <f t="shared" si="5"/>
        <v>0</v>
      </c>
      <c r="AL90">
        <f t="shared" si="5"/>
        <v>5.0393693996579536</v>
      </c>
      <c r="AM90">
        <f t="shared" si="5"/>
        <v>463.45989927672082</v>
      </c>
      <c r="AN90">
        <f t="shared" si="5"/>
        <v>0</v>
      </c>
      <c r="AO90">
        <f t="shared" si="5"/>
        <v>68.436553656382131</v>
      </c>
      <c r="AP90">
        <f t="shared" si="4"/>
        <v>77909.629699634985</v>
      </c>
      <c r="AQ90">
        <f t="shared" si="4"/>
        <v>3033.148594969739</v>
      </c>
      <c r="AR90">
        <f t="shared" si="4"/>
        <v>78686.154336333566</v>
      </c>
      <c r="AS90">
        <f t="shared" si="4"/>
        <v>216988.52112075489</v>
      </c>
      <c r="AT90">
        <f t="shared" si="4"/>
        <v>414676.85278361588</v>
      </c>
      <c r="AU90">
        <f t="shared" si="4"/>
        <v>221870.31628471729</v>
      </c>
      <c r="AW90">
        <f t="shared" si="6"/>
        <v>0.11151271470682661</v>
      </c>
    </row>
    <row r="91" spans="1:49" x14ac:dyDescent="0.25">
      <c r="A91" s="146"/>
      <c r="B91" s="1" t="s">
        <v>15</v>
      </c>
      <c r="C91" s="1">
        <v>13</v>
      </c>
      <c r="D91" s="1" t="s">
        <v>52</v>
      </c>
      <c r="E91">
        <f t="shared" si="5"/>
        <v>329.11536828603005</v>
      </c>
      <c r="F91">
        <f t="shared" si="5"/>
        <v>299.16908271940906</v>
      </c>
      <c r="G91">
        <f t="shared" si="5"/>
        <v>447.11961322558119</v>
      </c>
      <c r="H91">
        <f t="shared" ref="H91:AO91" si="7">H17+H54</f>
        <v>11.041004752601941</v>
      </c>
      <c r="I91">
        <f t="shared" si="7"/>
        <v>123.16073747952991</v>
      </c>
      <c r="J91">
        <f t="shared" si="7"/>
        <v>159.37460722645773</v>
      </c>
      <c r="K91">
        <f t="shared" si="7"/>
        <v>3.8842747222845428</v>
      </c>
      <c r="L91">
        <f t="shared" si="7"/>
        <v>244.67801584832722</v>
      </c>
      <c r="M91">
        <f t="shared" si="7"/>
        <v>253.53997875707316</v>
      </c>
      <c r="N91">
        <f t="shared" si="7"/>
        <v>163.66475334828715</v>
      </c>
      <c r="O91">
        <f t="shared" si="7"/>
        <v>47.337799626327183</v>
      </c>
      <c r="P91">
        <f t="shared" si="7"/>
        <v>3158.1194707805084</v>
      </c>
      <c r="Q91">
        <f t="shared" si="7"/>
        <v>45499.628443281617</v>
      </c>
      <c r="R91">
        <f t="shared" si="7"/>
        <v>24.842900875753315</v>
      </c>
      <c r="S91">
        <f t="shared" si="7"/>
        <v>0</v>
      </c>
      <c r="T91">
        <f t="shared" si="7"/>
        <v>50.624879442924332</v>
      </c>
      <c r="U91">
        <f t="shared" si="7"/>
        <v>65.01824699193287</v>
      </c>
      <c r="V91">
        <f t="shared" si="7"/>
        <v>67.516529776923633</v>
      </c>
      <c r="W91">
        <f t="shared" si="7"/>
        <v>12327.142577874713</v>
      </c>
      <c r="X91">
        <f t="shared" si="7"/>
        <v>5578.4189137239782</v>
      </c>
      <c r="Y91">
        <f t="shared" si="7"/>
        <v>1.0944858449849186</v>
      </c>
      <c r="Z91">
        <f t="shared" si="7"/>
        <v>197.08492126616545</v>
      </c>
      <c r="AA91">
        <f t="shared" si="7"/>
        <v>3.7722912442543648</v>
      </c>
      <c r="AB91">
        <f t="shared" si="7"/>
        <v>784.1756959033803</v>
      </c>
      <c r="AC91">
        <f t="shared" si="7"/>
        <v>1.5224982123410364</v>
      </c>
      <c r="AD91">
        <f t="shared" si="7"/>
        <v>8.0959151993716425</v>
      </c>
      <c r="AE91">
        <f t="shared" si="7"/>
        <v>28.50249590265792</v>
      </c>
      <c r="AF91">
        <f t="shared" si="7"/>
        <v>5.1033663132844254</v>
      </c>
      <c r="AG91">
        <f t="shared" si="7"/>
        <v>7.215001650501672E-2</v>
      </c>
      <c r="AH91">
        <f t="shared" si="7"/>
        <v>80.005387275069083</v>
      </c>
      <c r="AI91">
        <f t="shared" si="7"/>
        <v>2.0818440287426623</v>
      </c>
      <c r="AJ91">
        <f t="shared" si="7"/>
        <v>39.777591521801298</v>
      </c>
      <c r="AK91">
        <f t="shared" si="7"/>
        <v>0</v>
      </c>
      <c r="AL91">
        <f t="shared" si="7"/>
        <v>0.14944727296055665</v>
      </c>
      <c r="AM91">
        <f t="shared" si="7"/>
        <v>288.78248755732659</v>
      </c>
      <c r="AN91">
        <f t="shared" si="7"/>
        <v>0</v>
      </c>
      <c r="AO91">
        <f t="shared" si="7"/>
        <v>26.702285601655099</v>
      </c>
      <c r="AP91">
        <f t="shared" si="4"/>
        <v>9095.3069962999998</v>
      </c>
      <c r="AQ91">
        <f t="shared" si="4"/>
        <v>0</v>
      </c>
      <c r="AR91">
        <f t="shared" si="4"/>
        <v>303492.84014169162</v>
      </c>
      <c r="AS91">
        <f t="shared" si="4"/>
        <v>6194.5524148583081</v>
      </c>
      <c r="AT91">
        <f t="shared" si="4"/>
        <v>383392.18619067618</v>
      </c>
      <c r="AU91">
        <f t="shared" si="4"/>
        <v>5710.8334240744389</v>
      </c>
      <c r="AW91">
        <f t="shared" si="6"/>
        <v>6.3160201370132856E-3</v>
      </c>
    </row>
    <row r="92" spans="1:49" x14ac:dyDescent="0.25">
      <c r="A92" s="146"/>
      <c r="B92" s="1" t="s">
        <v>16</v>
      </c>
      <c r="C92" s="1">
        <v>14</v>
      </c>
      <c r="D92" s="1" t="s">
        <v>53</v>
      </c>
      <c r="E92">
        <f t="shared" ref="E92:AO98" si="8">E18+E55</f>
        <v>529.904254765818</v>
      </c>
      <c r="F92">
        <f t="shared" si="8"/>
        <v>916.45754476146044</v>
      </c>
      <c r="G92">
        <f t="shared" si="8"/>
        <v>252.7517202957965</v>
      </c>
      <c r="H92">
        <f t="shared" si="8"/>
        <v>30.267208268792313</v>
      </c>
      <c r="I92">
        <f t="shared" si="8"/>
        <v>132.00170711074622</v>
      </c>
      <c r="J92">
        <f t="shared" si="8"/>
        <v>171.62545918096683</v>
      </c>
      <c r="K92">
        <f t="shared" si="8"/>
        <v>4.14590684187222</v>
      </c>
      <c r="L92">
        <f t="shared" si="8"/>
        <v>178.37463980270331</v>
      </c>
      <c r="M92">
        <f t="shared" si="8"/>
        <v>416.3235795522894</v>
      </c>
      <c r="N92">
        <f t="shared" si="8"/>
        <v>89.488676514987475</v>
      </c>
      <c r="O92">
        <f t="shared" si="8"/>
        <v>71.670097815153412</v>
      </c>
      <c r="P92">
        <f t="shared" si="8"/>
        <v>1345.9854005669665</v>
      </c>
      <c r="Q92">
        <f t="shared" si="8"/>
        <v>487.68823702695039</v>
      </c>
      <c r="R92">
        <f t="shared" si="8"/>
        <v>15445.601854356228</v>
      </c>
      <c r="S92">
        <f t="shared" si="8"/>
        <v>0</v>
      </c>
      <c r="T92">
        <f t="shared" si="8"/>
        <v>505.57993366596156</v>
      </c>
      <c r="U92">
        <f t="shared" si="8"/>
        <v>15.583219304847312</v>
      </c>
      <c r="V92">
        <f t="shared" si="8"/>
        <v>35.527016673657478</v>
      </c>
      <c r="W92">
        <f t="shared" si="8"/>
        <v>3084.5207249509895</v>
      </c>
      <c r="X92">
        <f t="shared" si="8"/>
        <v>3504.0962640899088</v>
      </c>
      <c r="Y92">
        <f t="shared" si="8"/>
        <v>3.1513014714270202</v>
      </c>
      <c r="Z92">
        <f t="shared" si="8"/>
        <v>89.23039332634022</v>
      </c>
      <c r="AA92">
        <f t="shared" si="8"/>
        <v>2.7516839497044168</v>
      </c>
      <c r="AB92">
        <f t="shared" si="8"/>
        <v>61.373626876065799</v>
      </c>
      <c r="AC92">
        <f t="shared" si="8"/>
        <v>1.3569387877179444</v>
      </c>
      <c r="AD92">
        <f t="shared" si="8"/>
        <v>3.5394102531071394</v>
      </c>
      <c r="AE92">
        <f t="shared" si="8"/>
        <v>9.8581867323683419</v>
      </c>
      <c r="AF92">
        <f t="shared" si="8"/>
        <v>1.5652431448936961</v>
      </c>
      <c r="AG92">
        <f t="shared" si="8"/>
        <v>0.28690324621885271</v>
      </c>
      <c r="AH92">
        <f t="shared" si="8"/>
        <v>8.5371002251775341</v>
      </c>
      <c r="AI92">
        <f t="shared" si="8"/>
        <v>2.5628278656764385</v>
      </c>
      <c r="AJ92">
        <f t="shared" si="8"/>
        <v>110.05075262988719</v>
      </c>
      <c r="AK92">
        <f t="shared" si="8"/>
        <v>0</v>
      </c>
      <c r="AL92">
        <f t="shared" si="8"/>
        <v>0.70667191901929605</v>
      </c>
      <c r="AM92">
        <f t="shared" si="8"/>
        <v>84.225207667961712</v>
      </c>
      <c r="AN92">
        <f t="shared" si="8"/>
        <v>0</v>
      </c>
      <c r="AO92">
        <f t="shared" si="8"/>
        <v>21.247274778978401</v>
      </c>
      <c r="AP92">
        <f t="shared" si="4"/>
        <v>17428.541980868278</v>
      </c>
      <c r="AQ92">
        <f t="shared" si="4"/>
        <v>660.00664010414278</v>
      </c>
      <c r="AR92">
        <f t="shared" si="4"/>
        <v>510.15090486747903</v>
      </c>
      <c r="AS92">
        <f t="shared" si="4"/>
        <v>3101.6746578196639</v>
      </c>
      <c r="AT92">
        <f t="shared" si="4"/>
        <v>45385.478597415116</v>
      </c>
      <c r="AU92">
        <f t="shared" si="4"/>
        <v>3932.932554665083</v>
      </c>
      <c r="AW92">
        <f t="shared" si="6"/>
        <v>4.6378855190760421E-3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4"/>
        <v>0</v>
      </c>
      <c r="AQ93">
        <f t="shared" si="4"/>
        <v>0</v>
      </c>
      <c r="AR93">
        <f t="shared" si="4"/>
        <v>0</v>
      </c>
      <c r="AS93">
        <f t="shared" si="4"/>
        <v>0</v>
      </c>
      <c r="AT93">
        <f t="shared" si="4"/>
        <v>0</v>
      </c>
      <c r="AU93">
        <f t="shared" si="4"/>
        <v>0</v>
      </c>
      <c r="AW93">
        <f t="shared" si="6"/>
        <v>0</v>
      </c>
    </row>
    <row r="94" spans="1:49" x14ac:dyDescent="0.25">
      <c r="A94" s="146"/>
      <c r="B94" s="1" t="s">
        <v>18</v>
      </c>
      <c r="C94" s="1">
        <v>16</v>
      </c>
      <c r="D94" s="1" t="s">
        <v>55</v>
      </c>
      <c r="E94">
        <f t="shared" si="8"/>
        <v>1465.6924365431287</v>
      </c>
      <c r="F94">
        <f t="shared" si="8"/>
        <v>2617.9662699996625</v>
      </c>
      <c r="G94">
        <f t="shared" si="8"/>
        <v>665.03766344702103</v>
      </c>
      <c r="H94">
        <f t="shared" si="8"/>
        <v>63.483723214580408</v>
      </c>
      <c r="I94">
        <f t="shared" si="8"/>
        <v>451.18647119855757</v>
      </c>
      <c r="J94">
        <f t="shared" si="8"/>
        <v>691.03097842605428</v>
      </c>
      <c r="K94">
        <f t="shared" si="8"/>
        <v>8.435332148705438</v>
      </c>
      <c r="L94">
        <f t="shared" si="8"/>
        <v>389.23985541003094</v>
      </c>
      <c r="M94">
        <f t="shared" si="8"/>
        <v>1270.6064628804336</v>
      </c>
      <c r="N94">
        <f t="shared" si="8"/>
        <v>208.35499771246668</v>
      </c>
      <c r="O94">
        <f t="shared" si="8"/>
        <v>169.99701814644169</v>
      </c>
      <c r="P94">
        <f t="shared" si="8"/>
        <v>3907.1774180291022</v>
      </c>
      <c r="Q94">
        <f t="shared" si="8"/>
        <v>1862.9319495951836</v>
      </c>
      <c r="R94">
        <f t="shared" si="8"/>
        <v>766.62415912673009</v>
      </c>
      <c r="S94">
        <f t="shared" si="8"/>
        <v>0</v>
      </c>
      <c r="T94">
        <f t="shared" si="8"/>
        <v>6203.4668630928854</v>
      </c>
      <c r="U94">
        <f t="shared" si="8"/>
        <v>38.443119442644623</v>
      </c>
      <c r="V94">
        <f t="shared" si="8"/>
        <v>180.70579024143638</v>
      </c>
      <c r="W94">
        <f t="shared" si="8"/>
        <v>20151.713289862655</v>
      </c>
      <c r="X94">
        <f t="shared" si="8"/>
        <v>13988.918233055429</v>
      </c>
      <c r="Y94">
        <f t="shared" si="8"/>
        <v>8.6312200868471187</v>
      </c>
      <c r="Z94">
        <f t="shared" si="8"/>
        <v>760.23952722535489</v>
      </c>
      <c r="AA94">
        <f t="shared" si="8"/>
        <v>5.9843366296544227</v>
      </c>
      <c r="AB94">
        <f t="shared" si="8"/>
        <v>133.12765246038947</v>
      </c>
      <c r="AC94">
        <f t="shared" si="8"/>
        <v>2.6918797043227349</v>
      </c>
      <c r="AD94">
        <f t="shared" si="8"/>
        <v>7.0194449634115035</v>
      </c>
      <c r="AE94">
        <f t="shared" si="8"/>
        <v>19.601442619063278</v>
      </c>
      <c r="AF94">
        <f t="shared" si="8"/>
        <v>3.1242178457955907</v>
      </c>
      <c r="AG94">
        <f t="shared" si="8"/>
        <v>1.7532464860413011</v>
      </c>
      <c r="AH94">
        <f t="shared" si="8"/>
        <v>17.225055284573948</v>
      </c>
      <c r="AI94">
        <f t="shared" si="8"/>
        <v>5.0848140516317395</v>
      </c>
      <c r="AJ94">
        <f t="shared" si="8"/>
        <v>359.24428747734169</v>
      </c>
      <c r="AK94">
        <f t="shared" si="8"/>
        <v>0</v>
      </c>
      <c r="AL94">
        <f t="shared" si="8"/>
        <v>2.3083575833284944</v>
      </c>
      <c r="AM94">
        <f t="shared" si="8"/>
        <v>258.40499633698664</v>
      </c>
      <c r="AN94">
        <f t="shared" si="8"/>
        <v>0</v>
      </c>
      <c r="AO94">
        <f t="shared" si="8"/>
        <v>42.127519956390493</v>
      </c>
      <c r="AP94">
        <f t="shared" si="4"/>
        <v>26500.682921131829</v>
      </c>
      <c r="AQ94">
        <f t="shared" si="4"/>
        <v>14020.72583568783</v>
      </c>
      <c r="AR94">
        <f t="shared" si="4"/>
        <v>1279.3262058201412</v>
      </c>
      <c r="AS94">
        <f t="shared" si="4"/>
        <v>11535.282340995431</v>
      </c>
      <c r="AT94">
        <f t="shared" si="4"/>
        <v>90462.841164308891</v>
      </c>
      <c r="AU94">
        <f t="shared" si="4"/>
        <v>19600.756169610591</v>
      </c>
      <c r="AW94">
        <f t="shared" si="6"/>
        <v>1.0105010244496365E-2</v>
      </c>
    </row>
    <row r="95" spans="1:49" x14ac:dyDescent="0.25">
      <c r="A95" s="146"/>
      <c r="B95" s="1" t="s">
        <v>19</v>
      </c>
      <c r="C95" s="1">
        <v>17</v>
      </c>
      <c r="D95" s="1" t="s">
        <v>56</v>
      </c>
      <c r="E95">
        <f t="shared" si="8"/>
        <v>24.894403700733722</v>
      </c>
      <c r="F95">
        <f t="shared" si="8"/>
        <v>34.682726536734002</v>
      </c>
      <c r="G95">
        <f t="shared" si="8"/>
        <v>8.6611155917532603</v>
      </c>
      <c r="H95">
        <f t="shared" si="8"/>
        <v>2.3259984526526121</v>
      </c>
      <c r="I95">
        <f t="shared" si="8"/>
        <v>7.6201179086399868</v>
      </c>
      <c r="J95">
        <f t="shared" si="8"/>
        <v>8.6449677148864907</v>
      </c>
      <c r="K95">
        <f t="shared" si="8"/>
        <v>2.1998380228759693</v>
      </c>
      <c r="L95">
        <f t="shared" si="8"/>
        <v>3.7967421608110277</v>
      </c>
      <c r="M95">
        <f t="shared" si="8"/>
        <v>19.103324892416811</v>
      </c>
      <c r="N95">
        <f t="shared" si="8"/>
        <v>4.2383966220456744</v>
      </c>
      <c r="O95">
        <f t="shared" si="8"/>
        <v>5.4813045904488957</v>
      </c>
      <c r="P95">
        <f t="shared" si="8"/>
        <v>50.516187084301279</v>
      </c>
      <c r="Q95">
        <f t="shared" si="8"/>
        <v>126.43194522966655</v>
      </c>
      <c r="R95">
        <f t="shared" si="8"/>
        <v>2.0939851873152864</v>
      </c>
      <c r="S95">
        <f t="shared" si="8"/>
        <v>0</v>
      </c>
      <c r="T95">
        <f t="shared" si="8"/>
        <v>7.7695449276524053</v>
      </c>
      <c r="U95">
        <f t="shared" si="8"/>
        <v>8898.2297679817966</v>
      </c>
      <c r="V95">
        <f t="shared" si="8"/>
        <v>2.7301804924014226</v>
      </c>
      <c r="W95">
        <f t="shared" si="8"/>
        <v>81.941838492062303</v>
      </c>
      <c r="X95">
        <f t="shared" si="8"/>
        <v>14.672995055331674</v>
      </c>
      <c r="Y95">
        <f t="shared" si="8"/>
        <v>0.2387010610149764</v>
      </c>
      <c r="Z95">
        <f t="shared" si="8"/>
        <v>0.9468570107337958</v>
      </c>
      <c r="AA95">
        <f t="shared" si="8"/>
        <v>5.8917623224242023E-2</v>
      </c>
      <c r="AB95">
        <f t="shared" si="8"/>
        <v>4.420638251826845</v>
      </c>
      <c r="AC95">
        <f t="shared" si="8"/>
        <v>0.10411072916940714</v>
      </c>
      <c r="AD95">
        <f t="shared" si="8"/>
        <v>0.27105052341883373</v>
      </c>
      <c r="AE95">
        <f t="shared" si="8"/>
        <v>0.75624828653656362</v>
      </c>
      <c r="AF95">
        <f t="shared" si="8"/>
        <v>0.12022074227334555</v>
      </c>
      <c r="AG95">
        <f t="shared" si="8"/>
        <v>1.2331291522504713</v>
      </c>
      <c r="AH95">
        <f t="shared" si="8"/>
        <v>0.65112175945028195</v>
      </c>
      <c r="AI95">
        <f t="shared" si="8"/>
        <v>0.196499693085365</v>
      </c>
      <c r="AJ95">
        <f t="shared" si="8"/>
        <v>3.8216828422490767</v>
      </c>
      <c r="AK95">
        <f t="shared" si="8"/>
        <v>0</v>
      </c>
      <c r="AL95">
        <f t="shared" si="8"/>
        <v>2.4474276917541997E-2</v>
      </c>
      <c r="AM95">
        <f t="shared" si="8"/>
        <v>4.0796986198521896</v>
      </c>
      <c r="AN95">
        <f t="shared" si="8"/>
        <v>0</v>
      </c>
      <c r="AO95">
        <f t="shared" si="8"/>
        <v>1.6297024587401789</v>
      </c>
      <c r="AP95">
        <f t="shared" ref="AP95:AU110" si="9">AP21+AP58</f>
        <v>6318.2195160314259</v>
      </c>
      <c r="AQ95">
        <f t="shared" si="9"/>
        <v>112.6420306531802</v>
      </c>
      <c r="AR95">
        <f t="shared" si="9"/>
        <v>136.22314569560257</v>
      </c>
      <c r="AS95">
        <f t="shared" si="9"/>
        <v>9456.762318541736</v>
      </c>
      <c r="AT95">
        <f t="shared" si="9"/>
        <v>14685.901893031139</v>
      </c>
      <c r="AU95">
        <f t="shared" si="9"/>
        <v>10662.53355156607</v>
      </c>
      <c r="AW95">
        <f t="shared" si="6"/>
        <v>1.5237436501906742E-4</v>
      </c>
    </row>
    <row r="96" spans="1:49" x14ac:dyDescent="0.25">
      <c r="A96" s="146"/>
      <c r="B96" s="1" t="s">
        <v>20</v>
      </c>
      <c r="C96" s="1">
        <v>18</v>
      </c>
      <c r="D96" s="1" t="s">
        <v>57</v>
      </c>
      <c r="E96">
        <f t="shared" si="8"/>
        <v>23.153423371224463</v>
      </c>
      <c r="F96">
        <f t="shared" si="8"/>
        <v>69.477381477972244</v>
      </c>
      <c r="G96">
        <f t="shared" si="8"/>
        <v>29.013656430030117</v>
      </c>
      <c r="H96">
        <f t="shared" si="8"/>
        <v>8.5211802440497095</v>
      </c>
      <c r="I96">
        <f t="shared" si="8"/>
        <v>23.760396662168759</v>
      </c>
      <c r="J96">
        <f t="shared" si="8"/>
        <v>28.044469993196671</v>
      </c>
      <c r="K96">
        <f t="shared" si="8"/>
        <v>0.23570456499582026</v>
      </c>
      <c r="L96">
        <f t="shared" si="8"/>
        <v>60.677430438995245</v>
      </c>
      <c r="M96">
        <f t="shared" si="8"/>
        <v>96.030301883068802</v>
      </c>
      <c r="N96">
        <f t="shared" si="8"/>
        <v>13.653092623274873</v>
      </c>
      <c r="O96">
        <f t="shared" si="8"/>
        <v>5.7010678100480483</v>
      </c>
      <c r="P96">
        <f t="shared" si="8"/>
        <v>136.77575566012214</v>
      </c>
      <c r="Q96">
        <f t="shared" si="8"/>
        <v>244.70766578226784</v>
      </c>
      <c r="R96">
        <f t="shared" si="8"/>
        <v>13.216055302720074</v>
      </c>
      <c r="S96">
        <f t="shared" si="8"/>
        <v>0</v>
      </c>
      <c r="T96">
        <f t="shared" si="8"/>
        <v>28.779638755187889</v>
      </c>
      <c r="U96">
        <f t="shared" si="8"/>
        <v>24.112888951935169</v>
      </c>
      <c r="V96">
        <f t="shared" si="8"/>
        <v>3247.2266514637531</v>
      </c>
      <c r="W96">
        <f t="shared" si="8"/>
        <v>5600.202136315088</v>
      </c>
      <c r="X96">
        <f t="shared" si="8"/>
        <v>275.59062079199651</v>
      </c>
      <c r="Y96">
        <f t="shared" si="8"/>
        <v>0.17243611125715047</v>
      </c>
      <c r="Z96">
        <f t="shared" si="8"/>
        <v>31.093819295983284</v>
      </c>
      <c r="AA96">
        <f t="shared" si="8"/>
        <v>0.9421689177674879</v>
      </c>
      <c r="AB96">
        <f t="shared" si="8"/>
        <v>9.7620091186789999</v>
      </c>
      <c r="AC96">
        <f t="shared" si="8"/>
        <v>6.8077545383903565E-2</v>
      </c>
      <c r="AD96">
        <f t="shared" si="8"/>
        <v>0.17726438987419801</v>
      </c>
      <c r="AE96">
        <f t="shared" si="8"/>
        <v>0.49458603765399578</v>
      </c>
      <c r="AF96">
        <f t="shared" si="8"/>
        <v>7.8632431062166164E-2</v>
      </c>
      <c r="AG96">
        <f t="shared" si="8"/>
        <v>3.4769737149605859E-3</v>
      </c>
      <c r="AH96">
        <f t="shared" si="8"/>
        <v>0.42678016535208285</v>
      </c>
      <c r="AI96">
        <f t="shared" si="8"/>
        <v>0.12851167345717857</v>
      </c>
      <c r="AJ96">
        <f t="shared" si="8"/>
        <v>3.97872797948235</v>
      </c>
      <c r="AK96">
        <f t="shared" si="8"/>
        <v>0</v>
      </c>
      <c r="AL96">
        <f t="shared" si="8"/>
        <v>2.5515638991266017E-2</v>
      </c>
      <c r="AM96">
        <f t="shared" si="8"/>
        <v>4.8630989119870396</v>
      </c>
      <c r="AN96">
        <f t="shared" si="8"/>
        <v>0</v>
      </c>
      <c r="AO96">
        <f t="shared" si="8"/>
        <v>1.0656157824269963</v>
      </c>
      <c r="AP96">
        <f t="shared" si="9"/>
        <v>23466.776055540304</v>
      </c>
      <c r="AQ96">
        <f t="shared" si="9"/>
        <v>16.935357831011316</v>
      </c>
      <c r="AR96">
        <f t="shared" si="9"/>
        <v>8.6339994486712115</v>
      </c>
      <c r="AS96">
        <f t="shared" si="9"/>
        <v>11695.69629365336</v>
      </c>
      <c r="AT96">
        <f t="shared" si="9"/>
        <v>31916.094300510591</v>
      </c>
      <c r="AU96">
        <f t="shared" si="9"/>
        <v>13254.107645457931</v>
      </c>
      <c r="AW96">
        <f t="shared" si="6"/>
        <v>1.5478155854237367E-3</v>
      </c>
    </row>
    <row r="97" spans="1:49" x14ac:dyDescent="0.25">
      <c r="A97" s="146"/>
      <c r="B97" s="1" t="s">
        <v>21</v>
      </c>
      <c r="C97" s="1">
        <v>19</v>
      </c>
      <c r="D97" s="1" t="s">
        <v>58</v>
      </c>
      <c r="E97">
        <f t="shared" si="8"/>
        <v>17979.994827725281</v>
      </c>
      <c r="F97">
        <f t="shared" si="8"/>
        <v>48066.223987591584</v>
      </c>
      <c r="G97">
        <f t="shared" si="8"/>
        <v>22396.522654847409</v>
      </c>
      <c r="H97">
        <f t="shared" si="8"/>
        <v>2349.779517783807</v>
      </c>
      <c r="I97">
        <f t="shared" si="8"/>
        <v>10551.808955770797</v>
      </c>
      <c r="J97">
        <f t="shared" si="8"/>
        <v>16910.914618592938</v>
      </c>
      <c r="K97">
        <f t="shared" si="8"/>
        <v>196.66295471467677</v>
      </c>
      <c r="L97">
        <f t="shared" si="8"/>
        <v>18322.728612738989</v>
      </c>
      <c r="M97">
        <f t="shared" si="8"/>
        <v>24937.199347555881</v>
      </c>
      <c r="N97">
        <f t="shared" si="8"/>
        <v>8781.5895698048007</v>
      </c>
      <c r="O97">
        <f t="shared" si="8"/>
        <v>5665.797403980022</v>
      </c>
      <c r="P97">
        <f t="shared" si="8"/>
        <v>96272.339963156512</v>
      </c>
      <c r="Q97">
        <f t="shared" si="8"/>
        <v>79210.573033032138</v>
      </c>
      <c r="R97">
        <f t="shared" si="8"/>
        <v>8729.3628098730787</v>
      </c>
      <c r="S97">
        <f t="shared" si="8"/>
        <v>0</v>
      </c>
      <c r="T97">
        <f t="shared" si="8"/>
        <v>17381.393427807685</v>
      </c>
      <c r="U97">
        <f t="shared" si="8"/>
        <v>3799.5689173970145</v>
      </c>
      <c r="V97">
        <f t="shared" si="8"/>
        <v>7950.367819438653</v>
      </c>
      <c r="W97">
        <f t="shared" si="8"/>
        <v>637803.45241415268</v>
      </c>
      <c r="X97">
        <f t="shared" si="8"/>
        <v>103735.50889164355</v>
      </c>
      <c r="Y97">
        <f t="shared" si="8"/>
        <v>66.440810587446776</v>
      </c>
      <c r="Z97">
        <f t="shared" si="8"/>
        <v>11839.702442021635</v>
      </c>
      <c r="AA97">
        <f t="shared" si="8"/>
        <v>284.23221886999426</v>
      </c>
      <c r="AB97">
        <f t="shared" si="8"/>
        <v>3662.4705758100454</v>
      </c>
      <c r="AC97">
        <f t="shared" si="8"/>
        <v>33.860078462776372</v>
      </c>
      <c r="AD97">
        <f t="shared" si="8"/>
        <v>140.49223340677432</v>
      </c>
      <c r="AE97">
        <f t="shared" si="8"/>
        <v>271.21273258636563</v>
      </c>
      <c r="AF97">
        <f t="shared" si="8"/>
        <v>22.477735911176268</v>
      </c>
      <c r="AG97">
        <f t="shared" si="8"/>
        <v>25.302155959231069</v>
      </c>
      <c r="AH97">
        <f t="shared" si="8"/>
        <v>286.89548146677504</v>
      </c>
      <c r="AI97">
        <f t="shared" si="8"/>
        <v>62.503254032641827</v>
      </c>
      <c r="AJ97">
        <f t="shared" si="8"/>
        <v>8317.2650106345391</v>
      </c>
      <c r="AK97">
        <f t="shared" si="8"/>
        <v>0</v>
      </c>
      <c r="AL97">
        <f t="shared" si="8"/>
        <v>51.399877374061553</v>
      </c>
      <c r="AM97">
        <f t="shared" si="8"/>
        <v>7147.1428925422733</v>
      </c>
      <c r="AN97">
        <f t="shared" si="8"/>
        <v>0</v>
      </c>
      <c r="AO97">
        <f t="shared" si="8"/>
        <v>769.20659806923061</v>
      </c>
      <c r="AP97">
        <f t="shared" si="9"/>
        <v>576878.07168834924</v>
      </c>
      <c r="AQ97">
        <f t="shared" si="9"/>
        <v>112847.1181509555</v>
      </c>
      <c r="AR97">
        <f t="shared" si="9"/>
        <v>145356.96583859232</v>
      </c>
      <c r="AS97">
        <f t="shared" si="9"/>
        <v>170492.2178858176</v>
      </c>
      <c r="AT97">
        <f t="shared" si="9"/>
        <v>2004417.3572503009</v>
      </c>
      <c r="AU97">
        <f t="shared" si="9"/>
        <v>165179.4101387556</v>
      </c>
      <c r="AW97">
        <f t="shared" si="6"/>
        <v>0.47058163889925525</v>
      </c>
    </row>
    <row r="98" spans="1:49" x14ac:dyDescent="0.25">
      <c r="A98" s="146"/>
      <c r="B98" s="1" t="s">
        <v>22</v>
      </c>
      <c r="C98" s="1">
        <v>20</v>
      </c>
      <c r="D98" s="1" t="s">
        <v>59</v>
      </c>
      <c r="E98">
        <f t="shared" si="8"/>
        <v>174.06911435671762</v>
      </c>
      <c r="F98">
        <f t="shared" si="8"/>
        <v>311.65022598504845</v>
      </c>
      <c r="G98">
        <f t="shared" si="8"/>
        <v>513.66658363383954</v>
      </c>
      <c r="H98">
        <f t="shared" ref="E98:AO104" si="10">H24+H61</f>
        <v>45.085541548376675</v>
      </c>
      <c r="I98">
        <f t="shared" si="10"/>
        <v>86.034253526194917</v>
      </c>
      <c r="J98">
        <f t="shared" si="10"/>
        <v>71.133574710588562</v>
      </c>
      <c r="K98">
        <f t="shared" si="10"/>
        <v>0.29260535115818043</v>
      </c>
      <c r="L98">
        <f t="shared" si="10"/>
        <v>223.66123676210938</v>
      </c>
      <c r="M98">
        <f t="shared" si="10"/>
        <v>226.1140547046802</v>
      </c>
      <c r="N98">
        <f t="shared" si="10"/>
        <v>55.038528505548378</v>
      </c>
      <c r="O98">
        <f t="shared" si="10"/>
        <v>35.077159402204295</v>
      </c>
      <c r="P98">
        <f t="shared" si="10"/>
        <v>1004.0264531595932</v>
      </c>
      <c r="Q98">
        <f t="shared" si="10"/>
        <v>694.87956923407819</v>
      </c>
      <c r="R98">
        <f t="shared" si="10"/>
        <v>225.68999077176161</v>
      </c>
      <c r="S98">
        <f t="shared" si="10"/>
        <v>0</v>
      </c>
      <c r="T98">
        <f t="shared" si="10"/>
        <v>174.08370514255793</v>
      </c>
      <c r="U98">
        <f t="shared" si="10"/>
        <v>11.774884055113736</v>
      </c>
      <c r="V98">
        <f t="shared" si="10"/>
        <v>321.79633985025356</v>
      </c>
      <c r="W98">
        <f t="shared" si="10"/>
        <v>4124.2709103727721</v>
      </c>
      <c r="X98">
        <f t="shared" si="10"/>
        <v>5996.8398837225559</v>
      </c>
      <c r="Y98">
        <f t="shared" si="10"/>
        <v>0.22585704338160398</v>
      </c>
      <c r="Z98">
        <f t="shared" si="10"/>
        <v>112.50830433897609</v>
      </c>
      <c r="AA98">
        <f t="shared" si="10"/>
        <v>3.465247462077496</v>
      </c>
      <c r="AB98">
        <f t="shared" si="10"/>
        <v>51.198918654417504</v>
      </c>
      <c r="AC98">
        <f t="shared" si="10"/>
        <v>2.9890459658307209E-2</v>
      </c>
      <c r="AD98">
        <f t="shared" si="10"/>
        <v>0.19201506082044106</v>
      </c>
      <c r="AE98">
        <f t="shared" si="10"/>
        <v>0.5602906432584156</v>
      </c>
      <c r="AF98">
        <f t="shared" si="10"/>
        <v>0.31848383794728963</v>
      </c>
      <c r="AG98">
        <f t="shared" si="10"/>
        <v>8.7560446264422934E-4</v>
      </c>
      <c r="AH98">
        <f t="shared" si="10"/>
        <v>4.3178261850557007</v>
      </c>
      <c r="AI98">
        <f t="shared" si="10"/>
        <v>6.510416540244196E-2</v>
      </c>
      <c r="AJ98">
        <f t="shared" si="10"/>
        <v>176.05506510530955</v>
      </c>
      <c r="AK98">
        <f t="shared" si="10"/>
        <v>0</v>
      </c>
      <c r="AL98">
        <f t="shared" si="10"/>
        <v>1.1186478908442745</v>
      </c>
      <c r="AM98">
        <f t="shared" si="10"/>
        <v>95.557267398590184</v>
      </c>
      <c r="AN98">
        <f t="shared" si="10"/>
        <v>0</v>
      </c>
      <c r="AO98">
        <f t="shared" si="10"/>
        <v>0.75279266892922048</v>
      </c>
      <c r="AP98">
        <f t="shared" si="9"/>
        <v>40080.355050148748</v>
      </c>
      <c r="AQ98">
        <f t="shared" si="9"/>
        <v>614869.14382560609</v>
      </c>
      <c r="AR98">
        <f t="shared" si="9"/>
        <v>0</v>
      </c>
      <c r="AS98">
        <f t="shared" si="9"/>
        <v>4791.0361605187254</v>
      </c>
      <c r="AT98">
        <f t="shared" si="9"/>
        <v>668564.93826984672</v>
      </c>
      <c r="AU98">
        <f t="shared" si="9"/>
        <v>5917.1479677412226</v>
      </c>
      <c r="AW98">
        <f t="shared" si="6"/>
        <v>5.6907142805197979E-3</v>
      </c>
    </row>
    <row r="99" spans="1:49" x14ac:dyDescent="0.25">
      <c r="A99" s="146"/>
      <c r="B99" s="1" t="s">
        <v>23</v>
      </c>
      <c r="C99" s="1">
        <v>21</v>
      </c>
      <c r="D99" s="1" t="s">
        <v>60</v>
      </c>
      <c r="E99">
        <f t="shared" si="10"/>
        <v>3.4294164422653872E-2</v>
      </c>
      <c r="F99">
        <f t="shared" si="10"/>
        <v>35.660034243242187</v>
      </c>
      <c r="G99">
        <f t="shared" si="10"/>
        <v>36.26236853726747</v>
      </c>
      <c r="H99">
        <f t="shared" si="10"/>
        <v>2.9491903879717789</v>
      </c>
      <c r="I99">
        <f t="shared" si="10"/>
        <v>38.552408091519254</v>
      </c>
      <c r="J99">
        <f t="shared" si="10"/>
        <v>0.1573030629376008</v>
      </c>
      <c r="K99">
        <f t="shared" si="10"/>
        <v>0.22922649169207068</v>
      </c>
      <c r="L99">
        <f t="shared" si="10"/>
        <v>3.2050710416372787</v>
      </c>
      <c r="M99">
        <f t="shared" si="10"/>
        <v>27.245613343386186</v>
      </c>
      <c r="N99">
        <f t="shared" si="10"/>
        <v>279.56516144050124</v>
      </c>
      <c r="O99">
        <f t="shared" si="10"/>
        <v>2.8168493767954269E-2</v>
      </c>
      <c r="P99">
        <f t="shared" si="10"/>
        <v>57.403344616654131</v>
      </c>
      <c r="Q99">
        <f t="shared" si="10"/>
        <v>11.87908586421776</v>
      </c>
      <c r="R99">
        <f t="shared" si="10"/>
        <v>0</v>
      </c>
      <c r="S99">
        <f t="shared" si="10"/>
        <v>0</v>
      </c>
      <c r="T99">
        <f t="shared" si="10"/>
        <v>1.751032910042449E-3</v>
      </c>
      <c r="U99">
        <f t="shared" si="10"/>
        <v>0</v>
      </c>
      <c r="V99">
        <f t="shared" si="10"/>
        <v>0</v>
      </c>
      <c r="W99">
        <f t="shared" si="10"/>
        <v>0.23566950412752211</v>
      </c>
      <c r="X99">
        <f t="shared" si="10"/>
        <v>2.640527524709166</v>
      </c>
      <c r="Y99">
        <f t="shared" si="10"/>
        <v>58.059470040858507</v>
      </c>
      <c r="Z99">
        <f t="shared" si="10"/>
        <v>0.91846875814926987</v>
      </c>
      <c r="AA99">
        <f t="shared" si="10"/>
        <v>4.9759330383274708E-2</v>
      </c>
      <c r="AB99">
        <f t="shared" si="10"/>
        <v>0.48885136763268378</v>
      </c>
      <c r="AC99">
        <f t="shared" si="10"/>
        <v>0.33692561403735238</v>
      </c>
      <c r="AD99">
        <f t="shared" si="10"/>
        <v>2.6660263571714089</v>
      </c>
      <c r="AE99">
        <f t="shared" si="10"/>
        <v>359.44192199744731</v>
      </c>
      <c r="AF99">
        <f t="shared" si="10"/>
        <v>1.5091284564106471E-5</v>
      </c>
      <c r="AG99">
        <f t="shared" si="10"/>
        <v>0</v>
      </c>
      <c r="AH99">
        <f t="shared" si="10"/>
        <v>1.2281068582430761E-4</v>
      </c>
      <c r="AI99">
        <f t="shared" si="10"/>
        <v>0.62119745916618441</v>
      </c>
      <c r="AJ99">
        <f t="shared" si="10"/>
        <v>158.7174494745166</v>
      </c>
      <c r="AK99">
        <f t="shared" si="10"/>
        <v>0</v>
      </c>
      <c r="AL99">
        <f t="shared" si="10"/>
        <v>1.019441121117564</v>
      </c>
      <c r="AM99">
        <f t="shared" si="10"/>
        <v>5.3566060568322867E-2</v>
      </c>
      <c r="AN99">
        <f t="shared" si="10"/>
        <v>0</v>
      </c>
      <c r="AO99">
        <f t="shared" si="10"/>
        <v>72.218829109618724</v>
      </c>
      <c r="AP99">
        <f t="shared" si="9"/>
        <v>3.5488647308724501</v>
      </c>
      <c r="AQ99">
        <f t="shared" si="9"/>
        <v>0</v>
      </c>
      <c r="AR99">
        <f t="shared" si="9"/>
        <v>0</v>
      </c>
      <c r="AS99">
        <f t="shared" si="9"/>
        <v>14.63717262902489</v>
      </c>
      <c r="AT99">
        <f t="shared" si="9"/>
        <v>38.264030776383272</v>
      </c>
      <c r="AU99">
        <f t="shared" si="9"/>
        <v>1130.563269017116</v>
      </c>
      <c r="AW99">
        <f t="shared" si="6"/>
        <v>8.7266223396992732E-5</v>
      </c>
    </row>
    <row r="100" spans="1:49" x14ac:dyDescent="0.25">
      <c r="A100" s="146"/>
      <c r="B100" s="1" t="s">
        <v>24</v>
      </c>
      <c r="C100" s="1">
        <v>22</v>
      </c>
      <c r="D100" s="1" t="s">
        <v>61</v>
      </c>
      <c r="E100">
        <f t="shared" si="10"/>
        <v>1236.9380026143867</v>
      </c>
      <c r="F100">
        <f t="shared" si="10"/>
        <v>804.73040501563673</v>
      </c>
      <c r="G100">
        <f t="shared" si="10"/>
        <v>56.6534919756443</v>
      </c>
      <c r="H100">
        <f t="shared" si="10"/>
        <v>19.015103652617103</v>
      </c>
      <c r="I100">
        <f t="shared" si="10"/>
        <v>327.06950791299414</v>
      </c>
      <c r="J100">
        <f t="shared" si="10"/>
        <v>258.49951486753639</v>
      </c>
      <c r="K100">
        <f t="shared" si="10"/>
        <v>0.25800180674911943</v>
      </c>
      <c r="L100">
        <f t="shared" si="10"/>
        <v>4.4377506172457011</v>
      </c>
      <c r="M100">
        <f t="shared" si="10"/>
        <v>877.3315432588314</v>
      </c>
      <c r="N100">
        <f t="shared" si="10"/>
        <v>2.1399507478840616</v>
      </c>
      <c r="O100">
        <f t="shared" si="10"/>
        <v>2.8570207709993101</v>
      </c>
      <c r="P100">
        <f t="shared" si="10"/>
        <v>207.70757150755901</v>
      </c>
      <c r="Q100">
        <f t="shared" si="10"/>
        <v>2349.2506816838145</v>
      </c>
      <c r="R100">
        <f t="shared" si="10"/>
        <v>794.6527347846627</v>
      </c>
      <c r="S100">
        <f t="shared" si="10"/>
        <v>0</v>
      </c>
      <c r="T100">
        <f t="shared" si="10"/>
        <v>2600.0827766520092</v>
      </c>
      <c r="U100">
        <f t="shared" si="10"/>
        <v>60.019208315444722</v>
      </c>
      <c r="V100">
        <f t="shared" si="10"/>
        <v>1576.4386969430298</v>
      </c>
      <c r="W100">
        <f t="shared" si="10"/>
        <v>3770.3590716698618</v>
      </c>
      <c r="X100">
        <f t="shared" si="10"/>
        <v>792.46031037260173</v>
      </c>
      <c r="Y100">
        <f t="shared" si="10"/>
        <v>0.12451375377253079</v>
      </c>
      <c r="Z100">
        <f t="shared" si="10"/>
        <v>15881.852789979977</v>
      </c>
      <c r="AA100">
        <f t="shared" si="10"/>
        <v>6.5466052097594443E-2</v>
      </c>
      <c r="AB100">
        <f t="shared" si="10"/>
        <v>9.9099681589694057</v>
      </c>
      <c r="AC100">
        <f t="shared" si="10"/>
        <v>0.10967649071320916</v>
      </c>
      <c r="AD100">
        <f t="shared" si="10"/>
        <v>11.158694018701544</v>
      </c>
      <c r="AE100">
        <f t="shared" si="10"/>
        <v>0.33308114452412452</v>
      </c>
      <c r="AF100">
        <f t="shared" si="10"/>
        <v>4.2821154332057111E-2</v>
      </c>
      <c r="AG100">
        <f t="shared" si="10"/>
        <v>1.7786530257009905E-4</v>
      </c>
      <c r="AH100">
        <f t="shared" si="10"/>
        <v>3.4223851214088121</v>
      </c>
      <c r="AI100">
        <f t="shared" si="10"/>
        <v>5.4717499013506254E-2</v>
      </c>
      <c r="AJ100">
        <f t="shared" si="10"/>
        <v>557.26920042774509</v>
      </c>
      <c r="AK100">
        <f t="shared" si="10"/>
        <v>0</v>
      </c>
      <c r="AL100">
        <f t="shared" si="10"/>
        <v>3.5689457868691474</v>
      </c>
      <c r="AM100">
        <f t="shared" si="10"/>
        <v>30.259867312305936</v>
      </c>
      <c r="AN100">
        <f t="shared" si="10"/>
        <v>0</v>
      </c>
      <c r="AO100">
        <f t="shared" si="10"/>
        <v>81.482303279102226</v>
      </c>
      <c r="AP100">
        <f t="shared" si="9"/>
        <v>21336.424025112468</v>
      </c>
      <c r="AQ100">
        <f t="shared" si="9"/>
        <v>0</v>
      </c>
      <c r="AR100">
        <f t="shared" si="9"/>
        <v>0</v>
      </c>
      <c r="AS100">
        <f t="shared" si="9"/>
        <v>11585.30241527955</v>
      </c>
      <c r="AT100">
        <f t="shared" si="9"/>
        <v>33762.392516446402</v>
      </c>
      <c r="AU100">
        <f t="shared" si="9"/>
        <v>31479.88987715996</v>
      </c>
      <c r="AW100">
        <f t="shared" si="6"/>
        <v>1.1932005776216016E-4</v>
      </c>
    </row>
    <row r="101" spans="1:49" x14ac:dyDescent="0.25">
      <c r="A101" s="146"/>
      <c r="B101" s="1" t="s">
        <v>25</v>
      </c>
      <c r="C101" s="1">
        <v>23</v>
      </c>
      <c r="D101" s="1" t="s">
        <v>62</v>
      </c>
      <c r="E101">
        <f t="shared" si="10"/>
        <v>38.51744774410755</v>
      </c>
      <c r="F101">
        <f t="shared" si="10"/>
        <v>8.7902344610488505</v>
      </c>
      <c r="G101">
        <f t="shared" si="10"/>
        <v>1.900609890744358</v>
      </c>
      <c r="H101">
        <f t="shared" si="10"/>
        <v>3.051900258716303E-2</v>
      </c>
      <c r="I101">
        <f t="shared" si="10"/>
        <v>0.88061306423436836</v>
      </c>
      <c r="J101">
        <f t="shared" si="10"/>
        <v>0</v>
      </c>
      <c r="K101">
        <f t="shared" si="10"/>
        <v>0</v>
      </c>
      <c r="L101">
        <f t="shared" si="10"/>
        <v>9.1438243234094163E-2</v>
      </c>
      <c r="M101">
        <f t="shared" si="10"/>
        <v>0.30892660602744759</v>
      </c>
      <c r="N101">
        <f t="shared" si="10"/>
        <v>5.6093089414550379E-2</v>
      </c>
      <c r="O101">
        <f t="shared" si="10"/>
        <v>0.1523938419953218</v>
      </c>
      <c r="P101">
        <f t="shared" si="10"/>
        <v>9.6771836968040024</v>
      </c>
      <c r="Q101">
        <f t="shared" si="10"/>
        <v>103.19584287152161</v>
      </c>
      <c r="R101">
        <f t="shared" si="10"/>
        <v>0</v>
      </c>
      <c r="S101">
        <f t="shared" si="10"/>
        <v>0</v>
      </c>
      <c r="T101">
        <f t="shared" si="10"/>
        <v>0</v>
      </c>
      <c r="U101">
        <f t="shared" si="10"/>
        <v>4.1243378927824788</v>
      </c>
      <c r="V101">
        <f t="shared" si="10"/>
        <v>0</v>
      </c>
      <c r="W101">
        <f t="shared" si="10"/>
        <v>0</v>
      </c>
      <c r="X101">
        <f t="shared" si="10"/>
        <v>0</v>
      </c>
      <c r="Y101">
        <f t="shared" si="10"/>
        <v>2.9476950913262257E-4</v>
      </c>
      <c r="Z101">
        <f t="shared" si="10"/>
        <v>1.9304710155871881E-2</v>
      </c>
      <c r="AA101">
        <f t="shared" si="10"/>
        <v>1.3795682625184779E-3</v>
      </c>
      <c r="AB101">
        <f t="shared" si="10"/>
        <v>6.4366185703392</v>
      </c>
      <c r="AC101">
        <f t="shared" si="10"/>
        <v>3.1869246074700628E-3</v>
      </c>
      <c r="AD101">
        <f t="shared" si="10"/>
        <v>0</v>
      </c>
      <c r="AE101">
        <f t="shared" si="10"/>
        <v>0.1920095666158487</v>
      </c>
      <c r="AF101">
        <f t="shared" si="10"/>
        <v>3.3032043763004129E-2</v>
      </c>
      <c r="AG101">
        <f t="shared" si="10"/>
        <v>0</v>
      </c>
      <c r="AH101">
        <f t="shared" si="10"/>
        <v>2.582942791073318</v>
      </c>
      <c r="AI101">
        <f t="shared" si="10"/>
        <v>1.7566804721613889E-2</v>
      </c>
      <c r="AJ101">
        <f t="shared" si="10"/>
        <v>3.346374917998959</v>
      </c>
      <c r="AK101">
        <f t="shared" si="10"/>
        <v>0</v>
      </c>
      <c r="AL101">
        <f t="shared" si="10"/>
        <v>2.1495552777441439E-2</v>
      </c>
      <c r="AM101">
        <f t="shared" si="10"/>
        <v>0</v>
      </c>
      <c r="AN101">
        <f t="shared" si="10"/>
        <v>0</v>
      </c>
      <c r="AO101">
        <f t="shared" si="10"/>
        <v>0.21754295319402031</v>
      </c>
      <c r="AP101">
        <f t="shared" si="9"/>
        <v>225.58770793299999</v>
      </c>
      <c r="AQ101">
        <f t="shared" si="9"/>
        <v>0</v>
      </c>
      <c r="AR101">
        <f t="shared" si="9"/>
        <v>0</v>
      </c>
      <c r="AS101">
        <f t="shared" si="9"/>
        <v>0</v>
      </c>
      <c r="AT101">
        <f t="shared" si="9"/>
        <v>406.18509751052022</v>
      </c>
      <c r="AU101">
        <f t="shared" si="9"/>
        <v>0</v>
      </c>
      <c r="AW101">
        <f t="shared" si="6"/>
        <v>2.3234650124677443E-6</v>
      </c>
    </row>
    <row r="102" spans="1:49" x14ac:dyDescent="0.25">
      <c r="A102" s="146"/>
      <c r="B102" s="1" t="s">
        <v>26</v>
      </c>
      <c r="C102" s="1">
        <v>24</v>
      </c>
      <c r="D102" s="1" t="s">
        <v>63</v>
      </c>
      <c r="E102">
        <f t="shared" si="10"/>
        <v>651.10267430901501</v>
      </c>
      <c r="F102">
        <f t="shared" si="10"/>
        <v>1635.0716779144184</v>
      </c>
      <c r="G102">
        <f t="shared" si="10"/>
        <v>551.18808685808494</v>
      </c>
      <c r="H102">
        <f t="shared" si="10"/>
        <v>49.651107615301108</v>
      </c>
      <c r="I102">
        <f t="shared" si="10"/>
        <v>448.43838016395415</v>
      </c>
      <c r="J102">
        <f t="shared" si="10"/>
        <v>581.62237812535511</v>
      </c>
      <c r="K102">
        <f t="shared" si="10"/>
        <v>4.3313063441933064</v>
      </c>
      <c r="L102">
        <f t="shared" si="10"/>
        <v>1284.4433602627139</v>
      </c>
      <c r="M102">
        <f t="shared" si="10"/>
        <v>1338.1942284836782</v>
      </c>
      <c r="N102">
        <f t="shared" si="10"/>
        <v>1009.1050850625504</v>
      </c>
      <c r="O102">
        <f t="shared" si="10"/>
        <v>431.71615763880874</v>
      </c>
      <c r="P102">
        <f t="shared" si="10"/>
        <v>1776.8175635660632</v>
      </c>
      <c r="Q102">
        <f t="shared" si="10"/>
        <v>1223.2950125873929</v>
      </c>
      <c r="R102">
        <f t="shared" si="10"/>
        <v>147.3100651956326</v>
      </c>
      <c r="S102">
        <f t="shared" si="10"/>
        <v>0</v>
      </c>
      <c r="T102">
        <f t="shared" si="10"/>
        <v>445.44556491222323</v>
      </c>
      <c r="U102">
        <f t="shared" si="10"/>
        <v>0</v>
      </c>
      <c r="V102">
        <f t="shared" si="10"/>
        <v>6.2061569361322828</v>
      </c>
      <c r="W102">
        <f t="shared" si="10"/>
        <v>7341.1316937182892</v>
      </c>
      <c r="X102">
        <f t="shared" si="10"/>
        <v>3701.354357573231</v>
      </c>
      <c r="Y102">
        <f t="shared" si="10"/>
        <v>8.0453092028211096E-4</v>
      </c>
      <c r="Z102">
        <f t="shared" si="10"/>
        <v>484.34525660241343</v>
      </c>
      <c r="AA102">
        <f t="shared" si="10"/>
        <v>19.931819363139166</v>
      </c>
      <c r="AB102">
        <f t="shared" si="10"/>
        <v>10294.559765748452</v>
      </c>
      <c r="AC102">
        <f t="shared" si="10"/>
        <v>6.9539528005824994E-4</v>
      </c>
      <c r="AD102">
        <f t="shared" si="10"/>
        <v>2.372795455124884E-3</v>
      </c>
      <c r="AE102">
        <f t="shared" si="10"/>
        <v>5.8182870414114959E-3</v>
      </c>
      <c r="AF102">
        <f t="shared" si="10"/>
        <v>9.6775301506004893E-4</v>
      </c>
      <c r="AG102">
        <f t="shared" si="10"/>
        <v>3.9998657842754009E-6</v>
      </c>
      <c r="AH102">
        <f t="shared" si="10"/>
        <v>5.5680769869799793E-2</v>
      </c>
      <c r="AI102">
        <f t="shared" si="10"/>
        <v>2.526817226892165E-3</v>
      </c>
      <c r="AJ102">
        <f t="shared" si="10"/>
        <v>0.1568195619102698</v>
      </c>
      <c r="AK102">
        <f t="shared" si="10"/>
        <v>0</v>
      </c>
      <c r="AL102">
        <f t="shared" si="10"/>
        <v>1.490882390377494E-3</v>
      </c>
      <c r="AM102">
        <f t="shared" si="10"/>
        <v>318.68280050959208</v>
      </c>
      <c r="AN102">
        <f t="shared" si="10"/>
        <v>0</v>
      </c>
      <c r="AO102">
        <f t="shared" si="10"/>
        <v>2.2810406765000138E-3</v>
      </c>
      <c r="AP102">
        <f t="shared" si="9"/>
        <v>23241.31419278809</v>
      </c>
      <c r="AQ102">
        <f t="shared" si="9"/>
        <v>0</v>
      </c>
      <c r="AR102">
        <f t="shared" si="9"/>
        <v>0</v>
      </c>
      <c r="AS102">
        <f t="shared" si="9"/>
        <v>1373.3839158690671</v>
      </c>
      <c r="AT102">
        <f t="shared" si="9"/>
        <v>58354.915781336997</v>
      </c>
      <c r="AU102">
        <f t="shared" si="9"/>
        <v>3.956288644439315</v>
      </c>
      <c r="AW102">
        <f t="shared" si="6"/>
        <v>3.2748035623888866E-2</v>
      </c>
    </row>
    <row r="103" spans="1:49" x14ac:dyDescent="0.25">
      <c r="A103" s="146"/>
      <c r="B103" s="1" t="s">
        <v>27</v>
      </c>
      <c r="C103" s="1">
        <v>25</v>
      </c>
      <c r="D103" s="1" t="s">
        <v>64</v>
      </c>
      <c r="E103">
        <f t="shared" si="10"/>
        <v>4.0383886138978964</v>
      </c>
      <c r="F103">
        <f t="shared" si="10"/>
        <v>6.8630150361155904</v>
      </c>
      <c r="G103">
        <f t="shared" si="10"/>
        <v>2.0936655577942735</v>
      </c>
      <c r="H103">
        <f t="shared" si="10"/>
        <v>0.24025734385872879</v>
      </c>
      <c r="I103">
        <f t="shared" si="10"/>
        <v>2.0280292255022205</v>
      </c>
      <c r="J103">
        <f t="shared" si="10"/>
        <v>3.0682666498470894</v>
      </c>
      <c r="K103">
        <f t="shared" si="10"/>
        <v>1.9565138103214665E-2</v>
      </c>
      <c r="L103">
        <f t="shared" si="10"/>
        <v>3.3343231636430852</v>
      </c>
      <c r="M103">
        <f t="shared" si="10"/>
        <v>5.9200135754698602</v>
      </c>
      <c r="N103">
        <f t="shared" si="10"/>
        <v>4.3663547259107887</v>
      </c>
      <c r="O103">
        <f t="shared" si="10"/>
        <v>4.0828688097580619</v>
      </c>
      <c r="P103">
        <f t="shared" si="10"/>
        <v>7.0581077994638637</v>
      </c>
      <c r="Q103">
        <f t="shared" si="10"/>
        <v>3.6679919537350218</v>
      </c>
      <c r="R103">
        <f t="shared" si="10"/>
        <v>0.71501952577217864</v>
      </c>
      <c r="S103">
        <f t="shared" si="10"/>
        <v>0</v>
      </c>
      <c r="T103">
        <f t="shared" si="10"/>
        <v>2.1319014216880836</v>
      </c>
      <c r="U103">
        <f t="shared" si="10"/>
        <v>0</v>
      </c>
      <c r="V103">
        <f t="shared" si="10"/>
        <v>0</v>
      </c>
      <c r="W103">
        <f t="shared" si="10"/>
        <v>21.967138739949799</v>
      </c>
      <c r="X103">
        <f t="shared" si="10"/>
        <v>8.6375148183318178</v>
      </c>
      <c r="Y103">
        <f t="shared" si="10"/>
        <v>0</v>
      </c>
      <c r="Z103">
        <f t="shared" si="10"/>
        <v>4.7739134546982029</v>
      </c>
      <c r="AA103">
        <f t="shared" si="10"/>
        <v>5.17488034199945E-2</v>
      </c>
      <c r="AB103">
        <f t="shared" si="10"/>
        <v>63.375674903813483</v>
      </c>
      <c r="AC103">
        <f t="shared" si="10"/>
        <v>1.499877937808614E-6</v>
      </c>
      <c r="AD103">
        <f t="shared" si="10"/>
        <v>5.117107798110693E-6</v>
      </c>
      <c r="AE103">
        <f t="shared" si="10"/>
        <v>1.252493652360942E-5</v>
      </c>
      <c r="AF103">
        <f t="shared" si="10"/>
        <v>2.108679445848894E-6</v>
      </c>
      <c r="AG103">
        <f t="shared" si="10"/>
        <v>0</v>
      </c>
      <c r="AH103">
        <f t="shared" si="10"/>
        <v>1.1947731703979711E-4</v>
      </c>
      <c r="AI103">
        <f t="shared" si="10"/>
        <v>5.3313267551626344E-6</v>
      </c>
      <c r="AJ103">
        <f t="shared" si="10"/>
        <v>2.7349897079995031E-4</v>
      </c>
      <c r="AK103">
        <f t="shared" si="10"/>
        <v>0</v>
      </c>
      <c r="AL103">
        <f t="shared" si="10"/>
        <v>3.2324445247199999E-6</v>
      </c>
      <c r="AM103">
        <f t="shared" si="10"/>
        <v>0.94980151628458309</v>
      </c>
      <c r="AN103">
        <f t="shared" si="10"/>
        <v>0</v>
      </c>
      <c r="AO103">
        <f t="shared" si="10"/>
        <v>4.9553157653192037E-6</v>
      </c>
      <c r="AP103">
        <f t="shared" si="9"/>
        <v>157.9973749829895</v>
      </c>
      <c r="AQ103">
        <f t="shared" si="9"/>
        <v>0</v>
      </c>
      <c r="AR103">
        <f t="shared" si="9"/>
        <v>0</v>
      </c>
      <c r="AS103">
        <f t="shared" si="9"/>
        <v>55.64278991338022</v>
      </c>
      <c r="AT103">
        <f t="shared" si="9"/>
        <v>355.38083567557243</v>
      </c>
      <c r="AU103">
        <f t="shared" si="9"/>
        <v>7.6433177438317754</v>
      </c>
      <c r="AW103">
        <f t="shared" si="6"/>
        <v>8.5223007892684248E-5</v>
      </c>
    </row>
    <row r="104" spans="1:49" x14ac:dyDescent="0.25">
      <c r="A104" s="146"/>
      <c r="B104" s="1" t="s">
        <v>28</v>
      </c>
      <c r="C104" s="1">
        <v>26</v>
      </c>
      <c r="D104" s="1" t="s">
        <v>65</v>
      </c>
      <c r="E104">
        <f t="shared" si="10"/>
        <v>22.95160756450144</v>
      </c>
      <c r="F104">
        <f t="shared" si="10"/>
        <v>52.940607770883304</v>
      </c>
      <c r="G104">
        <f t="shared" ref="E104:AO109" si="11">G30+G67</f>
        <v>18.31721523998354</v>
      </c>
      <c r="H104">
        <f t="shared" si="11"/>
        <v>2.1080000994254959</v>
      </c>
      <c r="I104">
        <f t="shared" si="11"/>
        <v>17.761629845634779</v>
      </c>
      <c r="J104">
        <f t="shared" si="11"/>
        <v>27.141942473585157</v>
      </c>
      <c r="K104">
        <f t="shared" si="11"/>
        <v>0.18325689243910345</v>
      </c>
      <c r="L104">
        <f t="shared" si="11"/>
        <v>75.757843031247774</v>
      </c>
      <c r="M104">
        <f t="shared" si="11"/>
        <v>68.118993469843531</v>
      </c>
      <c r="N104">
        <f t="shared" si="11"/>
        <v>38.250702464556419</v>
      </c>
      <c r="O104">
        <f t="shared" si="11"/>
        <v>13.937102894578155</v>
      </c>
      <c r="P104">
        <f t="shared" si="11"/>
        <v>61.813630349753851</v>
      </c>
      <c r="Q104">
        <f t="shared" si="11"/>
        <v>71.879272556572431</v>
      </c>
      <c r="R104">
        <f t="shared" si="11"/>
        <v>6.2714063463919159</v>
      </c>
      <c r="S104">
        <f t="shared" si="11"/>
        <v>0</v>
      </c>
      <c r="T104">
        <f t="shared" si="11"/>
        <v>18.683870753967415</v>
      </c>
      <c r="U104">
        <f t="shared" si="11"/>
        <v>0</v>
      </c>
      <c r="V104">
        <f t="shared" si="11"/>
        <v>0</v>
      </c>
      <c r="W104">
        <f t="shared" si="11"/>
        <v>249.97418578406226</v>
      </c>
      <c r="X104">
        <f t="shared" si="11"/>
        <v>121.83010357535876</v>
      </c>
      <c r="Y104">
        <f t="shared" si="11"/>
        <v>0</v>
      </c>
      <c r="Z104">
        <f t="shared" si="11"/>
        <v>5.9798911315126615</v>
      </c>
      <c r="AA104">
        <f t="shared" si="11"/>
        <v>1.1759243898313934</v>
      </c>
      <c r="AB104">
        <f t="shared" si="11"/>
        <v>404.41976775269052</v>
      </c>
      <c r="AC104">
        <f t="shared" si="11"/>
        <v>2.7118029435806E-5</v>
      </c>
      <c r="AD104">
        <f t="shared" si="11"/>
        <v>9.2531615490946566E-5</v>
      </c>
      <c r="AE104">
        <f t="shared" si="11"/>
        <v>2.2691861384320681E-4</v>
      </c>
      <c r="AF104">
        <f t="shared" si="11"/>
        <v>3.7716783562504353E-5</v>
      </c>
      <c r="AG104">
        <f t="shared" si="11"/>
        <v>0</v>
      </c>
      <c r="AH104">
        <f t="shared" si="11"/>
        <v>2.1783967601988769E-3</v>
      </c>
      <c r="AI104">
        <f t="shared" si="11"/>
        <v>9.8577682289792943E-5</v>
      </c>
      <c r="AJ104">
        <f t="shared" si="11"/>
        <v>5.7548293099107294E-3</v>
      </c>
      <c r="AK104">
        <f t="shared" si="11"/>
        <v>0</v>
      </c>
      <c r="AL104">
        <f t="shared" si="11"/>
        <v>5.8121783837758773E-5</v>
      </c>
      <c r="AM104">
        <f t="shared" si="11"/>
        <v>9.1735124690455123</v>
      </c>
      <c r="AN104">
        <f t="shared" si="11"/>
        <v>0</v>
      </c>
      <c r="AO104">
        <f t="shared" si="11"/>
        <v>8.8915858222566051E-5</v>
      </c>
      <c r="AP104">
        <f t="shared" si="9"/>
        <v>954.046030822229</v>
      </c>
      <c r="AQ104">
        <f t="shared" si="9"/>
        <v>0</v>
      </c>
      <c r="AR104">
        <f t="shared" si="9"/>
        <v>0</v>
      </c>
      <c r="AS104">
        <f t="shared" si="9"/>
        <v>222.00291020112419</v>
      </c>
      <c r="AT104">
        <f t="shared" si="9"/>
        <v>2390.6095228943491</v>
      </c>
      <c r="AU104">
        <f t="shared" si="9"/>
        <v>74.118448111306833</v>
      </c>
      <c r="AW104">
        <f t="shared" si="6"/>
        <v>1.9296793381001062E-3</v>
      </c>
    </row>
    <row r="105" spans="1:49" x14ac:dyDescent="0.25">
      <c r="A105" s="146"/>
      <c r="B105" s="1" t="s">
        <v>29</v>
      </c>
      <c r="C105" s="1">
        <v>27</v>
      </c>
      <c r="D105" s="1" t="s">
        <v>66</v>
      </c>
      <c r="E105">
        <f t="shared" si="11"/>
        <v>11.154484759592881</v>
      </c>
      <c r="F105">
        <f t="shared" si="11"/>
        <v>25.747016165395916</v>
      </c>
      <c r="G105">
        <f t="shared" si="11"/>
        <v>8.9122465037196807</v>
      </c>
      <c r="H105">
        <f t="shared" si="11"/>
        <v>1.0220296624770131</v>
      </c>
      <c r="I105">
        <f t="shared" si="11"/>
        <v>8.6307112779918782</v>
      </c>
      <c r="J105">
        <f t="shared" si="11"/>
        <v>13.090389378668357</v>
      </c>
      <c r="K105">
        <f t="shared" si="11"/>
        <v>8.3088978601103106E-2</v>
      </c>
      <c r="L105">
        <f t="shared" si="11"/>
        <v>14.19209199411087</v>
      </c>
      <c r="M105">
        <f t="shared" si="11"/>
        <v>25.197309371026801</v>
      </c>
      <c r="N105">
        <f t="shared" si="11"/>
        <v>18.58082885009966</v>
      </c>
      <c r="O105">
        <f t="shared" si="11"/>
        <v>16.657859962944624</v>
      </c>
      <c r="P105">
        <f t="shared" si="11"/>
        <v>30.050341552850654</v>
      </c>
      <c r="Q105">
        <f t="shared" si="11"/>
        <v>67.447231460311926</v>
      </c>
      <c r="R105">
        <f t="shared" si="11"/>
        <v>3.0430646112614905</v>
      </c>
      <c r="S105">
        <f t="shared" si="11"/>
        <v>0</v>
      </c>
      <c r="T105">
        <f t="shared" si="11"/>
        <v>9.0740092011670814</v>
      </c>
      <c r="U105">
        <f t="shared" si="11"/>
        <v>0</v>
      </c>
      <c r="V105">
        <f t="shared" si="11"/>
        <v>0</v>
      </c>
      <c r="W105">
        <f t="shared" si="11"/>
        <v>180.57705826492054</v>
      </c>
      <c r="X105">
        <f t="shared" si="11"/>
        <v>32.780885316837661</v>
      </c>
      <c r="Y105">
        <f t="shared" si="11"/>
        <v>0</v>
      </c>
      <c r="Z105">
        <f t="shared" si="11"/>
        <v>2.8778458975046175</v>
      </c>
      <c r="AA105">
        <f t="shared" si="11"/>
        <v>0.22026172842719083</v>
      </c>
      <c r="AB105">
        <f t="shared" si="11"/>
        <v>379.29460147683898</v>
      </c>
      <c r="AC105">
        <f t="shared" si="11"/>
        <v>6.3401466188103344E-6</v>
      </c>
      <c r="AD105">
        <f t="shared" si="11"/>
        <v>2.1630868002456428E-5</v>
      </c>
      <c r="AE105">
        <f t="shared" si="11"/>
        <v>5.2954569513573042E-5</v>
      </c>
      <c r="AF105">
        <f t="shared" si="11"/>
        <v>8.9045794176842997E-6</v>
      </c>
      <c r="AG105">
        <f t="shared" si="11"/>
        <v>0</v>
      </c>
      <c r="AH105">
        <f t="shared" si="11"/>
        <v>5.0884641893988373E-4</v>
      </c>
      <c r="AI105">
        <f t="shared" si="11"/>
        <v>2.2552814762919222E-5</v>
      </c>
      <c r="AJ105">
        <f t="shared" si="11"/>
        <v>8.4628171015931775E-3</v>
      </c>
      <c r="AK105">
        <f t="shared" si="11"/>
        <v>0</v>
      </c>
      <c r="AL105">
        <f t="shared" si="11"/>
        <v>1.3656784356460881E-5</v>
      </c>
      <c r="AM105">
        <f t="shared" si="11"/>
        <v>4.2854641467498942</v>
      </c>
      <c r="AN105">
        <f t="shared" si="11"/>
        <v>0</v>
      </c>
      <c r="AO105">
        <f t="shared" si="11"/>
        <v>2.093167803548911E-5</v>
      </c>
      <c r="AP105">
        <f t="shared" si="9"/>
        <v>857.66870826426589</v>
      </c>
      <c r="AQ105">
        <f t="shared" si="9"/>
        <v>0</v>
      </c>
      <c r="AR105">
        <f t="shared" si="9"/>
        <v>0</v>
      </c>
      <c r="AS105">
        <f t="shared" si="9"/>
        <v>149.3693823535323</v>
      </c>
      <c r="AT105">
        <f t="shared" si="9"/>
        <v>1845.0326518207171</v>
      </c>
      <c r="AU105">
        <f t="shared" si="9"/>
        <v>14.933377993540979</v>
      </c>
      <c r="AW105">
        <f t="shared" si="6"/>
        <v>3.6273535408841244E-4</v>
      </c>
    </row>
    <row r="106" spans="1:49" x14ac:dyDescent="0.25">
      <c r="A106" s="146"/>
      <c r="B106" s="1" t="s">
        <v>30</v>
      </c>
      <c r="C106" s="1">
        <v>28</v>
      </c>
      <c r="D106" s="1" t="s">
        <v>67</v>
      </c>
      <c r="E106">
        <f t="shared" si="11"/>
        <v>11.639967136399184</v>
      </c>
      <c r="F106">
        <f t="shared" si="11"/>
        <v>26.848601107176492</v>
      </c>
      <c r="G106">
        <f t="shared" si="11"/>
        <v>9.2729383932893832</v>
      </c>
      <c r="H106">
        <f t="shared" si="11"/>
        <v>1.0825903736121625</v>
      </c>
      <c r="I106">
        <f t="shared" si="11"/>
        <v>9.0393924291793208</v>
      </c>
      <c r="J106">
        <f t="shared" si="11"/>
        <v>13.686201764146087</v>
      </c>
      <c r="K106">
        <f t="shared" si="11"/>
        <v>9.8228801286659936E-2</v>
      </c>
      <c r="L106">
        <f t="shared" si="11"/>
        <v>14.803822894611031</v>
      </c>
      <c r="M106">
        <f t="shared" si="11"/>
        <v>16.78431351122348</v>
      </c>
      <c r="N106">
        <f t="shared" si="11"/>
        <v>19.492011658475917</v>
      </c>
      <c r="O106">
        <f t="shared" si="11"/>
        <v>7.1376245411216708</v>
      </c>
      <c r="P106">
        <f t="shared" si="11"/>
        <v>31.354335973761248</v>
      </c>
      <c r="Q106">
        <f t="shared" si="11"/>
        <v>16.245160048231782</v>
      </c>
      <c r="R106">
        <f t="shared" si="11"/>
        <v>3.1830736235990846</v>
      </c>
      <c r="S106">
        <f t="shared" si="11"/>
        <v>0</v>
      </c>
      <c r="T106">
        <f t="shared" si="11"/>
        <v>9.4689552047247059</v>
      </c>
      <c r="U106">
        <f t="shared" si="11"/>
        <v>0</v>
      </c>
      <c r="V106">
        <f t="shared" si="11"/>
        <v>0</v>
      </c>
      <c r="W106">
        <f t="shared" si="11"/>
        <v>79.288733453193586</v>
      </c>
      <c r="X106">
        <f t="shared" si="11"/>
        <v>34.188280073718161</v>
      </c>
      <c r="Y106">
        <f t="shared" si="11"/>
        <v>0</v>
      </c>
      <c r="Z106">
        <f t="shared" si="11"/>
        <v>3.0329466343753415</v>
      </c>
      <c r="AA106">
        <f t="shared" si="11"/>
        <v>0.22975577496857785</v>
      </c>
      <c r="AB106">
        <f t="shared" si="11"/>
        <v>47.354057878671505</v>
      </c>
      <c r="AC106">
        <f t="shared" si="11"/>
        <v>6.6556307474497111E-6</v>
      </c>
      <c r="AD106">
        <f t="shared" si="11"/>
        <v>2.2707127459282401E-5</v>
      </c>
      <c r="AE106">
        <f t="shared" si="11"/>
        <v>5.5586567614397487E-5</v>
      </c>
      <c r="AF106">
        <f t="shared" si="11"/>
        <v>9.3503071213969382E-6</v>
      </c>
      <c r="AG106">
        <f t="shared" si="11"/>
        <v>0</v>
      </c>
      <c r="AH106">
        <f t="shared" si="11"/>
        <v>5.3037094162594275E-4</v>
      </c>
      <c r="AI106">
        <f t="shared" si="11"/>
        <v>2.367015690878593E-5</v>
      </c>
      <c r="AJ106">
        <f t="shared" si="11"/>
        <v>4.8922224600321277E-3</v>
      </c>
      <c r="AK106">
        <f t="shared" si="11"/>
        <v>0</v>
      </c>
      <c r="AL106">
        <f t="shared" si="11"/>
        <v>1.4338417760509429E-5</v>
      </c>
      <c r="AM106">
        <f t="shared" si="11"/>
        <v>4.3092957473092666</v>
      </c>
      <c r="AN106">
        <f t="shared" si="11"/>
        <v>0</v>
      </c>
      <c r="AO106">
        <f t="shared" si="11"/>
        <v>2.1977605619357499E-5</v>
      </c>
      <c r="AP106">
        <f t="shared" si="9"/>
        <v>100.85944777422435</v>
      </c>
      <c r="AQ106">
        <f t="shared" si="9"/>
        <v>0</v>
      </c>
      <c r="AR106">
        <f t="shared" si="9"/>
        <v>0</v>
      </c>
      <c r="AS106">
        <f t="shared" si="9"/>
        <v>11.564099161864579</v>
      </c>
      <c r="AT106">
        <f t="shared" si="9"/>
        <v>470.01196336546479</v>
      </c>
      <c r="AU106">
        <f t="shared" si="9"/>
        <v>0.95744747291367016</v>
      </c>
      <c r="AW106">
        <f t="shared" si="6"/>
        <v>3.7866427114922587E-4</v>
      </c>
    </row>
    <row r="107" spans="1:49" x14ac:dyDescent="0.25">
      <c r="A107" s="146"/>
      <c r="B107" s="1" t="s">
        <v>31</v>
      </c>
      <c r="C107" s="1">
        <v>29</v>
      </c>
      <c r="D107" s="1" t="s">
        <v>68</v>
      </c>
      <c r="E107">
        <f t="shared" si="11"/>
        <v>2.0025944806086637</v>
      </c>
      <c r="F107">
        <f t="shared" si="11"/>
        <v>2.580867174602044</v>
      </c>
      <c r="G107">
        <f t="shared" si="11"/>
        <v>1.5968385501538063</v>
      </c>
      <c r="H107">
        <f t="shared" si="11"/>
        <v>0.18777410739654471</v>
      </c>
      <c r="I107">
        <f t="shared" si="11"/>
        <v>1.5608323962768609</v>
      </c>
      <c r="J107">
        <f t="shared" si="11"/>
        <v>2.3418415284498191</v>
      </c>
      <c r="K107">
        <f t="shared" si="11"/>
        <v>1.621861826841188E-2</v>
      </c>
      <c r="L107">
        <f t="shared" si="11"/>
        <v>2.6719664396314809E-4</v>
      </c>
      <c r="M107">
        <f t="shared" si="11"/>
        <v>1.9068211144868992</v>
      </c>
      <c r="N107">
        <f t="shared" si="11"/>
        <v>3.367742185970279</v>
      </c>
      <c r="O107">
        <f t="shared" si="11"/>
        <v>1.2343371480509076</v>
      </c>
      <c r="P107">
        <f t="shared" si="11"/>
        <v>5.4035023279350369</v>
      </c>
      <c r="Q107">
        <f t="shared" si="11"/>
        <v>1.7531203137333162E-3</v>
      </c>
      <c r="R107">
        <f t="shared" si="11"/>
        <v>0.54844566348046608</v>
      </c>
      <c r="S107">
        <f t="shared" si="11"/>
        <v>0</v>
      </c>
      <c r="T107">
        <f t="shared" si="11"/>
        <v>1.6305857022947234</v>
      </c>
      <c r="U107">
        <f t="shared" si="11"/>
        <v>0</v>
      </c>
      <c r="V107">
        <f t="shared" si="11"/>
        <v>0</v>
      </c>
      <c r="W107">
        <f t="shared" si="11"/>
        <v>8.7943901374707867</v>
      </c>
      <c r="X107">
        <f t="shared" si="11"/>
        <v>1.4392716263546448</v>
      </c>
      <c r="Y107">
        <f t="shared" si="11"/>
        <v>0</v>
      </c>
      <c r="Z107">
        <f t="shared" si="11"/>
        <v>0.5223726501556073</v>
      </c>
      <c r="AA107">
        <f t="shared" si="11"/>
        <v>3.033949485569756E-6</v>
      </c>
      <c r="AB107">
        <f t="shared" si="11"/>
        <v>1.940782788791729E-3</v>
      </c>
      <c r="AC107">
        <f t="shared" si="11"/>
        <v>0</v>
      </c>
      <c r="AD107">
        <f t="shared" si="11"/>
        <v>0</v>
      </c>
      <c r="AE107">
        <f t="shared" si="11"/>
        <v>0</v>
      </c>
      <c r="AF107">
        <f t="shared" si="11"/>
        <v>0</v>
      </c>
      <c r="AG107">
        <f t="shared" si="11"/>
        <v>0</v>
      </c>
      <c r="AH107">
        <f t="shared" si="11"/>
        <v>0</v>
      </c>
      <c r="AI107">
        <f t="shared" si="11"/>
        <v>0</v>
      </c>
      <c r="AJ107">
        <f t="shared" si="11"/>
        <v>1.09544155970148E-3</v>
      </c>
      <c r="AK107">
        <f t="shared" si="11"/>
        <v>0</v>
      </c>
      <c r="AL107">
        <f t="shared" si="11"/>
        <v>0</v>
      </c>
      <c r="AM107">
        <f t="shared" si="11"/>
        <v>0.68115655983399814</v>
      </c>
      <c r="AN107">
        <f t="shared" si="11"/>
        <v>0</v>
      </c>
      <c r="AO107">
        <f t="shared" si="11"/>
        <v>0</v>
      </c>
      <c r="AP107">
        <f t="shared" si="9"/>
        <v>3.9395708979480578E-3</v>
      </c>
      <c r="AQ107">
        <f t="shared" si="9"/>
        <v>0</v>
      </c>
      <c r="AR107">
        <f t="shared" si="9"/>
        <v>0</v>
      </c>
      <c r="AS107">
        <f t="shared" si="9"/>
        <v>4.585592259332813E-2</v>
      </c>
      <c r="AT107">
        <f t="shared" si="9"/>
        <v>35.859619702958639</v>
      </c>
      <c r="AU107">
        <f t="shared" si="9"/>
        <v>1.0827337577808301E-2</v>
      </c>
      <c r="AW107">
        <f t="shared" si="6"/>
        <v>4.1890802793376555E-7</v>
      </c>
    </row>
    <row r="108" spans="1:49" x14ac:dyDescent="0.25">
      <c r="A108" s="146"/>
      <c r="B108" s="1" t="s">
        <v>32</v>
      </c>
      <c r="C108" s="1">
        <v>30</v>
      </c>
      <c r="D108" s="1" t="s">
        <v>69</v>
      </c>
      <c r="E108">
        <f t="shared" si="11"/>
        <v>39.311238707293761</v>
      </c>
      <c r="F108">
        <f t="shared" si="11"/>
        <v>123.33272352075853</v>
      </c>
      <c r="G108">
        <f t="shared" si="11"/>
        <v>31.365416109073081</v>
      </c>
      <c r="H108">
        <f t="shared" si="11"/>
        <v>3.6201348100994655</v>
      </c>
      <c r="I108">
        <f t="shared" si="11"/>
        <v>30.51428811326786</v>
      </c>
      <c r="J108">
        <f t="shared" si="11"/>
        <v>46.432095057159245</v>
      </c>
      <c r="K108">
        <f t="shared" si="11"/>
        <v>0.32901437053656263</v>
      </c>
      <c r="L108">
        <f t="shared" si="11"/>
        <v>113.97515408255268</v>
      </c>
      <c r="M108">
        <f t="shared" si="11"/>
        <v>106.2921914863422</v>
      </c>
      <c r="N108">
        <f t="shared" si="11"/>
        <v>65.621974595354715</v>
      </c>
      <c r="O108">
        <f t="shared" si="11"/>
        <v>24.097400360071269</v>
      </c>
      <c r="P108">
        <f t="shared" si="11"/>
        <v>106.27886097058941</v>
      </c>
      <c r="Q108">
        <f t="shared" si="11"/>
        <v>108.13014502825176</v>
      </c>
      <c r="R108">
        <f t="shared" si="11"/>
        <v>10.726739848241582</v>
      </c>
      <c r="S108">
        <f t="shared" si="11"/>
        <v>0</v>
      </c>
      <c r="T108">
        <f t="shared" si="11"/>
        <v>31.951244427802216</v>
      </c>
      <c r="U108">
        <f t="shared" si="11"/>
        <v>0</v>
      </c>
      <c r="V108">
        <f t="shared" si="11"/>
        <v>0</v>
      </c>
      <c r="W108">
        <f t="shared" si="11"/>
        <v>421.15601075465759</v>
      </c>
      <c r="X108">
        <f t="shared" si="11"/>
        <v>212.17757167247541</v>
      </c>
      <c r="Y108">
        <f t="shared" si="11"/>
        <v>3.3934057969359742E-4</v>
      </c>
      <c r="Z108">
        <f t="shared" si="11"/>
        <v>42.891664052674734</v>
      </c>
      <c r="AA108">
        <f t="shared" si="11"/>
        <v>1.7691452949293986</v>
      </c>
      <c r="AB108">
        <f t="shared" si="11"/>
        <v>606.64886729229841</v>
      </c>
      <c r="AC108">
        <f t="shared" si="11"/>
        <v>1.2663821374128117E-4</v>
      </c>
      <c r="AD108">
        <f t="shared" si="11"/>
        <v>4.8057912221084151E-4</v>
      </c>
      <c r="AE108">
        <f t="shared" si="11"/>
        <v>2.1296641618455681E-3</v>
      </c>
      <c r="AF108">
        <f t="shared" si="11"/>
        <v>7.288173354734641E-5</v>
      </c>
      <c r="AG108">
        <f t="shared" si="11"/>
        <v>0</v>
      </c>
      <c r="AH108">
        <f t="shared" si="11"/>
        <v>3.3594389699980521E-3</v>
      </c>
      <c r="AI108">
        <f t="shared" si="11"/>
        <v>2.0910473226833624E-4</v>
      </c>
      <c r="AJ108">
        <f t="shared" si="11"/>
        <v>0.11859398073642735</v>
      </c>
      <c r="AK108">
        <f t="shared" si="11"/>
        <v>0</v>
      </c>
      <c r="AL108">
        <f t="shared" si="11"/>
        <v>5.4108486510302031E-4</v>
      </c>
      <c r="AM108">
        <f t="shared" si="11"/>
        <v>15.339569640140889</v>
      </c>
      <c r="AN108">
        <f t="shared" si="11"/>
        <v>0</v>
      </c>
      <c r="AO108">
        <f t="shared" si="11"/>
        <v>1.5007054621030226E-2</v>
      </c>
      <c r="AP108">
        <f t="shared" si="9"/>
        <v>1331.693236132603</v>
      </c>
      <c r="AQ108">
        <f t="shared" si="9"/>
        <v>0</v>
      </c>
      <c r="AR108">
        <f t="shared" si="9"/>
        <v>0</v>
      </c>
      <c r="AS108">
        <f t="shared" si="9"/>
        <v>182.9443907233323</v>
      </c>
      <c r="AT108">
        <f t="shared" si="9"/>
        <v>3651.9600902655861</v>
      </c>
      <c r="AU108">
        <f t="shared" si="9"/>
        <v>4.7798465526560188</v>
      </c>
      <c r="AW108">
        <f t="shared" si="6"/>
        <v>2.9044929865947589E-3</v>
      </c>
    </row>
    <row r="109" spans="1:49" x14ac:dyDescent="0.25">
      <c r="A109" s="146"/>
      <c r="B109" s="1" t="s">
        <v>33</v>
      </c>
      <c r="C109" s="1">
        <v>31</v>
      </c>
      <c r="D109" s="1" t="s">
        <v>70</v>
      </c>
      <c r="E109">
        <f t="shared" si="11"/>
        <v>6.7688893658074187</v>
      </c>
      <c r="F109">
        <f t="shared" si="11"/>
        <v>15.714554354832382</v>
      </c>
      <c r="G109">
        <f t="shared" si="11"/>
        <v>5.4379895208954894</v>
      </c>
      <c r="H109">
        <f t="shared" si="11"/>
        <v>0.62591925462205467</v>
      </c>
      <c r="I109">
        <f t="shared" si="11"/>
        <v>5.2733554215335268</v>
      </c>
      <c r="J109">
        <f t="shared" si="11"/>
        <v>7.9846189422915517</v>
      </c>
      <c r="K109">
        <f t="shared" si="11"/>
        <v>4.7962011946021385E-2</v>
      </c>
      <c r="L109">
        <f t="shared" si="11"/>
        <v>8.6640986373686424</v>
      </c>
      <c r="M109">
        <f t="shared" si="11"/>
        <v>15.384057580483734</v>
      </c>
      <c r="N109">
        <f t="shared" si="11"/>
        <v>11.356639422534753</v>
      </c>
      <c r="O109">
        <f t="shared" si="11"/>
        <v>4.5710026759968336</v>
      </c>
      <c r="P109">
        <f t="shared" si="11"/>
        <v>18.306826851550099</v>
      </c>
      <c r="Q109">
        <f t="shared" si="11"/>
        <v>9.5271604895844888</v>
      </c>
      <c r="R109">
        <f t="shared" si="11"/>
        <v>1.8588184750260734</v>
      </c>
      <c r="S109">
        <f t="shared" si="11"/>
        <v>0</v>
      </c>
      <c r="T109">
        <f t="shared" si="11"/>
        <v>5.5400316701496761</v>
      </c>
      <c r="U109">
        <f t="shared" si="11"/>
        <v>0</v>
      </c>
      <c r="V109">
        <f t="shared" si="11"/>
        <v>0</v>
      </c>
      <c r="W109">
        <f t="shared" si="11"/>
        <v>71.21972126109327</v>
      </c>
      <c r="X109">
        <f t="shared" si="11"/>
        <v>20.009689774879206</v>
      </c>
      <c r="Y109">
        <f t="shared" si="11"/>
        <v>0</v>
      </c>
      <c r="Z109">
        <f t="shared" si="11"/>
        <v>1.7604800534047664</v>
      </c>
      <c r="AA109">
        <f t="shared" si="11"/>
        <v>0.13446708764715221</v>
      </c>
      <c r="AB109">
        <f t="shared" si="11"/>
        <v>101.92827195727961</v>
      </c>
      <c r="AC109">
        <f t="shared" si="11"/>
        <v>3.632624733990666E-6</v>
      </c>
      <c r="AD109">
        <f t="shared" si="11"/>
        <v>1.239343224065493E-5</v>
      </c>
      <c r="AE109">
        <f t="shared" si="11"/>
        <v>3.2490328661889109E-5</v>
      </c>
      <c r="AF109">
        <f t="shared" si="11"/>
        <v>5.1050270776870167E-6</v>
      </c>
      <c r="AG109">
        <f t="shared" si="11"/>
        <v>0</v>
      </c>
      <c r="AH109">
        <f t="shared" si="11"/>
        <v>3.0996733100768911E-4</v>
      </c>
      <c r="AI109">
        <f t="shared" si="11"/>
        <v>1.2916043120895959E-5</v>
      </c>
      <c r="AJ109">
        <f t="shared" si="11"/>
        <v>1.0104891354007061E-3</v>
      </c>
      <c r="AK109">
        <f t="shared" si="11"/>
        <v>0</v>
      </c>
      <c r="AL109">
        <f t="shared" si="11"/>
        <v>7.8271707702870407E-6</v>
      </c>
      <c r="AM109">
        <f t="shared" si="11"/>
        <v>2.5172234185986571</v>
      </c>
      <c r="AN109">
        <f t="shared" si="11"/>
        <v>0</v>
      </c>
      <c r="AO109">
        <f t="shared" si="11"/>
        <v>1.199805987340365E-5</v>
      </c>
      <c r="AP109">
        <f t="shared" si="9"/>
        <v>241.71046694326134</v>
      </c>
      <c r="AQ109">
        <f t="shared" si="9"/>
        <v>0</v>
      </c>
      <c r="AR109">
        <f t="shared" si="9"/>
        <v>0</v>
      </c>
      <c r="AS109">
        <f t="shared" si="9"/>
        <v>52.669299943276521</v>
      </c>
      <c r="AT109">
        <f t="shared" si="9"/>
        <v>607.51756639565156</v>
      </c>
      <c r="AU109">
        <f t="shared" si="9"/>
        <v>1.495385537564571</v>
      </c>
      <c r="AW109">
        <f t="shared" si="6"/>
        <v>2.2137529538222836E-4</v>
      </c>
    </row>
    <row r="110" spans="1:49" x14ac:dyDescent="0.25">
      <c r="A110" s="146"/>
      <c r="B110" s="1" t="s">
        <v>34</v>
      </c>
      <c r="C110" s="1">
        <v>32</v>
      </c>
      <c r="D110" s="1" t="s">
        <v>71</v>
      </c>
      <c r="E110">
        <f t="shared" ref="E110:AO115" si="12">E36+E73</f>
        <v>213.35805674311808</v>
      </c>
      <c r="F110">
        <f t="shared" si="12"/>
        <v>707.18979724211215</v>
      </c>
      <c r="G110">
        <f t="shared" si="12"/>
        <v>94.021368816441921</v>
      </c>
      <c r="H110">
        <f t="shared" si="12"/>
        <v>89.810726689066655</v>
      </c>
      <c r="I110">
        <f t="shared" si="12"/>
        <v>416.29009305911023</v>
      </c>
      <c r="J110">
        <f t="shared" si="12"/>
        <v>210.01246692415887</v>
      </c>
      <c r="K110">
        <f t="shared" si="12"/>
        <v>143.05809919276794</v>
      </c>
      <c r="L110">
        <f t="shared" si="12"/>
        <v>1011.7740332875005</v>
      </c>
      <c r="M110">
        <f t="shared" si="12"/>
        <v>668.38325057237182</v>
      </c>
      <c r="N110">
        <f t="shared" si="12"/>
        <v>337.84941347828931</v>
      </c>
      <c r="O110">
        <f t="shared" si="12"/>
        <v>148.43449557447269</v>
      </c>
      <c r="P110">
        <f t="shared" si="12"/>
        <v>868.62590553706161</v>
      </c>
      <c r="Q110">
        <f t="shared" si="12"/>
        <v>602.88001877387956</v>
      </c>
      <c r="R110">
        <f t="shared" si="12"/>
        <v>31.63401578090291</v>
      </c>
      <c r="S110">
        <f t="shared" si="12"/>
        <v>0</v>
      </c>
      <c r="T110">
        <f t="shared" si="12"/>
        <v>128.8500640518256</v>
      </c>
      <c r="U110">
        <f t="shared" si="12"/>
        <v>7.4051973875479273</v>
      </c>
      <c r="V110">
        <f t="shared" si="12"/>
        <v>11.773550115377528</v>
      </c>
      <c r="W110">
        <f t="shared" si="12"/>
        <v>1982.8408350251514</v>
      </c>
      <c r="X110">
        <f t="shared" si="12"/>
        <v>1006.8256937549113</v>
      </c>
      <c r="Y110">
        <f t="shared" si="12"/>
        <v>1.664759126189904</v>
      </c>
      <c r="Z110">
        <f t="shared" si="12"/>
        <v>1455.9182455086429</v>
      </c>
      <c r="AA110">
        <f t="shared" si="12"/>
        <v>15.709100764787886</v>
      </c>
      <c r="AB110">
        <f t="shared" si="12"/>
        <v>13407.548649035016</v>
      </c>
      <c r="AC110">
        <f t="shared" si="12"/>
        <v>261.39798977933185</v>
      </c>
      <c r="AD110">
        <f t="shared" si="12"/>
        <v>2079.5587745757157</v>
      </c>
      <c r="AE110">
        <f t="shared" si="12"/>
        <v>990.07141395452857</v>
      </c>
      <c r="AF110">
        <f t="shared" si="12"/>
        <v>150.78098352726323</v>
      </c>
      <c r="AG110">
        <f t="shared" si="12"/>
        <v>0.24714711993189148</v>
      </c>
      <c r="AH110">
        <f t="shared" si="12"/>
        <v>972.30772506190442</v>
      </c>
      <c r="AI110">
        <f t="shared" si="12"/>
        <v>457.07082622927425</v>
      </c>
      <c r="AJ110">
        <f t="shared" si="12"/>
        <v>1790.8719917204323</v>
      </c>
      <c r="AK110">
        <f t="shared" si="12"/>
        <v>0</v>
      </c>
      <c r="AL110">
        <f t="shared" si="12"/>
        <v>10.976565015572529</v>
      </c>
      <c r="AM110">
        <f t="shared" si="12"/>
        <v>125.44081581320108</v>
      </c>
      <c r="AN110">
        <f t="shared" si="12"/>
        <v>0</v>
      </c>
      <c r="AO110">
        <f t="shared" si="12"/>
        <v>8127.6115666567684</v>
      </c>
      <c r="AP110">
        <f t="shared" si="9"/>
        <v>8910.4243788099993</v>
      </c>
      <c r="AQ110">
        <f t="shared" si="9"/>
        <v>0</v>
      </c>
      <c r="AR110">
        <f t="shared" si="9"/>
        <v>0</v>
      </c>
      <c r="AS110">
        <f t="shared" si="9"/>
        <v>0</v>
      </c>
      <c r="AT110">
        <f t="shared" si="9"/>
        <v>40137.052645009688</v>
      </c>
      <c r="AU110">
        <f t="shared" si="9"/>
        <v>7301.5653696949385</v>
      </c>
      <c r="AW110">
        <f t="shared" si="6"/>
        <v>2.9344527630764252E-2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ref="AP111:AU115" si="13">AP37+AP74</f>
        <v>0</v>
      </c>
      <c r="AQ111">
        <f t="shared" si="13"/>
        <v>0</v>
      </c>
      <c r="AR111">
        <f t="shared" si="13"/>
        <v>0</v>
      </c>
      <c r="AS111">
        <f t="shared" si="13"/>
        <v>0</v>
      </c>
      <c r="AT111">
        <f t="shared" si="13"/>
        <v>0</v>
      </c>
      <c r="AU111">
        <f t="shared" si="13"/>
        <v>0</v>
      </c>
      <c r="AW111">
        <f t="shared" si="6"/>
        <v>0</v>
      </c>
    </row>
    <row r="112" spans="1:49" x14ac:dyDescent="0.25">
      <c r="A112" s="146"/>
      <c r="B112" s="1" t="s">
        <v>36</v>
      </c>
      <c r="C112" s="1">
        <v>34</v>
      </c>
      <c r="D112" s="1" t="s">
        <v>73</v>
      </c>
      <c r="E112">
        <f t="shared" si="12"/>
        <v>1.9695035528674729</v>
      </c>
      <c r="F112">
        <f t="shared" si="12"/>
        <v>3.6314738437226781</v>
      </c>
      <c r="G112">
        <f t="shared" si="12"/>
        <v>0</v>
      </c>
      <c r="H112">
        <f t="shared" si="12"/>
        <v>0</v>
      </c>
      <c r="I112">
        <f t="shared" si="12"/>
        <v>0</v>
      </c>
      <c r="J112">
        <f t="shared" si="12"/>
        <v>1.433351305682936E-2</v>
      </c>
      <c r="K112">
        <f t="shared" si="12"/>
        <v>0</v>
      </c>
      <c r="L112">
        <f t="shared" si="12"/>
        <v>1.213397486181972E-3</v>
      </c>
      <c r="M112">
        <f t="shared" si="12"/>
        <v>1.525271143386E-5</v>
      </c>
      <c r="N112">
        <f t="shared" si="12"/>
        <v>0</v>
      </c>
      <c r="O112">
        <f t="shared" si="12"/>
        <v>0</v>
      </c>
      <c r="P112">
        <f t="shared" si="12"/>
        <v>5.0732626750227706E-3</v>
      </c>
      <c r="Q112">
        <f t="shared" si="12"/>
        <v>4.502046809202547E-3</v>
      </c>
      <c r="R112">
        <f t="shared" si="12"/>
        <v>0</v>
      </c>
      <c r="S112">
        <f t="shared" si="12"/>
        <v>0</v>
      </c>
      <c r="T112">
        <f t="shared" si="12"/>
        <v>0.98906617519137419</v>
      </c>
      <c r="U112">
        <f t="shared" si="12"/>
        <v>0</v>
      </c>
      <c r="V112">
        <f t="shared" si="12"/>
        <v>0</v>
      </c>
      <c r="W112">
        <f t="shared" si="12"/>
        <v>9.4471867532398939</v>
      </c>
      <c r="X112">
        <f t="shared" si="12"/>
        <v>3.759293690961659</v>
      </c>
      <c r="Y112">
        <f t="shared" si="12"/>
        <v>0</v>
      </c>
      <c r="Z112">
        <f t="shared" si="12"/>
        <v>1.6928508669201539E-6</v>
      </c>
      <c r="AA112">
        <f t="shared" si="12"/>
        <v>0</v>
      </c>
      <c r="AB112">
        <f t="shared" si="12"/>
        <v>15.542411379606561</v>
      </c>
      <c r="AC112">
        <f t="shared" si="12"/>
        <v>0</v>
      </c>
      <c r="AD112">
        <f t="shared" si="12"/>
        <v>2.4999159449979499E-6</v>
      </c>
      <c r="AE112">
        <f t="shared" si="12"/>
        <v>6.1188766636569187E-6</v>
      </c>
      <c r="AF112">
        <f t="shared" si="12"/>
        <v>1.030238963389313E-6</v>
      </c>
      <c r="AG112">
        <f t="shared" si="12"/>
        <v>0</v>
      </c>
      <c r="AH112">
        <f t="shared" si="12"/>
        <v>5.8367808212986227E-5</v>
      </c>
      <c r="AI112">
        <f t="shared" si="12"/>
        <v>2.6044577724987812E-6</v>
      </c>
      <c r="AJ112">
        <f t="shared" si="12"/>
        <v>1.247938355979074E-4</v>
      </c>
      <c r="AK112">
        <f t="shared" si="12"/>
        <v>0</v>
      </c>
      <c r="AL112">
        <f t="shared" si="12"/>
        <v>1.579231242525399E-6</v>
      </c>
      <c r="AM112">
        <f t="shared" si="12"/>
        <v>0.46434452229295842</v>
      </c>
      <c r="AN112">
        <f t="shared" si="12"/>
        <v>0</v>
      </c>
      <c r="AO112">
        <f t="shared" si="12"/>
        <v>218.0078866825562</v>
      </c>
      <c r="AP112">
        <f t="shared" si="13"/>
        <v>0</v>
      </c>
      <c r="AQ112">
        <f t="shared" si="13"/>
        <v>0</v>
      </c>
      <c r="AR112">
        <f t="shared" si="13"/>
        <v>0</v>
      </c>
      <c r="AS112">
        <f t="shared" si="13"/>
        <v>0</v>
      </c>
      <c r="AT112">
        <f t="shared" si="13"/>
        <v>253.83650276039279</v>
      </c>
      <c r="AU112">
        <f t="shared" si="13"/>
        <v>0</v>
      </c>
      <c r="AW112">
        <f t="shared" si="6"/>
        <v>3.0832685598982622E-8</v>
      </c>
    </row>
    <row r="113" spans="1:49" x14ac:dyDescent="0.25">
      <c r="A113" s="146"/>
      <c r="B113" s="1" t="s">
        <v>37</v>
      </c>
      <c r="C113" s="1">
        <v>35</v>
      </c>
      <c r="D113" s="1" t="s">
        <v>74</v>
      </c>
      <c r="E113">
        <f t="shared" si="12"/>
        <v>45.805659830013568</v>
      </c>
      <c r="F113">
        <f t="shared" si="12"/>
        <v>365.96140174881771</v>
      </c>
      <c r="G113">
        <f t="shared" si="12"/>
        <v>324.27901200853461</v>
      </c>
      <c r="H113">
        <f t="shared" si="12"/>
        <v>37.175366436575317</v>
      </c>
      <c r="I113">
        <f t="shared" si="12"/>
        <v>385.31522485129665</v>
      </c>
      <c r="J113">
        <f t="shared" si="12"/>
        <v>376.19734990824668</v>
      </c>
      <c r="K113">
        <f t="shared" si="12"/>
        <v>1.4515829398701441</v>
      </c>
      <c r="L113">
        <f t="shared" si="12"/>
        <v>26.653526858650945</v>
      </c>
      <c r="M113">
        <f t="shared" si="12"/>
        <v>564.23113504165428</v>
      </c>
      <c r="N113">
        <f t="shared" si="12"/>
        <v>2803.3788605241366</v>
      </c>
      <c r="O113">
        <f t="shared" si="12"/>
        <v>613.4030054391377</v>
      </c>
      <c r="P113">
        <f t="shared" si="12"/>
        <v>1892.5381222413503</v>
      </c>
      <c r="Q113">
        <f t="shared" si="12"/>
        <v>830.71792931292555</v>
      </c>
      <c r="R113">
        <f t="shared" si="12"/>
        <v>45.799441103295493</v>
      </c>
      <c r="S113">
        <f t="shared" si="12"/>
        <v>0</v>
      </c>
      <c r="T113">
        <f t="shared" si="12"/>
        <v>16.047732484508455</v>
      </c>
      <c r="U113">
        <f t="shared" si="12"/>
        <v>31.547413639207754</v>
      </c>
      <c r="V113">
        <f t="shared" si="12"/>
        <v>51.123027124185072</v>
      </c>
      <c r="W113">
        <f t="shared" si="12"/>
        <v>4181.0238749683867</v>
      </c>
      <c r="X113">
        <f t="shared" si="12"/>
        <v>1858.8290327783579</v>
      </c>
      <c r="Y113">
        <f t="shared" si="12"/>
        <v>0.61435101579944462</v>
      </c>
      <c r="Z113">
        <f t="shared" si="12"/>
        <v>503.15384817772508</v>
      </c>
      <c r="AA113">
        <f t="shared" si="12"/>
        <v>0.40465198348789039</v>
      </c>
      <c r="AB113">
        <f t="shared" si="12"/>
        <v>89.636522250974863</v>
      </c>
      <c r="AC113">
        <f t="shared" si="12"/>
        <v>4.9114553961379814E-2</v>
      </c>
      <c r="AD113">
        <f t="shared" si="12"/>
        <v>0.31561081945545388</v>
      </c>
      <c r="AE113">
        <f t="shared" si="12"/>
        <v>0.93697939460878721</v>
      </c>
      <c r="AF113">
        <f t="shared" si="12"/>
        <v>0.28984141749972003</v>
      </c>
      <c r="AG113">
        <f t="shared" si="12"/>
        <v>6.5701637048340043E-4</v>
      </c>
      <c r="AH113">
        <f t="shared" si="12"/>
        <v>3.9041329864870757</v>
      </c>
      <c r="AI113">
        <f t="shared" si="12"/>
        <v>0.1045881042384962</v>
      </c>
      <c r="AJ113">
        <f t="shared" si="12"/>
        <v>90.961169934384074</v>
      </c>
      <c r="AK113">
        <f t="shared" si="12"/>
        <v>0</v>
      </c>
      <c r="AL113">
        <f t="shared" si="12"/>
        <v>0.53912702919751865</v>
      </c>
      <c r="AM113">
        <f t="shared" si="12"/>
        <v>1099.5997040409472</v>
      </c>
      <c r="AN113">
        <f t="shared" si="12"/>
        <v>0</v>
      </c>
      <c r="AO113">
        <f t="shared" si="12"/>
        <v>1.208400318907439</v>
      </c>
      <c r="AP113">
        <f t="shared" si="13"/>
        <v>5441.1203018926517</v>
      </c>
      <c r="AQ113">
        <f t="shared" si="13"/>
        <v>0</v>
      </c>
      <c r="AR113">
        <f t="shared" si="13"/>
        <v>348.15034702335441</v>
      </c>
      <c r="AS113">
        <f t="shared" si="13"/>
        <v>423.19853829305441</v>
      </c>
      <c r="AT113">
        <f t="shared" si="13"/>
        <v>22071.562833147262</v>
      </c>
      <c r="AU113">
        <f t="shared" si="13"/>
        <v>384.10375234499372</v>
      </c>
      <c r="AW113">
        <f t="shared" si="6"/>
        <v>7.141567573782908E-4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3"/>
        <v>0</v>
      </c>
      <c r="AQ114">
        <f t="shared" si="13"/>
        <v>0</v>
      </c>
      <c r="AR114">
        <f t="shared" si="13"/>
        <v>0</v>
      </c>
      <c r="AS114">
        <f t="shared" si="13"/>
        <v>0</v>
      </c>
      <c r="AT114">
        <f t="shared" si="13"/>
        <v>0</v>
      </c>
      <c r="AU114">
        <f t="shared" si="13"/>
        <v>0</v>
      </c>
      <c r="AW114">
        <f t="shared" si="6"/>
        <v>0</v>
      </c>
    </row>
    <row r="115" spans="1:49" x14ac:dyDescent="0.25">
      <c r="A115" s="146"/>
      <c r="B115" s="1" t="s">
        <v>39</v>
      </c>
      <c r="C115" s="1">
        <v>37</v>
      </c>
      <c r="D115" s="1" t="s">
        <v>76</v>
      </c>
      <c r="E115">
        <f t="shared" si="12"/>
        <v>0.73508944439749124</v>
      </c>
      <c r="F115">
        <f t="shared" si="12"/>
        <v>0</v>
      </c>
      <c r="G115">
        <f t="shared" si="12"/>
        <v>0</v>
      </c>
      <c r="H115">
        <f t="shared" si="12"/>
        <v>0</v>
      </c>
      <c r="I115">
        <f t="shared" si="12"/>
        <v>0</v>
      </c>
      <c r="J115">
        <f t="shared" si="12"/>
        <v>7.098824915989824</v>
      </c>
      <c r="K115">
        <f t="shared" si="12"/>
        <v>3.3315539493720698E-4</v>
      </c>
      <c r="L115">
        <f t="shared" si="12"/>
        <v>0.60818058855740853</v>
      </c>
      <c r="M115">
        <f t="shared" si="12"/>
        <v>7.6654116484050159E-3</v>
      </c>
      <c r="N115">
        <f t="shared" si="12"/>
        <v>0</v>
      </c>
      <c r="O115">
        <f t="shared" si="12"/>
        <v>0</v>
      </c>
      <c r="P115">
        <f t="shared" si="12"/>
        <v>2.5466985154181709</v>
      </c>
      <c r="Q115">
        <f t="shared" si="12"/>
        <v>2.2086312774233412</v>
      </c>
      <c r="R115">
        <f t="shared" si="12"/>
        <v>0</v>
      </c>
      <c r="S115">
        <f t="shared" si="12"/>
        <v>0</v>
      </c>
      <c r="T115">
        <f t="shared" si="12"/>
        <v>214.7320916760263</v>
      </c>
      <c r="U115">
        <f t="shared" si="12"/>
        <v>0</v>
      </c>
      <c r="V115">
        <f t="shared" si="12"/>
        <v>0</v>
      </c>
      <c r="W115">
        <f t="shared" si="12"/>
        <v>3684.5875093099539</v>
      </c>
      <c r="X115">
        <f t="shared" si="12"/>
        <v>1945.103893595787</v>
      </c>
      <c r="Y115">
        <f t="shared" si="12"/>
        <v>0</v>
      </c>
      <c r="Z115">
        <f t="shared" si="12"/>
        <v>8.879816879868084E-4</v>
      </c>
      <c r="AA115">
        <f t="shared" si="12"/>
        <v>8.0608093152598204E-4</v>
      </c>
      <c r="AB115">
        <f t="shared" si="12"/>
        <v>5402.8867756757063</v>
      </c>
      <c r="AC115">
        <f t="shared" si="12"/>
        <v>3.644662366562356E-4</v>
      </c>
      <c r="AD115">
        <f t="shared" si="12"/>
        <v>1.243617121811588E-3</v>
      </c>
      <c r="AE115">
        <f t="shared" si="12"/>
        <v>3.0495260200417858E-3</v>
      </c>
      <c r="AF115">
        <f t="shared" si="12"/>
        <v>5.071410204972221E-4</v>
      </c>
      <c r="AG115">
        <f t="shared" si="12"/>
        <v>2.3441139200301051E-6</v>
      </c>
      <c r="AH115">
        <f t="shared" si="12"/>
        <v>2.91836649849288E-2</v>
      </c>
      <c r="AI115">
        <f t="shared" si="12"/>
        <v>1.324469976251611E-3</v>
      </c>
      <c r="AJ115">
        <f t="shared" si="12"/>
        <v>6.1553815209811062E-2</v>
      </c>
      <c r="AK115">
        <f t="shared" si="12"/>
        <v>0</v>
      </c>
      <c r="AL115">
        <f t="shared" si="12"/>
        <v>7.8133561342258006E-4</v>
      </c>
      <c r="AM115">
        <f t="shared" si="12"/>
        <v>165.09095554059709</v>
      </c>
      <c r="AN115">
        <f t="shared" si="12"/>
        <v>0</v>
      </c>
      <c r="AO115">
        <f t="shared" si="12"/>
        <v>1.195406048063992E-3</v>
      </c>
      <c r="AP115">
        <f t="shared" si="13"/>
        <v>0</v>
      </c>
      <c r="AQ115">
        <f t="shared" si="13"/>
        <v>0</v>
      </c>
      <c r="AR115">
        <f t="shared" si="13"/>
        <v>0</v>
      </c>
      <c r="AS115">
        <f t="shared" si="13"/>
        <v>0</v>
      </c>
      <c r="AT115">
        <f t="shared" si="13"/>
        <v>11425.70754895587</v>
      </c>
      <c r="AU115">
        <f t="shared" si="13"/>
        <v>0</v>
      </c>
      <c r="AW115">
        <f t="shared" si="6"/>
        <v>1.5462462353518304E-5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127">
        <f>E11+E12*(1+Chocs_Run3_250417!$G$414)</f>
        <v>604.16737792205868</v>
      </c>
      <c r="F119" s="67">
        <f>F11*(1+Chocs_Run3_250417!$G$332)+F12*(1+Chocs_Run3_250417!$G$414)</f>
        <v>286.72861351677557</v>
      </c>
      <c r="G119" s="67">
        <f>G11*(1+Chocs_Run3_250417!$G$332)+G12*(1+Chocs_Run3_250417!$G$414)</f>
        <v>56.615541108690913</v>
      </c>
      <c r="H119" s="67">
        <f>H11*(1+Chocs_Run3_250417!$G$332)+H12*(1+Chocs_Run3_250417!$G$414)</f>
        <v>17.303089846146982</v>
      </c>
      <c r="I119" s="67">
        <f>I11*(1+Chocs_Run3_250417!$G$332)+I12*(1+Chocs_Run3_250417!$G$414)</f>
        <v>34.797379745260351</v>
      </c>
      <c r="J119" s="67">
        <f>J11*(1+Chocs_Run3_250417!$G$332)+J12*(1+Chocs_Run3_250417!$G$414)</f>
        <v>63.079682305136529</v>
      </c>
      <c r="K119" s="67">
        <f>K11*(1+Chocs_Run3_250417!$G$332)+K12*(1+Chocs_Run3_250417!$G$414)</f>
        <v>1.4988909582134136</v>
      </c>
      <c r="L119" s="67">
        <f>L11*(1+Chocs_Run3_250417!$G$332)+L12*(1+Chocs_Run3_250417!$G$414)</f>
        <v>287.99372832938172</v>
      </c>
      <c r="M119" s="67">
        <f>M11*(1+Chocs_Run3_250417!$G$332)+M12*(1+Chocs_Run3_250417!$G$414)</f>
        <v>1273.1049516708304</v>
      </c>
      <c r="N119" s="67">
        <f>N11*(1+Chocs_Run3_250417!$G$332)+N12*(1+Chocs_Run3_250417!$G$414)</f>
        <v>28.142707175340462</v>
      </c>
      <c r="O119" s="67">
        <f>O11*(1+Chocs_Run3_250417!$G$332)+O12*(1+Chocs_Run3_250417!$G$414)</f>
        <v>54.681915776499807</v>
      </c>
      <c r="P119" s="67">
        <f>P11*(1+Chocs_Run3_250417!$G$332)+P12*(1+Chocs_Run3_250417!$G$414)</f>
        <v>347.23339326937554</v>
      </c>
      <c r="Q119" s="67">
        <f>Q11*(1+Chocs_Run3_250417!$G$332)+Q12*(1+Chocs_Run3_250417!$G$414)</f>
        <v>451.21510291738076</v>
      </c>
      <c r="R119" s="67">
        <f>R11*(1+Chocs_Run3_250417!$G$332)+R12*(1+Chocs_Run3_250417!$G$414)</f>
        <v>1.6059933586899855</v>
      </c>
      <c r="S119" s="67">
        <f>S11*(1+Chocs_Run3_250417!$G$332)+S12*(1+Chocs_Run3_250417!$G$414)</f>
        <v>0</v>
      </c>
      <c r="T119" s="67">
        <f>T11*(1+Chocs_Run3_250417!$G$332)+T12*(1+Chocs_Run3_250417!$G$414)</f>
        <v>1.0442905305501302</v>
      </c>
      <c r="U119" s="67">
        <f>U11*(1+Chocs_Run3_250417!$G$332)+U12*(1+Chocs_Run3_250417!$G$414)</f>
        <v>1.8679180834489779</v>
      </c>
      <c r="V119" s="67">
        <f>V11*(1+Chocs_Run3_250417!$G$332)+V12*(1+Chocs_Run3_250417!$G$414)</f>
        <v>9.9923341113736832</v>
      </c>
      <c r="W119" s="67">
        <f>W11*(1+Chocs_Run3_250417!$G$332)+W12*(1+Chocs_Run3_250417!$G$414)</f>
        <v>506.93931306279205</v>
      </c>
      <c r="X119" s="67">
        <f>X11*(1+Chocs_Run3_250417!$G$332)+X12*(1+Chocs_Run3_250417!$G$414)</f>
        <v>1284.9577866112218</v>
      </c>
      <c r="Y119" s="67">
        <f>Y11*(1+Chocs_Run3_250417!$G$332)+Y12*(1+Chocs_Run3_250417!$G$414)</f>
        <v>0.10502745861419163</v>
      </c>
      <c r="Z119" s="67">
        <f>Z11*(1+Chocs_Run3_250417!$G$332)+Z12*(1+Chocs_Run3_250417!$G$414)</f>
        <v>4.8581632439701021</v>
      </c>
      <c r="AA119" s="67">
        <f>AA11*(1+Chocs_Run3_250417!$G$332)+AA12*(1+Chocs_Run3_250417!$G$414)</f>
        <v>4.4717365044724851</v>
      </c>
      <c r="AB119" s="67">
        <f>AB11*(1+Chocs_Run3_250417!$G$332)+AB12*(1+Chocs_Run3_250417!$G$414)</f>
        <v>51.257020398362954</v>
      </c>
      <c r="AC119" s="67">
        <f>AC11*(1+Chocs_Run3_250417!$G$332)+AC12*(1+Chocs_Run3_250417!$G$414)</f>
        <v>0.45428738404994373</v>
      </c>
      <c r="AD119" s="67">
        <f>AD11*(1+Chocs_Run3_250417!$G$332)+AD12*(1+Chocs_Run3_250417!$G$414)</f>
        <v>2.9574046346787495</v>
      </c>
      <c r="AE119" s="67">
        <f>AE11*(1+Chocs_Run3_250417!$G$332)+AE12*(1+Chocs_Run3_250417!$G$414)</f>
        <v>5.9262981005173536</v>
      </c>
      <c r="AF119" s="67">
        <f>AF11*(1+Chocs_Run3_250417!$G$332)+AF12*(1+Chocs_Run3_250417!$G$414)</f>
        <v>0.35129425815704468</v>
      </c>
      <c r="AG119" s="67">
        <f>AG11*(1+Chocs_Run3_250417!$G$332)+AG12*(1+Chocs_Run3_250417!$G$414)</f>
        <v>5.9719733278450985E-4</v>
      </c>
      <c r="AH119" s="67">
        <f>AH11*(1+Chocs_Run3_250417!$G$332)+AH12*(1+Chocs_Run3_250417!$G$414)</f>
        <v>11.368389722035928</v>
      </c>
      <c r="AI119" s="67">
        <f>AI11*(1+Chocs_Run3_250417!$G$332)+AI12*(1+Chocs_Run3_250417!$G$414)</f>
        <v>0.56060406703704746</v>
      </c>
      <c r="AJ119" s="67">
        <f>AJ11*(1+Chocs_Run3_250417!$G$332)+AJ12*(1+Chocs_Run3_250417!$G$414)</f>
        <v>533.33910707228654</v>
      </c>
      <c r="AK119" s="67">
        <f>AK11*(1+Chocs_Run3_250417!$G$332)+AK12*(1+Chocs_Run3_250417!$G$414)</f>
        <v>0</v>
      </c>
      <c r="AL119" s="67">
        <f>AL11*(1+Chocs_Run3_250417!$G$332)+AL12*(1+Chocs_Run3_250417!$G$414)</f>
        <v>3.4256886264322355</v>
      </c>
      <c r="AM119" s="67">
        <f>AM11*(1+Chocs_Run3_250417!$G$332)+AM12*(1+Chocs_Run3_250417!$G$414)</f>
        <v>49.203443007548941</v>
      </c>
      <c r="AN119" s="67">
        <f>AN11*(1+Chocs_Run3_250417!$G$332)+AN12*(1+Chocs_Run3_250417!$G$414)</f>
        <v>0</v>
      </c>
      <c r="AO119" s="67">
        <f>AO11*(1+Chocs_Run3_250417!$G$332)+AO12*(1+Chocs_Run3_250417!$G$414)</f>
        <v>9.6461530071874915</v>
      </c>
      <c r="AQ119" s="76">
        <f>SUM(E119:AO119)+SUM(AP127:AS127)</f>
        <v>39354.258722827901</v>
      </c>
      <c r="AR119" s="125">
        <f>SUM(E11:AS12)</f>
        <v>39996.139915786429</v>
      </c>
    </row>
    <row r="120" spans="1:49" x14ac:dyDescent="0.25">
      <c r="C120" t="s">
        <v>97</v>
      </c>
      <c r="D120" t="s">
        <v>96</v>
      </c>
      <c r="E120" s="127">
        <f>E48+E49*(1+Chocs_Run3_250417!$G$414)</f>
        <v>1353.2650645787619</v>
      </c>
      <c r="F120" s="67">
        <f>F48*(1+Chocs_Run3_250417!$G$332)+F49*(1+Chocs_Run3_250417!$G$414)</f>
        <v>642.04776051834324</v>
      </c>
      <c r="G120" s="67">
        <f>G48*(1+Chocs_Run3_250417!$G$332)+G49*(1+Chocs_Run3_250417!$G$414)</f>
        <v>232.27133044724008</v>
      </c>
      <c r="H120" s="67">
        <f>H48*(1+Chocs_Run3_250417!$G$332)+H49*(1+Chocs_Run3_250417!$G$414)</f>
        <v>76.759552760116662</v>
      </c>
      <c r="I120" s="67">
        <f>I48*(1+Chocs_Run3_250417!$G$332)+I49*(1+Chocs_Run3_250417!$G$414)</f>
        <v>58.084856891947119</v>
      </c>
      <c r="J120" s="67">
        <f>J48*(1+Chocs_Run3_250417!$G$332)+J49*(1+Chocs_Run3_250417!$G$414)</f>
        <v>331.64466556994449</v>
      </c>
      <c r="K120" s="67">
        <f>K48*(1+Chocs_Run3_250417!$G$332)+K49*(1+Chocs_Run3_250417!$G$414)</f>
        <v>6.5951422497260914</v>
      </c>
      <c r="L120" s="67">
        <f>L48*(1+Chocs_Run3_250417!$G$332)+L49*(1+Chocs_Run3_250417!$G$414)</f>
        <v>897.65416938064402</v>
      </c>
      <c r="M120" s="67">
        <f>M48*(1+Chocs_Run3_250417!$G$332)+M49*(1+Chocs_Run3_250417!$G$414)</f>
        <v>4316.9972277582938</v>
      </c>
      <c r="N120" s="67">
        <f>N48*(1+Chocs_Run3_250417!$G$332)+N49*(1+Chocs_Run3_250417!$G$414)</f>
        <v>35.86330460165366</v>
      </c>
      <c r="O120" s="67">
        <f>O48*(1+Chocs_Run3_250417!$G$332)+O49*(1+Chocs_Run3_250417!$G$414)</f>
        <v>109.11304694472827</v>
      </c>
      <c r="P120" s="67">
        <f>P48*(1+Chocs_Run3_250417!$G$332)+P49*(1+Chocs_Run3_250417!$G$414)</f>
        <v>1454.3345518147553</v>
      </c>
      <c r="Q120" s="67">
        <f>Q48*(1+Chocs_Run3_250417!$G$332)+Q49*(1+Chocs_Run3_250417!$G$414)</f>
        <v>1114.098059190414</v>
      </c>
      <c r="R120" s="67">
        <f>R48*(1+Chocs_Run3_250417!$G$332)+R49*(1+Chocs_Run3_250417!$G$414)</f>
        <v>6.1065789447716599</v>
      </c>
      <c r="S120" s="67">
        <f>S48*(1+Chocs_Run3_250417!$G$332)+S49*(1+Chocs_Run3_250417!$G$414)</f>
        <v>0</v>
      </c>
      <c r="T120" s="67">
        <f>T48*(1+Chocs_Run3_250417!$G$332)+T49*(1+Chocs_Run3_250417!$G$414)</f>
        <v>3.5060174673396767</v>
      </c>
      <c r="U120" s="67">
        <f>U48*(1+Chocs_Run3_250417!$G$332)+U49*(1+Chocs_Run3_250417!$G$414)</f>
        <v>3.6272871895065499</v>
      </c>
      <c r="V120" s="67">
        <f>V48*(1+Chocs_Run3_250417!$G$332)+V49*(1+Chocs_Run3_250417!$G$414)</f>
        <v>2.0587060438806373</v>
      </c>
      <c r="W120" s="67">
        <f>W48*(1+Chocs_Run3_250417!$G$332)+W49*(1+Chocs_Run3_250417!$G$414)</f>
        <v>1101.7921211121286</v>
      </c>
      <c r="X120" s="67">
        <f>X48*(1+Chocs_Run3_250417!$G$332)+X49*(1+Chocs_Run3_250417!$G$414)</f>
        <v>1831.4871932291871</v>
      </c>
      <c r="Y120" s="67">
        <f>Y48*(1+Chocs_Run3_250417!$G$332)+Y49*(1+Chocs_Run3_250417!$G$414)</f>
        <v>2.4208006398895212</v>
      </c>
      <c r="Z120" s="67">
        <f>Z48*(1+Chocs_Run3_250417!$G$332)+Z49*(1+Chocs_Run3_250417!$G$414)</f>
        <v>41.326424167772387</v>
      </c>
      <c r="AA120" s="67">
        <f>AA48*(1+Chocs_Run3_250417!$G$332)+AA49*(1+Chocs_Run3_250417!$G$414)</f>
        <v>13.940923368588821</v>
      </c>
      <c r="AB120" s="67">
        <f>AB48*(1+Chocs_Run3_250417!$G$332)+AB49*(1+Chocs_Run3_250417!$G$414)</f>
        <v>240.33051040090842</v>
      </c>
      <c r="AC120" s="67">
        <f>AC48*(1+Chocs_Run3_250417!$G$332)+AC49*(1+Chocs_Run3_250417!$G$414)</f>
        <v>2.9242591532874616</v>
      </c>
      <c r="AD120" s="67">
        <f>AD48*(1+Chocs_Run3_250417!$G$332)+AD49*(1+Chocs_Run3_250417!$G$414)</f>
        <v>4.3293512683079314</v>
      </c>
      <c r="AE120" s="67">
        <f>AE48*(1+Chocs_Run3_250417!$G$332)+AE49*(1+Chocs_Run3_250417!$G$414)</f>
        <v>0.71486064941664884</v>
      </c>
      <c r="AF120" s="67">
        <f>AF48*(1+Chocs_Run3_250417!$G$332)+AF49*(1+Chocs_Run3_250417!$G$414)</f>
        <v>1.6504725999032956</v>
      </c>
      <c r="AG120" s="67">
        <f>AG48*(1+Chocs_Run3_250417!$G$332)+AG49*(1+Chocs_Run3_250417!$G$414)</f>
        <v>3.9118502579088537E-3</v>
      </c>
      <c r="AH120" s="67">
        <f>AH48*(1+Chocs_Run3_250417!$G$332)+AH49*(1+Chocs_Run3_250417!$G$414)</f>
        <v>45.752461638568739</v>
      </c>
      <c r="AI120" s="67">
        <f>AI48*(1+Chocs_Run3_250417!$G$332)+AI49*(1+Chocs_Run3_250417!$G$414)</f>
        <v>3.5348392492660028</v>
      </c>
      <c r="AJ120" s="67">
        <f>AJ48*(1+Chocs_Run3_250417!$G$332)+AJ49*(1+Chocs_Run3_250417!$G$414)</f>
        <v>2455.35209449577</v>
      </c>
      <c r="AK120" s="67">
        <f>AK48*(1+Chocs_Run3_250417!$G$332)+AK49*(1+Chocs_Run3_250417!$G$414)</f>
        <v>0</v>
      </c>
      <c r="AL120" s="67">
        <f>AL48*(1+Chocs_Run3_250417!$G$332)+AL49*(1+Chocs_Run3_250417!$G$414)</f>
        <v>15.77073506103587</v>
      </c>
      <c r="AM120" s="67">
        <f>AM48*(1+Chocs_Run3_250417!$G$332)+AM49*(1+Chocs_Run3_250417!$G$414)</f>
        <v>50.169507647629217</v>
      </c>
      <c r="AN120" s="67">
        <f>AN48*(1+Chocs_Run3_250417!$G$332)+AN49*(1+Chocs_Run3_250417!$G$414)</f>
        <v>0</v>
      </c>
      <c r="AO120" s="67">
        <f>AO48*(1+Chocs_Run3_250417!$G$332)+AO49*(1+Chocs_Run3_250417!$G$414)</f>
        <v>35.166281601877429</v>
      </c>
      <c r="AQ120" s="76">
        <f t="shared" ref="AQ120:AQ121" si="14">SUM(E120:AO120)+SUM(AP128:AS128)</f>
        <v>21920.099385972266</v>
      </c>
      <c r="AR120" s="76">
        <f>SUM(E48:AS49)</f>
        <v>23690.674414658086</v>
      </c>
    </row>
    <row r="121" spans="1:49" x14ac:dyDescent="0.25">
      <c r="C121" t="s">
        <v>98</v>
      </c>
      <c r="D121" t="s">
        <v>96</v>
      </c>
      <c r="E121" s="67">
        <f>SUM(E119:E120)</f>
        <v>1957.4324425008206</v>
      </c>
      <c r="F121" s="67">
        <f t="shared" ref="F121:AO121" si="15">SUM(F119:F120)</f>
        <v>928.77637403511881</v>
      </c>
      <c r="G121" s="67">
        <f t="shared" si="15"/>
        <v>288.88687155593101</v>
      </c>
      <c r="H121" s="67">
        <f t="shared" si="15"/>
        <v>94.062642606263637</v>
      </c>
      <c r="I121" s="67">
        <f t="shared" si="15"/>
        <v>92.88223663720747</v>
      </c>
      <c r="J121" s="67">
        <f t="shared" si="15"/>
        <v>394.72434787508104</v>
      </c>
      <c r="K121" s="69">
        <f t="shared" si="15"/>
        <v>8.0940332079395052</v>
      </c>
      <c r="L121" s="69">
        <f t="shared" si="15"/>
        <v>1185.6478977100257</v>
      </c>
      <c r="M121" s="67">
        <f t="shared" si="15"/>
        <v>5590.1021794291246</v>
      </c>
      <c r="N121" s="67">
        <f t="shared" si="15"/>
        <v>64.006011776994114</v>
      </c>
      <c r="O121" s="67">
        <f t="shared" si="15"/>
        <v>163.79496272122807</v>
      </c>
      <c r="P121" s="67">
        <f t="shared" si="15"/>
        <v>1801.5679450841308</v>
      </c>
      <c r="Q121" s="67">
        <f t="shared" si="15"/>
        <v>1565.3131621077948</v>
      </c>
      <c r="R121" s="67">
        <f t="shared" si="15"/>
        <v>7.7125723034616449</v>
      </c>
      <c r="S121" s="67">
        <f t="shared" si="15"/>
        <v>0</v>
      </c>
      <c r="T121" s="67">
        <f t="shared" si="15"/>
        <v>4.5503079978898064</v>
      </c>
      <c r="U121" s="67">
        <f t="shared" si="15"/>
        <v>5.4952052729555279</v>
      </c>
      <c r="V121" s="67">
        <f t="shared" si="15"/>
        <v>12.05104015525432</v>
      </c>
      <c r="W121" s="67">
        <f t="shared" si="15"/>
        <v>1608.7314341749207</v>
      </c>
      <c r="X121" s="67">
        <f t="shared" si="15"/>
        <v>3116.4449798404089</v>
      </c>
      <c r="Y121" s="67">
        <f t="shared" si="15"/>
        <v>2.5258280985037129</v>
      </c>
      <c r="Z121" s="67">
        <f t="shared" si="15"/>
        <v>46.184587411742491</v>
      </c>
      <c r="AA121" s="67">
        <f t="shared" si="15"/>
        <v>18.412659873061308</v>
      </c>
      <c r="AB121" s="67">
        <f t="shared" si="15"/>
        <v>291.58753079927135</v>
      </c>
      <c r="AC121" s="67">
        <f t="shared" si="15"/>
        <v>3.3785465373374053</v>
      </c>
      <c r="AD121" s="67">
        <f t="shared" si="15"/>
        <v>7.2867559029866804</v>
      </c>
      <c r="AE121" s="67">
        <f t="shared" si="15"/>
        <v>6.6411587499340028</v>
      </c>
      <c r="AF121" s="67">
        <f t="shared" si="15"/>
        <v>2.0017668580603405</v>
      </c>
      <c r="AG121" s="67">
        <f t="shared" si="15"/>
        <v>4.5090475906933635E-3</v>
      </c>
      <c r="AH121" s="67">
        <f t="shared" si="15"/>
        <v>57.120851360604668</v>
      </c>
      <c r="AI121" s="67">
        <f t="shared" si="15"/>
        <v>4.0954433163030499</v>
      </c>
      <c r="AJ121" s="67">
        <f t="shared" si="15"/>
        <v>2988.6912015680564</v>
      </c>
      <c r="AK121" s="67">
        <f t="shared" si="15"/>
        <v>0</v>
      </c>
      <c r="AL121" s="67">
        <f t="shared" si="15"/>
        <v>19.196423687468105</v>
      </c>
      <c r="AM121" s="67">
        <f t="shared" si="15"/>
        <v>99.372950655178158</v>
      </c>
      <c r="AN121" s="67">
        <f t="shared" si="15"/>
        <v>0</v>
      </c>
      <c r="AO121" s="67">
        <f t="shared" si="15"/>
        <v>44.812434609064923</v>
      </c>
      <c r="AQ121" s="76">
        <f t="shared" si="14"/>
        <v>61274.358108800152</v>
      </c>
      <c r="AR121" s="76">
        <f>AR119+AR120</f>
        <v>63686.814330444511</v>
      </c>
    </row>
    <row r="122" spans="1:49" x14ac:dyDescent="0.25">
      <c r="A122" s="65"/>
      <c r="D122" s="63" t="s">
        <v>90</v>
      </c>
      <c r="E122" s="68">
        <f t="array" ref="E122:AO122">TRANSPOSE(AT5:AT41)</f>
        <v>87458.01493217994</v>
      </c>
      <c r="F122" s="68">
        <v>178989.16574584899</v>
      </c>
      <c r="G122" s="68">
        <v>101990.1616657649</v>
      </c>
      <c r="H122" s="68">
        <v>5669.0021835704538</v>
      </c>
      <c r="I122" s="68">
        <v>28703.907749054539</v>
      </c>
      <c r="J122" s="68">
        <v>59879.444416302933</v>
      </c>
      <c r="K122" s="70">
        <v>557.4728200681393</v>
      </c>
      <c r="L122" s="70">
        <v>39438.667095718287</v>
      </c>
      <c r="M122" s="68">
        <v>104450.08422498569</v>
      </c>
      <c r="N122" s="68">
        <v>26186.78089601285</v>
      </c>
      <c r="O122" s="68">
        <v>14656.73674140712</v>
      </c>
      <c r="P122" s="68">
        <v>414676.85278361588</v>
      </c>
      <c r="Q122" s="68">
        <v>383392.18619067618</v>
      </c>
      <c r="R122" s="68">
        <v>45385.478597415116</v>
      </c>
      <c r="S122" s="68">
        <v>0</v>
      </c>
      <c r="T122" s="68">
        <v>90462.841164308891</v>
      </c>
      <c r="U122" s="68">
        <v>14685.901893031139</v>
      </c>
      <c r="V122" s="68">
        <v>31916.094300510591</v>
      </c>
      <c r="W122" s="68">
        <v>2004417.3572503009</v>
      </c>
      <c r="X122" s="68">
        <v>668564.93826984672</v>
      </c>
      <c r="Y122" s="68">
        <v>38.264030776383272</v>
      </c>
      <c r="Z122" s="68">
        <v>33762.392516446402</v>
      </c>
      <c r="AA122" s="68">
        <v>406.18509751052022</v>
      </c>
      <c r="AB122" s="68">
        <v>58354.915781336997</v>
      </c>
      <c r="AC122" s="68">
        <v>355.38083567557243</v>
      </c>
      <c r="AD122" s="68">
        <v>2390.6095228943491</v>
      </c>
      <c r="AE122" s="68">
        <v>1845.0326518207171</v>
      </c>
      <c r="AF122" s="68">
        <v>470.01196336546479</v>
      </c>
      <c r="AG122" s="68">
        <v>35.859619702958639</v>
      </c>
      <c r="AH122" s="68">
        <v>3651.9600902655861</v>
      </c>
      <c r="AI122" s="68">
        <v>607.51756639565156</v>
      </c>
      <c r="AJ122" s="68">
        <v>40137.052645009688</v>
      </c>
      <c r="AK122" s="68">
        <v>0</v>
      </c>
      <c r="AL122" s="68">
        <v>253.83650276039279</v>
      </c>
      <c r="AM122" s="68">
        <v>22071.562833147262</v>
      </c>
      <c r="AN122" s="68">
        <v>0</v>
      </c>
      <c r="AO122" s="68">
        <v>11425.70754895587</v>
      </c>
    </row>
    <row r="123" spans="1:49" x14ac:dyDescent="0.25">
      <c r="A123" s="65"/>
      <c r="D123" s="63" t="s">
        <v>91</v>
      </c>
      <c r="E123" s="68">
        <f t="array" ref="E123:AO123">TRANSPOSE(AU42:AU78)</f>
        <v>18407.19022189614</v>
      </c>
      <c r="F123" s="68">
        <v>48690.369621283913</v>
      </c>
      <c r="G123" s="68">
        <v>61626.680375194737</v>
      </c>
      <c r="H123" s="68">
        <v>2885.21605321379</v>
      </c>
      <c r="I123" s="68">
        <v>5802.6307717344098</v>
      </c>
      <c r="J123" s="68">
        <v>12467.68308716446</v>
      </c>
      <c r="K123" s="70">
        <v>651.57590890232723</v>
      </c>
      <c r="L123" s="70">
        <v>23039.098505755759</v>
      </c>
      <c r="M123" s="68">
        <v>28855.15021606244</v>
      </c>
      <c r="N123" s="68">
        <v>10561.12310588477</v>
      </c>
      <c r="O123" s="68">
        <v>11256.50813046489</v>
      </c>
      <c r="P123" s="68">
        <v>221870.31628471729</v>
      </c>
      <c r="Q123" s="68">
        <v>5710.8334240744389</v>
      </c>
      <c r="R123" s="68">
        <v>3932.932554665083</v>
      </c>
      <c r="S123" s="68">
        <v>0</v>
      </c>
      <c r="T123" s="68">
        <v>19600.756169610591</v>
      </c>
      <c r="U123" s="68">
        <v>10662.53355156607</v>
      </c>
      <c r="V123" s="68">
        <v>13254.107645457931</v>
      </c>
      <c r="W123" s="68">
        <v>165179.4101387556</v>
      </c>
      <c r="X123" s="68">
        <v>5917.1479677412226</v>
      </c>
      <c r="Y123" s="68">
        <v>1130.563269017116</v>
      </c>
      <c r="Z123" s="68">
        <v>31479.88987715996</v>
      </c>
      <c r="AA123" s="68">
        <v>0</v>
      </c>
      <c r="AB123" s="68">
        <v>3.956288644439315</v>
      </c>
      <c r="AC123" s="68">
        <v>7.6433177438317754</v>
      </c>
      <c r="AD123" s="68">
        <v>74.118448111306833</v>
      </c>
      <c r="AE123" s="68">
        <v>14.933377993540979</v>
      </c>
      <c r="AF123" s="68">
        <v>0.95744747291367016</v>
      </c>
      <c r="AG123" s="68">
        <v>1.0827337577808301E-2</v>
      </c>
      <c r="AH123" s="68">
        <v>4.7798465526560188</v>
      </c>
      <c r="AI123" s="68">
        <v>1.495385537564571</v>
      </c>
      <c r="AJ123" s="68">
        <v>7301.5653696949385</v>
      </c>
      <c r="AK123" s="68">
        <v>0</v>
      </c>
      <c r="AL123" s="68">
        <v>0</v>
      </c>
      <c r="AM123" s="68">
        <v>384.10375234499372</v>
      </c>
      <c r="AN123" s="68">
        <v>0</v>
      </c>
      <c r="AO123" s="68">
        <v>0</v>
      </c>
    </row>
    <row r="124" spans="1:49" x14ac:dyDescent="0.25">
      <c r="D124" t="s">
        <v>93</v>
      </c>
      <c r="E124" s="67">
        <f>SUM(E122:E123)</f>
        <v>105865.20515407607</v>
      </c>
      <c r="F124" s="67">
        <f t="shared" ref="F124:AA124" si="16">SUM(F122:F123)</f>
        <v>227679.53536713292</v>
      </c>
      <c r="G124" s="67">
        <f t="shared" si="16"/>
        <v>163616.84204095963</v>
      </c>
      <c r="H124" s="67">
        <f t="shared" si="16"/>
        <v>8554.2182367842433</v>
      </c>
      <c r="I124" s="67">
        <f t="shared" si="16"/>
        <v>34506.538520788949</v>
      </c>
      <c r="J124" s="67">
        <f t="shared" si="16"/>
        <v>72347.127503467389</v>
      </c>
      <c r="K124" s="67">
        <f>SUM(K122:K123)</f>
        <v>1209.0487289704665</v>
      </c>
      <c r="L124" s="67">
        <f>SUM(L122:L123)</f>
        <v>62477.76560147405</v>
      </c>
      <c r="M124" s="67">
        <f t="shared" si="16"/>
        <v>133305.23444104815</v>
      </c>
      <c r="N124" s="67">
        <f t="shared" si="16"/>
        <v>36747.904001897623</v>
      </c>
      <c r="O124" s="67">
        <f t="shared" si="16"/>
        <v>25913.244871872012</v>
      </c>
      <c r="P124" s="67">
        <f t="shared" si="16"/>
        <v>636547.16906833323</v>
      </c>
      <c r="Q124" s="67">
        <f t="shared" si="16"/>
        <v>389103.01961475064</v>
      </c>
      <c r="R124" s="67">
        <f t="shared" si="16"/>
        <v>49318.411152080196</v>
      </c>
      <c r="S124" s="67">
        <f t="shared" si="16"/>
        <v>0</v>
      </c>
      <c r="T124" s="67">
        <f t="shared" si="16"/>
        <v>110063.59733391949</v>
      </c>
      <c r="U124" s="67">
        <f t="shared" si="16"/>
        <v>25348.435444597209</v>
      </c>
      <c r="V124" s="67">
        <f t="shared" si="16"/>
        <v>45170.201945968525</v>
      </c>
      <c r="W124" s="67">
        <f t="shared" si="16"/>
        <v>2169596.7673890567</v>
      </c>
      <c r="X124" s="67">
        <f t="shared" si="16"/>
        <v>674482.08623758797</v>
      </c>
      <c r="Y124" s="67">
        <f t="shared" si="16"/>
        <v>1168.8272997934994</v>
      </c>
      <c r="Z124" s="67">
        <f t="shared" si="16"/>
        <v>65242.282393606365</v>
      </c>
      <c r="AA124" s="67">
        <f t="shared" si="16"/>
        <v>406.18509751052022</v>
      </c>
      <c r="AB124" s="67">
        <f>SUM(AB122:AB123)</f>
        <v>58358.872069981437</v>
      </c>
      <c r="AC124" s="67">
        <f t="shared" ref="AC124:AO124" si="17">SUM(AC122:AC123)</f>
        <v>363.02415341940423</v>
      </c>
      <c r="AD124" s="67">
        <f t="shared" si="17"/>
        <v>2464.7279710056559</v>
      </c>
      <c r="AE124" s="67">
        <f t="shared" si="17"/>
        <v>1859.966029814258</v>
      </c>
      <c r="AF124" s="67">
        <f t="shared" si="17"/>
        <v>470.96941083837845</v>
      </c>
      <c r="AG124" s="67">
        <f t="shared" si="17"/>
        <v>35.870447040536448</v>
      </c>
      <c r="AH124" s="67">
        <f t="shared" si="17"/>
        <v>3656.7399368182423</v>
      </c>
      <c r="AI124" s="67">
        <f t="shared" si="17"/>
        <v>609.01295193321607</v>
      </c>
      <c r="AJ124" s="67">
        <f t="shared" si="17"/>
        <v>47438.618014704625</v>
      </c>
      <c r="AK124" s="67">
        <f t="shared" si="17"/>
        <v>0</v>
      </c>
      <c r="AL124" s="67">
        <f t="shared" si="17"/>
        <v>253.83650276039279</v>
      </c>
      <c r="AM124" s="67">
        <f t="shared" si="17"/>
        <v>22455.666585492254</v>
      </c>
      <c r="AN124" s="67">
        <f t="shared" si="17"/>
        <v>0</v>
      </c>
      <c r="AO124" s="67">
        <f t="shared" si="17"/>
        <v>11425.70754895587</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6.9080847351791069E-3</v>
      </c>
      <c r="F127">
        <f t="shared" ref="F127:J129" si="18">IF(F$122=0,0,F119/F$122)</f>
        <v>1.6019327891829409E-3</v>
      </c>
      <c r="G127">
        <f t="shared" si="18"/>
        <v>5.551078671120009E-4</v>
      </c>
      <c r="H127">
        <f t="shared" si="18"/>
        <v>3.0522284673471659E-3</v>
      </c>
      <c r="I127">
        <f t="shared" si="18"/>
        <v>1.2122871927222705E-3</v>
      </c>
      <c r="J127">
        <f t="shared" si="18"/>
        <v>1.0534446823952544E-3</v>
      </c>
      <c r="K127" s="66">
        <f>(K119+L119)/$AQ$119</f>
        <v>7.3560684073988546E-3</v>
      </c>
      <c r="L127" s="66">
        <f>K127</f>
        <v>7.3560684073988546E-3</v>
      </c>
      <c r="M127">
        <f t="shared" ref="M127:AO129" si="19">IF(M$122=0,0,M119/M$122)</f>
        <v>1.218864456756741E-2</v>
      </c>
      <c r="N127">
        <f t="shared" si="19"/>
        <v>1.074691360006965E-3</v>
      </c>
      <c r="O127">
        <f t="shared" si="19"/>
        <v>3.7308383674530044E-3</v>
      </c>
      <c r="P127">
        <f t="shared" si="19"/>
        <v>8.3735899638113327E-4</v>
      </c>
      <c r="Q127">
        <f t="shared" si="19"/>
        <v>1.176902188332481E-3</v>
      </c>
      <c r="R127">
        <f t="shared" si="19"/>
        <v>3.5385621311514675E-5</v>
      </c>
      <c r="S127">
        <f t="shared" si="19"/>
        <v>0</v>
      </c>
      <c r="T127">
        <f t="shared" si="19"/>
        <v>1.1543861734934581E-5</v>
      </c>
      <c r="U127">
        <f t="shared" si="19"/>
        <v>1.2719124075964008E-4</v>
      </c>
      <c r="V127">
        <f t="shared" si="19"/>
        <v>3.1308135692573847E-4</v>
      </c>
      <c r="W127">
        <f t="shared" si="19"/>
        <v>2.5291105728510622E-4</v>
      </c>
      <c r="X127">
        <f t="shared" si="19"/>
        <v>1.9219640652058635E-3</v>
      </c>
      <c r="Y127">
        <f t="shared" si="19"/>
        <v>2.7448090669792958E-3</v>
      </c>
      <c r="Z127">
        <f t="shared" si="19"/>
        <v>1.4389274224578676E-4</v>
      </c>
      <c r="AA127">
        <f t="shared" si="19"/>
        <v>1.1009110210786762E-2</v>
      </c>
      <c r="AB127">
        <f t="shared" si="19"/>
        <v>8.7836679587422037E-4</v>
      </c>
      <c r="AC127">
        <f t="shared" si="19"/>
        <v>1.2783114294454055E-3</v>
      </c>
      <c r="AD127">
        <f t="shared" si="19"/>
        <v>1.2370923006690664E-3</v>
      </c>
      <c r="AE127">
        <f t="shared" si="19"/>
        <v>3.2120288465730716E-3</v>
      </c>
      <c r="AF127">
        <f t="shared" si="19"/>
        <v>7.474155671307681E-4</v>
      </c>
      <c r="AG127">
        <f t="shared" si="19"/>
        <v>1.6653755330685711E-5</v>
      </c>
      <c r="AH127">
        <f t="shared" si="19"/>
        <v>3.1129556295915518E-3</v>
      </c>
      <c r="AI127">
        <f t="shared" si="19"/>
        <v>9.2277836567436597E-4</v>
      </c>
      <c r="AJ127">
        <f t="shared" si="19"/>
        <v>1.3287948963003829E-2</v>
      </c>
      <c r="AK127">
        <f t="shared" si="19"/>
        <v>0</v>
      </c>
      <c r="AL127">
        <f t="shared" si="19"/>
        <v>1.3495650110125771E-2</v>
      </c>
      <c r="AM127">
        <f t="shared" si="19"/>
        <v>2.2292686466974959E-3</v>
      </c>
      <c r="AN127">
        <f t="shared" si="19"/>
        <v>0</v>
      </c>
      <c r="AO127">
        <f t="shared" si="19"/>
        <v>8.4424994827291878E-4</v>
      </c>
      <c r="AP127">
        <f t="shared" ref="AP127:AU127" si="20">SUM(AP11:AP12)</f>
        <v>6687.530628285188</v>
      </c>
      <c r="AQ127">
        <f t="shared" si="20"/>
        <v>1854.1896163140123</v>
      </c>
      <c r="AR127">
        <f t="shared" si="20"/>
        <v>0</v>
      </c>
      <c r="AS127">
        <f t="shared" si="20"/>
        <v>24821.643253246846</v>
      </c>
      <c r="AT127">
        <f t="shared" si="20"/>
        <v>39996.139915786429</v>
      </c>
      <c r="AU127">
        <f t="shared" si="20"/>
        <v>0</v>
      </c>
    </row>
    <row r="128" spans="1:49" x14ac:dyDescent="0.25">
      <c r="C128" t="s">
        <v>97</v>
      </c>
      <c r="D128" t="s">
        <v>96</v>
      </c>
      <c r="E128">
        <f>IF(E$122=0,0,E120/E$122)</f>
        <v>1.5473311001034757E-2</v>
      </c>
      <c r="F128">
        <f t="shared" si="18"/>
        <v>3.5870761106848348E-3</v>
      </c>
      <c r="G128">
        <f t="shared" si="18"/>
        <v>2.2773895702648617E-3</v>
      </c>
      <c r="H128">
        <f t="shared" si="18"/>
        <v>1.3540222824852031E-2</v>
      </c>
      <c r="I128">
        <f t="shared" si="18"/>
        <v>2.0235870808865855E-3</v>
      </c>
      <c r="J128">
        <f t="shared" si="18"/>
        <v>5.5385394571171084E-3</v>
      </c>
      <c r="K128" s="66">
        <f t="shared" ref="K128" si="21">(K120+L120)/$AQ$119</f>
        <v>2.2977165393941207E-2</v>
      </c>
      <c r="L128" s="66">
        <f>K128</f>
        <v>2.2977165393941207E-2</v>
      </c>
      <c r="M128">
        <f t="shared" si="19"/>
        <v>4.1330720408606594E-2</v>
      </c>
      <c r="N128">
        <f t="shared" si="19"/>
        <v>1.3695194053849565E-3</v>
      </c>
      <c r="O128">
        <f t="shared" si="19"/>
        <v>7.4445661998192424E-3</v>
      </c>
      <c r="P128">
        <f t="shared" si="19"/>
        <v>3.5071515134066267E-3</v>
      </c>
      <c r="Q128">
        <f t="shared" si="19"/>
        <v>2.9058966231417368E-3</v>
      </c>
      <c r="R128">
        <f t="shared" si="19"/>
        <v>1.3454918034332361E-4</v>
      </c>
      <c r="S128">
        <f t="shared" si="19"/>
        <v>0</v>
      </c>
      <c r="T128">
        <f t="shared" si="19"/>
        <v>3.8756437695469339E-5</v>
      </c>
      <c r="U128">
        <f t="shared" si="19"/>
        <v>2.4699110861061904E-4</v>
      </c>
      <c r="V128">
        <f t="shared" si="19"/>
        <v>6.4503695987879771E-5</v>
      </c>
      <c r="W128">
        <f t="shared" si="19"/>
        <v>5.4968198969479519E-4</v>
      </c>
      <c r="X128">
        <f t="shared" si="19"/>
        <v>2.7394305151102029E-3</v>
      </c>
      <c r="Y128">
        <f t="shared" si="19"/>
        <v>6.3265698641023729E-2</v>
      </c>
      <c r="Z128">
        <f t="shared" si="19"/>
        <v>1.2240371930881788E-3</v>
      </c>
      <c r="AA128">
        <f t="shared" si="19"/>
        <v>3.4321602279433087E-2</v>
      </c>
      <c r="AB128">
        <f t="shared" si="19"/>
        <v>4.1184278510735276E-3</v>
      </c>
      <c r="AC128">
        <f t="shared" si="19"/>
        <v>8.2285223617320248E-3</v>
      </c>
      <c r="AD128">
        <f t="shared" si="19"/>
        <v>1.8109821896243083E-3</v>
      </c>
      <c r="AE128">
        <f t="shared" si="19"/>
        <v>3.874514896585756E-4</v>
      </c>
      <c r="AF128">
        <f t="shared" si="19"/>
        <v>3.511554446583195E-3</v>
      </c>
      <c r="AG128">
        <f t="shared" si="19"/>
        <v>1.0908789023175563E-4</v>
      </c>
      <c r="AH128">
        <f t="shared" si="19"/>
        <v>1.2528193218902736E-2</v>
      </c>
      <c r="AI128">
        <f t="shared" si="19"/>
        <v>5.8184971839380616E-3</v>
      </c>
      <c r="AJ128">
        <f t="shared" si="19"/>
        <v>6.1174200213753076E-2</v>
      </c>
      <c r="AK128">
        <f t="shared" si="19"/>
        <v>0</v>
      </c>
      <c r="AL128">
        <f t="shared" si="19"/>
        <v>6.2129500247340493E-2</v>
      </c>
      <c r="AM128">
        <f t="shared" si="19"/>
        <v>2.2730382994123198E-3</v>
      </c>
      <c r="AN128">
        <f t="shared" si="19"/>
        <v>0</v>
      </c>
      <c r="AO128">
        <f t="shared" si="19"/>
        <v>3.0778209096635834E-3</v>
      </c>
      <c r="AP128">
        <f t="shared" ref="AP128:AU128" si="22">SUM(AP48:AP49)</f>
        <v>3956.7768298663632</v>
      </c>
      <c r="AQ128">
        <f t="shared" si="22"/>
        <v>1472.6284856200364</v>
      </c>
      <c r="AR128">
        <f t="shared" si="22"/>
        <v>0</v>
      </c>
      <c r="AS128">
        <f t="shared" si="22"/>
        <v>0</v>
      </c>
      <c r="AT128">
        <f t="shared" si="22"/>
        <v>0</v>
      </c>
      <c r="AU128">
        <f t="shared" si="22"/>
        <v>23690.674414658086</v>
      </c>
    </row>
    <row r="129" spans="3:47" x14ac:dyDescent="0.25">
      <c r="C129" t="s">
        <v>98</v>
      </c>
      <c r="D129" t="s">
        <v>96</v>
      </c>
      <c r="E129">
        <f>IF(E$122=0,0,E121/E$122)</f>
        <v>2.2381395736213863E-2</v>
      </c>
      <c r="F129">
        <f t="shared" si="18"/>
        <v>5.1890088998677751E-3</v>
      </c>
      <c r="G129">
        <f t="shared" si="18"/>
        <v>2.8324974373768628E-3</v>
      </c>
      <c r="H129">
        <f t="shared" si="18"/>
        <v>1.6592451292199197E-2</v>
      </c>
      <c r="I129">
        <f t="shared" si="18"/>
        <v>3.2358742736088562E-3</v>
      </c>
      <c r="J129">
        <f t="shared" si="18"/>
        <v>6.591984139512363E-3</v>
      </c>
      <c r="K129" s="66">
        <f>(K121+L121)/$AQ$119</f>
        <v>3.0333233801340061E-2</v>
      </c>
      <c r="L129" s="66">
        <f>K129</f>
        <v>3.0333233801340061E-2</v>
      </c>
      <c r="M129">
        <f t="shared" si="19"/>
        <v>5.351936497617401E-2</v>
      </c>
      <c r="N129">
        <f t="shared" si="19"/>
        <v>2.4442107653919213E-3</v>
      </c>
      <c r="O129">
        <f t="shared" si="19"/>
        <v>1.1175404567272246E-2</v>
      </c>
      <c r="P129">
        <f t="shared" si="19"/>
        <v>4.34451050978776E-3</v>
      </c>
      <c r="Q129">
        <f t="shared" si="19"/>
        <v>4.082798811474218E-3</v>
      </c>
      <c r="R129">
        <f t="shared" si="19"/>
        <v>1.6993480165483827E-4</v>
      </c>
      <c r="S129">
        <f t="shared" si="19"/>
        <v>0</v>
      </c>
      <c r="T129">
        <f t="shared" si="19"/>
        <v>5.0300299430403916E-5</v>
      </c>
      <c r="U129">
        <f t="shared" si="19"/>
        <v>3.7418234937025915E-4</v>
      </c>
      <c r="V129">
        <f t="shared" si="19"/>
        <v>3.775850529136182E-4</v>
      </c>
      <c r="W129">
        <f t="shared" si="19"/>
        <v>8.0259304697990141E-4</v>
      </c>
      <c r="X129">
        <f t="shared" si="19"/>
        <v>4.6613945803160662E-3</v>
      </c>
      <c r="Y129">
        <f t="shared" si="19"/>
        <v>6.6010507708003027E-2</v>
      </c>
      <c r="Z129">
        <f t="shared" si="19"/>
        <v>1.3679299353339656E-3</v>
      </c>
      <c r="AA129">
        <f t="shared" si="19"/>
        <v>4.5330712490219853E-2</v>
      </c>
      <c r="AB129">
        <f t="shared" si="19"/>
        <v>4.9967946469477477E-3</v>
      </c>
      <c r="AC129">
        <f t="shared" si="19"/>
        <v>9.5068337911774301E-3</v>
      </c>
      <c r="AD129">
        <f t="shared" si="19"/>
        <v>3.0480744902933745E-3</v>
      </c>
      <c r="AE129">
        <f t="shared" si="19"/>
        <v>3.5994803362316475E-3</v>
      </c>
      <c r="AF129">
        <f t="shared" si="19"/>
        <v>4.2589700137139631E-3</v>
      </c>
      <c r="AG129">
        <f t="shared" si="19"/>
        <v>1.2574164556244135E-4</v>
      </c>
      <c r="AH129">
        <f t="shared" si="19"/>
        <v>1.5641148848494289E-2</v>
      </c>
      <c r="AI129">
        <f t="shared" si="19"/>
        <v>6.7412755496124264E-3</v>
      </c>
      <c r="AJ129">
        <f t="shared" si="19"/>
        <v>7.4462149176756892E-2</v>
      </c>
      <c r="AK129">
        <f t="shared" si="19"/>
        <v>0</v>
      </c>
      <c r="AL129">
        <f t="shared" si="19"/>
        <v>7.5625150357466267E-2</v>
      </c>
      <c r="AM129">
        <f t="shared" si="19"/>
        <v>4.5023069461098157E-3</v>
      </c>
      <c r="AN129">
        <f t="shared" si="19"/>
        <v>0</v>
      </c>
      <c r="AO129">
        <f t="shared" si="19"/>
        <v>3.9220708579365028E-3</v>
      </c>
      <c r="AP129">
        <f>SUM(AP127:AP128)</f>
        <v>10644.30745815155</v>
      </c>
      <c r="AQ129">
        <f t="shared" ref="AQ129:AU129" si="23">SUM(AQ127:AQ128)</f>
        <v>3326.8181019340486</v>
      </c>
      <c r="AR129">
        <f t="shared" si="23"/>
        <v>0</v>
      </c>
      <c r="AS129">
        <f t="shared" si="23"/>
        <v>24821.643253246846</v>
      </c>
      <c r="AT129">
        <f t="shared" si="23"/>
        <v>39996.139915786429</v>
      </c>
      <c r="AU129">
        <f t="shared" si="23"/>
        <v>23690.674414658086</v>
      </c>
    </row>
    <row r="132" spans="3:47" x14ac:dyDescent="0.25">
      <c r="F132" s="67"/>
      <c r="K132" s="67"/>
    </row>
    <row r="133" spans="3:47" x14ac:dyDescent="0.25">
      <c r="E133" s="67"/>
    </row>
    <row r="138" spans="3:47" x14ac:dyDescent="0.25">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c r="AD138" s="126"/>
      <c r="AE138" s="126"/>
      <c r="AF138" s="126"/>
      <c r="AG138" s="126"/>
      <c r="AH138" s="126"/>
      <c r="AI138" s="126"/>
      <c r="AJ138" s="126"/>
      <c r="AK138" s="126"/>
      <c r="AL138" s="126"/>
      <c r="AM138" s="126"/>
      <c r="AN138" s="126"/>
      <c r="AO138" s="126"/>
      <c r="AP138" s="126"/>
      <c r="AQ138" s="126"/>
      <c r="AR138" s="126"/>
      <c r="AS138" s="126"/>
    </row>
    <row r="139" spans="3:47" x14ac:dyDescent="0.25">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c r="AD139" s="126"/>
      <c r="AE139" s="126"/>
      <c r="AF139" s="126"/>
      <c r="AG139" s="126"/>
      <c r="AH139" s="126"/>
      <c r="AI139" s="126"/>
      <c r="AJ139" s="126"/>
      <c r="AK139" s="126"/>
      <c r="AL139" s="126"/>
      <c r="AM139" s="126"/>
      <c r="AN139" s="126"/>
      <c r="AO139" s="126"/>
      <c r="AP139" s="126"/>
      <c r="AQ139" s="126"/>
      <c r="AR139" s="126"/>
      <c r="AS139" s="126"/>
    </row>
  </sheetData>
  <sheetProtection sheet="1" objects="1" scenarios="1"/>
  <mergeCells count="3">
    <mergeCell ref="A5:A41"/>
    <mergeCell ref="A42:A78"/>
    <mergeCell ref="A79:A1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6272-7FDA-4341-A02C-98322B175F09}">
  <dimension ref="A1:AW129"/>
  <sheetViews>
    <sheetView topLeftCell="A112" workbookViewId="0">
      <selection activeCell="F120" sqref="F120"/>
    </sheetView>
  </sheetViews>
  <sheetFormatPr baseColWidth="10" defaultColWidth="9.140625" defaultRowHeight="15" x14ac:dyDescent="0.25"/>
  <cols>
    <col min="49" max="49" width="11" bestFit="1" customWidth="1"/>
  </cols>
  <sheetData>
    <row r="1" spans="1:49"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10038.350601637751</v>
      </c>
      <c r="F5">
        <v>33432.340489151982</v>
      </c>
      <c r="G5">
        <v>2.039762792875853</v>
      </c>
      <c r="H5">
        <v>0</v>
      </c>
      <c r="I5">
        <v>0</v>
      </c>
      <c r="J5">
        <v>72.896500312202235</v>
      </c>
      <c r="K5">
        <v>6.4176174054671534E-3</v>
      </c>
      <c r="L5">
        <v>7.4136781702565866</v>
      </c>
      <c r="M5">
        <v>58.899529381556341</v>
      </c>
      <c r="N5">
        <v>0</v>
      </c>
      <c r="O5">
        <v>0</v>
      </c>
      <c r="P5">
        <v>1109.9178031530639</v>
      </c>
      <c r="Q5">
        <v>1293.6565376029739</v>
      </c>
      <c r="R5">
        <v>3.531596708923352E-2</v>
      </c>
      <c r="S5">
        <v>0</v>
      </c>
      <c r="T5">
        <v>7.8777552634661158E-2</v>
      </c>
      <c r="U5">
        <v>0</v>
      </c>
      <c r="V5">
        <v>0</v>
      </c>
      <c r="W5">
        <v>693.82351026950528</v>
      </c>
      <c r="X5">
        <v>157.9419623216267</v>
      </c>
      <c r="Y5">
        <v>0</v>
      </c>
      <c r="Z5">
        <v>7.8042350450081704E-2</v>
      </c>
      <c r="AA5">
        <v>0.1144742454776649</v>
      </c>
      <c r="AB5">
        <v>12.45620491567677</v>
      </c>
      <c r="AC5">
        <v>2.2236936320694602E-2</v>
      </c>
      <c r="AD5">
        <v>0.53954164803396942</v>
      </c>
      <c r="AE5">
        <v>1.167508710007793</v>
      </c>
      <c r="AF5">
        <v>9.0300145884867136E-3</v>
      </c>
      <c r="AG5">
        <v>0</v>
      </c>
      <c r="AH5">
        <v>1.056773369780923</v>
      </c>
      <c r="AI5">
        <v>1.363414814981263</v>
      </c>
      <c r="AJ5">
        <v>12.27952701052334</v>
      </c>
      <c r="AK5">
        <v>0</v>
      </c>
      <c r="AL5">
        <v>7.9027512222270224E-2</v>
      </c>
      <c r="AM5">
        <v>3.9596293649428018</v>
      </c>
      <c r="AN5">
        <v>0</v>
      </c>
      <c r="AO5">
        <v>11.925623904661419</v>
      </c>
      <c r="AP5">
        <f>AME_2040!AP5</f>
        <v>20868.452789400431</v>
      </c>
      <c r="AQ5">
        <f>AME_2040!AQ5</f>
        <v>0</v>
      </c>
      <c r="AR5">
        <f>AME_2040!AR5</f>
        <v>1920.6827956099091</v>
      </c>
      <c r="AS5">
        <f>AME_2040!AS5</f>
        <v>18884.235130281129</v>
      </c>
      <c r="AT5">
        <f>AME_2040!AT5</f>
        <v>88585.82263602005</v>
      </c>
      <c r="AU5">
        <f>AME_2040!AU5</f>
        <v>0</v>
      </c>
      <c r="AW5">
        <f>(K5+L5)/$AQ$119</f>
        <v>1.887449027751296E-4</v>
      </c>
    </row>
    <row r="6" spans="1:49" x14ac:dyDescent="0.25">
      <c r="A6" s="146"/>
      <c r="B6" s="1" t="s">
        <v>4</v>
      </c>
      <c r="C6" s="1" t="s">
        <v>4</v>
      </c>
      <c r="D6" s="1" t="s">
        <v>41</v>
      </c>
      <c r="E6">
        <v>5369.6101608524878</v>
      </c>
      <c r="F6">
        <v>14336.519591865799</v>
      </c>
      <c r="G6">
        <v>133.62724163341241</v>
      </c>
      <c r="H6">
        <v>1.3396650031359769</v>
      </c>
      <c r="I6">
        <v>47.335110436883042</v>
      </c>
      <c r="J6">
        <v>340.91721470060611</v>
      </c>
      <c r="K6">
        <v>5.2172117518774631E-2</v>
      </c>
      <c r="L6">
        <v>794.86892456801831</v>
      </c>
      <c r="M6">
        <v>1043.9234120844781</v>
      </c>
      <c r="N6">
        <v>98.612317662407321</v>
      </c>
      <c r="O6">
        <v>1.6913787712806772E-2</v>
      </c>
      <c r="P6">
        <v>903.06666255922687</v>
      </c>
      <c r="Q6">
        <v>508.85629894807448</v>
      </c>
      <c r="R6">
        <v>21.936508644538989</v>
      </c>
      <c r="S6">
        <v>0</v>
      </c>
      <c r="T6">
        <v>66.829417242294241</v>
      </c>
      <c r="U6">
        <v>27.822005765959101</v>
      </c>
      <c r="V6">
        <v>158.1451434253801</v>
      </c>
      <c r="W6">
        <v>14087.649499081041</v>
      </c>
      <c r="X6">
        <v>4016.7561575522968</v>
      </c>
      <c r="Y6">
        <v>2.5780807250417721E-2</v>
      </c>
      <c r="Z6">
        <v>79.228652571990338</v>
      </c>
      <c r="AA6">
        <v>12.33713586000508</v>
      </c>
      <c r="AB6">
        <v>6.512487410662688</v>
      </c>
      <c r="AC6">
        <v>0.70502123263307137</v>
      </c>
      <c r="AD6">
        <v>6.9028571259126403</v>
      </c>
      <c r="AE6">
        <v>6.2680383874598311</v>
      </c>
      <c r="AF6">
        <v>5.8321464905731959E-4</v>
      </c>
      <c r="AG6">
        <v>0</v>
      </c>
      <c r="AH6">
        <v>0.10437509772608319</v>
      </c>
      <c r="AI6">
        <v>1.310571934179843</v>
      </c>
      <c r="AJ6">
        <v>26.936800607754812</v>
      </c>
      <c r="AK6">
        <v>0</v>
      </c>
      <c r="AL6">
        <v>0.1738101574297562</v>
      </c>
      <c r="AM6">
        <v>15.00276366671253</v>
      </c>
      <c r="AN6">
        <v>0</v>
      </c>
      <c r="AO6">
        <v>25.507378711559351</v>
      </c>
      <c r="AP6">
        <f>AME_2040!AP6</f>
        <v>74780.63438364485</v>
      </c>
      <c r="AQ6">
        <f>AME_2040!AQ6</f>
        <v>338.19430723535459</v>
      </c>
      <c r="AR6">
        <f>AME_2040!AR6</f>
        <v>0</v>
      </c>
      <c r="AS6">
        <f>AME_2040!AS6</f>
        <v>63144.515201181574</v>
      </c>
      <c r="AT6">
        <f>AME_2040!AT6</f>
        <v>180402.244566779</v>
      </c>
      <c r="AU6">
        <f>AME_2040!AU6</f>
        <v>0</v>
      </c>
      <c r="AW6">
        <f t="shared" ref="AW6:AW10" si="0">(K6+L6)/$AQ$119</f>
        <v>2.0220400032744768E-2</v>
      </c>
    </row>
    <row r="7" spans="1:49" x14ac:dyDescent="0.25">
      <c r="A7" s="146"/>
      <c r="B7" s="1" t="s">
        <v>5</v>
      </c>
      <c r="C7" s="1" t="s">
        <v>5</v>
      </c>
      <c r="D7" s="1" t="s">
        <v>42</v>
      </c>
      <c r="E7">
        <v>124.7007250463902</v>
      </c>
      <c r="F7">
        <v>74.626207871777638</v>
      </c>
      <c r="G7">
        <v>609.18560672817057</v>
      </c>
      <c r="H7">
        <v>1.225630935973399</v>
      </c>
      <c r="I7">
        <v>7.3429546260111618</v>
      </c>
      <c r="J7">
        <v>8.8721495340329035</v>
      </c>
      <c r="K7">
        <v>7.799905531271926E-3</v>
      </c>
      <c r="L7">
        <v>11.69240003031306</v>
      </c>
      <c r="M7">
        <v>10.555130253293971</v>
      </c>
      <c r="N7">
        <v>1.0828922997321411</v>
      </c>
      <c r="O7">
        <v>0.32187548748504902</v>
      </c>
      <c r="P7">
        <v>560.85989009234027</v>
      </c>
      <c r="Q7">
        <v>74.69854284758874</v>
      </c>
      <c r="R7">
        <v>5.796767355342098E-2</v>
      </c>
      <c r="S7">
        <v>0</v>
      </c>
      <c r="T7">
        <v>9.8905475713839817</v>
      </c>
      <c r="U7">
        <v>5.9908001527107819</v>
      </c>
      <c r="V7">
        <v>18.193430146424781</v>
      </c>
      <c r="W7">
        <v>911.64975805132497</v>
      </c>
      <c r="X7">
        <v>354.6591651678275</v>
      </c>
      <c r="Y7">
        <v>1.4767666233720159E-4</v>
      </c>
      <c r="Z7">
        <v>0.50929725832876127</v>
      </c>
      <c r="AA7">
        <v>0.1807263249029521</v>
      </c>
      <c r="AB7">
        <v>0.56585749885563663</v>
      </c>
      <c r="AC7">
        <v>2.3705005341331819E-4</v>
      </c>
      <c r="AD7">
        <v>1.2817027404813601E-3</v>
      </c>
      <c r="AE7">
        <v>5.4948261040931494E-3</v>
      </c>
      <c r="AF7">
        <v>2.249329823717168E-4</v>
      </c>
      <c r="AG7">
        <v>2.9826535350878351E-6</v>
      </c>
      <c r="AH7">
        <v>1.439671685386738E-2</v>
      </c>
      <c r="AI7">
        <v>4.8600431442256248E-4</v>
      </c>
      <c r="AJ7">
        <v>5.1353707430221753</v>
      </c>
      <c r="AK7">
        <v>0</v>
      </c>
      <c r="AL7">
        <v>3.3090464366427048E-2</v>
      </c>
      <c r="AM7">
        <v>8.8284356881857207</v>
      </c>
      <c r="AN7">
        <v>0</v>
      </c>
      <c r="AO7">
        <v>5.2033929545798651E-3</v>
      </c>
      <c r="AP7">
        <f>AME_2040!AP7</f>
        <v>22840.669181199999</v>
      </c>
      <c r="AQ7">
        <f>AME_2040!AQ7</f>
        <v>0</v>
      </c>
      <c r="AR7">
        <f>AME_2040!AR7</f>
        <v>14643.287059499997</v>
      </c>
      <c r="AS7">
        <f>AME_2040!AS7</f>
        <v>61693.842441439068</v>
      </c>
      <c r="AT7">
        <f>AME_2040!AT7</f>
        <v>101978.6924098239</v>
      </c>
      <c r="AU7">
        <f>AME_2040!AU7</f>
        <v>0</v>
      </c>
      <c r="AW7">
        <f t="shared" si="0"/>
        <v>2.9761786943674088E-4</v>
      </c>
    </row>
    <row r="8" spans="1:49" x14ac:dyDescent="0.25">
      <c r="A8" s="146"/>
      <c r="B8" s="1" t="s">
        <v>6</v>
      </c>
      <c r="C8" s="1" t="s">
        <v>6</v>
      </c>
      <c r="D8" s="1" t="s">
        <v>43</v>
      </c>
      <c r="E8">
        <v>66.35756698662631</v>
      </c>
      <c r="F8">
        <v>246.4164218728057</v>
      </c>
      <c r="G8">
        <v>578.72295894200408</v>
      </c>
      <c r="H8">
        <v>56.185017865384587</v>
      </c>
      <c r="I8">
        <v>7.0404208864739717</v>
      </c>
      <c r="J8">
        <v>21.759453185464679</v>
      </c>
      <c r="K8">
        <v>6.1572766222572634E-4</v>
      </c>
      <c r="L8">
        <v>226.61160807837359</v>
      </c>
      <c r="M8">
        <v>83.188971893409246</v>
      </c>
      <c r="N8">
        <v>1.2643349750952531</v>
      </c>
      <c r="O8">
        <v>8.1990348828913165E-2</v>
      </c>
      <c r="P8">
        <v>344.06896635441569</v>
      </c>
      <c r="Q8">
        <v>184.12731653658449</v>
      </c>
      <c r="R8">
        <v>3.7464353034114E-3</v>
      </c>
      <c r="S8">
        <v>0</v>
      </c>
      <c r="T8">
        <v>6.0093173253350427</v>
      </c>
      <c r="U8">
        <v>9.8597921967095603E-2</v>
      </c>
      <c r="V8">
        <v>0.31794430085329739</v>
      </c>
      <c r="W8">
        <v>327.63573504992189</v>
      </c>
      <c r="X8">
        <v>170.2474370605087</v>
      </c>
      <c r="Y8">
        <v>2.6808534170951102E-3</v>
      </c>
      <c r="Z8">
        <v>16.927578472892609</v>
      </c>
      <c r="AA8">
        <v>1.538531359143205</v>
      </c>
      <c r="AB8">
        <v>0.13258166587950751</v>
      </c>
      <c r="AC8">
        <v>1.145809134603226E-2</v>
      </c>
      <c r="AD8">
        <v>0.1454017313053475</v>
      </c>
      <c r="AE8">
        <v>0.1368779070456474</v>
      </c>
      <c r="AF8">
        <v>2.1745004059916471E-4</v>
      </c>
      <c r="AG8">
        <v>0</v>
      </c>
      <c r="AH8">
        <v>1.1542808572442939E-3</v>
      </c>
      <c r="AI8">
        <v>2.0777592159296331E-2</v>
      </c>
      <c r="AJ8">
        <v>9.5794971452433937E-4</v>
      </c>
      <c r="AK8">
        <v>0</v>
      </c>
      <c r="AL8">
        <v>1.8132226275716289E-5</v>
      </c>
      <c r="AM8">
        <v>3.5454418002513042</v>
      </c>
      <c r="AN8">
        <v>0</v>
      </c>
      <c r="AO8">
        <v>0.26408895026925622</v>
      </c>
      <c r="AP8">
        <f>AME_2040!AP8</f>
        <v>0</v>
      </c>
      <c r="AQ8">
        <f>AME_2040!AQ8</f>
        <v>0</v>
      </c>
      <c r="AR8">
        <f>AME_2040!AR8</f>
        <v>0</v>
      </c>
      <c r="AS8">
        <f>AME_2040!AS8</f>
        <v>3339.7659416551251</v>
      </c>
      <c r="AT8">
        <f>AME_2040!AT8</f>
        <v>5682.6321296386895</v>
      </c>
      <c r="AU8">
        <f>AME_2040!AU8</f>
        <v>0</v>
      </c>
      <c r="AW8">
        <f t="shared" si="0"/>
        <v>5.7643328838215494E-3</v>
      </c>
    </row>
    <row r="9" spans="1:49" x14ac:dyDescent="0.25">
      <c r="A9" s="146"/>
      <c r="B9" s="1" t="s">
        <v>7</v>
      </c>
      <c r="C9" s="1" t="s">
        <v>7</v>
      </c>
      <c r="D9" s="1" t="s">
        <v>44</v>
      </c>
      <c r="E9">
        <v>73.682077674773865</v>
      </c>
      <c r="F9">
        <v>41.52064341371085</v>
      </c>
      <c r="G9">
        <v>117.06887229580219</v>
      </c>
      <c r="H9">
        <v>43.21824312242682</v>
      </c>
      <c r="I9">
        <v>2865.1083775822822</v>
      </c>
      <c r="J9">
        <v>20.503565995155629</v>
      </c>
      <c r="K9">
        <v>5.5355148328163857E-2</v>
      </c>
      <c r="L9">
        <v>17.842787477593529</v>
      </c>
      <c r="M9">
        <v>43.898938837221891</v>
      </c>
      <c r="N9">
        <v>52.124179215905649</v>
      </c>
      <c r="O9">
        <v>227.95130511596679</v>
      </c>
      <c r="P9">
        <v>514.41667321297325</v>
      </c>
      <c r="Q9">
        <v>16544.860860997142</v>
      </c>
      <c r="R9">
        <v>1.360991620853021E-2</v>
      </c>
      <c r="S9">
        <v>0</v>
      </c>
      <c r="T9">
        <v>42.285552761521402</v>
      </c>
      <c r="U9">
        <v>4.0538175111803074</v>
      </c>
      <c r="V9">
        <v>6.7777401525431482E-3</v>
      </c>
      <c r="W9">
        <v>258.79206430965331</v>
      </c>
      <c r="X9">
        <v>302.81282350276769</v>
      </c>
      <c r="Y9">
        <v>2.0680203204516742E-2</v>
      </c>
      <c r="Z9">
        <v>11.126770628921641</v>
      </c>
      <c r="AA9">
        <v>0.2768488518318582</v>
      </c>
      <c r="AB9">
        <v>39.644819257936838</v>
      </c>
      <c r="AC9">
        <v>1.348769002814245E-2</v>
      </c>
      <c r="AD9">
        <v>0.1118184397331579</v>
      </c>
      <c r="AE9">
        <v>0.92428333648872574</v>
      </c>
      <c r="AF9">
        <v>0.19607041141977519</v>
      </c>
      <c r="AG9">
        <v>5.1547130397497484E-4</v>
      </c>
      <c r="AH9">
        <v>10.404678455219161</v>
      </c>
      <c r="AI9">
        <v>3.2190706844561247E-2</v>
      </c>
      <c r="AJ9">
        <v>552.14721831304473</v>
      </c>
      <c r="AK9">
        <v>0</v>
      </c>
      <c r="AL9">
        <v>3.5518064274662211</v>
      </c>
      <c r="AM9">
        <v>119.52677635567601</v>
      </c>
      <c r="AN9">
        <v>0</v>
      </c>
      <c r="AO9">
        <v>1.5194378271791971</v>
      </c>
      <c r="AP9">
        <f>AME_2040!AP9</f>
        <v>1681.23897102208</v>
      </c>
      <c r="AQ9">
        <f>AME_2040!AQ9</f>
        <v>0</v>
      </c>
      <c r="AR9">
        <f>AME_2040!AR9</f>
        <v>0.36356598389589989</v>
      </c>
      <c r="AS9">
        <f>AME_2040!AS9</f>
        <v>3286.4062093040811</v>
      </c>
      <c r="AT9">
        <f>AME_2040!AT9</f>
        <v>26877.722674517121</v>
      </c>
      <c r="AU9">
        <f>AME_2040!AU9</f>
        <v>0</v>
      </c>
      <c r="AW9">
        <f t="shared" si="0"/>
        <v>4.5527487602008452E-4</v>
      </c>
    </row>
    <row r="10" spans="1:49" x14ac:dyDescent="0.25">
      <c r="A10" s="146"/>
      <c r="B10" s="1" t="s">
        <v>8</v>
      </c>
      <c r="C10" s="1" t="s">
        <v>8</v>
      </c>
      <c r="D10" s="1" t="s">
        <v>45</v>
      </c>
      <c r="E10">
        <v>370.34007698727561</v>
      </c>
      <c r="F10">
        <v>725.6545194975954</v>
      </c>
      <c r="G10">
        <v>77.239275971499993</v>
      </c>
      <c r="H10">
        <v>28.641730196527401</v>
      </c>
      <c r="I10">
        <v>75.316732284558697</v>
      </c>
      <c r="J10">
        <v>5345.1611055632247</v>
      </c>
      <c r="K10">
        <v>1.038825272649877</v>
      </c>
      <c r="L10">
        <v>173.52604188726249</v>
      </c>
      <c r="M10">
        <v>1480.5654641624881</v>
      </c>
      <c r="N10">
        <v>11.52140804590044</v>
      </c>
      <c r="O10">
        <v>9.528822832891418</v>
      </c>
      <c r="P10">
        <v>933.57053841744141</v>
      </c>
      <c r="Q10">
        <v>441.84867046496879</v>
      </c>
      <c r="R10">
        <v>1.553400397677938</v>
      </c>
      <c r="S10">
        <v>0</v>
      </c>
      <c r="T10">
        <v>32.501760349804997</v>
      </c>
      <c r="U10">
        <v>11.545575724797899</v>
      </c>
      <c r="V10">
        <v>15.773807222775771</v>
      </c>
      <c r="W10">
        <v>12080.2989519617</v>
      </c>
      <c r="X10">
        <v>3560.0684531902921</v>
      </c>
      <c r="Y10">
        <v>1.777644290472255E-2</v>
      </c>
      <c r="Z10">
        <v>108.823118606145</v>
      </c>
      <c r="AA10">
        <v>2.4461923211600221</v>
      </c>
      <c r="AB10">
        <v>30.643150206090521</v>
      </c>
      <c r="AC10">
        <v>2.1121918718469222E-2</v>
      </c>
      <c r="AD10">
        <v>0.15743738543087449</v>
      </c>
      <c r="AE10">
        <v>0.64594036129970145</v>
      </c>
      <c r="AF10">
        <v>8.8781721282794268E-2</v>
      </c>
      <c r="AG10">
        <v>1.2519382935866909E-4</v>
      </c>
      <c r="AH10">
        <v>2.976494750624457</v>
      </c>
      <c r="AI10">
        <v>4.5647896884898509E-2</v>
      </c>
      <c r="AJ10">
        <v>4.4105237005079161</v>
      </c>
      <c r="AK10">
        <v>0</v>
      </c>
      <c r="AL10">
        <v>2.897528844063256E-2</v>
      </c>
      <c r="AM10">
        <v>69.319592510000149</v>
      </c>
      <c r="AN10">
        <v>0</v>
      </c>
      <c r="AO10">
        <v>1.07774382419097</v>
      </c>
      <c r="AP10">
        <f>AME_2040!AP10</f>
        <v>7455.2313743193117</v>
      </c>
      <c r="AQ10">
        <f>AME_2040!AQ10</f>
        <v>0</v>
      </c>
      <c r="AR10">
        <f>AME_2040!AR10</f>
        <v>17157.049317000001</v>
      </c>
      <c r="AS10">
        <f>AME_2040!AS10</f>
        <v>10768.347929335871</v>
      </c>
      <c r="AT10">
        <f>AME_2040!AT10</f>
        <v>60977.026403214033</v>
      </c>
      <c r="AU10">
        <f>AME_2040!AU10</f>
        <v>0</v>
      </c>
      <c r="AW10">
        <f t="shared" si="0"/>
        <v>4.4404047903042641E-3</v>
      </c>
    </row>
    <row r="11" spans="1:49" x14ac:dyDescent="0.25">
      <c r="A11" s="146"/>
      <c r="B11" s="63" t="s">
        <v>9</v>
      </c>
      <c r="C11" s="63" t="s">
        <v>9</v>
      </c>
      <c r="D11" s="63" t="s">
        <v>46</v>
      </c>
      <c r="E11">
        <v>179.649978991903</v>
      </c>
      <c r="F11">
        <v>33.406700649127117</v>
      </c>
      <c r="G11">
        <v>0</v>
      </c>
      <c r="H11">
        <v>5.5086122211050831E-2</v>
      </c>
      <c r="I11">
        <v>0.19953209873812491</v>
      </c>
      <c r="J11">
        <v>0.16154845019129049</v>
      </c>
      <c r="K11">
        <v>0</v>
      </c>
      <c r="L11">
        <v>0.20445520124181579</v>
      </c>
      <c r="M11">
        <v>4.1283071085929546</v>
      </c>
      <c r="N11">
        <v>0</v>
      </c>
      <c r="O11">
        <v>0.50675881131003686</v>
      </c>
      <c r="P11">
        <v>0.96477751917126964</v>
      </c>
      <c r="Q11">
        <v>1.232379779875425</v>
      </c>
      <c r="R11">
        <v>1.3974141802722791E-4</v>
      </c>
      <c r="S11">
        <v>0</v>
      </c>
      <c r="T11">
        <v>9.1823639875058996E-2</v>
      </c>
      <c r="U11">
        <v>0</v>
      </c>
      <c r="V11">
        <v>0</v>
      </c>
      <c r="W11">
        <v>1.097019110612621</v>
      </c>
      <c r="X11">
        <v>4.2342098766189622</v>
      </c>
      <c r="Y11">
        <v>0</v>
      </c>
      <c r="Z11">
        <v>3.4080595681011211E-2</v>
      </c>
      <c r="AA11">
        <v>3.173334936859461E-3</v>
      </c>
      <c r="AB11">
        <v>2.4561299524978359</v>
      </c>
      <c r="AC11">
        <v>1.061549879246414E-2</v>
      </c>
      <c r="AD11">
        <v>6.2706912281364657E-2</v>
      </c>
      <c r="AE11">
        <v>0.49602365382006131</v>
      </c>
      <c r="AF11">
        <v>0.1237114508656437</v>
      </c>
      <c r="AG11">
        <v>0</v>
      </c>
      <c r="AH11">
        <v>1.7787891228402719</v>
      </c>
      <c r="AI11">
        <v>2.7423626158760012E-2</v>
      </c>
      <c r="AJ11">
        <v>3.1262415191736582E-5</v>
      </c>
      <c r="AK11">
        <v>0</v>
      </c>
      <c r="AL11">
        <v>0</v>
      </c>
      <c r="AM11">
        <v>1.168714492610284E-2</v>
      </c>
      <c r="AN11">
        <v>0</v>
      </c>
      <c r="AO11">
        <v>0.22994931036769281</v>
      </c>
      <c r="AP11">
        <f>AME_2040!AP11</f>
        <v>25.77680616165058</v>
      </c>
      <c r="AQ11">
        <f>AME_2040!AQ11</f>
        <v>45.978683303186592</v>
      </c>
      <c r="AR11">
        <f>AME_2040!AR11</f>
        <v>0</v>
      </c>
      <c r="AS11">
        <f>AME_2040!AS11</f>
        <v>249.73539219838321</v>
      </c>
      <c r="AT11">
        <f>AME_2040!AT11</f>
        <v>552.65792062969047</v>
      </c>
      <c r="AU11">
        <f>AME_2040!AU11</f>
        <v>0</v>
      </c>
      <c r="AW11" s="64">
        <f>K127</f>
        <v>7.3561296757528385E-3</v>
      </c>
    </row>
    <row r="12" spans="1:49" x14ac:dyDescent="0.25">
      <c r="A12" s="146"/>
      <c r="B12" s="63" t="s">
        <v>10</v>
      </c>
      <c r="C12" s="63" t="s">
        <v>10</v>
      </c>
      <c r="D12" s="63" t="s">
        <v>47</v>
      </c>
      <c r="E12">
        <v>480.0295305918055</v>
      </c>
      <c r="F12">
        <v>285.16686286048889</v>
      </c>
      <c r="G12">
        <v>62.899083671132132</v>
      </c>
      <c r="H12">
        <v>19.252374753286539</v>
      </c>
      <c r="I12">
        <v>36.560177900113658</v>
      </c>
      <c r="J12">
        <v>71.149164595023663</v>
      </c>
      <c r="K12">
        <v>1.650744474915816</v>
      </c>
      <c r="L12">
        <v>319.46141051434529</v>
      </c>
      <c r="M12">
        <v>1417.155116403962</v>
      </c>
      <c r="N12">
        <v>30.85313671718659</v>
      </c>
      <c r="O12">
        <v>61.049290604436329</v>
      </c>
      <c r="P12">
        <v>378.83640961507717</v>
      </c>
      <c r="Q12">
        <v>455.61520984059621</v>
      </c>
      <c r="R12">
        <v>1.7807882395274079</v>
      </c>
      <c r="S12">
        <v>0</v>
      </c>
      <c r="T12">
        <v>1.058748698385731</v>
      </c>
      <c r="U12">
        <v>2.0736682410757412</v>
      </c>
      <c r="V12">
        <v>11.088601008876211</v>
      </c>
      <c r="W12">
        <v>556.87059013822295</v>
      </c>
      <c r="X12">
        <v>1423.109520882344</v>
      </c>
      <c r="Y12">
        <v>0.1079050551049774</v>
      </c>
      <c r="Z12">
        <v>5.3195071815791213</v>
      </c>
      <c r="AA12">
        <v>4.9632464773606859</v>
      </c>
      <c r="AB12">
        <v>54.153951482810463</v>
      </c>
      <c r="AC12">
        <v>0.49163823644225141</v>
      </c>
      <c r="AD12">
        <v>3.207706583329232</v>
      </c>
      <c r="AE12">
        <v>6.0323374069302877</v>
      </c>
      <c r="AF12">
        <v>0.25642972447390522</v>
      </c>
      <c r="AG12">
        <v>6.6132846418221099E-4</v>
      </c>
      <c r="AH12">
        <v>10.68300368116855</v>
      </c>
      <c r="AI12">
        <v>0.59137764826599082</v>
      </c>
      <c r="AJ12">
        <v>590.19661613133678</v>
      </c>
      <c r="AK12">
        <v>0</v>
      </c>
      <c r="AL12">
        <v>3.7966096158888178</v>
      </c>
      <c r="AM12">
        <v>55.215794983664992</v>
      </c>
      <c r="AN12">
        <v>0</v>
      </c>
      <c r="AO12">
        <v>10.44885650609975</v>
      </c>
      <c r="AP12">
        <f>AME_2040!AP12</f>
        <v>6660.7112798640001</v>
      </c>
      <c r="AQ12">
        <f>AME_2040!AQ12</f>
        <v>1806.3513263519999</v>
      </c>
      <c r="AR12">
        <f>AME_2040!AR12</f>
        <v>0</v>
      </c>
      <c r="AS12">
        <f>AME_2040!AS12</f>
        <v>24571.907861048461</v>
      </c>
      <c r="AT12">
        <f>AME_2040!AT12</f>
        <v>39400.096539058177</v>
      </c>
      <c r="AU12">
        <f>AME_2040!AU12</f>
        <v>0</v>
      </c>
      <c r="AW12" s="64">
        <f>AW11</f>
        <v>7.3561296757528385E-3</v>
      </c>
    </row>
    <row r="13" spans="1:49" x14ac:dyDescent="0.25">
      <c r="A13" s="146"/>
      <c r="B13" s="1" t="s">
        <v>11</v>
      </c>
      <c r="C13" s="1" t="s">
        <v>11</v>
      </c>
      <c r="D13" s="1" t="s">
        <v>48</v>
      </c>
      <c r="E13">
        <v>237.1895187929631</v>
      </c>
      <c r="F13">
        <v>1029.209793752161</v>
      </c>
      <c r="G13">
        <v>11429.79047328538</v>
      </c>
      <c r="H13">
        <v>79.296725220361182</v>
      </c>
      <c r="I13">
        <v>78.508396902595166</v>
      </c>
      <c r="J13">
        <v>540.54882100183374</v>
      </c>
      <c r="K13">
        <v>0.78289501936384376</v>
      </c>
      <c r="L13">
        <v>724.83974259628383</v>
      </c>
      <c r="M13">
        <v>10945.84856461844</v>
      </c>
      <c r="N13">
        <v>94.562695795755076</v>
      </c>
      <c r="O13">
        <v>32.122811028167291</v>
      </c>
      <c r="P13">
        <v>5018.2210698991412</v>
      </c>
      <c r="Q13">
        <v>4283.4732444009014</v>
      </c>
      <c r="R13">
        <v>19.678883649219369</v>
      </c>
      <c r="S13">
        <v>0</v>
      </c>
      <c r="T13">
        <v>196.89870149701881</v>
      </c>
      <c r="U13">
        <v>17.262923903127</v>
      </c>
      <c r="V13">
        <v>0</v>
      </c>
      <c r="W13">
        <v>1525.0845200868241</v>
      </c>
      <c r="X13">
        <v>258.74464646576439</v>
      </c>
      <c r="Y13">
        <v>5.7463055171394592E-2</v>
      </c>
      <c r="Z13">
        <v>77.760500251960011</v>
      </c>
      <c r="AA13">
        <v>15.1643740517474</v>
      </c>
      <c r="AB13">
        <v>38.095188007801802</v>
      </c>
      <c r="AC13">
        <v>1.7532042000672421</v>
      </c>
      <c r="AD13">
        <v>11.535203381431581</v>
      </c>
      <c r="AE13">
        <v>17.354542668856691</v>
      </c>
      <c r="AF13">
        <v>1.1700033806300639E-2</v>
      </c>
      <c r="AG13">
        <v>0</v>
      </c>
      <c r="AH13">
        <v>0.59705192303790922</v>
      </c>
      <c r="AI13">
        <v>3.2205857632488648</v>
      </c>
      <c r="AJ13">
        <v>530.17100705977975</v>
      </c>
      <c r="AK13">
        <v>0</v>
      </c>
      <c r="AL13">
        <v>3.4104252907616912</v>
      </c>
      <c r="AM13">
        <v>48.643689107638252</v>
      </c>
      <c r="AN13">
        <v>0</v>
      </c>
      <c r="AO13">
        <v>58.6200034524784</v>
      </c>
      <c r="AP13">
        <f>AME_2040!AP13</f>
        <v>2704.1896132094498</v>
      </c>
      <c r="AQ13">
        <f>AME_2040!AQ13</f>
        <v>39709.048445317487</v>
      </c>
      <c r="AR13">
        <f>AME_2040!AR13</f>
        <v>0</v>
      </c>
      <c r="AS13">
        <f>AME_2040!AS13</f>
        <v>24384.256399467238</v>
      </c>
      <c r="AT13">
        <f>AME_2040!AT13</f>
        <v>104115.9538241573</v>
      </c>
      <c r="AU13">
        <f>AME_2040!AU13</f>
        <v>0</v>
      </c>
      <c r="AW13">
        <f>(K13+L13)/$AQ$119</f>
        <v>1.8457655818396319E-2</v>
      </c>
    </row>
    <row r="14" spans="1:49" x14ac:dyDescent="0.25">
      <c r="A14" s="146"/>
      <c r="B14" s="1" t="s">
        <v>12</v>
      </c>
      <c r="C14" s="1">
        <v>10</v>
      </c>
      <c r="D14" s="1" t="s">
        <v>49</v>
      </c>
      <c r="E14">
        <v>34.210238664494419</v>
      </c>
      <c r="F14">
        <v>4.229215976811302</v>
      </c>
      <c r="G14">
        <v>1824.611510753633</v>
      </c>
      <c r="H14">
        <v>0</v>
      </c>
      <c r="I14">
        <v>179.80720536279861</v>
      </c>
      <c r="J14">
        <v>10.378471528787999</v>
      </c>
      <c r="K14">
        <v>4.1911655628236731E-5</v>
      </c>
      <c r="L14">
        <v>14.271507871708151</v>
      </c>
      <c r="M14">
        <v>117.5450234150096</v>
      </c>
      <c r="N14">
        <v>819.07519998926978</v>
      </c>
      <c r="O14">
        <v>0.44338552063574049</v>
      </c>
      <c r="P14">
        <v>4997.4568002516462</v>
      </c>
      <c r="Q14">
        <v>1549.0050401370961</v>
      </c>
      <c r="R14">
        <v>0.81816463927432381</v>
      </c>
      <c r="S14">
        <v>0</v>
      </c>
      <c r="T14">
        <v>4.8580065174299164E-3</v>
      </c>
      <c r="U14">
        <v>0.1406955171621295</v>
      </c>
      <c r="V14">
        <v>5.0797105549048142E-2</v>
      </c>
      <c r="W14">
        <v>371.8657662249243</v>
      </c>
      <c r="X14">
        <v>0.24359787927449331</v>
      </c>
      <c r="Y14">
        <v>2.0031881871474179E-2</v>
      </c>
      <c r="Z14">
        <v>2.1645733986983031</v>
      </c>
      <c r="AA14">
        <v>0.22177504383649349</v>
      </c>
      <c r="AB14">
        <v>5.3044658004114842</v>
      </c>
      <c r="AC14">
        <v>2.014498397842784E-2</v>
      </c>
      <c r="AD14">
        <v>0.16267267823714479</v>
      </c>
      <c r="AE14">
        <v>0.14361705269541611</v>
      </c>
      <c r="AF14">
        <v>7.0066553669283763E-5</v>
      </c>
      <c r="AG14">
        <v>0</v>
      </c>
      <c r="AH14">
        <v>2.2791717037656048E-3</v>
      </c>
      <c r="AI14">
        <v>3.7954577649920683E-2</v>
      </c>
      <c r="AJ14">
        <v>10.1952670800707</v>
      </c>
      <c r="AK14">
        <v>0</v>
      </c>
      <c r="AL14">
        <v>6.5582992279433691E-2</v>
      </c>
      <c r="AM14">
        <v>3.8965633636374827E-2</v>
      </c>
      <c r="AN14">
        <v>0</v>
      </c>
      <c r="AO14">
        <v>0.61919996133044952</v>
      </c>
      <c r="AP14">
        <f>AME_2040!AP14</f>
        <v>6.7855023184723029E-3</v>
      </c>
      <c r="AQ14">
        <f>AME_2040!AQ14</f>
        <v>0</v>
      </c>
      <c r="AR14">
        <f>AME_2040!AR14</f>
        <v>203.46819340903102</v>
      </c>
      <c r="AS14">
        <f>AME_2040!AS14</f>
        <v>15697.630655736381</v>
      </c>
      <c r="AT14">
        <f>AME_2040!AT14</f>
        <v>25844.259755726929</v>
      </c>
      <c r="AU14">
        <f>AME_2040!AU14</f>
        <v>0</v>
      </c>
      <c r="AW14">
        <f t="shared" ref="AW14:AW47" si="1">(K14+L14)/$AQ$119</f>
        <v>3.6302526994198711E-4</v>
      </c>
    </row>
    <row r="15" spans="1:49" x14ac:dyDescent="0.25">
      <c r="A15" s="146"/>
      <c r="B15" s="1" t="s">
        <v>13</v>
      </c>
      <c r="C15" s="1">
        <v>11</v>
      </c>
      <c r="D15" s="1" t="s">
        <v>50</v>
      </c>
      <c r="E15">
        <v>3.1700594684688173E-2</v>
      </c>
      <c r="F15">
        <v>9.7791128601739246</v>
      </c>
      <c r="G15">
        <v>842.26025403774463</v>
      </c>
      <c r="H15">
        <v>12.29627413083178</v>
      </c>
      <c r="I15">
        <v>14.85547545563438</v>
      </c>
      <c r="J15">
        <v>21.364268082340558</v>
      </c>
      <c r="K15">
        <v>0</v>
      </c>
      <c r="L15">
        <v>61.194885457718058</v>
      </c>
      <c r="M15">
        <v>72.648133540859419</v>
      </c>
      <c r="N15">
        <v>37.582259603378724</v>
      </c>
      <c r="O15">
        <v>1294.9033629579969</v>
      </c>
      <c r="P15">
        <v>2632.8038315438098</v>
      </c>
      <c r="Q15">
        <v>1085.8087141394651</v>
      </c>
      <c r="R15">
        <v>4.0504979888792263E-5</v>
      </c>
      <c r="S15">
        <v>0</v>
      </c>
      <c r="T15">
        <v>1.6064929795585859E-4</v>
      </c>
      <c r="U15">
        <v>3.310245744162251</v>
      </c>
      <c r="V15">
        <v>3.2238514239624712E-2</v>
      </c>
      <c r="W15">
        <v>64.99532315616392</v>
      </c>
      <c r="X15">
        <v>0.133468824615984</v>
      </c>
      <c r="Y15">
        <v>2.5906130990952562E-3</v>
      </c>
      <c r="Z15">
        <v>4.8419631156436997</v>
      </c>
      <c r="AA15">
        <v>0.95095468081527756</v>
      </c>
      <c r="AB15">
        <v>3.6794521659364769</v>
      </c>
      <c r="AC15">
        <v>1.8191675958466711E-3</v>
      </c>
      <c r="AD15">
        <v>1.4371272899346249E-2</v>
      </c>
      <c r="AE15">
        <v>1.843959538524239E-2</v>
      </c>
      <c r="AF15">
        <v>3.3283659886256308E-3</v>
      </c>
      <c r="AG15">
        <v>1.206290335930017E-6</v>
      </c>
      <c r="AH15">
        <v>7.6061421673508156E-2</v>
      </c>
      <c r="AI15">
        <v>3.4936483327724808E-3</v>
      </c>
      <c r="AJ15">
        <v>7.4313734424061324E-3</v>
      </c>
      <c r="AK15">
        <v>0</v>
      </c>
      <c r="AL15">
        <v>4.7349081178509671E-5</v>
      </c>
      <c r="AM15">
        <v>1.355667739352605E-2</v>
      </c>
      <c r="AN15">
        <v>0</v>
      </c>
      <c r="AO15">
        <v>5.5321317455001268E-2</v>
      </c>
      <c r="AP15">
        <f>AME_2040!AP15</f>
        <v>1.1064817950100729</v>
      </c>
      <c r="AQ15">
        <f>AME_2040!AQ15</f>
        <v>0</v>
      </c>
      <c r="AR15">
        <f>AME_2040!AR15</f>
        <v>209.83766324979402</v>
      </c>
      <c r="AS15">
        <f>AME_2040!AS15</f>
        <v>8231.5129254492913</v>
      </c>
      <c r="AT15">
        <f>AME_2040!AT15</f>
        <v>14606.125652263219</v>
      </c>
      <c r="AU15">
        <f>AME_2040!AU15</f>
        <v>0</v>
      </c>
      <c r="AW15">
        <f t="shared" si="1"/>
        <v>1.556613692946876E-3</v>
      </c>
    </row>
    <row r="16" spans="1:49" x14ac:dyDescent="0.25">
      <c r="A16" s="146"/>
      <c r="B16" s="1" t="s">
        <v>14</v>
      </c>
      <c r="C16" s="1">
        <v>12</v>
      </c>
      <c r="D16" s="1" t="s">
        <v>51</v>
      </c>
      <c r="E16">
        <v>2385.7557301822981</v>
      </c>
      <c r="F16">
        <v>2390.6426067169418</v>
      </c>
      <c r="G16">
        <v>16206.29280498608</v>
      </c>
      <c r="H16">
        <v>356.94159845507238</v>
      </c>
      <c r="I16">
        <v>2054.8984009002411</v>
      </c>
      <c r="J16">
        <v>1738.618105111867</v>
      </c>
      <c r="K16">
        <v>10.906128003681051</v>
      </c>
      <c r="L16">
        <v>2684.1849666167718</v>
      </c>
      <c r="M16">
        <v>1652.9774594368721</v>
      </c>
      <c r="N16">
        <v>1401.5203159478849</v>
      </c>
      <c r="O16">
        <v>383.36561723071497</v>
      </c>
      <c r="P16">
        <v>53489.252047537877</v>
      </c>
      <c r="Q16">
        <v>33641.891318660259</v>
      </c>
      <c r="R16">
        <v>84.74351516104268</v>
      </c>
      <c r="S16">
        <v>0</v>
      </c>
      <c r="T16">
        <v>154.46704417083819</v>
      </c>
      <c r="U16">
        <v>67.154740184270992</v>
      </c>
      <c r="V16">
        <v>503.84016419411279</v>
      </c>
      <c r="W16">
        <v>9607.3482707128223</v>
      </c>
      <c r="X16">
        <v>6575.4879674628992</v>
      </c>
      <c r="Y16">
        <v>0.26654211648013021</v>
      </c>
      <c r="Z16">
        <v>153.0696742113569</v>
      </c>
      <c r="AA16">
        <v>41.690506545098593</v>
      </c>
      <c r="AB16">
        <v>220.68867574832649</v>
      </c>
      <c r="AC16">
        <v>1.2738488259564249</v>
      </c>
      <c r="AD16">
        <v>10.82327028724592</v>
      </c>
      <c r="AE16">
        <v>11.725406667321661</v>
      </c>
      <c r="AF16">
        <v>0.27879351917278888</v>
      </c>
      <c r="AG16">
        <v>7.4915724338063885E-4</v>
      </c>
      <c r="AH16">
        <v>15.001632717012249</v>
      </c>
      <c r="AI16">
        <v>2.449413934357433</v>
      </c>
      <c r="AJ16">
        <v>333.90811755530189</v>
      </c>
      <c r="AK16">
        <v>0</v>
      </c>
      <c r="AL16">
        <v>2.1491594003566781</v>
      </c>
      <c r="AM16">
        <v>235.9334237976087</v>
      </c>
      <c r="AN16">
        <v>0</v>
      </c>
      <c r="AO16">
        <v>41.165709854772437</v>
      </c>
      <c r="AP16">
        <f>AME_2040!AP16</f>
        <v>23709.275136825188</v>
      </c>
      <c r="AQ16">
        <f>AME_2040!AQ16</f>
        <v>1206.5103399925999</v>
      </c>
      <c r="AR16">
        <f>AME_2040!AR16</f>
        <v>32111.595580947604</v>
      </c>
      <c r="AS16">
        <f>AME_2040!AS16</f>
        <v>216988.52112075489</v>
      </c>
      <c r="AT16">
        <f>AME_2040!AT16</f>
        <v>410476.61590453039</v>
      </c>
      <c r="AU16">
        <f>AME_2040!AU16</f>
        <v>0</v>
      </c>
      <c r="AW16">
        <f t="shared" si="1"/>
        <v>6.8555005377435016E-2</v>
      </c>
    </row>
    <row r="17" spans="1:49" x14ac:dyDescent="0.25">
      <c r="A17" s="146"/>
      <c r="B17" s="1" t="s">
        <v>15</v>
      </c>
      <c r="C17" s="1">
        <v>13</v>
      </c>
      <c r="D17" s="1" t="s">
        <v>52</v>
      </c>
      <c r="E17">
        <v>297.83556733775629</v>
      </c>
      <c r="F17">
        <v>255.2445934421003</v>
      </c>
      <c r="G17">
        <v>429.79850135135189</v>
      </c>
      <c r="H17">
        <v>9.0572017870581476</v>
      </c>
      <c r="I17">
        <v>94.364170307794808</v>
      </c>
      <c r="J17">
        <v>134.13220064048451</v>
      </c>
      <c r="K17">
        <v>1.6915730356613701</v>
      </c>
      <c r="L17">
        <v>220.4235339885193</v>
      </c>
      <c r="M17">
        <v>229.16228523110479</v>
      </c>
      <c r="N17">
        <v>144.00337137803109</v>
      </c>
      <c r="O17">
        <v>39.913254915207141</v>
      </c>
      <c r="P17">
        <v>2999.787733270693</v>
      </c>
      <c r="Q17">
        <v>38922.663044504166</v>
      </c>
      <c r="R17">
        <v>7.3217125072819984</v>
      </c>
      <c r="S17">
        <v>0</v>
      </c>
      <c r="T17">
        <v>36.16731123226387</v>
      </c>
      <c r="U17">
        <v>57.620742495300178</v>
      </c>
      <c r="V17">
        <v>62.813449698067707</v>
      </c>
      <c r="W17">
        <v>10760.862096686509</v>
      </c>
      <c r="X17">
        <v>4845.5697687047796</v>
      </c>
      <c r="Y17">
        <v>0.2218118755887335</v>
      </c>
      <c r="Z17">
        <v>112.9778242928343</v>
      </c>
      <c r="AA17">
        <v>3.400644086574268</v>
      </c>
      <c r="AB17">
        <v>696.38614626623291</v>
      </c>
      <c r="AC17">
        <v>0.49410976770743398</v>
      </c>
      <c r="AD17">
        <v>3.1501079482479928</v>
      </c>
      <c r="AE17">
        <v>10.959515237136509</v>
      </c>
      <c r="AF17">
        <v>3.738505653993013</v>
      </c>
      <c r="AG17">
        <v>2.6214506258860411E-2</v>
      </c>
      <c r="AH17">
        <v>66.886304320906618</v>
      </c>
      <c r="AI17">
        <v>1.094828025511712</v>
      </c>
      <c r="AJ17">
        <v>19.574637013322668</v>
      </c>
      <c r="AK17">
        <v>0</v>
      </c>
      <c r="AL17">
        <v>9.1912946491141831E-2</v>
      </c>
      <c r="AM17">
        <v>268.14240467810259</v>
      </c>
      <c r="AN17">
        <v>0</v>
      </c>
      <c r="AO17">
        <v>12.94934780509494</v>
      </c>
      <c r="AP17">
        <f>AME_2040!AP17</f>
        <v>9095.3069962999998</v>
      </c>
      <c r="AQ17">
        <f>AME_2040!AQ17</f>
        <v>0</v>
      </c>
      <c r="AR17">
        <f>AME_2040!AR17</f>
        <v>273389.01871040324</v>
      </c>
      <c r="AS17">
        <f>AME_2040!AS17</f>
        <v>6194.5524148583081</v>
      </c>
      <c r="AT17">
        <f>AME_2040!AT17</f>
        <v>349427.40454849968</v>
      </c>
      <c r="AU17">
        <f>AME_2040!AU17</f>
        <v>0</v>
      </c>
      <c r="AW17">
        <f t="shared" si="1"/>
        <v>5.649939768954889E-3</v>
      </c>
    </row>
    <row r="18" spans="1:49" x14ac:dyDescent="0.25">
      <c r="A18" s="146"/>
      <c r="B18" s="1" t="s">
        <v>16</v>
      </c>
      <c r="C18" s="1">
        <v>14</v>
      </c>
      <c r="D18" s="1" t="s">
        <v>53</v>
      </c>
      <c r="E18">
        <v>514.28831742073316</v>
      </c>
      <c r="F18">
        <v>896.67043551983488</v>
      </c>
      <c r="G18">
        <v>244.92488214854029</v>
      </c>
      <c r="H18">
        <v>28.51901381133445</v>
      </c>
      <c r="I18">
        <v>117.6256491888453</v>
      </c>
      <c r="J18">
        <v>165.9531355493985</v>
      </c>
      <c r="K18">
        <v>3.8530125493418339</v>
      </c>
      <c r="L18">
        <v>174.24161805849749</v>
      </c>
      <c r="M18">
        <v>401.16846220764972</v>
      </c>
      <c r="N18">
        <v>83.946290810185786</v>
      </c>
      <c r="O18">
        <v>67.300148267336425</v>
      </c>
      <c r="P18">
        <v>1290.8985552412209</v>
      </c>
      <c r="Q18">
        <v>386.47053452775418</v>
      </c>
      <c r="R18">
        <v>13379.39122646738</v>
      </c>
      <c r="S18">
        <v>0</v>
      </c>
      <c r="T18">
        <v>434.84514691077902</v>
      </c>
      <c r="U18">
        <v>13.93672503691902</v>
      </c>
      <c r="V18">
        <v>33.261686588007571</v>
      </c>
      <c r="W18">
        <v>2809.2743645108221</v>
      </c>
      <c r="X18">
        <v>3225.6599091043299</v>
      </c>
      <c r="Y18">
        <v>2.731521376494614</v>
      </c>
      <c r="Z18">
        <v>87.953708152762388</v>
      </c>
      <c r="AA18">
        <v>2.6907857867588678</v>
      </c>
      <c r="AB18">
        <v>57.345231742725232</v>
      </c>
      <c r="AC18">
        <v>1.267556035802871</v>
      </c>
      <c r="AD18">
        <v>3.3065489317446568</v>
      </c>
      <c r="AE18">
        <v>9.2109216494608184</v>
      </c>
      <c r="AF18">
        <v>1.4617357799641999</v>
      </c>
      <c r="AG18">
        <v>6.4659549774028213E-2</v>
      </c>
      <c r="AH18">
        <v>7.972779195131257</v>
      </c>
      <c r="AI18">
        <v>2.3939763070682551</v>
      </c>
      <c r="AJ18">
        <v>106.5446429907057</v>
      </c>
      <c r="AK18">
        <v>0</v>
      </c>
      <c r="AL18">
        <v>0.68517387846670685</v>
      </c>
      <c r="AM18">
        <v>79.666236362448089</v>
      </c>
      <c r="AN18">
        <v>0</v>
      </c>
      <c r="AO18">
        <v>19.874877658261219</v>
      </c>
      <c r="AP18">
        <f>AME_2040!AP18</f>
        <v>16465.611852599999</v>
      </c>
      <c r="AQ18">
        <f>AME_2040!AQ18</f>
        <v>631.03218123869999</v>
      </c>
      <c r="AR18">
        <f>AME_2040!AR18</f>
        <v>442.74966025699973</v>
      </c>
      <c r="AS18">
        <f>AME_2040!AS18</f>
        <v>3101.6746578196639</v>
      </c>
      <c r="AT18">
        <f>AME_2040!AT18</f>
        <v>45296.467821231847</v>
      </c>
      <c r="AU18">
        <f>AME_2040!AU18</f>
        <v>0</v>
      </c>
      <c r="AW18">
        <f t="shared" si="1"/>
        <v>4.5301913480338771E-3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f>AME_2040!AP19</f>
        <v>0</v>
      </c>
      <c r="AQ19">
        <f>AME_2040!AQ19</f>
        <v>0</v>
      </c>
      <c r="AR19">
        <f>AME_2040!AR19</f>
        <v>0</v>
      </c>
      <c r="AS19">
        <f>AME_2040!AS19</f>
        <v>0</v>
      </c>
      <c r="AT19">
        <f>AME_2040!AT19</f>
        <v>0</v>
      </c>
      <c r="AU19">
        <f>AME_2040!AU19</f>
        <v>0</v>
      </c>
      <c r="AW19">
        <f t="shared" si="1"/>
        <v>0</v>
      </c>
    </row>
    <row r="20" spans="1:49" x14ac:dyDescent="0.25">
      <c r="A20" s="146"/>
      <c r="B20" s="1" t="s">
        <v>18</v>
      </c>
      <c r="C20" s="1">
        <v>16</v>
      </c>
      <c r="D20" s="1" t="s">
        <v>55</v>
      </c>
      <c r="E20">
        <v>1183.887003947136</v>
      </c>
      <c r="F20">
        <v>2027.393774443103</v>
      </c>
      <c r="G20">
        <v>474.51220421413558</v>
      </c>
      <c r="H20">
        <v>57.548207370585331</v>
      </c>
      <c r="I20">
        <v>332.8439350194958</v>
      </c>
      <c r="J20">
        <v>522.60684482411784</v>
      </c>
      <c r="K20">
        <v>7.5420047946827156</v>
      </c>
      <c r="L20">
        <v>277.35711361316629</v>
      </c>
      <c r="M20">
        <v>1008.969666213089</v>
      </c>
      <c r="N20">
        <v>194.29352287436689</v>
      </c>
      <c r="O20">
        <v>154.10002229643581</v>
      </c>
      <c r="P20">
        <v>2898.8035766490211</v>
      </c>
      <c r="Q20">
        <v>1242.0153485235501</v>
      </c>
      <c r="R20">
        <v>544.59870910290488</v>
      </c>
      <c r="S20">
        <v>0</v>
      </c>
      <c r="T20">
        <v>4594.5047508610496</v>
      </c>
      <c r="U20">
        <v>32.183805891550612</v>
      </c>
      <c r="V20">
        <v>126.6478451068447</v>
      </c>
      <c r="W20">
        <v>14536.008040877479</v>
      </c>
      <c r="X20">
        <v>10792.049915276561</v>
      </c>
      <c r="Y20">
        <v>7.4142122929624401</v>
      </c>
      <c r="Z20">
        <v>598.79442655195771</v>
      </c>
      <c r="AA20">
        <v>4.2621122578537847</v>
      </c>
      <c r="AB20">
        <v>120.4405569344933</v>
      </c>
      <c r="AC20">
        <v>2.419168454590364</v>
      </c>
      <c r="AD20">
        <v>6.3086376037115128</v>
      </c>
      <c r="AE20">
        <v>17.619400549117181</v>
      </c>
      <c r="AF20">
        <v>2.8067691416421319</v>
      </c>
      <c r="AG20">
        <v>0.48287721575328862</v>
      </c>
      <c r="AH20">
        <v>15.45947890465721</v>
      </c>
      <c r="AI20">
        <v>4.5693099652343507</v>
      </c>
      <c r="AJ20">
        <v>255.24665131164031</v>
      </c>
      <c r="AK20">
        <v>0</v>
      </c>
      <c r="AL20">
        <v>1.642436823532045</v>
      </c>
      <c r="AM20">
        <v>219.761802104</v>
      </c>
      <c r="AN20">
        <v>0</v>
      </c>
      <c r="AO20">
        <v>37.914447262134907</v>
      </c>
      <c r="AP20">
        <f>AME_2040!AP20</f>
        <v>22976.131216176</v>
      </c>
      <c r="AQ20">
        <f>AME_2040!AQ20</f>
        <v>12467.99357575065</v>
      </c>
      <c r="AR20">
        <f>AME_2040!AR20</f>
        <v>949.11315986499994</v>
      </c>
      <c r="AS20">
        <f>AME_2040!AS20</f>
        <v>11535.282340995431</v>
      </c>
      <c r="AT20">
        <f>AME_2040!AT20</f>
        <v>90231.528872059629</v>
      </c>
      <c r="AU20">
        <f>AME_2040!AU20</f>
        <v>0</v>
      </c>
      <c r="AW20">
        <f t="shared" si="1"/>
        <v>7.2469760422799933E-3</v>
      </c>
    </row>
    <row r="21" spans="1:49" x14ac:dyDescent="0.25">
      <c r="A21" s="146"/>
      <c r="B21" s="1" t="s">
        <v>19</v>
      </c>
      <c r="C21" s="1">
        <v>17</v>
      </c>
      <c r="D21" s="1" t="s">
        <v>56</v>
      </c>
      <c r="E21">
        <v>23.001000707229551</v>
      </c>
      <c r="F21">
        <v>32.111553207140048</v>
      </c>
      <c r="G21">
        <v>7.9459930560676746</v>
      </c>
      <c r="H21">
        <v>2.1746255711474909</v>
      </c>
      <c r="I21">
        <v>6.6389523653200069</v>
      </c>
      <c r="J21">
        <v>8.0637583801519135</v>
      </c>
      <c r="K21">
        <v>0.29320915622419302</v>
      </c>
      <c r="L21">
        <v>3.454876630733426</v>
      </c>
      <c r="M21">
        <v>18.01242534827103</v>
      </c>
      <c r="N21">
        <v>3.8686749850182509</v>
      </c>
      <c r="O21">
        <v>5.1071951635392852</v>
      </c>
      <c r="P21">
        <v>45.682890035970331</v>
      </c>
      <c r="Q21">
        <v>114.1667278517303</v>
      </c>
      <c r="R21">
        <v>1.9271749545344989</v>
      </c>
      <c r="S21">
        <v>0</v>
      </c>
      <c r="T21">
        <v>7.0864362731275534</v>
      </c>
      <c r="U21">
        <v>2329.6348514554438</v>
      </c>
      <c r="V21">
        <v>2.5362349554353671</v>
      </c>
      <c r="W21">
        <v>73.314407009879446</v>
      </c>
      <c r="X21">
        <v>13.23217375311815</v>
      </c>
      <c r="Y21">
        <v>0.20527994126545149</v>
      </c>
      <c r="Z21">
        <v>0.94141259119874099</v>
      </c>
      <c r="AA21">
        <v>5.3644582728603521E-2</v>
      </c>
      <c r="AB21">
        <v>4.0988810763180812</v>
      </c>
      <c r="AC21">
        <v>9.6499018656908853E-2</v>
      </c>
      <c r="AD21">
        <v>0.25125640996059678</v>
      </c>
      <c r="AE21">
        <v>0.70112000120647511</v>
      </c>
      <c r="AF21">
        <v>0.1114004891792346</v>
      </c>
      <c r="AG21">
        <v>0.38603264593114339</v>
      </c>
      <c r="AH21">
        <v>0.60349721905363674</v>
      </c>
      <c r="AI21">
        <v>0.18213413689539651</v>
      </c>
      <c r="AJ21">
        <v>3.4836200505100718</v>
      </c>
      <c r="AK21">
        <v>0</v>
      </c>
      <c r="AL21">
        <v>2.2341786096714888E-2</v>
      </c>
      <c r="AM21">
        <v>3.8282494787946209</v>
      </c>
      <c r="AN21">
        <v>0</v>
      </c>
      <c r="AO21">
        <v>1.512599288387144</v>
      </c>
      <c r="AP21">
        <f>AME_2040!AP21</f>
        <v>2253.8874826830001</v>
      </c>
      <c r="AQ21">
        <f>AME_2040!AQ21</f>
        <v>111.5140594166736</v>
      </c>
      <c r="AR21">
        <f>AME_2040!AR21</f>
        <v>134.8562902884731</v>
      </c>
      <c r="AS21">
        <f>AME_2040!AS21</f>
        <v>9456.762318541736</v>
      </c>
      <c r="AT21">
        <f>AME_2040!AT21</f>
        <v>14671.751280506151</v>
      </c>
      <c r="AU21">
        <f>AME_2040!AU21</f>
        <v>0</v>
      </c>
      <c r="AW21">
        <f t="shared" si="1"/>
        <v>9.5340020896827378E-5</v>
      </c>
    </row>
    <row r="22" spans="1:49" x14ac:dyDescent="0.25">
      <c r="A22" s="146"/>
      <c r="B22" s="1" t="s">
        <v>20</v>
      </c>
      <c r="C22" s="1">
        <v>18</v>
      </c>
      <c r="D22" s="1" t="s">
        <v>57</v>
      </c>
      <c r="E22">
        <v>14.83720033302906</v>
      </c>
      <c r="F22">
        <v>44.447264048183122</v>
      </c>
      <c r="G22">
        <v>18.401531110473972</v>
      </c>
      <c r="H22">
        <v>5.4335517022289466</v>
      </c>
      <c r="I22">
        <v>14.266607280060599</v>
      </c>
      <c r="J22">
        <v>18.107111773166189</v>
      </c>
      <c r="K22">
        <v>0.1482156895300098</v>
      </c>
      <c r="L22">
        <v>51.322730834374553</v>
      </c>
      <c r="M22">
        <v>68.541254050834524</v>
      </c>
      <c r="N22">
        <v>9.7143017626536494</v>
      </c>
      <c r="O22">
        <v>3.6169143431588968</v>
      </c>
      <c r="P22">
        <v>85.528937117198666</v>
      </c>
      <c r="Q22">
        <v>133.73211024578231</v>
      </c>
      <c r="R22">
        <v>8.366613378092147</v>
      </c>
      <c r="S22">
        <v>0</v>
      </c>
      <c r="T22">
        <v>18.204108228320258</v>
      </c>
      <c r="U22">
        <v>14.45392157715788</v>
      </c>
      <c r="V22">
        <v>1945.819773527491</v>
      </c>
      <c r="W22">
        <v>3332.4270762604292</v>
      </c>
      <c r="X22">
        <v>184.83927098797989</v>
      </c>
      <c r="Y22">
        <v>0.1011369830568208</v>
      </c>
      <c r="Z22">
        <v>28.217416842451509</v>
      </c>
      <c r="AA22">
        <v>0.79742017079608263</v>
      </c>
      <c r="AB22">
        <v>6.1712308611702191</v>
      </c>
      <c r="AC22">
        <v>4.3031397185130729E-2</v>
      </c>
      <c r="AD22">
        <v>0.11205791524888289</v>
      </c>
      <c r="AE22">
        <v>0.31269717530561569</v>
      </c>
      <c r="AF22">
        <v>4.9689369676833052E-2</v>
      </c>
      <c r="AG22">
        <v>2.1980805525020448E-3</v>
      </c>
      <c r="AH22">
        <v>0.2697579783374241</v>
      </c>
      <c r="AI22">
        <v>8.1231827804415596E-2</v>
      </c>
      <c r="AJ22">
        <v>2.5135099500143352</v>
      </c>
      <c r="AK22">
        <v>0</v>
      </c>
      <c r="AL22">
        <v>1.614348693812534E-2</v>
      </c>
      <c r="AM22">
        <v>3.0968187837086649</v>
      </c>
      <c r="AN22">
        <v>0</v>
      </c>
      <c r="AO22">
        <v>0.6744820428873175</v>
      </c>
      <c r="AP22">
        <f>AME_2040!AP22</f>
        <v>14148.8779543</v>
      </c>
      <c r="AQ22">
        <f>AME_2040!AQ22</f>
        <v>11.145917974334001</v>
      </c>
      <c r="AR22">
        <f>AME_2040!AR22</f>
        <v>5.4766167117399993</v>
      </c>
      <c r="AS22">
        <f>AME_2040!AS22</f>
        <v>11695.69629365336</v>
      </c>
      <c r="AT22">
        <f>AME_2040!AT22</f>
        <v>31875.864099754719</v>
      </c>
      <c r="AU22">
        <f>AME_2040!AU22</f>
        <v>0</v>
      </c>
      <c r="AW22">
        <f t="shared" si="1"/>
        <v>1.3092659549694648E-3</v>
      </c>
    </row>
    <row r="23" spans="1:49" x14ac:dyDescent="0.25">
      <c r="A23" s="146"/>
      <c r="B23" s="1" t="s">
        <v>21</v>
      </c>
      <c r="C23" s="1">
        <v>19</v>
      </c>
      <c r="D23" s="1" t="s">
        <v>58</v>
      </c>
      <c r="E23">
        <v>17168.823808988302</v>
      </c>
      <c r="F23">
        <v>44511.233543116687</v>
      </c>
      <c r="G23">
        <v>19697.820542311179</v>
      </c>
      <c r="H23">
        <v>2235.206961475234</v>
      </c>
      <c r="I23">
        <v>9193.5481684751448</v>
      </c>
      <c r="J23">
        <v>15437.07231274142</v>
      </c>
      <c r="K23">
        <v>172.21754356750131</v>
      </c>
      <c r="L23">
        <v>15762.60839902517</v>
      </c>
      <c r="M23">
        <v>23107.435812913929</v>
      </c>
      <c r="N23">
        <v>8018.4669188197286</v>
      </c>
      <c r="O23">
        <v>5329.6354625022577</v>
      </c>
      <c r="P23">
        <v>84651.441010570779</v>
      </c>
      <c r="Q23">
        <v>63934.822452388267</v>
      </c>
      <c r="R23">
        <v>8259.8157459303238</v>
      </c>
      <c r="S23">
        <v>0</v>
      </c>
      <c r="T23">
        <v>15775.173744881669</v>
      </c>
      <c r="U23">
        <v>3485.455254335292</v>
      </c>
      <c r="V23">
        <v>6751.331755039022</v>
      </c>
      <c r="W23">
        <v>567724.12350038788</v>
      </c>
      <c r="X23">
        <v>83306.393901566495</v>
      </c>
      <c r="Y23">
        <v>51.635486316367</v>
      </c>
      <c r="Z23">
        <v>10042.658549441679</v>
      </c>
      <c r="AA23">
        <v>244.67711079026509</v>
      </c>
      <c r="AB23">
        <v>3137.1127351333012</v>
      </c>
      <c r="AC23">
        <v>27.71771872833418</v>
      </c>
      <c r="AD23">
        <v>115.4406322398173</v>
      </c>
      <c r="AE23">
        <v>227.77916342547681</v>
      </c>
      <c r="AF23">
        <v>19.09366253079758</v>
      </c>
      <c r="AG23">
        <v>24.2541963908157</v>
      </c>
      <c r="AH23">
        <v>256.00279625096539</v>
      </c>
      <c r="AI23">
        <v>54.333249683890124</v>
      </c>
      <c r="AJ23">
        <v>7622.9523606993534</v>
      </c>
      <c r="AK23">
        <v>0</v>
      </c>
      <c r="AL23">
        <v>47.972619896940472</v>
      </c>
      <c r="AM23">
        <v>6639.8475067852032</v>
      </c>
      <c r="AN23">
        <v>0</v>
      </c>
      <c r="AO23">
        <v>699.62063553441385</v>
      </c>
      <c r="AP23">
        <f>AME_2040!AP23</f>
        <v>563169.60043824359</v>
      </c>
      <c r="AQ23">
        <f>AME_2040!AQ23</f>
        <v>109662.75064165</v>
      </c>
      <c r="AR23">
        <f>AME_2040!AR23</f>
        <v>126129.25509183007</v>
      </c>
      <c r="AS23">
        <f>AME_2040!AS23</f>
        <v>170485.71143185021</v>
      </c>
      <c r="AT23">
        <f>AME_2040!AT23</f>
        <v>1993181.042866458</v>
      </c>
      <c r="AU23">
        <f>AME_2040!AU23</f>
        <v>0</v>
      </c>
      <c r="AW23">
        <f t="shared" si="1"/>
        <v>0.40533400906687161</v>
      </c>
    </row>
    <row r="24" spans="1:49" x14ac:dyDescent="0.25">
      <c r="A24" s="146"/>
      <c r="B24" s="1" t="s">
        <v>22</v>
      </c>
      <c r="C24" s="1">
        <v>20</v>
      </c>
      <c r="D24" s="1" t="s">
        <v>59</v>
      </c>
      <c r="E24">
        <v>173.12644160241979</v>
      </c>
      <c r="F24">
        <v>310.30207890246152</v>
      </c>
      <c r="G24">
        <v>505.99499979946592</v>
      </c>
      <c r="H24">
        <v>45.068223150495228</v>
      </c>
      <c r="I24">
        <v>79.943388126890852</v>
      </c>
      <c r="J24">
        <v>71.202720876453355</v>
      </c>
      <c r="K24">
        <v>0.28953205895135797</v>
      </c>
      <c r="L24">
        <v>221.16409288909969</v>
      </c>
      <c r="M24">
        <v>221.8325187706464</v>
      </c>
      <c r="N24">
        <v>54.12385330579481</v>
      </c>
      <c r="O24">
        <v>34.799195022372942</v>
      </c>
      <c r="P24">
        <v>982.63920635214799</v>
      </c>
      <c r="Q24">
        <v>626.02343861635404</v>
      </c>
      <c r="R24">
        <v>218.55188132876171</v>
      </c>
      <c r="S24">
        <v>0</v>
      </c>
      <c r="T24">
        <v>167.76693909439049</v>
      </c>
      <c r="U24">
        <v>11.210988489007431</v>
      </c>
      <c r="V24">
        <v>318.4966561308284</v>
      </c>
      <c r="W24">
        <v>4027.0727617274861</v>
      </c>
      <c r="X24">
        <v>5946.5336283275556</v>
      </c>
      <c r="Y24">
        <v>0.20818766093819199</v>
      </c>
      <c r="Z24">
        <v>111.8939381140013</v>
      </c>
      <c r="AA24">
        <v>3.4285906887875499</v>
      </c>
      <c r="AB24">
        <v>50.091374077226213</v>
      </c>
      <c r="AC24">
        <v>2.9455986666494259E-2</v>
      </c>
      <c r="AD24">
        <v>0.18924552184947441</v>
      </c>
      <c r="AE24">
        <v>0.55219576649788493</v>
      </c>
      <c r="AF24">
        <v>0.3137035088062014</v>
      </c>
      <c r="AG24">
        <v>8.6281759395618804E-4</v>
      </c>
      <c r="AH24">
        <v>4.2540113834493818</v>
      </c>
      <c r="AI24">
        <v>6.4156065252430436E-2</v>
      </c>
      <c r="AJ24">
        <v>172.96409994684049</v>
      </c>
      <c r="AK24">
        <v>0</v>
      </c>
      <c r="AL24">
        <v>1.1006353115845049</v>
      </c>
      <c r="AM24">
        <v>95.7437600181172</v>
      </c>
      <c r="AN24">
        <v>0</v>
      </c>
      <c r="AO24">
        <v>0.74287924499460523</v>
      </c>
      <c r="AP24">
        <f>AME_2040!AP24</f>
        <v>39659.945196227003</v>
      </c>
      <c r="AQ24">
        <f>AME_2040!AQ24</f>
        <v>609557.06690810004</v>
      </c>
      <c r="AR24">
        <f>AME_2040!AR24</f>
        <v>0</v>
      </c>
      <c r="AS24">
        <f>AME_2040!AS24</f>
        <v>4791.0361605187254</v>
      </c>
      <c r="AT24">
        <f>AME_2040!AT24</f>
        <v>668465.76790553005</v>
      </c>
      <c r="AU24">
        <f>AME_2040!AU24</f>
        <v>0</v>
      </c>
      <c r="AW24">
        <f t="shared" si="1"/>
        <v>5.633113655961283E-3</v>
      </c>
    </row>
    <row r="25" spans="1:49" x14ac:dyDescent="0.25">
      <c r="A25" s="146"/>
      <c r="B25" s="1" t="s">
        <v>23</v>
      </c>
      <c r="C25" s="1">
        <v>21</v>
      </c>
      <c r="D25" s="1" t="s">
        <v>60</v>
      </c>
      <c r="E25">
        <v>0</v>
      </c>
      <c r="F25">
        <v>2.2080750831786169</v>
      </c>
      <c r="G25">
        <v>2.5877287212297819</v>
      </c>
      <c r="H25">
        <v>0.18684528072732831</v>
      </c>
      <c r="I25">
        <v>2.230493139396748</v>
      </c>
      <c r="J25">
        <v>0</v>
      </c>
      <c r="K25">
        <v>4.9983047840662729E-4</v>
      </c>
      <c r="L25">
        <v>1.8341148933842949E-2</v>
      </c>
      <c r="M25">
        <v>0.22875677339354081</v>
      </c>
      <c r="N25">
        <v>0.46753498900968582</v>
      </c>
      <c r="O25">
        <v>1.4414978427625579E-2</v>
      </c>
      <c r="P25">
        <v>3.6316111793147789</v>
      </c>
      <c r="Q25">
        <v>10.811142452959871</v>
      </c>
      <c r="R25">
        <v>0</v>
      </c>
      <c r="S25">
        <v>0</v>
      </c>
      <c r="T25">
        <v>0</v>
      </c>
      <c r="U25">
        <v>0</v>
      </c>
      <c r="V25">
        <v>0</v>
      </c>
      <c r="W25">
        <v>0</v>
      </c>
      <c r="X25">
        <v>0</v>
      </c>
      <c r="Y25">
        <v>0</v>
      </c>
      <c r="Z25">
        <v>1.9903908003794399E-5</v>
      </c>
      <c r="AA25">
        <v>2.8501749554665041E-4</v>
      </c>
      <c r="AB25">
        <v>0</v>
      </c>
      <c r="AC25">
        <v>0</v>
      </c>
      <c r="AD25">
        <v>0</v>
      </c>
      <c r="AE25">
        <v>0</v>
      </c>
      <c r="AF25">
        <v>0</v>
      </c>
      <c r="AG25">
        <v>0</v>
      </c>
      <c r="AH25">
        <v>0</v>
      </c>
      <c r="AI25">
        <v>0</v>
      </c>
      <c r="AJ25">
        <v>0</v>
      </c>
      <c r="AK25">
        <v>0</v>
      </c>
      <c r="AL25">
        <v>0</v>
      </c>
      <c r="AM25">
        <v>0</v>
      </c>
      <c r="AN25">
        <v>0</v>
      </c>
      <c r="AO25">
        <v>0</v>
      </c>
      <c r="AP25">
        <f>AME_2040!AP25</f>
        <v>0</v>
      </c>
      <c r="AQ25">
        <f>AME_2040!AQ25</f>
        <v>0</v>
      </c>
      <c r="AR25">
        <f>AME_2040!AR25</f>
        <v>0</v>
      </c>
      <c r="AS25">
        <f>AME_2040!AS25</f>
        <v>14.63717262902489</v>
      </c>
      <c r="AT25">
        <f>AME_2040!AT25</f>
        <v>37.022921127478646</v>
      </c>
      <c r="AU25">
        <f>AME_2040!AU25</f>
        <v>0</v>
      </c>
      <c r="AW25">
        <f t="shared" si="1"/>
        <v>4.7925780597958338E-7</v>
      </c>
    </row>
    <row r="26" spans="1:49" x14ac:dyDescent="0.25">
      <c r="A26" s="146"/>
      <c r="B26" s="1" t="s">
        <v>24</v>
      </c>
      <c r="C26" s="1">
        <v>22</v>
      </c>
      <c r="D26" s="1" t="s">
        <v>61</v>
      </c>
      <c r="E26">
        <v>937.80698946586574</v>
      </c>
      <c r="F26">
        <v>151.5553500487226</v>
      </c>
      <c r="G26">
        <v>30.998234613128581</v>
      </c>
      <c r="H26">
        <v>6.4363171702701738</v>
      </c>
      <c r="I26">
        <v>61.785593735357551</v>
      </c>
      <c r="J26">
        <v>40.619158774968483</v>
      </c>
      <c r="K26">
        <v>0.1066306823863525</v>
      </c>
      <c r="L26">
        <v>2.7328734280997402</v>
      </c>
      <c r="M26">
        <v>15.147901371130351</v>
      </c>
      <c r="N26">
        <v>0.47990477378760721</v>
      </c>
      <c r="O26">
        <v>1.0825609855039211</v>
      </c>
      <c r="P26">
        <v>139.11468525070231</v>
      </c>
      <c r="Q26">
        <v>1432.6948582905291</v>
      </c>
      <c r="R26">
        <v>525.46168480376423</v>
      </c>
      <c r="S26">
        <v>0</v>
      </c>
      <c r="T26">
        <v>1688.156764072138</v>
      </c>
      <c r="U26">
        <v>46.934835680934299</v>
      </c>
      <c r="V26">
        <v>981.68983064830104</v>
      </c>
      <c r="W26">
        <v>2302.078929230076</v>
      </c>
      <c r="X26">
        <v>532.62680034008372</v>
      </c>
      <c r="Y26">
        <v>0.11336130548571589</v>
      </c>
      <c r="Z26">
        <v>354.27467045326199</v>
      </c>
      <c r="AA26">
        <v>4.0170102659681073E-2</v>
      </c>
      <c r="AB26">
        <v>6.4874510574363722</v>
      </c>
      <c r="AC26">
        <v>3.7496554924674311E-2</v>
      </c>
      <c r="AD26">
        <v>11.08737346059533</v>
      </c>
      <c r="AE26">
        <v>0.23447744603370871</v>
      </c>
      <c r="AF26">
        <v>3.0024433520482129E-2</v>
      </c>
      <c r="AG26">
        <v>1.4228632258026229E-4</v>
      </c>
      <c r="AH26">
        <v>2.2025514109097921</v>
      </c>
      <c r="AI26">
        <v>3.3112585205203417E-2</v>
      </c>
      <c r="AJ26">
        <v>58.773687252176693</v>
      </c>
      <c r="AK26">
        <v>0</v>
      </c>
      <c r="AL26">
        <v>0.36885326447093908</v>
      </c>
      <c r="AM26">
        <v>22.89091261130142</v>
      </c>
      <c r="AN26">
        <v>0</v>
      </c>
      <c r="AO26">
        <v>79.480172017380227</v>
      </c>
      <c r="AP26">
        <f>AME_2040!AP26</f>
        <v>12588.884931214532</v>
      </c>
      <c r="AQ26">
        <f>AME_2040!AQ26</f>
        <v>0</v>
      </c>
      <c r="AR26">
        <f>AME_2040!AR26</f>
        <v>0</v>
      </c>
      <c r="AS26">
        <f>AME_2040!AS26</f>
        <v>11585.30241527955</v>
      </c>
      <c r="AT26">
        <f>AME_2040!AT26</f>
        <v>33607.75170610151</v>
      </c>
      <c r="AU26">
        <f>AME_2040!AU26</f>
        <v>0</v>
      </c>
      <c r="AW26">
        <f t="shared" si="1"/>
        <v>7.2228437826157043E-5</v>
      </c>
    </row>
    <row r="27" spans="1:49" x14ac:dyDescent="0.25">
      <c r="A27" s="146"/>
      <c r="B27" s="1" t="s">
        <v>25</v>
      </c>
      <c r="C27" s="1">
        <v>23</v>
      </c>
      <c r="D27" s="1" t="s">
        <v>62</v>
      </c>
      <c r="E27">
        <v>39.334350710009687</v>
      </c>
      <c r="F27">
        <v>8.9311355932265926</v>
      </c>
      <c r="G27">
        <v>1.900396187738342</v>
      </c>
      <c r="H27">
        <v>3.110763012019413E-2</v>
      </c>
      <c r="I27">
        <v>0.8286060314467445</v>
      </c>
      <c r="J27">
        <v>0</v>
      </c>
      <c r="K27">
        <v>0</v>
      </c>
      <c r="L27">
        <v>9.1348871492359332E-2</v>
      </c>
      <c r="M27">
        <v>0.30362153318909252</v>
      </c>
      <c r="N27">
        <v>5.5330108829483721E-2</v>
      </c>
      <c r="O27">
        <v>0.14835259180546159</v>
      </c>
      <c r="P27">
        <v>9.5046261067996909</v>
      </c>
      <c r="Q27">
        <v>94.053498221472026</v>
      </c>
      <c r="R27">
        <v>0</v>
      </c>
      <c r="S27">
        <v>0</v>
      </c>
      <c r="T27">
        <v>0</v>
      </c>
      <c r="U27">
        <v>4.1201106171019504</v>
      </c>
      <c r="V27">
        <v>0</v>
      </c>
      <c r="W27">
        <v>0</v>
      </c>
      <c r="X27">
        <v>0</v>
      </c>
      <c r="Y27">
        <v>2.7256118058379959E-4</v>
      </c>
      <c r="Z27">
        <v>1.90913625817654E-2</v>
      </c>
      <c r="AA27">
        <v>1.3790261280027141E-3</v>
      </c>
      <c r="AB27">
        <v>6.4205860502747818</v>
      </c>
      <c r="AC27">
        <v>3.1757990750007881E-3</v>
      </c>
      <c r="AD27">
        <v>0</v>
      </c>
      <c r="AE27">
        <v>0.19138356620295729</v>
      </c>
      <c r="AF27">
        <v>3.2907652251291913E-2</v>
      </c>
      <c r="AG27">
        <v>0</v>
      </c>
      <c r="AH27">
        <v>2.573857669110315</v>
      </c>
      <c r="AI27">
        <v>1.7505912507089182E-2</v>
      </c>
      <c r="AJ27">
        <v>3.3328089293207208</v>
      </c>
      <c r="AK27">
        <v>0</v>
      </c>
      <c r="AL27">
        <v>2.1440711093701239E-2</v>
      </c>
      <c r="AM27">
        <v>0</v>
      </c>
      <c r="AN27">
        <v>0</v>
      </c>
      <c r="AO27">
        <v>0.21707731279713821</v>
      </c>
      <c r="AP27">
        <f>AME_2040!AP27</f>
        <v>225.58770793299999</v>
      </c>
      <c r="AQ27">
        <f>AME_2040!AQ27</f>
        <v>0</v>
      </c>
      <c r="AR27">
        <f>AME_2040!AR27</f>
        <v>0</v>
      </c>
      <c r="AS27">
        <f>AME_2040!AS27</f>
        <v>0</v>
      </c>
      <c r="AT27">
        <f>AME_2040!AT27</f>
        <v>397.72167868875499</v>
      </c>
      <c r="AU27">
        <f>AME_2040!AU27</f>
        <v>0</v>
      </c>
      <c r="AW27">
        <f t="shared" si="1"/>
        <v>2.3236403358986443E-6</v>
      </c>
    </row>
    <row r="28" spans="1:49" x14ac:dyDescent="0.25">
      <c r="A28" s="146"/>
      <c r="B28" s="1" t="s">
        <v>26</v>
      </c>
      <c r="C28" s="1">
        <v>24</v>
      </c>
      <c r="D28" s="1" t="s">
        <v>63</v>
      </c>
      <c r="E28">
        <v>664.3632581525552</v>
      </c>
      <c r="F28">
        <v>1647.54653217483</v>
      </c>
      <c r="G28">
        <v>551.07656591336956</v>
      </c>
      <c r="H28">
        <v>49.999839230526113</v>
      </c>
      <c r="I28">
        <v>419.01050657270491</v>
      </c>
      <c r="J28">
        <v>586.37754497624042</v>
      </c>
      <c r="K28">
        <v>4.2929705118042154</v>
      </c>
      <c r="L28">
        <v>1283.1402627901</v>
      </c>
      <c r="M28">
        <v>1332.7798135245439</v>
      </c>
      <c r="N28">
        <v>1007.775974626656</v>
      </c>
      <c r="O28">
        <v>416.512642416706</v>
      </c>
      <c r="P28">
        <v>1751.4991375180859</v>
      </c>
      <c r="Q28">
        <v>1114.8206513530679</v>
      </c>
      <c r="R28">
        <v>147.0021528840042</v>
      </c>
      <c r="S28">
        <v>0</v>
      </c>
      <c r="T28">
        <v>444.23123803901751</v>
      </c>
      <c r="U28">
        <v>0</v>
      </c>
      <c r="V28">
        <v>6.1983354005765872</v>
      </c>
      <c r="W28">
        <v>7312.6898627924129</v>
      </c>
      <c r="X28">
        <v>3700.4517581741752</v>
      </c>
      <c r="Y28">
        <v>7.4391648611663236E-4</v>
      </c>
      <c r="Z28">
        <v>483.23943573337431</v>
      </c>
      <c r="AA28">
        <v>19.92324568694756</v>
      </c>
      <c r="AB28">
        <v>10267.06952207902</v>
      </c>
      <c r="AC28">
        <v>6.9296765979100748E-4</v>
      </c>
      <c r="AD28">
        <v>2.3647269961480561E-3</v>
      </c>
      <c r="AE28">
        <v>5.7993179340152402E-3</v>
      </c>
      <c r="AF28">
        <v>9.6410866712411504E-4</v>
      </c>
      <c r="AG28">
        <v>3.9864588399022309E-6</v>
      </c>
      <c r="AH28">
        <v>5.5482166137770142E-2</v>
      </c>
      <c r="AI28">
        <v>2.518053469045023E-3</v>
      </c>
      <c r="AJ28">
        <v>0.15618048126976941</v>
      </c>
      <c r="AK28">
        <v>0</v>
      </c>
      <c r="AL28">
        <v>1.48707869659053E-3</v>
      </c>
      <c r="AM28">
        <v>321.92340053184648</v>
      </c>
      <c r="AN28">
        <v>0</v>
      </c>
      <c r="AO28">
        <v>2.2761582168739258E-3</v>
      </c>
      <c r="AP28">
        <f>AME_2040!AP28</f>
        <v>23239.87622954711</v>
      </c>
      <c r="AQ28">
        <f>AME_2040!AQ28</f>
        <v>0</v>
      </c>
      <c r="AR28">
        <f>AME_2040!AR28</f>
        <v>0</v>
      </c>
      <c r="AS28">
        <f>AME_2040!AS28</f>
        <v>1373.3839158690671</v>
      </c>
      <c r="AT28">
        <f>AME_2040!AT28</f>
        <v>58145.413309460717</v>
      </c>
      <c r="AU28">
        <f>AME_2040!AU28</f>
        <v>0</v>
      </c>
      <c r="AW28">
        <f t="shared" si="1"/>
        <v>3.2748426354965256E-2</v>
      </c>
    </row>
    <row r="29" spans="1:49" x14ac:dyDescent="0.25">
      <c r="A29" s="146"/>
      <c r="B29" s="1" t="s">
        <v>27</v>
      </c>
      <c r="C29" s="1">
        <v>25</v>
      </c>
      <c r="D29" s="1" t="s">
        <v>64</v>
      </c>
      <c r="E29">
        <v>4.1407786126227624</v>
      </c>
      <c r="F29">
        <v>6.9189846869763088</v>
      </c>
      <c r="G29">
        <v>2.092094984023634</v>
      </c>
      <c r="H29">
        <v>0.24184617518995569</v>
      </c>
      <c r="I29">
        <v>1.8964776936987779</v>
      </c>
      <c r="J29">
        <v>3.078416984254754</v>
      </c>
      <c r="K29">
        <v>1.938457754263179E-2</v>
      </c>
      <c r="L29">
        <v>3.3297798691197449</v>
      </c>
      <c r="M29">
        <v>5.9030052718789774</v>
      </c>
      <c r="N29">
        <v>4.3590414940729492</v>
      </c>
      <c r="O29">
        <v>1.535403129058424</v>
      </c>
      <c r="P29">
        <v>6.9425608666957697</v>
      </c>
      <c r="Q29">
        <v>3.3403299208782129</v>
      </c>
      <c r="R29">
        <v>0.71310480144827326</v>
      </c>
      <c r="S29">
        <v>0</v>
      </c>
      <c r="T29">
        <v>2.1248373356851888</v>
      </c>
      <c r="U29">
        <v>0</v>
      </c>
      <c r="V29">
        <v>0</v>
      </c>
      <c r="W29">
        <v>21.854842682427851</v>
      </c>
      <c r="X29">
        <v>7.6939144501456536</v>
      </c>
      <c r="Y29">
        <v>0</v>
      </c>
      <c r="Z29">
        <v>0.67431578457722896</v>
      </c>
      <c r="AA29">
        <v>5.1708530686937468E-2</v>
      </c>
      <c r="AB29">
        <v>63.204836149699403</v>
      </c>
      <c r="AC29">
        <v>1.4946418739689089E-6</v>
      </c>
      <c r="AD29">
        <v>5.099707573299958E-6</v>
      </c>
      <c r="AE29">
        <v>1.24841020195094E-5</v>
      </c>
      <c r="AF29">
        <v>2.1007386164570589E-6</v>
      </c>
      <c r="AG29">
        <v>0</v>
      </c>
      <c r="AH29">
        <v>1.1905707312232809E-4</v>
      </c>
      <c r="AI29">
        <v>5.3128466560426558E-6</v>
      </c>
      <c r="AJ29">
        <v>2.7239372630665968E-4</v>
      </c>
      <c r="AK29">
        <v>0</v>
      </c>
      <c r="AL29">
        <v>3.2241975769830479E-6</v>
      </c>
      <c r="AM29">
        <v>0.95884441088158012</v>
      </c>
      <c r="AN29">
        <v>0</v>
      </c>
      <c r="AO29">
        <v>4.9447091464158468E-6</v>
      </c>
      <c r="AP29">
        <f>AME_2040!AP29</f>
        <v>157.95861850159574</v>
      </c>
      <c r="AQ29">
        <f>AME_2040!AQ29</f>
        <v>0</v>
      </c>
      <c r="AR29">
        <f>AME_2040!AR29</f>
        <v>0</v>
      </c>
      <c r="AS29">
        <f>AME_2040!AS29</f>
        <v>55.64278991338022</v>
      </c>
      <c r="AT29">
        <f>AME_2040!AT29</f>
        <v>354.67634293828388</v>
      </c>
      <c r="AU29">
        <f>AME_2040!AU29</f>
        <v>0</v>
      </c>
      <c r="AW29">
        <f t="shared" si="1"/>
        <v>8.5192662730084102E-5</v>
      </c>
    </row>
    <row r="30" spans="1:49" x14ac:dyDescent="0.25">
      <c r="A30" s="146"/>
      <c r="B30" s="1" t="s">
        <v>28</v>
      </c>
      <c r="C30" s="1">
        <v>26</v>
      </c>
      <c r="D30" s="1" t="s">
        <v>65</v>
      </c>
      <c r="E30">
        <v>23.155921585905801</v>
      </c>
      <c r="F30">
        <v>53.031182594912508</v>
      </c>
      <c r="G30">
        <v>18.198529709221379</v>
      </c>
      <c r="H30">
        <v>2.1129352030941959</v>
      </c>
      <c r="I30">
        <v>16.5389889073953</v>
      </c>
      <c r="J30">
        <v>27.09018316379337</v>
      </c>
      <c r="K30">
        <v>0.18098809196798121</v>
      </c>
      <c r="L30">
        <v>75.57156672792415</v>
      </c>
      <c r="M30">
        <v>67.414180287671854</v>
      </c>
      <c r="N30">
        <v>37.971572923889433</v>
      </c>
      <c r="O30">
        <v>13.4594329610101</v>
      </c>
      <c r="P30">
        <v>60.444152392663277</v>
      </c>
      <c r="Q30">
        <v>65.275964943689743</v>
      </c>
      <c r="R30">
        <v>6.2142960261607829</v>
      </c>
      <c r="S30">
        <v>0</v>
      </c>
      <c r="T30">
        <v>18.501872740197729</v>
      </c>
      <c r="U30">
        <v>0</v>
      </c>
      <c r="V30">
        <v>0</v>
      </c>
      <c r="W30">
        <v>247.76533582011271</v>
      </c>
      <c r="X30">
        <v>121.3883282735323</v>
      </c>
      <c r="Y30">
        <v>0</v>
      </c>
      <c r="Z30">
        <v>5.9185451471037869</v>
      </c>
      <c r="AA30">
        <v>1.1737202603232699</v>
      </c>
      <c r="AB30">
        <v>401.72148424658621</v>
      </c>
      <c r="AC30">
        <v>2.7023360576591811E-5</v>
      </c>
      <c r="AD30">
        <v>9.2216970778510109E-5</v>
      </c>
      <c r="AE30">
        <v>2.2617880098667971E-4</v>
      </c>
      <c r="AF30">
        <v>3.7574750336890937E-5</v>
      </c>
      <c r="AG30">
        <v>0</v>
      </c>
      <c r="AH30">
        <v>2.16425066525032E-3</v>
      </c>
      <c r="AI30">
        <v>9.8235785581417148E-5</v>
      </c>
      <c r="AJ30">
        <v>5.7046071871978514E-3</v>
      </c>
      <c r="AK30">
        <v>0</v>
      </c>
      <c r="AL30">
        <v>5.7973497514506279E-5</v>
      </c>
      <c r="AM30">
        <v>9.2069026509017604</v>
      </c>
      <c r="AN30">
        <v>0</v>
      </c>
      <c r="AO30">
        <v>8.8725538035660473E-5</v>
      </c>
      <c r="AP30">
        <f>AME_2040!AP30</f>
        <v>885.78565774185415</v>
      </c>
      <c r="AQ30">
        <f>AME_2040!AQ30</f>
        <v>0</v>
      </c>
      <c r="AR30">
        <f>AME_2040!AR30</f>
        <v>0</v>
      </c>
      <c r="AS30">
        <f>AME_2040!AS30</f>
        <v>222.00291020112419</v>
      </c>
      <c r="AT30">
        <f>AME_2040!AT30</f>
        <v>2380.1331493875919</v>
      </c>
      <c r="AU30">
        <f>AME_2040!AU30</f>
        <v>0</v>
      </c>
      <c r="AW30">
        <f t="shared" si="1"/>
        <v>1.9269169837702652E-3</v>
      </c>
    </row>
    <row r="31" spans="1:49" x14ac:dyDescent="0.25">
      <c r="A31" s="146"/>
      <c r="B31" s="1" t="s">
        <v>29</v>
      </c>
      <c r="C31" s="1">
        <v>27</v>
      </c>
      <c r="D31" s="1" t="s">
        <v>66</v>
      </c>
      <c r="E31">
        <v>11.243293623947149</v>
      </c>
      <c r="F31">
        <v>25.773670978401679</v>
      </c>
      <c r="G31">
        <v>8.8476944603248349</v>
      </c>
      <c r="H31">
        <v>1.0238205921081549</v>
      </c>
      <c r="I31">
        <v>8.0318950056237988</v>
      </c>
      <c r="J31">
        <v>13.053835399980899</v>
      </c>
      <c r="K31">
        <v>8.1999050346124855E-2</v>
      </c>
      <c r="L31">
        <v>14.11709616239215</v>
      </c>
      <c r="M31">
        <v>25.00936802416599</v>
      </c>
      <c r="N31">
        <v>18.43117634092777</v>
      </c>
      <c r="O31">
        <v>6.5245193062627642</v>
      </c>
      <c r="P31">
        <v>29.361165053005369</v>
      </c>
      <c r="Q31">
        <v>61.343681439014077</v>
      </c>
      <c r="R31">
        <v>3.012704387215468</v>
      </c>
      <c r="S31">
        <v>0</v>
      </c>
      <c r="T31">
        <v>8.9777552621760037</v>
      </c>
      <c r="U31">
        <v>0</v>
      </c>
      <c r="V31">
        <v>0</v>
      </c>
      <c r="W31">
        <v>179.33959252914241</v>
      </c>
      <c r="X31">
        <v>32.548692964662159</v>
      </c>
      <c r="Y31">
        <v>0</v>
      </c>
      <c r="Z31">
        <v>2.8453146351454119</v>
      </c>
      <c r="AA31">
        <v>0.21922642792585961</v>
      </c>
      <c r="AB31">
        <v>377.41138719538873</v>
      </c>
      <c r="AC31">
        <v>6.3180132094092451E-6</v>
      </c>
      <c r="AD31">
        <v>2.1557314350482741E-5</v>
      </c>
      <c r="AE31">
        <v>5.278192404093205E-5</v>
      </c>
      <c r="AF31">
        <v>8.8710467031216034E-6</v>
      </c>
      <c r="AG31">
        <v>0</v>
      </c>
      <c r="AH31">
        <v>5.0352556492570691E-4</v>
      </c>
      <c r="AI31">
        <v>2.2474639428449309E-5</v>
      </c>
      <c r="AJ31">
        <v>8.344573907638448E-3</v>
      </c>
      <c r="AK31">
        <v>0</v>
      </c>
      <c r="AL31">
        <v>1.3621941751744469E-5</v>
      </c>
      <c r="AM31">
        <v>4.2965070194991082</v>
      </c>
      <c r="AN31">
        <v>0</v>
      </c>
      <c r="AO31">
        <v>2.0886874769169729E-5</v>
      </c>
      <c r="AP31">
        <f>AME_2040!AP31</f>
        <v>855.82395377402599</v>
      </c>
      <c r="AQ31">
        <f>AME_2040!AQ31</f>
        <v>0</v>
      </c>
      <c r="AR31">
        <f>AME_2040!AR31</f>
        <v>0</v>
      </c>
      <c r="AS31">
        <f>AME_2040!AS31</f>
        <v>149.3693823535323</v>
      </c>
      <c r="AT31">
        <f>AME_2040!AT31</f>
        <v>1836.6967265964411</v>
      </c>
      <c r="AU31">
        <f>AME_2040!AU31</f>
        <v>0</v>
      </c>
      <c r="AW31">
        <f t="shared" si="1"/>
        <v>3.6118224374937869E-4</v>
      </c>
    </row>
    <row r="32" spans="1:49" x14ac:dyDescent="0.25">
      <c r="A32" s="146"/>
      <c r="B32" s="1" t="s">
        <v>30</v>
      </c>
      <c r="C32" s="1">
        <v>28</v>
      </c>
      <c r="D32" s="1" t="s">
        <v>67</v>
      </c>
      <c r="E32">
        <v>11.817795841965481</v>
      </c>
      <c r="F32">
        <v>27.015136206015441</v>
      </c>
      <c r="G32">
        <v>9.2599179678206873</v>
      </c>
      <c r="H32">
        <v>1.0893123276948571</v>
      </c>
      <c r="I32">
        <v>8.449603816506194</v>
      </c>
      <c r="J32">
        <v>13.722427859599261</v>
      </c>
      <c r="K32">
        <v>9.7290890565929794E-2</v>
      </c>
      <c r="L32">
        <v>14.777803858866781</v>
      </c>
      <c r="M32">
        <v>16.90293494850922</v>
      </c>
      <c r="N32">
        <v>19.447478132195599</v>
      </c>
      <c r="O32">
        <v>6.8995160613574971</v>
      </c>
      <c r="P32">
        <v>30.820083436287678</v>
      </c>
      <c r="Q32">
        <v>14.781793806760939</v>
      </c>
      <c r="R32">
        <v>3.1722097026643858</v>
      </c>
      <c r="S32">
        <v>0</v>
      </c>
      <c r="T32">
        <v>9.4306118497940812</v>
      </c>
      <c r="U32">
        <v>0</v>
      </c>
      <c r="V32">
        <v>0</v>
      </c>
      <c r="W32">
        <v>78.845420726763194</v>
      </c>
      <c r="X32">
        <v>34.138802587566403</v>
      </c>
      <c r="Y32">
        <v>0</v>
      </c>
      <c r="Z32">
        <v>3.0211753275596882</v>
      </c>
      <c r="AA32">
        <v>0.22948620862925889</v>
      </c>
      <c r="AB32">
        <v>47.05823754999561</v>
      </c>
      <c r="AC32">
        <v>6.6323959850676029E-6</v>
      </c>
      <c r="AD32">
        <v>2.262991409224265E-5</v>
      </c>
      <c r="AE32">
        <v>5.5405341153179283E-5</v>
      </c>
      <c r="AF32">
        <v>9.3150958929864579E-6</v>
      </c>
      <c r="AG32">
        <v>0</v>
      </c>
      <c r="AH32">
        <v>5.285054397236328E-4</v>
      </c>
      <c r="AI32">
        <v>2.3588108505837042E-5</v>
      </c>
      <c r="AJ32">
        <v>4.864807447286618E-3</v>
      </c>
      <c r="AK32">
        <v>0</v>
      </c>
      <c r="AL32">
        <v>1.430183610195437E-5</v>
      </c>
      <c r="AM32">
        <v>4.3471185941445931</v>
      </c>
      <c r="AN32">
        <v>0</v>
      </c>
      <c r="AO32">
        <v>2.193056359453957E-5</v>
      </c>
      <c r="AP32">
        <f>AME_2040!AP32</f>
        <v>100.5120392558173</v>
      </c>
      <c r="AQ32">
        <f>AME_2040!AQ32</f>
        <v>0</v>
      </c>
      <c r="AR32">
        <f>AME_2040!AR32</f>
        <v>0</v>
      </c>
      <c r="AS32">
        <f>AME_2040!AS32</f>
        <v>11.564099161864579</v>
      </c>
      <c r="AT32">
        <f>AME_2040!AT32</f>
        <v>467.40584323508688</v>
      </c>
      <c r="AU32">
        <f>AME_2040!AU32</f>
        <v>0</v>
      </c>
      <c r="AW32">
        <f t="shared" si="1"/>
        <v>3.7837763724302869E-4</v>
      </c>
    </row>
    <row r="33" spans="1:49" x14ac:dyDescent="0.25">
      <c r="A33" s="146"/>
      <c r="B33" s="1" t="s">
        <v>31</v>
      </c>
      <c r="C33" s="1">
        <v>29</v>
      </c>
      <c r="D33" s="1" t="s">
        <v>68</v>
      </c>
      <c r="E33">
        <v>2.036312356432409</v>
      </c>
      <c r="F33">
        <v>2.5925290481318628</v>
      </c>
      <c r="G33">
        <v>1.5965231308032359</v>
      </c>
      <c r="H33">
        <v>0.18911618800504729</v>
      </c>
      <c r="I33">
        <v>1.460356129528108</v>
      </c>
      <c r="J33">
        <v>2.3502971399603019</v>
      </c>
      <c r="K33">
        <v>1.607513653016503E-2</v>
      </c>
      <c r="L33">
        <v>1.3578447678490129E-4</v>
      </c>
      <c r="M33">
        <v>1.952431582547286</v>
      </c>
      <c r="N33">
        <v>3.3640856024887169</v>
      </c>
      <c r="O33">
        <v>1.194602796265027</v>
      </c>
      <c r="P33">
        <v>5.3179774605262136</v>
      </c>
      <c r="Q33">
        <v>1.323610421523944E-3</v>
      </c>
      <c r="R33">
        <v>0.54731763148161683</v>
      </c>
      <c r="S33">
        <v>0</v>
      </c>
      <c r="T33">
        <v>1.626191875121239</v>
      </c>
      <c r="U33">
        <v>0</v>
      </c>
      <c r="V33">
        <v>0</v>
      </c>
      <c r="W33">
        <v>8.7447460886970685</v>
      </c>
      <c r="X33">
        <v>1.4387303254267889</v>
      </c>
      <c r="Y33">
        <v>0</v>
      </c>
      <c r="Z33">
        <v>0.52114528022087714</v>
      </c>
      <c r="AA33">
        <v>1.590860906608101E-6</v>
      </c>
      <c r="AB33">
        <v>0</v>
      </c>
      <c r="AC33">
        <v>0</v>
      </c>
      <c r="AD33">
        <v>0</v>
      </c>
      <c r="AE33">
        <v>0</v>
      </c>
      <c r="AF33">
        <v>0</v>
      </c>
      <c r="AG33">
        <v>0</v>
      </c>
      <c r="AH33">
        <v>0</v>
      </c>
      <c r="AI33">
        <v>0</v>
      </c>
      <c r="AJ33">
        <v>1.091277402382412E-3</v>
      </c>
      <c r="AK33">
        <v>0</v>
      </c>
      <c r="AL33">
        <v>0</v>
      </c>
      <c r="AM33">
        <v>0.68808030139249377</v>
      </c>
      <c r="AN33">
        <v>0</v>
      </c>
      <c r="AO33">
        <v>0</v>
      </c>
      <c r="AP33">
        <f>AME_2040!AP33</f>
        <v>0</v>
      </c>
      <c r="AQ33">
        <f>AME_2040!AQ33</f>
        <v>0</v>
      </c>
      <c r="AR33">
        <f>AME_2040!AR33</f>
        <v>0</v>
      </c>
      <c r="AS33">
        <f>AME_2040!AS33</f>
        <v>4.585592259332813E-2</v>
      </c>
      <c r="AT33">
        <f>AME_2040!AT33</f>
        <v>35.684926259313393</v>
      </c>
      <c r="AU33">
        <f>AME_2040!AU33</f>
        <v>0</v>
      </c>
      <c r="AW33">
        <f t="shared" si="1"/>
        <v>4.1235703647380261E-7</v>
      </c>
    </row>
    <row r="34" spans="1:49" x14ac:dyDescent="0.25">
      <c r="A34" s="146"/>
      <c r="B34" s="1" t="s">
        <v>32</v>
      </c>
      <c r="C34" s="1">
        <v>30</v>
      </c>
      <c r="D34" s="1" t="s">
        <v>69</v>
      </c>
      <c r="E34">
        <v>39.866886561604787</v>
      </c>
      <c r="F34">
        <v>124.15381183918829</v>
      </c>
      <c r="G34">
        <v>31.290841942032319</v>
      </c>
      <c r="H34">
        <v>3.626151563212447</v>
      </c>
      <c r="I34">
        <v>28.388039760891211</v>
      </c>
      <c r="J34">
        <v>46.454114829834772</v>
      </c>
      <c r="K34">
        <v>0.31012266128328092</v>
      </c>
      <c r="L34">
        <v>113.61296915125889</v>
      </c>
      <c r="M34">
        <v>105.49369929140509</v>
      </c>
      <c r="N34">
        <v>65.274644335469361</v>
      </c>
      <c r="O34">
        <v>23.13657762751296</v>
      </c>
      <c r="P34">
        <v>103.96707481646099</v>
      </c>
      <c r="Q34">
        <v>98.421392982735384</v>
      </c>
      <c r="R34">
        <v>10.688467749317191</v>
      </c>
      <c r="S34">
        <v>0</v>
      </c>
      <c r="T34">
        <v>31.827141915757529</v>
      </c>
      <c r="U34">
        <v>0</v>
      </c>
      <c r="V34">
        <v>0</v>
      </c>
      <c r="W34">
        <v>418.85729315227769</v>
      </c>
      <c r="X34">
        <v>211.8370705819849</v>
      </c>
      <c r="Y34">
        <v>5.3773214359191328E-5</v>
      </c>
      <c r="Z34">
        <v>42.607058258775552</v>
      </c>
      <c r="AA34">
        <v>1.76455395341956</v>
      </c>
      <c r="AB34">
        <v>604.14101542205458</v>
      </c>
      <c r="AC34">
        <v>4.0671487398085132E-5</v>
      </c>
      <c r="AD34">
        <v>1.387898696826918E-4</v>
      </c>
      <c r="AE34">
        <v>3.4036850490280421E-4</v>
      </c>
      <c r="AF34">
        <v>5.6588416086297389E-5</v>
      </c>
      <c r="AG34">
        <v>0</v>
      </c>
      <c r="AH34">
        <v>3.2562541587158392E-3</v>
      </c>
      <c r="AI34">
        <v>1.4778317707512609E-4</v>
      </c>
      <c r="AJ34">
        <v>9.2279138099388772E-3</v>
      </c>
      <c r="AK34">
        <v>0</v>
      </c>
      <c r="AL34">
        <v>8.728176739350312E-5</v>
      </c>
      <c r="AM34">
        <v>15.48994960970674</v>
      </c>
      <c r="AN34">
        <v>0</v>
      </c>
      <c r="AO34">
        <v>1.3359700969102441E-4</v>
      </c>
      <c r="AP34">
        <f>AME_2040!AP34</f>
        <v>1331.693236132603</v>
      </c>
      <c r="AQ34">
        <f>AME_2040!AQ34</f>
        <v>0</v>
      </c>
      <c r="AR34">
        <f>AME_2040!AR34</f>
        <v>0</v>
      </c>
      <c r="AS34">
        <f>AME_2040!AS34</f>
        <v>182.9443907233323</v>
      </c>
      <c r="AT34">
        <f>AME_2040!AT34</f>
        <v>3635.8599878835339</v>
      </c>
      <c r="AU34">
        <f>AME_2040!AU34</f>
        <v>0</v>
      </c>
      <c r="AW34">
        <f t="shared" si="1"/>
        <v>2.8978605537349107E-3</v>
      </c>
    </row>
    <row r="35" spans="1:49" x14ac:dyDescent="0.25">
      <c r="A35" s="146"/>
      <c r="B35" s="1" t="s">
        <v>33</v>
      </c>
      <c r="C35" s="1">
        <v>31</v>
      </c>
      <c r="D35" s="1" t="s">
        <v>70</v>
      </c>
      <c r="E35">
        <v>6.8634350237953354</v>
      </c>
      <c r="F35">
        <v>15.797534392355891</v>
      </c>
      <c r="G35">
        <v>5.4246767587857256</v>
      </c>
      <c r="H35">
        <v>0.62927277261331271</v>
      </c>
      <c r="I35">
        <v>4.9251363682011959</v>
      </c>
      <c r="J35">
        <v>7.9982126038341654</v>
      </c>
      <c r="K35">
        <v>4.7465858548599492E-2</v>
      </c>
      <c r="L35">
        <v>8.643407372599162</v>
      </c>
      <c r="M35">
        <v>15.32178592481009</v>
      </c>
      <c r="N35">
        <v>11.31874048274206</v>
      </c>
      <c r="O35">
        <v>3.9504891416642471</v>
      </c>
      <c r="P35">
        <v>17.975776809915079</v>
      </c>
      <c r="Q35">
        <v>8.6574956886736736</v>
      </c>
      <c r="R35">
        <v>1.850292748833287</v>
      </c>
      <c r="S35">
        <v>0</v>
      </c>
      <c r="T35">
        <v>5.5111059290769209</v>
      </c>
      <c r="U35">
        <v>0</v>
      </c>
      <c r="V35">
        <v>0</v>
      </c>
      <c r="W35">
        <v>70.819410135675028</v>
      </c>
      <c r="X35">
        <v>19.960567691007501</v>
      </c>
      <c r="Y35">
        <v>0</v>
      </c>
      <c r="Z35">
        <v>1.7513112184467261</v>
      </c>
      <c r="AA35">
        <v>0.13422452266194829</v>
      </c>
      <c r="AB35">
        <v>101.4882501103835</v>
      </c>
      <c r="AC35">
        <v>3.6199432653635211E-6</v>
      </c>
      <c r="AD35">
        <v>1.2351289585922579E-5</v>
      </c>
      <c r="AE35">
        <v>3.238440186086668E-5</v>
      </c>
      <c r="AF35">
        <v>5.0858026530622051E-6</v>
      </c>
      <c r="AG35">
        <v>0</v>
      </c>
      <c r="AH35">
        <v>3.0887706643950591E-4</v>
      </c>
      <c r="AI35">
        <v>1.287127194702616E-5</v>
      </c>
      <c r="AJ35">
        <v>1.0034326316236131E-3</v>
      </c>
      <c r="AK35">
        <v>0</v>
      </c>
      <c r="AL35">
        <v>7.8072012803925946E-6</v>
      </c>
      <c r="AM35">
        <v>2.536417702786848</v>
      </c>
      <c r="AN35">
        <v>0</v>
      </c>
      <c r="AO35">
        <v>1.19723785940092E-5</v>
      </c>
      <c r="AP35">
        <f>AME_2040!AP35</f>
        <v>241.34183116879032</v>
      </c>
      <c r="AQ35">
        <f>AME_2040!AQ35</f>
        <v>0</v>
      </c>
      <c r="AR35">
        <f>AME_2040!AR35</f>
        <v>0</v>
      </c>
      <c r="AS35">
        <f>AME_2040!AS35</f>
        <v>52.669299943276521</v>
      </c>
      <c r="AT35">
        <f>AME_2040!AT35</f>
        <v>605.6175387714643</v>
      </c>
      <c r="AU35">
        <f>AME_2040!AU35</f>
        <v>0</v>
      </c>
      <c r="AW35">
        <f t="shared" si="1"/>
        <v>2.2106965597014345E-4</v>
      </c>
    </row>
    <row r="36" spans="1:49" x14ac:dyDescent="0.25">
      <c r="A36" s="146"/>
      <c r="B36" s="1" t="s">
        <v>34</v>
      </c>
      <c r="C36" s="1">
        <v>32</v>
      </c>
      <c r="D36" s="1" t="s">
        <v>71</v>
      </c>
      <c r="E36">
        <v>209.82575977778919</v>
      </c>
      <c r="F36">
        <v>631.48518643906289</v>
      </c>
      <c r="G36">
        <v>73.234311853960364</v>
      </c>
      <c r="H36">
        <v>59.769421472749897</v>
      </c>
      <c r="I36">
        <v>324.15848396847491</v>
      </c>
      <c r="J36">
        <v>175.75762706073459</v>
      </c>
      <c r="K36">
        <v>2.3947848913163949</v>
      </c>
      <c r="L36">
        <v>362.52140209942519</v>
      </c>
      <c r="M36">
        <v>493.74894194055798</v>
      </c>
      <c r="N36">
        <v>245.75998578564551</v>
      </c>
      <c r="O36">
        <v>97.008304875606058</v>
      </c>
      <c r="P36">
        <v>694.31611109909352</v>
      </c>
      <c r="Q36">
        <v>538.36512112486241</v>
      </c>
      <c r="R36">
        <v>31.57198222187434</v>
      </c>
      <c r="S36">
        <v>0</v>
      </c>
      <c r="T36">
        <v>104.12785792649321</v>
      </c>
      <c r="U36">
        <v>0</v>
      </c>
      <c r="V36">
        <v>4.6829900448988893</v>
      </c>
      <c r="W36">
        <v>1706.8543063863731</v>
      </c>
      <c r="X36">
        <v>821.997536319706</v>
      </c>
      <c r="Y36">
        <v>0.10779655629992051</v>
      </c>
      <c r="Z36">
        <v>189.03754592767049</v>
      </c>
      <c r="AA36">
        <v>5.6298540771433494</v>
      </c>
      <c r="AB36">
        <v>13304.340748027649</v>
      </c>
      <c r="AC36">
        <v>210.17791040366779</v>
      </c>
      <c r="AD36">
        <v>1269.757068347616</v>
      </c>
      <c r="AE36">
        <v>986.84326325701488</v>
      </c>
      <c r="AF36">
        <v>148.26040529091469</v>
      </c>
      <c r="AG36">
        <v>0.22166287997256889</v>
      </c>
      <c r="AH36">
        <v>966.53333622851665</v>
      </c>
      <c r="AI36">
        <v>451.89990142857772</v>
      </c>
      <c r="AJ36">
        <v>0.17256298327589159</v>
      </c>
      <c r="AK36">
        <v>0</v>
      </c>
      <c r="AL36">
        <v>3.293376445202343E-4</v>
      </c>
      <c r="AM36">
        <v>123.4903502595857</v>
      </c>
      <c r="AN36">
        <v>0</v>
      </c>
      <c r="AO36">
        <v>6829.4602162792471</v>
      </c>
      <c r="AP36">
        <f>AME_2040!AP36</f>
        <v>8910.4243788099993</v>
      </c>
      <c r="AQ36">
        <f>AME_2040!AQ36</f>
        <v>0</v>
      </c>
      <c r="AR36">
        <f>AME_2040!AR36</f>
        <v>0</v>
      </c>
      <c r="AS36">
        <f>AME_2040!AS36</f>
        <v>0</v>
      </c>
      <c r="AT36">
        <f>AME_2040!AT36</f>
        <v>39973.937445383417</v>
      </c>
      <c r="AU36">
        <f>AME_2040!AU36</f>
        <v>0</v>
      </c>
      <c r="AW36">
        <f t="shared" si="1"/>
        <v>9.2823694202390106E-3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f>AME_2040!AP37</f>
        <v>0</v>
      </c>
      <c r="AQ37">
        <f>AME_2040!AQ37</f>
        <v>0</v>
      </c>
      <c r="AR37">
        <f>AME_2040!AR37</f>
        <v>0</v>
      </c>
      <c r="AS37">
        <f>AME_2040!AS37</f>
        <v>0</v>
      </c>
      <c r="AT37">
        <f>AME_2040!AT37</f>
        <v>0</v>
      </c>
      <c r="AU37">
        <f>AME_2040!AU37</f>
        <v>0</v>
      </c>
      <c r="AW37">
        <f t="shared" si="1"/>
        <v>0</v>
      </c>
    </row>
    <row r="38" spans="1:49" x14ac:dyDescent="0.25">
      <c r="A38" s="146"/>
      <c r="B38" s="1" t="s">
        <v>36</v>
      </c>
      <c r="C38" s="1">
        <v>34</v>
      </c>
      <c r="D38" s="1" t="s">
        <v>73</v>
      </c>
      <c r="E38">
        <v>2.0146361026257891</v>
      </c>
      <c r="F38">
        <v>3.6614790776326069</v>
      </c>
      <c r="G38">
        <v>0</v>
      </c>
      <c r="H38">
        <v>0</v>
      </c>
      <c r="I38">
        <v>0</v>
      </c>
      <c r="J38">
        <v>1.463825828681708E-2</v>
      </c>
      <c r="K38">
        <v>0</v>
      </c>
      <c r="L38">
        <v>1.21221151144185E-3</v>
      </c>
      <c r="M38">
        <v>1.4927433289924771E-5</v>
      </c>
      <c r="N38">
        <v>0</v>
      </c>
      <c r="O38">
        <v>0</v>
      </c>
      <c r="P38">
        <v>5.0440676435065286E-3</v>
      </c>
      <c r="Q38">
        <v>4.1032006695220112E-3</v>
      </c>
      <c r="R38">
        <v>0</v>
      </c>
      <c r="S38">
        <v>0</v>
      </c>
      <c r="T38">
        <v>0.98669026028134277</v>
      </c>
      <c r="U38">
        <v>0</v>
      </c>
      <c r="V38">
        <v>0</v>
      </c>
      <c r="W38">
        <v>9.4103395138176786</v>
      </c>
      <c r="X38">
        <v>3.7585420451013749</v>
      </c>
      <c r="Y38">
        <v>0</v>
      </c>
      <c r="Z38">
        <v>1.6740609035999309E-6</v>
      </c>
      <c r="AA38">
        <v>0</v>
      </c>
      <c r="AB38">
        <v>15.50110958457579</v>
      </c>
      <c r="AC38">
        <v>0</v>
      </c>
      <c r="AD38">
        <v>2.4914152252228142E-6</v>
      </c>
      <c r="AE38">
        <v>6.0989275570296191E-6</v>
      </c>
      <c r="AF38">
        <v>1.026359306926022E-6</v>
      </c>
      <c r="AG38">
        <v>0</v>
      </c>
      <c r="AH38">
        <v>5.8162508018897203E-5</v>
      </c>
      <c r="AI38">
        <v>2.5954298813189799E-6</v>
      </c>
      <c r="AJ38">
        <v>1.2428792941515139E-4</v>
      </c>
      <c r="AK38">
        <v>0</v>
      </c>
      <c r="AL38">
        <v>1.575202143983393E-6</v>
      </c>
      <c r="AM38">
        <v>0.4691035558991456</v>
      </c>
      <c r="AN38">
        <v>0</v>
      </c>
      <c r="AO38">
        <v>217.54125111754311</v>
      </c>
      <c r="AP38">
        <f>AME_2040!AP38</f>
        <v>0</v>
      </c>
      <c r="AQ38">
        <f>AME_2040!AQ38</f>
        <v>0</v>
      </c>
      <c r="AR38">
        <f>AME_2040!AR38</f>
        <v>0</v>
      </c>
      <c r="AS38">
        <f>AME_2040!AS38</f>
        <v>0</v>
      </c>
      <c r="AT38">
        <f>AME_2040!AT38</f>
        <v>253.3683618348538</v>
      </c>
      <c r="AU38">
        <f>AME_2040!AU38</f>
        <v>0</v>
      </c>
      <c r="AW38">
        <f t="shared" si="1"/>
        <v>3.0835012163916481E-8</v>
      </c>
    </row>
    <row r="39" spans="1:49" x14ac:dyDescent="0.25">
      <c r="A39" s="146"/>
      <c r="B39" s="1" t="s">
        <v>37</v>
      </c>
      <c r="C39" s="1">
        <v>35</v>
      </c>
      <c r="D39" s="1" t="s">
        <v>74</v>
      </c>
      <c r="E39">
        <v>46.47687088358574</v>
      </c>
      <c r="F39">
        <v>369.49653848381098</v>
      </c>
      <c r="G39">
        <v>324.95629932708061</v>
      </c>
      <c r="H39">
        <v>37.454657791781251</v>
      </c>
      <c r="I39">
        <v>361.76332494345638</v>
      </c>
      <c r="J39">
        <v>378.6901578504598</v>
      </c>
      <c r="K39">
        <v>1.442041494223121</v>
      </c>
      <c r="L39">
        <v>26.686863099908269</v>
      </c>
      <c r="M39">
        <v>568.87283643645219</v>
      </c>
      <c r="N39">
        <v>2767.0833912053331</v>
      </c>
      <c r="O39">
        <v>602.67577912200113</v>
      </c>
      <c r="P39">
        <v>1848.6135776954641</v>
      </c>
      <c r="Q39">
        <v>760.68902373371816</v>
      </c>
      <c r="R39">
        <v>45.811013140766242</v>
      </c>
      <c r="S39">
        <v>0</v>
      </c>
      <c r="T39">
        <v>16.045748084136299</v>
      </c>
      <c r="U39">
        <v>31.587165674579889</v>
      </c>
      <c r="V39">
        <v>51.170991910614667</v>
      </c>
      <c r="W39">
        <v>4124.8323673769828</v>
      </c>
      <c r="X39">
        <v>1865.2969077345399</v>
      </c>
      <c r="Y39">
        <v>0.56931545921656501</v>
      </c>
      <c r="Z39">
        <v>508.40408928753902</v>
      </c>
      <c r="AA39">
        <v>0.40538335046471191</v>
      </c>
      <c r="AB39">
        <v>89.534420883960607</v>
      </c>
      <c r="AC39">
        <v>4.9051386852709183E-2</v>
      </c>
      <c r="AD39">
        <v>0.31523186577359291</v>
      </c>
      <c r="AE39">
        <v>0.93598417594624339</v>
      </c>
      <c r="AF39">
        <v>0.28938710923403899</v>
      </c>
      <c r="AG39">
        <v>6.564180939751859E-4</v>
      </c>
      <c r="AH39">
        <v>3.898986561414727</v>
      </c>
      <c r="AI39">
        <v>0.1044551355007402</v>
      </c>
      <c r="AJ39">
        <v>90.793808066047475</v>
      </c>
      <c r="AK39">
        <v>0</v>
      </c>
      <c r="AL39">
        <v>0.53893709841858317</v>
      </c>
      <c r="AM39">
        <v>1113.3705986714911</v>
      </c>
      <c r="AN39">
        <v>0</v>
      </c>
      <c r="AO39">
        <v>1.2084712458911819</v>
      </c>
      <c r="AP39">
        <f>AME_2040!AP39</f>
        <v>5476.0341130647848</v>
      </c>
      <c r="AQ39">
        <f>AME_2040!AQ39</f>
        <v>0</v>
      </c>
      <c r="AR39">
        <f>AME_2040!AR39</f>
        <v>350.04710136047203</v>
      </c>
      <c r="AS39">
        <f>AME_2040!AS39</f>
        <v>431.70451228290858</v>
      </c>
      <c r="AT39">
        <f>AME_2040!AT39</f>
        <v>22297.8500594129</v>
      </c>
      <c r="AU39">
        <f>AME_2040!AU39</f>
        <v>0</v>
      </c>
      <c r="AW39">
        <f t="shared" si="1"/>
        <v>7.1551466648425309E-4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f>AME_2040!AP40</f>
        <v>0</v>
      </c>
      <c r="AQ40">
        <f>AME_2040!AQ40</f>
        <v>0</v>
      </c>
      <c r="AR40">
        <f>AME_2040!AR40</f>
        <v>0</v>
      </c>
      <c r="AS40">
        <f>AME_2040!AS40</f>
        <v>0</v>
      </c>
      <c r="AT40">
        <f>AME_2040!AT40</f>
        <v>0</v>
      </c>
      <c r="AU40">
        <f>AME_2040!AU40</f>
        <v>0</v>
      </c>
      <c r="AW40">
        <f t="shared" si="1"/>
        <v>0</v>
      </c>
    </row>
    <row r="41" spans="1:49" x14ac:dyDescent="0.25">
      <c r="A41" s="146"/>
      <c r="B41" s="1" t="s">
        <v>39</v>
      </c>
      <c r="C41" s="1">
        <v>37</v>
      </c>
      <c r="D41" s="1" t="s">
        <v>76</v>
      </c>
      <c r="E41">
        <v>0.72275238500944716</v>
      </c>
      <c r="F41">
        <v>0</v>
      </c>
      <c r="G41">
        <v>0</v>
      </c>
      <c r="H41">
        <v>0</v>
      </c>
      <c r="I41">
        <v>0</v>
      </c>
      <c r="J41">
        <v>7.2497532350340563</v>
      </c>
      <c r="K41">
        <v>3.3020805908030442E-4</v>
      </c>
      <c r="L41">
        <v>0.60758615283154327</v>
      </c>
      <c r="M41">
        <v>7.5019396726645248E-3</v>
      </c>
      <c r="N41">
        <v>0</v>
      </c>
      <c r="O41">
        <v>0</v>
      </c>
      <c r="P41">
        <v>2.5317915665483381</v>
      </c>
      <c r="Q41">
        <v>2.0129638185294549</v>
      </c>
      <c r="R41">
        <v>0</v>
      </c>
      <c r="S41">
        <v>0</v>
      </c>
      <c r="T41">
        <v>214.2162665562596</v>
      </c>
      <c r="U41">
        <v>0</v>
      </c>
      <c r="V41">
        <v>0</v>
      </c>
      <c r="W41">
        <v>3670.8518267443719</v>
      </c>
      <c r="X41">
        <v>1944.72274637804</v>
      </c>
      <c r="Y41">
        <v>0</v>
      </c>
      <c r="Z41">
        <v>8.786491475613323E-4</v>
      </c>
      <c r="AA41">
        <v>8.0577414107249547E-4</v>
      </c>
      <c r="AB41">
        <v>5388.806768784445</v>
      </c>
      <c r="AC41">
        <v>3.6319388746404918E-4</v>
      </c>
      <c r="AD41">
        <v>1.23938832336689E-3</v>
      </c>
      <c r="AE41">
        <v>3.0395837834057918E-3</v>
      </c>
      <c r="AF41">
        <v>5.0523123741980981E-4</v>
      </c>
      <c r="AG41">
        <v>2.3362568051604601E-6</v>
      </c>
      <c r="AH41">
        <v>2.908101572895928E-2</v>
      </c>
      <c r="AI41">
        <v>1.3198763188257601E-3</v>
      </c>
      <c r="AJ41">
        <v>6.1304280002100982E-2</v>
      </c>
      <c r="AK41">
        <v>0</v>
      </c>
      <c r="AL41">
        <v>7.7934218896637145E-4</v>
      </c>
      <c r="AM41">
        <v>166.783054486341</v>
      </c>
      <c r="AN41">
        <v>0</v>
      </c>
      <c r="AO41">
        <v>1.1928473379863569E-3</v>
      </c>
      <c r="AP41">
        <f>AME_2040!AP41</f>
        <v>0</v>
      </c>
      <c r="AQ41">
        <f>AME_2040!AQ41</f>
        <v>0</v>
      </c>
      <c r="AR41">
        <f>AME_2040!AR41</f>
        <v>0</v>
      </c>
      <c r="AS41">
        <f>AME_2040!AS41</f>
        <v>0</v>
      </c>
      <c r="AT41">
        <f>AME_2040!AT41</f>
        <v>11398.613853773501</v>
      </c>
      <c r="AU41">
        <f>AME_2040!AU41</f>
        <v>0</v>
      </c>
      <c r="AW41">
        <f t="shared" si="1"/>
        <v>1.5463562427657599E-5</v>
      </c>
    </row>
    <row r="42" spans="1:49" x14ac:dyDescent="0.25">
      <c r="A42" s="146" t="s">
        <v>79</v>
      </c>
      <c r="B42" s="1" t="s">
        <v>3</v>
      </c>
      <c r="C42" s="1" t="s">
        <v>3</v>
      </c>
      <c r="D42" s="1" t="s">
        <v>40</v>
      </c>
      <c r="E42">
        <v>2691.5589722878012</v>
      </c>
      <c r="F42">
        <v>3364.607797347513</v>
      </c>
      <c r="G42">
        <v>7.8324473629090921E-5</v>
      </c>
      <c r="H42">
        <v>7.466673751421992E-6</v>
      </c>
      <c r="I42">
        <v>2.332350440662526E-6</v>
      </c>
      <c r="J42">
        <v>1.419780247252135</v>
      </c>
      <c r="K42">
        <v>7.2154108708176999E-4</v>
      </c>
      <c r="L42">
        <v>0.82995957790780261</v>
      </c>
      <c r="M42">
        <v>3.434157370468335</v>
      </c>
      <c r="N42">
        <v>6.8013194926325909E-6</v>
      </c>
      <c r="O42">
        <v>5.3578075380511868E-6</v>
      </c>
      <c r="P42">
        <v>50.357083221268738</v>
      </c>
      <c r="Q42">
        <v>2.031427084662888E-2</v>
      </c>
      <c r="R42">
        <v>2.307853071330019E-3</v>
      </c>
      <c r="S42">
        <v>0</v>
      </c>
      <c r="T42">
        <v>2.6668435608356009E-2</v>
      </c>
      <c r="U42">
        <v>7.9629168610978471E-5</v>
      </c>
      <c r="V42">
        <v>3.5465933578645708E-4</v>
      </c>
      <c r="W42">
        <v>65.226854089026531</v>
      </c>
      <c r="X42">
        <v>8.8410046647514591</v>
      </c>
      <c r="Y42">
        <v>0</v>
      </c>
      <c r="Z42">
        <v>9.1317677473941273E-4</v>
      </c>
      <c r="AA42">
        <v>1.285004031973238E-2</v>
      </c>
      <c r="AB42">
        <v>7.5904561904115186E-4</v>
      </c>
      <c r="AC42">
        <v>0</v>
      </c>
      <c r="AD42">
        <v>2.4372799530459261E-6</v>
      </c>
      <c r="AE42">
        <v>1.2354973440387531E-5</v>
      </c>
      <c r="AF42">
        <v>1.6231921844508409E-6</v>
      </c>
      <c r="AG42">
        <v>0</v>
      </c>
      <c r="AH42">
        <v>1.2306684361380871E-4</v>
      </c>
      <c r="AI42">
        <v>7.3522361026881085E-5</v>
      </c>
      <c r="AJ42">
        <v>4.6269066005489169E-4</v>
      </c>
      <c r="AK42">
        <v>0</v>
      </c>
      <c r="AL42">
        <v>2.0348223715003889E-6</v>
      </c>
      <c r="AM42">
        <v>0.14551595129882719</v>
      </c>
      <c r="AN42">
        <v>0</v>
      </c>
      <c r="AO42">
        <v>6.7228339211790778E-5</v>
      </c>
      <c r="AP42">
        <f>AME_2040!AP42</f>
        <v>12557.30475973538</v>
      </c>
      <c r="AQ42">
        <f>AME_2040!AQ42</f>
        <v>0</v>
      </c>
      <c r="AR42">
        <f>AME_2040!AR42</f>
        <v>170.43407885794846</v>
      </c>
      <c r="AS42">
        <f>AME_2040!AS42</f>
        <v>0</v>
      </c>
      <c r="AT42">
        <f>AME_2040!AT42</f>
        <v>0</v>
      </c>
      <c r="AU42">
        <f>AME_2040!AU42</f>
        <v>18914.225777243551</v>
      </c>
      <c r="AW42">
        <f t="shared" si="1"/>
        <v>2.1130027364677215E-5</v>
      </c>
    </row>
    <row r="43" spans="1:49" x14ac:dyDescent="0.25">
      <c r="A43" s="146"/>
      <c r="B43" s="1" t="s">
        <v>4</v>
      </c>
      <c r="C43" s="1" t="s">
        <v>4</v>
      </c>
      <c r="D43" s="1" t="s">
        <v>41</v>
      </c>
      <c r="E43">
        <v>1129.829000457622</v>
      </c>
      <c r="F43">
        <v>8558.8857401378827</v>
      </c>
      <c r="G43">
        <v>60.226925840500577</v>
      </c>
      <c r="H43">
        <v>0.70054374738379677</v>
      </c>
      <c r="I43">
        <v>26.01371818816828</v>
      </c>
      <c r="J43">
        <v>82.078028719174341</v>
      </c>
      <c r="K43">
        <v>1.402410147836353E-2</v>
      </c>
      <c r="L43">
        <v>397.09483818346177</v>
      </c>
      <c r="M43">
        <v>533.95946333785548</v>
      </c>
      <c r="N43">
        <v>41.443878260725192</v>
      </c>
      <c r="O43">
        <v>0.50384495606725044</v>
      </c>
      <c r="P43">
        <v>336.43186333852941</v>
      </c>
      <c r="Q43">
        <v>294.11287256033432</v>
      </c>
      <c r="R43">
        <v>6.1014250091126954</v>
      </c>
      <c r="S43">
        <v>0</v>
      </c>
      <c r="T43">
        <v>18.81478838258694</v>
      </c>
      <c r="U43">
        <v>13.51368564639162</v>
      </c>
      <c r="V43">
        <v>80.631079474704663</v>
      </c>
      <c r="W43">
        <v>6670.1147100538037</v>
      </c>
      <c r="X43">
        <v>1563.881125126095</v>
      </c>
      <c r="Y43">
        <v>9.7597844986242188E-3</v>
      </c>
      <c r="Z43">
        <v>20.271153552482129</v>
      </c>
      <c r="AA43">
        <v>6.1647341990484801</v>
      </c>
      <c r="AB43">
        <v>3.5167582155862842</v>
      </c>
      <c r="AC43">
        <v>0.28841688479843203</v>
      </c>
      <c r="AD43">
        <v>3.533777082068744</v>
      </c>
      <c r="AE43">
        <v>3.316408987880513</v>
      </c>
      <c r="AF43">
        <v>3.8205464876186389E-4</v>
      </c>
      <c r="AG43">
        <v>0</v>
      </c>
      <c r="AH43">
        <v>4.5521497764908603E-2</v>
      </c>
      <c r="AI43">
        <v>0.53578425955198394</v>
      </c>
      <c r="AJ43">
        <v>15.803383982165361</v>
      </c>
      <c r="AK43">
        <v>0</v>
      </c>
      <c r="AL43">
        <v>0.1018769986815813</v>
      </c>
      <c r="AM43">
        <v>7.2237722843764036</v>
      </c>
      <c r="AN43">
        <v>0</v>
      </c>
      <c r="AO43">
        <v>12.78439783268727</v>
      </c>
      <c r="AP43">
        <f>AME_2040!AP43</f>
        <v>29157.37848666808</v>
      </c>
      <c r="AQ43">
        <f>AME_2040!AQ43</f>
        <v>0</v>
      </c>
      <c r="AR43">
        <f>AME_2040!AR43</f>
        <v>0</v>
      </c>
      <c r="AS43">
        <f>AME_2040!AS43</f>
        <v>0</v>
      </c>
      <c r="AT43">
        <f>AME_2040!AT43</f>
        <v>0</v>
      </c>
      <c r="AU43">
        <f>AME_2040!AU43</f>
        <v>49045.326169806191</v>
      </c>
      <c r="AW43">
        <f t="shared" si="1"/>
        <v>1.0101254181616103E-2</v>
      </c>
    </row>
    <row r="44" spans="1:49" x14ac:dyDescent="0.25">
      <c r="A44" s="146"/>
      <c r="B44" s="1" t="s">
        <v>5</v>
      </c>
      <c r="C44" s="1" t="s">
        <v>5</v>
      </c>
      <c r="D44" s="1" t="s">
        <v>42</v>
      </c>
      <c r="E44">
        <v>95.961156195268103</v>
      </c>
      <c r="F44">
        <v>66.8868207948357</v>
      </c>
      <c r="G44">
        <v>719.17467511890754</v>
      </c>
      <c r="H44">
        <v>1.1272013138618959</v>
      </c>
      <c r="I44">
        <v>6.7532467231107072</v>
      </c>
      <c r="J44">
        <v>8.3060081847884426</v>
      </c>
      <c r="K44">
        <v>7.2282388936728802E-3</v>
      </c>
      <c r="L44">
        <v>10.79130299360105</v>
      </c>
      <c r="M44">
        <v>9.7047389623155258</v>
      </c>
      <c r="N44">
        <v>0.98965690736115797</v>
      </c>
      <c r="O44">
        <v>0.29282368235143741</v>
      </c>
      <c r="P44">
        <v>868.25905967052813</v>
      </c>
      <c r="Q44">
        <v>108.7193877827132</v>
      </c>
      <c r="R44">
        <v>8.3063637083862316E-2</v>
      </c>
      <c r="S44">
        <v>0</v>
      </c>
      <c r="T44">
        <v>20.722462661859311</v>
      </c>
      <c r="U44">
        <v>7.8740802299381034</v>
      </c>
      <c r="V44">
        <v>25.974523738994279</v>
      </c>
      <c r="W44">
        <v>1279.5205039467889</v>
      </c>
      <c r="X44">
        <v>475.81613312664882</v>
      </c>
      <c r="Y44">
        <v>1.3581684577988049E-4</v>
      </c>
      <c r="Z44">
        <v>0.74364260583872732</v>
      </c>
      <c r="AA44">
        <v>0.16634588490826621</v>
      </c>
      <c r="AB44">
        <v>0.52004421213504604</v>
      </c>
      <c r="AC44">
        <v>2.3957810828701721E-4</v>
      </c>
      <c r="AD44">
        <v>1.2513554674790041E-3</v>
      </c>
      <c r="AE44">
        <v>5.1993141798405904E-3</v>
      </c>
      <c r="AF44">
        <v>2.6728933062204871E-4</v>
      </c>
      <c r="AG44">
        <v>3.022511366022644E-6</v>
      </c>
      <c r="AH44">
        <v>1.409410248698788E-2</v>
      </c>
      <c r="AI44">
        <v>4.7000989477442059E-4</v>
      </c>
      <c r="AJ44">
        <v>4.8663510208535614</v>
      </c>
      <c r="AK44">
        <v>0</v>
      </c>
      <c r="AL44">
        <v>3.1383108878049903E-2</v>
      </c>
      <c r="AM44">
        <v>10.062985203435559</v>
      </c>
      <c r="AN44">
        <v>0</v>
      </c>
      <c r="AO44">
        <v>4.9068444692243543E-3</v>
      </c>
      <c r="AP44">
        <f>AME_2040!AP44</f>
        <v>36177.032919549827</v>
      </c>
      <c r="AQ44">
        <f>AME_2040!AQ44</f>
        <v>0</v>
      </c>
      <c r="AR44">
        <f>AME_2040!AR44</f>
        <v>21708.811716416934</v>
      </c>
      <c r="AS44">
        <f>AME_2040!AS44</f>
        <v>0</v>
      </c>
      <c r="AT44">
        <f>AME_2040!AT44</f>
        <v>0</v>
      </c>
      <c r="AU44">
        <f>AME_2040!AU44</f>
        <v>61609.226029245947</v>
      </c>
      <c r="AW44">
        <f t="shared" si="1"/>
        <v>2.7468213159463926E-4</v>
      </c>
    </row>
    <row r="45" spans="1:49" x14ac:dyDescent="0.25">
      <c r="A45" s="146"/>
      <c r="B45" s="1" t="s">
        <v>6</v>
      </c>
      <c r="C45" s="1" t="s">
        <v>6</v>
      </c>
      <c r="D45" s="1" t="s">
        <v>43</v>
      </c>
      <c r="E45">
        <v>167.51030716795651</v>
      </c>
      <c r="F45">
        <v>181.21499577784459</v>
      </c>
      <c r="G45">
        <v>366.5221793655823</v>
      </c>
      <c r="H45">
        <v>49.865095210635211</v>
      </c>
      <c r="I45">
        <v>5.1860611672542936</v>
      </c>
      <c r="J45">
        <v>28.98571084747201</v>
      </c>
      <c r="K45">
        <v>9.6034386195778651E-4</v>
      </c>
      <c r="L45">
        <v>131.72611353238301</v>
      </c>
      <c r="M45">
        <v>185.49777380368991</v>
      </c>
      <c r="N45">
        <v>1.348332345702683</v>
      </c>
      <c r="O45">
        <v>8.8356833746989799E-2</v>
      </c>
      <c r="P45">
        <v>883.18028606477947</v>
      </c>
      <c r="Q45">
        <v>139.472388584996</v>
      </c>
      <c r="R45">
        <v>0.13861232329572981</v>
      </c>
      <c r="S45">
        <v>0</v>
      </c>
      <c r="T45">
        <v>12.363868725490301</v>
      </c>
      <c r="U45">
        <v>1.1210211643713011</v>
      </c>
      <c r="V45">
        <v>2.5425817273451088</v>
      </c>
      <c r="W45">
        <v>502.78028637323217</v>
      </c>
      <c r="X45">
        <v>182.05084599493929</v>
      </c>
      <c r="Y45">
        <v>1.558592859814908E-3</v>
      </c>
      <c r="Z45">
        <v>7.0197685672512931</v>
      </c>
      <c r="AA45">
        <v>3.3748907176475331</v>
      </c>
      <c r="AB45">
        <v>0.53680343507770112</v>
      </c>
      <c r="AC45">
        <v>6.4836526816832198E-3</v>
      </c>
      <c r="AD45">
        <v>8.2113600566077777E-2</v>
      </c>
      <c r="AE45">
        <v>7.7417781339132144E-2</v>
      </c>
      <c r="AF45">
        <v>1.231697615683261E-4</v>
      </c>
      <c r="AG45">
        <v>0</v>
      </c>
      <c r="AH45">
        <v>6.4970641058825574E-3</v>
      </c>
      <c r="AI45">
        <v>1.183313294562814E-2</v>
      </c>
      <c r="AJ45">
        <v>0.13525579787235181</v>
      </c>
      <c r="AK45">
        <v>0</v>
      </c>
      <c r="AL45">
        <v>8.8490659906726127E-4</v>
      </c>
      <c r="AM45">
        <v>2.2133723568158339</v>
      </c>
      <c r="AN45">
        <v>0</v>
      </c>
      <c r="AO45">
        <v>0.27910332952991662</v>
      </c>
      <c r="AP45">
        <f>AME_2040!AP45</f>
        <v>0</v>
      </c>
      <c r="AQ45">
        <f>AME_2040!AQ45</f>
        <v>0</v>
      </c>
      <c r="AR45">
        <f>AME_2040!AR45</f>
        <v>2.5501932283367705E-4</v>
      </c>
      <c r="AS45">
        <f>AME_2040!AS45</f>
        <v>0</v>
      </c>
      <c r="AT45">
        <f>AME_2040!AT45</f>
        <v>0</v>
      </c>
      <c r="AU45">
        <f>AME_2040!AU45</f>
        <v>2855.3421384789549</v>
      </c>
      <c r="AW45">
        <f t="shared" si="1"/>
        <v>3.350740268470041E-3</v>
      </c>
    </row>
    <row r="46" spans="1:49" x14ac:dyDescent="0.25">
      <c r="A46" s="146"/>
      <c r="B46" s="1" t="s">
        <v>7</v>
      </c>
      <c r="C46" s="1" t="s">
        <v>7</v>
      </c>
      <c r="D46" s="1" t="s">
        <v>44</v>
      </c>
      <c r="E46">
        <v>32.775349055550002</v>
      </c>
      <c r="F46">
        <v>36.829277827963232</v>
      </c>
      <c r="G46">
        <v>124.0574382772503</v>
      </c>
      <c r="H46">
        <v>14.262127590853179</v>
      </c>
      <c r="I46">
        <v>381.52353117868029</v>
      </c>
      <c r="J46">
        <v>10.886359753805859</v>
      </c>
      <c r="K46">
        <v>3.6821182753573732E-2</v>
      </c>
      <c r="L46">
        <v>11.861786214739899</v>
      </c>
      <c r="M46">
        <v>38.772010125008023</v>
      </c>
      <c r="N46">
        <v>15.10829204567716</v>
      </c>
      <c r="O46">
        <v>91.89817951775639</v>
      </c>
      <c r="P46">
        <v>235.35702721132171</v>
      </c>
      <c r="Q46">
        <v>1996.246801271009</v>
      </c>
      <c r="R46">
        <v>3.7389593763898E-3</v>
      </c>
      <c r="S46">
        <v>0</v>
      </c>
      <c r="T46">
        <v>16.855142254734211</v>
      </c>
      <c r="U46">
        <v>4.0054135558938251</v>
      </c>
      <c r="V46">
        <v>6.7351290358392537E-3</v>
      </c>
      <c r="W46">
        <v>139.16017229545719</v>
      </c>
      <c r="X46">
        <v>166.87527004062511</v>
      </c>
      <c r="Y46">
        <v>5.8958716250905249E-3</v>
      </c>
      <c r="Z46">
        <v>2.324769756907604</v>
      </c>
      <c r="AA46">
        <v>0.18404571603335779</v>
      </c>
      <c r="AB46">
        <v>13.72598092752356</v>
      </c>
      <c r="AC46">
        <v>3.640311519163276E-3</v>
      </c>
      <c r="AD46">
        <v>2.9658426837990269E-2</v>
      </c>
      <c r="AE46">
        <v>0.2449473683888781</v>
      </c>
      <c r="AF46">
        <v>5.2297838364524299E-2</v>
      </c>
      <c r="AG46">
        <v>1.4319689373065031E-4</v>
      </c>
      <c r="AH46">
        <v>2.8107910276331509</v>
      </c>
      <c r="AI46">
        <v>8.7079778518454106E-3</v>
      </c>
      <c r="AJ46">
        <v>39.866391944938933</v>
      </c>
      <c r="AK46">
        <v>0</v>
      </c>
      <c r="AL46">
        <v>0.25645792633758868</v>
      </c>
      <c r="AM46">
        <v>29.410144276463601</v>
      </c>
      <c r="AN46">
        <v>0</v>
      </c>
      <c r="AO46">
        <v>0.1910009035616882</v>
      </c>
      <c r="AP46">
        <f>AME_2040!AP46</f>
        <v>2174.4480749152981</v>
      </c>
      <c r="AQ46">
        <f>AME_2040!AQ46</f>
        <v>0</v>
      </c>
      <c r="AR46">
        <f>AME_2040!AR46</f>
        <v>9.1488344563999E-2</v>
      </c>
      <c r="AS46">
        <f>AME_2040!AS46</f>
        <v>0</v>
      </c>
      <c r="AT46">
        <f>AME_2040!AT46</f>
        <v>0</v>
      </c>
      <c r="AU46">
        <f>AME_2040!AU46</f>
        <v>5580.175910218235</v>
      </c>
      <c r="AW46">
        <f t="shared" si="1"/>
        <v>3.0266475806600836E-4</v>
      </c>
    </row>
    <row r="47" spans="1:49" x14ac:dyDescent="0.25">
      <c r="A47" s="146"/>
      <c r="B47" s="1" t="s">
        <v>8</v>
      </c>
      <c r="C47" s="1" t="s">
        <v>8</v>
      </c>
      <c r="D47" s="1" t="s">
        <v>45</v>
      </c>
      <c r="E47">
        <v>92.963721476686317</v>
      </c>
      <c r="F47">
        <v>610.77927152116365</v>
      </c>
      <c r="G47">
        <v>125.96215755885039</v>
      </c>
      <c r="H47">
        <v>29.167471836852481</v>
      </c>
      <c r="I47">
        <v>70.043131415989848</v>
      </c>
      <c r="J47">
        <v>2418.194057525584</v>
      </c>
      <c r="K47">
        <v>0.62025452010041238</v>
      </c>
      <c r="L47">
        <v>107.6551287811605</v>
      </c>
      <c r="M47">
        <v>318.3252484827957</v>
      </c>
      <c r="N47">
        <v>6.8806696255192961</v>
      </c>
      <c r="O47">
        <v>7.946679158736103</v>
      </c>
      <c r="P47">
        <v>653.84935545639451</v>
      </c>
      <c r="Q47">
        <v>310.18524564567662</v>
      </c>
      <c r="R47">
        <v>1.657873225212698</v>
      </c>
      <c r="S47">
        <v>0</v>
      </c>
      <c r="T47">
        <v>17.347796906133809</v>
      </c>
      <c r="U47">
        <v>10.83985283362464</v>
      </c>
      <c r="V47">
        <v>5.124358632332946</v>
      </c>
      <c r="W47">
        <v>3617.0784455669991</v>
      </c>
      <c r="X47">
        <v>724.80686972887895</v>
      </c>
      <c r="Y47">
        <v>5.4009915813246021E-3</v>
      </c>
      <c r="Z47">
        <v>26.05793761127147</v>
      </c>
      <c r="AA47">
        <v>1.5212175976304969</v>
      </c>
      <c r="AB47">
        <v>10.59284737629344</v>
      </c>
      <c r="AC47">
        <v>2.994865626271128E-3</v>
      </c>
      <c r="AD47">
        <v>2.24512719335851E-2</v>
      </c>
      <c r="AE47">
        <v>0.109103438542575</v>
      </c>
      <c r="AF47">
        <v>1.830641787899014E-2</v>
      </c>
      <c r="AG47">
        <v>2.714025732762689E-5</v>
      </c>
      <c r="AH47">
        <v>0.63288063131413252</v>
      </c>
      <c r="AI47">
        <v>6.698434672161504E-3</v>
      </c>
      <c r="AJ47">
        <v>8.3713607301385977</v>
      </c>
      <c r="AK47">
        <v>0</v>
      </c>
      <c r="AL47">
        <v>5.3980794701515733E-2</v>
      </c>
      <c r="AM47">
        <v>15.892978786486999</v>
      </c>
      <c r="AN47">
        <v>0</v>
      </c>
      <c r="AO47">
        <v>0.93755209516623905</v>
      </c>
      <c r="AP47">
        <f>AME_2040!AP47</f>
        <v>3701.4442520489929</v>
      </c>
      <c r="AQ47">
        <f>AME_2040!AQ47</f>
        <v>0</v>
      </c>
      <c r="AR47">
        <f>AME_2040!AR47</f>
        <v>0</v>
      </c>
      <c r="AS47">
        <f>AME_2040!AS47</f>
        <v>0</v>
      </c>
      <c r="AT47">
        <f>AME_2040!AT47</f>
        <v>0</v>
      </c>
      <c r="AU47">
        <f>AME_2040!AU47</f>
        <v>12895.09758013118</v>
      </c>
      <c r="AW47">
        <f t="shared" si="1"/>
        <v>2.7541998484868014E-3</v>
      </c>
    </row>
    <row r="48" spans="1:49" x14ac:dyDescent="0.25">
      <c r="A48" s="146"/>
      <c r="B48" s="63" t="s">
        <v>9</v>
      </c>
      <c r="C48" s="63" t="s">
        <v>9</v>
      </c>
      <c r="D48" s="63" t="s">
        <v>46</v>
      </c>
      <c r="E48">
        <v>441.08720537433328</v>
      </c>
      <c r="F48">
        <v>85.925642667047143</v>
      </c>
      <c r="G48">
        <v>0</v>
      </c>
      <c r="H48">
        <v>8.1408959638422942E-2</v>
      </c>
      <c r="I48">
        <v>0.30033637848719019</v>
      </c>
      <c r="J48">
        <v>0.24536760465826779</v>
      </c>
      <c r="K48">
        <v>0</v>
      </c>
      <c r="L48">
        <v>3.3685522612668639</v>
      </c>
      <c r="M48">
        <v>41.106125999909388</v>
      </c>
      <c r="N48">
        <v>0</v>
      </c>
      <c r="O48">
        <v>0.76916460194795744</v>
      </c>
      <c r="P48">
        <v>1.488592398441178</v>
      </c>
      <c r="Q48">
        <v>10.5561640933694</v>
      </c>
      <c r="R48">
        <v>2.7098063623774151E-5</v>
      </c>
      <c r="S48">
        <v>0</v>
      </c>
      <c r="T48">
        <v>0.12947693090117579</v>
      </c>
      <c r="U48">
        <v>0</v>
      </c>
      <c r="V48">
        <v>0</v>
      </c>
      <c r="W48">
        <v>14.137718862040289</v>
      </c>
      <c r="X48">
        <v>2.74813611947007</v>
      </c>
      <c r="Y48">
        <v>5.3388553870031318E-3</v>
      </c>
      <c r="Z48">
        <v>5.4462934830535922E-2</v>
      </c>
      <c r="AA48">
        <v>5.234597390618885E-2</v>
      </c>
      <c r="AB48">
        <v>11.233208278866099</v>
      </c>
      <c r="AC48">
        <v>1.473414447376774E-2</v>
      </c>
      <c r="AD48">
        <v>9.2576824445806491E-2</v>
      </c>
      <c r="AE48">
        <v>0.73940265208410483</v>
      </c>
      <c r="AF48">
        <v>0.13712695847897899</v>
      </c>
      <c r="AG48">
        <v>0</v>
      </c>
      <c r="AH48">
        <v>2.6099147560625702</v>
      </c>
      <c r="AI48">
        <v>3.6308818642793797E-2</v>
      </c>
      <c r="AJ48">
        <v>5.8106829441043054E-6</v>
      </c>
      <c r="AK48">
        <v>0</v>
      </c>
      <c r="AL48">
        <v>0</v>
      </c>
      <c r="AM48">
        <v>4.181658946089091E-2</v>
      </c>
      <c r="AN48">
        <v>0</v>
      </c>
      <c r="AO48">
        <v>0.33319401180829961</v>
      </c>
      <c r="AP48">
        <f>AME_2040!AP48</f>
        <v>8.061831687931388</v>
      </c>
      <c r="AQ48">
        <f>AME_2040!AQ48</f>
        <v>22.092967259821322</v>
      </c>
      <c r="AR48">
        <f>AME_2040!AR48</f>
        <v>0</v>
      </c>
      <c r="AS48">
        <f>AME_2040!AS48</f>
        <v>0</v>
      </c>
      <c r="AT48">
        <f>AME_2040!AT48</f>
        <v>0</v>
      </c>
      <c r="AU48">
        <f>AME_2040!AU48</f>
        <v>647.4491549064569</v>
      </c>
      <c r="AW48" s="64">
        <f>K128</f>
        <v>2.2974374478494007E-2</v>
      </c>
    </row>
    <row r="49" spans="1:49" x14ac:dyDescent="0.25">
      <c r="A49" s="146"/>
      <c r="B49" s="63" t="s">
        <v>10</v>
      </c>
      <c r="C49" s="63" t="s">
        <v>10</v>
      </c>
      <c r="D49" s="63" t="s">
        <v>47</v>
      </c>
      <c r="E49">
        <v>1033.856873706244</v>
      </c>
      <c r="F49">
        <v>626.24420822345553</v>
      </c>
      <c r="G49">
        <v>258.0502378341385</v>
      </c>
      <c r="H49">
        <v>86.318000446467352</v>
      </c>
      <c r="I49">
        <v>62.207520175233299</v>
      </c>
      <c r="J49">
        <v>374.2332930185529</v>
      </c>
      <c r="K49">
        <v>7.2633000154066938</v>
      </c>
      <c r="L49">
        <v>992.81279087631981</v>
      </c>
      <c r="M49">
        <v>4770.581594158215</v>
      </c>
      <c r="N49">
        <v>39.302777189878363</v>
      </c>
      <c r="O49">
        <v>126.3698549386632</v>
      </c>
      <c r="P49">
        <v>1594.8774009551421</v>
      </c>
      <c r="Q49">
        <v>1116.9197669806381</v>
      </c>
      <c r="R49">
        <v>6.7717533121766342</v>
      </c>
      <c r="S49">
        <v>0</v>
      </c>
      <c r="T49">
        <v>3.746678549809995</v>
      </c>
      <c r="U49">
        <v>4.027347138862579</v>
      </c>
      <c r="V49">
        <v>2.2845683161425172</v>
      </c>
      <c r="W49">
        <v>1199.251484466786</v>
      </c>
      <c r="X49">
        <v>2031.9515701337371</v>
      </c>
      <c r="Y49">
        <v>2.481411988753794</v>
      </c>
      <c r="Z49">
        <v>45.619084291595676</v>
      </c>
      <c r="AA49">
        <v>15.42779312703532</v>
      </c>
      <c r="AB49">
        <v>254.23009814743099</v>
      </c>
      <c r="AC49">
        <v>3.222061767448011</v>
      </c>
      <c r="AD49">
        <v>4.6949338602950199</v>
      </c>
      <c r="AE49">
        <v>2.0394461174918349E-4</v>
      </c>
      <c r="AF49">
        <v>1.680164513179959</v>
      </c>
      <c r="AG49">
        <v>4.3319314758345339E-3</v>
      </c>
      <c r="AH49">
        <v>47.863467974281157</v>
      </c>
      <c r="AI49">
        <v>3.8751136393566661</v>
      </c>
      <c r="AJ49">
        <v>2717.1091660391489</v>
      </c>
      <c r="AK49">
        <v>0</v>
      </c>
      <c r="AL49">
        <v>17.47833236225042</v>
      </c>
      <c r="AM49">
        <v>56.274630582628539</v>
      </c>
      <c r="AN49">
        <v>0</v>
      </c>
      <c r="AO49">
        <v>38.633342272948553</v>
      </c>
      <c r="AP49">
        <f>AME_2040!AP49</f>
        <v>3948.3889376040052</v>
      </c>
      <c r="AQ49">
        <f>AME_2040!AQ49</f>
        <v>1449.6419688699291</v>
      </c>
      <c r="AR49">
        <f>AME_2040!AR49</f>
        <v>0</v>
      </c>
      <c r="AS49">
        <f>AME_2040!AS49</f>
        <v>0</v>
      </c>
      <c r="AT49">
        <f>AME_2040!AT49</f>
        <v>0</v>
      </c>
      <c r="AU49">
        <f>AME_2040!AU49</f>
        <v>22943.69606335225</v>
      </c>
      <c r="AW49" s="64">
        <f>AW48</f>
        <v>2.2974374478494007E-2</v>
      </c>
    </row>
    <row r="50" spans="1:49" x14ac:dyDescent="0.25">
      <c r="A50" s="146"/>
      <c r="B50" s="1" t="s">
        <v>11</v>
      </c>
      <c r="C50" s="1" t="s">
        <v>11</v>
      </c>
      <c r="D50" s="1" t="s">
        <v>48</v>
      </c>
      <c r="E50">
        <v>132.82401983352429</v>
      </c>
      <c r="F50">
        <v>802.11858874596555</v>
      </c>
      <c r="G50">
        <v>7678.2305768322822</v>
      </c>
      <c r="H50">
        <v>37.16988618162874</v>
      </c>
      <c r="I50">
        <v>36.64375737691369</v>
      </c>
      <c r="J50">
        <v>372.81076426915058</v>
      </c>
      <c r="K50">
        <v>0.34043528755147062</v>
      </c>
      <c r="L50">
        <v>525.30659973081492</v>
      </c>
      <c r="M50">
        <v>2315.8137617337438</v>
      </c>
      <c r="N50">
        <v>55.636738780697939</v>
      </c>
      <c r="O50">
        <v>16.693698536341351</v>
      </c>
      <c r="P50">
        <v>3206.5350324198162</v>
      </c>
      <c r="Q50">
        <v>3383.9137018914562</v>
      </c>
      <c r="R50">
        <v>12.185388036359919</v>
      </c>
      <c r="S50">
        <v>0</v>
      </c>
      <c r="T50">
        <v>230.22379639385301</v>
      </c>
      <c r="U50">
        <v>14.042097762460051</v>
      </c>
      <c r="V50">
        <v>52.824396220639301</v>
      </c>
      <c r="W50">
        <v>1277.603906885472</v>
      </c>
      <c r="X50">
        <v>167.19837073370829</v>
      </c>
      <c r="Y50">
        <v>2.5139042782184099E-2</v>
      </c>
      <c r="Z50">
        <v>68.608873829001723</v>
      </c>
      <c r="AA50">
        <v>11.36984339752037</v>
      </c>
      <c r="AB50">
        <v>28.532703790447009</v>
      </c>
      <c r="AC50">
        <v>0.77645079321703714</v>
      </c>
      <c r="AD50">
        <v>8.3603090643783915</v>
      </c>
      <c r="AE50">
        <v>7.685898315398525</v>
      </c>
      <c r="AF50">
        <v>5.1809723264243978E-3</v>
      </c>
      <c r="AG50">
        <v>0</v>
      </c>
      <c r="AH50">
        <v>0.26442085905015922</v>
      </c>
      <c r="AI50">
        <v>1.426318507038663</v>
      </c>
      <c r="AJ50">
        <v>444.48754533498271</v>
      </c>
      <c r="AK50">
        <v>0</v>
      </c>
      <c r="AL50">
        <v>2.8592488579492339</v>
      </c>
      <c r="AM50">
        <v>30.52206800729455</v>
      </c>
      <c r="AN50">
        <v>0</v>
      </c>
      <c r="AO50">
        <v>31.16448295912565</v>
      </c>
      <c r="AP50">
        <f>AME_2040!AP50</f>
        <v>3809.7534888984678</v>
      </c>
      <c r="AQ50">
        <f>AME_2040!AQ50</f>
        <v>3331.560617064446</v>
      </c>
      <c r="AR50">
        <f>AME_2040!AR50</f>
        <v>0</v>
      </c>
      <c r="AS50">
        <f>AME_2040!AS50</f>
        <v>0</v>
      </c>
      <c r="AT50">
        <f>AME_2040!AT50</f>
        <v>0</v>
      </c>
      <c r="AU50">
        <f>AME_2040!AU50</f>
        <v>28095.518107345812</v>
      </c>
      <c r="AW50">
        <f>(K50+L50)/$AQ$119</f>
        <v>1.3370878403422486E-2</v>
      </c>
    </row>
    <row r="51" spans="1:49" x14ac:dyDescent="0.25">
      <c r="A51" s="146"/>
      <c r="B51" s="1" t="s">
        <v>12</v>
      </c>
      <c r="C51" s="1">
        <v>10</v>
      </c>
      <c r="D51" s="1" t="s">
        <v>49</v>
      </c>
      <c r="E51">
        <v>36.571739180775722</v>
      </c>
      <c r="F51">
        <v>4.5211664826917257</v>
      </c>
      <c r="G51">
        <v>835.52786020151575</v>
      </c>
      <c r="H51">
        <v>0</v>
      </c>
      <c r="I51">
        <v>195.96482799336289</v>
      </c>
      <c r="J51">
        <v>11.0935967435289</v>
      </c>
      <c r="K51">
        <v>4.480489379118018E-5</v>
      </c>
      <c r="L51">
        <v>15.25663801895128</v>
      </c>
      <c r="M51">
        <v>142.3299737989127</v>
      </c>
      <c r="N51">
        <v>999.06370187740345</v>
      </c>
      <c r="O51">
        <v>0.47399323321532572</v>
      </c>
      <c r="P51">
        <v>5578.0902096748032</v>
      </c>
      <c r="Q51">
        <v>1914.1432260759859</v>
      </c>
      <c r="R51">
        <v>0.87458655669786867</v>
      </c>
      <c r="S51">
        <v>0</v>
      </c>
      <c r="T51">
        <v>5.0650118299387058E-3</v>
      </c>
      <c r="U51">
        <v>0.1156417464649467</v>
      </c>
      <c r="V51">
        <v>4.5571180020395008E-2</v>
      </c>
      <c r="W51">
        <v>397.40350448831413</v>
      </c>
      <c r="X51">
        <v>6.8055240904759187E-2</v>
      </c>
      <c r="Y51">
        <v>2.1414719276362931E-2</v>
      </c>
      <c r="Z51">
        <v>2.3139976668126621</v>
      </c>
      <c r="AA51">
        <v>0.23708458030764309</v>
      </c>
      <c r="AB51">
        <v>6.8807244083373318</v>
      </c>
      <c r="AC51">
        <v>2.1535587366773929E-2</v>
      </c>
      <c r="AD51">
        <v>0.1739021302018795</v>
      </c>
      <c r="AE51">
        <v>0.15353091862154211</v>
      </c>
      <c r="AF51">
        <v>7.4786643387762404E-5</v>
      </c>
      <c r="AG51">
        <v>0</v>
      </c>
      <c r="AH51">
        <v>2.4348580415373732E-3</v>
      </c>
      <c r="AI51">
        <v>4.0574606986999738E-2</v>
      </c>
      <c r="AJ51">
        <v>10.899052213865691</v>
      </c>
      <c r="AK51">
        <v>0</v>
      </c>
      <c r="AL51">
        <v>7.0110170374900208E-2</v>
      </c>
      <c r="AM51">
        <v>3.7684829549563092E-2</v>
      </c>
      <c r="AN51">
        <v>0</v>
      </c>
      <c r="AO51">
        <v>0.66194423157376514</v>
      </c>
      <c r="AP51">
        <f>AME_2040!AP51</f>
        <v>0</v>
      </c>
      <c r="AQ51">
        <f>AME_2040!AQ51</f>
        <v>0</v>
      </c>
      <c r="AR51">
        <f>AME_2040!AR51</f>
        <v>0</v>
      </c>
      <c r="AS51">
        <f>AME_2040!AS51</f>
        <v>0</v>
      </c>
      <c r="AT51">
        <f>AME_2040!AT51</f>
        <v>0</v>
      </c>
      <c r="AU51">
        <f>AME_2040!AU51</f>
        <v>10153.06346801823</v>
      </c>
      <c r="AW51">
        <f t="shared" ref="AW51:AW84" si="2">(K51+L51)/$AQ$119</f>
        <v>3.8808408929784822E-4</v>
      </c>
    </row>
    <row r="52" spans="1:49" x14ac:dyDescent="0.25">
      <c r="A52" s="146"/>
      <c r="B52" s="1" t="s">
        <v>13</v>
      </c>
      <c r="C52" s="1">
        <v>11</v>
      </c>
      <c r="D52" s="1" t="s">
        <v>50</v>
      </c>
      <c r="E52">
        <v>5.0566944017566472E-2</v>
      </c>
      <c r="F52">
        <v>25.62118195792474</v>
      </c>
      <c r="G52">
        <v>613.50268921879172</v>
      </c>
      <c r="H52">
        <v>21.767448328926061</v>
      </c>
      <c r="I52">
        <v>69.427050373180776</v>
      </c>
      <c r="J52">
        <v>50.432231369017948</v>
      </c>
      <c r="K52">
        <v>0</v>
      </c>
      <c r="L52">
        <v>280.59436758735109</v>
      </c>
      <c r="M52">
        <v>234.0695262012988</v>
      </c>
      <c r="N52">
        <v>182.97536810266669</v>
      </c>
      <c r="O52">
        <v>1963.084267454467</v>
      </c>
      <c r="P52">
        <v>5802.7429934663942</v>
      </c>
      <c r="Q52">
        <v>1569.2905086974049</v>
      </c>
      <c r="R52">
        <v>1.6889847397667821E-5</v>
      </c>
      <c r="S52">
        <v>0</v>
      </c>
      <c r="T52">
        <v>1.3751989466745141E-4</v>
      </c>
      <c r="U52">
        <v>2.3253037647107879</v>
      </c>
      <c r="V52">
        <v>3.6447430889012138E-2</v>
      </c>
      <c r="W52">
        <v>114.58919815296299</v>
      </c>
      <c r="X52">
        <v>7.5908092702859281E-2</v>
      </c>
      <c r="Y52">
        <v>7.8716767234072917E-3</v>
      </c>
      <c r="Z52">
        <v>24.364273436797809</v>
      </c>
      <c r="AA52">
        <v>4.3603756258156761</v>
      </c>
      <c r="AB52">
        <v>34.232147934309751</v>
      </c>
      <c r="AC52">
        <v>4.5256615544650288E-3</v>
      </c>
      <c r="AD52">
        <v>3.4102570658629407E-2</v>
      </c>
      <c r="AE52">
        <v>8.6016946857265075E-2</v>
      </c>
      <c r="AF52">
        <v>3.2337877542029089E-2</v>
      </c>
      <c r="AG52">
        <v>3.5208136775654563E-5</v>
      </c>
      <c r="AH52">
        <v>0.73676874288253646</v>
      </c>
      <c r="AI52">
        <v>9.2173965706507221E-3</v>
      </c>
      <c r="AJ52">
        <v>1.4428029924477949E-2</v>
      </c>
      <c r="AK52">
        <v>0</v>
      </c>
      <c r="AL52">
        <v>9.1211052832397275E-5</v>
      </c>
      <c r="AM52">
        <v>2.0920134040243111E-2</v>
      </c>
      <c r="AN52">
        <v>0</v>
      </c>
      <c r="AO52">
        <v>0.1336100409128585</v>
      </c>
      <c r="AP52">
        <f>AME_2040!AP52</f>
        <v>15.69114581198831</v>
      </c>
      <c r="AQ52">
        <f>AME_2040!AQ52</f>
        <v>0</v>
      </c>
      <c r="AR52">
        <f>AME_2040!AR52</f>
        <v>0</v>
      </c>
      <c r="AS52">
        <f>AME_2040!AS52</f>
        <v>0</v>
      </c>
      <c r="AT52">
        <f>AME_2040!AT52</f>
        <v>0</v>
      </c>
      <c r="AU52">
        <f>AME_2040!AU52</f>
        <v>11010.313079858221</v>
      </c>
      <c r="AW52">
        <f t="shared" si="2"/>
        <v>7.137476138459743E-3</v>
      </c>
    </row>
    <row r="53" spans="1:49" x14ac:dyDescent="0.25">
      <c r="A53" s="146"/>
      <c r="B53" s="1" t="s">
        <v>14</v>
      </c>
      <c r="C53" s="1">
        <v>12</v>
      </c>
      <c r="D53" s="1" t="s">
        <v>51</v>
      </c>
      <c r="E53">
        <v>2212.6853785162748</v>
      </c>
      <c r="F53">
        <v>1711.6005170004289</v>
      </c>
      <c r="G53">
        <v>15582.582824786879</v>
      </c>
      <c r="H53">
        <v>206.10229561676331</v>
      </c>
      <c r="I53">
        <v>356.13591637462503</v>
      </c>
      <c r="J53">
        <v>2003.183713522712</v>
      </c>
      <c r="K53">
        <v>3.477124606557044</v>
      </c>
      <c r="L53">
        <v>1685.5295915004581</v>
      </c>
      <c r="M53">
        <v>1198.614973824481</v>
      </c>
      <c r="N53">
        <v>1193.987630017574</v>
      </c>
      <c r="O53">
        <v>356.86959653554118</v>
      </c>
      <c r="P53">
        <v>47185.998712655753</v>
      </c>
      <c r="Q53">
        <v>20738.009664934929</v>
      </c>
      <c r="R53">
        <v>146.3120323068843</v>
      </c>
      <c r="S53">
        <v>0</v>
      </c>
      <c r="T53">
        <v>137.8358129961307</v>
      </c>
      <c r="U53">
        <v>49.226210471383567</v>
      </c>
      <c r="V53">
        <v>811.82192477173203</v>
      </c>
      <c r="W53">
        <v>11767.81326199158</v>
      </c>
      <c r="X53">
        <v>8702.0964265923612</v>
      </c>
      <c r="Y53">
        <v>0.13905713653324381</v>
      </c>
      <c r="Z53">
        <v>187.1365503121925</v>
      </c>
      <c r="AA53">
        <v>26.166871603067861</v>
      </c>
      <c r="AB53">
        <v>152.9070531710108</v>
      </c>
      <c r="AC53">
        <v>0.85970731529531574</v>
      </c>
      <c r="AD53">
        <v>7.0799418065628057</v>
      </c>
      <c r="AE53">
        <v>7.9772075283519257</v>
      </c>
      <c r="AF53">
        <v>0.18566380277182021</v>
      </c>
      <c r="AG53">
        <v>4.5587997590131702E-4</v>
      </c>
      <c r="AH53">
        <v>9.2667226284392363</v>
      </c>
      <c r="AI53">
        <v>1.6515196994679799</v>
      </c>
      <c r="AJ53">
        <v>447.0661096443925</v>
      </c>
      <c r="AK53">
        <v>0</v>
      </c>
      <c r="AL53">
        <v>2.8773530374111811</v>
      </c>
      <c r="AM53">
        <v>232.26541162536671</v>
      </c>
      <c r="AN53">
        <v>0</v>
      </c>
      <c r="AO53">
        <v>27.124358597019391</v>
      </c>
      <c r="AP53">
        <f>AME_2040!AP53</f>
        <v>52841.787409198558</v>
      </c>
      <c r="AQ53">
        <f>AME_2040!AQ53</f>
        <v>1826.638254977139</v>
      </c>
      <c r="AR53">
        <f>AME_2040!AR53</f>
        <v>46574.558755385959</v>
      </c>
      <c r="AS53">
        <f>AME_2040!AS53</f>
        <v>0</v>
      </c>
      <c r="AT53">
        <f>AME_2040!AT53</f>
        <v>0</v>
      </c>
      <c r="AU53">
        <f>AME_2040!AU53</f>
        <v>218395.57201237261</v>
      </c>
      <c r="AW53">
        <f t="shared" si="2"/>
        <v>4.2963247044362649E-2</v>
      </c>
    </row>
    <row r="54" spans="1:49" x14ac:dyDescent="0.25">
      <c r="A54" s="146"/>
      <c r="B54" s="1" t="s">
        <v>15</v>
      </c>
      <c r="C54" s="1">
        <v>13</v>
      </c>
      <c r="D54" s="1" t="s">
        <v>52</v>
      </c>
      <c r="E54">
        <v>36.29095492889104</v>
      </c>
      <c r="F54">
        <v>47.114305580207741</v>
      </c>
      <c r="G54">
        <v>17.270838114284889</v>
      </c>
      <c r="H54">
        <v>2.0050018933107259</v>
      </c>
      <c r="I54">
        <v>21.3009754855374</v>
      </c>
      <c r="J54">
        <v>27.939608690253081</v>
      </c>
      <c r="K54">
        <v>2.1585570255258739</v>
      </c>
      <c r="L54">
        <v>24.015333559631092</v>
      </c>
      <c r="M54">
        <v>23.954742112206041</v>
      </c>
      <c r="N54">
        <v>17.370926733856489</v>
      </c>
      <c r="O54">
        <v>7.487656969065414</v>
      </c>
      <c r="P54">
        <v>132.98818606866789</v>
      </c>
      <c r="Q54">
        <v>2546.0541420559639</v>
      </c>
      <c r="R54">
        <v>17.472472025639899</v>
      </c>
      <c r="S54">
        <v>0</v>
      </c>
      <c r="T54">
        <v>14.27320361040201</v>
      </c>
      <c r="U54">
        <v>7.3416800026034554</v>
      </c>
      <c r="V54">
        <v>4.6179899105469664</v>
      </c>
      <c r="W54">
        <v>1506.3716099666699</v>
      </c>
      <c r="X54">
        <v>731.94797554444608</v>
      </c>
      <c r="Y54">
        <v>0.79021394390378452</v>
      </c>
      <c r="Z54">
        <v>83.677899983085965</v>
      </c>
      <c r="AA54">
        <v>0.37016458713271411</v>
      </c>
      <c r="AB54">
        <v>85.360677630666544</v>
      </c>
      <c r="AC54">
        <v>1.0230734135669399</v>
      </c>
      <c r="AD54">
        <v>4.918277882957959</v>
      </c>
      <c r="AE54">
        <v>17.450055221659561</v>
      </c>
      <c r="AF54">
        <v>1.3456424887450991</v>
      </c>
      <c r="AG54">
        <v>4.5693674317158657E-2</v>
      </c>
      <c r="AH54">
        <v>12.837675753196409</v>
      </c>
      <c r="AI54">
        <v>0.97979249811617652</v>
      </c>
      <c r="AJ54">
        <v>20.045921466345401</v>
      </c>
      <c r="AK54">
        <v>0</v>
      </c>
      <c r="AL54">
        <v>5.7153041086135919E-2</v>
      </c>
      <c r="AM54">
        <v>23.610322074873839</v>
      </c>
      <c r="AN54">
        <v>0</v>
      </c>
      <c r="AO54">
        <v>13.695782817818429</v>
      </c>
      <c r="AP54">
        <f>AME_2040!AP54</f>
        <v>0</v>
      </c>
      <c r="AQ54">
        <f>AME_2040!AQ54</f>
        <v>0</v>
      </c>
      <c r="AR54">
        <f>AME_2040!AR54</f>
        <v>0</v>
      </c>
      <c r="AS54">
        <f>AME_2040!AS54</f>
        <v>0</v>
      </c>
      <c r="AT54">
        <f>AME_2040!AT54</f>
        <v>0</v>
      </c>
      <c r="AU54">
        <f>AME_2040!AU54</f>
        <v>5454.1845067551812</v>
      </c>
      <c r="AW54">
        <f t="shared" si="2"/>
        <v>6.6578499457604727E-4</v>
      </c>
    </row>
    <row r="55" spans="1:49" x14ac:dyDescent="0.25">
      <c r="A55" s="146"/>
      <c r="B55" s="1" t="s">
        <v>16</v>
      </c>
      <c r="C55" s="1">
        <v>14</v>
      </c>
      <c r="D55" s="1" t="s">
        <v>53</v>
      </c>
      <c r="E55">
        <v>20.339138458624809</v>
      </c>
      <c r="F55">
        <v>28.294802554795929</v>
      </c>
      <c r="G55">
        <v>7.7984189526250232</v>
      </c>
      <c r="H55">
        <v>1.903934224395603</v>
      </c>
      <c r="I55">
        <v>5.9684332785544632</v>
      </c>
      <c r="J55">
        <v>8.2425250882917709</v>
      </c>
      <c r="K55">
        <v>0.25721769317904591</v>
      </c>
      <c r="L55">
        <v>3.9586783658047562</v>
      </c>
      <c r="M55">
        <v>18.06070374225018</v>
      </c>
      <c r="N55">
        <v>3.8950182785048231</v>
      </c>
      <c r="O55">
        <v>4.492969372668207</v>
      </c>
      <c r="P55">
        <v>40.89520327466375</v>
      </c>
      <c r="Q55">
        <v>58.012338594892427</v>
      </c>
      <c r="R55">
        <v>2035.9221668537371</v>
      </c>
      <c r="S55">
        <v>0</v>
      </c>
      <c r="T55">
        <v>69.461196305332351</v>
      </c>
      <c r="U55">
        <v>1.6349504292937651</v>
      </c>
      <c r="V55">
        <v>2.2205558675693169</v>
      </c>
      <c r="W55">
        <v>255.91890254435671</v>
      </c>
      <c r="X55">
        <v>277.53560604479992</v>
      </c>
      <c r="Y55">
        <v>0.18235683280537371</v>
      </c>
      <c r="Z55">
        <v>1.0711130786956951</v>
      </c>
      <c r="AA55">
        <v>5.9816704011972789E-2</v>
      </c>
      <c r="AB55">
        <v>3.8348754748046758</v>
      </c>
      <c r="AC55">
        <v>8.4645687691404445E-2</v>
      </c>
      <c r="AD55">
        <v>0.22082590281526709</v>
      </c>
      <c r="AE55">
        <v>0.61512486680480127</v>
      </c>
      <c r="AF55">
        <v>9.7612998768337955E-2</v>
      </c>
      <c r="AG55">
        <v>0.22128204021184289</v>
      </c>
      <c r="AH55">
        <v>0.53429303367555792</v>
      </c>
      <c r="AI55">
        <v>0.1599171009343866</v>
      </c>
      <c r="AJ55">
        <v>3.0600091561974199</v>
      </c>
      <c r="AK55">
        <v>0</v>
      </c>
      <c r="AL55">
        <v>1.9695105857575911E-2</v>
      </c>
      <c r="AM55">
        <v>5.4266126114145301</v>
      </c>
      <c r="AN55">
        <v>0</v>
      </c>
      <c r="AO55">
        <v>1.326918334502837</v>
      </c>
      <c r="AP55">
        <f>AME_2040!AP55</f>
        <v>962.93012826827908</v>
      </c>
      <c r="AQ55">
        <f>AME_2040!AQ55</f>
        <v>28.974458865442781</v>
      </c>
      <c r="AR55">
        <f>AME_2040!AR55</f>
        <v>67.401244610479296</v>
      </c>
      <c r="AS55">
        <f>AME_2040!AS55</f>
        <v>0</v>
      </c>
      <c r="AT55">
        <f>AME_2040!AT55</f>
        <v>0</v>
      </c>
      <c r="AU55">
        <f>AME_2040!AU55</f>
        <v>3921.0336905977329</v>
      </c>
      <c r="AW55">
        <f t="shared" si="2"/>
        <v>1.0723970613507003E-4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f>AME_2040!AP56</f>
        <v>0</v>
      </c>
      <c r="AQ56">
        <f>AME_2040!AQ56</f>
        <v>0</v>
      </c>
      <c r="AR56">
        <f>AME_2040!AR56</f>
        <v>0</v>
      </c>
      <c r="AS56">
        <f>AME_2040!AS56</f>
        <v>0</v>
      </c>
      <c r="AT56">
        <f>AME_2040!AT56</f>
        <v>0</v>
      </c>
      <c r="AU56">
        <f>AME_2040!AU56</f>
        <v>0</v>
      </c>
      <c r="AW56">
        <f t="shared" si="2"/>
        <v>0</v>
      </c>
    </row>
    <row r="57" spans="1:49" x14ac:dyDescent="0.25">
      <c r="A57" s="146"/>
      <c r="B57" s="1" t="s">
        <v>18</v>
      </c>
      <c r="C57" s="1">
        <v>16</v>
      </c>
      <c r="D57" s="1" t="s">
        <v>55</v>
      </c>
      <c r="E57">
        <v>297.0911259158737</v>
      </c>
      <c r="F57">
        <v>616.50078773828386</v>
      </c>
      <c r="G57">
        <v>190.45068294739701</v>
      </c>
      <c r="H57">
        <v>6.2627043527954029</v>
      </c>
      <c r="I57">
        <v>86.594913793317929</v>
      </c>
      <c r="J57">
        <v>180.37681019818771</v>
      </c>
      <c r="K57">
        <v>0.82070711270081464</v>
      </c>
      <c r="L57">
        <v>111.50229875027669</v>
      </c>
      <c r="M57">
        <v>273.3602612935436</v>
      </c>
      <c r="N57">
        <v>11.435916095161909</v>
      </c>
      <c r="O57">
        <v>15.675990760801881</v>
      </c>
      <c r="P57">
        <v>968.13583722430542</v>
      </c>
      <c r="Q57">
        <v>455.87539913104621</v>
      </c>
      <c r="R57">
        <v>220.5221181244772</v>
      </c>
      <c r="S57">
        <v>0</v>
      </c>
      <c r="T57">
        <v>1585.3043117322691</v>
      </c>
      <c r="U57">
        <v>6.230376754555758</v>
      </c>
      <c r="V57">
        <v>53.830204073893682</v>
      </c>
      <c r="W57">
        <v>5501.7259507884901</v>
      </c>
      <c r="X57">
        <v>3194.5787077755849</v>
      </c>
      <c r="Y57">
        <v>0.56672014361204082</v>
      </c>
      <c r="Z57">
        <v>159.7218573376733</v>
      </c>
      <c r="AA57">
        <v>1.719872468325605</v>
      </c>
      <c r="AB57">
        <v>12.30146190895492</v>
      </c>
      <c r="AC57">
        <v>0.26331391570582119</v>
      </c>
      <c r="AD57">
        <v>0.68693842333421073</v>
      </c>
      <c r="AE57">
        <v>1.918136341762507</v>
      </c>
      <c r="AF57">
        <v>0.3056835774315067</v>
      </c>
      <c r="AG57">
        <v>1.2644926535767169</v>
      </c>
      <c r="AH57">
        <v>1.704989777448934</v>
      </c>
      <c r="AI57">
        <v>0.49777758849122888</v>
      </c>
      <c r="AJ57">
        <v>102.5413586722542</v>
      </c>
      <c r="AK57">
        <v>0</v>
      </c>
      <c r="AL57">
        <v>0.66003143850962775</v>
      </c>
      <c r="AM57">
        <v>41.300817587448449</v>
      </c>
      <c r="AN57">
        <v>0</v>
      </c>
      <c r="AO57">
        <v>4.1229007313207022</v>
      </c>
      <c r="AP57">
        <f>AME_2040!AP57</f>
        <v>3524.5517049558289</v>
      </c>
      <c r="AQ57">
        <f>AME_2040!AQ57</f>
        <v>1552.7322599371801</v>
      </c>
      <c r="AR57">
        <f>AME_2040!AR57</f>
        <v>330.21304595514141</v>
      </c>
      <c r="AS57">
        <f>AME_2040!AS57</f>
        <v>0</v>
      </c>
      <c r="AT57">
        <f>AME_2040!AT57</f>
        <v>0</v>
      </c>
      <c r="AU57">
        <f>AME_2040!AU57</f>
        <v>19513.348467976961</v>
      </c>
      <c r="AW57">
        <f t="shared" si="2"/>
        <v>2.8571591833449748E-3</v>
      </c>
    </row>
    <row r="58" spans="1:49" x14ac:dyDescent="0.25">
      <c r="A58" s="146"/>
      <c r="B58" s="1" t="s">
        <v>19</v>
      </c>
      <c r="C58" s="1">
        <v>17</v>
      </c>
      <c r="D58" s="1" t="s">
        <v>56</v>
      </c>
      <c r="E58">
        <v>2.0939561846172241</v>
      </c>
      <c r="F58">
        <v>2.8863742673648698</v>
      </c>
      <c r="G58">
        <v>0.71414868700342071</v>
      </c>
      <c r="H58">
        <v>0.16334129476928599</v>
      </c>
      <c r="I58">
        <v>0.53295945651768961</v>
      </c>
      <c r="J58">
        <v>0.70067489898146362</v>
      </c>
      <c r="K58">
        <v>1.889362146381643</v>
      </c>
      <c r="L58">
        <v>0.33815459417345128</v>
      </c>
      <c r="M58">
        <v>1.492477164968687</v>
      </c>
      <c r="N58">
        <v>0.31673637032320962</v>
      </c>
      <c r="O58">
        <v>0.38361355681335618</v>
      </c>
      <c r="P58">
        <v>4.1545321974063212</v>
      </c>
      <c r="Q58">
        <v>1.064335773578728</v>
      </c>
      <c r="R58">
        <v>0.16270397720381871</v>
      </c>
      <c r="S58">
        <v>0</v>
      </c>
      <c r="T58">
        <v>0.65826362683732687</v>
      </c>
      <c r="U58">
        <v>6559.475668926606</v>
      </c>
      <c r="V58">
        <v>0.19050472745792671</v>
      </c>
      <c r="W58">
        <v>8.0919659515844007</v>
      </c>
      <c r="X58">
        <v>1.4387374595540889</v>
      </c>
      <c r="Y58">
        <v>1.543706297387604E-2</v>
      </c>
      <c r="Z58">
        <v>3.1325931961513E-3</v>
      </c>
      <c r="AA58">
        <v>5.2498848216932211E-3</v>
      </c>
      <c r="AB58">
        <v>0.30790802647125481</v>
      </c>
      <c r="AC58">
        <v>7.2482606539546642E-3</v>
      </c>
      <c r="AD58">
        <v>1.887243265168892E-2</v>
      </c>
      <c r="AE58">
        <v>5.2662722035695643E-2</v>
      </c>
      <c r="AF58">
        <v>8.3675278562224814E-3</v>
      </c>
      <c r="AG58">
        <v>0.84296324414484436</v>
      </c>
      <c r="AH58">
        <v>4.5334315224869769E-2</v>
      </c>
      <c r="AI58">
        <v>1.368051706893667E-2</v>
      </c>
      <c r="AJ58">
        <v>0.32257287007254459</v>
      </c>
      <c r="AK58">
        <v>0</v>
      </c>
      <c r="AL58">
        <v>2.070049507110787E-3</v>
      </c>
      <c r="AM58">
        <v>0.29358857111836328</v>
      </c>
      <c r="AN58">
        <v>0</v>
      </c>
      <c r="AO58">
        <v>0.1136148693598476</v>
      </c>
      <c r="AP58">
        <f>AME_2040!AP58</f>
        <v>4064.3320333484262</v>
      </c>
      <c r="AQ58">
        <f>AME_2040!AQ58</f>
        <v>1.1279712365065999</v>
      </c>
      <c r="AR58">
        <f>AME_2040!AR58</f>
        <v>1.3668554071294707</v>
      </c>
      <c r="AS58">
        <f>AME_2040!AS58</f>
        <v>0</v>
      </c>
      <c r="AT58">
        <f>AME_2040!AT58</f>
        <v>0</v>
      </c>
      <c r="AU58">
        <f>AME_2040!AU58</f>
        <v>10655.628074201361</v>
      </c>
      <c r="AW58">
        <f t="shared" si="2"/>
        <v>5.6661321182016162E-5</v>
      </c>
    </row>
    <row r="59" spans="1:49" x14ac:dyDescent="0.25">
      <c r="A59" s="146"/>
      <c r="B59" s="1" t="s">
        <v>20</v>
      </c>
      <c r="C59" s="1">
        <v>18</v>
      </c>
      <c r="D59" s="1" t="s">
        <v>57</v>
      </c>
      <c r="E59">
        <v>8.5446761211742981</v>
      </c>
      <c r="F59">
        <v>25.62476645640438</v>
      </c>
      <c r="G59">
        <v>10.60886304799542</v>
      </c>
      <c r="H59">
        <v>3.132554868793691</v>
      </c>
      <c r="I59">
        <v>8.1665903770936321</v>
      </c>
      <c r="J59">
        <v>10.42454705413417</v>
      </c>
      <c r="K59">
        <v>8.5456457997525381E-2</v>
      </c>
      <c r="L59">
        <v>9.2953934822530133</v>
      </c>
      <c r="M59">
        <v>27.489278021760231</v>
      </c>
      <c r="N59">
        <v>3.696568166691022</v>
      </c>
      <c r="O59">
        <v>2.085225881077494</v>
      </c>
      <c r="P59">
        <v>49.592599409475433</v>
      </c>
      <c r="Q59">
        <v>89.29637004956686</v>
      </c>
      <c r="R59">
        <v>4.8235255518087348</v>
      </c>
      <c r="S59">
        <v>0</v>
      </c>
      <c r="T59">
        <v>10.495044675705371</v>
      </c>
      <c r="U59">
        <v>9.6379025951101411</v>
      </c>
      <c r="V59">
        <v>1297.314442154634</v>
      </c>
      <c r="W59">
        <v>2229.0517753663471</v>
      </c>
      <c r="X59">
        <v>90.729756268997932</v>
      </c>
      <c r="Y59">
        <v>5.8307561251125919E-2</v>
      </c>
      <c r="Z59">
        <v>2.8065033094684302</v>
      </c>
      <c r="AA59">
        <v>0.14437845985085179</v>
      </c>
      <c r="AB59">
        <v>3.5578421518749219</v>
      </c>
      <c r="AC59">
        <v>2.4808489943594199E-2</v>
      </c>
      <c r="AD59">
        <v>6.4603704397201672E-2</v>
      </c>
      <c r="AE59">
        <v>0.18027638506801011</v>
      </c>
      <c r="AF59">
        <v>2.864694870639603E-2</v>
      </c>
      <c r="AG59">
        <v>1.267238873115456E-3</v>
      </c>
      <c r="AH59">
        <v>0.15552105045560891</v>
      </c>
      <c r="AI59">
        <v>4.6831827805105912E-2</v>
      </c>
      <c r="AJ59">
        <v>1.4490904408644709</v>
      </c>
      <c r="AK59">
        <v>0</v>
      </c>
      <c r="AL59">
        <v>9.3070539084929814E-3</v>
      </c>
      <c r="AM59">
        <v>1.816340757917293</v>
      </c>
      <c r="AN59">
        <v>0</v>
      </c>
      <c r="AO59">
        <v>0.38885283938378767</v>
      </c>
      <c r="AP59">
        <f>AME_2040!AP59</f>
        <v>9317.8981012403037</v>
      </c>
      <c r="AQ59">
        <f>AME_2040!AQ59</f>
        <v>5.7894398566773138</v>
      </c>
      <c r="AR59">
        <f>AME_2040!AR59</f>
        <v>3.1573827369312131</v>
      </c>
      <c r="AS59">
        <f>AME_2040!AS59</f>
        <v>0</v>
      </c>
      <c r="AT59">
        <f>AME_2040!AT59</f>
        <v>0</v>
      </c>
      <c r="AU59">
        <f>AME_2040!AU59</f>
        <v>13227.6728380607</v>
      </c>
      <c r="AW59">
        <f t="shared" si="2"/>
        <v>2.3862058665937387E-4</v>
      </c>
    </row>
    <row r="60" spans="1:49" x14ac:dyDescent="0.25">
      <c r="A60" s="146"/>
      <c r="B60" s="1" t="s">
        <v>21</v>
      </c>
      <c r="C60" s="1">
        <v>19</v>
      </c>
      <c r="D60" s="1" t="s">
        <v>58</v>
      </c>
      <c r="E60">
        <v>1038.289275135176</v>
      </c>
      <c r="F60">
        <v>3902.9991458064942</v>
      </c>
      <c r="G60">
        <v>2689.684597922866</v>
      </c>
      <c r="H60">
        <v>119.7398350190647</v>
      </c>
      <c r="I60">
        <v>698.88900726012662</v>
      </c>
      <c r="J60">
        <v>1777.2988395348959</v>
      </c>
      <c r="K60">
        <v>22.736786163502199</v>
      </c>
      <c r="L60">
        <v>2541.6778407541642</v>
      </c>
      <c r="M60">
        <v>1877.457837940374</v>
      </c>
      <c r="N60">
        <v>590.10795213052893</v>
      </c>
      <c r="O60">
        <v>333.85926297743049</v>
      </c>
      <c r="P60">
        <v>10644.17105883375</v>
      </c>
      <c r="Q60">
        <v>8243.9092133911035</v>
      </c>
      <c r="R60">
        <v>451.51267812142009</v>
      </c>
      <c r="S60">
        <v>0</v>
      </c>
      <c r="T60">
        <v>1562.083248751796</v>
      </c>
      <c r="U60">
        <v>310.23905744775192</v>
      </c>
      <c r="V60">
        <v>1187.992901583016</v>
      </c>
      <c r="W60">
        <v>65737.975878003781</v>
      </c>
      <c r="X60">
        <v>20379.163935282901</v>
      </c>
      <c r="Y60">
        <v>9.7881983764439386</v>
      </c>
      <c r="Z60">
        <v>1760.3788291009771</v>
      </c>
      <c r="AA60">
        <v>39.435292184030139</v>
      </c>
      <c r="AB60">
        <v>512.13681360174655</v>
      </c>
      <c r="AC60">
        <v>6.0231736203343988</v>
      </c>
      <c r="AD60">
        <v>24.56756624818814</v>
      </c>
      <c r="AE60">
        <v>42.530625890400223</v>
      </c>
      <c r="AF60">
        <v>3.2936376539842742</v>
      </c>
      <c r="AG60">
        <v>0.96313958853930215</v>
      </c>
      <c r="AH60">
        <v>29.805590552204009</v>
      </c>
      <c r="AI60">
        <v>7.9508902634513943</v>
      </c>
      <c r="AJ60">
        <v>658.85920841856978</v>
      </c>
      <c r="AK60">
        <v>0</v>
      </c>
      <c r="AL60">
        <v>3.285341717455768</v>
      </c>
      <c r="AM60">
        <v>558.35454889824166</v>
      </c>
      <c r="AN60">
        <v>0</v>
      </c>
      <c r="AO60">
        <v>67.915370207477636</v>
      </c>
      <c r="AP60">
        <f>AME_2040!AP60</f>
        <v>13600.88678912863</v>
      </c>
      <c r="AQ60">
        <f>AME_2040!AQ60</f>
        <v>3184.367509305509</v>
      </c>
      <c r="AR60">
        <f>AME_2040!AR60</f>
        <v>19218.629121458678</v>
      </c>
      <c r="AS60">
        <f>AME_2040!AS60</f>
        <v>0</v>
      </c>
      <c r="AT60">
        <f>AME_2040!AT60</f>
        <v>0</v>
      </c>
      <c r="AU60">
        <f>AME_2040!AU60</f>
        <v>163838.95999827501</v>
      </c>
      <c r="AW60">
        <f t="shared" si="2"/>
        <v>6.52309893677534E-2</v>
      </c>
    </row>
    <row r="61" spans="1:49" x14ac:dyDescent="0.25">
      <c r="A61" s="146"/>
      <c r="B61" s="1" t="s">
        <v>22</v>
      </c>
      <c r="C61" s="1">
        <v>20</v>
      </c>
      <c r="D61" s="1" t="s">
        <v>59</v>
      </c>
      <c r="E61">
        <v>2.423352575066672</v>
      </c>
      <c r="F61">
        <v>3.8340137073310951</v>
      </c>
      <c r="G61">
        <v>7.6138275880512447</v>
      </c>
      <c r="H61">
        <v>0.41211079153932528</v>
      </c>
      <c r="I61">
        <v>0.99453389771982048</v>
      </c>
      <c r="J61">
        <v>0.77828495958660304</v>
      </c>
      <c r="K61">
        <v>5.1118392018759801E-4</v>
      </c>
      <c r="L61">
        <v>2.278537373354744</v>
      </c>
      <c r="M61">
        <v>3.7381628834851579</v>
      </c>
      <c r="N61">
        <v>0.51233866704958975</v>
      </c>
      <c r="O61">
        <v>0.25007412643106858</v>
      </c>
      <c r="P61">
        <v>12.79082987266858</v>
      </c>
      <c r="Q61">
        <v>7.2952349901244924</v>
      </c>
      <c r="R61">
        <v>6.6955366927786972</v>
      </c>
      <c r="S61">
        <v>0</v>
      </c>
      <c r="T61">
        <v>5.846515575944335</v>
      </c>
      <c r="U61">
        <v>0.55615826899628285</v>
      </c>
      <c r="V61">
        <v>2.894128149410907</v>
      </c>
      <c r="W61">
        <v>70.16619182064764</v>
      </c>
      <c r="X61">
        <v>49.649877478139992</v>
      </c>
      <c r="Y61">
        <v>6.5301111231868235E-4</v>
      </c>
      <c r="Z61">
        <v>0.35364462716061762</v>
      </c>
      <c r="AA61">
        <v>3.5294962617717272E-2</v>
      </c>
      <c r="AB61">
        <v>0.94335183446662629</v>
      </c>
      <c r="AC61">
        <v>3.3012559725251032E-4</v>
      </c>
      <c r="AD61">
        <v>2.116610528349903E-3</v>
      </c>
      <c r="AE61">
        <v>6.2681856211214059E-3</v>
      </c>
      <c r="AF61">
        <v>3.580988090851861E-3</v>
      </c>
      <c r="AG61">
        <v>9.8519751299320773E-6</v>
      </c>
      <c r="AH61">
        <v>4.8627482072237591E-2</v>
      </c>
      <c r="AI61">
        <v>7.2209164156147605E-4</v>
      </c>
      <c r="AJ61">
        <v>2.3777414633372671</v>
      </c>
      <c r="AK61">
        <v>0</v>
      </c>
      <c r="AL61">
        <v>1.515856873575507E-2</v>
      </c>
      <c r="AM61">
        <v>0.7949612328328215</v>
      </c>
      <c r="AN61">
        <v>0</v>
      </c>
      <c r="AO61">
        <v>8.3021068499493193E-3</v>
      </c>
      <c r="AP61">
        <f>AME_2040!AP61</f>
        <v>420.4098539217448</v>
      </c>
      <c r="AQ61">
        <f>AME_2040!AQ61</f>
        <v>5312.0769175060959</v>
      </c>
      <c r="AR61">
        <f>AME_2040!AR61</f>
        <v>0</v>
      </c>
      <c r="AS61">
        <f>AME_2040!AS61</f>
        <v>0</v>
      </c>
      <c r="AT61">
        <f>AME_2040!AT61</f>
        <v>0</v>
      </c>
      <c r="AU61">
        <f>AME_2040!AU61</f>
        <v>5915.8077551727274</v>
      </c>
      <c r="AW61">
        <f t="shared" si="2"/>
        <v>5.7972135491554357E-5</v>
      </c>
    </row>
    <row r="62" spans="1:49" x14ac:dyDescent="0.25">
      <c r="A62" s="146"/>
      <c r="B62" s="1" t="s">
        <v>23</v>
      </c>
      <c r="C62" s="1">
        <v>21</v>
      </c>
      <c r="D62" s="1" t="s">
        <v>60</v>
      </c>
      <c r="E62">
        <v>3.4574158206284927E-2</v>
      </c>
      <c r="F62">
        <v>33.700588198417812</v>
      </c>
      <c r="G62">
        <v>33.670562505275797</v>
      </c>
      <c r="H62">
        <v>2.697406268189428</v>
      </c>
      <c r="I62">
        <v>34.116279987395728</v>
      </c>
      <c r="J62">
        <v>0.159044112629245</v>
      </c>
      <c r="K62">
        <v>0.22670430115338</v>
      </c>
      <c r="L62">
        <v>3.18359725616927</v>
      </c>
      <c r="M62">
        <v>26.46311103950465</v>
      </c>
      <c r="N62">
        <v>270.86749679866813</v>
      </c>
      <c r="O62">
        <v>1.3587562883500571E-2</v>
      </c>
      <c r="P62">
        <v>52.677197551228282</v>
      </c>
      <c r="Q62">
        <v>1.554930238452744E-2</v>
      </c>
      <c r="R62">
        <v>0</v>
      </c>
      <c r="S62">
        <v>0</v>
      </c>
      <c r="T62">
        <v>1.746826613938834E-3</v>
      </c>
      <c r="U62">
        <v>0</v>
      </c>
      <c r="V62">
        <v>0</v>
      </c>
      <c r="W62">
        <v>0.2331647175089176</v>
      </c>
      <c r="X62">
        <v>2.640419571543708</v>
      </c>
      <c r="Y62">
        <v>53.685192016540569</v>
      </c>
      <c r="Z62">
        <v>0.90832314753651522</v>
      </c>
      <c r="AA62">
        <v>4.9454756491144433E-2</v>
      </c>
      <c r="AB62">
        <v>0.48715631606401472</v>
      </c>
      <c r="AC62">
        <v>0.33574940897435329</v>
      </c>
      <c r="AD62">
        <v>2.6569607951788989</v>
      </c>
      <c r="AE62">
        <v>358.27004918117723</v>
      </c>
      <c r="AF62">
        <v>1.5034454059942781E-5</v>
      </c>
      <c r="AG62">
        <v>0</v>
      </c>
      <c r="AH62">
        <v>1.2237871727164361E-4</v>
      </c>
      <c r="AI62">
        <v>0.61904418829278463</v>
      </c>
      <c r="AJ62">
        <v>158.07401914307681</v>
      </c>
      <c r="AK62">
        <v>0</v>
      </c>
      <c r="AL62">
        <v>1.01684021719409</v>
      </c>
      <c r="AM62">
        <v>5.4115368256969179E-2</v>
      </c>
      <c r="AN62">
        <v>0</v>
      </c>
      <c r="AO62">
        <v>72.064248123403203</v>
      </c>
      <c r="AP62">
        <f>AME_2040!AP62</f>
        <v>3.5488647308724501</v>
      </c>
      <c r="AQ62">
        <f>AME_2040!AQ62</f>
        <v>0</v>
      </c>
      <c r="AR62">
        <f>AME_2040!AR62</f>
        <v>0</v>
      </c>
      <c r="AS62">
        <f>AME_2040!AS62</f>
        <v>0</v>
      </c>
      <c r="AT62">
        <f>AME_2040!AT62</f>
        <v>0</v>
      </c>
      <c r="AU62">
        <f>AME_2040!AU62</f>
        <v>1112.471184964003</v>
      </c>
      <c r="AW62">
        <f t="shared" si="2"/>
        <v>8.67478068060828E-5</v>
      </c>
    </row>
    <row r="63" spans="1:49" x14ac:dyDescent="0.25">
      <c r="A63" s="146"/>
      <c r="B63" s="1" t="s">
        <v>24</v>
      </c>
      <c r="C63" s="1">
        <v>22</v>
      </c>
      <c r="D63" s="1" t="s">
        <v>61</v>
      </c>
      <c r="E63">
        <v>316.336392672118</v>
      </c>
      <c r="F63">
        <v>659.7116049538522</v>
      </c>
      <c r="G63">
        <v>25.648887290679589</v>
      </c>
      <c r="H63">
        <v>12.31369697300045</v>
      </c>
      <c r="I63">
        <v>247.028144578904</v>
      </c>
      <c r="J63">
        <v>223.12176724367359</v>
      </c>
      <c r="K63">
        <v>0.149093753666516</v>
      </c>
      <c r="L63">
        <v>1.700539731556878</v>
      </c>
      <c r="M63">
        <v>844.25187056340815</v>
      </c>
      <c r="N63">
        <v>1.5960811508256421</v>
      </c>
      <c r="O63">
        <v>1.72746144710891</v>
      </c>
      <c r="P63">
        <v>64.998657858249715</v>
      </c>
      <c r="Q63">
        <v>708.43058497591187</v>
      </c>
      <c r="R63">
        <v>267.63275470558813</v>
      </c>
      <c r="S63">
        <v>0</v>
      </c>
      <c r="T63">
        <v>905.68014593179964</v>
      </c>
      <c r="U63">
        <v>13.041132583118189</v>
      </c>
      <c r="V63">
        <v>592.76210194983673</v>
      </c>
      <c r="W63">
        <v>1440.872807254701</v>
      </c>
      <c r="X63">
        <v>259.76540735358913</v>
      </c>
      <c r="Y63">
        <v>1.7714157615578759E-3</v>
      </c>
      <c r="Z63">
        <v>15491.92410828609</v>
      </c>
      <c r="AA63">
        <v>2.5270222504706268E-2</v>
      </c>
      <c r="AB63">
        <v>3.3945061505951708</v>
      </c>
      <c r="AC63">
        <v>7.1797055893702749E-2</v>
      </c>
      <c r="AD63">
        <v>3.3376509987606447E-2</v>
      </c>
      <c r="AE63">
        <v>9.7517768566853069E-2</v>
      </c>
      <c r="AF63">
        <v>1.2635465632850829E-2</v>
      </c>
      <c r="AG63">
        <v>3.4982802431367282E-5</v>
      </c>
      <c r="AH63">
        <v>1.2077959734109891</v>
      </c>
      <c r="AI63">
        <v>2.1415087370732219E-2</v>
      </c>
      <c r="AJ63">
        <v>496.23639647734132</v>
      </c>
      <c r="AK63">
        <v>0</v>
      </c>
      <c r="AL63">
        <v>3.1909870577397319</v>
      </c>
      <c r="AM63">
        <v>7.6781787590921908</v>
      </c>
      <c r="AN63">
        <v>0</v>
      </c>
      <c r="AO63">
        <v>1.8277222474069339</v>
      </c>
      <c r="AP63">
        <f>AME_2040!AP63</f>
        <v>8747.5390938979363</v>
      </c>
      <c r="AQ63">
        <f>AME_2040!AQ63</f>
        <v>0</v>
      </c>
      <c r="AR63">
        <f>AME_2040!AR63</f>
        <v>0</v>
      </c>
      <c r="AS63">
        <f>AME_2040!AS63</f>
        <v>0</v>
      </c>
      <c r="AT63">
        <f>AME_2040!AT63</f>
        <v>0</v>
      </c>
      <c r="AU63">
        <f>AME_2040!AU63</f>
        <v>31340.03174032973</v>
      </c>
      <c r="AW63">
        <f t="shared" si="2"/>
        <v>4.704910857331559E-5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f>AME_2040!AP64</f>
        <v>0</v>
      </c>
      <c r="AQ64">
        <f>AME_2040!AQ64</f>
        <v>0</v>
      </c>
      <c r="AR64">
        <f>AME_2040!AR64</f>
        <v>0</v>
      </c>
      <c r="AS64">
        <f>AME_2040!AS64</f>
        <v>0</v>
      </c>
      <c r="AT64">
        <f>AME_2040!AT64</f>
        <v>0</v>
      </c>
      <c r="AU64">
        <f>AME_2040!AU64</f>
        <v>0</v>
      </c>
      <c r="AW64">
        <f t="shared" si="2"/>
        <v>0</v>
      </c>
    </row>
    <row r="65" spans="1:49" x14ac:dyDescent="0.25">
      <c r="A65" s="146"/>
      <c r="B65" s="1" t="s">
        <v>26</v>
      </c>
      <c r="C65" s="1">
        <v>24</v>
      </c>
      <c r="D65" s="1" t="s">
        <v>63</v>
      </c>
      <c r="E65">
        <v>7.7585634085411262E-2</v>
      </c>
      <c r="F65">
        <v>0.12677092126655259</v>
      </c>
      <c r="G65">
        <v>4.9545811567040882E-2</v>
      </c>
      <c r="H65">
        <v>4.2681625840739366E-3</v>
      </c>
      <c r="I65">
        <v>3.3396613884191607E-2</v>
      </c>
      <c r="J65">
        <v>6.9016830062591739E-2</v>
      </c>
      <c r="K65">
        <v>2.9767087862894758E-4</v>
      </c>
      <c r="L65">
        <v>4.7682492990796438E-2</v>
      </c>
      <c r="M65">
        <v>9.8887194991524832E-2</v>
      </c>
      <c r="N65">
        <v>0.1016584502043674</v>
      </c>
      <c r="O65">
        <v>3.6036645968938137E-2</v>
      </c>
      <c r="P65">
        <v>0.173858735717423</v>
      </c>
      <c r="Q65">
        <v>9.9989723211769688E-2</v>
      </c>
      <c r="R65">
        <v>1.9040747293758969E-2</v>
      </c>
      <c r="S65">
        <v>0</v>
      </c>
      <c r="T65">
        <v>5.6708487151235568E-2</v>
      </c>
      <c r="U65">
        <v>0</v>
      </c>
      <c r="V65">
        <v>0</v>
      </c>
      <c r="W65">
        <v>0.58374189372340046</v>
      </c>
      <c r="X65">
        <v>0.17601808932133309</v>
      </c>
      <c r="Y65">
        <v>0</v>
      </c>
      <c r="Z65">
        <v>2.0398289983191049E-2</v>
      </c>
      <c r="AA65">
        <v>7.4009584607246032E-4</v>
      </c>
      <c r="AB65">
        <v>0.69868186187594561</v>
      </c>
      <c r="AC65">
        <v>0</v>
      </c>
      <c r="AD65">
        <v>0</v>
      </c>
      <c r="AE65">
        <v>0</v>
      </c>
      <c r="AF65">
        <v>0</v>
      </c>
      <c r="AG65">
        <v>0</v>
      </c>
      <c r="AH65">
        <v>2.7548007217748931E-6</v>
      </c>
      <c r="AI65">
        <v>0</v>
      </c>
      <c r="AJ65">
        <v>1.328445191367263E-5</v>
      </c>
      <c r="AK65">
        <v>0</v>
      </c>
      <c r="AL65">
        <v>0</v>
      </c>
      <c r="AM65">
        <v>2.578023357523258E-2</v>
      </c>
      <c r="AN65">
        <v>0</v>
      </c>
      <c r="AO65">
        <v>0</v>
      </c>
      <c r="AP65">
        <f>AME_2040!AP65</f>
        <v>1.4379632409782541</v>
      </c>
      <c r="AQ65">
        <f>AME_2040!AQ65</f>
        <v>0</v>
      </c>
      <c r="AR65">
        <f>AME_2040!AR65</f>
        <v>0</v>
      </c>
      <c r="AS65">
        <f>AME_2040!AS65</f>
        <v>0</v>
      </c>
      <c r="AT65">
        <f>AME_2040!AT65</f>
        <v>0</v>
      </c>
      <c r="AU65">
        <f>AME_2040!AU65</f>
        <v>3.9380838664143698</v>
      </c>
      <c r="AW65">
        <f t="shared" si="2"/>
        <v>1.2204709512952092E-6</v>
      </c>
    </row>
    <row r="66" spans="1:49" x14ac:dyDescent="0.25">
      <c r="A66" s="146"/>
      <c r="B66" s="1" t="s">
        <v>27</v>
      </c>
      <c r="C66" s="1">
        <v>25</v>
      </c>
      <c r="D66" s="1" t="s">
        <v>64</v>
      </c>
      <c r="E66">
        <v>2.086460930652392E-3</v>
      </c>
      <c r="F66">
        <v>3.414039619648139E-3</v>
      </c>
      <c r="G66">
        <v>1.335163744904428E-3</v>
      </c>
      <c r="H66">
        <v>1.146210023988899E-4</v>
      </c>
      <c r="I66">
        <v>8.9881997971630041E-4</v>
      </c>
      <c r="J66">
        <v>1.857300049750033E-3</v>
      </c>
      <c r="K66">
        <v>7.4730646180363164E-6</v>
      </c>
      <c r="L66">
        <v>1.2843269611713061E-3</v>
      </c>
      <c r="M66">
        <v>2.6633733420906381E-3</v>
      </c>
      <c r="N66">
        <v>2.7348610268666381E-3</v>
      </c>
      <c r="O66">
        <v>2.386145636516138</v>
      </c>
      <c r="P66">
        <v>4.5495633677678088E-3</v>
      </c>
      <c r="Q66">
        <v>2.706630763684408E-3</v>
      </c>
      <c r="R66">
        <v>5.1258789374846814E-4</v>
      </c>
      <c r="S66">
        <v>0</v>
      </c>
      <c r="T66">
        <v>1.527324121707937E-3</v>
      </c>
      <c r="U66">
        <v>0</v>
      </c>
      <c r="V66">
        <v>0</v>
      </c>
      <c r="W66">
        <v>2.2511249537414211E-2</v>
      </c>
      <c r="X66">
        <v>0.94200780359125513</v>
      </c>
      <c r="Y66">
        <v>0</v>
      </c>
      <c r="Z66">
        <v>4.0888916776491904</v>
      </c>
      <c r="AA66">
        <v>1.9934466876923578E-5</v>
      </c>
      <c r="AB66">
        <v>1.879655592433822E-2</v>
      </c>
      <c r="AC66">
        <v>0</v>
      </c>
      <c r="AD66">
        <v>0</v>
      </c>
      <c r="AE66">
        <v>0</v>
      </c>
      <c r="AF66">
        <v>0</v>
      </c>
      <c r="AG66">
        <v>0</v>
      </c>
      <c r="AH66">
        <v>0</v>
      </c>
      <c r="AI66">
        <v>0</v>
      </c>
      <c r="AJ66">
        <v>0</v>
      </c>
      <c r="AK66">
        <v>0</v>
      </c>
      <c r="AL66">
        <v>0</v>
      </c>
      <c r="AM66">
        <v>6.9140100826153915E-4</v>
      </c>
      <c r="AN66">
        <v>0</v>
      </c>
      <c r="AO66">
        <v>0</v>
      </c>
      <c r="AP66">
        <f>AME_2040!AP66</f>
        <v>3.8756481393760367E-2</v>
      </c>
      <c r="AQ66">
        <f>AME_2040!AQ66</f>
        <v>0</v>
      </c>
      <c r="AR66">
        <f>AME_2040!AR66</f>
        <v>0</v>
      </c>
      <c r="AS66">
        <f>AME_2040!AS66</f>
        <v>0</v>
      </c>
      <c r="AT66">
        <f>AME_2040!AT66</f>
        <v>0</v>
      </c>
      <c r="AU66">
        <f>AME_2040!AU66</f>
        <v>7.5235132859559606</v>
      </c>
      <c r="AW66">
        <f t="shared" si="2"/>
        <v>3.2859504412050597E-8</v>
      </c>
    </row>
    <row r="67" spans="1:49" x14ac:dyDescent="0.25">
      <c r="A67" s="146"/>
      <c r="B67" s="1" t="s">
        <v>28</v>
      </c>
      <c r="C67" s="1">
        <v>26</v>
      </c>
      <c r="D67" s="1" t="s">
        <v>65</v>
      </c>
      <c r="E67">
        <v>0.1826074463127528</v>
      </c>
      <c r="F67">
        <v>0.29838530341099889</v>
      </c>
      <c r="G67">
        <v>0.1166259582124846</v>
      </c>
      <c r="H67">
        <v>1.0040904994979911E-2</v>
      </c>
      <c r="I67">
        <v>7.8595129698483396E-2</v>
      </c>
      <c r="J67">
        <v>0.1624205002331561</v>
      </c>
      <c r="K67">
        <v>6.5925959562281066E-4</v>
      </c>
      <c r="L67">
        <v>0.11223058522682849</v>
      </c>
      <c r="M67">
        <v>0.2327491619999838</v>
      </c>
      <c r="N67">
        <v>0.23922932207190681</v>
      </c>
      <c r="O67">
        <v>3.053160119084283E-2</v>
      </c>
      <c r="P67">
        <v>0.39761487113789779</v>
      </c>
      <c r="Q67">
        <v>0.23536618596708561</v>
      </c>
      <c r="R67">
        <v>4.4812240263179703E-2</v>
      </c>
      <c r="S67">
        <v>0</v>
      </c>
      <c r="T67">
        <v>0.13347337422624589</v>
      </c>
      <c r="U67">
        <v>0</v>
      </c>
      <c r="V67">
        <v>0</v>
      </c>
      <c r="W67">
        <v>1.373894192764999</v>
      </c>
      <c r="X67">
        <v>0.41429427205415659</v>
      </c>
      <c r="Y67">
        <v>0</v>
      </c>
      <c r="Z67">
        <v>4.7993879490325513E-2</v>
      </c>
      <c r="AA67">
        <v>1.74196828098551E-3</v>
      </c>
      <c r="AB67">
        <v>1.6441620899658509</v>
      </c>
      <c r="AC67">
        <v>0</v>
      </c>
      <c r="AD67">
        <v>0</v>
      </c>
      <c r="AE67">
        <v>0</v>
      </c>
      <c r="AF67">
        <v>0</v>
      </c>
      <c r="AG67">
        <v>0</v>
      </c>
      <c r="AH67">
        <v>6.4839042416563746E-6</v>
      </c>
      <c r="AI67">
        <v>0</v>
      </c>
      <c r="AJ67">
        <v>2.7184728255357741E-5</v>
      </c>
      <c r="AK67">
        <v>0</v>
      </c>
      <c r="AL67">
        <v>0</v>
      </c>
      <c r="AM67">
        <v>6.0634546363375938E-2</v>
      </c>
      <c r="AN67">
        <v>0</v>
      </c>
      <c r="AO67">
        <v>0</v>
      </c>
      <c r="AP67">
        <f>AME_2040!AP67</f>
        <v>68.260373080374848</v>
      </c>
      <c r="AQ67">
        <f>AME_2040!AQ67</f>
        <v>0</v>
      </c>
      <c r="AR67">
        <f>AME_2040!AR67</f>
        <v>0</v>
      </c>
      <c r="AS67">
        <f>AME_2040!AS67</f>
        <v>0</v>
      </c>
      <c r="AT67">
        <f>AME_2040!AT67</f>
        <v>0</v>
      </c>
      <c r="AU67">
        <f>AME_2040!AU67</f>
        <v>74.078469542469492</v>
      </c>
      <c r="AW67">
        <f t="shared" si="2"/>
        <v>2.8715778603212122E-6</v>
      </c>
    </row>
    <row r="68" spans="1:49" x14ac:dyDescent="0.25">
      <c r="A68" s="146"/>
      <c r="B68" s="1" t="s">
        <v>29</v>
      </c>
      <c r="C68" s="1">
        <v>27</v>
      </c>
      <c r="D68" s="1" t="s">
        <v>66</v>
      </c>
      <c r="E68">
        <v>9.9433244286186453E-2</v>
      </c>
      <c r="F68">
        <v>0.16251656535598491</v>
      </c>
      <c r="G68">
        <v>6.3549957760397707E-2</v>
      </c>
      <c r="H68">
        <v>5.4519320039706732E-3</v>
      </c>
      <c r="I68">
        <v>4.2770526175407012E-2</v>
      </c>
      <c r="J68">
        <v>8.8378267181781336E-2</v>
      </c>
      <c r="K68">
        <v>3.5486248787396497E-4</v>
      </c>
      <c r="L68">
        <v>6.1124480569423323E-2</v>
      </c>
      <c r="M68">
        <v>0.12675549737481059</v>
      </c>
      <c r="N68">
        <v>0.13014559295243869</v>
      </c>
      <c r="O68">
        <v>9.4798906937518925</v>
      </c>
      <c r="P68">
        <v>0.21652550103254159</v>
      </c>
      <c r="Q68">
        <v>0.12825277536581059</v>
      </c>
      <c r="R68">
        <v>2.4392846097618201E-2</v>
      </c>
      <c r="S68">
        <v>0</v>
      </c>
      <c r="T68">
        <v>7.2688244811138752E-2</v>
      </c>
      <c r="U68">
        <v>0</v>
      </c>
      <c r="V68">
        <v>0</v>
      </c>
      <c r="W68">
        <v>0.74815472466839883</v>
      </c>
      <c r="X68">
        <v>0.22563629034832039</v>
      </c>
      <c r="Y68">
        <v>0</v>
      </c>
      <c r="Z68">
        <v>2.6087293069163939E-2</v>
      </c>
      <c r="AA68">
        <v>9.4873344343506666E-4</v>
      </c>
      <c r="AB68">
        <v>0.89438006990450525</v>
      </c>
      <c r="AC68">
        <v>0</v>
      </c>
      <c r="AD68">
        <v>0</v>
      </c>
      <c r="AE68">
        <v>0</v>
      </c>
      <c r="AF68">
        <v>0</v>
      </c>
      <c r="AG68">
        <v>0</v>
      </c>
      <c r="AH68">
        <v>3.5310614595435029E-6</v>
      </c>
      <c r="AI68">
        <v>0</v>
      </c>
      <c r="AJ68">
        <v>8.5798237856851871E-5</v>
      </c>
      <c r="AK68">
        <v>0</v>
      </c>
      <c r="AL68">
        <v>0</v>
      </c>
      <c r="AM68">
        <v>3.2877741599681903E-2</v>
      </c>
      <c r="AN68">
        <v>0</v>
      </c>
      <c r="AO68">
        <v>0</v>
      </c>
      <c r="AP68">
        <f>AME_2040!AP68</f>
        <v>1.8447544902398787</v>
      </c>
      <c r="AQ68">
        <f>AME_2040!AQ68</f>
        <v>0</v>
      </c>
      <c r="AR68">
        <f>AME_2040!AR68</f>
        <v>0</v>
      </c>
      <c r="AS68">
        <f>AME_2040!AS68</f>
        <v>0</v>
      </c>
      <c r="AT68">
        <f>AME_2040!AT68</f>
        <v>0</v>
      </c>
      <c r="AU68">
        <f>AME_2040!AU68</f>
        <v>14.47515965977998</v>
      </c>
      <c r="AW68">
        <f t="shared" si="2"/>
        <v>1.5638494380791022E-6</v>
      </c>
    </row>
    <row r="69" spans="1:49" x14ac:dyDescent="0.25">
      <c r="A69" s="146"/>
      <c r="B69" s="1" t="s">
        <v>30</v>
      </c>
      <c r="C69" s="1">
        <v>28</v>
      </c>
      <c r="D69" s="1" t="s">
        <v>67</v>
      </c>
      <c r="E69">
        <v>1.880838554431169E-2</v>
      </c>
      <c r="F69">
        <v>3.070113537276687E-2</v>
      </c>
      <c r="G69">
        <v>1.197778393615518E-2</v>
      </c>
      <c r="H69">
        <v>1.0462137059077789E-3</v>
      </c>
      <c r="I69">
        <v>8.1152954001956889E-3</v>
      </c>
      <c r="J69">
        <v>1.6777577152017779E-2</v>
      </c>
      <c r="K69">
        <v>7.6000811049449149E-5</v>
      </c>
      <c r="L69">
        <v>1.154977879409215E-2</v>
      </c>
      <c r="M69">
        <v>2.395822447098896E-2</v>
      </c>
      <c r="N69">
        <v>2.4732430358110222E-2</v>
      </c>
      <c r="O69">
        <v>8.7744904781528622E-3</v>
      </c>
      <c r="P69">
        <v>4.0940467984599029E-2</v>
      </c>
      <c r="Q69">
        <v>2.417210415412032E-2</v>
      </c>
      <c r="R69">
        <v>4.6219886144583961E-3</v>
      </c>
      <c r="S69">
        <v>0</v>
      </c>
      <c r="T69">
        <v>1.374034005949583E-2</v>
      </c>
      <c r="U69">
        <v>0</v>
      </c>
      <c r="V69">
        <v>0</v>
      </c>
      <c r="W69">
        <v>0.14147937478124051</v>
      </c>
      <c r="X69">
        <v>4.2637093817308437E-2</v>
      </c>
      <c r="Y69">
        <v>0</v>
      </c>
      <c r="Z69">
        <v>4.980648443923312E-3</v>
      </c>
      <c r="AA69">
        <v>1.7926793998346321E-4</v>
      </c>
      <c r="AB69">
        <v>0.17003943593844889</v>
      </c>
      <c r="AC69">
        <v>0</v>
      </c>
      <c r="AD69">
        <v>0</v>
      </c>
      <c r="AE69">
        <v>0</v>
      </c>
      <c r="AF69">
        <v>0</v>
      </c>
      <c r="AG69">
        <v>0</v>
      </c>
      <c r="AH69">
        <v>0</v>
      </c>
      <c r="AI69">
        <v>0</v>
      </c>
      <c r="AJ69">
        <v>8.5309962166359074E-6</v>
      </c>
      <c r="AK69">
        <v>0</v>
      </c>
      <c r="AL69">
        <v>0</v>
      </c>
      <c r="AM69">
        <v>6.353044995877577E-3</v>
      </c>
      <c r="AN69">
        <v>0</v>
      </c>
      <c r="AO69">
        <v>0</v>
      </c>
      <c r="AP69">
        <f>AME_2040!AP69</f>
        <v>0.34740851840704912</v>
      </c>
      <c r="AQ69">
        <f>AME_2040!AQ69</f>
        <v>0</v>
      </c>
      <c r="AR69">
        <f>AME_2040!AR69</f>
        <v>0</v>
      </c>
      <c r="AS69">
        <f>AME_2040!AS69</f>
        <v>0</v>
      </c>
      <c r="AT69">
        <f>AME_2040!AT69</f>
        <v>0</v>
      </c>
      <c r="AU69">
        <f>AME_2040!AU69</f>
        <v>0.95307813215647019</v>
      </c>
      <c r="AW69">
        <f t="shared" si="2"/>
        <v>2.9572484022459294E-7</v>
      </c>
    </row>
    <row r="70" spans="1:49" x14ac:dyDescent="0.25">
      <c r="A70" s="146"/>
      <c r="B70" s="1" t="s">
        <v>31</v>
      </c>
      <c r="C70" s="1">
        <v>29</v>
      </c>
      <c r="D70" s="1" t="s">
        <v>68</v>
      </c>
      <c r="E70">
        <v>2.1025857141036209E-4</v>
      </c>
      <c r="F70">
        <v>3.4664915508627741E-4</v>
      </c>
      <c r="G70">
        <v>1.3587214314368049E-4</v>
      </c>
      <c r="H70">
        <v>1.1954126010193941E-5</v>
      </c>
      <c r="I70">
        <v>8.6642566804685464E-5</v>
      </c>
      <c r="J70">
        <v>1.9087325440160499E-4</v>
      </c>
      <c r="K70">
        <v>0</v>
      </c>
      <c r="L70">
        <v>1.3115100917026151E-4</v>
      </c>
      <c r="M70">
        <v>2.7208570957718399E-4</v>
      </c>
      <c r="N70">
        <v>2.8145588066368001E-4</v>
      </c>
      <c r="O70">
        <v>9.4766771299092717E-5</v>
      </c>
      <c r="P70">
        <v>4.6754003002439948E-4</v>
      </c>
      <c r="Q70">
        <v>2.7419714243991398E-4</v>
      </c>
      <c r="R70">
        <v>5.2542984899478298E-5</v>
      </c>
      <c r="S70">
        <v>0</v>
      </c>
      <c r="T70">
        <v>1.5605089714021341E-4</v>
      </c>
      <c r="U70">
        <v>0</v>
      </c>
      <c r="V70">
        <v>0</v>
      </c>
      <c r="W70">
        <v>1.5898980812658881E-3</v>
      </c>
      <c r="X70">
        <v>4.8416552538992758E-4</v>
      </c>
      <c r="Y70">
        <v>0</v>
      </c>
      <c r="Z70">
        <v>5.5814843468015672E-5</v>
      </c>
      <c r="AA70">
        <v>1.4413806956763069E-6</v>
      </c>
      <c r="AB70">
        <v>1.935620262610438E-3</v>
      </c>
      <c r="AC70">
        <v>0</v>
      </c>
      <c r="AD70">
        <v>0</v>
      </c>
      <c r="AE70">
        <v>0</v>
      </c>
      <c r="AF70">
        <v>0</v>
      </c>
      <c r="AG70">
        <v>0</v>
      </c>
      <c r="AH70">
        <v>0</v>
      </c>
      <c r="AI70">
        <v>0</v>
      </c>
      <c r="AJ70">
        <v>0</v>
      </c>
      <c r="AK70">
        <v>0</v>
      </c>
      <c r="AL70">
        <v>0</v>
      </c>
      <c r="AM70">
        <v>5.9663366780122483E-5</v>
      </c>
      <c r="AN70">
        <v>0</v>
      </c>
      <c r="AO70">
        <v>0</v>
      </c>
      <c r="AP70">
        <f>AME_2040!AP70</f>
        <v>3.9395708979480578E-3</v>
      </c>
      <c r="AQ70">
        <f>AME_2040!AQ70</f>
        <v>0</v>
      </c>
      <c r="AR70">
        <f>AME_2040!AR70</f>
        <v>0</v>
      </c>
      <c r="AS70">
        <f>AME_2040!AS70</f>
        <v>0</v>
      </c>
      <c r="AT70">
        <f>AME_2040!AT70</f>
        <v>0</v>
      </c>
      <c r="AU70">
        <f>AME_2040!AU70</f>
        <v>1.0778214600229159E-2</v>
      </c>
      <c r="AW70">
        <f t="shared" si="2"/>
        <v>3.3360869162715662E-9</v>
      </c>
    </row>
    <row r="71" spans="1:49" x14ac:dyDescent="0.25">
      <c r="A71" s="146"/>
      <c r="B71" s="1" t="s">
        <v>32</v>
      </c>
      <c r="C71" s="1">
        <v>30</v>
      </c>
      <c r="D71" s="1" t="s">
        <v>69</v>
      </c>
      <c r="E71">
        <v>0.10675936819310811</v>
      </c>
      <c r="F71">
        <v>0.19672272621116921</v>
      </c>
      <c r="G71">
        <v>7.1047465564521101E-2</v>
      </c>
      <c r="H71">
        <v>1.924207056843549E-2</v>
      </c>
      <c r="I71">
        <v>0.1645015545064783</v>
      </c>
      <c r="J71">
        <v>0.16624205710931289</v>
      </c>
      <c r="K71">
        <v>1.6001201050204431E-2</v>
      </c>
      <c r="L71">
        <v>0.25078561220612561</v>
      </c>
      <c r="M71">
        <v>0.20813082924959661</v>
      </c>
      <c r="N71">
        <v>0.27799792397356837</v>
      </c>
      <c r="O71">
        <v>0.1865832022067809</v>
      </c>
      <c r="P71">
        <v>0.64211155525994568</v>
      </c>
      <c r="Q71">
        <v>0.12926681238659271</v>
      </c>
      <c r="R71">
        <v>1.7237215014338541E-2</v>
      </c>
      <c r="S71">
        <v>0</v>
      </c>
      <c r="T71">
        <v>4.1110205634961122E-2</v>
      </c>
      <c r="U71">
        <v>0</v>
      </c>
      <c r="V71">
        <v>0</v>
      </c>
      <c r="W71">
        <v>0.69089066393681486</v>
      </c>
      <c r="X71">
        <v>0.29811521679490122</v>
      </c>
      <c r="Y71">
        <v>2.6000099279486219E-4</v>
      </c>
      <c r="Z71">
        <v>0.18850105528810049</v>
      </c>
      <c r="AA71">
        <v>3.8960335207762222E-3</v>
      </c>
      <c r="AB71">
        <v>0.92648230349891325</v>
      </c>
      <c r="AC71">
        <v>8.5524633186826054E-5</v>
      </c>
      <c r="AD71">
        <v>3.4015509020526451E-4</v>
      </c>
      <c r="AE71">
        <v>1.782352405790582E-3</v>
      </c>
      <c r="AF71">
        <v>1.6018860661548281E-5</v>
      </c>
      <c r="AG71">
        <v>0</v>
      </c>
      <c r="AH71">
        <v>9.1368478038139912E-5</v>
      </c>
      <c r="AI71">
        <v>6.0596437594603301E-5</v>
      </c>
      <c r="AJ71">
        <v>0.108895673226578</v>
      </c>
      <c r="AK71">
        <v>0</v>
      </c>
      <c r="AL71">
        <v>4.5242262588095688E-4</v>
      </c>
      <c r="AM71">
        <v>6.8426115168525791E-3</v>
      </c>
      <c r="AN71">
        <v>0</v>
      </c>
      <c r="AO71">
        <v>1.48413357210772E-2</v>
      </c>
      <c r="AP71">
        <f>AME_2040!AP71</f>
        <v>0</v>
      </c>
      <c r="AQ71">
        <f>AME_2040!AQ71</f>
        <v>0</v>
      </c>
      <c r="AR71">
        <f>AME_2040!AR71</f>
        <v>0</v>
      </c>
      <c r="AS71">
        <f>AME_2040!AS71</f>
        <v>0</v>
      </c>
      <c r="AT71">
        <f>AME_2040!AT71</f>
        <v>0</v>
      </c>
      <c r="AU71">
        <f>AME_2040!AU71</f>
        <v>4.7352931321633056</v>
      </c>
      <c r="AW71">
        <f t="shared" si="2"/>
        <v>6.7862535162256395E-6</v>
      </c>
    </row>
    <row r="72" spans="1:49" x14ac:dyDescent="0.25">
      <c r="A72" s="146"/>
      <c r="B72" s="1" t="s">
        <v>33</v>
      </c>
      <c r="C72" s="1">
        <v>31</v>
      </c>
      <c r="D72" s="1" t="s">
        <v>70</v>
      </c>
      <c r="E72">
        <v>1.988791372281486E-2</v>
      </c>
      <c r="F72">
        <v>3.2496110612482823E-2</v>
      </c>
      <c r="G72">
        <v>1.270131906037259E-2</v>
      </c>
      <c r="H72">
        <v>1.093735876732058E-3</v>
      </c>
      <c r="I72">
        <v>8.5601451339604832E-3</v>
      </c>
      <c r="J72">
        <v>1.769003967762578E-2</v>
      </c>
      <c r="K72">
        <v>7.1846423181392289E-5</v>
      </c>
      <c r="L72">
        <v>1.222297449621091E-2</v>
      </c>
      <c r="M72">
        <v>2.5348672156062051E-2</v>
      </c>
      <c r="N72">
        <v>2.605597773150618E-2</v>
      </c>
      <c r="O72">
        <v>0.47051008740363121</v>
      </c>
      <c r="P72">
        <v>4.3304348199727498E-2</v>
      </c>
      <c r="Q72">
        <v>2.5632887333092481E-2</v>
      </c>
      <c r="R72">
        <v>4.8806269934769568E-3</v>
      </c>
      <c r="S72">
        <v>0</v>
      </c>
      <c r="T72">
        <v>1.453657947018985E-2</v>
      </c>
      <c r="U72">
        <v>0</v>
      </c>
      <c r="V72">
        <v>0</v>
      </c>
      <c r="W72">
        <v>0.14963353861256459</v>
      </c>
      <c r="X72">
        <v>4.51205955936992E-2</v>
      </c>
      <c r="Y72">
        <v>0</v>
      </c>
      <c r="Z72">
        <v>5.2268808685974801E-3</v>
      </c>
      <c r="AA72">
        <v>1.8971685652902361E-4</v>
      </c>
      <c r="AB72">
        <v>0.17907696973747211</v>
      </c>
      <c r="AC72">
        <v>0</v>
      </c>
      <c r="AD72">
        <v>0</v>
      </c>
      <c r="AE72">
        <v>0</v>
      </c>
      <c r="AF72">
        <v>0</v>
      </c>
      <c r="AG72">
        <v>0</v>
      </c>
      <c r="AH72">
        <v>0</v>
      </c>
      <c r="AI72">
        <v>0</v>
      </c>
      <c r="AJ72">
        <v>3.0474457602151978E-6</v>
      </c>
      <c r="AK72">
        <v>0</v>
      </c>
      <c r="AL72">
        <v>0</v>
      </c>
      <c r="AM72">
        <v>6.6053040455301051E-3</v>
      </c>
      <c r="AN72">
        <v>0</v>
      </c>
      <c r="AO72">
        <v>0</v>
      </c>
      <c r="AP72">
        <f>AME_2040!AP72</f>
        <v>0.36863577447102963</v>
      </c>
      <c r="AQ72">
        <f>AME_2040!AQ72</f>
        <v>0</v>
      </c>
      <c r="AR72">
        <f>AME_2040!AR72</f>
        <v>0</v>
      </c>
      <c r="AS72">
        <f>AME_2040!AS72</f>
        <v>0</v>
      </c>
      <c r="AT72">
        <f>AME_2040!AT72</f>
        <v>0</v>
      </c>
      <c r="AU72">
        <f>AME_2040!AU72</f>
        <v>1.4694850919222491</v>
      </c>
      <c r="AW72">
        <f t="shared" si="2"/>
        <v>3.1274323748312512E-7</v>
      </c>
    </row>
    <row r="73" spans="1:49" x14ac:dyDescent="0.25">
      <c r="A73" s="146"/>
      <c r="B73" s="1" t="s">
        <v>34</v>
      </c>
      <c r="C73" s="1">
        <v>32</v>
      </c>
      <c r="D73" s="1" t="s">
        <v>71</v>
      </c>
      <c r="E73">
        <v>7.1187240307874013</v>
      </c>
      <c r="F73">
        <v>80.95138727240051</v>
      </c>
      <c r="G73">
        <v>20.776485277443161</v>
      </c>
      <c r="H73">
        <v>29.894327958391798</v>
      </c>
      <c r="I73">
        <v>67.409554198008877</v>
      </c>
      <c r="J73">
        <v>36.120883493194228</v>
      </c>
      <c r="K73">
        <v>139.40653807010611</v>
      </c>
      <c r="L73">
        <v>648.26372321698159</v>
      </c>
      <c r="M73">
        <v>168.3428532821502</v>
      </c>
      <c r="N73">
        <v>89.257375274062838</v>
      </c>
      <c r="O73">
        <v>47.269354883158961</v>
      </c>
      <c r="P73">
        <v>158.43597508717099</v>
      </c>
      <c r="Q73">
        <v>11.10444272283136</v>
      </c>
      <c r="R73">
        <v>0</v>
      </c>
      <c r="S73">
        <v>0</v>
      </c>
      <c r="T73">
        <v>24.339387978568091</v>
      </c>
      <c r="U73">
        <v>7.3979350857643151</v>
      </c>
      <c r="V73">
        <v>7.0757220246812409</v>
      </c>
      <c r="W73">
        <v>268.11774208561019</v>
      </c>
      <c r="X73">
        <v>184.65249967475219</v>
      </c>
      <c r="Y73">
        <v>1.431537393663759</v>
      </c>
      <c r="Z73">
        <v>1263.559564521024</v>
      </c>
      <c r="AA73">
        <v>10.07307270496084</v>
      </c>
      <c r="AB73">
        <v>58.65032922881484</v>
      </c>
      <c r="AC73">
        <v>50.307540743317219</v>
      </c>
      <c r="AD73">
        <v>802.73036991618778</v>
      </c>
      <c r="AE73">
        <v>2.6406222129966411E-4</v>
      </c>
      <c r="AF73">
        <v>1.9527697588294879</v>
      </c>
      <c r="AG73">
        <v>2.465584024102634E-2</v>
      </c>
      <c r="AH73">
        <v>2.354439193663906</v>
      </c>
      <c r="AI73">
        <v>3.584764460244569</v>
      </c>
      <c r="AJ73">
        <v>1783.4600496136779</v>
      </c>
      <c r="AK73">
        <v>0</v>
      </c>
      <c r="AL73">
        <v>10.94823112678338</v>
      </c>
      <c r="AM73">
        <v>3.236427796635839</v>
      </c>
      <c r="AN73">
        <v>0</v>
      </c>
      <c r="AO73">
        <v>1280.7545824287699</v>
      </c>
      <c r="AP73">
        <f>AME_2040!AP73</f>
        <v>0</v>
      </c>
      <c r="AQ73">
        <f>AME_2040!AQ73</f>
        <v>0</v>
      </c>
      <c r="AR73">
        <f>AME_2040!AR73</f>
        <v>0</v>
      </c>
      <c r="AS73">
        <f>AME_2040!AS73</f>
        <v>0</v>
      </c>
      <c r="AT73">
        <f>AME_2040!AT73</f>
        <v>0</v>
      </c>
      <c r="AU73">
        <f>AME_2040!AU73</f>
        <v>7269.0035104051003</v>
      </c>
      <c r="AW73">
        <f t="shared" si="2"/>
        <v>2.0035960604807137E-2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f>AME_2040!AP74</f>
        <v>0</v>
      </c>
      <c r="AQ74">
        <f>AME_2040!AQ74</f>
        <v>0</v>
      </c>
      <c r="AR74">
        <f>AME_2040!AR74</f>
        <v>0</v>
      </c>
      <c r="AS74">
        <f>AME_2040!AS74</f>
        <v>0</v>
      </c>
      <c r="AT74">
        <f>AME_2040!AT74</f>
        <v>0</v>
      </c>
      <c r="AU74">
        <f>AME_2040!AU74</f>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f>AME_2040!AP75</f>
        <v>0</v>
      </c>
      <c r="AQ75">
        <f>AME_2040!AQ75</f>
        <v>0</v>
      </c>
      <c r="AR75">
        <f>AME_2040!AR75</f>
        <v>0</v>
      </c>
      <c r="AS75">
        <f>AME_2040!AS75</f>
        <v>0</v>
      </c>
      <c r="AT75">
        <f>AME_2040!AT75</f>
        <v>0</v>
      </c>
      <c r="AU75">
        <f>AME_2040!AU75</f>
        <v>0</v>
      </c>
      <c r="AW75">
        <f t="shared" si="2"/>
        <v>0</v>
      </c>
    </row>
    <row r="76" spans="1:49" x14ac:dyDescent="0.25">
      <c r="A76" s="146"/>
      <c r="B76" s="1" t="s">
        <v>37</v>
      </c>
      <c r="C76" s="1">
        <v>35</v>
      </c>
      <c r="D76" s="1" t="s">
        <v>74</v>
      </c>
      <c r="E76">
        <v>0.82998342159669924</v>
      </c>
      <c r="F76">
        <v>6.5987124487702742</v>
      </c>
      <c r="G76">
        <v>5.8032836864768438</v>
      </c>
      <c r="H76">
        <v>0.66888999301645446</v>
      </c>
      <c r="I76">
        <v>6.460608163619316</v>
      </c>
      <c r="J76">
        <v>9.7180883108494687</v>
      </c>
      <c r="K76">
        <v>2.5752926514528401E-2</v>
      </c>
      <c r="L76">
        <v>0.47580494014185631</v>
      </c>
      <c r="M76">
        <v>11.421115270445251</v>
      </c>
      <c r="N76">
        <v>54.752711678418748</v>
      </c>
      <c r="O76">
        <v>13.829256321729989</v>
      </c>
      <c r="P76">
        <v>35.835666702645042</v>
      </c>
      <c r="Q76">
        <v>11.651395714389951</v>
      </c>
      <c r="R76">
        <v>0.81734569183590733</v>
      </c>
      <c r="S76">
        <v>0</v>
      </c>
      <c r="T76">
        <v>0.28482022714620442</v>
      </c>
      <c r="U76">
        <v>0.56410416516073969</v>
      </c>
      <c r="V76">
        <v>0.91384516257976856</v>
      </c>
      <c r="W76">
        <v>89.899331494778295</v>
      </c>
      <c r="X76">
        <v>30.874100992072631</v>
      </c>
      <c r="Y76">
        <v>1.016721172488373E-2</v>
      </c>
      <c r="Z76">
        <v>3.708657088359482</v>
      </c>
      <c r="AA76">
        <v>7.2396027996017506E-3</v>
      </c>
      <c r="AB76">
        <v>1.598698660284618</v>
      </c>
      <c r="AC76">
        <v>8.7542812840291778E-4</v>
      </c>
      <c r="AD76">
        <v>5.6277206892585202E-3</v>
      </c>
      <c r="AE76">
        <v>1.6711611366842231E-2</v>
      </c>
      <c r="AF76">
        <v>5.16648606580277E-3</v>
      </c>
      <c r="AG76">
        <v>1.155733164888662E-5</v>
      </c>
      <c r="AH76">
        <v>6.9608355400584493E-2</v>
      </c>
      <c r="AI76">
        <v>1.864826382911005E-3</v>
      </c>
      <c r="AJ76">
        <v>1.6212827570910471</v>
      </c>
      <c r="AK76">
        <v>0</v>
      </c>
      <c r="AL76">
        <v>9.6228578512791117E-3</v>
      </c>
      <c r="AM76">
        <v>19.82961403598031</v>
      </c>
      <c r="AN76">
        <v>0</v>
      </c>
      <c r="AO76">
        <v>2.1578504431415981E-2</v>
      </c>
      <c r="AP76">
        <f>AME_2040!AP76</f>
        <v>74.448635943685929</v>
      </c>
      <c r="AQ76">
        <f>AME_2040!AQ76</f>
        <v>0</v>
      </c>
      <c r="AR76">
        <f>AME_2040!AR76</f>
        <v>5.1008071579759022</v>
      </c>
      <c r="AS76">
        <f>AME_2040!AS76</f>
        <v>0</v>
      </c>
      <c r="AT76">
        <f>AME_2040!AT76</f>
        <v>0</v>
      </c>
      <c r="AU76">
        <f>AME_2040!AU76</f>
        <v>387.8809871177379</v>
      </c>
      <c r="AW76">
        <f t="shared" si="2"/>
        <v>1.2758122467309623E-5</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f>AME_2040!AP77</f>
        <v>0</v>
      </c>
      <c r="AQ77">
        <f>AME_2040!AQ77</f>
        <v>0</v>
      </c>
      <c r="AR77">
        <f>AME_2040!AR77</f>
        <v>0</v>
      </c>
      <c r="AS77">
        <f>AME_2040!AS77</f>
        <v>0</v>
      </c>
      <c r="AT77">
        <f>AME_2040!AT77</f>
        <v>0</v>
      </c>
      <c r="AU77">
        <f>AME_2040!AU77</f>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f>AME_2040!AP78</f>
        <v>0</v>
      </c>
      <c r="AQ78">
        <f>AME_2040!AQ78</f>
        <v>0</v>
      </c>
      <c r="AR78">
        <f>AME_2040!AR78</f>
        <v>0</v>
      </c>
      <c r="AS78">
        <f>AME_2040!AS78</f>
        <v>0</v>
      </c>
      <c r="AT78">
        <f>AME_2040!AT78</f>
        <v>0</v>
      </c>
      <c r="AU78">
        <f>AME_2040!AU78</f>
        <v>0</v>
      </c>
      <c r="AW78">
        <f t="shared" si="2"/>
        <v>0</v>
      </c>
    </row>
    <row r="79" spans="1:49" x14ac:dyDescent="0.25">
      <c r="A79" s="146" t="s">
        <v>93</v>
      </c>
      <c r="B79" s="1" t="s">
        <v>3</v>
      </c>
      <c r="C79" s="1" t="s">
        <v>3</v>
      </c>
      <c r="D79" s="1" t="s">
        <v>40</v>
      </c>
      <c r="E79">
        <f t="shared" ref="E79:AO84" si="3">E5+E42</f>
        <v>12729.909573925552</v>
      </c>
      <c r="F79">
        <f t="shared" si="3"/>
        <v>36796.948286499493</v>
      </c>
      <c r="G79">
        <f t="shared" si="3"/>
        <v>2.0398411173494821</v>
      </c>
      <c r="H79">
        <f t="shared" si="3"/>
        <v>7.466673751421992E-6</v>
      </c>
      <c r="I79">
        <f t="shared" si="3"/>
        <v>2.332350440662526E-6</v>
      </c>
      <c r="J79">
        <f t="shared" si="3"/>
        <v>74.31628055945437</v>
      </c>
      <c r="K79">
        <f t="shared" si="3"/>
        <v>7.1391584925489231E-3</v>
      </c>
      <c r="L79">
        <f t="shared" si="3"/>
        <v>8.2436377481643888</v>
      </c>
      <c r="M79">
        <f t="shared" si="3"/>
        <v>62.333686752024676</v>
      </c>
      <c r="N79">
        <f t="shared" si="3"/>
        <v>6.8013194926325909E-6</v>
      </c>
      <c r="O79">
        <f t="shared" si="3"/>
        <v>5.3578075380511868E-6</v>
      </c>
      <c r="P79">
        <f t="shared" si="3"/>
        <v>1160.2748863743327</v>
      </c>
      <c r="Q79">
        <f t="shared" si="3"/>
        <v>1293.6768518738206</v>
      </c>
      <c r="R79">
        <f t="shared" si="3"/>
        <v>3.7623820160563537E-2</v>
      </c>
      <c r="S79">
        <f t="shared" si="3"/>
        <v>0</v>
      </c>
      <c r="T79">
        <f t="shared" si="3"/>
        <v>0.10544598824301717</v>
      </c>
      <c r="U79">
        <f t="shared" si="3"/>
        <v>7.9629168610978471E-5</v>
      </c>
      <c r="V79">
        <f t="shared" si="3"/>
        <v>3.5465933578645708E-4</v>
      </c>
      <c r="W79">
        <f t="shared" si="3"/>
        <v>759.05036435853185</v>
      </c>
      <c r="X79">
        <f t="shared" si="3"/>
        <v>166.78296698637817</v>
      </c>
      <c r="Y79">
        <f t="shared" si="3"/>
        <v>0</v>
      </c>
      <c r="Z79">
        <f t="shared" si="3"/>
        <v>7.8955527224821118E-2</v>
      </c>
      <c r="AA79">
        <f t="shared" si="3"/>
        <v>0.12732428579739727</v>
      </c>
      <c r="AB79">
        <f t="shared" si="3"/>
        <v>12.456963961295811</v>
      </c>
      <c r="AC79">
        <f t="shared" si="3"/>
        <v>2.2236936320694602E-2</v>
      </c>
      <c r="AD79">
        <f t="shared" si="3"/>
        <v>0.53954408531392251</v>
      </c>
      <c r="AE79">
        <f t="shared" si="3"/>
        <v>1.1675210649812333</v>
      </c>
      <c r="AF79">
        <f t="shared" si="3"/>
        <v>9.0316377806711652E-3</v>
      </c>
      <c r="AG79">
        <f t="shared" si="3"/>
        <v>0</v>
      </c>
      <c r="AH79">
        <f t="shared" si="3"/>
        <v>1.0568964366245368</v>
      </c>
      <c r="AI79">
        <f t="shared" si="3"/>
        <v>1.3634883373422899</v>
      </c>
      <c r="AJ79">
        <f t="shared" si="3"/>
        <v>12.279989701183395</v>
      </c>
      <c r="AK79">
        <f t="shared" si="3"/>
        <v>0</v>
      </c>
      <c r="AL79">
        <f t="shared" si="3"/>
        <v>7.9029547044641726E-2</v>
      </c>
      <c r="AM79">
        <f t="shared" si="3"/>
        <v>4.1051453162416287</v>
      </c>
      <c r="AN79">
        <f t="shared" si="3"/>
        <v>0</v>
      </c>
      <c r="AO79">
        <f t="shared" si="3"/>
        <v>11.925691133000631</v>
      </c>
      <c r="AP79">
        <f t="shared" ref="AP79:AU94" si="4">AP5+AP42</f>
        <v>33425.757549135815</v>
      </c>
      <c r="AQ79">
        <f t="shared" si="4"/>
        <v>0</v>
      </c>
      <c r="AR79">
        <f t="shared" si="4"/>
        <v>2091.1168744678575</v>
      </c>
      <c r="AS79">
        <f t="shared" si="4"/>
        <v>18884.235130281129</v>
      </c>
      <c r="AT79">
        <f t="shared" si="4"/>
        <v>88585.82263602005</v>
      </c>
      <c r="AU79">
        <f t="shared" si="4"/>
        <v>18914.225777243551</v>
      </c>
      <c r="AW79">
        <f t="shared" si="2"/>
        <v>2.0987493013980681E-4</v>
      </c>
    </row>
    <row r="80" spans="1:49" x14ac:dyDescent="0.25">
      <c r="A80" s="146"/>
      <c r="B80" s="1" t="s">
        <v>4</v>
      </c>
      <c r="C80" s="1" t="s">
        <v>4</v>
      </c>
      <c r="D80" s="1" t="s">
        <v>41</v>
      </c>
      <c r="E80">
        <f t="shared" si="3"/>
        <v>6499.4391613101097</v>
      </c>
      <c r="F80">
        <f t="shared" si="3"/>
        <v>22895.405332003684</v>
      </c>
      <c r="G80">
        <f t="shared" si="3"/>
        <v>193.85416747391298</v>
      </c>
      <c r="H80">
        <f t="shared" si="3"/>
        <v>2.0402087505197737</v>
      </c>
      <c r="I80">
        <f t="shared" si="3"/>
        <v>73.348828625051326</v>
      </c>
      <c r="J80">
        <f t="shared" si="3"/>
        <v>422.99524341978042</v>
      </c>
      <c r="K80">
        <f t="shared" si="3"/>
        <v>6.6196218997138165E-2</v>
      </c>
      <c r="L80">
        <f t="shared" si="3"/>
        <v>1191.9637627514801</v>
      </c>
      <c r="M80">
        <f t="shared" si="3"/>
        <v>1577.8828754223337</v>
      </c>
      <c r="N80">
        <f t="shared" si="3"/>
        <v>140.05619592313252</v>
      </c>
      <c r="O80">
        <f t="shared" si="3"/>
        <v>0.52075874378005715</v>
      </c>
      <c r="P80">
        <f t="shared" si="3"/>
        <v>1239.4985258977563</v>
      </c>
      <c r="Q80">
        <f t="shared" si="3"/>
        <v>802.96917150840886</v>
      </c>
      <c r="R80">
        <f t="shared" si="3"/>
        <v>28.037933653651685</v>
      </c>
      <c r="S80">
        <f t="shared" si="3"/>
        <v>0</v>
      </c>
      <c r="T80">
        <f t="shared" si="3"/>
        <v>85.644205624881181</v>
      </c>
      <c r="U80">
        <f t="shared" si="3"/>
        <v>41.33569141235072</v>
      </c>
      <c r="V80">
        <f t="shared" si="3"/>
        <v>238.77622290008475</v>
      </c>
      <c r="W80">
        <f t="shared" si="3"/>
        <v>20757.764209134846</v>
      </c>
      <c r="X80">
        <f t="shared" si="3"/>
        <v>5580.6372826783918</v>
      </c>
      <c r="Y80">
        <f t="shared" si="3"/>
        <v>3.5540591749041936E-2</v>
      </c>
      <c r="Z80">
        <f t="shared" si="3"/>
        <v>99.499806124472471</v>
      </c>
      <c r="AA80">
        <f t="shared" si="3"/>
        <v>18.501870059053559</v>
      </c>
      <c r="AB80">
        <f t="shared" si="3"/>
        <v>10.029245626248972</v>
      </c>
      <c r="AC80">
        <f t="shared" si="3"/>
        <v>0.99343811743150345</v>
      </c>
      <c r="AD80">
        <f t="shared" si="3"/>
        <v>10.436634207981385</v>
      </c>
      <c r="AE80">
        <f t="shared" si="3"/>
        <v>9.5844473753403445</v>
      </c>
      <c r="AF80">
        <f t="shared" si="3"/>
        <v>9.6526929781918353E-4</v>
      </c>
      <c r="AG80">
        <f t="shared" si="3"/>
        <v>0</v>
      </c>
      <c r="AH80">
        <f t="shared" si="3"/>
        <v>0.1498965954909918</v>
      </c>
      <c r="AI80">
        <f t="shared" si="3"/>
        <v>1.8463561937318269</v>
      </c>
      <c r="AJ80">
        <f t="shared" si="3"/>
        <v>42.740184589920176</v>
      </c>
      <c r="AK80">
        <f t="shared" si="3"/>
        <v>0</v>
      </c>
      <c r="AL80">
        <f t="shared" si="3"/>
        <v>0.27568715611133748</v>
      </c>
      <c r="AM80">
        <f t="shared" si="3"/>
        <v>22.226535951088934</v>
      </c>
      <c r="AN80">
        <f t="shared" si="3"/>
        <v>0</v>
      </c>
      <c r="AO80">
        <f t="shared" si="3"/>
        <v>38.291776544246623</v>
      </c>
      <c r="AP80">
        <f t="shared" si="4"/>
        <v>103938.01287031293</v>
      </c>
      <c r="AQ80">
        <f t="shared" si="4"/>
        <v>338.19430723535459</v>
      </c>
      <c r="AR80">
        <f t="shared" si="4"/>
        <v>0</v>
      </c>
      <c r="AS80">
        <f t="shared" si="4"/>
        <v>63144.515201181574</v>
      </c>
      <c r="AT80">
        <f t="shared" si="4"/>
        <v>180402.244566779</v>
      </c>
      <c r="AU80">
        <f t="shared" si="4"/>
        <v>49045.326169806191</v>
      </c>
      <c r="AW80">
        <f t="shared" si="2"/>
        <v>3.0321654214360873E-2</v>
      </c>
    </row>
    <row r="81" spans="1:49" x14ac:dyDescent="0.25">
      <c r="A81" s="146"/>
      <c r="B81" s="1" t="s">
        <v>5</v>
      </c>
      <c r="C81" s="1" t="s">
        <v>5</v>
      </c>
      <c r="D81" s="1" t="s">
        <v>42</v>
      </c>
      <c r="E81">
        <f t="shared" si="3"/>
        <v>220.66188124165831</v>
      </c>
      <c r="F81">
        <f t="shared" si="3"/>
        <v>141.51302866661334</v>
      </c>
      <c r="G81">
        <f t="shared" si="3"/>
        <v>1328.3602818470781</v>
      </c>
      <c r="H81">
        <f t="shared" si="3"/>
        <v>2.3528322498352949</v>
      </c>
      <c r="I81">
        <f t="shared" si="3"/>
        <v>14.09620134912187</v>
      </c>
      <c r="J81">
        <f t="shared" si="3"/>
        <v>17.178157718821346</v>
      </c>
      <c r="K81">
        <f t="shared" si="3"/>
        <v>1.5028144424944805E-2</v>
      </c>
      <c r="L81">
        <f t="shared" si="3"/>
        <v>22.48370302391411</v>
      </c>
      <c r="M81">
        <f t="shared" si="3"/>
        <v>20.259869215609498</v>
      </c>
      <c r="N81">
        <f t="shared" si="3"/>
        <v>2.0725492070932989</v>
      </c>
      <c r="O81">
        <f t="shared" si="3"/>
        <v>0.61469916983648643</v>
      </c>
      <c r="P81">
        <f t="shared" si="3"/>
        <v>1429.1189497628684</v>
      </c>
      <c r="Q81">
        <f t="shared" si="3"/>
        <v>183.41793063030195</v>
      </c>
      <c r="R81">
        <f t="shared" si="3"/>
        <v>0.1410313106372833</v>
      </c>
      <c r="S81">
        <f t="shared" si="3"/>
        <v>0</v>
      </c>
      <c r="T81">
        <f t="shared" si="3"/>
        <v>30.613010233243294</v>
      </c>
      <c r="U81">
        <f t="shared" si="3"/>
        <v>13.864880382648884</v>
      </c>
      <c r="V81">
        <f t="shared" si="3"/>
        <v>44.16795388541906</v>
      </c>
      <c r="W81">
        <f t="shared" si="3"/>
        <v>2191.1702619981138</v>
      </c>
      <c r="X81">
        <f t="shared" si="3"/>
        <v>830.47529829447626</v>
      </c>
      <c r="Y81">
        <f t="shared" si="3"/>
        <v>2.8349350811708205E-4</v>
      </c>
      <c r="Z81">
        <f t="shared" si="3"/>
        <v>1.2529398641674887</v>
      </c>
      <c r="AA81">
        <f t="shared" si="3"/>
        <v>0.34707220981121834</v>
      </c>
      <c r="AB81">
        <f t="shared" si="3"/>
        <v>1.0859017109906826</v>
      </c>
      <c r="AC81">
        <f t="shared" si="3"/>
        <v>4.766281617003354E-4</v>
      </c>
      <c r="AD81">
        <f t="shared" si="3"/>
        <v>2.5330582079603641E-3</v>
      </c>
      <c r="AE81">
        <f t="shared" si="3"/>
        <v>1.0694140283933739E-2</v>
      </c>
      <c r="AF81">
        <f t="shared" si="3"/>
        <v>4.9222231299376551E-4</v>
      </c>
      <c r="AG81">
        <f t="shared" si="3"/>
        <v>6.0051649011104795E-6</v>
      </c>
      <c r="AH81">
        <f t="shared" si="3"/>
        <v>2.8490819340855261E-2</v>
      </c>
      <c r="AI81">
        <f t="shared" si="3"/>
        <v>9.5601420919698313E-4</v>
      </c>
      <c r="AJ81">
        <f t="shared" si="3"/>
        <v>10.001721763875736</v>
      </c>
      <c r="AK81">
        <f t="shared" si="3"/>
        <v>0</v>
      </c>
      <c r="AL81">
        <f t="shared" si="3"/>
        <v>6.4473573244476945E-2</v>
      </c>
      <c r="AM81">
        <f t="shared" si="3"/>
        <v>18.89142089162128</v>
      </c>
      <c r="AN81">
        <f t="shared" si="3"/>
        <v>0</v>
      </c>
      <c r="AO81">
        <f t="shared" si="3"/>
        <v>1.0110237423804218E-2</v>
      </c>
      <c r="AP81">
        <f t="shared" si="4"/>
        <v>59017.702100749826</v>
      </c>
      <c r="AQ81">
        <f t="shared" si="4"/>
        <v>0</v>
      </c>
      <c r="AR81">
        <f t="shared" si="4"/>
        <v>36352.098775916929</v>
      </c>
      <c r="AS81">
        <f t="shared" si="4"/>
        <v>61693.842441439068</v>
      </c>
      <c r="AT81">
        <f t="shared" si="4"/>
        <v>101978.6924098239</v>
      </c>
      <c r="AU81">
        <f t="shared" si="4"/>
        <v>61609.226029245947</v>
      </c>
      <c r="AW81">
        <f t="shared" si="2"/>
        <v>5.7230000103138015E-4</v>
      </c>
    </row>
    <row r="82" spans="1:49" x14ac:dyDescent="0.25">
      <c r="A82" s="146"/>
      <c r="B82" s="1" t="s">
        <v>6</v>
      </c>
      <c r="C82" s="1" t="s">
        <v>6</v>
      </c>
      <c r="D82" s="1" t="s">
        <v>43</v>
      </c>
      <c r="E82">
        <f t="shared" si="3"/>
        <v>233.86787415458281</v>
      </c>
      <c r="F82">
        <f t="shared" si="3"/>
        <v>427.63141765065029</v>
      </c>
      <c r="G82">
        <f t="shared" si="3"/>
        <v>945.24513830758633</v>
      </c>
      <c r="H82">
        <f t="shared" si="3"/>
        <v>106.0501130760198</v>
      </c>
      <c r="I82">
        <f t="shared" si="3"/>
        <v>12.226482053728265</v>
      </c>
      <c r="J82">
        <f t="shared" si="3"/>
        <v>50.745164032936685</v>
      </c>
      <c r="K82">
        <f t="shared" si="3"/>
        <v>1.5760715241835129E-3</v>
      </c>
      <c r="L82">
        <f t="shared" si="3"/>
        <v>358.3377216107566</v>
      </c>
      <c r="M82">
        <f t="shared" si="3"/>
        <v>268.68674569709913</v>
      </c>
      <c r="N82">
        <f t="shared" si="3"/>
        <v>2.6126673207979358</v>
      </c>
      <c r="O82">
        <f t="shared" si="3"/>
        <v>0.17034718257590298</v>
      </c>
      <c r="P82">
        <f t="shared" si="3"/>
        <v>1227.2492524191953</v>
      </c>
      <c r="Q82">
        <f t="shared" si="3"/>
        <v>323.59970512158048</v>
      </c>
      <c r="R82">
        <f t="shared" si="3"/>
        <v>0.14235875859914121</v>
      </c>
      <c r="S82">
        <f t="shared" si="3"/>
        <v>0</v>
      </c>
      <c r="T82">
        <f t="shared" si="3"/>
        <v>18.373186050825343</v>
      </c>
      <c r="U82">
        <f t="shared" si="3"/>
        <v>1.2196190863383967</v>
      </c>
      <c r="V82">
        <f t="shared" si="3"/>
        <v>2.8605260281984064</v>
      </c>
      <c r="W82">
        <f t="shared" si="3"/>
        <v>830.41602142315401</v>
      </c>
      <c r="X82">
        <f t="shared" si="3"/>
        <v>352.298283055448</v>
      </c>
      <c r="Y82">
        <f t="shared" si="3"/>
        <v>4.2394462769100184E-3</v>
      </c>
      <c r="Z82">
        <f t="shared" si="3"/>
        <v>23.947347040143903</v>
      </c>
      <c r="AA82">
        <f t="shared" si="3"/>
        <v>4.9134220767907379</v>
      </c>
      <c r="AB82">
        <f t="shared" si="3"/>
        <v>0.6693851009572086</v>
      </c>
      <c r="AC82">
        <f t="shared" si="3"/>
        <v>1.7941744027715478E-2</v>
      </c>
      <c r="AD82">
        <f t="shared" si="3"/>
        <v>0.22751533187142528</v>
      </c>
      <c r="AE82">
        <f t="shared" si="3"/>
        <v>0.21429568838477953</v>
      </c>
      <c r="AF82">
        <f t="shared" si="3"/>
        <v>3.4061980216749081E-4</v>
      </c>
      <c r="AG82">
        <f t="shared" si="3"/>
        <v>0</v>
      </c>
      <c r="AH82">
        <f t="shared" si="3"/>
        <v>7.6513449631268517E-3</v>
      </c>
      <c r="AI82">
        <f t="shared" si="3"/>
        <v>3.2610725104924472E-2</v>
      </c>
      <c r="AJ82">
        <f t="shared" si="3"/>
        <v>0.13621374758687615</v>
      </c>
      <c r="AK82">
        <f t="shared" si="3"/>
        <v>0</v>
      </c>
      <c r="AL82">
        <f t="shared" si="3"/>
        <v>9.0303882534297755E-4</v>
      </c>
      <c r="AM82">
        <f t="shared" si="3"/>
        <v>5.7588141570671381</v>
      </c>
      <c r="AN82">
        <f t="shared" si="3"/>
        <v>0</v>
      </c>
      <c r="AO82">
        <f t="shared" si="3"/>
        <v>0.54319227979917284</v>
      </c>
      <c r="AP82">
        <f t="shared" si="4"/>
        <v>0</v>
      </c>
      <c r="AQ82">
        <f t="shared" si="4"/>
        <v>0</v>
      </c>
      <c r="AR82">
        <f t="shared" si="4"/>
        <v>2.5501932283367705E-4</v>
      </c>
      <c r="AS82">
        <f t="shared" si="4"/>
        <v>3339.7659416551251</v>
      </c>
      <c r="AT82">
        <f t="shared" si="4"/>
        <v>5682.6321296386895</v>
      </c>
      <c r="AU82">
        <f t="shared" si="4"/>
        <v>2855.3421384789549</v>
      </c>
      <c r="AW82">
        <f t="shared" si="2"/>
        <v>9.1150731522915921E-3</v>
      </c>
    </row>
    <row r="83" spans="1:49" x14ac:dyDescent="0.25">
      <c r="A83" s="146"/>
      <c r="B83" s="1" t="s">
        <v>7</v>
      </c>
      <c r="C83" s="1" t="s">
        <v>7</v>
      </c>
      <c r="D83" s="1" t="s">
        <v>44</v>
      </c>
      <c r="E83">
        <f t="shared" si="3"/>
        <v>106.45742673032387</v>
      </c>
      <c r="F83">
        <f t="shared" si="3"/>
        <v>78.349921241674082</v>
      </c>
      <c r="G83">
        <f t="shared" si="3"/>
        <v>241.12631057305248</v>
      </c>
      <c r="H83">
        <f t="shared" si="3"/>
        <v>57.480370713279996</v>
      </c>
      <c r="I83">
        <f t="shared" si="3"/>
        <v>3246.6319087609627</v>
      </c>
      <c r="J83">
        <f t="shared" si="3"/>
        <v>31.389925748961488</v>
      </c>
      <c r="K83">
        <f t="shared" si="3"/>
        <v>9.2176331081737589E-2</v>
      </c>
      <c r="L83">
        <f t="shared" si="3"/>
        <v>29.704573692333426</v>
      </c>
      <c r="M83">
        <f t="shared" si="3"/>
        <v>82.670948962229915</v>
      </c>
      <c r="N83">
        <f t="shared" si="3"/>
        <v>67.232471261582816</v>
      </c>
      <c r="O83">
        <f t="shared" si="3"/>
        <v>319.84948463372319</v>
      </c>
      <c r="P83">
        <f t="shared" si="3"/>
        <v>749.77370042429493</v>
      </c>
      <c r="Q83">
        <f t="shared" si="3"/>
        <v>18541.10766226815</v>
      </c>
      <c r="R83">
        <f t="shared" si="3"/>
        <v>1.7348875584920011E-2</v>
      </c>
      <c r="S83">
        <f t="shared" si="3"/>
        <v>0</v>
      </c>
      <c r="T83">
        <f t="shared" si="3"/>
        <v>59.140695016255613</v>
      </c>
      <c r="U83">
        <f t="shared" si="3"/>
        <v>8.0592310670741334</v>
      </c>
      <c r="V83">
        <f t="shared" si="3"/>
        <v>1.3512869188382402E-2</v>
      </c>
      <c r="W83">
        <f t="shared" si="3"/>
        <v>397.9522366051105</v>
      </c>
      <c r="X83">
        <f t="shared" si="3"/>
        <v>469.68809354339282</v>
      </c>
      <c r="Y83">
        <f t="shared" si="3"/>
        <v>2.6576074829607266E-2</v>
      </c>
      <c r="Z83">
        <f t="shared" si="3"/>
        <v>13.451540385829244</v>
      </c>
      <c r="AA83">
        <f t="shared" si="3"/>
        <v>0.46089456786521599</v>
      </c>
      <c r="AB83">
        <f t="shared" si="3"/>
        <v>53.370800185460396</v>
      </c>
      <c r="AC83">
        <f t="shared" si="3"/>
        <v>1.7128001547305725E-2</v>
      </c>
      <c r="AD83">
        <f t="shared" si="3"/>
        <v>0.14147686657114816</v>
      </c>
      <c r="AE83">
        <f t="shared" si="3"/>
        <v>1.1692307048776038</v>
      </c>
      <c r="AF83">
        <f t="shared" si="3"/>
        <v>0.2483682497842995</v>
      </c>
      <c r="AG83">
        <f t="shared" si="3"/>
        <v>6.5866819770562515E-4</v>
      </c>
      <c r="AH83">
        <f t="shared" si="3"/>
        <v>13.215469482852312</v>
      </c>
      <c r="AI83">
        <f t="shared" si="3"/>
        <v>4.0898684696406659E-2</v>
      </c>
      <c r="AJ83">
        <f t="shared" si="3"/>
        <v>592.01361025798371</v>
      </c>
      <c r="AK83">
        <f t="shared" si="3"/>
        <v>0</v>
      </c>
      <c r="AL83">
        <f t="shared" si="3"/>
        <v>3.8082643538038097</v>
      </c>
      <c r="AM83">
        <f t="shared" si="3"/>
        <v>148.93692063213962</v>
      </c>
      <c r="AN83">
        <f t="shared" si="3"/>
        <v>0</v>
      </c>
      <c r="AO83">
        <f t="shared" si="3"/>
        <v>1.7104387307408853</v>
      </c>
      <c r="AP83">
        <f t="shared" si="4"/>
        <v>3855.6870459373781</v>
      </c>
      <c r="AQ83">
        <f t="shared" si="4"/>
        <v>0</v>
      </c>
      <c r="AR83">
        <f t="shared" si="4"/>
        <v>0.4550543284598989</v>
      </c>
      <c r="AS83">
        <f t="shared" si="4"/>
        <v>3286.4062093040811</v>
      </c>
      <c r="AT83">
        <f t="shared" si="4"/>
        <v>26877.722674517121</v>
      </c>
      <c r="AU83">
        <f t="shared" si="4"/>
        <v>5580.175910218235</v>
      </c>
      <c r="AW83">
        <f t="shared" si="2"/>
        <v>7.5793963408609289E-4</v>
      </c>
    </row>
    <row r="84" spans="1:49" x14ac:dyDescent="0.25">
      <c r="A84" s="146"/>
      <c r="B84" s="1" t="s">
        <v>8</v>
      </c>
      <c r="C84" s="1" t="s">
        <v>8</v>
      </c>
      <c r="D84" s="1" t="s">
        <v>45</v>
      </c>
      <c r="E84">
        <f t="shared" si="3"/>
        <v>463.30379846396193</v>
      </c>
      <c r="F84">
        <f t="shared" si="3"/>
        <v>1336.4337910187592</v>
      </c>
      <c r="G84">
        <f t="shared" si="3"/>
        <v>203.20143353035039</v>
      </c>
      <c r="H84">
        <f t="shared" si="3"/>
        <v>57.809202033379883</v>
      </c>
      <c r="I84">
        <f t="shared" si="3"/>
        <v>145.35986370054854</v>
      </c>
      <c r="J84">
        <f t="shared" si="3"/>
        <v>7763.3551630888087</v>
      </c>
      <c r="K84">
        <f t="shared" si="3"/>
        <v>1.6590797927502894</v>
      </c>
      <c r="L84">
        <f t="shared" si="3"/>
        <v>281.18117066842296</v>
      </c>
      <c r="M84">
        <f t="shared" si="3"/>
        <v>1798.8907126452837</v>
      </c>
      <c r="N84">
        <f t="shared" si="3"/>
        <v>18.402077671419736</v>
      </c>
      <c r="O84">
        <f t="shared" si="3"/>
        <v>17.475501991627521</v>
      </c>
      <c r="P84">
        <f t="shared" si="3"/>
        <v>1587.4198938738359</v>
      </c>
      <c r="Q84">
        <f t="shared" si="3"/>
        <v>752.03391611064535</v>
      </c>
      <c r="R84">
        <f t="shared" si="3"/>
        <v>3.2112736228906362</v>
      </c>
      <c r="S84">
        <f t="shared" si="3"/>
        <v>0</v>
      </c>
      <c r="T84">
        <f t="shared" si="3"/>
        <v>49.849557255938805</v>
      </c>
      <c r="U84">
        <f t="shared" si="3"/>
        <v>22.385428558422539</v>
      </c>
      <c r="V84">
        <f t="shared" si="3"/>
        <v>20.898165855108715</v>
      </c>
      <c r="W84">
        <f t="shared" si="3"/>
        <v>15697.3773975287</v>
      </c>
      <c r="X84">
        <f t="shared" si="3"/>
        <v>4284.8753229191707</v>
      </c>
      <c r="Y84">
        <f t="shared" si="3"/>
        <v>2.3177434486047151E-2</v>
      </c>
      <c r="Z84">
        <f t="shared" si="3"/>
        <v>134.88105621741647</v>
      </c>
      <c r="AA84">
        <f t="shared" si="3"/>
        <v>3.9674099187905192</v>
      </c>
      <c r="AB84">
        <f t="shared" si="3"/>
        <v>41.235997582383959</v>
      </c>
      <c r="AC84">
        <f t="shared" si="3"/>
        <v>2.411678434474035E-2</v>
      </c>
      <c r="AD84">
        <f t="shared" si="3"/>
        <v>0.17988865736445958</v>
      </c>
      <c r="AE84">
        <f t="shared" si="3"/>
        <v>0.75504379984227643</v>
      </c>
      <c r="AF84">
        <f t="shared" si="3"/>
        <v>0.1070881391617844</v>
      </c>
      <c r="AG84">
        <f t="shared" si="3"/>
        <v>1.5233408668629598E-4</v>
      </c>
      <c r="AH84">
        <f t="shared" si="3"/>
        <v>3.6093753819385896</v>
      </c>
      <c r="AI84">
        <f t="shared" si="3"/>
        <v>5.2346331557060012E-2</v>
      </c>
      <c r="AJ84">
        <f t="shared" si="3"/>
        <v>12.781884430646514</v>
      </c>
      <c r="AK84">
        <f t="shared" si="3"/>
        <v>0</v>
      </c>
      <c r="AL84">
        <f t="shared" si="3"/>
        <v>8.2956083142148293E-2</v>
      </c>
      <c r="AM84">
        <f t="shared" si="3"/>
        <v>85.212571296487141</v>
      </c>
      <c r="AN84">
        <f t="shared" si="3"/>
        <v>0</v>
      </c>
      <c r="AO84">
        <f t="shared" si="3"/>
        <v>2.0152959193572091</v>
      </c>
      <c r="AP84">
        <f t="shared" si="4"/>
        <v>11156.675626368306</v>
      </c>
      <c r="AQ84">
        <f t="shared" si="4"/>
        <v>0</v>
      </c>
      <c r="AR84">
        <f t="shared" si="4"/>
        <v>17157.049317000001</v>
      </c>
      <c r="AS84">
        <f t="shared" si="4"/>
        <v>10768.347929335871</v>
      </c>
      <c r="AT84">
        <f t="shared" si="4"/>
        <v>60977.026403214033</v>
      </c>
      <c r="AU84">
        <f t="shared" si="4"/>
        <v>12895.09758013118</v>
      </c>
      <c r="AW84">
        <f t="shared" si="2"/>
        <v>7.1946046387910646E-3</v>
      </c>
    </row>
    <row r="85" spans="1:49" x14ac:dyDescent="0.25">
      <c r="A85" s="146"/>
      <c r="B85" s="63" t="s">
        <v>9</v>
      </c>
      <c r="C85" s="63" t="s">
        <v>9</v>
      </c>
      <c r="D85" s="63" t="s">
        <v>46</v>
      </c>
      <c r="E85">
        <f t="shared" ref="E85:AO91" si="5">E11+E48</f>
        <v>620.73718436623631</v>
      </c>
      <c r="F85">
        <f t="shared" si="5"/>
        <v>119.33234331617426</v>
      </c>
      <c r="G85">
        <f t="shared" si="5"/>
        <v>0</v>
      </c>
      <c r="H85">
        <f t="shared" si="5"/>
        <v>0.13649508184947379</v>
      </c>
      <c r="I85">
        <f t="shared" si="5"/>
        <v>0.49986847722531513</v>
      </c>
      <c r="J85">
        <f t="shared" si="5"/>
        <v>0.40691605484955828</v>
      </c>
      <c r="K85">
        <f t="shared" si="5"/>
        <v>0</v>
      </c>
      <c r="L85">
        <f t="shared" si="5"/>
        <v>3.5730074625086798</v>
      </c>
      <c r="M85">
        <f t="shared" si="5"/>
        <v>45.234433108502344</v>
      </c>
      <c r="N85">
        <f t="shared" si="5"/>
        <v>0</v>
      </c>
      <c r="O85">
        <f t="shared" si="5"/>
        <v>1.2759234132579942</v>
      </c>
      <c r="P85">
        <f t="shared" si="5"/>
        <v>2.4533699176124477</v>
      </c>
      <c r="Q85">
        <f t="shared" si="5"/>
        <v>11.788543873244825</v>
      </c>
      <c r="R85">
        <f t="shared" si="5"/>
        <v>1.6683948165100205E-4</v>
      </c>
      <c r="S85">
        <f t="shared" si="5"/>
        <v>0</v>
      </c>
      <c r="T85">
        <f t="shared" si="5"/>
        <v>0.22130057077623477</v>
      </c>
      <c r="U85">
        <f t="shared" si="5"/>
        <v>0</v>
      </c>
      <c r="V85">
        <f t="shared" si="5"/>
        <v>0</v>
      </c>
      <c r="W85">
        <f t="shared" si="5"/>
        <v>15.23473797265291</v>
      </c>
      <c r="X85">
        <f t="shared" si="5"/>
        <v>6.9823459960890322</v>
      </c>
      <c r="Y85">
        <f t="shared" si="5"/>
        <v>5.3388553870031318E-3</v>
      </c>
      <c r="Z85">
        <f t="shared" si="5"/>
        <v>8.8543530511547133E-2</v>
      </c>
      <c r="AA85">
        <f t="shared" si="5"/>
        <v>5.5519308843048308E-2</v>
      </c>
      <c r="AB85">
        <f t="shared" si="5"/>
        <v>13.689338231363935</v>
      </c>
      <c r="AC85">
        <f t="shared" si="5"/>
        <v>2.5349643266231882E-2</v>
      </c>
      <c r="AD85">
        <f t="shared" si="5"/>
        <v>0.15528373672717116</v>
      </c>
      <c r="AE85">
        <f t="shared" si="5"/>
        <v>1.2354263059041661</v>
      </c>
      <c r="AF85">
        <f t="shared" si="5"/>
        <v>0.26083840934462266</v>
      </c>
      <c r="AG85">
        <f t="shared" si="5"/>
        <v>0</v>
      </c>
      <c r="AH85">
        <f t="shared" si="5"/>
        <v>4.3887038789028416</v>
      </c>
      <c r="AI85">
        <f t="shared" si="5"/>
        <v>6.3732444801553809E-2</v>
      </c>
      <c r="AJ85">
        <f t="shared" si="5"/>
        <v>3.7073098135840887E-5</v>
      </c>
      <c r="AK85">
        <f t="shared" si="5"/>
        <v>0</v>
      </c>
      <c r="AL85">
        <f t="shared" si="5"/>
        <v>0</v>
      </c>
      <c r="AM85">
        <f t="shared" si="5"/>
        <v>5.3503734386993754E-2</v>
      </c>
      <c r="AN85">
        <f t="shared" si="5"/>
        <v>0</v>
      </c>
      <c r="AO85">
        <f t="shared" si="5"/>
        <v>0.56314332217599239</v>
      </c>
      <c r="AP85">
        <f t="shared" si="4"/>
        <v>33.838637849581971</v>
      </c>
      <c r="AQ85">
        <f t="shared" si="4"/>
        <v>68.071650563007921</v>
      </c>
      <c r="AR85">
        <f t="shared" si="4"/>
        <v>0</v>
      </c>
      <c r="AS85">
        <f t="shared" si="4"/>
        <v>249.73539219838321</v>
      </c>
      <c r="AT85">
        <f t="shared" si="4"/>
        <v>552.65792062969047</v>
      </c>
      <c r="AU85">
        <f t="shared" si="4"/>
        <v>647.4491549064569</v>
      </c>
      <c r="AW85" s="64">
        <f>K129</f>
        <v>3.0330504154246842E-2</v>
      </c>
    </row>
    <row r="86" spans="1:49" x14ac:dyDescent="0.25">
      <c r="A86" s="146"/>
      <c r="B86" s="63" t="s">
        <v>10</v>
      </c>
      <c r="C86" s="63" t="s">
        <v>10</v>
      </c>
      <c r="D86" s="63" t="s">
        <v>47</v>
      </c>
      <c r="E86">
        <f t="shared" si="5"/>
        <v>1513.8864042980495</v>
      </c>
      <c r="F86">
        <f t="shared" si="5"/>
        <v>911.41107108394442</v>
      </c>
      <c r="G86">
        <f t="shared" si="5"/>
        <v>320.94932150527063</v>
      </c>
      <c r="H86">
        <f t="shared" si="5"/>
        <v>105.5703751997539</v>
      </c>
      <c r="I86">
        <f t="shared" si="5"/>
        <v>98.767698075346956</v>
      </c>
      <c r="J86">
        <f t="shared" si="5"/>
        <v>445.38245761357655</v>
      </c>
      <c r="K86">
        <f t="shared" si="5"/>
        <v>8.9140444903225102</v>
      </c>
      <c r="L86">
        <f t="shared" si="5"/>
        <v>1312.274201390665</v>
      </c>
      <c r="M86">
        <f t="shared" si="5"/>
        <v>6187.736710562177</v>
      </c>
      <c r="N86">
        <f t="shared" si="5"/>
        <v>70.155913907064956</v>
      </c>
      <c r="O86">
        <f t="shared" si="5"/>
        <v>187.41914554309952</v>
      </c>
      <c r="P86">
        <f t="shared" si="5"/>
        <v>1973.7138105702193</v>
      </c>
      <c r="Q86">
        <f t="shared" si="5"/>
        <v>1572.5349768212343</v>
      </c>
      <c r="R86">
        <f t="shared" si="5"/>
        <v>8.5525415517040422</v>
      </c>
      <c r="S86">
        <f t="shared" si="5"/>
        <v>0</v>
      </c>
      <c r="T86">
        <f t="shared" si="5"/>
        <v>4.8054272481957261</v>
      </c>
      <c r="U86">
        <f t="shared" si="5"/>
        <v>6.1010153799383202</v>
      </c>
      <c r="V86">
        <f t="shared" si="5"/>
        <v>13.373169325018727</v>
      </c>
      <c r="W86">
        <f t="shared" si="5"/>
        <v>1756.1220746050089</v>
      </c>
      <c r="X86">
        <f t="shared" si="5"/>
        <v>3455.0610910160813</v>
      </c>
      <c r="Y86">
        <f t="shared" si="5"/>
        <v>2.5893170438587716</v>
      </c>
      <c r="Z86">
        <f t="shared" si="5"/>
        <v>50.938591473174796</v>
      </c>
      <c r="AA86">
        <f t="shared" si="5"/>
        <v>20.391039604396006</v>
      </c>
      <c r="AB86">
        <f t="shared" si="5"/>
        <v>308.38404963024146</v>
      </c>
      <c r="AC86">
        <f t="shared" si="5"/>
        <v>3.7137000038902626</v>
      </c>
      <c r="AD86">
        <f t="shared" si="5"/>
        <v>7.9026404436242519</v>
      </c>
      <c r="AE86">
        <f t="shared" si="5"/>
        <v>6.0325413515420365</v>
      </c>
      <c r="AF86">
        <f t="shared" si="5"/>
        <v>1.9365942376538641</v>
      </c>
      <c r="AG86">
        <f t="shared" si="5"/>
        <v>4.9932599400167449E-3</v>
      </c>
      <c r="AH86">
        <f t="shared" si="5"/>
        <v>58.546471655449707</v>
      </c>
      <c r="AI86">
        <f t="shared" si="5"/>
        <v>4.4664912876226568</v>
      </c>
      <c r="AJ86">
        <f t="shared" si="5"/>
        <v>3307.3057821704856</v>
      </c>
      <c r="AK86">
        <f t="shared" si="5"/>
        <v>0</v>
      </c>
      <c r="AL86">
        <f t="shared" si="5"/>
        <v>21.274941978139239</v>
      </c>
      <c r="AM86">
        <f t="shared" si="5"/>
        <v>111.49042556629354</v>
      </c>
      <c r="AN86">
        <f t="shared" si="5"/>
        <v>0</v>
      </c>
      <c r="AO86">
        <f t="shared" si="5"/>
        <v>49.082198779048305</v>
      </c>
      <c r="AP86">
        <f t="shared" si="4"/>
        <v>10609.100217468005</v>
      </c>
      <c r="AQ86">
        <f t="shared" si="4"/>
        <v>3255.9932952219287</v>
      </c>
      <c r="AR86">
        <f t="shared" si="4"/>
        <v>0</v>
      </c>
      <c r="AS86">
        <f t="shared" si="4"/>
        <v>24571.907861048461</v>
      </c>
      <c r="AT86">
        <f t="shared" si="4"/>
        <v>39400.096539058177</v>
      </c>
      <c r="AU86">
        <f t="shared" si="4"/>
        <v>22943.69606335225</v>
      </c>
      <c r="AW86" s="64">
        <f>AW85</f>
        <v>3.0330504154246842E-2</v>
      </c>
    </row>
    <row r="87" spans="1:49" x14ac:dyDescent="0.25">
      <c r="A87" s="146"/>
      <c r="B87" s="1" t="s">
        <v>11</v>
      </c>
      <c r="C87" s="1" t="s">
        <v>11</v>
      </c>
      <c r="D87" s="1" t="s">
        <v>48</v>
      </c>
      <c r="E87">
        <f t="shared" si="5"/>
        <v>370.01353862648739</v>
      </c>
      <c r="F87">
        <f t="shared" si="5"/>
        <v>1831.3283824981265</v>
      </c>
      <c r="G87">
        <f t="shared" si="5"/>
        <v>19108.021050117663</v>
      </c>
      <c r="H87">
        <f t="shared" si="5"/>
        <v>116.46661140198992</v>
      </c>
      <c r="I87">
        <f t="shared" si="5"/>
        <v>115.15215427950886</v>
      </c>
      <c r="J87">
        <f t="shared" si="5"/>
        <v>913.35958527098433</v>
      </c>
      <c r="K87">
        <f t="shared" si="5"/>
        <v>1.1233303069153144</v>
      </c>
      <c r="L87">
        <f t="shared" si="5"/>
        <v>1250.1463423270989</v>
      </c>
      <c r="M87">
        <f t="shared" si="5"/>
        <v>13261.662326352183</v>
      </c>
      <c r="N87">
        <f t="shared" si="5"/>
        <v>150.19943457645303</v>
      </c>
      <c r="O87">
        <f t="shared" si="5"/>
        <v>48.816509564508642</v>
      </c>
      <c r="P87">
        <f t="shared" si="5"/>
        <v>8224.7561023189573</v>
      </c>
      <c r="Q87">
        <f t="shared" si="5"/>
        <v>7667.3869462923576</v>
      </c>
      <c r="R87">
        <f t="shared" si="5"/>
        <v>31.86427168557929</v>
      </c>
      <c r="S87">
        <f t="shared" si="5"/>
        <v>0</v>
      </c>
      <c r="T87">
        <f t="shared" si="5"/>
        <v>427.12249789087184</v>
      </c>
      <c r="U87">
        <f t="shared" si="5"/>
        <v>31.305021665587049</v>
      </c>
      <c r="V87">
        <f t="shared" si="5"/>
        <v>52.824396220639301</v>
      </c>
      <c r="W87">
        <f t="shared" si="5"/>
        <v>2802.6884269722959</v>
      </c>
      <c r="X87">
        <f t="shared" si="5"/>
        <v>425.94301719947271</v>
      </c>
      <c r="Y87">
        <f t="shared" si="5"/>
        <v>8.2602097953578688E-2</v>
      </c>
      <c r="Z87">
        <f t="shared" si="5"/>
        <v>146.36937408096173</v>
      </c>
      <c r="AA87">
        <f t="shared" si="5"/>
        <v>26.534217449267771</v>
      </c>
      <c r="AB87">
        <f t="shared" si="5"/>
        <v>66.627891798248811</v>
      </c>
      <c r="AC87">
        <f t="shared" si="5"/>
        <v>2.5296549932842791</v>
      </c>
      <c r="AD87">
        <f t="shared" si="5"/>
        <v>19.89551244580997</v>
      </c>
      <c r="AE87">
        <f t="shared" si="5"/>
        <v>25.040440984255216</v>
      </c>
      <c r="AF87">
        <f t="shared" si="5"/>
        <v>1.6881006132725036E-2</v>
      </c>
      <c r="AG87">
        <f t="shared" si="5"/>
        <v>0</v>
      </c>
      <c r="AH87">
        <f t="shared" si="5"/>
        <v>0.86147278208806843</v>
      </c>
      <c r="AI87">
        <f t="shared" si="5"/>
        <v>4.6469042702875276</v>
      </c>
      <c r="AJ87">
        <f t="shared" si="5"/>
        <v>974.65855239476241</v>
      </c>
      <c r="AK87">
        <f t="shared" si="5"/>
        <v>0</v>
      </c>
      <c r="AL87">
        <f t="shared" si="5"/>
        <v>6.2696741487109247</v>
      </c>
      <c r="AM87">
        <f t="shared" si="5"/>
        <v>79.165757114932802</v>
      </c>
      <c r="AN87">
        <f t="shared" si="5"/>
        <v>0</v>
      </c>
      <c r="AO87">
        <f t="shared" si="5"/>
        <v>89.78448641160405</v>
      </c>
      <c r="AP87">
        <f t="shared" si="4"/>
        <v>6513.9431021079181</v>
      </c>
      <c r="AQ87">
        <f t="shared" si="4"/>
        <v>43040.609062381933</v>
      </c>
      <c r="AR87">
        <f t="shared" si="4"/>
        <v>0</v>
      </c>
      <c r="AS87">
        <f t="shared" si="4"/>
        <v>24384.256399467238</v>
      </c>
      <c r="AT87">
        <f t="shared" si="4"/>
        <v>104115.9538241573</v>
      </c>
      <c r="AU87">
        <f t="shared" si="4"/>
        <v>28095.518107345812</v>
      </c>
      <c r="AW87">
        <f t="shared" ref="AW87:AW115" si="6">(K87+L87)/$AQ$119</f>
        <v>3.1828534221818805E-2</v>
      </c>
    </row>
    <row r="88" spans="1:49" x14ac:dyDescent="0.25">
      <c r="A88" s="146"/>
      <c r="B88" s="1" t="s">
        <v>12</v>
      </c>
      <c r="C88" s="1">
        <v>10</v>
      </c>
      <c r="D88" s="1" t="s">
        <v>49</v>
      </c>
      <c r="E88">
        <f t="shared" si="5"/>
        <v>70.781977845270148</v>
      </c>
      <c r="F88">
        <f t="shared" si="5"/>
        <v>8.7503824595030277</v>
      </c>
      <c r="G88">
        <f t="shared" si="5"/>
        <v>2660.1393709551485</v>
      </c>
      <c r="H88">
        <f t="shared" si="5"/>
        <v>0</v>
      </c>
      <c r="I88">
        <f t="shared" si="5"/>
        <v>375.7720333561615</v>
      </c>
      <c r="J88">
        <f t="shared" si="5"/>
        <v>21.4720682723169</v>
      </c>
      <c r="K88">
        <f t="shared" si="5"/>
        <v>8.6716549419416918E-5</v>
      </c>
      <c r="L88">
        <f t="shared" si="5"/>
        <v>29.528145890659431</v>
      </c>
      <c r="M88">
        <f t="shared" si="5"/>
        <v>259.87499721392231</v>
      </c>
      <c r="N88">
        <f t="shared" si="5"/>
        <v>1818.1389018666732</v>
      </c>
      <c r="O88">
        <f t="shared" si="5"/>
        <v>0.91737875385106626</v>
      </c>
      <c r="P88">
        <f t="shared" si="5"/>
        <v>10575.547009926449</v>
      </c>
      <c r="Q88">
        <f t="shared" si="5"/>
        <v>3463.148266213082</v>
      </c>
      <c r="R88">
        <f t="shared" si="5"/>
        <v>1.6927511959721926</v>
      </c>
      <c r="S88">
        <f t="shared" si="5"/>
        <v>0</v>
      </c>
      <c r="T88">
        <f t="shared" si="5"/>
        <v>9.9230183473686222E-3</v>
      </c>
      <c r="U88">
        <f t="shared" si="5"/>
        <v>0.25633726362707621</v>
      </c>
      <c r="V88">
        <f t="shared" si="5"/>
        <v>9.6368285569443157E-2</v>
      </c>
      <c r="W88">
        <f t="shared" si="5"/>
        <v>769.26927071323848</v>
      </c>
      <c r="X88">
        <f t="shared" si="5"/>
        <v>0.31165312017925251</v>
      </c>
      <c r="Y88">
        <f t="shared" si="5"/>
        <v>4.144660114783711E-2</v>
      </c>
      <c r="Z88">
        <f t="shared" si="5"/>
        <v>4.4785710655109652</v>
      </c>
      <c r="AA88">
        <f t="shared" si="5"/>
        <v>0.45885962414413661</v>
      </c>
      <c r="AB88">
        <f t="shared" si="5"/>
        <v>12.185190208748816</v>
      </c>
      <c r="AC88">
        <f t="shared" si="5"/>
        <v>4.168057134520177E-2</v>
      </c>
      <c r="AD88">
        <f t="shared" si="5"/>
        <v>0.33657480843902432</v>
      </c>
      <c r="AE88">
        <f t="shared" si="5"/>
        <v>0.29714797131695825</v>
      </c>
      <c r="AF88">
        <f t="shared" si="5"/>
        <v>1.4485319705704615E-4</v>
      </c>
      <c r="AG88">
        <f t="shared" si="5"/>
        <v>0</v>
      </c>
      <c r="AH88">
        <f t="shared" si="5"/>
        <v>4.714029745302978E-3</v>
      </c>
      <c r="AI88">
        <f t="shared" si="5"/>
        <v>7.8529184636920421E-2</v>
      </c>
      <c r="AJ88">
        <f t="shared" si="5"/>
        <v>21.09431929393639</v>
      </c>
      <c r="AK88">
        <f t="shared" si="5"/>
        <v>0</v>
      </c>
      <c r="AL88">
        <f t="shared" si="5"/>
        <v>0.1356931626543339</v>
      </c>
      <c r="AM88">
        <f t="shared" si="5"/>
        <v>7.665046318593792E-2</v>
      </c>
      <c r="AN88">
        <f t="shared" si="5"/>
        <v>0</v>
      </c>
      <c r="AO88">
        <f t="shared" si="5"/>
        <v>1.2811441929042147</v>
      </c>
      <c r="AP88">
        <f t="shared" si="4"/>
        <v>6.7855023184723029E-3</v>
      </c>
      <c r="AQ88">
        <f t="shared" si="4"/>
        <v>0</v>
      </c>
      <c r="AR88">
        <f t="shared" si="4"/>
        <v>203.46819340903102</v>
      </c>
      <c r="AS88">
        <f t="shared" si="4"/>
        <v>15697.630655736381</v>
      </c>
      <c r="AT88">
        <f t="shared" si="4"/>
        <v>25844.259755726929</v>
      </c>
      <c r="AU88">
        <f t="shared" si="4"/>
        <v>10153.06346801823</v>
      </c>
      <c r="AW88">
        <f t="shared" si="6"/>
        <v>7.5110935923983527E-4</v>
      </c>
    </row>
    <row r="89" spans="1:49" x14ac:dyDescent="0.25">
      <c r="A89" s="146"/>
      <c r="B89" s="1" t="s">
        <v>13</v>
      </c>
      <c r="C89" s="1">
        <v>11</v>
      </c>
      <c r="D89" s="1" t="s">
        <v>50</v>
      </c>
      <c r="E89">
        <f t="shared" si="5"/>
        <v>8.2267538702254644E-2</v>
      </c>
      <c r="F89">
        <f t="shared" si="5"/>
        <v>35.400294818098665</v>
      </c>
      <c r="G89">
        <f t="shared" si="5"/>
        <v>1455.7629432565363</v>
      </c>
      <c r="H89">
        <f t="shared" si="5"/>
        <v>34.063722459757841</v>
      </c>
      <c r="I89">
        <f t="shared" si="5"/>
        <v>84.282525828815153</v>
      </c>
      <c r="J89">
        <f t="shared" si="5"/>
        <v>71.7964994513585</v>
      </c>
      <c r="K89">
        <f t="shared" si="5"/>
        <v>0</v>
      </c>
      <c r="L89">
        <f t="shared" si="5"/>
        <v>341.78925304506913</v>
      </c>
      <c r="M89">
        <f t="shared" si="5"/>
        <v>306.71765974215822</v>
      </c>
      <c r="N89">
        <f t="shared" si="5"/>
        <v>220.55762770604542</v>
      </c>
      <c r="O89">
        <f t="shared" si="5"/>
        <v>3257.9876304124637</v>
      </c>
      <c r="P89">
        <f t="shared" si="5"/>
        <v>8435.546825010204</v>
      </c>
      <c r="Q89">
        <f t="shared" si="5"/>
        <v>2655.09922283687</v>
      </c>
      <c r="R89">
        <f t="shared" si="5"/>
        <v>5.739482728646008E-5</v>
      </c>
      <c r="S89">
        <f t="shared" si="5"/>
        <v>0</v>
      </c>
      <c r="T89">
        <f t="shared" si="5"/>
        <v>2.9816919262331003E-4</v>
      </c>
      <c r="U89">
        <f t="shared" si="5"/>
        <v>5.635549508873039</v>
      </c>
      <c r="V89">
        <f t="shared" si="5"/>
        <v>6.8685945128636849E-2</v>
      </c>
      <c r="W89">
        <f t="shared" si="5"/>
        <v>179.5845213091269</v>
      </c>
      <c r="X89">
        <f t="shared" si="5"/>
        <v>0.20937691731884328</v>
      </c>
      <c r="Y89">
        <f t="shared" si="5"/>
        <v>1.0462289822502548E-2</v>
      </c>
      <c r="Z89">
        <f t="shared" si="5"/>
        <v>29.20623655244151</v>
      </c>
      <c r="AA89">
        <f t="shared" si="5"/>
        <v>5.3113303066309534</v>
      </c>
      <c r="AB89">
        <f t="shared" si="5"/>
        <v>37.911600100246226</v>
      </c>
      <c r="AC89">
        <f t="shared" si="5"/>
        <v>6.3448291503117003E-3</v>
      </c>
      <c r="AD89">
        <f t="shared" si="5"/>
        <v>4.8473843557975654E-2</v>
      </c>
      <c r="AE89">
        <f t="shared" si="5"/>
        <v>0.10445654224250747</v>
      </c>
      <c r="AF89">
        <f t="shared" si="5"/>
        <v>3.5666243530654722E-2</v>
      </c>
      <c r="AG89">
        <f t="shared" si="5"/>
        <v>3.6414427111584579E-5</v>
      </c>
      <c r="AH89">
        <f t="shared" si="5"/>
        <v>0.81283016455604462</v>
      </c>
      <c r="AI89">
        <f t="shared" si="5"/>
        <v>1.2711044903423202E-2</v>
      </c>
      <c r="AJ89">
        <f t="shared" si="5"/>
        <v>2.1859403366884082E-2</v>
      </c>
      <c r="AK89">
        <f t="shared" si="5"/>
        <v>0</v>
      </c>
      <c r="AL89">
        <f t="shared" si="5"/>
        <v>1.3856013401090695E-4</v>
      </c>
      <c r="AM89">
        <f t="shared" si="5"/>
        <v>3.4476811433769163E-2</v>
      </c>
      <c r="AN89">
        <f t="shared" si="5"/>
        <v>0</v>
      </c>
      <c r="AO89">
        <f t="shared" si="5"/>
        <v>0.18893135836785976</v>
      </c>
      <c r="AP89">
        <f t="shared" si="4"/>
        <v>16.797627606998383</v>
      </c>
      <c r="AQ89">
        <f t="shared" si="4"/>
        <v>0</v>
      </c>
      <c r="AR89">
        <f t="shared" si="4"/>
        <v>209.83766324979402</v>
      </c>
      <c r="AS89">
        <f t="shared" si="4"/>
        <v>8231.5129254492913</v>
      </c>
      <c r="AT89">
        <f t="shared" si="4"/>
        <v>14606.125652263219</v>
      </c>
      <c r="AU89">
        <f t="shared" si="4"/>
        <v>11010.313079858221</v>
      </c>
      <c r="AW89">
        <f t="shared" si="6"/>
        <v>8.6940898314066175E-3</v>
      </c>
    </row>
    <row r="90" spans="1:49" x14ac:dyDescent="0.25">
      <c r="A90" s="146"/>
      <c r="B90" s="1" t="s">
        <v>14</v>
      </c>
      <c r="C90" s="1">
        <v>12</v>
      </c>
      <c r="D90" s="1" t="s">
        <v>51</v>
      </c>
      <c r="E90">
        <f t="shared" si="5"/>
        <v>4598.4411086985729</v>
      </c>
      <c r="F90">
        <f t="shared" si="5"/>
        <v>4102.2431237173705</v>
      </c>
      <c r="G90">
        <f t="shared" si="5"/>
        <v>31788.87562977296</v>
      </c>
      <c r="H90">
        <f t="shared" si="5"/>
        <v>563.04389407183567</v>
      </c>
      <c r="I90">
        <f t="shared" si="5"/>
        <v>2411.0343172748662</v>
      </c>
      <c r="J90">
        <f t="shared" si="5"/>
        <v>3741.8018186345789</v>
      </c>
      <c r="K90">
        <f t="shared" si="5"/>
        <v>14.383252610238095</v>
      </c>
      <c r="L90">
        <f t="shared" si="5"/>
        <v>4369.7145581172299</v>
      </c>
      <c r="M90">
        <f t="shared" si="5"/>
        <v>2851.5924332613531</v>
      </c>
      <c r="N90">
        <f t="shared" si="5"/>
        <v>2595.5079459654589</v>
      </c>
      <c r="O90">
        <f t="shared" si="5"/>
        <v>740.23521376625615</v>
      </c>
      <c r="P90">
        <f t="shared" si="5"/>
        <v>100675.25076019362</v>
      </c>
      <c r="Q90">
        <f t="shared" si="5"/>
        <v>54379.900983595187</v>
      </c>
      <c r="R90">
        <f t="shared" si="5"/>
        <v>231.055547467927</v>
      </c>
      <c r="S90">
        <f t="shared" si="5"/>
        <v>0</v>
      </c>
      <c r="T90">
        <f t="shared" si="5"/>
        <v>292.30285716696892</v>
      </c>
      <c r="U90">
        <f t="shared" si="5"/>
        <v>116.38095065565456</v>
      </c>
      <c r="V90">
        <f t="shared" si="5"/>
        <v>1315.6620889658448</v>
      </c>
      <c r="W90">
        <f t="shared" si="5"/>
        <v>21375.161532704402</v>
      </c>
      <c r="X90">
        <f t="shared" si="5"/>
        <v>15277.58439405526</v>
      </c>
      <c r="Y90">
        <f t="shared" si="5"/>
        <v>0.40559925301337402</v>
      </c>
      <c r="Z90">
        <f t="shared" si="5"/>
        <v>340.20622452354939</v>
      </c>
      <c r="AA90">
        <f t="shared" si="5"/>
        <v>67.857378148166447</v>
      </c>
      <c r="AB90">
        <f t="shared" si="5"/>
        <v>373.59572891933726</v>
      </c>
      <c r="AC90">
        <f t="shared" si="5"/>
        <v>2.1335561412517405</v>
      </c>
      <c r="AD90">
        <f t="shared" si="5"/>
        <v>17.903212093808726</v>
      </c>
      <c r="AE90">
        <f t="shared" si="5"/>
        <v>19.702614195673586</v>
      </c>
      <c r="AF90">
        <f t="shared" si="5"/>
        <v>0.46445732194460909</v>
      </c>
      <c r="AG90">
        <f t="shared" si="5"/>
        <v>1.2050372192819558E-3</v>
      </c>
      <c r="AH90">
        <f t="shared" si="5"/>
        <v>24.268355345451486</v>
      </c>
      <c r="AI90">
        <f t="shared" si="5"/>
        <v>4.100933633825413</v>
      </c>
      <c r="AJ90">
        <f t="shared" si="5"/>
        <v>780.97422719969438</v>
      </c>
      <c r="AK90">
        <f t="shared" si="5"/>
        <v>0</v>
      </c>
      <c r="AL90">
        <f t="shared" si="5"/>
        <v>5.0265124377678596</v>
      </c>
      <c r="AM90">
        <f t="shared" si="5"/>
        <v>468.19883542297543</v>
      </c>
      <c r="AN90">
        <f t="shared" si="5"/>
        <v>0</v>
      </c>
      <c r="AO90">
        <f t="shared" si="5"/>
        <v>68.290068451791825</v>
      </c>
      <c r="AP90">
        <f t="shared" si="4"/>
        <v>76551.06254602375</v>
      </c>
      <c r="AQ90">
        <f t="shared" si="4"/>
        <v>3033.148594969739</v>
      </c>
      <c r="AR90">
        <f t="shared" si="4"/>
        <v>78686.154336333566</v>
      </c>
      <c r="AS90">
        <f t="shared" si="4"/>
        <v>216988.52112075489</v>
      </c>
      <c r="AT90">
        <f t="shared" si="4"/>
        <v>410476.61590453039</v>
      </c>
      <c r="AU90">
        <f t="shared" si="4"/>
        <v>218395.57201237261</v>
      </c>
      <c r="AW90">
        <f t="shared" si="6"/>
        <v>0.11151825242179766</v>
      </c>
    </row>
    <row r="91" spans="1:49" x14ac:dyDescent="0.25">
      <c r="A91" s="146"/>
      <c r="B91" s="1" t="s">
        <v>15</v>
      </c>
      <c r="C91" s="1">
        <v>13</v>
      </c>
      <c r="D91" s="1" t="s">
        <v>52</v>
      </c>
      <c r="E91">
        <f t="shared" si="5"/>
        <v>334.12652226664733</v>
      </c>
      <c r="F91">
        <f t="shared" si="5"/>
        <v>302.35889902230804</v>
      </c>
      <c r="G91">
        <f t="shared" si="5"/>
        <v>447.0693394656368</v>
      </c>
      <c r="H91">
        <f t="shared" ref="H91:AO91" si="7">H17+H54</f>
        <v>11.062203680368874</v>
      </c>
      <c r="I91">
        <f t="shared" si="7"/>
        <v>115.66514579333221</v>
      </c>
      <c r="J91">
        <f t="shared" si="7"/>
        <v>162.07180933073761</v>
      </c>
      <c r="K91">
        <f t="shared" si="7"/>
        <v>3.8501300611872438</v>
      </c>
      <c r="L91">
        <f t="shared" si="7"/>
        <v>244.4388675481504</v>
      </c>
      <c r="M91">
        <f t="shared" si="7"/>
        <v>253.11702734331084</v>
      </c>
      <c r="N91">
        <f t="shared" si="7"/>
        <v>161.37429811188758</v>
      </c>
      <c r="O91">
        <f t="shared" si="7"/>
        <v>47.400911884272553</v>
      </c>
      <c r="P91">
        <f t="shared" si="7"/>
        <v>3132.7759193393608</v>
      </c>
      <c r="Q91">
        <f t="shared" si="7"/>
        <v>41468.717186560127</v>
      </c>
      <c r="R91">
        <f t="shared" si="7"/>
        <v>24.794184532921896</v>
      </c>
      <c r="S91">
        <f t="shared" si="7"/>
        <v>0</v>
      </c>
      <c r="T91">
        <f t="shared" si="7"/>
        <v>50.440514842665877</v>
      </c>
      <c r="U91">
        <f t="shared" si="7"/>
        <v>64.962422497903631</v>
      </c>
      <c r="V91">
        <f t="shared" si="7"/>
        <v>67.431439608614667</v>
      </c>
      <c r="W91">
        <f t="shared" si="7"/>
        <v>12267.23370665318</v>
      </c>
      <c r="X91">
        <f t="shared" si="7"/>
        <v>5577.5177442492259</v>
      </c>
      <c r="Y91">
        <f t="shared" si="7"/>
        <v>1.012025819492518</v>
      </c>
      <c r="Z91">
        <f t="shared" si="7"/>
        <v>196.65572427592025</v>
      </c>
      <c r="AA91">
        <f t="shared" si="7"/>
        <v>3.7708086737069819</v>
      </c>
      <c r="AB91">
        <f t="shared" si="7"/>
        <v>781.74682389689951</v>
      </c>
      <c r="AC91">
        <f t="shared" si="7"/>
        <v>1.5171831812743739</v>
      </c>
      <c r="AD91">
        <f t="shared" si="7"/>
        <v>8.0683858312059513</v>
      </c>
      <c r="AE91">
        <f t="shared" si="7"/>
        <v>28.409570458796068</v>
      </c>
      <c r="AF91">
        <f t="shared" si="7"/>
        <v>5.0841481427381119</v>
      </c>
      <c r="AG91">
        <f t="shared" si="7"/>
        <v>7.1908180576019068E-2</v>
      </c>
      <c r="AH91">
        <f t="shared" si="7"/>
        <v>79.723980074103025</v>
      </c>
      <c r="AI91">
        <f t="shared" si="7"/>
        <v>2.0746205236278885</v>
      </c>
      <c r="AJ91">
        <f t="shared" si="7"/>
        <v>39.62055847966807</v>
      </c>
      <c r="AK91">
        <f t="shared" si="7"/>
        <v>0</v>
      </c>
      <c r="AL91">
        <f t="shared" si="7"/>
        <v>0.14906598757727774</v>
      </c>
      <c r="AM91">
        <f t="shared" si="7"/>
        <v>291.75272675297646</v>
      </c>
      <c r="AN91">
        <f t="shared" si="7"/>
        <v>0</v>
      </c>
      <c r="AO91">
        <f t="shared" si="7"/>
        <v>26.645130622913371</v>
      </c>
      <c r="AP91">
        <f t="shared" si="4"/>
        <v>9095.3069962999998</v>
      </c>
      <c r="AQ91">
        <f t="shared" si="4"/>
        <v>0</v>
      </c>
      <c r="AR91">
        <f t="shared" si="4"/>
        <v>273389.01871040324</v>
      </c>
      <c r="AS91">
        <f t="shared" si="4"/>
        <v>6194.5524148583081</v>
      </c>
      <c r="AT91">
        <f t="shared" si="4"/>
        <v>349427.40454849968</v>
      </c>
      <c r="AU91">
        <f t="shared" si="4"/>
        <v>5454.1845067551812</v>
      </c>
      <c r="AW91">
        <f t="shared" si="6"/>
        <v>6.3157247635309355E-3</v>
      </c>
    </row>
    <row r="92" spans="1:49" x14ac:dyDescent="0.25">
      <c r="A92" s="146"/>
      <c r="B92" s="1" t="s">
        <v>16</v>
      </c>
      <c r="C92" s="1">
        <v>14</v>
      </c>
      <c r="D92" s="1" t="s">
        <v>53</v>
      </c>
      <c r="E92">
        <f t="shared" ref="E92:AO98" si="8">E18+E55</f>
        <v>534.62745587935797</v>
      </c>
      <c r="F92">
        <f t="shared" si="8"/>
        <v>924.96523807463086</v>
      </c>
      <c r="G92">
        <f t="shared" si="8"/>
        <v>252.7233011011653</v>
      </c>
      <c r="H92">
        <f t="shared" si="8"/>
        <v>30.422948035730052</v>
      </c>
      <c r="I92">
        <f t="shared" si="8"/>
        <v>123.59408246739976</v>
      </c>
      <c r="J92">
        <f t="shared" si="8"/>
        <v>174.19566063769025</v>
      </c>
      <c r="K92">
        <f t="shared" si="8"/>
        <v>4.1102302425208794</v>
      </c>
      <c r="L92">
        <f t="shared" si="8"/>
        <v>178.20029642430225</v>
      </c>
      <c r="M92">
        <f t="shared" si="8"/>
        <v>419.22916594989988</v>
      </c>
      <c r="N92">
        <f t="shared" si="8"/>
        <v>87.841309088690608</v>
      </c>
      <c r="O92">
        <f t="shared" si="8"/>
        <v>71.793117640004638</v>
      </c>
      <c r="P92">
        <f t="shared" si="8"/>
        <v>1331.7937585158847</v>
      </c>
      <c r="Q92">
        <f t="shared" si="8"/>
        <v>444.48287312264659</v>
      </c>
      <c r="R92">
        <f t="shared" si="8"/>
        <v>15415.313393321117</v>
      </c>
      <c r="S92">
        <f t="shared" si="8"/>
        <v>0</v>
      </c>
      <c r="T92">
        <f t="shared" si="8"/>
        <v>504.30634321611137</v>
      </c>
      <c r="U92">
        <f t="shared" si="8"/>
        <v>15.571675466212785</v>
      </c>
      <c r="V92">
        <f t="shared" si="8"/>
        <v>35.482242455576888</v>
      </c>
      <c r="W92">
        <f t="shared" si="8"/>
        <v>3065.1932670551787</v>
      </c>
      <c r="X92">
        <f t="shared" si="8"/>
        <v>3503.1955151491297</v>
      </c>
      <c r="Y92">
        <f t="shared" si="8"/>
        <v>2.9138782092999875</v>
      </c>
      <c r="Z92">
        <f t="shared" si="8"/>
        <v>89.024821231458077</v>
      </c>
      <c r="AA92">
        <f t="shared" si="8"/>
        <v>2.7506024907708406</v>
      </c>
      <c r="AB92">
        <f t="shared" si="8"/>
        <v>61.180107217529908</v>
      </c>
      <c r="AC92">
        <f t="shared" si="8"/>
        <v>1.3522017234942754</v>
      </c>
      <c r="AD92">
        <f t="shared" si="8"/>
        <v>3.5273748345599238</v>
      </c>
      <c r="AE92">
        <f t="shared" si="8"/>
        <v>9.8260465162656203</v>
      </c>
      <c r="AF92">
        <f t="shared" si="8"/>
        <v>1.559348778732538</v>
      </c>
      <c r="AG92">
        <f t="shared" si="8"/>
        <v>0.2859415899858711</v>
      </c>
      <c r="AH92">
        <f t="shared" si="8"/>
        <v>8.5070722288068144</v>
      </c>
      <c r="AI92">
        <f t="shared" si="8"/>
        <v>2.5538934080026419</v>
      </c>
      <c r="AJ92">
        <f t="shared" si="8"/>
        <v>109.60465214690312</v>
      </c>
      <c r="AK92">
        <f t="shared" si="8"/>
        <v>0</v>
      </c>
      <c r="AL92">
        <f t="shared" si="8"/>
        <v>0.7048689843242828</v>
      </c>
      <c r="AM92">
        <f t="shared" si="8"/>
        <v>85.092848973862615</v>
      </c>
      <c r="AN92">
        <f t="shared" si="8"/>
        <v>0</v>
      </c>
      <c r="AO92">
        <f t="shared" si="8"/>
        <v>21.201795992764055</v>
      </c>
      <c r="AP92">
        <f t="shared" si="4"/>
        <v>17428.541980868278</v>
      </c>
      <c r="AQ92">
        <f t="shared" si="4"/>
        <v>660.00664010414278</v>
      </c>
      <c r="AR92">
        <f t="shared" si="4"/>
        <v>510.15090486747903</v>
      </c>
      <c r="AS92">
        <f t="shared" si="4"/>
        <v>3101.6746578196639</v>
      </c>
      <c r="AT92">
        <f t="shared" si="4"/>
        <v>45296.467821231847</v>
      </c>
      <c r="AU92">
        <f t="shared" si="4"/>
        <v>3921.0336905977329</v>
      </c>
      <c r="AW92">
        <f t="shared" si="6"/>
        <v>4.637431054168948E-3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4"/>
        <v>0</v>
      </c>
      <c r="AQ93">
        <f t="shared" si="4"/>
        <v>0</v>
      </c>
      <c r="AR93">
        <f t="shared" si="4"/>
        <v>0</v>
      </c>
      <c r="AS93">
        <f t="shared" si="4"/>
        <v>0</v>
      </c>
      <c r="AT93">
        <f t="shared" si="4"/>
        <v>0</v>
      </c>
      <c r="AU93">
        <f t="shared" si="4"/>
        <v>0</v>
      </c>
      <c r="AW93">
        <f t="shared" si="6"/>
        <v>0</v>
      </c>
    </row>
    <row r="94" spans="1:49" x14ac:dyDescent="0.25">
      <c r="A94" s="146"/>
      <c r="B94" s="1" t="s">
        <v>18</v>
      </c>
      <c r="C94" s="1">
        <v>16</v>
      </c>
      <c r="D94" s="1" t="s">
        <v>55</v>
      </c>
      <c r="E94">
        <f t="shared" si="8"/>
        <v>1480.9781298630096</v>
      </c>
      <c r="F94">
        <f t="shared" si="8"/>
        <v>2643.8945621813868</v>
      </c>
      <c r="G94">
        <f t="shared" si="8"/>
        <v>664.96288716153254</v>
      </c>
      <c r="H94">
        <f t="shared" si="8"/>
        <v>63.810911723380734</v>
      </c>
      <c r="I94">
        <f t="shared" si="8"/>
        <v>419.43884881281372</v>
      </c>
      <c r="J94">
        <f t="shared" si="8"/>
        <v>702.98365502230558</v>
      </c>
      <c r="K94">
        <f t="shared" si="8"/>
        <v>8.362711907383531</v>
      </c>
      <c r="L94">
        <f t="shared" si="8"/>
        <v>388.85941236344297</v>
      </c>
      <c r="M94">
        <f t="shared" si="8"/>
        <v>1282.3299275066327</v>
      </c>
      <c r="N94">
        <f t="shared" si="8"/>
        <v>205.72943896952879</v>
      </c>
      <c r="O94">
        <f t="shared" si="8"/>
        <v>169.77601305723769</v>
      </c>
      <c r="P94">
        <f t="shared" si="8"/>
        <v>3866.9394138733264</v>
      </c>
      <c r="Q94">
        <f t="shared" si="8"/>
        <v>1697.8907476545962</v>
      </c>
      <c r="R94">
        <f t="shared" si="8"/>
        <v>765.12082722738205</v>
      </c>
      <c r="S94">
        <f t="shared" si="8"/>
        <v>0</v>
      </c>
      <c r="T94">
        <f t="shared" si="8"/>
        <v>6179.8090625933182</v>
      </c>
      <c r="U94">
        <f t="shared" si="8"/>
        <v>38.414182646106369</v>
      </c>
      <c r="V94">
        <f t="shared" si="8"/>
        <v>180.47804918073837</v>
      </c>
      <c r="W94">
        <f t="shared" si="8"/>
        <v>20037.733991665969</v>
      </c>
      <c r="X94">
        <f t="shared" si="8"/>
        <v>13986.628623052145</v>
      </c>
      <c r="Y94">
        <f t="shared" si="8"/>
        <v>7.9809324365744807</v>
      </c>
      <c r="Z94">
        <f t="shared" si="8"/>
        <v>758.51628388963104</v>
      </c>
      <c r="AA94">
        <f t="shared" si="8"/>
        <v>5.9819847261793893</v>
      </c>
      <c r="AB94">
        <f t="shared" si="8"/>
        <v>132.74201884344822</v>
      </c>
      <c r="AC94">
        <f t="shared" si="8"/>
        <v>2.6824823702961851</v>
      </c>
      <c r="AD94">
        <f t="shared" si="8"/>
        <v>6.9955760270457237</v>
      </c>
      <c r="AE94">
        <f t="shared" si="8"/>
        <v>19.537536890879689</v>
      </c>
      <c r="AF94">
        <f t="shared" si="8"/>
        <v>3.1124527190736386</v>
      </c>
      <c r="AG94">
        <f t="shared" si="8"/>
        <v>1.7473698693300055</v>
      </c>
      <c r="AH94">
        <f t="shared" si="8"/>
        <v>17.164468682106143</v>
      </c>
      <c r="AI94">
        <f t="shared" si="8"/>
        <v>5.06708755372558</v>
      </c>
      <c r="AJ94">
        <f t="shared" si="8"/>
        <v>357.78800998389454</v>
      </c>
      <c r="AK94">
        <f t="shared" si="8"/>
        <v>0</v>
      </c>
      <c r="AL94">
        <f t="shared" si="8"/>
        <v>2.302468262041673</v>
      </c>
      <c r="AM94">
        <f t="shared" si="8"/>
        <v>261.06261969144845</v>
      </c>
      <c r="AN94">
        <f t="shared" si="8"/>
        <v>0</v>
      </c>
      <c r="AO94">
        <f t="shared" si="8"/>
        <v>42.037347993455612</v>
      </c>
      <c r="AP94">
        <f t="shared" si="4"/>
        <v>26500.682921131829</v>
      </c>
      <c r="AQ94">
        <f t="shared" si="4"/>
        <v>14020.72583568783</v>
      </c>
      <c r="AR94">
        <f t="shared" si="4"/>
        <v>1279.3262058201412</v>
      </c>
      <c r="AS94">
        <f t="shared" si="4"/>
        <v>11535.282340995431</v>
      </c>
      <c r="AT94">
        <f t="shared" si="4"/>
        <v>90231.528872059629</v>
      </c>
      <c r="AU94">
        <f t="shared" si="4"/>
        <v>19513.348467976961</v>
      </c>
      <c r="AW94">
        <f t="shared" si="6"/>
        <v>1.0104135225624967E-2</v>
      </c>
    </row>
    <row r="95" spans="1:49" x14ac:dyDescent="0.25">
      <c r="A95" s="146"/>
      <c r="B95" s="1" t="s">
        <v>19</v>
      </c>
      <c r="C95" s="1">
        <v>17</v>
      </c>
      <c r="D95" s="1" t="s">
        <v>56</v>
      </c>
      <c r="E95">
        <f t="shared" si="8"/>
        <v>25.094956891846774</v>
      </c>
      <c r="F95">
        <f t="shared" si="8"/>
        <v>34.99792747450492</v>
      </c>
      <c r="G95">
        <f t="shared" si="8"/>
        <v>8.6601417430710956</v>
      </c>
      <c r="H95">
        <f t="shared" si="8"/>
        <v>2.3379668659167767</v>
      </c>
      <c r="I95">
        <f t="shared" si="8"/>
        <v>7.1719118218376963</v>
      </c>
      <c r="J95">
        <f t="shared" si="8"/>
        <v>8.7644332791333763</v>
      </c>
      <c r="K95">
        <f t="shared" si="8"/>
        <v>2.1825713026058362</v>
      </c>
      <c r="L95">
        <f t="shared" si="8"/>
        <v>3.7930312249068772</v>
      </c>
      <c r="M95">
        <f t="shared" si="8"/>
        <v>19.504902513239717</v>
      </c>
      <c r="N95">
        <f t="shared" si="8"/>
        <v>4.1854113553414605</v>
      </c>
      <c r="O95">
        <f t="shared" si="8"/>
        <v>5.490808720352641</v>
      </c>
      <c r="P95">
        <f t="shared" si="8"/>
        <v>49.83742223337665</v>
      </c>
      <c r="Q95">
        <f t="shared" si="8"/>
        <v>115.23106362530903</v>
      </c>
      <c r="R95">
        <f t="shared" si="8"/>
        <v>2.0898789317383177</v>
      </c>
      <c r="S95">
        <f t="shared" si="8"/>
        <v>0</v>
      </c>
      <c r="T95">
        <f t="shared" si="8"/>
        <v>7.7446998999648802</v>
      </c>
      <c r="U95">
        <f t="shared" si="8"/>
        <v>8889.1105203820498</v>
      </c>
      <c r="V95">
        <f t="shared" si="8"/>
        <v>2.7267396828932937</v>
      </c>
      <c r="W95">
        <f t="shared" si="8"/>
        <v>81.406372961463845</v>
      </c>
      <c r="X95">
        <f t="shared" si="8"/>
        <v>14.670911212672239</v>
      </c>
      <c r="Y95">
        <f t="shared" si="8"/>
        <v>0.22071700423932752</v>
      </c>
      <c r="Z95">
        <f t="shared" si="8"/>
        <v>0.94454518439489232</v>
      </c>
      <c r="AA95">
        <f t="shared" si="8"/>
        <v>5.8894467550296745E-2</v>
      </c>
      <c r="AB95">
        <f t="shared" si="8"/>
        <v>4.406789102789336</v>
      </c>
      <c r="AC95">
        <f t="shared" si="8"/>
        <v>0.10374727931086351</v>
      </c>
      <c r="AD95">
        <f t="shared" si="8"/>
        <v>0.2701288426122857</v>
      </c>
      <c r="AE95">
        <f t="shared" si="8"/>
        <v>0.75378272324217077</v>
      </c>
      <c r="AF95">
        <f t="shared" si="8"/>
        <v>0.11976801703545709</v>
      </c>
      <c r="AG95">
        <f t="shared" si="8"/>
        <v>1.2289958900759879</v>
      </c>
      <c r="AH95">
        <f t="shared" si="8"/>
        <v>0.64883153427850648</v>
      </c>
      <c r="AI95">
        <f t="shared" si="8"/>
        <v>0.19581465396433317</v>
      </c>
      <c r="AJ95">
        <f t="shared" si="8"/>
        <v>3.8061929205826166</v>
      </c>
      <c r="AK95">
        <f t="shared" si="8"/>
        <v>0</v>
      </c>
      <c r="AL95">
        <f t="shared" si="8"/>
        <v>2.4411835603825677E-2</v>
      </c>
      <c r="AM95">
        <f t="shared" si="8"/>
        <v>4.1218380499129843</v>
      </c>
      <c r="AN95">
        <f t="shared" si="8"/>
        <v>0</v>
      </c>
      <c r="AO95">
        <f t="shared" si="8"/>
        <v>1.6262141577469915</v>
      </c>
      <c r="AP95">
        <f t="shared" ref="AP95:AU110" si="9">AP21+AP58</f>
        <v>6318.2195160314259</v>
      </c>
      <c r="AQ95">
        <f t="shared" si="9"/>
        <v>112.6420306531802</v>
      </c>
      <c r="AR95">
        <f t="shared" si="9"/>
        <v>136.22314569560257</v>
      </c>
      <c r="AS95">
        <f t="shared" si="9"/>
        <v>9456.762318541736</v>
      </c>
      <c r="AT95">
        <f t="shared" si="9"/>
        <v>14671.751280506151</v>
      </c>
      <c r="AU95">
        <f t="shared" si="9"/>
        <v>10655.628074201361</v>
      </c>
      <c r="AW95">
        <f t="shared" si="6"/>
        <v>1.5200134207884352E-4</v>
      </c>
    </row>
    <row r="96" spans="1:49" x14ac:dyDescent="0.25">
      <c r="A96" s="146"/>
      <c r="B96" s="1" t="s">
        <v>20</v>
      </c>
      <c r="C96" s="1">
        <v>18</v>
      </c>
      <c r="D96" s="1" t="s">
        <v>57</v>
      </c>
      <c r="E96">
        <f t="shared" si="8"/>
        <v>23.381876454203358</v>
      </c>
      <c r="F96">
        <f t="shared" si="8"/>
        <v>70.072030504587502</v>
      </c>
      <c r="G96">
        <f t="shared" si="8"/>
        <v>29.010394158469392</v>
      </c>
      <c r="H96">
        <f t="shared" si="8"/>
        <v>8.5661065710226367</v>
      </c>
      <c r="I96">
        <f t="shared" si="8"/>
        <v>22.433197657154231</v>
      </c>
      <c r="J96">
        <f t="shared" si="8"/>
        <v>28.531658827300358</v>
      </c>
      <c r="K96">
        <f t="shared" si="8"/>
        <v>0.23367214752753518</v>
      </c>
      <c r="L96">
        <f t="shared" si="8"/>
        <v>60.618124316627565</v>
      </c>
      <c r="M96">
        <f t="shared" si="8"/>
        <v>96.030532072594752</v>
      </c>
      <c r="N96">
        <f t="shared" si="8"/>
        <v>13.41086992934467</v>
      </c>
      <c r="O96">
        <f t="shared" si="8"/>
        <v>5.7021402242363912</v>
      </c>
      <c r="P96">
        <f t="shared" si="8"/>
        <v>135.12153652667411</v>
      </c>
      <c r="Q96">
        <f t="shared" si="8"/>
        <v>223.02848029534917</v>
      </c>
      <c r="R96">
        <f t="shared" si="8"/>
        <v>13.190138929900883</v>
      </c>
      <c r="S96">
        <f t="shared" si="8"/>
        <v>0</v>
      </c>
      <c r="T96">
        <f t="shared" si="8"/>
        <v>28.699152904025631</v>
      </c>
      <c r="U96">
        <f t="shared" si="8"/>
        <v>24.091824172268019</v>
      </c>
      <c r="V96">
        <f t="shared" si="8"/>
        <v>3243.1342156821247</v>
      </c>
      <c r="W96">
        <f t="shared" si="8"/>
        <v>5561.4788516267763</v>
      </c>
      <c r="X96">
        <f t="shared" si="8"/>
        <v>275.56902725697785</v>
      </c>
      <c r="Y96">
        <f t="shared" si="8"/>
        <v>0.15944454430794672</v>
      </c>
      <c r="Z96">
        <f t="shared" si="8"/>
        <v>31.023920151919938</v>
      </c>
      <c r="AA96">
        <f t="shared" si="8"/>
        <v>0.94179863064693436</v>
      </c>
      <c r="AB96">
        <f t="shared" si="8"/>
        <v>9.7290730130451415</v>
      </c>
      <c r="AC96">
        <f t="shared" si="8"/>
        <v>6.7839887128724935E-2</v>
      </c>
      <c r="AD96">
        <f t="shared" si="8"/>
        <v>0.17666161964608457</v>
      </c>
      <c r="AE96">
        <f t="shared" si="8"/>
        <v>0.49297356037362583</v>
      </c>
      <c r="AF96">
        <f t="shared" si="8"/>
        <v>7.8336318383229075E-2</v>
      </c>
      <c r="AG96">
        <f t="shared" si="8"/>
        <v>3.465319425617501E-3</v>
      </c>
      <c r="AH96">
        <f t="shared" si="8"/>
        <v>0.42527902879303303</v>
      </c>
      <c r="AI96">
        <f t="shared" si="8"/>
        <v>0.12806365560952152</v>
      </c>
      <c r="AJ96">
        <f t="shared" si="8"/>
        <v>3.9626003908788059</v>
      </c>
      <c r="AK96">
        <f t="shared" si="8"/>
        <v>0</v>
      </c>
      <c r="AL96">
        <f t="shared" si="8"/>
        <v>2.5450540846618321E-2</v>
      </c>
      <c r="AM96">
        <f t="shared" si="8"/>
        <v>4.9131595416259577</v>
      </c>
      <c r="AN96">
        <f t="shared" si="8"/>
        <v>0</v>
      </c>
      <c r="AO96">
        <f t="shared" si="8"/>
        <v>1.0633348822711053</v>
      </c>
      <c r="AP96">
        <f t="shared" si="9"/>
        <v>23466.776055540304</v>
      </c>
      <c r="AQ96">
        <f t="shared" si="9"/>
        <v>16.935357831011316</v>
      </c>
      <c r="AR96">
        <f t="shared" si="9"/>
        <v>8.6339994486712115</v>
      </c>
      <c r="AS96">
        <f t="shared" si="9"/>
        <v>11695.69629365336</v>
      </c>
      <c r="AT96">
        <f t="shared" si="9"/>
        <v>31875.864099754719</v>
      </c>
      <c r="AU96">
        <f t="shared" si="9"/>
        <v>13227.6728380607</v>
      </c>
      <c r="AW96">
        <f t="shared" si="6"/>
        <v>1.5478865416288386E-3</v>
      </c>
    </row>
    <row r="97" spans="1:49" x14ac:dyDescent="0.25">
      <c r="A97" s="146"/>
      <c r="B97" s="1" t="s">
        <v>21</v>
      </c>
      <c r="C97" s="1">
        <v>19</v>
      </c>
      <c r="D97" s="1" t="s">
        <v>58</v>
      </c>
      <c r="E97">
        <f t="shared" si="8"/>
        <v>18207.113084123477</v>
      </c>
      <c r="F97">
        <f t="shared" si="8"/>
        <v>48414.232688923177</v>
      </c>
      <c r="G97">
        <f t="shared" si="8"/>
        <v>22387.505140234047</v>
      </c>
      <c r="H97">
        <f t="shared" si="8"/>
        <v>2354.9467964942987</v>
      </c>
      <c r="I97">
        <f t="shared" si="8"/>
        <v>9892.437175735271</v>
      </c>
      <c r="J97">
        <f t="shared" si="8"/>
        <v>17214.371152276315</v>
      </c>
      <c r="K97">
        <f t="shared" si="8"/>
        <v>194.9543297310035</v>
      </c>
      <c r="L97">
        <f t="shared" si="8"/>
        <v>18304.286239779336</v>
      </c>
      <c r="M97">
        <f t="shared" si="8"/>
        <v>24984.893650854305</v>
      </c>
      <c r="N97">
        <f t="shared" si="8"/>
        <v>8608.5748709502568</v>
      </c>
      <c r="O97">
        <f t="shared" si="8"/>
        <v>5663.494725479688</v>
      </c>
      <c r="P97">
        <f t="shared" si="8"/>
        <v>95295.612069404524</v>
      </c>
      <c r="Q97">
        <f t="shared" si="8"/>
        <v>72178.731665779371</v>
      </c>
      <c r="R97">
        <f t="shared" si="8"/>
        <v>8711.3284240517442</v>
      </c>
      <c r="S97">
        <f t="shared" si="8"/>
        <v>0</v>
      </c>
      <c r="T97">
        <f t="shared" si="8"/>
        <v>17337.256993633466</v>
      </c>
      <c r="U97">
        <f t="shared" si="8"/>
        <v>3795.6943117830438</v>
      </c>
      <c r="V97">
        <f t="shared" si="8"/>
        <v>7939.3246566220378</v>
      </c>
      <c r="W97">
        <f t="shared" si="8"/>
        <v>633462.09937839163</v>
      </c>
      <c r="X97">
        <f t="shared" si="8"/>
        <v>103685.55783684939</v>
      </c>
      <c r="Y97">
        <f t="shared" si="8"/>
        <v>61.423684692810937</v>
      </c>
      <c r="Z97">
        <f t="shared" si="8"/>
        <v>11803.037378542656</v>
      </c>
      <c r="AA97">
        <f t="shared" si="8"/>
        <v>284.11240297429521</v>
      </c>
      <c r="AB97">
        <f t="shared" si="8"/>
        <v>3649.2495487350479</v>
      </c>
      <c r="AC97">
        <f t="shared" si="8"/>
        <v>33.740892348668581</v>
      </c>
      <c r="AD97">
        <f t="shared" si="8"/>
        <v>140.00819848800543</v>
      </c>
      <c r="AE97">
        <f t="shared" si="8"/>
        <v>270.30978931587703</v>
      </c>
      <c r="AF97">
        <f t="shared" si="8"/>
        <v>22.387300184781854</v>
      </c>
      <c r="AG97">
        <f t="shared" si="8"/>
        <v>25.217335979355003</v>
      </c>
      <c r="AH97">
        <f t="shared" si="8"/>
        <v>285.80838680316941</v>
      </c>
      <c r="AI97">
        <f t="shared" si="8"/>
        <v>62.284139947341515</v>
      </c>
      <c r="AJ97">
        <f t="shared" si="8"/>
        <v>8281.8115691179228</v>
      </c>
      <c r="AK97">
        <f t="shared" si="8"/>
        <v>0</v>
      </c>
      <c r="AL97">
        <f t="shared" si="8"/>
        <v>51.257961614396237</v>
      </c>
      <c r="AM97">
        <f t="shared" si="8"/>
        <v>7198.202055683445</v>
      </c>
      <c r="AN97">
        <f t="shared" si="8"/>
        <v>0</v>
      </c>
      <c r="AO97">
        <f t="shared" si="8"/>
        <v>767.53600574189147</v>
      </c>
      <c r="AP97">
        <f t="shared" si="9"/>
        <v>576770.48722737224</v>
      </c>
      <c r="AQ97">
        <f t="shared" si="9"/>
        <v>112847.1181509555</v>
      </c>
      <c r="AR97">
        <f t="shared" si="9"/>
        <v>145347.88421328875</v>
      </c>
      <c r="AS97">
        <f t="shared" si="9"/>
        <v>170485.71143185021</v>
      </c>
      <c r="AT97">
        <f t="shared" si="9"/>
        <v>1993181.042866458</v>
      </c>
      <c r="AU97">
        <f t="shared" si="9"/>
        <v>163838.95999827501</v>
      </c>
      <c r="AW97">
        <f t="shared" si="6"/>
        <v>0.47056499843462507</v>
      </c>
    </row>
    <row r="98" spans="1:49" x14ac:dyDescent="0.25">
      <c r="A98" s="146"/>
      <c r="B98" s="1" t="s">
        <v>22</v>
      </c>
      <c r="C98" s="1">
        <v>20</v>
      </c>
      <c r="D98" s="1" t="s">
        <v>59</v>
      </c>
      <c r="E98">
        <f t="shared" si="8"/>
        <v>175.54979417748646</v>
      </c>
      <c r="F98">
        <f t="shared" si="8"/>
        <v>314.13609260979263</v>
      </c>
      <c r="G98">
        <f t="shared" si="8"/>
        <v>513.60882738751718</v>
      </c>
      <c r="H98">
        <f t="shared" ref="E98:AO104" si="10">H24+H61</f>
        <v>45.480333942034555</v>
      </c>
      <c r="I98">
        <f t="shared" si="10"/>
        <v>80.937922024610671</v>
      </c>
      <c r="J98">
        <f t="shared" si="10"/>
        <v>71.981005836039955</v>
      </c>
      <c r="K98">
        <f t="shared" si="10"/>
        <v>0.29004324287154559</v>
      </c>
      <c r="L98">
        <f t="shared" si="10"/>
        <v>223.44263026245443</v>
      </c>
      <c r="M98">
        <f t="shared" si="10"/>
        <v>225.57068165413156</v>
      </c>
      <c r="N98">
        <f t="shared" si="10"/>
        <v>54.636191972844401</v>
      </c>
      <c r="O98">
        <f t="shared" si="10"/>
        <v>35.049269148804008</v>
      </c>
      <c r="P98">
        <f t="shared" si="10"/>
        <v>995.4300362248166</v>
      </c>
      <c r="Q98">
        <f t="shared" si="10"/>
        <v>633.31867360647857</v>
      </c>
      <c r="R98">
        <f t="shared" si="10"/>
        <v>225.2474180215404</v>
      </c>
      <c r="S98">
        <f t="shared" si="10"/>
        <v>0</v>
      </c>
      <c r="T98">
        <f t="shared" si="10"/>
        <v>173.61345467033482</v>
      </c>
      <c r="U98">
        <f t="shared" si="10"/>
        <v>11.767146758003713</v>
      </c>
      <c r="V98">
        <f t="shared" si="10"/>
        <v>321.3907842802393</v>
      </c>
      <c r="W98">
        <f t="shared" si="10"/>
        <v>4097.2389535481334</v>
      </c>
      <c r="X98">
        <f t="shared" si="10"/>
        <v>5996.1835058056959</v>
      </c>
      <c r="Y98">
        <f t="shared" si="10"/>
        <v>0.20884067205051068</v>
      </c>
      <c r="Z98">
        <f t="shared" si="10"/>
        <v>112.24758274116192</v>
      </c>
      <c r="AA98">
        <f t="shared" si="10"/>
        <v>3.4638856514052674</v>
      </c>
      <c r="AB98">
        <f t="shared" si="10"/>
        <v>51.034725911692838</v>
      </c>
      <c r="AC98">
        <f t="shared" si="10"/>
        <v>2.9786112263746771E-2</v>
      </c>
      <c r="AD98">
        <f t="shared" si="10"/>
        <v>0.19136213237782432</v>
      </c>
      <c r="AE98">
        <f t="shared" si="10"/>
        <v>0.55846395211900635</v>
      </c>
      <c r="AF98">
        <f t="shared" si="10"/>
        <v>0.31728449689705329</v>
      </c>
      <c r="AG98">
        <f t="shared" si="10"/>
        <v>8.726695690861201E-4</v>
      </c>
      <c r="AH98">
        <f t="shared" si="10"/>
        <v>4.3026388655216197</v>
      </c>
      <c r="AI98">
        <f t="shared" si="10"/>
        <v>6.4878156893991915E-2</v>
      </c>
      <c r="AJ98">
        <f t="shared" si="10"/>
        <v>175.34184141017775</v>
      </c>
      <c r="AK98">
        <f t="shared" si="10"/>
        <v>0</v>
      </c>
      <c r="AL98">
        <f t="shared" si="10"/>
        <v>1.1157938803202601</v>
      </c>
      <c r="AM98">
        <f t="shared" si="10"/>
        <v>96.538721250950019</v>
      </c>
      <c r="AN98">
        <f t="shared" si="10"/>
        <v>0</v>
      </c>
      <c r="AO98">
        <f t="shared" si="10"/>
        <v>0.75118135184455459</v>
      </c>
      <c r="AP98">
        <f t="shared" si="9"/>
        <v>40080.355050148748</v>
      </c>
      <c r="AQ98">
        <f t="shared" si="9"/>
        <v>614869.14382560609</v>
      </c>
      <c r="AR98">
        <f t="shared" si="9"/>
        <v>0</v>
      </c>
      <c r="AS98">
        <f t="shared" si="9"/>
        <v>4791.0361605187254</v>
      </c>
      <c r="AT98">
        <f t="shared" si="9"/>
        <v>668465.76790553005</v>
      </c>
      <c r="AU98">
        <f t="shared" si="9"/>
        <v>5915.8077551727274</v>
      </c>
      <c r="AW98">
        <f t="shared" si="6"/>
        <v>5.6910857914528375E-3</v>
      </c>
    </row>
    <row r="99" spans="1:49" x14ac:dyDescent="0.25">
      <c r="A99" s="146"/>
      <c r="B99" s="1" t="s">
        <v>23</v>
      </c>
      <c r="C99" s="1">
        <v>21</v>
      </c>
      <c r="D99" s="1" t="s">
        <v>60</v>
      </c>
      <c r="E99">
        <f t="shared" si="10"/>
        <v>3.4574158206284927E-2</v>
      </c>
      <c r="F99">
        <f t="shared" si="10"/>
        <v>35.908663281596432</v>
      </c>
      <c r="G99">
        <f t="shared" si="10"/>
        <v>36.258291226505577</v>
      </c>
      <c r="H99">
        <f t="shared" si="10"/>
        <v>2.8842515489167564</v>
      </c>
      <c r="I99">
        <f t="shared" si="10"/>
        <v>36.346773126792478</v>
      </c>
      <c r="J99">
        <f t="shared" si="10"/>
        <v>0.159044112629245</v>
      </c>
      <c r="K99">
        <f t="shared" si="10"/>
        <v>0.22720413163178663</v>
      </c>
      <c r="L99">
        <f t="shared" si="10"/>
        <v>3.201938405103113</v>
      </c>
      <c r="M99">
        <f t="shared" si="10"/>
        <v>26.691867812898192</v>
      </c>
      <c r="N99">
        <f t="shared" si="10"/>
        <v>271.33503178767779</v>
      </c>
      <c r="O99">
        <f t="shared" si="10"/>
        <v>2.8002541311126151E-2</v>
      </c>
      <c r="P99">
        <f t="shared" si="10"/>
        <v>56.308808730543063</v>
      </c>
      <c r="Q99">
        <f t="shared" si="10"/>
        <v>10.826691755344399</v>
      </c>
      <c r="R99">
        <f t="shared" si="10"/>
        <v>0</v>
      </c>
      <c r="S99">
        <f t="shared" si="10"/>
        <v>0</v>
      </c>
      <c r="T99">
        <f t="shared" si="10"/>
        <v>1.746826613938834E-3</v>
      </c>
      <c r="U99">
        <f t="shared" si="10"/>
        <v>0</v>
      </c>
      <c r="V99">
        <f t="shared" si="10"/>
        <v>0</v>
      </c>
      <c r="W99">
        <f t="shared" si="10"/>
        <v>0.2331647175089176</v>
      </c>
      <c r="X99">
        <f t="shared" si="10"/>
        <v>2.640419571543708</v>
      </c>
      <c r="Y99">
        <f t="shared" si="10"/>
        <v>53.685192016540569</v>
      </c>
      <c r="Z99">
        <f t="shared" si="10"/>
        <v>0.90834305144451899</v>
      </c>
      <c r="AA99">
        <f t="shared" si="10"/>
        <v>4.9739773986691084E-2</v>
      </c>
      <c r="AB99">
        <f t="shared" si="10"/>
        <v>0.48715631606401472</v>
      </c>
      <c r="AC99">
        <f t="shared" si="10"/>
        <v>0.33574940897435329</v>
      </c>
      <c r="AD99">
        <f t="shared" si="10"/>
        <v>2.6569607951788989</v>
      </c>
      <c r="AE99">
        <f t="shared" si="10"/>
        <v>358.27004918117723</v>
      </c>
      <c r="AF99">
        <f t="shared" si="10"/>
        <v>1.5034454059942781E-5</v>
      </c>
      <c r="AG99">
        <f t="shared" si="10"/>
        <v>0</v>
      </c>
      <c r="AH99">
        <f t="shared" si="10"/>
        <v>1.2237871727164361E-4</v>
      </c>
      <c r="AI99">
        <f t="shared" si="10"/>
        <v>0.61904418829278463</v>
      </c>
      <c r="AJ99">
        <f t="shared" si="10"/>
        <v>158.07401914307681</v>
      </c>
      <c r="AK99">
        <f t="shared" si="10"/>
        <v>0</v>
      </c>
      <c r="AL99">
        <f t="shared" si="10"/>
        <v>1.01684021719409</v>
      </c>
      <c r="AM99">
        <f t="shared" si="10"/>
        <v>5.4115368256969179E-2</v>
      </c>
      <c r="AN99">
        <f t="shared" si="10"/>
        <v>0</v>
      </c>
      <c r="AO99">
        <f t="shared" si="10"/>
        <v>72.064248123403203</v>
      </c>
      <c r="AP99">
        <f t="shared" si="9"/>
        <v>3.5488647308724501</v>
      </c>
      <c r="AQ99">
        <f t="shared" si="9"/>
        <v>0</v>
      </c>
      <c r="AR99">
        <f t="shared" si="9"/>
        <v>0</v>
      </c>
      <c r="AS99">
        <f t="shared" si="9"/>
        <v>14.63717262902489</v>
      </c>
      <c r="AT99">
        <f t="shared" si="9"/>
        <v>37.022921127478646</v>
      </c>
      <c r="AU99">
        <f t="shared" si="9"/>
        <v>1112.471184964003</v>
      </c>
      <c r="AW99">
        <f t="shared" si="6"/>
        <v>8.7227064612062388E-5</v>
      </c>
    </row>
    <row r="100" spans="1:49" x14ac:dyDescent="0.25">
      <c r="A100" s="146"/>
      <c r="B100" s="1" t="s">
        <v>24</v>
      </c>
      <c r="C100" s="1">
        <v>22</v>
      </c>
      <c r="D100" s="1" t="s">
        <v>61</v>
      </c>
      <c r="E100">
        <f t="shared" si="10"/>
        <v>1254.1433821379837</v>
      </c>
      <c r="F100">
        <f t="shared" si="10"/>
        <v>811.26695500257483</v>
      </c>
      <c r="G100">
        <f t="shared" si="10"/>
        <v>56.64712190380817</v>
      </c>
      <c r="H100">
        <f t="shared" si="10"/>
        <v>18.750014143270626</v>
      </c>
      <c r="I100">
        <f t="shared" si="10"/>
        <v>308.81373831426157</v>
      </c>
      <c r="J100">
        <f t="shared" si="10"/>
        <v>263.74092601864209</v>
      </c>
      <c r="K100">
        <f t="shared" si="10"/>
        <v>0.25572443605286849</v>
      </c>
      <c r="L100">
        <f t="shared" si="10"/>
        <v>4.4334131596566184</v>
      </c>
      <c r="M100">
        <f t="shared" si="10"/>
        <v>859.39977193453853</v>
      </c>
      <c r="N100">
        <f t="shared" si="10"/>
        <v>2.0759859246132493</v>
      </c>
      <c r="O100">
        <f t="shared" si="10"/>
        <v>2.8100224326128309</v>
      </c>
      <c r="P100">
        <f t="shared" si="10"/>
        <v>204.11334310895202</v>
      </c>
      <c r="Q100">
        <f t="shared" si="10"/>
        <v>2141.1254432664409</v>
      </c>
      <c r="R100">
        <f t="shared" si="10"/>
        <v>793.09443950935236</v>
      </c>
      <c r="S100">
        <f t="shared" si="10"/>
        <v>0</v>
      </c>
      <c r="T100">
        <f t="shared" si="10"/>
        <v>2593.8369100039376</v>
      </c>
      <c r="U100">
        <f t="shared" si="10"/>
        <v>59.97596826405249</v>
      </c>
      <c r="V100">
        <f t="shared" si="10"/>
        <v>1574.4519325981378</v>
      </c>
      <c r="W100">
        <f t="shared" si="10"/>
        <v>3742.951736484777</v>
      </c>
      <c r="X100">
        <f t="shared" si="10"/>
        <v>792.39220769367284</v>
      </c>
      <c r="Y100">
        <f t="shared" si="10"/>
        <v>0.11513272124727376</v>
      </c>
      <c r="Z100">
        <f t="shared" si="10"/>
        <v>15846.198778739352</v>
      </c>
      <c r="AA100">
        <f t="shared" si="10"/>
        <v>6.5440325164387345E-2</v>
      </c>
      <c r="AB100">
        <f t="shared" si="10"/>
        <v>9.8819572080315439</v>
      </c>
      <c r="AC100">
        <f t="shared" si="10"/>
        <v>0.10929361081837706</v>
      </c>
      <c r="AD100">
        <f t="shared" si="10"/>
        <v>11.120749970582937</v>
      </c>
      <c r="AE100">
        <f t="shared" si="10"/>
        <v>0.33199521460056181</v>
      </c>
      <c r="AF100">
        <f t="shared" si="10"/>
        <v>4.2659899153332959E-2</v>
      </c>
      <c r="AG100">
        <f t="shared" si="10"/>
        <v>1.7726912501162957E-4</v>
      </c>
      <c r="AH100">
        <f t="shared" si="10"/>
        <v>3.4103473843207812</v>
      </c>
      <c r="AI100">
        <f t="shared" si="10"/>
        <v>5.4527672575935632E-2</v>
      </c>
      <c r="AJ100">
        <f t="shared" si="10"/>
        <v>555.01008372951799</v>
      </c>
      <c r="AK100">
        <f t="shared" si="10"/>
        <v>0</v>
      </c>
      <c r="AL100">
        <f t="shared" si="10"/>
        <v>3.5598403222106709</v>
      </c>
      <c r="AM100">
        <f t="shared" si="10"/>
        <v>30.569091370393611</v>
      </c>
      <c r="AN100">
        <f t="shared" si="10"/>
        <v>0</v>
      </c>
      <c r="AO100">
        <f t="shared" si="10"/>
        <v>81.307894264787166</v>
      </c>
      <c r="AP100">
        <f t="shared" si="9"/>
        <v>21336.424025112468</v>
      </c>
      <c r="AQ100">
        <f t="shared" si="9"/>
        <v>0</v>
      </c>
      <c r="AR100">
        <f t="shared" si="9"/>
        <v>0</v>
      </c>
      <c r="AS100">
        <f t="shared" si="9"/>
        <v>11585.30241527955</v>
      </c>
      <c r="AT100">
        <f t="shared" si="9"/>
        <v>33607.75170610151</v>
      </c>
      <c r="AU100">
        <f t="shared" si="9"/>
        <v>31340.03174032973</v>
      </c>
      <c r="AW100">
        <f t="shared" si="6"/>
        <v>1.1927754639947264E-4</v>
      </c>
    </row>
    <row r="101" spans="1:49" x14ac:dyDescent="0.25">
      <c r="A101" s="146"/>
      <c r="B101" s="1" t="s">
        <v>25</v>
      </c>
      <c r="C101" s="1">
        <v>23</v>
      </c>
      <c r="D101" s="1" t="s">
        <v>62</v>
      </c>
      <c r="E101">
        <f t="shared" si="10"/>
        <v>39.334350710009687</v>
      </c>
      <c r="F101">
        <f t="shared" si="10"/>
        <v>8.9311355932265926</v>
      </c>
      <c r="G101">
        <f t="shared" si="10"/>
        <v>1.900396187738342</v>
      </c>
      <c r="H101">
        <f t="shared" si="10"/>
        <v>3.110763012019413E-2</v>
      </c>
      <c r="I101">
        <f t="shared" si="10"/>
        <v>0.8286060314467445</v>
      </c>
      <c r="J101">
        <f t="shared" si="10"/>
        <v>0</v>
      </c>
      <c r="K101">
        <f t="shared" si="10"/>
        <v>0</v>
      </c>
      <c r="L101">
        <f t="shared" si="10"/>
        <v>9.1348871492359332E-2</v>
      </c>
      <c r="M101">
        <f t="shared" si="10"/>
        <v>0.30362153318909252</v>
      </c>
      <c r="N101">
        <f t="shared" si="10"/>
        <v>5.5330108829483721E-2</v>
      </c>
      <c r="O101">
        <f t="shared" si="10"/>
        <v>0.14835259180546159</v>
      </c>
      <c r="P101">
        <f t="shared" si="10"/>
        <v>9.5046261067996909</v>
      </c>
      <c r="Q101">
        <f t="shared" si="10"/>
        <v>94.053498221472026</v>
      </c>
      <c r="R101">
        <f t="shared" si="10"/>
        <v>0</v>
      </c>
      <c r="S101">
        <f t="shared" si="10"/>
        <v>0</v>
      </c>
      <c r="T101">
        <f t="shared" si="10"/>
        <v>0</v>
      </c>
      <c r="U101">
        <f t="shared" si="10"/>
        <v>4.1201106171019504</v>
      </c>
      <c r="V101">
        <f t="shared" si="10"/>
        <v>0</v>
      </c>
      <c r="W101">
        <f t="shared" si="10"/>
        <v>0</v>
      </c>
      <c r="X101">
        <f t="shared" si="10"/>
        <v>0</v>
      </c>
      <c r="Y101">
        <f t="shared" si="10"/>
        <v>2.7256118058379959E-4</v>
      </c>
      <c r="Z101">
        <f t="shared" si="10"/>
        <v>1.90913625817654E-2</v>
      </c>
      <c r="AA101">
        <f t="shared" si="10"/>
        <v>1.3790261280027141E-3</v>
      </c>
      <c r="AB101">
        <f t="shared" si="10"/>
        <v>6.4205860502747818</v>
      </c>
      <c r="AC101">
        <f t="shared" si="10"/>
        <v>3.1757990750007881E-3</v>
      </c>
      <c r="AD101">
        <f t="shared" si="10"/>
        <v>0</v>
      </c>
      <c r="AE101">
        <f t="shared" si="10"/>
        <v>0.19138356620295729</v>
      </c>
      <c r="AF101">
        <f t="shared" si="10"/>
        <v>3.2907652251291913E-2</v>
      </c>
      <c r="AG101">
        <f t="shared" si="10"/>
        <v>0</v>
      </c>
      <c r="AH101">
        <f t="shared" si="10"/>
        <v>2.573857669110315</v>
      </c>
      <c r="AI101">
        <f t="shared" si="10"/>
        <v>1.7505912507089182E-2</v>
      </c>
      <c r="AJ101">
        <f t="shared" si="10"/>
        <v>3.3328089293207208</v>
      </c>
      <c r="AK101">
        <f t="shared" si="10"/>
        <v>0</v>
      </c>
      <c r="AL101">
        <f t="shared" si="10"/>
        <v>2.1440711093701239E-2</v>
      </c>
      <c r="AM101">
        <f t="shared" si="10"/>
        <v>0</v>
      </c>
      <c r="AN101">
        <f t="shared" si="10"/>
        <v>0</v>
      </c>
      <c r="AO101">
        <f t="shared" si="10"/>
        <v>0.21707731279713821</v>
      </c>
      <c r="AP101">
        <f t="shared" si="9"/>
        <v>225.58770793299999</v>
      </c>
      <c r="AQ101">
        <f t="shared" si="9"/>
        <v>0</v>
      </c>
      <c r="AR101">
        <f t="shared" si="9"/>
        <v>0</v>
      </c>
      <c r="AS101">
        <f t="shared" si="9"/>
        <v>0</v>
      </c>
      <c r="AT101">
        <f t="shared" si="9"/>
        <v>397.72167868875499</v>
      </c>
      <c r="AU101">
        <f t="shared" si="9"/>
        <v>0</v>
      </c>
      <c r="AW101">
        <f t="shared" si="6"/>
        <v>2.3236403358986443E-6</v>
      </c>
    </row>
    <row r="102" spans="1:49" x14ac:dyDescent="0.25">
      <c r="A102" s="146"/>
      <c r="B102" s="1" t="s">
        <v>26</v>
      </c>
      <c r="C102" s="1">
        <v>24</v>
      </c>
      <c r="D102" s="1" t="s">
        <v>63</v>
      </c>
      <c r="E102">
        <f t="shared" si="10"/>
        <v>664.44084378664058</v>
      </c>
      <c r="F102">
        <f t="shared" si="10"/>
        <v>1647.6733030960966</v>
      </c>
      <c r="G102">
        <f t="shared" si="10"/>
        <v>551.12611172493655</v>
      </c>
      <c r="H102">
        <f t="shared" si="10"/>
        <v>50.004107393110189</v>
      </c>
      <c r="I102">
        <f t="shared" si="10"/>
        <v>419.04390318658909</v>
      </c>
      <c r="J102">
        <f t="shared" si="10"/>
        <v>586.44656180630295</v>
      </c>
      <c r="K102">
        <f t="shared" si="10"/>
        <v>4.2932681826828443</v>
      </c>
      <c r="L102">
        <f t="shared" si="10"/>
        <v>1283.1879452830908</v>
      </c>
      <c r="M102">
        <f t="shared" si="10"/>
        <v>1332.8787007195353</v>
      </c>
      <c r="N102">
        <f t="shared" si="10"/>
        <v>1007.8776330768603</v>
      </c>
      <c r="O102">
        <f t="shared" si="10"/>
        <v>416.54867906267492</v>
      </c>
      <c r="P102">
        <f t="shared" si="10"/>
        <v>1751.6729962538034</v>
      </c>
      <c r="Q102">
        <f t="shared" si="10"/>
        <v>1114.9206410762797</v>
      </c>
      <c r="R102">
        <f t="shared" si="10"/>
        <v>147.02119363129796</v>
      </c>
      <c r="S102">
        <f t="shared" si="10"/>
        <v>0</v>
      </c>
      <c r="T102">
        <f t="shared" si="10"/>
        <v>444.28794652616875</v>
      </c>
      <c r="U102">
        <f t="shared" si="10"/>
        <v>0</v>
      </c>
      <c r="V102">
        <f t="shared" si="10"/>
        <v>6.1983354005765872</v>
      </c>
      <c r="W102">
        <f t="shared" si="10"/>
        <v>7313.2736046861364</v>
      </c>
      <c r="X102">
        <f t="shared" si="10"/>
        <v>3700.6277762634963</v>
      </c>
      <c r="Y102">
        <f t="shared" si="10"/>
        <v>7.4391648611663236E-4</v>
      </c>
      <c r="Z102">
        <f t="shared" si="10"/>
        <v>483.25983402335748</v>
      </c>
      <c r="AA102">
        <f t="shared" si="10"/>
        <v>19.923985782793633</v>
      </c>
      <c r="AB102">
        <f t="shared" si="10"/>
        <v>10267.768203940896</v>
      </c>
      <c r="AC102">
        <f t="shared" si="10"/>
        <v>6.9296765979100748E-4</v>
      </c>
      <c r="AD102">
        <f t="shared" si="10"/>
        <v>2.3647269961480561E-3</v>
      </c>
      <c r="AE102">
        <f t="shared" si="10"/>
        <v>5.7993179340152402E-3</v>
      </c>
      <c r="AF102">
        <f t="shared" si="10"/>
        <v>9.6410866712411504E-4</v>
      </c>
      <c r="AG102">
        <f t="shared" si="10"/>
        <v>3.9864588399022309E-6</v>
      </c>
      <c r="AH102">
        <f t="shared" si="10"/>
        <v>5.5484920938491916E-2</v>
      </c>
      <c r="AI102">
        <f t="shared" si="10"/>
        <v>2.518053469045023E-3</v>
      </c>
      <c r="AJ102">
        <f t="shared" si="10"/>
        <v>0.15619376572168309</v>
      </c>
      <c r="AK102">
        <f t="shared" si="10"/>
        <v>0</v>
      </c>
      <c r="AL102">
        <f t="shared" si="10"/>
        <v>1.48707869659053E-3</v>
      </c>
      <c r="AM102">
        <f t="shared" si="10"/>
        <v>321.94918076542172</v>
      </c>
      <c r="AN102">
        <f t="shared" si="10"/>
        <v>0</v>
      </c>
      <c r="AO102">
        <f t="shared" si="10"/>
        <v>2.2761582168739258E-3</v>
      </c>
      <c r="AP102">
        <f t="shared" si="9"/>
        <v>23241.31419278809</v>
      </c>
      <c r="AQ102">
        <f t="shared" si="9"/>
        <v>0</v>
      </c>
      <c r="AR102">
        <f t="shared" si="9"/>
        <v>0</v>
      </c>
      <c r="AS102">
        <f t="shared" si="9"/>
        <v>1373.3839158690671</v>
      </c>
      <c r="AT102">
        <f t="shared" si="9"/>
        <v>58145.413309460717</v>
      </c>
      <c r="AU102">
        <f t="shared" si="9"/>
        <v>3.9380838664143698</v>
      </c>
      <c r="AW102">
        <f t="shared" si="6"/>
        <v>3.2749646825916551E-2</v>
      </c>
    </row>
    <row r="103" spans="1:49" x14ac:dyDescent="0.25">
      <c r="A103" s="146"/>
      <c r="B103" s="1" t="s">
        <v>27</v>
      </c>
      <c r="C103" s="1">
        <v>25</v>
      </c>
      <c r="D103" s="1" t="s">
        <v>64</v>
      </c>
      <c r="E103">
        <f t="shared" si="10"/>
        <v>4.1428650735534145</v>
      </c>
      <c r="F103">
        <f t="shared" si="10"/>
        <v>6.922398726595957</v>
      </c>
      <c r="G103">
        <f t="shared" si="10"/>
        <v>2.0934301477685384</v>
      </c>
      <c r="H103">
        <f t="shared" si="10"/>
        <v>0.24196079619235458</v>
      </c>
      <c r="I103">
        <f t="shared" si="10"/>
        <v>1.8973765136784941</v>
      </c>
      <c r="J103">
        <f t="shared" si="10"/>
        <v>3.0802742843045041</v>
      </c>
      <c r="K103">
        <f t="shared" si="10"/>
        <v>1.9392050607249828E-2</v>
      </c>
      <c r="L103">
        <f t="shared" si="10"/>
        <v>3.331064196080916</v>
      </c>
      <c r="M103">
        <f t="shared" si="10"/>
        <v>5.905668645221068</v>
      </c>
      <c r="N103">
        <f t="shared" si="10"/>
        <v>4.3617763550998161</v>
      </c>
      <c r="O103">
        <f t="shared" si="10"/>
        <v>3.921548765574562</v>
      </c>
      <c r="P103">
        <f t="shared" si="10"/>
        <v>6.9471104300635371</v>
      </c>
      <c r="Q103">
        <f t="shared" si="10"/>
        <v>3.3430365516418972</v>
      </c>
      <c r="R103">
        <f t="shared" si="10"/>
        <v>0.71361738934202168</v>
      </c>
      <c r="S103">
        <f t="shared" si="10"/>
        <v>0</v>
      </c>
      <c r="T103">
        <f t="shared" si="10"/>
        <v>2.1263646598068968</v>
      </c>
      <c r="U103">
        <f t="shared" si="10"/>
        <v>0</v>
      </c>
      <c r="V103">
        <f t="shared" si="10"/>
        <v>0</v>
      </c>
      <c r="W103">
        <f t="shared" si="10"/>
        <v>21.877353931965263</v>
      </c>
      <c r="X103">
        <f t="shared" si="10"/>
        <v>8.6359222537369078</v>
      </c>
      <c r="Y103">
        <f t="shared" si="10"/>
        <v>0</v>
      </c>
      <c r="Z103">
        <f t="shared" si="10"/>
        <v>4.7632074622264193</v>
      </c>
      <c r="AA103">
        <f t="shared" si="10"/>
        <v>5.1728465153814393E-2</v>
      </c>
      <c r="AB103">
        <f t="shared" si="10"/>
        <v>63.223632705623743</v>
      </c>
      <c r="AC103">
        <f t="shared" si="10"/>
        <v>1.4946418739689089E-6</v>
      </c>
      <c r="AD103">
        <f t="shared" si="10"/>
        <v>5.099707573299958E-6</v>
      </c>
      <c r="AE103">
        <f t="shared" si="10"/>
        <v>1.24841020195094E-5</v>
      </c>
      <c r="AF103">
        <f t="shared" si="10"/>
        <v>2.1007386164570589E-6</v>
      </c>
      <c r="AG103">
        <f t="shared" si="10"/>
        <v>0</v>
      </c>
      <c r="AH103">
        <f t="shared" si="10"/>
        <v>1.1905707312232809E-4</v>
      </c>
      <c r="AI103">
        <f t="shared" si="10"/>
        <v>5.3128466560426558E-6</v>
      </c>
      <c r="AJ103">
        <f t="shared" si="10"/>
        <v>2.7239372630665968E-4</v>
      </c>
      <c r="AK103">
        <f t="shared" si="10"/>
        <v>0</v>
      </c>
      <c r="AL103">
        <f t="shared" si="10"/>
        <v>3.2241975769830479E-6</v>
      </c>
      <c r="AM103">
        <f t="shared" si="10"/>
        <v>0.95953581188984172</v>
      </c>
      <c r="AN103">
        <f t="shared" si="10"/>
        <v>0</v>
      </c>
      <c r="AO103">
        <f t="shared" si="10"/>
        <v>4.9447091464158468E-6</v>
      </c>
      <c r="AP103">
        <f t="shared" si="9"/>
        <v>157.9973749829895</v>
      </c>
      <c r="AQ103">
        <f t="shared" si="9"/>
        <v>0</v>
      </c>
      <c r="AR103">
        <f t="shared" si="9"/>
        <v>0</v>
      </c>
      <c r="AS103">
        <f t="shared" si="9"/>
        <v>55.64278991338022</v>
      </c>
      <c r="AT103">
        <f t="shared" si="9"/>
        <v>354.67634293828388</v>
      </c>
      <c r="AU103">
        <f t="shared" si="9"/>
        <v>7.5235132859559606</v>
      </c>
      <c r="AW103">
        <f t="shared" si="6"/>
        <v>8.5225522234496138E-5</v>
      </c>
    </row>
    <row r="104" spans="1:49" x14ac:dyDescent="0.25">
      <c r="A104" s="146"/>
      <c r="B104" s="1" t="s">
        <v>28</v>
      </c>
      <c r="C104" s="1">
        <v>26</v>
      </c>
      <c r="D104" s="1" t="s">
        <v>65</v>
      </c>
      <c r="E104">
        <f t="shared" si="10"/>
        <v>23.338529032218553</v>
      </c>
      <c r="F104">
        <f t="shared" si="10"/>
        <v>53.329567898323504</v>
      </c>
      <c r="G104">
        <f t="shared" ref="E104:AO109" si="11">G30+G67</f>
        <v>18.315155667433864</v>
      </c>
      <c r="H104">
        <f t="shared" si="11"/>
        <v>2.1229761080891758</v>
      </c>
      <c r="I104">
        <f t="shared" si="11"/>
        <v>16.617584037093785</v>
      </c>
      <c r="J104">
        <f t="shared" si="11"/>
        <v>27.252603664026527</v>
      </c>
      <c r="K104">
        <f t="shared" si="11"/>
        <v>0.18164735156360404</v>
      </c>
      <c r="L104">
        <f t="shared" si="11"/>
        <v>75.683797313150976</v>
      </c>
      <c r="M104">
        <f t="shared" si="11"/>
        <v>67.646929449671845</v>
      </c>
      <c r="N104">
        <f t="shared" si="11"/>
        <v>38.210802245961339</v>
      </c>
      <c r="O104">
        <f t="shared" si="11"/>
        <v>13.489964562200942</v>
      </c>
      <c r="P104">
        <f t="shared" si="11"/>
        <v>60.841767263801174</v>
      </c>
      <c r="Q104">
        <f t="shared" si="11"/>
        <v>65.511331129656824</v>
      </c>
      <c r="R104">
        <f t="shared" si="11"/>
        <v>6.2591082664239623</v>
      </c>
      <c r="S104">
        <f t="shared" si="11"/>
        <v>0</v>
      </c>
      <c r="T104">
        <f t="shared" si="11"/>
        <v>18.635346114423974</v>
      </c>
      <c r="U104">
        <f t="shared" si="11"/>
        <v>0</v>
      </c>
      <c r="V104">
        <f t="shared" si="11"/>
        <v>0</v>
      </c>
      <c r="W104">
        <f t="shared" si="11"/>
        <v>249.1392300128777</v>
      </c>
      <c r="X104">
        <f t="shared" si="11"/>
        <v>121.80262254558644</v>
      </c>
      <c r="Y104">
        <f t="shared" si="11"/>
        <v>0</v>
      </c>
      <c r="Z104">
        <f t="shared" si="11"/>
        <v>5.9665390265941127</v>
      </c>
      <c r="AA104">
        <f t="shared" si="11"/>
        <v>1.1754622286042555</v>
      </c>
      <c r="AB104">
        <f t="shared" si="11"/>
        <v>403.36564633655206</v>
      </c>
      <c r="AC104">
        <f t="shared" si="11"/>
        <v>2.7023360576591811E-5</v>
      </c>
      <c r="AD104">
        <f t="shared" si="11"/>
        <v>9.2216970778510109E-5</v>
      </c>
      <c r="AE104">
        <f t="shared" si="11"/>
        <v>2.2617880098667971E-4</v>
      </c>
      <c r="AF104">
        <f t="shared" si="11"/>
        <v>3.7574750336890937E-5</v>
      </c>
      <c r="AG104">
        <f t="shared" si="11"/>
        <v>0</v>
      </c>
      <c r="AH104">
        <f t="shared" si="11"/>
        <v>2.1707345694919763E-3</v>
      </c>
      <c r="AI104">
        <f t="shared" si="11"/>
        <v>9.8235785581417148E-5</v>
      </c>
      <c r="AJ104">
        <f t="shared" si="11"/>
        <v>5.7317919154532089E-3</v>
      </c>
      <c r="AK104">
        <f t="shared" si="11"/>
        <v>0</v>
      </c>
      <c r="AL104">
        <f t="shared" si="11"/>
        <v>5.7973497514506279E-5</v>
      </c>
      <c r="AM104">
        <f t="shared" si="11"/>
        <v>9.2675371972651366</v>
      </c>
      <c r="AN104">
        <f t="shared" si="11"/>
        <v>0</v>
      </c>
      <c r="AO104">
        <f t="shared" si="11"/>
        <v>8.8725538035660473E-5</v>
      </c>
      <c r="AP104">
        <f t="shared" si="9"/>
        <v>954.046030822229</v>
      </c>
      <c r="AQ104">
        <f t="shared" si="9"/>
        <v>0</v>
      </c>
      <c r="AR104">
        <f t="shared" si="9"/>
        <v>0</v>
      </c>
      <c r="AS104">
        <f t="shared" si="9"/>
        <v>222.00291020112419</v>
      </c>
      <c r="AT104">
        <f t="shared" si="9"/>
        <v>2380.1331493875919</v>
      </c>
      <c r="AU104">
        <f t="shared" si="9"/>
        <v>74.078469542469492</v>
      </c>
      <c r="AW104">
        <f t="shared" si="6"/>
        <v>1.9297885616305862E-3</v>
      </c>
    </row>
    <row r="105" spans="1:49" x14ac:dyDescent="0.25">
      <c r="A105" s="146"/>
      <c r="B105" s="1" t="s">
        <v>29</v>
      </c>
      <c r="C105" s="1">
        <v>27</v>
      </c>
      <c r="D105" s="1" t="s">
        <v>66</v>
      </c>
      <c r="E105">
        <f t="shared" si="11"/>
        <v>11.342726868233337</v>
      </c>
      <c r="F105">
        <f t="shared" si="11"/>
        <v>25.936187543757665</v>
      </c>
      <c r="G105">
        <f t="shared" si="11"/>
        <v>8.9112444180852322</v>
      </c>
      <c r="H105">
        <f t="shared" si="11"/>
        <v>1.0292725241121257</v>
      </c>
      <c r="I105">
        <f t="shared" si="11"/>
        <v>8.0746655317992051</v>
      </c>
      <c r="J105">
        <f t="shared" si="11"/>
        <v>13.142213667162681</v>
      </c>
      <c r="K105">
        <f t="shared" si="11"/>
        <v>8.2353912833998816E-2</v>
      </c>
      <c r="L105">
        <f t="shared" si="11"/>
        <v>14.178220642961573</v>
      </c>
      <c r="M105">
        <f t="shared" si="11"/>
        <v>25.136123521540799</v>
      </c>
      <c r="N105">
        <f t="shared" si="11"/>
        <v>18.561321933880208</v>
      </c>
      <c r="O105">
        <f t="shared" si="11"/>
        <v>16.004410000014659</v>
      </c>
      <c r="P105">
        <f t="shared" si="11"/>
        <v>29.577690554037911</v>
      </c>
      <c r="Q105">
        <f t="shared" si="11"/>
        <v>61.471934214379885</v>
      </c>
      <c r="R105">
        <f t="shared" si="11"/>
        <v>3.0370972333130863</v>
      </c>
      <c r="S105">
        <f t="shared" si="11"/>
        <v>0</v>
      </c>
      <c r="T105">
        <f t="shared" si="11"/>
        <v>9.0504435069871416</v>
      </c>
      <c r="U105">
        <f t="shared" si="11"/>
        <v>0</v>
      </c>
      <c r="V105">
        <f t="shared" si="11"/>
        <v>0</v>
      </c>
      <c r="W105">
        <f t="shared" si="11"/>
        <v>180.08774725381082</v>
      </c>
      <c r="X105">
        <f t="shared" si="11"/>
        <v>32.774329255010478</v>
      </c>
      <c r="Y105">
        <f t="shared" si="11"/>
        <v>0</v>
      </c>
      <c r="Z105">
        <f t="shared" si="11"/>
        <v>2.871401928214576</v>
      </c>
      <c r="AA105">
        <f t="shared" si="11"/>
        <v>0.22017516136929469</v>
      </c>
      <c r="AB105">
        <f t="shared" si="11"/>
        <v>378.30576726529324</v>
      </c>
      <c r="AC105">
        <f t="shared" si="11"/>
        <v>6.3180132094092451E-6</v>
      </c>
      <c r="AD105">
        <f t="shared" si="11"/>
        <v>2.1557314350482741E-5</v>
      </c>
      <c r="AE105">
        <f t="shared" si="11"/>
        <v>5.278192404093205E-5</v>
      </c>
      <c r="AF105">
        <f t="shared" si="11"/>
        <v>8.8710467031216034E-6</v>
      </c>
      <c r="AG105">
        <f t="shared" si="11"/>
        <v>0</v>
      </c>
      <c r="AH105">
        <f t="shared" si="11"/>
        <v>5.070566263852504E-4</v>
      </c>
      <c r="AI105">
        <f t="shared" si="11"/>
        <v>2.2474639428449309E-5</v>
      </c>
      <c r="AJ105">
        <f t="shared" si="11"/>
        <v>8.4303721454953E-3</v>
      </c>
      <c r="AK105">
        <f t="shared" si="11"/>
        <v>0</v>
      </c>
      <c r="AL105">
        <f t="shared" si="11"/>
        <v>1.3621941751744469E-5</v>
      </c>
      <c r="AM105">
        <f t="shared" si="11"/>
        <v>4.3293847610987903</v>
      </c>
      <c r="AN105">
        <f t="shared" si="11"/>
        <v>0</v>
      </c>
      <c r="AO105">
        <f t="shared" si="11"/>
        <v>2.0886874769169729E-5</v>
      </c>
      <c r="AP105">
        <f t="shared" si="9"/>
        <v>857.66870826426589</v>
      </c>
      <c r="AQ105">
        <f t="shared" si="9"/>
        <v>0</v>
      </c>
      <c r="AR105">
        <f t="shared" si="9"/>
        <v>0</v>
      </c>
      <c r="AS105">
        <f t="shared" si="9"/>
        <v>149.3693823535323</v>
      </c>
      <c r="AT105">
        <f t="shared" si="9"/>
        <v>1836.6967265964411</v>
      </c>
      <c r="AU105">
        <f t="shared" si="9"/>
        <v>14.47515965977998</v>
      </c>
      <c r="AW105">
        <f t="shared" si="6"/>
        <v>3.6274609318745775E-4</v>
      </c>
    </row>
    <row r="106" spans="1:49" x14ac:dyDescent="0.25">
      <c r="A106" s="146"/>
      <c r="B106" s="1" t="s">
        <v>30</v>
      </c>
      <c r="C106" s="1">
        <v>28</v>
      </c>
      <c r="D106" s="1" t="s">
        <v>67</v>
      </c>
      <c r="E106">
        <f t="shared" si="11"/>
        <v>11.836604227509792</v>
      </c>
      <c r="F106">
        <f t="shared" si="11"/>
        <v>27.045837341388207</v>
      </c>
      <c r="G106">
        <f t="shared" si="11"/>
        <v>9.2718957517568423</v>
      </c>
      <c r="H106">
        <f t="shared" si="11"/>
        <v>1.0903585414007648</v>
      </c>
      <c r="I106">
        <f t="shared" si="11"/>
        <v>8.457719111906389</v>
      </c>
      <c r="J106">
        <f t="shared" si="11"/>
        <v>13.739205436751279</v>
      </c>
      <c r="K106">
        <f t="shared" si="11"/>
        <v>9.7366891376979237E-2</v>
      </c>
      <c r="L106">
        <f t="shared" si="11"/>
        <v>14.789353637660874</v>
      </c>
      <c r="M106">
        <f t="shared" si="11"/>
        <v>16.926893172980208</v>
      </c>
      <c r="N106">
        <f t="shared" si="11"/>
        <v>19.472210562553709</v>
      </c>
      <c r="O106">
        <f t="shared" si="11"/>
        <v>6.9082905518356501</v>
      </c>
      <c r="P106">
        <f t="shared" si="11"/>
        <v>30.861023904272276</v>
      </c>
      <c r="Q106">
        <f t="shared" si="11"/>
        <v>14.805965910915059</v>
      </c>
      <c r="R106">
        <f t="shared" si="11"/>
        <v>3.1768316912788443</v>
      </c>
      <c r="S106">
        <f t="shared" si="11"/>
        <v>0</v>
      </c>
      <c r="T106">
        <f t="shared" si="11"/>
        <v>9.4443521898535767</v>
      </c>
      <c r="U106">
        <f t="shared" si="11"/>
        <v>0</v>
      </c>
      <c r="V106">
        <f t="shared" si="11"/>
        <v>0</v>
      </c>
      <c r="W106">
        <f t="shared" si="11"/>
        <v>78.986900101544435</v>
      </c>
      <c r="X106">
        <f t="shared" si="11"/>
        <v>34.181439681383708</v>
      </c>
      <c r="Y106">
        <f t="shared" si="11"/>
        <v>0</v>
      </c>
      <c r="Z106">
        <f t="shared" si="11"/>
        <v>3.0261559760036114</v>
      </c>
      <c r="AA106">
        <f t="shared" si="11"/>
        <v>0.22966547656924235</v>
      </c>
      <c r="AB106">
        <f t="shared" si="11"/>
        <v>47.228276985934059</v>
      </c>
      <c r="AC106">
        <f t="shared" si="11"/>
        <v>6.6323959850676029E-6</v>
      </c>
      <c r="AD106">
        <f t="shared" si="11"/>
        <v>2.262991409224265E-5</v>
      </c>
      <c r="AE106">
        <f t="shared" si="11"/>
        <v>5.5405341153179283E-5</v>
      </c>
      <c r="AF106">
        <f t="shared" si="11"/>
        <v>9.3150958929864579E-6</v>
      </c>
      <c r="AG106">
        <f t="shared" si="11"/>
        <v>0</v>
      </c>
      <c r="AH106">
        <f t="shared" si="11"/>
        <v>5.285054397236328E-4</v>
      </c>
      <c r="AI106">
        <f t="shared" si="11"/>
        <v>2.3588108505837042E-5</v>
      </c>
      <c r="AJ106">
        <f t="shared" si="11"/>
        <v>4.8733384435032537E-3</v>
      </c>
      <c r="AK106">
        <f t="shared" si="11"/>
        <v>0</v>
      </c>
      <c r="AL106">
        <f t="shared" si="11"/>
        <v>1.430183610195437E-5</v>
      </c>
      <c r="AM106">
        <f t="shared" si="11"/>
        <v>4.3534716391404711</v>
      </c>
      <c r="AN106">
        <f t="shared" si="11"/>
        <v>0</v>
      </c>
      <c r="AO106">
        <f t="shared" si="11"/>
        <v>2.193056359453957E-5</v>
      </c>
      <c r="AP106">
        <f t="shared" si="9"/>
        <v>100.85944777422435</v>
      </c>
      <c r="AQ106">
        <f t="shared" si="9"/>
        <v>0</v>
      </c>
      <c r="AR106">
        <f t="shared" si="9"/>
        <v>0</v>
      </c>
      <c r="AS106">
        <f t="shared" si="9"/>
        <v>11.564099161864579</v>
      </c>
      <c r="AT106">
        <f t="shared" si="9"/>
        <v>467.40584323508688</v>
      </c>
      <c r="AU106">
        <f t="shared" si="9"/>
        <v>0.95307813215647019</v>
      </c>
      <c r="AW106">
        <f t="shared" si="6"/>
        <v>3.786733620832533E-4</v>
      </c>
    </row>
    <row r="107" spans="1:49" x14ac:dyDescent="0.25">
      <c r="A107" s="146"/>
      <c r="B107" s="1" t="s">
        <v>31</v>
      </c>
      <c r="C107" s="1">
        <v>29</v>
      </c>
      <c r="D107" s="1" t="s">
        <v>68</v>
      </c>
      <c r="E107">
        <f t="shared" si="11"/>
        <v>2.0365226150038196</v>
      </c>
      <c r="F107">
        <f t="shared" si="11"/>
        <v>2.5928756972869489</v>
      </c>
      <c r="G107">
        <f t="shared" si="11"/>
        <v>1.5966590029463796</v>
      </c>
      <c r="H107">
        <f t="shared" si="11"/>
        <v>0.18912814213105747</v>
      </c>
      <c r="I107">
        <f t="shared" si="11"/>
        <v>1.4604427720949127</v>
      </c>
      <c r="J107">
        <f t="shared" si="11"/>
        <v>2.3504880132147035</v>
      </c>
      <c r="K107">
        <f t="shared" si="11"/>
        <v>1.607513653016503E-2</v>
      </c>
      <c r="L107">
        <f t="shared" si="11"/>
        <v>2.6693548595516277E-4</v>
      </c>
      <c r="M107">
        <f t="shared" si="11"/>
        <v>1.9527036682568633</v>
      </c>
      <c r="N107">
        <f t="shared" si="11"/>
        <v>3.3643670583693805</v>
      </c>
      <c r="O107">
        <f t="shared" si="11"/>
        <v>1.1946975630363261</v>
      </c>
      <c r="P107">
        <f t="shared" si="11"/>
        <v>5.3184450005562383</v>
      </c>
      <c r="Q107">
        <f t="shared" si="11"/>
        <v>1.597807563963858E-3</v>
      </c>
      <c r="R107">
        <f t="shared" si="11"/>
        <v>0.54737017446651626</v>
      </c>
      <c r="S107">
        <f t="shared" si="11"/>
        <v>0</v>
      </c>
      <c r="T107">
        <f t="shared" si="11"/>
        <v>1.6263479260183791</v>
      </c>
      <c r="U107">
        <f t="shared" si="11"/>
        <v>0</v>
      </c>
      <c r="V107">
        <f t="shared" si="11"/>
        <v>0</v>
      </c>
      <c r="W107">
        <f t="shared" si="11"/>
        <v>8.7463359867783339</v>
      </c>
      <c r="X107">
        <f t="shared" si="11"/>
        <v>1.4392144909521789</v>
      </c>
      <c r="Y107">
        <f t="shared" si="11"/>
        <v>0</v>
      </c>
      <c r="Z107">
        <f t="shared" si="11"/>
        <v>0.5212010950643452</v>
      </c>
      <c r="AA107">
        <f t="shared" si="11"/>
        <v>3.0322416022844077E-6</v>
      </c>
      <c r="AB107">
        <f t="shared" si="11"/>
        <v>1.935620262610438E-3</v>
      </c>
      <c r="AC107">
        <f t="shared" si="11"/>
        <v>0</v>
      </c>
      <c r="AD107">
        <f t="shared" si="11"/>
        <v>0</v>
      </c>
      <c r="AE107">
        <f t="shared" si="11"/>
        <v>0</v>
      </c>
      <c r="AF107">
        <f t="shared" si="11"/>
        <v>0</v>
      </c>
      <c r="AG107">
        <f t="shared" si="11"/>
        <v>0</v>
      </c>
      <c r="AH107">
        <f t="shared" si="11"/>
        <v>0</v>
      </c>
      <c r="AI107">
        <f t="shared" si="11"/>
        <v>0</v>
      </c>
      <c r="AJ107">
        <f t="shared" si="11"/>
        <v>1.091277402382412E-3</v>
      </c>
      <c r="AK107">
        <f t="shared" si="11"/>
        <v>0</v>
      </c>
      <c r="AL107">
        <f t="shared" si="11"/>
        <v>0</v>
      </c>
      <c r="AM107">
        <f t="shared" si="11"/>
        <v>0.68813996475927386</v>
      </c>
      <c r="AN107">
        <f t="shared" si="11"/>
        <v>0</v>
      </c>
      <c r="AO107">
        <f t="shared" si="11"/>
        <v>0</v>
      </c>
      <c r="AP107">
        <f t="shared" si="9"/>
        <v>3.9395708979480578E-3</v>
      </c>
      <c r="AQ107">
        <f t="shared" si="9"/>
        <v>0</v>
      </c>
      <c r="AR107">
        <f t="shared" si="9"/>
        <v>0</v>
      </c>
      <c r="AS107">
        <f t="shared" si="9"/>
        <v>4.585592259332813E-2</v>
      </c>
      <c r="AT107">
        <f t="shared" si="9"/>
        <v>35.684926259313393</v>
      </c>
      <c r="AU107">
        <f t="shared" si="9"/>
        <v>1.0778214600229159E-2</v>
      </c>
      <c r="AW107">
        <f t="shared" si="6"/>
        <v>4.1569312339007427E-7</v>
      </c>
    </row>
    <row r="108" spans="1:49" x14ac:dyDescent="0.25">
      <c r="A108" s="146"/>
      <c r="B108" s="1" t="s">
        <v>32</v>
      </c>
      <c r="C108" s="1">
        <v>30</v>
      </c>
      <c r="D108" s="1" t="s">
        <v>69</v>
      </c>
      <c r="E108">
        <f t="shared" si="11"/>
        <v>39.973645929797897</v>
      </c>
      <c r="F108">
        <f t="shared" si="11"/>
        <v>124.35053456539946</v>
      </c>
      <c r="G108">
        <f t="shared" si="11"/>
        <v>31.361889407596841</v>
      </c>
      <c r="H108">
        <f t="shared" si="11"/>
        <v>3.6453936337808823</v>
      </c>
      <c r="I108">
        <f t="shared" si="11"/>
        <v>28.55254131539769</v>
      </c>
      <c r="J108">
        <f t="shared" si="11"/>
        <v>46.620356886944087</v>
      </c>
      <c r="K108">
        <f t="shared" si="11"/>
        <v>0.32612386233348534</v>
      </c>
      <c r="L108">
        <f t="shared" si="11"/>
        <v>113.86375476346502</v>
      </c>
      <c r="M108">
        <f t="shared" si="11"/>
        <v>105.70183012065469</v>
      </c>
      <c r="N108">
        <f t="shared" si="11"/>
        <v>65.552642259442933</v>
      </c>
      <c r="O108">
        <f t="shared" si="11"/>
        <v>23.32316082971974</v>
      </c>
      <c r="P108">
        <f t="shared" si="11"/>
        <v>104.60918637172094</v>
      </c>
      <c r="Q108">
        <f t="shared" si="11"/>
        <v>98.550659795121973</v>
      </c>
      <c r="R108">
        <f t="shared" si="11"/>
        <v>10.705704964331529</v>
      </c>
      <c r="S108">
        <f t="shared" si="11"/>
        <v>0</v>
      </c>
      <c r="T108">
        <f t="shared" si="11"/>
        <v>31.868252121392491</v>
      </c>
      <c r="U108">
        <f t="shared" si="11"/>
        <v>0</v>
      </c>
      <c r="V108">
        <f t="shared" si="11"/>
        <v>0</v>
      </c>
      <c r="W108">
        <f t="shared" si="11"/>
        <v>419.54818381621453</v>
      </c>
      <c r="X108">
        <f t="shared" si="11"/>
        <v>212.13518579877982</v>
      </c>
      <c r="Y108">
        <f t="shared" si="11"/>
        <v>3.1377420715405352E-4</v>
      </c>
      <c r="Z108">
        <f t="shared" si="11"/>
        <v>42.795559314063652</v>
      </c>
      <c r="AA108">
        <f t="shared" si="11"/>
        <v>1.7684499869403363</v>
      </c>
      <c r="AB108">
        <f t="shared" si="11"/>
        <v>605.06749772555349</v>
      </c>
      <c r="AC108">
        <f t="shared" si="11"/>
        <v>1.2619612058491119E-4</v>
      </c>
      <c r="AD108">
        <f t="shared" si="11"/>
        <v>4.7894495988795631E-4</v>
      </c>
      <c r="AE108">
        <f t="shared" si="11"/>
        <v>2.122720910693386E-3</v>
      </c>
      <c r="AF108">
        <f t="shared" si="11"/>
        <v>7.2607276747845673E-5</v>
      </c>
      <c r="AG108">
        <f t="shared" si="11"/>
        <v>0</v>
      </c>
      <c r="AH108">
        <f t="shared" si="11"/>
        <v>3.3476226367539792E-3</v>
      </c>
      <c r="AI108">
        <f t="shared" si="11"/>
        <v>2.0837961466972939E-4</v>
      </c>
      <c r="AJ108">
        <f t="shared" si="11"/>
        <v>0.11812358703651687</v>
      </c>
      <c r="AK108">
        <f t="shared" si="11"/>
        <v>0</v>
      </c>
      <c r="AL108">
        <f t="shared" si="11"/>
        <v>5.3970439327445999E-4</v>
      </c>
      <c r="AM108">
        <f t="shared" si="11"/>
        <v>15.496792221223592</v>
      </c>
      <c r="AN108">
        <f t="shared" si="11"/>
        <v>0</v>
      </c>
      <c r="AO108">
        <f t="shared" si="11"/>
        <v>1.4974932730768225E-2</v>
      </c>
      <c r="AP108">
        <f t="shared" si="9"/>
        <v>1331.693236132603</v>
      </c>
      <c r="AQ108">
        <f t="shared" si="9"/>
        <v>0</v>
      </c>
      <c r="AR108">
        <f t="shared" si="9"/>
        <v>0</v>
      </c>
      <c r="AS108">
        <f t="shared" si="9"/>
        <v>182.9443907233323</v>
      </c>
      <c r="AT108">
        <f t="shared" si="9"/>
        <v>3635.8599878835339</v>
      </c>
      <c r="AU108">
        <f t="shared" si="9"/>
        <v>4.7352931321633056</v>
      </c>
      <c r="AW108">
        <f t="shared" si="6"/>
        <v>2.9046468072511365E-3</v>
      </c>
    </row>
    <row r="109" spans="1:49" x14ac:dyDescent="0.25">
      <c r="A109" s="146"/>
      <c r="B109" s="1" t="s">
        <v>33</v>
      </c>
      <c r="C109" s="1">
        <v>31</v>
      </c>
      <c r="D109" s="1" t="s">
        <v>70</v>
      </c>
      <c r="E109">
        <f t="shared" si="11"/>
        <v>6.8833229375181499</v>
      </c>
      <c r="F109">
        <f t="shared" si="11"/>
        <v>15.830030502968373</v>
      </c>
      <c r="G109">
        <f t="shared" si="11"/>
        <v>5.4373780778460983</v>
      </c>
      <c r="H109">
        <f t="shared" si="11"/>
        <v>0.63036650849004472</v>
      </c>
      <c r="I109">
        <f t="shared" si="11"/>
        <v>4.933696513335156</v>
      </c>
      <c r="J109">
        <f t="shared" si="11"/>
        <v>8.0159026435117919</v>
      </c>
      <c r="K109">
        <f t="shared" si="11"/>
        <v>4.7537704971780885E-2</v>
      </c>
      <c r="L109">
        <f t="shared" si="11"/>
        <v>8.6556303470953733</v>
      </c>
      <c r="M109">
        <f t="shared" si="11"/>
        <v>15.347134596966152</v>
      </c>
      <c r="N109">
        <f t="shared" si="11"/>
        <v>11.344796460473566</v>
      </c>
      <c r="O109">
        <f t="shared" si="11"/>
        <v>4.4209992290678786</v>
      </c>
      <c r="P109">
        <f t="shared" si="11"/>
        <v>18.019081158114805</v>
      </c>
      <c r="Q109">
        <f t="shared" si="11"/>
        <v>8.6831285760067658</v>
      </c>
      <c r="R109">
        <f t="shared" si="11"/>
        <v>1.8551733758267639</v>
      </c>
      <c r="S109">
        <f t="shared" si="11"/>
        <v>0</v>
      </c>
      <c r="T109">
        <f t="shared" si="11"/>
        <v>5.5256425085471106</v>
      </c>
      <c r="U109">
        <f t="shared" si="11"/>
        <v>0</v>
      </c>
      <c r="V109">
        <f t="shared" si="11"/>
        <v>0</v>
      </c>
      <c r="W109">
        <f t="shared" si="11"/>
        <v>70.96904367428759</v>
      </c>
      <c r="X109">
        <f t="shared" si="11"/>
        <v>20.005688286601199</v>
      </c>
      <c r="Y109">
        <f t="shared" si="11"/>
        <v>0</v>
      </c>
      <c r="Z109">
        <f t="shared" si="11"/>
        <v>1.7565380993153237</v>
      </c>
      <c r="AA109">
        <f t="shared" si="11"/>
        <v>0.13441423951847731</v>
      </c>
      <c r="AB109">
        <f t="shared" si="11"/>
        <v>101.66732708012097</v>
      </c>
      <c r="AC109">
        <f t="shared" si="11"/>
        <v>3.6199432653635211E-6</v>
      </c>
      <c r="AD109">
        <f t="shared" si="11"/>
        <v>1.2351289585922579E-5</v>
      </c>
      <c r="AE109">
        <f t="shared" si="11"/>
        <v>3.238440186086668E-5</v>
      </c>
      <c r="AF109">
        <f t="shared" si="11"/>
        <v>5.0858026530622051E-6</v>
      </c>
      <c r="AG109">
        <f t="shared" si="11"/>
        <v>0</v>
      </c>
      <c r="AH109">
        <f t="shared" si="11"/>
        <v>3.0887706643950591E-4</v>
      </c>
      <c r="AI109">
        <f t="shared" si="11"/>
        <v>1.287127194702616E-5</v>
      </c>
      <c r="AJ109">
        <f t="shared" si="11"/>
        <v>1.0064800773838282E-3</v>
      </c>
      <c r="AK109">
        <f t="shared" si="11"/>
        <v>0</v>
      </c>
      <c r="AL109">
        <f t="shared" si="11"/>
        <v>7.8072012803925946E-6</v>
      </c>
      <c r="AM109">
        <f t="shared" si="11"/>
        <v>2.543023006832378</v>
      </c>
      <c r="AN109">
        <f t="shared" si="11"/>
        <v>0</v>
      </c>
      <c r="AO109">
        <f t="shared" si="11"/>
        <v>1.19723785940092E-5</v>
      </c>
      <c r="AP109">
        <f t="shared" si="9"/>
        <v>241.71046694326134</v>
      </c>
      <c r="AQ109">
        <f t="shared" si="9"/>
        <v>0</v>
      </c>
      <c r="AR109">
        <f t="shared" si="9"/>
        <v>0</v>
      </c>
      <c r="AS109">
        <f t="shared" si="9"/>
        <v>52.669299943276521</v>
      </c>
      <c r="AT109">
        <f t="shared" si="9"/>
        <v>605.6175387714643</v>
      </c>
      <c r="AU109">
        <f t="shared" si="9"/>
        <v>1.4694850919222491</v>
      </c>
      <c r="AW109">
        <f t="shared" si="6"/>
        <v>2.2138239920762657E-4</v>
      </c>
    </row>
    <row r="110" spans="1:49" x14ac:dyDescent="0.25">
      <c r="A110" s="146"/>
      <c r="B110" s="1" t="s">
        <v>34</v>
      </c>
      <c r="C110" s="1">
        <v>32</v>
      </c>
      <c r="D110" s="1" t="s">
        <v>71</v>
      </c>
      <c r="E110">
        <f t="shared" ref="E110:AO115" si="12">E36+E73</f>
        <v>216.94448380857659</v>
      </c>
      <c r="F110">
        <f t="shared" si="12"/>
        <v>712.43657371146344</v>
      </c>
      <c r="G110">
        <f t="shared" si="12"/>
        <v>94.010797131403521</v>
      </c>
      <c r="H110">
        <f t="shared" si="12"/>
        <v>89.663749431141696</v>
      </c>
      <c r="I110">
        <f t="shared" si="12"/>
        <v>391.5680381664838</v>
      </c>
      <c r="J110">
        <f t="shared" si="12"/>
        <v>211.87851055392883</v>
      </c>
      <c r="K110">
        <f t="shared" si="12"/>
        <v>141.8013229614225</v>
      </c>
      <c r="L110">
        <f t="shared" si="12"/>
        <v>1010.7851253164067</v>
      </c>
      <c r="M110">
        <f t="shared" si="12"/>
        <v>662.09179522270824</v>
      </c>
      <c r="N110">
        <f t="shared" si="12"/>
        <v>335.01736105970838</v>
      </c>
      <c r="O110">
        <f t="shared" si="12"/>
        <v>144.27765975876503</v>
      </c>
      <c r="P110">
        <f t="shared" si="12"/>
        <v>852.75208618626448</v>
      </c>
      <c r="Q110">
        <f t="shared" si="12"/>
        <v>549.46956384769373</v>
      </c>
      <c r="R110">
        <f t="shared" si="12"/>
        <v>31.57198222187434</v>
      </c>
      <c r="S110">
        <f t="shared" si="12"/>
        <v>0</v>
      </c>
      <c r="T110">
        <f t="shared" si="12"/>
        <v>128.4672459050613</v>
      </c>
      <c r="U110">
        <f t="shared" si="12"/>
        <v>7.3979350857643151</v>
      </c>
      <c r="V110">
        <f t="shared" si="12"/>
        <v>11.758712069580131</v>
      </c>
      <c r="W110">
        <f t="shared" si="12"/>
        <v>1974.9720484719833</v>
      </c>
      <c r="X110">
        <f t="shared" si="12"/>
        <v>1006.6500359944582</v>
      </c>
      <c r="Y110">
        <f t="shared" si="12"/>
        <v>1.5393339499636796</v>
      </c>
      <c r="Z110">
        <f t="shared" si="12"/>
        <v>1452.5971104486944</v>
      </c>
      <c r="AA110">
        <f t="shared" si="12"/>
        <v>15.702926782104189</v>
      </c>
      <c r="AB110">
        <f t="shared" si="12"/>
        <v>13362.991077256464</v>
      </c>
      <c r="AC110">
        <f t="shared" si="12"/>
        <v>260.48545114698504</v>
      </c>
      <c r="AD110">
        <f t="shared" si="12"/>
        <v>2072.4874382638036</v>
      </c>
      <c r="AE110">
        <f t="shared" si="12"/>
        <v>986.84352731923616</v>
      </c>
      <c r="AF110">
        <f t="shared" si="12"/>
        <v>150.21317504974417</v>
      </c>
      <c r="AG110">
        <f t="shared" si="12"/>
        <v>0.24631872021359524</v>
      </c>
      <c r="AH110">
        <f t="shared" si="12"/>
        <v>968.88777542218054</v>
      </c>
      <c r="AI110">
        <f t="shared" si="12"/>
        <v>455.48466588882229</v>
      </c>
      <c r="AJ110">
        <f t="shared" si="12"/>
        <v>1783.6326125969538</v>
      </c>
      <c r="AK110">
        <f t="shared" si="12"/>
        <v>0</v>
      </c>
      <c r="AL110">
        <f t="shared" si="12"/>
        <v>10.948560464427901</v>
      </c>
      <c r="AM110">
        <f t="shared" si="12"/>
        <v>126.72677805622153</v>
      </c>
      <c r="AN110">
        <f t="shared" si="12"/>
        <v>0</v>
      </c>
      <c r="AO110">
        <f t="shared" si="12"/>
        <v>8110.214798708017</v>
      </c>
      <c r="AP110">
        <f t="shared" si="9"/>
        <v>8910.4243788099993</v>
      </c>
      <c r="AQ110">
        <f t="shared" si="9"/>
        <v>0</v>
      </c>
      <c r="AR110">
        <f t="shared" si="9"/>
        <v>0</v>
      </c>
      <c r="AS110">
        <f t="shared" si="9"/>
        <v>0</v>
      </c>
      <c r="AT110">
        <f t="shared" si="9"/>
        <v>39973.937445383417</v>
      </c>
      <c r="AU110">
        <f t="shared" si="9"/>
        <v>7269.0035104051003</v>
      </c>
      <c r="AW110">
        <f t="shared" si="6"/>
        <v>2.9318330025046146E-2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ref="AP111:AU115" si="13">AP37+AP74</f>
        <v>0</v>
      </c>
      <c r="AQ111">
        <f t="shared" si="13"/>
        <v>0</v>
      </c>
      <c r="AR111">
        <f t="shared" si="13"/>
        <v>0</v>
      </c>
      <c r="AS111">
        <f t="shared" si="13"/>
        <v>0</v>
      </c>
      <c r="AT111">
        <f t="shared" si="13"/>
        <v>0</v>
      </c>
      <c r="AU111">
        <f t="shared" si="13"/>
        <v>0</v>
      </c>
      <c r="AW111">
        <f t="shared" si="6"/>
        <v>0</v>
      </c>
    </row>
    <row r="112" spans="1:49" x14ac:dyDescent="0.25">
      <c r="A112" s="146"/>
      <c r="B112" s="1" t="s">
        <v>36</v>
      </c>
      <c r="C112" s="1">
        <v>34</v>
      </c>
      <c r="D112" s="1" t="s">
        <v>73</v>
      </c>
      <c r="E112">
        <f t="shared" si="12"/>
        <v>2.0146361026257891</v>
      </c>
      <c r="F112">
        <f t="shared" si="12"/>
        <v>3.6614790776326069</v>
      </c>
      <c r="G112">
        <f t="shared" si="12"/>
        <v>0</v>
      </c>
      <c r="H112">
        <f t="shared" si="12"/>
        <v>0</v>
      </c>
      <c r="I112">
        <f t="shared" si="12"/>
        <v>0</v>
      </c>
      <c r="J112">
        <f t="shared" si="12"/>
        <v>1.463825828681708E-2</v>
      </c>
      <c r="K112">
        <f t="shared" si="12"/>
        <v>0</v>
      </c>
      <c r="L112">
        <f t="shared" si="12"/>
        <v>1.21221151144185E-3</v>
      </c>
      <c r="M112">
        <f t="shared" si="12"/>
        <v>1.4927433289924771E-5</v>
      </c>
      <c r="N112">
        <f t="shared" si="12"/>
        <v>0</v>
      </c>
      <c r="O112">
        <f t="shared" si="12"/>
        <v>0</v>
      </c>
      <c r="P112">
        <f t="shared" si="12"/>
        <v>5.0440676435065286E-3</v>
      </c>
      <c r="Q112">
        <f t="shared" si="12"/>
        <v>4.1032006695220112E-3</v>
      </c>
      <c r="R112">
        <f t="shared" si="12"/>
        <v>0</v>
      </c>
      <c r="S112">
        <f t="shared" si="12"/>
        <v>0</v>
      </c>
      <c r="T112">
        <f t="shared" si="12"/>
        <v>0.98669026028134277</v>
      </c>
      <c r="U112">
        <f t="shared" si="12"/>
        <v>0</v>
      </c>
      <c r="V112">
        <f t="shared" si="12"/>
        <v>0</v>
      </c>
      <c r="W112">
        <f t="shared" si="12"/>
        <v>9.4103395138176786</v>
      </c>
      <c r="X112">
        <f t="shared" si="12"/>
        <v>3.7585420451013749</v>
      </c>
      <c r="Y112">
        <f t="shared" si="12"/>
        <v>0</v>
      </c>
      <c r="Z112">
        <f t="shared" si="12"/>
        <v>1.6740609035999309E-6</v>
      </c>
      <c r="AA112">
        <f t="shared" si="12"/>
        <v>0</v>
      </c>
      <c r="AB112">
        <f t="shared" si="12"/>
        <v>15.50110958457579</v>
      </c>
      <c r="AC112">
        <f t="shared" si="12"/>
        <v>0</v>
      </c>
      <c r="AD112">
        <f t="shared" si="12"/>
        <v>2.4914152252228142E-6</v>
      </c>
      <c r="AE112">
        <f t="shared" si="12"/>
        <v>6.0989275570296191E-6</v>
      </c>
      <c r="AF112">
        <f t="shared" si="12"/>
        <v>1.026359306926022E-6</v>
      </c>
      <c r="AG112">
        <f t="shared" si="12"/>
        <v>0</v>
      </c>
      <c r="AH112">
        <f t="shared" si="12"/>
        <v>5.8162508018897203E-5</v>
      </c>
      <c r="AI112">
        <f t="shared" si="12"/>
        <v>2.5954298813189799E-6</v>
      </c>
      <c r="AJ112">
        <f t="shared" si="12"/>
        <v>1.2428792941515139E-4</v>
      </c>
      <c r="AK112">
        <f t="shared" si="12"/>
        <v>0</v>
      </c>
      <c r="AL112">
        <f t="shared" si="12"/>
        <v>1.575202143983393E-6</v>
      </c>
      <c r="AM112">
        <f t="shared" si="12"/>
        <v>0.4691035558991456</v>
      </c>
      <c r="AN112">
        <f t="shared" si="12"/>
        <v>0</v>
      </c>
      <c r="AO112">
        <f t="shared" si="12"/>
        <v>217.54125111754311</v>
      </c>
      <c r="AP112">
        <f t="shared" si="13"/>
        <v>0</v>
      </c>
      <c r="AQ112">
        <f t="shared" si="13"/>
        <v>0</v>
      </c>
      <c r="AR112">
        <f t="shared" si="13"/>
        <v>0</v>
      </c>
      <c r="AS112">
        <f t="shared" si="13"/>
        <v>0</v>
      </c>
      <c r="AT112">
        <f t="shared" si="13"/>
        <v>253.3683618348538</v>
      </c>
      <c r="AU112">
        <f t="shared" si="13"/>
        <v>0</v>
      </c>
      <c r="AW112">
        <f t="shared" si="6"/>
        <v>3.0835012163916481E-8</v>
      </c>
    </row>
    <row r="113" spans="1:49" x14ac:dyDescent="0.25">
      <c r="A113" s="146"/>
      <c r="B113" s="1" t="s">
        <v>37</v>
      </c>
      <c r="C113" s="1">
        <v>35</v>
      </c>
      <c r="D113" s="1" t="s">
        <v>74</v>
      </c>
      <c r="E113">
        <f t="shared" si="12"/>
        <v>47.306854305182441</v>
      </c>
      <c r="F113">
        <f t="shared" si="12"/>
        <v>376.09525093258128</v>
      </c>
      <c r="G113">
        <f t="shared" si="12"/>
        <v>330.75958301355746</v>
      </c>
      <c r="H113">
        <f t="shared" si="12"/>
        <v>38.123547784797708</v>
      </c>
      <c r="I113">
        <f t="shared" si="12"/>
        <v>368.22393310707571</v>
      </c>
      <c r="J113">
        <f t="shared" si="12"/>
        <v>388.40824616130925</v>
      </c>
      <c r="K113">
        <f t="shared" si="12"/>
        <v>1.4677944207376494</v>
      </c>
      <c r="L113">
        <f t="shared" si="12"/>
        <v>27.162668040050125</v>
      </c>
      <c r="M113">
        <f t="shared" si="12"/>
        <v>580.29395170689747</v>
      </c>
      <c r="N113">
        <f t="shared" si="12"/>
        <v>2821.8361028837517</v>
      </c>
      <c r="O113">
        <f t="shared" si="12"/>
        <v>616.50503544373112</v>
      </c>
      <c r="P113">
        <f t="shared" si="12"/>
        <v>1884.4492443981092</v>
      </c>
      <c r="Q113">
        <f t="shared" si="12"/>
        <v>772.34041944810815</v>
      </c>
      <c r="R113">
        <f t="shared" si="12"/>
        <v>46.628358832602153</v>
      </c>
      <c r="S113">
        <f t="shared" si="12"/>
        <v>0</v>
      </c>
      <c r="T113">
        <f t="shared" si="12"/>
        <v>16.330568311282505</v>
      </c>
      <c r="U113">
        <f t="shared" si="12"/>
        <v>32.151269839740628</v>
      </c>
      <c r="V113">
        <f t="shared" si="12"/>
        <v>52.084837073194436</v>
      </c>
      <c r="W113">
        <f t="shared" si="12"/>
        <v>4214.7316988717612</v>
      </c>
      <c r="X113">
        <f t="shared" si="12"/>
        <v>1896.1710087266126</v>
      </c>
      <c r="Y113">
        <f t="shared" si="12"/>
        <v>0.57948267094144879</v>
      </c>
      <c r="Z113">
        <f t="shared" si="12"/>
        <v>512.1127463758985</v>
      </c>
      <c r="AA113">
        <f t="shared" si="12"/>
        <v>0.41262295326431364</v>
      </c>
      <c r="AB113">
        <f t="shared" si="12"/>
        <v>91.133119544245218</v>
      </c>
      <c r="AC113">
        <f t="shared" si="12"/>
        <v>4.9926814981112101E-2</v>
      </c>
      <c r="AD113">
        <f t="shared" si="12"/>
        <v>0.32085958646285145</v>
      </c>
      <c r="AE113">
        <f t="shared" si="12"/>
        <v>0.95269578731308557</v>
      </c>
      <c r="AF113">
        <f t="shared" si="12"/>
        <v>0.29455359529984176</v>
      </c>
      <c r="AG113">
        <f t="shared" si="12"/>
        <v>6.6797542562407257E-4</v>
      </c>
      <c r="AH113">
        <f t="shared" si="12"/>
        <v>3.9685949168153116</v>
      </c>
      <c r="AI113">
        <f t="shared" si="12"/>
        <v>0.10631996188365121</v>
      </c>
      <c r="AJ113">
        <f t="shared" si="12"/>
        <v>92.415090823138527</v>
      </c>
      <c r="AK113">
        <f t="shared" si="12"/>
        <v>0</v>
      </c>
      <c r="AL113">
        <f t="shared" si="12"/>
        <v>0.54855995626986231</v>
      </c>
      <c r="AM113">
        <f t="shared" si="12"/>
        <v>1133.2002127074713</v>
      </c>
      <c r="AN113">
        <f t="shared" si="12"/>
        <v>0</v>
      </c>
      <c r="AO113">
        <f t="shared" si="12"/>
        <v>1.230049750322598</v>
      </c>
      <c r="AP113">
        <f t="shared" si="13"/>
        <v>5550.4827490084708</v>
      </c>
      <c r="AQ113">
        <f t="shared" si="13"/>
        <v>0</v>
      </c>
      <c r="AR113">
        <f t="shared" si="13"/>
        <v>355.14790851844793</v>
      </c>
      <c r="AS113">
        <f t="shared" si="13"/>
        <v>431.70451228290858</v>
      </c>
      <c r="AT113">
        <f t="shared" si="13"/>
        <v>22297.8500594129</v>
      </c>
      <c r="AU113">
        <f t="shared" si="13"/>
        <v>387.8809871177379</v>
      </c>
      <c r="AW113">
        <f t="shared" si="6"/>
        <v>7.2827278895156269E-4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3"/>
        <v>0</v>
      </c>
      <c r="AQ114">
        <f t="shared" si="13"/>
        <v>0</v>
      </c>
      <c r="AR114">
        <f t="shared" si="13"/>
        <v>0</v>
      </c>
      <c r="AS114">
        <f t="shared" si="13"/>
        <v>0</v>
      </c>
      <c r="AT114">
        <f t="shared" si="13"/>
        <v>0</v>
      </c>
      <c r="AU114">
        <f t="shared" si="13"/>
        <v>0</v>
      </c>
      <c r="AW114">
        <f t="shared" si="6"/>
        <v>0</v>
      </c>
    </row>
    <row r="115" spans="1:49" x14ac:dyDescent="0.25">
      <c r="A115" s="146"/>
      <c r="B115" s="1" t="s">
        <v>39</v>
      </c>
      <c r="C115" s="1">
        <v>37</v>
      </c>
      <c r="D115" s="1" t="s">
        <v>76</v>
      </c>
      <c r="E115">
        <f t="shared" si="12"/>
        <v>0.72275238500944716</v>
      </c>
      <c r="F115">
        <f t="shared" si="12"/>
        <v>0</v>
      </c>
      <c r="G115">
        <f t="shared" si="12"/>
        <v>0</v>
      </c>
      <c r="H115">
        <f t="shared" si="12"/>
        <v>0</v>
      </c>
      <c r="I115">
        <f t="shared" si="12"/>
        <v>0</v>
      </c>
      <c r="J115">
        <f t="shared" si="12"/>
        <v>7.2497532350340563</v>
      </c>
      <c r="K115">
        <f t="shared" si="12"/>
        <v>3.3020805908030442E-4</v>
      </c>
      <c r="L115">
        <f t="shared" si="12"/>
        <v>0.60758615283154327</v>
      </c>
      <c r="M115">
        <f t="shared" si="12"/>
        <v>7.5019396726645248E-3</v>
      </c>
      <c r="N115">
        <f t="shared" si="12"/>
        <v>0</v>
      </c>
      <c r="O115">
        <f t="shared" si="12"/>
        <v>0</v>
      </c>
      <c r="P115">
        <f t="shared" si="12"/>
        <v>2.5317915665483381</v>
      </c>
      <c r="Q115">
        <f t="shared" si="12"/>
        <v>2.0129638185294549</v>
      </c>
      <c r="R115">
        <f t="shared" si="12"/>
        <v>0</v>
      </c>
      <c r="S115">
        <f t="shared" si="12"/>
        <v>0</v>
      </c>
      <c r="T115">
        <f t="shared" si="12"/>
        <v>214.2162665562596</v>
      </c>
      <c r="U115">
        <f t="shared" si="12"/>
        <v>0</v>
      </c>
      <c r="V115">
        <f t="shared" si="12"/>
        <v>0</v>
      </c>
      <c r="W115">
        <f t="shared" si="12"/>
        <v>3670.8518267443719</v>
      </c>
      <c r="X115">
        <f t="shared" si="12"/>
        <v>1944.72274637804</v>
      </c>
      <c r="Y115">
        <f t="shared" si="12"/>
        <v>0</v>
      </c>
      <c r="Z115">
        <f t="shared" si="12"/>
        <v>8.786491475613323E-4</v>
      </c>
      <c r="AA115">
        <f t="shared" si="12"/>
        <v>8.0577414107249547E-4</v>
      </c>
      <c r="AB115">
        <f t="shared" si="12"/>
        <v>5388.806768784445</v>
      </c>
      <c r="AC115">
        <f t="shared" si="12"/>
        <v>3.6319388746404918E-4</v>
      </c>
      <c r="AD115">
        <f t="shared" si="12"/>
        <v>1.23938832336689E-3</v>
      </c>
      <c r="AE115">
        <f t="shared" si="12"/>
        <v>3.0395837834057918E-3</v>
      </c>
      <c r="AF115">
        <f t="shared" si="12"/>
        <v>5.0523123741980981E-4</v>
      </c>
      <c r="AG115">
        <f t="shared" si="12"/>
        <v>2.3362568051604601E-6</v>
      </c>
      <c r="AH115">
        <f t="shared" si="12"/>
        <v>2.908101572895928E-2</v>
      </c>
      <c r="AI115">
        <f t="shared" si="12"/>
        <v>1.3198763188257601E-3</v>
      </c>
      <c r="AJ115">
        <f t="shared" si="12"/>
        <v>6.1304280002100982E-2</v>
      </c>
      <c r="AK115">
        <f t="shared" si="12"/>
        <v>0</v>
      </c>
      <c r="AL115">
        <f t="shared" si="12"/>
        <v>7.7934218896637145E-4</v>
      </c>
      <c r="AM115">
        <f t="shared" si="12"/>
        <v>166.783054486341</v>
      </c>
      <c r="AN115">
        <f t="shared" si="12"/>
        <v>0</v>
      </c>
      <c r="AO115">
        <f t="shared" si="12"/>
        <v>1.1928473379863569E-3</v>
      </c>
      <c r="AP115">
        <f t="shared" si="13"/>
        <v>0</v>
      </c>
      <c r="AQ115">
        <f t="shared" si="13"/>
        <v>0</v>
      </c>
      <c r="AR115">
        <f t="shared" si="13"/>
        <v>0</v>
      </c>
      <c r="AS115">
        <f t="shared" si="13"/>
        <v>0</v>
      </c>
      <c r="AT115">
        <f t="shared" si="13"/>
        <v>11398.613853773501</v>
      </c>
      <c r="AU115">
        <f t="shared" si="13"/>
        <v>0</v>
      </c>
      <c r="AW115">
        <f t="shared" si="6"/>
        <v>1.5463562427657599E-5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127">
        <f>E11+E12*(1+Chocs_Run3_250417!$H$414)</f>
        <v>611.676556524528</v>
      </c>
      <c r="F119" s="67">
        <f>F11*(1+Chocs_Run3_250417!$H$332)+F12*(1+Chocs_Run3_250417!$H$414)</f>
        <v>287.58336887855035</v>
      </c>
      <c r="G119" s="67">
        <f>G11*(1+Chocs_Run3_250417!$H$332)+G12*(1+Chocs_Run3_250417!$H$414)</f>
        <v>56.609175304018919</v>
      </c>
      <c r="H119" s="67">
        <f>H11*(1+Chocs_Run3_250417!$H$332)+H12*(1+Chocs_Run3_250417!$H$414)</f>
        <v>17.378144697982368</v>
      </c>
      <c r="I119" s="67">
        <f>I11*(1+Chocs_Run3_250417!$H$332)+I12*(1+Chocs_Run3_250417!$H$414)</f>
        <v>33.088918396948273</v>
      </c>
      <c r="J119" s="67">
        <f>J11*(1+Chocs_Run3_250417!$H$332)+J12*(1+Chocs_Run3_250417!$H$414)</f>
        <v>64.183835169831696</v>
      </c>
      <c r="K119" s="67">
        <f>K11*(1+Chocs_Run3_250417!$H$332)+K12*(1+Chocs_Run3_250417!$H$414)</f>
        <v>1.4856700274242345</v>
      </c>
      <c r="L119" s="67">
        <f>L11*(1+Chocs_Run3_250417!$H$332)+L12*(1+Chocs_Run3_250417!$H$414)</f>
        <v>287.70458633451733</v>
      </c>
      <c r="M119" s="67">
        <f>M11*(1+Chocs_Run3_250417!$H$332)+M12*(1+Chocs_Run3_250417!$H$414)</f>
        <v>1279.2622425936763</v>
      </c>
      <c r="N119" s="67">
        <f>N11*(1+Chocs_Run3_250417!$H$332)+N12*(1+Chocs_Run3_250417!$H$414)</f>
        <v>27.767823045467932</v>
      </c>
      <c r="O119" s="67">
        <f>O11*(1+Chocs_Run3_250417!$H$332)+O12*(1+Chocs_Run3_250417!$H$414)</f>
        <v>55.413598776567632</v>
      </c>
      <c r="P119" s="67">
        <f>P11*(1+Chocs_Run3_250417!$H$332)+P12*(1+Chocs_Run3_250417!$H$414)</f>
        <v>341.84611184374734</v>
      </c>
      <c r="Q119" s="67">
        <f>Q11*(1+Chocs_Run3_250417!$H$332)+Q12*(1+Chocs_Run3_250417!$H$414)</f>
        <v>411.19482042540886</v>
      </c>
      <c r="R119" s="67">
        <f>R11*(1+Chocs_Run3_250417!$H$332)+R12*(1+Chocs_Run3_250417!$H$414)</f>
        <v>1.6028388102192352</v>
      </c>
      <c r="S119" s="67">
        <f>S11*(1+Chocs_Run3_250417!$H$332)+S12*(1+Chocs_Run3_250417!$H$414)</f>
        <v>0</v>
      </c>
      <c r="T119" s="67">
        <f>T11*(1+Chocs_Run3_250417!$H$332)+T12*(1+Chocs_Run3_250417!$H$414)</f>
        <v>1.0378986365984371</v>
      </c>
      <c r="U119" s="67">
        <f>U11*(1+Chocs_Run3_250417!$H$332)+U12*(1+Chocs_Run3_250417!$H$414)</f>
        <v>1.8663014169681671</v>
      </c>
      <c r="V119" s="67">
        <f>V11*(1+Chocs_Run3_250417!$H$332)+V12*(1+Chocs_Run3_250417!$H$414)</f>
        <v>9.9797409079885906</v>
      </c>
      <c r="W119" s="67">
        <f>W11*(1+Chocs_Run3_250417!$H$332)+W12*(1+Chocs_Run3_250417!$H$414)</f>
        <v>502.19932443683456</v>
      </c>
      <c r="X119" s="67">
        <f>X11*(1+Chocs_Run3_250417!$H$332)+X12*(1+Chocs_Run3_250417!$H$414)</f>
        <v>1284.7192681096476</v>
      </c>
      <c r="Y119" s="67">
        <f>Y11*(1+Chocs_Run3_250417!$H$332)+Y12*(1+Chocs_Run3_250417!$H$414)</f>
        <v>9.7114549594479668E-2</v>
      </c>
      <c r="Z119" s="67">
        <f>Z11*(1+Chocs_Run3_250417!$H$332)+Z12*(1+Chocs_Run3_250417!$H$414)</f>
        <v>4.8191136540313178</v>
      </c>
      <c r="AA119" s="67">
        <f>AA11*(1+Chocs_Run3_250417!$H$332)+AA12*(1+Chocs_Run3_250417!$H$414)</f>
        <v>4.469860203601689</v>
      </c>
      <c r="AB119" s="67">
        <f>AB11*(1+Chocs_Run3_250417!$H$332)+AB12*(1+Chocs_Run3_250417!$H$414)</f>
        <v>51.012828820833334</v>
      </c>
      <c r="AC119" s="67">
        <f>AC11*(1+Chocs_Run3_250417!$H$332)+AC12*(1+Chocs_Run3_250417!$H$414)</f>
        <v>0.45230391583696</v>
      </c>
      <c r="AD119" s="67">
        <f>AD11*(1+Chocs_Run3_250417!$H$332)+AD12*(1+Chocs_Run3_250417!$H$414)</f>
        <v>2.9449998744048269</v>
      </c>
      <c r="AE119" s="67">
        <f>AE11*(1+Chocs_Run3_250417!$H$332)+AE12*(1+Chocs_Run3_250417!$H$414)</f>
        <v>5.8884005968787561</v>
      </c>
      <c r="AF119" s="67">
        <f>AF11*(1+Chocs_Run3_250417!$H$332)+AF12*(1+Chocs_Run3_250417!$H$414)</f>
        <v>0.34533832477955284</v>
      </c>
      <c r="AG119" s="67">
        <f>AG11*(1+Chocs_Run3_250417!$H$332)+AG12*(1+Chocs_Run3_250417!$H$414)</f>
        <v>5.9519561776398989E-4</v>
      </c>
      <c r="AH119" s="67">
        <f>AH11*(1+Chocs_Run3_250417!$H$332)+AH12*(1+Chocs_Run3_250417!$H$414)</f>
        <v>11.26178683031354</v>
      </c>
      <c r="AI119" s="67">
        <f>AI11*(1+Chocs_Run3_250417!$H$332)+AI12*(1+Chocs_Run3_250417!$H$414)</f>
        <v>0.55763300174085795</v>
      </c>
      <c r="AJ119" s="67">
        <f>AJ11*(1+Chocs_Run3_250417!$H$332)+AJ12*(1+Chocs_Run3_250417!$H$414)</f>
        <v>531.17698346587781</v>
      </c>
      <c r="AK119" s="67">
        <f>AK11*(1+Chocs_Run3_250417!$H$332)+AK12*(1+Chocs_Run3_250417!$H$414)</f>
        <v>0</v>
      </c>
      <c r="AL119" s="67">
        <f>AL11*(1+Chocs_Run3_250417!$H$332)+AL12*(1+Chocs_Run3_250417!$H$414)</f>
        <v>3.4169486542999361</v>
      </c>
      <c r="AM119" s="67">
        <f>AM11*(1+Chocs_Run3_250417!$H$332)+AM12*(1+Chocs_Run3_250417!$H$414)</f>
        <v>49.705037287346002</v>
      </c>
      <c r="AN119" s="67">
        <f>AN11*(1+Chocs_Run3_250417!$H$332)+AN12*(1+Chocs_Run3_250417!$H$414)</f>
        <v>0</v>
      </c>
      <c r="AO119" s="67">
        <f>AO11*(1+Chocs_Run3_250417!$H$332)+AO12*(1+Chocs_Run3_250417!$H$414)</f>
        <v>9.6168941942088662</v>
      </c>
      <c r="AQ119" s="76">
        <f>SUM(E119:AO119)+SUM(AP127:AS127)</f>
        <v>39312.827411833976</v>
      </c>
      <c r="AR119" s="76">
        <f>SUM(E11:AS12)</f>
        <v>39952.754459687872</v>
      </c>
    </row>
    <row r="120" spans="1:49" x14ac:dyDescent="0.25">
      <c r="C120" t="s">
        <v>97</v>
      </c>
      <c r="D120" t="s">
        <v>96</v>
      </c>
      <c r="E120" s="127">
        <f>E48+E49*(1+Chocs_Run3_250417!$H$414)</f>
        <v>1371.558391709953</v>
      </c>
      <c r="F120" s="67">
        <f>F48*(1+Chocs_Run3_250417!$H$332)+F49*(1+Chocs_Run3_250417!$H$414)</f>
        <v>643.18329941598131</v>
      </c>
      <c r="G120" s="67">
        <f>G48*(1+Chocs_Run3_250417!$H$332)+G49*(1+Chocs_Run3_250417!$H$414)</f>
        <v>232.24521405072466</v>
      </c>
      <c r="H120" s="67">
        <f>H48*(1+Chocs_Run3_250417!$H$332)+H49*(1+Chocs_Run3_250417!$H$414)</f>
        <v>77.76158165632468</v>
      </c>
      <c r="I120" s="67">
        <f>I48*(1+Chocs_Run3_250417!$H$332)+I49*(1+Chocs_Run3_250417!$H$414)</f>
        <v>56.264866945412521</v>
      </c>
      <c r="J120" s="67">
        <f>J48*(1+Chocs_Run3_250417!$H$332)+J49*(1+Chocs_Run3_250417!$H$414)</f>
        <v>337.0371637440158</v>
      </c>
      <c r="K120" s="67">
        <f>K48*(1+Chocs_Run3_250417!$H$332)+K49*(1+Chocs_Run3_250417!$H$414)</f>
        <v>6.5369700138660249</v>
      </c>
      <c r="L120" s="67">
        <f>L48*(1+Chocs_Run3_250417!$H$332)+L49*(1+Chocs_Run3_250417!$H$414)</f>
        <v>896.65064875401208</v>
      </c>
      <c r="M120" s="67">
        <f>M48*(1+Chocs_Run3_250417!$H$332)+M49*(1+Chocs_Run3_250417!$H$414)</f>
        <v>4331.5859693754091</v>
      </c>
      <c r="N120" s="67">
        <f>N48*(1+Chocs_Run3_250417!$H$332)+N49*(1+Chocs_Run3_250417!$H$414)</f>
        <v>35.372499470890524</v>
      </c>
      <c r="O120" s="67">
        <f>O48*(1+Chocs_Run3_250417!$H$332)+O49*(1+Chocs_Run3_250417!$H$414)</f>
        <v>114.44508334450123</v>
      </c>
      <c r="P120" s="67">
        <f>P48*(1+Chocs_Run3_250417!$H$332)+P49*(1+Chocs_Run3_250417!$H$414)</f>
        <v>1436.7680344801495</v>
      </c>
      <c r="Q120" s="67">
        <f>Q48*(1+Chocs_Run3_250417!$H$332)+Q49*(1+Chocs_Run3_250417!$H$414)</f>
        <v>1015.0023518989269</v>
      </c>
      <c r="R120" s="67">
        <f>R48*(1+Chocs_Run3_250417!$H$332)+R49*(1+Chocs_Run3_250417!$H$414)</f>
        <v>6.0946030726201306</v>
      </c>
      <c r="S120" s="67">
        <f>S48*(1+Chocs_Run3_250417!$H$332)+S49*(1+Chocs_Run3_250417!$H$414)</f>
        <v>0</v>
      </c>
      <c r="T120" s="67">
        <f>T48*(1+Chocs_Run3_250417!$H$332)+T49*(1+Chocs_Run3_250417!$H$414)</f>
        <v>3.4919008583197959</v>
      </c>
      <c r="U120" s="67">
        <f>U48*(1+Chocs_Run3_250417!$H$332)+U49*(1+Chocs_Run3_250417!$H$414)</f>
        <v>3.6246124249763212</v>
      </c>
      <c r="V120" s="67">
        <f>V48*(1+Chocs_Run3_250417!$H$332)+V49*(1+Chocs_Run3_250417!$H$414)</f>
        <v>2.0561114845282655</v>
      </c>
      <c r="W120" s="67">
        <f>W48*(1+Chocs_Run3_250417!$H$332)+W49*(1+Chocs_Run3_250417!$H$414)</f>
        <v>1092.417265917501</v>
      </c>
      <c r="X120" s="67">
        <f>X48*(1+Chocs_Run3_250417!$H$332)+X49*(1+Chocs_Run3_250417!$H$414)</f>
        <v>1831.3010709707237</v>
      </c>
      <c r="Y120" s="67">
        <f>Y48*(1+Chocs_Run3_250417!$H$332)+Y49*(1+Chocs_Run3_250417!$H$414)</f>
        <v>2.238214344230117</v>
      </c>
      <c r="Z120" s="67">
        <f>Z48*(1+Chocs_Run3_250417!$H$332)+Z49*(1+Chocs_Run3_250417!$H$414)</f>
        <v>41.107606237295748</v>
      </c>
      <c r="AA120" s="67">
        <f>AA48*(1+Chocs_Run3_250417!$H$332)+AA49*(1+Chocs_Run3_250417!$H$414)</f>
        <v>13.933483972884497</v>
      </c>
      <c r="AB120" s="67">
        <f>AB48*(1+Chocs_Run3_250417!$H$332)+AB49*(1+Chocs_Run3_250417!$H$414)</f>
        <v>239.20856423813228</v>
      </c>
      <c r="AC120" s="67">
        <f>AC48*(1+Chocs_Run3_250417!$H$332)+AC49*(1+Chocs_Run3_250417!$H$414)</f>
        <v>2.9134987854990873</v>
      </c>
      <c r="AD120" s="67">
        <f>AD48*(1+Chocs_Run3_250417!$H$332)+AD49*(1+Chocs_Run3_250417!$H$414)</f>
        <v>4.3111626993832752</v>
      </c>
      <c r="AE120" s="67">
        <f>AE48*(1+Chocs_Run3_250417!$H$332)+AE49*(1+Chocs_Run3_250417!$H$414)</f>
        <v>0.68483914267118484</v>
      </c>
      <c r="AF120" s="67">
        <f>AF48*(1+Chocs_Run3_250417!$H$332)+AF49*(1+Chocs_Run3_250417!$H$414)</f>
        <v>1.6391218274325192</v>
      </c>
      <c r="AG120" s="67">
        <f>AG48*(1+Chocs_Run3_250417!$H$332)+AG49*(1+Chocs_Run3_250417!$H$414)</f>
        <v>3.8987383282510805E-3</v>
      </c>
      <c r="AH120" s="67">
        <f>AH48*(1+Chocs_Run3_250417!$H$332)+AH49*(1+Chocs_Run3_250417!$H$414)</f>
        <v>45.493791888952472</v>
      </c>
      <c r="AI120" s="67">
        <f>AI48*(1+Chocs_Run3_250417!$H$332)+AI49*(1+Chocs_Run3_250417!$H$414)</f>
        <v>3.5212227062803385</v>
      </c>
      <c r="AJ120" s="67">
        <f>AJ48*(1+Chocs_Run3_250417!$H$332)+AJ49*(1+Chocs_Run3_250417!$H$414)</f>
        <v>2445.3982548156805</v>
      </c>
      <c r="AK120" s="67">
        <f>AK48*(1+Chocs_Run3_250417!$H$332)+AK49*(1+Chocs_Run3_250417!$H$414)</f>
        <v>0</v>
      </c>
      <c r="AL120" s="67">
        <f>AL48*(1+Chocs_Run3_250417!$H$332)+AL49*(1+Chocs_Run3_250417!$H$414)</f>
        <v>15.730499126025379</v>
      </c>
      <c r="AM120" s="67">
        <f>AM48*(1+Chocs_Run3_250417!$H$332)+AM49*(1+Chocs_Run3_250417!$H$414)</f>
        <v>50.685887918123861</v>
      </c>
      <c r="AN120" s="67">
        <f>AN48*(1+Chocs_Run3_250417!$H$332)+AN49*(1+Chocs_Run3_250417!$H$414)</f>
        <v>0</v>
      </c>
      <c r="AO120" s="67">
        <f>AO48*(1+Chocs_Run3_250417!$H$332)+AO49*(1+Chocs_Run3_250417!$H$414)</f>
        <v>35.078531612530192</v>
      </c>
      <c r="AQ120" s="76">
        <f t="shared" ref="AQ120:AQ121" si="14">SUM(E120:AO120)+SUM(AP128:AS128)</f>
        <v>21823.53192306398</v>
      </c>
      <c r="AR120" s="76">
        <f>SUM(E48:AS49)</f>
        <v>23591.145218258702</v>
      </c>
    </row>
    <row r="121" spans="1:49" x14ac:dyDescent="0.25">
      <c r="C121" t="s">
        <v>98</v>
      </c>
      <c r="D121" t="s">
        <v>96</v>
      </c>
      <c r="E121" s="67">
        <f>SUM(E119:E120)</f>
        <v>1983.234948234481</v>
      </c>
      <c r="F121" s="67">
        <f t="shared" ref="F121:AO121" si="15">SUM(F119:F120)</f>
        <v>930.76666829453166</v>
      </c>
      <c r="G121" s="67">
        <f t="shared" si="15"/>
        <v>288.8543893547436</v>
      </c>
      <c r="H121" s="67">
        <f t="shared" si="15"/>
        <v>95.139726354307044</v>
      </c>
      <c r="I121" s="67">
        <f t="shared" si="15"/>
        <v>89.353785342360794</v>
      </c>
      <c r="J121" s="67">
        <f t="shared" si="15"/>
        <v>401.2209989138475</v>
      </c>
      <c r="K121" s="69">
        <f t="shared" si="15"/>
        <v>8.0226400412902592</v>
      </c>
      <c r="L121" s="69">
        <f t="shared" si="15"/>
        <v>1184.3552350885293</v>
      </c>
      <c r="M121" s="67">
        <f t="shared" si="15"/>
        <v>5610.8482119690852</v>
      </c>
      <c r="N121" s="67">
        <f t="shared" si="15"/>
        <v>63.140322516358452</v>
      </c>
      <c r="O121" s="67">
        <f t="shared" si="15"/>
        <v>169.85868212106885</v>
      </c>
      <c r="P121" s="67">
        <f t="shared" si="15"/>
        <v>1778.6141463238969</v>
      </c>
      <c r="Q121" s="67">
        <f t="shared" si="15"/>
        <v>1426.1971723243357</v>
      </c>
      <c r="R121" s="67">
        <f t="shared" si="15"/>
        <v>7.6974418828393656</v>
      </c>
      <c r="S121" s="67">
        <f t="shared" si="15"/>
        <v>0</v>
      </c>
      <c r="T121" s="67">
        <f t="shared" si="15"/>
        <v>4.5297994949182332</v>
      </c>
      <c r="U121" s="67">
        <f t="shared" si="15"/>
        <v>5.4909138419444883</v>
      </c>
      <c r="V121" s="67">
        <f t="shared" si="15"/>
        <v>12.035852392516857</v>
      </c>
      <c r="W121" s="67">
        <f t="shared" si="15"/>
        <v>1594.6165903543356</v>
      </c>
      <c r="X121" s="67">
        <f t="shared" si="15"/>
        <v>3116.0203390803713</v>
      </c>
      <c r="Y121" s="67">
        <f t="shared" si="15"/>
        <v>2.3353288938245966</v>
      </c>
      <c r="Z121" s="67">
        <f t="shared" si="15"/>
        <v>45.926719891327068</v>
      </c>
      <c r="AA121" s="67">
        <f t="shared" si="15"/>
        <v>18.403344176486186</v>
      </c>
      <c r="AB121" s="67">
        <f t="shared" si="15"/>
        <v>290.22139305896565</v>
      </c>
      <c r="AC121" s="67">
        <f t="shared" si="15"/>
        <v>3.3658027013360474</v>
      </c>
      <c r="AD121" s="67">
        <f t="shared" si="15"/>
        <v>7.2561625737881021</v>
      </c>
      <c r="AE121" s="67">
        <f t="shared" si="15"/>
        <v>6.5732397395499405</v>
      </c>
      <c r="AF121" s="67">
        <f t="shared" si="15"/>
        <v>1.9844601522120722</v>
      </c>
      <c r="AG121" s="67">
        <f t="shared" si="15"/>
        <v>4.4939339460150704E-3</v>
      </c>
      <c r="AH121" s="67">
        <f t="shared" si="15"/>
        <v>56.755578719266012</v>
      </c>
      <c r="AI121" s="67">
        <f t="shared" si="15"/>
        <v>4.0788557080211962</v>
      </c>
      <c r="AJ121" s="67">
        <f t="shared" si="15"/>
        <v>2976.5752382815581</v>
      </c>
      <c r="AK121" s="67">
        <f t="shared" si="15"/>
        <v>0</v>
      </c>
      <c r="AL121" s="67">
        <f t="shared" si="15"/>
        <v>19.147447780325315</v>
      </c>
      <c r="AM121" s="67">
        <f t="shared" si="15"/>
        <v>100.39092520546987</v>
      </c>
      <c r="AN121" s="67">
        <f t="shared" si="15"/>
        <v>0</v>
      </c>
      <c r="AO121" s="67">
        <f t="shared" si="15"/>
        <v>44.69542580673906</v>
      </c>
      <c r="AQ121" s="76">
        <f t="shared" si="14"/>
        <v>61136.359334897941</v>
      </c>
      <c r="AR121" s="76">
        <f>AR119+AR120</f>
        <v>63543.899677946574</v>
      </c>
    </row>
    <row r="122" spans="1:49" x14ac:dyDescent="0.25">
      <c r="A122" s="65"/>
      <c r="D122" s="63" t="s">
        <v>90</v>
      </c>
      <c r="E122" s="68">
        <f t="array" ref="E122:AO122">TRANSPOSE(AT5:AT41)</f>
        <v>88585.82263602005</v>
      </c>
      <c r="F122" s="68">
        <v>180402.244566779</v>
      </c>
      <c r="G122" s="68">
        <v>101978.6924098239</v>
      </c>
      <c r="H122" s="68">
        <v>5682.6321296386895</v>
      </c>
      <c r="I122" s="68">
        <v>26877.722674517121</v>
      </c>
      <c r="J122" s="68">
        <v>60977.026403214033</v>
      </c>
      <c r="K122" s="70">
        <v>552.65792062969047</v>
      </c>
      <c r="L122" s="70">
        <v>39400.096539058177</v>
      </c>
      <c r="M122" s="68">
        <v>104115.9538241573</v>
      </c>
      <c r="N122" s="68">
        <v>25844.259755726929</v>
      </c>
      <c r="O122" s="68">
        <v>14606.125652263219</v>
      </c>
      <c r="P122" s="68">
        <v>410476.61590453039</v>
      </c>
      <c r="Q122" s="68">
        <v>349427.40454849968</v>
      </c>
      <c r="R122" s="68">
        <v>45296.467821231847</v>
      </c>
      <c r="S122" s="68">
        <v>0</v>
      </c>
      <c r="T122" s="68">
        <v>90231.528872059629</v>
      </c>
      <c r="U122" s="68">
        <v>14671.751280506151</v>
      </c>
      <c r="V122" s="68">
        <v>31875.864099754719</v>
      </c>
      <c r="W122" s="68">
        <v>1993181.042866458</v>
      </c>
      <c r="X122" s="68">
        <v>668465.76790553005</v>
      </c>
      <c r="Y122" s="68">
        <v>37.022921127478646</v>
      </c>
      <c r="Z122" s="68">
        <v>33607.75170610151</v>
      </c>
      <c r="AA122" s="68">
        <v>397.72167868875499</v>
      </c>
      <c r="AB122" s="68">
        <v>58145.413309460717</v>
      </c>
      <c r="AC122" s="68">
        <v>354.67634293828388</v>
      </c>
      <c r="AD122" s="68">
        <v>2380.1331493875919</v>
      </c>
      <c r="AE122" s="68">
        <v>1836.6967265964411</v>
      </c>
      <c r="AF122" s="68">
        <v>467.40584323508688</v>
      </c>
      <c r="AG122" s="68">
        <v>35.684926259313393</v>
      </c>
      <c r="AH122" s="68">
        <v>3635.8599878835339</v>
      </c>
      <c r="AI122" s="68">
        <v>605.6175387714643</v>
      </c>
      <c r="AJ122" s="68">
        <v>39973.937445383417</v>
      </c>
      <c r="AK122" s="68">
        <v>0</v>
      </c>
      <c r="AL122" s="68">
        <v>253.3683618348538</v>
      </c>
      <c r="AM122" s="68">
        <v>22297.8500594129</v>
      </c>
      <c r="AN122" s="68">
        <v>0</v>
      </c>
      <c r="AO122" s="68">
        <v>11398.613853773501</v>
      </c>
    </row>
    <row r="123" spans="1:49" x14ac:dyDescent="0.25">
      <c r="A123" s="65"/>
      <c r="D123" s="63" t="s">
        <v>91</v>
      </c>
      <c r="E123" s="68">
        <f t="array" ref="E123:AO123">TRANSPOSE(AU42:AU78)</f>
        <v>18914.225777243551</v>
      </c>
      <c r="F123" s="68">
        <v>49045.326169806191</v>
      </c>
      <c r="G123" s="68">
        <v>61609.226029245947</v>
      </c>
      <c r="H123" s="68">
        <v>2855.3421384789549</v>
      </c>
      <c r="I123" s="68">
        <v>5580.175910218235</v>
      </c>
      <c r="J123" s="68">
        <v>12895.09758013118</v>
      </c>
      <c r="K123" s="70">
        <v>647.4491549064569</v>
      </c>
      <c r="L123" s="70">
        <v>22943.69606335225</v>
      </c>
      <c r="M123" s="68">
        <v>28095.518107345812</v>
      </c>
      <c r="N123" s="68">
        <v>10153.06346801823</v>
      </c>
      <c r="O123" s="68">
        <v>11010.313079858221</v>
      </c>
      <c r="P123" s="68">
        <v>218395.57201237261</v>
      </c>
      <c r="Q123" s="68">
        <v>5454.1845067551812</v>
      </c>
      <c r="R123" s="68">
        <v>3921.0336905977329</v>
      </c>
      <c r="S123" s="68">
        <v>0</v>
      </c>
      <c r="T123" s="68">
        <v>19513.348467976961</v>
      </c>
      <c r="U123" s="68">
        <v>10655.628074201361</v>
      </c>
      <c r="V123" s="68">
        <v>13227.6728380607</v>
      </c>
      <c r="W123" s="68">
        <v>163838.95999827501</v>
      </c>
      <c r="X123" s="68">
        <v>5915.8077551727274</v>
      </c>
      <c r="Y123" s="68">
        <v>1112.471184964003</v>
      </c>
      <c r="Z123" s="68">
        <v>31340.03174032973</v>
      </c>
      <c r="AA123" s="68">
        <v>0</v>
      </c>
      <c r="AB123" s="68">
        <v>3.9380838664143698</v>
      </c>
      <c r="AC123" s="68">
        <v>7.5235132859559606</v>
      </c>
      <c r="AD123" s="68">
        <v>74.078469542469492</v>
      </c>
      <c r="AE123" s="68">
        <v>14.47515965977998</v>
      </c>
      <c r="AF123" s="68">
        <v>0.95307813215647019</v>
      </c>
      <c r="AG123" s="68">
        <v>1.0778214600229159E-2</v>
      </c>
      <c r="AH123" s="68">
        <v>4.7352931321633056</v>
      </c>
      <c r="AI123" s="68">
        <v>1.4694850919222491</v>
      </c>
      <c r="AJ123" s="68">
        <v>7269.0035104051003</v>
      </c>
      <c r="AK123" s="68">
        <v>0</v>
      </c>
      <c r="AL123" s="68">
        <v>0</v>
      </c>
      <c r="AM123" s="68">
        <v>387.8809871177379</v>
      </c>
      <c r="AN123" s="68">
        <v>0</v>
      </c>
      <c r="AO123" s="68">
        <v>0</v>
      </c>
    </row>
    <row r="124" spans="1:49" x14ac:dyDescent="0.25">
      <c r="D124" t="s">
        <v>93</v>
      </c>
      <c r="E124" s="67">
        <f>SUM(E122:E123)</f>
        <v>107500.0484132636</v>
      </c>
      <c r="F124" s="67">
        <f t="shared" ref="F124:AO124" si="16">SUM(F122:F123)</f>
        <v>229447.57073658518</v>
      </c>
      <c r="G124" s="67">
        <f t="shared" si="16"/>
        <v>163587.91843906985</v>
      </c>
      <c r="H124" s="67">
        <f t="shared" si="16"/>
        <v>8537.9742681176449</v>
      </c>
      <c r="I124" s="67">
        <f t="shared" si="16"/>
        <v>32457.898584735354</v>
      </c>
      <c r="J124" s="67">
        <f t="shared" si="16"/>
        <v>73872.123983345213</v>
      </c>
      <c r="K124" s="67">
        <f>SUM(K122:K123)</f>
        <v>1200.1070755361475</v>
      </c>
      <c r="L124" s="67">
        <f>SUM(L122:L123)</f>
        <v>62343.792602410424</v>
      </c>
      <c r="M124" s="67">
        <f t="shared" si="16"/>
        <v>132211.47193150313</v>
      </c>
      <c r="N124" s="67">
        <f t="shared" si="16"/>
        <v>35997.323223745159</v>
      </c>
      <c r="O124" s="67">
        <f t="shared" si="16"/>
        <v>25616.438732121438</v>
      </c>
      <c r="P124" s="67">
        <f t="shared" si="16"/>
        <v>628872.18791690306</v>
      </c>
      <c r="Q124" s="67">
        <f t="shared" si="16"/>
        <v>354881.58905525488</v>
      </c>
      <c r="R124" s="67">
        <f t="shared" si="16"/>
        <v>49217.501511829578</v>
      </c>
      <c r="S124" s="67">
        <f t="shared" si="16"/>
        <v>0</v>
      </c>
      <c r="T124" s="67">
        <f t="shared" si="16"/>
        <v>109744.87734003659</v>
      </c>
      <c r="U124" s="67">
        <f t="shared" si="16"/>
        <v>25327.379354707511</v>
      </c>
      <c r="V124" s="67">
        <f t="shared" si="16"/>
        <v>45103.536937815421</v>
      </c>
      <c r="W124" s="67">
        <f t="shared" si="16"/>
        <v>2157020.0028647329</v>
      </c>
      <c r="X124" s="67">
        <f t="shared" si="16"/>
        <v>674381.57566070277</v>
      </c>
      <c r="Y124" s="67">
        <f t="shared" si="16"/>
        <v>1149.4941060914816</v>
      </c>
      <c r="Z124" s="67">
        <f t="shared" si="16"/>
        <v>64947.78344643124</v>
      </c>
      <c r="AA124" s="67">
        <f t="shared" si="16"/>
        <v>397.72167868875499</v>
      </c>
      <c r="AB124" s="67">
        <f t="shared" si="16"/>
        <v>58149.351393327132</v>
      </c>
      <c r="AC124" s="67">
        <f t="shared" si="16"/>
        <v>362.19985622423985</v>
      </c>
      <c r="AD124" s="67">
        <f t="shared" si="16"/>
        <v>2454.2116189300614</v>
      </c>
      <c r="AE124" s="67">
        <f t="shared" si="16"/>
        <v>1851.1718862562211</v>
      </c>
      <c r="AF124" s="67">
        <f t="shared" si="16"/>
        <v>468.35892136724334</v>
      </c>
      <c r="AG124" s="67">
        <f t="shared" si="16"/>
        <v>35.695704473913622</v>
      </c>
      <c r="AH124" s="67">
        <f t="shared" si="16"/>
        <v>3640.5952810156973</v>
      </c>
      <c r="AI124" s="67">
        <f t="shared" si="16"/>
        <v>607.08702386338655</v>
      </c>
      <c r="AJ124" s="67">
        <f t="shared" si="16"/>
        <v>47242.940955788516</v>
      </c>
      <c r="AK124" s="67">
        <f t="shared" si="16"/>
        <v>0</v>
      </c>
      <c r="AL124" s="67">
        <f t="shared" si="16"/>
        <v>253.3683618348538</v>
      </c>
      <c r="AM124" s="67">
        <f t="shared" si="16"/>
        <v>22685.731046530636</v>
      </c>
      <c r="AN124" s="67">
        <f t="shared" si="16"/>
        <v>0</v>
      </c>
      <c r="AO124" s="67">
        <f t="shared" si="16"/>
        <v>11398.613853773501</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6.9049034972308654E-3</v>
      </c>
      <c r="F127">
        <f t="shared" ref="F127:J129" si="17">IF(F$122=0,0,F119/F$122)</f>
        <v>1.594123008664099E-3</v>
      </c>
      <c r="G127">
        <f t="shared" si="17"/>
        <v>5.5510787563859364E-4</v>
      </c>
      <c r="H127">
        <f t="shared" si="17"/>
        <v>3.0581153770879933E-3</v>
      </c>
      <c r="I127">
        <f t="shared" si="17"/>
        <v>1.2310908478983605E-3</v>
      </c>
      <c r="J127">
        <f t="shared" si="17"/>
        <v>1.0525904419381236E-3</v>
      </c>
      <c r="K127" s="66">
        <f>(K119+L119)/$AQ$119</f>
        <v>7.3561296757528385E-3</v>
      </c>
      <c r="L127" s="66">
        <f>K127</f>
        <v>7.3561296757528385E-3</v>
      </c>
      <c r="M127">
        <f t="shared" ref="M127:AO129" si="18">IF(M$122=0,0,M119/M$122)</f>
        <v>1.228689932336631E-2</v>
      </c>
      <c r="N127">
        <f t="shared" si="18"/>
        <v>1.0744290340648952E-3</v>
      </c>
      <c r="O127">
        <f t="shared" si="18"/>
        <v>3.793860199195349E-3</v>
      </c>
      <c r="P127">
        <f t="shared" si="18"/>
        <v>8.328028896127294E-4</v>
      </c>
      <c r="Q127">
        <f t="shared" si="18"/>
        <v>1.1767675204431083E-3</v>
      </c>
      <c r="R127">
        <f t="shared" si="18"/>
        <v>3.5385514308644068E-5</v>
      </c>
      <c r="S127">
        <f t="shared" si="18"/>
        <v>0</v>
      </c>
      <c r="T127">
        <f t="shared" si="18"/>
        <v>1.150261609852678E-5</v>
      </c>
      <c r="U127">
        <f t="shared" si="18"/>
        <v>1.27203725123657E-4</v>
      </c>
      <c r="V127">
        <f t="shared" si="18"/>
        <v>3.1308142351081815E-4</v>
      </c>
      <c r="W127">
        <f t="shared" si="18"/>
        <v>2.5195871004000996E-4</v>
      </c>
      <c r="X127">
        <f t="shared" si="18"/>
        <v>1.9218923837117246E-3</v>
      </c>
      <c r="Y127">
        <f t="shared" si="18"/>
        <v>2.6230925771656799E-3</v>
      </c>
      <c r="Z127">
        <f t="shared" si="18"/>
        <v>1.433929200672E-4</v>
      </c>
      <c r="AA127">
        <f t="shared" si="18"/>
        <v>1.1238663726700366E-2</v>
      </c>
      <c r="AB127">
        <f t="shared" si="18"/>
        <v>8.7733194963003462E-4</v>
      </c>
      <c r="AC127">
        <f t="shared" si="18"/>
        <v>1.2752582032674899E-3</v>
      </c>
      <c r="AD127">
        <f t="shared" si="18"/>
        <v>1.2373256828772689E-3</v>
      </c>
      <c r="AE127">
        <f t="shared" si="18"/>
        <v>3.2059732625486161E-3</v>
      </c>
      <c r="AF127">
        <f t="shared" si="18"/>
        <v>7.3884040984455808E-4</v>
      </c>
      <c r="AG127">
        <f t="shared" si="18"/>
        <v>1.6679188670276431E-5</v>
      </c>
      <c r="AH127">
        <f t="shared" si="18"/>
        <v>3.0974203813797364E-3</v>
      </c>
      <c r="AI127">
        <f t="shared" si="18"/>
        <v>9.2076759017259272E-4</v>
      </c>
      <c r="AJ127">
        <f t="shared" si="18"/>
        <v>1.3288082621123513E-2</v>
      </c>
      <c r="AK127">
        <f t="shared" si="18"/>
        <v>0</v>
      </c>
      <c r="AL127">
        <f t="shared" si="18"/>
        <v>1.3486090487205789E-2</v>
      </c>
      <c r="AM127">
        <f t="shared" si="18"/>
        <v>2.2291403500743932E-3</v>
      </c>
      <c r="AN127">
        <f t="shared" si="18"/>
        <v>0</v>
      </c>
      <c r="AO127">
        <f t="shared" si="18"/>
        <v>8.4368979575750807E-4</v>
      </c>
      <c r="AP127">
        <f t="shared" ref="AP127:AU127" si="19">SUM(AP11:AP12)</f>
        <v>6686.4880860256508</v>
      </c>
      <c r="AQ127">
        <f t="shared" si="19"/>
        <v>1852.3300096551866</v>
      </c>
      <c r="AR127">
        <f t="shared" si="19"/>
        <v>0</v>
      </c>
      <c r="AS127">
        <f t="shared" si="19"/>
        <v>24821.643253246846</v>
      </c>
      <c r="AT127">
        <f t="shared" si="19"/>
        <v>39952.754459687865</v>
      </c>
      <c r="AU127">
        <f t="shared" si="19"/>
        <v>0</v>
      </c>
    </row>
    <row r="128" spans="1:49" x14ac:dyDescent="0.25">
      <c r="C128" t="s">
        <v>97</v>
      </c>
      <c r="D128" t="s">
        <v>96</v>
      </c>
      <c r="E128">
        <f>IF(E$122=0,0,E120/E$122)</f>
        <v>1.5482820511193865E-2</v>
      </c>
      <c r="F128">
        <f t="shared" si="17"/>
        <v>3.5652732645346658E-3</v>
      </c>
      <c r="G128">
        <f t="shared" si="17"/>
        <v>2.2773896052461231E-3</v>
      </c>
      <c r="H128">
        <f t="shared" si="17"/>
        <v>1.3684078061422723E-2</v>
      </c>
      <c r="I128">
        <f t="shared" si="17"/>
        <v>2.0933643682080802E-3</v>
      </c>
      <c r="J128">
        <f t="shared" si="17"/>
        <v>5.5272810700105071E-3</v>
      </c>
      <c r="K128" s="66">
        <f t="shared" ref="K128" si="20">(K120+L120)/$AQ$119</f>
        <v>2.2974374478494007E-2</v>
      </c>
      <c r="L128" s="66">
        <f>K128</f>
        <v>2.2974374478494007E-2</v>
      </c>
      <c r="M128">
        <f t="shared" si="18"/>
        <v>4.1603479680847731E-2</v>
      </c>
      <c r="N128">
        <f t="shared" si="18"/>
        <v>1.3686791498468899E-3</v>
      </c>
      <c r="O128">
        <f t="shared" si="18"/>
        <v>7.8354168702340285E-3</v>
      </c>
      <c r="P128">
        <f t="shared" si="18"/>
        <v>3.5002433240053712E-3</v>
      </c>
      <c r="Q128">
        <f t="shared" si="18"/>
        <v>2.9047588674689854E-3</v>
      </c>
      <c r="R128">
        <f t="shared" si="18"/>
        <v>1.3454919038440792E-4</v>
      </c>
      <c r="S128">
        <f t="shared" si="18"/>
        <v>0</v>
      </c>
      <c r="T128">
        <f t="shared" si="18"/>
        <v>3.8699342701717979E-5</v>
      </c>
      <c r="U128">
        <f t="shared" si="18"/>
        <v>2.4704701951921846E-4</v>
      </c>
      <c r="V128">
        <f t="shared" si="18"/>
        <v>6.4503709706306814E-5</v>
      </c>
      <c r="W128">
        <f t="shared" si="18"/>
        <v>5.4807729073444358E-4</v>
      </c>
      <c r="X128">
        <f t="shared" si="18"/>
        <v>2.7395584918411702E-3</v>
      </c>
      <c r="Y128">
        <f t="shared" si="18"/>
        <v>6.0454828416251036E-2</v>
      </c>
      <c r="Z128">
        <f t="shared" si="18"/>
        <v>1.2231584723899466E-3</v>
      </c>
      <c r="AA128">
        <f t="shared" si="18"/>
        <v>3.5033252446338037E-2</v>
      </c>
      <c r="AB128">
        <f t="shared" si="18"/>
        <v>4.1139713456849946E-3</v>
      </c>
      <c r="AC128">
        <f t="shared" si="18"/>
        <v>8.2145281000770218E-3</v>
      </c>
      <c r="AD128">
        <f t="shared" si="18"/>
        <v>1.8113115648561665E-3</v>
      </c>
      <c r="AE128">
        <f t="shared" si="18"/>
        <v>3.7286457407709948E-4</v>
      </c>
      <c r="AF128">
        <f t="shared" si="18"/>
        <v>3.5068492428069731E-3</v>
      </c>
      <c r="AG128">
        <f t="shared" si="18"/>
        <v>1.0925448745276727E-4</v>
      </c>
      <c r="AH128">
        <f t="shared" si="18"/>
        <v>1.2512525795976762E-2</v>
      </c>
      <c r="AI128">
        <f t="shared" si="18"/>
        <v>5.8142680501350316E-3</v>
      </c>
      <c r="AJ128">
        <f t="shared" si="18"/>
        <v>6.1174815669755821E-2</v>
      </c>
      <c r="AK128">
        <f t="shared" si="18"/>
        <v>0</v>
      </c>
      <c r="AL128">
        <f t="shared" si="18"/>
        <v>6.2085490911760174E-2</v>
      </c>
      <c r="AM128">
        <f t="shared" si="18"/>
        <v>2.2731289242268059E-3</v>
      </c>
      <c r="AN128">
        <f t="shared" si="18"/>
        <v>0</v>
      </c>
      <c r="AO128">
        <f t="shared" si="18"/>
        <v>3.0774383677290265E-3</v>
      </c>
      <c r="AP128">
        <f t="shared" ref="AP128:AU128" si="21">SUM(AP48:AP49)</f>
        <v>3956.4507692919365</v>
      </c>
      <c r="AQ128">
        <f t="shared" si="21"/>
        <v>1471.7349361297504</v>
      </c>
      <c r="AR128">
        <f t="shared" si="21"/>
        <v>0</v>
      </c>
      <c r="AS128">
        <f t="shared" si="21"/>
        <v>0</v>
      </c>
      <c r="AT128">
        <f t="shared" si="21"/>
        <v>0</v>
      </c>
      <c r="AU128">
        <f t="shared" si="21"/>
        <v>23591.145218258709</v>
      </c>
    </row>
    <row r="129" spans="3:47" x14ac:dyDescent="0.25">
      <c r="C129" t="s">
        <v>98</v>
      </c>
      <c r="D129" t="s">
        <v>96</v>
      </c>
      <c r="E129">
        <f>IF(E$122=0,0,E121/E$122)</f>
        <v>2.2387724008424731E-2</v>
      </c>
      <c r="F129">
        <f t="shared" si="17"/>
        <v>5.1593962731987649E-3</v>
      </c>
      <c r="G129">
        <f t="shared" si="17"/>
        <v>2.8324974808847173E-3</v>
      </c>
      <c r="H129">
        <f t="shared" si="17"/>
        <v>1.6742193438510716E-2</v>
      </c>
      <c r="I129">
        <f t="shared" si="17"/>
        <v>3.3244552161064405E-3</v>
      </c>
      <c r="J129">
        <f t="shared" si="17"/>
        <v>6.5798715119486303E-3</v>
      </c>
      <c r="K129" s="66">
        <f>(K121+L121)/$AQ$119</f>
        <v>3.0330504154246842E-2</v>
      </c>
      <c r="L129" s="66">
        <f>K129</f>
        <v>3.0330504154246842E-2</v>
      </c>
      <c r="M129">
        <f t="shared" si="18"/>
        <v>5.3890379004214041E-2</v>
      </c>
      <c r="N129">
        <f t="shared" si="18"/>
        <v>2.4431081839117849E-3</v>
      </c>
      <c r="O129">
        <f t="shared" si="18"/>
        <v>1.1629277069429376E-2</v>
      </c>
      <c r="P129">
        <f t="shared" si="18"/>
        <v>4.3330462136181008E-3</v>
      </c>
      <c r="Q129">
        <f t="shared" si="18"/>
        <v>4.0815263879120933E-3</v>
      </c>
      <c r="R129">
        <f t="shared" si="18"/>
        <v>1.6993470469305199E-4</v>
      </c>
      <c r="S129">
        <f t="shared" si="18"/>
        <v>0</v>
      </c>
      <c r="T129">
        <f t="shared" si="18"/>
        <v>5.0201958800244761E-5</v>
      </c>
      <c r="U129">
        <f t="shared" si="18"/>
        <v>3.7425074464287543E-4</v>
      </c>
      <c r="V129">
        <f t="shared" si="18"/>
        <v>3.7758513321712494E-4</v>
      </c>
      <c r="W129">
        <f t="shared" si="18"/>
        <v>8.0003600077445348E-4</v>
      </c>
      <c r="X129">
        <f t="shared" si="18"/>
        <v>4.6614508755528951E-3</v>
      </c>
      <c r="Y129">
        <f t="shared" si="18"/>
        <v>6.307792099341672E-2</v>
      </c>
      <c r="Z129">
        <f t="shared" si="18"/>
        <v>1.3665513924571468E-3</v>
      </c>
      <c r="AA129">
        <f t="shared" si="18"/>
        <v>4.6271916173038406E-2</v>
      </c>
      <c r="AB129">
        <f t="shared" si="18"/>
        <v>4.9913032953150293E-3</v>
      </c>
      <c r="AC129">
        <f t="shared" si="18"/>
        <v>9.4897863033445128E-3</v>
      </c>
      <c r="AD129">
        <f t="shared" si="18"/>
        <v>3.0486372477334356E-3</v>
      </c>
      <c r="AE129">
        <f t="shared" si="18"/>
        <v>3.5788378366257154E-3</v>
      </c>
      <c r="AF129">
        <f t="shared" si="18"/>
        <v>4.2456896526515313E-3</v>
      </c>
      <c r="AG129">
        <f t="shared" si="18"/>
        <v>1.259336761230437E-4</v>
      </c>
      <c r="AH129">
        <f t="shared" si="18"/>
        <v>1.5609946177356497E-2</v>
      </c>
      <c r="AI129">
        <f t="shared" si="18"/>
        <v>6.7350356403076241E-3</v>
      </c>
      <c r="AJ129">
        <f t="shared" si="18"/>
        <v>7.4462898290879334E-2</v>
      </c>
      <c r="AK129">
        <f t="shared" si="18"/>
        <v>0</v>
      </c>
      <c r="AL129">
        <f t="shared" si="18"/>
        <v>7.557158139896597E-2</v>
      </c>
      <c r="AM129">
        <f t="shared" si="18"/>
        <v>4.5022692743011995E-3</v>
      </c>
      <c r="AN129">
        <f t="shared" si="18"/>
        <v>0</v>
      </c>
      <c r="AO129">
        <f t="shared" si="18"/>
        <v>3.9211281634865345E-3</v>
      </c>
      <c r="AP129">
        <f>SUM(AP127:AP128)</f>
        <v>10642.938855317587</v>
      </c>
      <c r="AQ129">
        <f t="shared" ref="AQ129:AU129" si="22">SUM(AQ127:AQ128)</f>
        <v>3324.0649457849368</v>
      </c>
      <c r="AR129">
        <f t="shared" si="22"/>
        <v>0</v>
      </c>
      <c r="AS129">
        <f t="shared" si="22"/>
        <v>24821.643253246846</v>
      </c>
      <c r="AT129">
        <f t="shared" si="22"/>
        <v>39952.754459687865</v>
      </c>
      <c r="AU129">
        <f t="shared" si="22"/>
        <v>23591.145218258709</v>
      </c>
    </row>
  </sheetData>
  <sheetProtection sheet="1" objects="1" scenarios="1"/>
  <mergeCells count="3">
    <mergeCell ref="A5:A41"/>
    <mergeCell ref="A42:A78"/>
    <mergeCell ref="A79:A1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0A1BC-5DB1-4BE3-A6D7-049149F8E1B9}">
  <dimension ref="A1:AW129"/>
  <sheetViews>
    <sheetView topLeftCell="A112" workbookViewId="0">
      <selection activeCell="E5" sqref="E5:AU78"/>
    </sheetView>
  </sheetViews>
  <sheetFormatPr baseColWidth="10" defaultColWidth="9.140625" defaultRowHeight="15" x14ac:dyDescent="0.25"/>
  <cols>
    <col min="44" max="44" width="12" bestFit="1" customWidth="1"/>
    <col min="49" max="49" width="11" bestFit="1" customWidth="1"/>
  </cols>
  <sheetData>
    <row r="1" spans="1:49"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10121.663003885011</v>
      </c>
      <c r="F5">
        <v>33654.936932036617</v>
      </c>
      <c r="G5">
        <v>2.0397097069875598</v>
      </c>
      <c r="H5">
        <v>0</v>
      </c>
      <c r="I5">
        <v>0</v>
      </c>
      <c r="J5">
        <v>73.871689911110039</v>
      </c>
      <c r="K5">
        <v>6.3585737432177557E-3</v>
      </c>
      <c r="L5">
        <v>7.4107528163507066</v>
      </c>
      <c r="M5">
        <v>58.128336926104382</v>
      </c>
      <c r="N5">
        <v>0</v>
      </c>
      <c r="O5">
        <v>0</v>
      </c>
      <c r="P5">
        <v>1094.2529845100939</v>
      </c>
      <c r="Q5">
        <v>1243.847717976905</v>
      </c>
      <c r="R5">
        <v>3.52943356008363E-2</v>
      </c>
      <c r="S5">
        <v>0</v>
      </c>
      <c r="T5">
        <v>7.8719090233670658E-2</v>
      </c>
      <c r="U5">
        <v>0</v>
      </c>
      <c r="V5">
        <v>0</v>
      </c>
      <c r="W5">
        <v>709.06928903717096</v>
      </c>
      <c r="X5">
        <v>160.07800427420179</v>
      </c>
      <c r="Y5">
        <v>0</v>
      </c>
      <c r="Z5">
        <v>7.7740535452347437E-2</v>
      </c>
      <c r="AA5">
        <v>0.1144326511364778</v>
      </c>
      <c r="AB5">
        <v>12.44469191846091</v>
      </c>
      <c r="AC5">
        <v>2.221047513230813E-2</v>
      </c>
      <c r="AD5">
        <v>0.53899312615573647</v>
      </c>
      <c r="AE5">
        <v>1.1663229473509069</v>
      </c>
      <c r="AF5">
        <v>9.0190523291664871E-3</v>
      </c>
      <c r="AG5">
        <v>0</v>
      </c>
      <c r="AH5">
        <v>1.0556334711719819</v>
      </c>
      <c r="AI5">
        <v>1.362000869618418</v>
      </c>
      <c r="AJ5">
        <v>12.26287455318384</v>
      </c>
      <c r="AK5">
        <v>0</v>
      </c>
      <c r="AL5">
        <v>7.8998034969088943E-2</v>
      </c>
      <c r="AM5">
        <v>4.0236256320625943</v>
      </c>
      <c r="AN5">
        <v>0</v>
      </c>
      <c r="AO5">
        <v>11.916206673770279</v>
      </c>
      <c r="AP5">
        <f>AME_2050!AP5</f>
        <v>21458.439768467681</v>
      </c>
      <c r="AQ5">
        <f>AME_2050!AQ5</f>
        <v>0</v>
      </c>
      <c r="AR5">
        <f>AME_2050!AR5</f>
        <v>1917.289008105362</v>
      </c>
      <c r="AS5">
        <f>AME_2050!AS5</f>
        <v>19319.470265610609</v>
      </c>
      <c r="AT5">
        <f>AME_2050!AT5</f>
        <v>89865.690585204575</v>
      </c>
      <c r="AU5">
        <f>AME_2050!AU5</f>
        <v>0</v>
      </c>
      <c r="AW5">
        <f>(K5+L5)/$AQ$119</f>
        <v>1.8876911437101795E-4</v>
      </c>
    </row>
    <row r="6" spans="1:49" x14ac:dyDescent="0.25">
      <c r="A6" s="146"/>
      <c r="B6" s="1" t="s">
        <v>4</v>
      </c>
      <c r="C6" s="1" t="s">
        <v>4</v>
      </c>
      <c r="D6" s="1" t="s">
        <v>41</v>
      </c>
      <c r="E6">
        <v>5409.162690674023</v>
      </c>
      <c r="F6">
        <v>14531.23135065904</v>
      </c>
      <c r="G6">
        <v>133.6237639149017</v>
      </c>
      <c r="H6">
        <v>1.348119574094286</v>
      </c>
      <c r="I6">
        <v>46.710224324373847</v>
      </c>
      <c r="J6">
        <v>347.0896426652514</v>
      </c>
      <c r="K6">
        <v>5.169078946618063E-2</v>
      </c>
      <c r="L6">
        <v>794.55527824297599</v>
      </c>
      <c r="M6">
        <v>1038.747481349083</v>
      </c>
      <c r="N6">
        <v>98.467314809607132</v>
      </c>
      <c r="O6">
        <v>1.677870475102174E-2</v>
      </c>
      <c r="P6">
        <v>896.13929311159393</v>
      </c>
      <c r="Q6">
        <v>489.26413451093828</v>
      </c>
      <c r="R6">
        <v>21.923072248162789</v>
      </c>
      <c r="S6">
        <v>0</v>
      </c>
      <c r="T6">
        <v>66.777662492415544</v>
      </c>
      <c r="U6">
        <v>27.812151240444759</v>
      </c>
      <c r="V6">
        <v>158.0685841966274</v>
      </c>
      <c r="W6">
        <v>14148.84660311595</v>
      </c>
      <c r="X6">
        <v>4036.657316287899</v>
      </c>
      <c r="Y6">
        <v>2.4945930295186779E-2</v>
      </c>
      <c r="Z6">
        <v>79.158421517720086</v>
      </c>
      <c r="AA6">
        <v>12.33265317609289</v>
      </c>
      <c r="AB6">
        <v>6.5060346979073547</v>
      </c>
      <c r="AC6">
        <v>0.70418228164701313</v>
      </c>
      <c r="AD6">
        <v>6.8958393763660082</v>
      </c>
      <c r="AE6">
        <v>6.2616723485703023</v>
      </c>
      <c r="AF6">
        <v>5.8250663799491525E-4</v>
      </c>
      <c r="AG6">
        <v>0</v>
      </c>
      <c r="AH6">
        <v>0.1042625125378978</v>
      </c>
      <c r="AI6">
        <v>1.309211592515648</v>
      </c>
      <c r="AJ6">
        <v>26.900271193991639</v>
      </c>
      <c r="AK6">
        <v>0</v>
      </c>
      <c r="AL6">
        <v>0.17374532626056</v>
      </c>
      <c r="AM6">
        <v>15.245399890088009</v>
      </c>
      <c r="AN6">
        <v>0</v>
      </c>
      <c r="AO6">
        <v>25.48723646351641</v>
      </c>
      <c r="AP6">
        <f>AME_2050!AP6</f>
        <v>75397.349681493506</v>
      </c>
      <c r="AQ6">
        <f>AME_2050!AQ6</f>
        <v>338.93222302725928</v>
      </c>
      <c r="AR6">
        <f>AME_2050!AR6</f>
        <v>0</v>
      </c>
      <c r="AS6">
        <f>AME_2050!AS6</f>
        <v>63705.534812230311</v>
      </c>
      <c r="AT6">
        <f>AME_2050!AT6</f>
        <v>181869.41432847679</v>
      </c>
      <c r="AU6">
        <f>AME_2050!AU6</f>
        <v>0</v>
      </c>
      <c r="AW6">
        <f t="shared" ref="AW6:AW10" si="0">(K6+L6)/$AQ$119</f>
        <v>2.0223136195261261E-2</v>
      </c>
    </row>
    <row r="7" spans="1:49" x14ac:dyDescent="0.25">
      <c r="A7" s="146"/>
      <c r="B7" s="1" t="s">
        <v>5</v>
      </c>
      <c r="C7" s="1" t="s">
        <v>5</v>
      </c>
      <c r="D7" s="1" t="s">
        <v>42</v>
      </c>
      <c r="E7">
        <v>126.2787517932834</v>
      </c>
      <c r="F7">
        <v>75.386978209747397</v>
      </c>
      <c r="G7">
        <v>609.16975235570067</v>
      </c>
      <c r="H7">
        <v>1.232347376420686</v>
      </c>
      <c r="I7">
        <v>7.1068399903045263</v>
      </c>
      <c r="J7">
        <v>9.0195881143396903</v>
      </c>
      <c r="K7">
        <v>7.7280248514409178E-3</v>
      </c>
      <c r="L7">
        <v>11.687786340952361</v>
      </c>
      <c r="M7">
        <v>10.49207596393304</v>
      </c>
      <c r="N7">
        <v>1.080344673103383</v>
      </c>
      <c r="O7">
        <v>0.32174258990874122</v>
      </c>
      <c r="P7">
        <v>560.14743448176785</v>
      </c>
      <c r="Q7">
        <v>71.822473242653444</v>
      </c>
      <c r="R7">
        <v>5.7932167600696638E-2</v>
      </c>
      <c r="S7">
        <v>0</v>
      </c>
      <c r="T7">
        <v>9.8834471333547089</v>
      </c>
      <c r="U7">
        <v>5.9887641141720946</v>
      </c>
      <c r="V7">
        <v>18.184622572886919</v>
      </c>
      <c r="W7">
        <v>910.30100294427518</v>
      </c>
      <c r="X7">
        <v>354.65475061109169</v>
      </c>
      <c r="Y7">
        <v>1.4289435117784911E-4</v>
      </c>
      <c r="Z7">
        <v>0.50875254226291844</v>
      </c>
      <c r="AA7">
        <v>0.18066065944487261</v>
      </c>
      <c r="AB7">
        <v>0.5653115510622897</v>
      </c>
      <c r="AC7">
        <v>2.367679720137077E-4</v>
      </c>
      <c r="AD7">
        <v>1.2803997048452659E-3</v>
      </c>
      <c r="AE7">
        <v>5.4892453666267283E-3</v>
      </c>
      <c r="AF7">
        <v>2.246599181747248E-4</v>
      </c>
      <c r="AG7">
        <v>2.9792854437683459E-6</v>
      </c>
      <c r="AH7">
        <v>1.4381187698814539E-2</v>
      </c>
      <c r="AI7">
        <v>4.8549967828280478E-4</v>
      </c>
      <c r="AJ7">
        <v>5.1284065869803799</v>
      </c>
      <c r="AK7">
        <v>0</v>
      </c>
      <c r="AL7">
        <v>3.3078121626935623E-2</v>
      </c>
      <c r="AM7">
        <v>8.9711390572203786</v>
      </c>
      <c r="AN7">
        <v>0</v>
      </c>
      <c r="AO7">
        <v>5.1992840246603616E-3</v>
      </c>
      <c r="AP7">
        <f>AME_2050!AP7</f>
        <v>22840.669181199999</v>
      </c>
      <c r="AQ7">
        <f>AME_2050!AQ7</f>
        <v>0</v>
      </c>
      <c r="AR7">
        <f>AME_2050!AR7</f>
        <v>14643.287059499997</v>
      </c>
      <c r="AS7">
        <f>AME_2050!AS7</f>
        <v>61693.842441439068</v>
      </c>
      <c r="AT7">
        <f>AME_2050!AT7</f>
        <v>101976.03783627599</v>
      </c>
      <c r="AU7">
        <f>AME_2050!AU7</f>
        <v>0</v>
      </c>
      <c r="AW7">
        <f t="shared" si="0"/>
        <v>2.9765656369876143E-4</v>
      </c>
    </row>
    <row r="8" spans="1:49" x14ac:dyDescent="0.25">
      <c r="A8" s="146"/>
      <c r="B8" s="1" t="s">
        <v>6</v>
      </c>
      <c r="C8" s="1" t="s">
        <v>6</v>
      </c>
      <c r="D8" s="1" t="s">
        <v>43</v>
      </c>
      <c r="E8">
        <v>67.938336756122439</v>
      </c>
      <c r="F8">
        <v>248.85848305897329</v>
      </c>
      <c r="G8">
        <v>618.20644110675835</v>
      </c>
      <c r="H8">
        <v>52.947940810203193</v>
      </c>
      <c r="I8">
        <v>6.9797650275258318</v>
      </c>
      <c r="J8">
        <v>21.806227558603059</v>
      </c>
      <c r="K8">
        <v>6.1053127163841151E-4</v>
      </c>
      <c r="L8">
        <v>225.99454253393091</v>
      </c>
      <c r="M8">
        <v>82.186207221695511</v>
      </c>
      <c r="N8">
        <v>1.2624581085634849</v>
      </c>
      <c r="O8">
        <v>8.2786331924508239E-2</v>
      </c>
      <c r="P8">
        <v>336.3403969537494</v>
      </c>
      <c r="Q8">
        <v>177.03268638472949</v>
      </c>
      <c r="R8">
        <v>3.8446313561724421E-3</v>
      </c>
      <c r="S8">
        <v>0</v>
      </c>
      <c r="T8">
        <v>6.0142570195067284</v>
      </c>
      <c r="U8">
        <v>9.9714013594770598E-2</v>
      </c>
      <c r="V8">
        <v>0.32100519276479528</v>
      </c>
      <c r="W8">
        <v>327.08574794990301</v>
      </c>
      <c r="X8">
        <v>170.30860891707749</v>
      </c>
      <c r="Y8">
        <v>2.594377859146675E-3</v>
      </c>
      <c r="Z8">
        <v>16.924885744060312</v>
      </c>
      <c r="AA8">
        <v>1.540686236508976</v>
      </c>
      <c r="AB8">
        <v>0.13302529733285459</v>
      </c>
      <c r="AC8">
        <v>1.144629628260411E-2</v>
      </c>
      <c r="AD8">
        <v>0.1452775870968912</v>
      </c>
      <c r="AE8">
        <v>0.13676094113694279</v>
      </c>
      <c r="AF8">
        <v>2.1722072474580499E-4</v>
      </c>
      <c r="AG8">
        <v>0</v>
      </c>
      <c r="AH8">
        <v>1.1611534329415069E-3</v>
      </c>
      <c r="AI8">
        <v>2.0759196822501689E-2</v>
      </c>
      <c r="AJ8">
        <v>9.9040530044532094E-4</v>
      </c>
      <c r="AK8">
        <v>0</v>
      </c>
      <c r="AL8">
        <v>1.8656063418699869E-5</v>
      </c>
      <c r="AM8">
        <v>3.6029307407147391</v>
      </c>
      <c r="AN8">
        <v>0</v>
      </c>
      <c r="AO8">
        <v>0.26390929995670892</v>
      </c>
      <c r="AP8">
        <f>AME_2050!AP8</f>
        <v>0</v>
      </c>
      <c r="AQ8">
        <f>AME_2050!AQ8</f>
        <v>0</v>
      </c>
      <c r="AR8">
        <f>AME_2050!AR8</f>
        <v>0</v>
      </c>
      <c r="AS8">
        <f>AME_2050!AS8</f>
        <v>3339.7659416551251</v>
      </c>
      <c r="AT8">
        <f>AME_2050!AT8</f>
        <v>5706.0206649166721</v>
      </c>
      <c r="AU8">
        <f>AME_2050!AU8</f>
        <v>0</v>
      </c>
      <c r="AW8">
        <f t="shared" si="0"/>
        <v>5.7516872340946067E-3</v>
      </c>
    </row>
    <row r="9" spans="1:49" x14ac:dyDescent="0.25">
      <c r="A9" s="146"/>
      <c r="B9" s="1" t="s">
        <v>7</v>
      </c>
      <c r="C9" s="1" t="s">
        <v>7</v>
      </c>
      <c r="D9" s="1" t="s">
        <v>44</v>
      </c>
      <c r="E9">
        <v>74.318065194910361</v>
      </c>
      <c r="F9">
        <v>41.835114923319338</v>
      </c>
      <c r="G9">
        <v>117.0658255174714</v>
      </c>
      <c r="H9">
        <v>43.53245225913281</v>
      </c>
      <c r="I9">
        <v>2772.075347349507</v>
      </c>
      <c r="J9">
        <v>20.756634192585022</v>
      </c>
      <c r="K9">
        <v>5.4845101917081182E-2</v>
      </c>
      <c r="L9">
        <v>17.835746914617811</v>
      </c>
      <c r="M9">
        <v>43.737195937002276</v>
      </c>
      <c r="N9">
        <v>52.060107667874149</v>
      </c>
      <c r="O9">
        <v>230.2977562155331</v>
      </c>
      <c r="P9">
        <v>512.48763024008349</v>
      </c>
      <c r="Q9">
        <v>15932.190843027391</v>
      </c>
      <c r="R9">
        <v>1.36015799581365E-2</v>
      </c>
      <c r="S9">
        <v>0</v>
      </c>
      <c r="T9">
        <v>42.224852031656042</v>
      </c>
      <c r="U9">
        <v>4.052345747589035</v>
      </c>
      <c r="V9">
        <v>6.7744589986137548E-3</v>
      </c>
      <c r="W9">
        <v>256.54030519097552</v>
      </c>
      <c r="X9">
        <v>302.79988049063348</v>
      </c>
      <c r="Y9">
        <v>2.001049392458417E-2</v>
      </c>
      <c r="Z9">
        <v>11.106380720424211</v>
      </c>
      <c r="AA9">
        <v>0.27674826141748948</v>
      </c>
      <c r="AB9">
        <v>39.611029956943668</v>
      </c>
      <c r="AC9">
        <v>1.3471640141522009E-2</v>
      </c>
      <c r="AD9">
        <v>0.1117047601667944</v>
      </c>
      <c r="AE9">
        <v>0.92334460202328228</v>
      </c>
      <c r="AF9">
        <v>0.1958323858137315</v>
      </c>
      <c r="AG9">
        <v>5.1488922013454886E-4</v>
      </c>
      <c r="AH9">
        <v>10.39345535021222</v>
      </c>
      <c r="AI9">
        <v>3.2157274215325431E-2</v>
      </c>
      <c r="AJ9">
        <v>551.39844289276948</v>
      </c>
      <c r="AK9">
        <v>0</v>
      </c>
      <c r="AL9">
        <v>3.5504816040677709</v>
      </c>
      <c r="AM9">
        <v>121.4578187398747</v>
      </c>
      <c r="AN9">
        <v>0</v>
      </c>
      <c r="AO9">
        <v>1.5182379824618319</v>
      </c>
      <c r="AP9">
        <f>AME_2050!AP9</f>
        <v>1681.23897102208</v>
      </c>
      <c r="AQ9">
        <f>AME_2050!AQ9</f>
        <v>0</v>
      </c>
      <c r="AR9">
        <f>AME_2050!AR9</f>
        <v>0.36356598389589989</v>
      </c>
      <c r="AS9">
        <f>AME_2050!AS9</f>
        <v>3286.4062093040811</v>
      </c>
      <c r="AT9">
        <f>AME_2050!AT9</f>
        <v>26172.50370190488</v>
      </c>
      <c r="AU9">
        <f>AME_2050!AU9</f>
        <v>0</v>
      </c>
      <c r="AW9">
        <f t="shared" si="0"/>
        <v>4.5532432141237263E-4</v>
      </c>
    </row>
    <row r="10" spans="1:49" x14ac:dyDescent="0.25">
      <c r="A10" s="146"/>
      <c r="B10" s="1" t="s">
        <v>8</v>
      </c>
      <c r="C10" s="1" t="s">
        <v>8</v>
      </c>
      <c r="D10" s="1" t="s">
        <v>45</v>
      </c>
      <c r="E10">
        <v>392.90634193296899</v>
      </c>
      <c r="F10">
        <v>763.4323363538623</v>
      </c>
      <c r="G10">
        <v>77.237265779143129</v>
      </c>
      <c r="H10">
        <v>28.861806296019299</v>
      </c>
      <c r="I10">
        <v>73.70940103275754</v>
      </c>
      <c r="J10">
        <v>5444.150565477119</v>
      </c>
      <c r="K10">
        <v>1.029222257448654</v>
      </c>
      <c r="L10">
        <v>181.13014273941269</v>
      </c>
      <c r="M10">
        <v>1460.428773239807</v>
      </c>
      <c r="N10">
        <v>11.529722041344259</v>
      </c>
      <c r="O10">
        <v>9.4930057024030727</v>
      </c>
      <c r="P10">
        <v>956.57798414601552</v>
      </c>
      <c r="Q10">
        <v>424.83645819257441</v>
      </c>
      <c r="R10">
        <v>1.5524490580093131</v>
      </c>
      <c r="S10">
        <v>0</v>
      </c>
      <c r="T10">
        <v>32.46353144492879</v>
      </c>
      <c r="U10">
        <v>11.54306307622557</v>
      </c>
      <c r="V10">
        <v>15.766171006517011</v>
      </c>
      <c r="W10">
        <v>12578.769860784771</v>
      </c>
      <c r="X10">
        <v>3725.4087142949802</v>
      </c>
      <c r="Y10">
        <v>1.720327894142672E-2</v>
      </c>
      <c r="Z10">
        <v>108.7116619582837</v>
      </c>
      <c r="AA10">
        <v>2.4453833499595001</v>
      </c>
      <c r="AB10">
        <v>30.616567745715351</v>
      </c>
      <c r="AC10">
        <v>2.1096784362628442E-2</v>
      </c>
      <c r="AD10">
        <v>0.15727734377635441</v>
      </c>
      <c r="AE10">
        <v>0.64528432509306</v>
      </c>
      <c r="AF10">
        <v>8.8673942027062067E-2</v>
      </c>
      <c r="AG10">
        <v>1.2505245717280971E-4</v>
      </c>
      <c r="AH10">
        <v>2.9732841289238969</v>
      </c>
      <c r="AI10">
        <v>4.5600530847702533E-2</v>
      </c>
      <c r="AJ10">
        <v>4.4045425514788299</v>
      </c>
      <c r="AK10">
        <v>0</v>
      </c>
      <c r="AL10">
        <v>2.8964480661299169E-2</v>
      </c>
      <c r="AM10">
        <v>73.716615200683805</v>
      </c>
      <c r="AN10">
        <v>0</v>
      </c>
      <c r="AO10">
        <v>1.076892771876591</v>
      </c>
      <c r="AP10">
        <f>AME_2050!AP10</f>
        <v>7802.1852573018996</v>
      </c>
      <c r="AQ10">
        <f>AME_2050!AQ10</f>
        <v>0</v>
      </c>
      <c r="AR10">
        <f>AME_2050!AR10</f>
        <v>17157.049317000001</v>
      </c>
      <c r="AS10">
        <f>AME_2050!AS10</f>
        <v>10768.347929335871</v>
      </c>
      <c r="AT10">
        <f>AME_2050!AT10</f>
        <v>62143.358491939172</v>
      </c>
      <c r="AU10">
        <f>AME_2050!AU10</f>
        <v>0</v>
      </c>
      <c r="AW10">
        <f t="shared" si="0"/>
        <v>4.6360449771280952E-3</v>
      </c>
    </row>
    <row r="11" spans="1:49" x14ac:dyDescent="0.25">
      <c r="A11" s="146"/>
      <c r="B11" s="63" t="s">
        <v>9</v>
      </c>
      <c r="C11" s="63" t="s">
        <v>9</v>
      </c>
      <c r="D11" s="63" t="s">
        <v>46</v>
      </c>
      <c r="E11">
        <v>178.24478587724391</v>
      </c>
      <c r="F11">
        <v>32.792381064049849</v>
      </c>
      <c r="G11">
        <v>0</v>
      </c>
      <c r="H11">
        <v>5.5580768865734723E-2</v>
      </c>
      <c r="I11">
        <v>0.19877970033644449</v>
      </c>
      <c r="J11">
        <v>0.16326190423198231</v>
      </c>
      <c r="K11">
        <v>0</v>
      </c>
      <c r="L11">
        <v>0.20437452552218041</v>
      </c>
      <c r="M11">
        <v>4.1094803275118474</v>
      </c>
      <c r="N11">
        <v>0</v>
      </c>
      <c r="O11">
        <v>0.50272898097272389</v>
      </c>
      <c r="P11">
        <v>0.96088748769602561</v>
      </c>
      <c r="Q11">
        <v>1.1849302595565561</v>
      </c>
      <c r="R11">
        <v>1.3965582459423399E-4</v>
      </c>
      <c r="S11">
        <v>0</v>
      </c>
      <c r="T11">
        <v>9.1616567067798638E-2</v>
      </c>
      <c r="U11">
        <v>0</v>
      </c>
      <c r="V11">
        <v>0</v>
      </c>
      <c r="W11">
        <v>1.096311621164417</v>
      </c>
      <c r="X11">
        <v>4.2341706732596869</v>
      </c>
      <c r="Y11">
        <v>0</v>
      </c>
      <c r="Z11">
        <v>3.4050562660599533E-2</v>
      </c>
      <c r="AA11">
        <v>3.172181904247649E-3</v>
      </c>
      <c r="AB11">
        <v>2.453306849323146</v>
      </c>
      <c r="AC11">
        <v>1.0602866714496541E-2</v>
      </c>
      <c r="AD11">
        <v>6.2643161663728186E-2</v>
      </c>
      <c r="AE11">
        <v>0.4955198748584228</v>
      </c>
      <c r="AF11">
        <v>0.1235612676082434</v>
      </c>
      <c r="AG11">
        <v>0</v>
      </c>
      <c r="AH11">
        <v>1.776870415097717</v>
      </c>
      <c r="AI11">
        <v>2.739505374928582E-2</v>
      </c>
      <c r="AJ11">
        <v>3.1220019744838322E-5</v>
      </c>
      <c r="AK11">
        <v>0</v>
      </c>
      <c r="AL11">
        <v>0</v>
      </c>
      <c r="AM11">
        <v>1.187620707792195E-2</v>
      </c>
      <c r="AN11">
        <v>0</v>
      </c>
      <c r="AO11">
        <v>0.22976772777157009</v>
      </c>
      <c r="AP11">
        <f>AME_2050!AP11</f>
        <v>24.734263902113021</v>
      </c>
      <c r="AQ11">
        <f>AME_2050!AQ11</f>
        <v>44.119076644360852</v>
      </c>
      <c r="AR11">
        <f>AME_2050!AR11</f>
        <v>0</v>
      </c>
      <c r="AS11">
        <f>AME_2050!AS11</f>
        <v>249.73539219838321</v>
      </c>
      <c r="AT11">
        <f>AME_2050!AT11</f>
        <v>547.65695954660987</v>
      </c>
      <c r="AU11">
        <f>AME_2050!AU11</f>
        <v>0</v>
      </c>
      <c r="AW11" s="64">
        <f>K127</f>
        <v>7.3565998487878266E-3</v>
      </c>
    </row>
    <row r="12" spans="1:49" x14ac:dyDescent="0.25">
      <c r="A12" s="146"/>
      <c r="B12" s="63" t="s">
        <v>10</v>
      </c>
      <c r="C12" s="63" t="s">
        <v>10</v>
      </c>
      <c r="D12" s="63" t="s">
        <v>47</v>
      </c>
      <c r="E12">
        <v>490.14684241998418</v>
      </c>
      <c r="F12">
        <v>288.24079076708108</v>
      </c>
      <c r="G12">
        <v>62.897446689743333</v>
      </c>
      <c r="H12">
        <v>19.399458229951939</v>
      </c>
      <c r="I12">
        <v>35.83296067409659</v>
      </c>
      <c r="J12">
        <v>72.457450829502903</v>
      </c>
      <c r="K12">
        <v>1.6354805799011869</v>
      </c>
      <c r="L12">
        <v>319.33535463984339</v>
      </c>
      <c r="M12">
        <v>1409.926788125588</v>
      </c>
      <c r="N12">
        <v>30.82169711555451</v>
      </c>
      <c r="O12">
        <v>61.597854895957042</v>
      </c>
      <c r="P12">
        <v>376.38761119638059</v>
      </c>
      <c r="Q12">
        <v>438.07295256735341</v>
      </c>
      <c r="R12">
        <v>1.7796974836083099</v>
      </c>
      <c r="S12">
        <v>0</v>
      </c>
      <c r="T12">
        <v>1.0579473656444569</v>
      </c>
      <c r="U12">
        <v>2.0729951993835232</v>
      </c>
      <c r="V12">
        <v>11.083232935454561</v>
      </c>
      <c r="W12">
        <v>554.28966041590752</v>
      </c>
      <c r="X12">
        <v>1423.076825351887</v>
      </c>
      <c r="Y12">
        <v>0.10441069424245469</v>
      </c>
      <c r="Z12">
        <v>5.3036149240611028</v>
      </c>
      <c r="AA12">
        <v>4.9614430930845907</v>
      </c>
      <c r="AB12">
        <v>54.108232814086193</v>
      </c>
      <c r="AC12">
        <v>0.49105320387279711</v>
      </c>
      <c r="AD12">
        <v>3.2044454870888961</v>
      </c>
      <c r="AE12">
        <v>6.0262107541956604</v>
      </c>
      <c r="AF12">
        <v>0.25611842385422717</v>
      </c>
      <c r="AG12">
        <v>6.6058167457579511E-4</v>
      </c>
      <c r="AH12">
        <v>10.67148035801933</v>
      </c>
      <c r="AI12">
        <v>0.59076400639802706</v>
      </c>
      <c r="AJ12">
        <v>589.39624133158873</v>
      </c>
      <c r="AK12">
        <v>0</v>
      </c>
      <c r="AL12">
        <v>3.7951934809285879</v>
      </c>
      <c r="AM12">
        <v>56.107999062473141</v>
      </c>
      <c r="AN12">
        <v>0</v>
      </c>
      <c r="AO12">
        <v>10.44060542464246</v>
      </c>
      <c r="AP12">
        <f>AME_2050!AP12</f>
        <v>6660.7112798640001</v>
      </c>
      <c r="AQ12">
        <f>AME_2050!AQ12</f>
        <v>1806.3513263519999</v>
      </c>
      <c r="AR12">
        <f>AME_2050!AR12</f>
        <v>0</v>
      </c>
      <c r="AS12">
        <f>AME_2050!AS12</f>
        <v>24571.907861048461</v>
      </c>
      <c r="AT12">
        <f>AME_2050!AT12</f>
        <v>39384.541988387493</v>
      </c>
      <c r="AU12">
        <f>AME_2050!AU12</f>
        <v>0</v>
      </c>
      <c r="AW12" s="64">
        <f>AW11</f>
        <v>7.3565998487878266E-3</v>
      </c>
    </row>
    <row r="13" spans="1:49" x14ac:dyDescent="0.25">
      <c r="A13" s="146"/>
      <c r="B13" s="1" t="s">
        <v>11</v>
      </c>
      <c r="C13" s="1" t="s">
        <v>11</v>
      </c>
      <c r="D13" s="1" t="s">
        <v>48</v>
      </c>
      <c r="E13">
        <v>195.77279393805861</v>
      </c>
      <c r="F13">
        <v>844.03850803509533</v>
      </c>
      <c r="G13">
        <v>11903.611222907481</v>
      </c>
      <c r="H13">
        <v>79.787849471445782</v>
      </c>
      <c r="I13">
        <v>76.723439189142013</v>
      </c>
      <c r="J13">
        <v>550.56640768307705</v>
      </c>
      <c r="K13">
        <v>0.77568165793129762</v>
      </c>
      <c r="L13">
        <v>605.27099609510879</v>
      </c>
      <c r="M13">
        <v>10556.28933230447</v>
      </c>
      <c r="N13">
        <v>94.702718955521348</v>
      </c>
      <c r="O13">
        <v>32.143296928227009</v>
      </c>
      <c r="P13">
        <v>4417.5636304092559</v>
      </c>
      <c r="Q13">
        <v>4118.5494465262309</v>
      </c>
      <c r="R13">
        <v>19.66683000655576</v>
      </c>
      <c r="S13">
        <v>0</v>
      </c>
      <c r="T13">
        <v>196.7322042968288</v>
      </c>
      <c r="U13">
        <v>17.258368266979971</v>
      </c>
      <c r="V13">
        <v>0</v>
      </c>
      <c r="W13">
        <v>1236.8308565011589</v>
      </c>
      <c r="X13">
        <v>224.09371520994529</v>
      </c>
      <c r="Y13">
        <v>5.5598808670422072E-2</v>
      </c>
      <c r="Z13">
        <v>77.681911788074146</v>
      </c>
      <c r="AA13">
        <v>15.157708126693921</v>
      </c>
      <c r="AB13">
        <v>38.056820620967038</v>
      </c>
      <c r="AC13">
        <v>1.7511179474491261</v>
      </c>
      <c r="AD13">
        <v>11.523476184008279</v>
      </c>
      <c r="AE13">
        <v>17.336916778766081</v>
      </c>
      <c r="AF13">
        <v>1.1685830196396879E-2</v>
      </c>
      <c r="AG13">
        <v>0</v>
      </c>
      <c r="AH13">
        <v>0.59640780867098109</v>
      </c>
      <c r="AI13">
        <v>3.2172419445859481</v>
      </c>
      <c r="AJ13">
        <v>529.45203374668085</v>
      </c>
      <c r="AK13">
        <v>0</v>
      </c>
      <c r="AL13">
        <v>3.4091532025113498</v>
      </c>
      <c r="AM13">
        <v>40.204082836665037</v>
      </c>
      <c r="AN13">
        <v>0</v>
      </c>
      <c r="AO13">
        <v>58.573713370570353</v>
      </c>
      <c r="AP13">
        <f>AME_2050!AP13</f>
        <v>2199.3977797158368</v>
      </c>
      <c r="AQ13">
        <f>AME_2050!AQ13</f>
        <v>39716.610154056929</v>
      </c>
      <c r="AR13">
        <f>AME_2050!AR13</f>
        <v>0</v>
      </c>
      <c r="AS13">
        <f>AME_2050!AS13</f>
        <v>24384.256399467231</v>
      </c>
      <c r="AT13">
        <f>AME_2050!AT13</f>
        <v>102267.669500617</v>
      </c>
      <c r="AU13">
        <f>AME_2050!AU13</f>
        <v>0</v>
      </c>
      <c r="AW13">
        <f>(K13+L13)/$AQ$119</f>
        <v>1.5424184512009921E-2</v>
      </c>
    </row>
    <row r="14" spans="1:49" x14ac:dyDescent="0.25">
      <c r="A14" s="146"/>
      <c r="B14" s="1" t="s">
        <v>12</v>
      </c>
      <c r="C14" s="1">
        <v>10</v>
      </c>
      <c r="D14" s="1" t="s">
        <v>49</v>
      </c>
      <c r="E14">
        <v>33.894720706475127</v>
      </c>
      <c r="F14">
        <v>4.2633861230139427</v>
      </c>
      <c r="G14">
        <v>1912.1885734689829</v>
      </c>
      <c r="H14">
        <v>0</v>
      </c>
      <c r="I14">
        <v>174.06841144519419</v>
      </c>
      <c r="J14">
        <v>10.559237071216041</v>
      </c>
      <c r="K14">
        <v>4.1501091610050988E-5</v>
      </c>
      <c r="L14">
        <v>14.258374579398859</v>
      </c>
      <c r="M14">
        <v>113.4702025785561</v>
      </c>
      <c r="N14">
        <v>817.62018124130327</v>
      </c>
      <c r="O14">
        <v>0.44159389185605558</v>
      </c>
      <c r="P14">
        <v>4962.7034077503458</v>
      </c>
      <c r="Q14">
        <v>1488.6687402011819</v>
      </c>
      <c r="R14">
        <v>0.81723351090076402</v>
      </c>
      <c r="S14">
        <v>0</v>
      </c>
      <c r="T14">
        <v>4.8515757973963472E-3</v>
      </c>
      <c r="U14">
        <v>0.14057582184851489</v>
      </c>
      <c r="V14">
        <v>5.0745464688067128E-2</v>
      </c>
      <c r="W14">
        <v>370.78236946496628</v>
      </c>
      <c r="X14">
        <v>0.2437577779313102</v>
      </c>
      <c r="Y14">
        <v>1.9372983269830949E-2</v>
      </c>
      <c r="Z14">
        <v>2.1613340300214192</v>
      </c>
      <c r="AA14">
        <v>0.22157788073121801</v>
      </c>
      <c r="AB14">
        <v>5.2968399996656172</v>
      </c>
      <c r="AC14">
        <v>2.0110431226872279E-2</v>
      </c>
      <c r="AD14">
        <v>0.16242184132230009</v>
      </c>
      <c r="AE14">
        <v>0.14339574387669929</v>
      </c>
      <c r="AF14">
        <v>6.9944668264826891E-5</v>
      </c>
      <c r="AG14">
        <v>0</v>
      </c>
      <c r="AH14">
        <v>2.2755156546843212E-3</v>
      </c>
      <c r="AI14">
        <v>3.7895248054240861E-2</v>
      </c>
      <c r="AJ14">
        <v>10.17608706922762</v>
      </c>
      <c r="AK14">
        <v>0</v>
      </c>
      <c r="AL14">
        <v>6.5524054964886294E-2</v>
      </c>
      <c r="AM14">
        <v>3.9574631349763682E-2</v>
      </c>
      <c r="AN14">
        <v>0</v>
      </c>
      <c r="AO14">
        <v>0.61838564410370966</v>
      </c>
      <c r="AP14">
        <f>AME_2050!AP14</f>
        <v>6.8053862331433779E-3</v>
      </c>
      <c r="AQ14">
        <f>AME_2050!AQ14</f>
        <v>0</v>
      </c>
      <c r="AR14">
        <f>AME_2050!AR14</f>
        <v>204.064426967895</v>
      </c>
      <c r="AS14">
        <f>AME_2050!AS14</f>
        <v>15697.630655736381</v>
      </c>
      <c r="AT14">
        <f>AME_2050!AT14</f>
        <v>25824.843157283391</v>
      </c>
      <c r="AU14">
        <f>AME_2050!AU14</f>
        <v>0</v>
      </c>
      <c r="AW14">
        <f t="shared" ref="AW14:AW47" si="1">(K14+L14)/$AQ$119</f>
        <v>3.6288366646918912E-4</v>
      </c>
    </row>
    <row r="15" spans="1:49" x14ac:dyDescent="0.25">
      <c r="A15" s="146"/>
      <c r="B15" s="1" t="s">
        <v>13</v>
      </c>
      <c r="C15" s="1">
        <v>11</v>
      </c>
      <c r="D15" s="1" t="s">
        <v>50</v>
      </c>
      <c r="E15">
        <v>3.1426146179942813E-2</v>
      </c>
      <c r="F15">
        <v>9.8872585542946005</v>
      </c>
      <c r="G15">
        <v>905.26544710311873</v>
      </c>
      <c r="H15">
        <v>12.398024239316671</v>
      </c>
      <c r="I15">
        <v>14.677815934256881</v>
      </c>
      <c r="J15">
        <v>21.80746572569581</v>
      </c>
      <c r="K15">
        <v>0</v>
      </c>
      <c r="L15">
        <v>61.281694216186587</v>
      </c>
      <c r="M15">
        <v>71.916258592353415</v>
      </c>
      <c r="N15">
        <v>37.741184908779417</v>
      </c>
      <c r="O15">
        <v>1287.561935656277</v>
      </c>
      <c r="P15">
        <v>2622.6050273606752</v>
      </c>
      <c r="Q15">
        <v>1044.1426327126901</v>
      </c>
      <c r="R15">
        <v>4.0485606436499477E-5</v>
      </c>
      <c r="S15">
        <v>0</v>
      </c>
      <c r="T15">
        <v>1.6054031240852551E-4</v>
      </c>
      <c r="U15">
        <v>3.3090381482552229</v>
      </c>
      <c r="V15">
        <v>3.2222997619819872E-2</v>
      </c>
      <c r="W15">
        <v>64.909474449683671</v>
      </c>
      <c r="X15">
        <v>0.13348624286049429</v>
      </c>
      <c r="Y15">
        <v>2.5077416605314541E-3</v>
      </c>
      <c r="Z15">
        <v>4.8506340327409676</v>
      </c>
      <c r="AA15">
        <v>0.95233343048893215</v>
      </c>
      <c r="AB15">
        <v>3.675979675106722</v>
      </c>
      <c r="AC15">
        <v>1.8170028490593431E-3</v>
      </c>
      <c r="AD15">
        <v>1.4356662428343551E-2</v>
      </c>
      <c r="AE15">
        <v>1.8420867487601481E-2</v>
      </c>
      <c r="AF15">
        <v>3.3243254180681408E-3</v>
      </c>
      <c r="AG15">
        <v>1.204928160953462E-6</v>
      </c>
      <c r="AH15">
        <v>7.5979377300287712E-2</v>
      </c>
      <c r="AI15">
        <v>3.490022676015486E-3</v>
      </c>
      <c r="AJ15">
        <v>7.4216143090204056E-3</v>
      </c>
      <c r="AK15">
        <v>0</v>
      </c>
      <c r="AL15">
        <v>4.7317150197375697E-5</v>
      </c>
      <c r="AM15">
        <v>1.377797701857038E-2</v>
      </c>
      <c r="AN15">
        <v>0</v>
      </c>
      <c r="AO15">
        <v>5.5277933544480462E-2</v>
      </c>
      <c r="AP15">
        <f>AME_2050!AP15</f>
        <v>1.107032014307811</v>
      </c>
      <c r="AQ15">
        <f>AME_2050!AQ15</f>
        <v>0</v>
      </c>
      <c r="AR15">
        <f>AME_2050!AR15</f>
        <v>209.92348101436912</v>
      </c>
      <c r="AS15">
        <f>AME_2050!AS15</f>
        <v>8231.5129254492913</v>
      </c>
      <c r="AT15">
        <f>AME_2050!AT15</f>
        <v>14609.91940167724</v>
      </c>
      <c r="AU15">
        <f>AME_2050!AU15</f>
        <v>0</v>
      </c>
      <c r="AW15">
        <f t="shared" si="1"/>
        <v>1.5596491054179228E-3</v>
      </c>
    </row>
    <row r="16" spans="1:49" x14ac:dyDescent="0.25">
      <c r="A16" s="146"/>
      <c r="B16" s="1" t="s">
        <v>14</v>
      </c>
      <c r="C16" s="1">
        <v>12</v>
      </c>
      <c r="D16" s="1" t="s">
        <v>51</v>
      </c>
      <c r="E16">
        <v>2427.9434405043121</v>
      </c>
      <c r="F16">
        <v>2410.9791958367582</v>
      </c>
      <c r="G16">
        <v>16207.16140978174</v>
      </c>
      <c r="H16">
        <v>353.37269352027249</v>
      </c>
      <c r="I16">
        <v>2003.0039723420789</v>
      </c>
      <c r="J16">
        <v>1766.465891857719</v>
      </c>
      <c r="K16">
        <v>10.80557693316266</v>
      </c>
      <c r="L16">
        <v>2683.1258174608638</v>
      </c>
      <c r="M16">
        <v>1625.593203396902</v>
      </c>
      <c r="N16">
        <v>1399.926699171773</v>
      </c>
      <c r="O16">
        <v>384.08780318417269</v>
      </c>
      <c r="P16">
        <v>53269.125780026639</v>
      </c>
      <c r="Q16">
        <v>32346.599370709511</v>
      </c>
      <c r="R16">
        <v>84.691608657666649</v>
      </c>
      <c r="S16">
        <v>0</v>
      </c>
      <c r="T16">
        <v>154.25029763499111</v>
      </c>
      <c r="U16">
        <v>67.137169065083384</v>
      </c>
      <c r="V16">
        <v>503.59625145958421</v>
      </c>
      <c r="W16">
        <v>9581.8171675694502</v>
      </c>
      <c r="X16">
        <v>6575.4102967813533</v>
      </c>
      <c r="Y16">
        <v>0.25791050659738712</v>
      </c>
      <c r="Z16">
        <v>152.9289563723126</v>
      </c>
      <c r="AA16">
        <v>41.675358304322948</v>
      </c>
      <c r="AB16">
        <v>220.4835412007042</v>
      </c>
      <c r="AC16">
        <v>1.272332989724609</v>
      </c>
      <c r="AD16">
        <v>10.81226687246188</v>
      </c>
      <c r="AE16">
        <v>11.71349793444136</v>
      </c>
      <c r="AF16">
        <v>0.27845506934814879</v>
      </c>
      <c r="AG16">
        <v>7.483112751920177E-4</v>
      </c>
      <c r="AH16">
        <v>14.98545106373165</v>
      </c>
      <c r="AI16">
        <v>2.4468710914023082</v>
      </c>
      <c r="AJ16">
        <v>333.45529956987451</v>
      </c>
      <c r="AK16">
        <v>0</v>
      </c>
      <c r="AL16">
        <v>2.1483577641417728</v>
      </c>
      <c r="AM16">
        <v>239.7473429675965</v>
      </c>
      <c r="AN16">
        <v>0</v>
      </c>
      <c r="AO16">
        <v>41.133202792869497</v>
      </c>
      <c r="AP16">
        <f>AME_2050!AP16</f>
        <v>23466.981511229169</v>
      </c>
      <c r="AQ16">
        <f>AME_2050!AQ16</f>
        <v>1206.5103399925999</v>
      </c>
      <c r="AR16">
        <f>AME_2050!AR16</f>
        <v>32111.595580947604</v>
      </c>
      <c r="AS16">
        <f>AME_2050!AS16</f>
        <v>216988.52112075489</v>
      </c>
      <c r="AT16">
        <f>AME_2050!AT16</f>
        <v>408702.0417916291</v>
      </c>
      <c r="AU16">
        <f>AME_2050!AU16</f>
        <v>0</v>
      </c>
      <c r="AW16">
        <f t="shared" si="1"/>
        <v>6.8561872237111202E-2</v>
      </c>
    </row>
    <row r="17" spans="1:49" x14ac:dyDescent="0.25">
      <c r="A17" s="146"/>
      <c r="B17" s="1" t="s">
        <v>15</v>
      </c>
      <c r="C17" s="1">
        <v>13</v>
      </c>
      <c r="D17" s="1" t="s">
        <v>52</v>
      </c>
      <c r="E17">
        <v>303.17769481055132</v>
      </c>
      <c r="F17">
        <v>258.02969635711293</v>
      </c>
      <c r="G17">
        <v>429.78731562166269</v>
      </c>
      <c r="H17">
        <v>9.1395978275028753</v>
      </c>
      <c r="I17">
        <v>91.865951108776571</v>
      </c>
      <c r="J17">
        <v>136.49916757250571</v>
      </c>
      <c r="K17">
        <v>1.6760506035264191</v>
      </c>
      <c r="L17">
        <v>220.33655734463301</v>
      </c>
      <c r="M17">
        <v>224.77051217445961</v>
      </c>
      <c r="N17">
        <v>143.8595704631536</v>
      </c>
      <c r="O17">
        <v>40.071603144846073</v>
      </c>
      <c r="P17">
        <v>2990.2542177803771</v>
      </c>
      <c r="Q17">
        <v>37424.048963720263</v>
      </c>
      <c r="R17">
        <v>7.3172278633035717</v>
      </c>
      <c r="S17">
        <v>0</v>
      </c>
      <c r="T17">
        <v>36.122615990520742</v>
      </c>
      <c r="U17">
        <v>57.602454391696668</v>
      </c>
      <c r="V17">
        <v>62.783041244415458</v>
      </c>
      <c r="W17">
        <v>10737.711500511839</v>
      </c>
      <c r="X17">
        <v>4845.2436862635077</v>
      </c>
      <c r="Y17">
        <v>0.2146287947205959</v>
      </c>
      <c r="Z17">
        <v>112.8799440430686</v>
      </c>
      <c r="AA17">
        <v>3.3994084674400891</v>
      </c>
      <c r="AB17">
        <v>695.75976833927643</v>
      </c>
      <c r="AC17">
        <v>0.49352179410089309</v>
      </c>
      <c r="AD17">
        <v>3.1469054093249911</v>
      </c>
      <c r="AE17">
        <v>10.948384370364931</v>
      </c>
      <c r="AF17">
        <v>3.73396718198418</v>
      </c>
      <c r="AG17">
        <v>2.6184904144522798E-2</v>
      </c>
      <c r="AH17">
        <v>66.814156774958889</v>
      </c>
      <c r="AI17">
        <v>1.0936888030827681</v>
      </c>
      <c r="AJ17">
        <v>19.549075713427261</v>
      </c>
      <c r="AK17">
        <v>0</v>
      </c>
      <c r="AL17">
        <v>9.1878662972425765E-2</v>
      </c>
      <c r="AM17">
        <v>272.48347689830848</v>
      </c>
      <c r="AN17">
        <v>0</v>
      </c>
      <c r="AO17">
        <v>12.93912217672152</v>
      </c>
      <c r="AP17">
        <f>AME_2050!AP17</f>
        <v>9095.3069962999998</v>
      </c>
      <c r="AQ17">
        <f>AME_2050!AQ17</f>
        <v>0</v>
      </c>
      <c r="AR17">
        <f>AME_2050!AR17</f>
        <v>261460.23239423669</v>
      </c>
      <c r="AS17">
        <f>AME_2050!AS17</f>
        <v>6194.5524148583081</v>
      </c>
      <c r="AT17">
        <f>AME_2050!AT17</f>
        <v>335973.96334252361</v>
      </c>
      <c r="AU17">
        <f>AME_2050!AU17</f>
        <v>0</v>
      </c>
      <c r="AW17">
        <f t="shared" si="1"/>
        <v>5.6503295120451701E-3</v>
      </c>
    </row>
    <row r="18" spans="1:49" x14ac:dyDescent="0.25">
      <c r="A18" s="146"/>
      <c r="B18" s="1" t="s">
        <v>16</v>
      </c>
      <c r="C18" s="1">
        <v>14</v>
      </c>
      <c r="D18" s="1" t="s">
        <v>53</v>
      </c>
      <c r="E18">
        <v>519.80484430314777</v>
      </c>
      <c r="F18">
        <v>905.14886680943005</v>
      </c>
      <c r="G18">
        <v>244.91850785100951</v>
      </c>
      <c r="H18">
        <v>28.77087444561943</v>
      </c>
      <c r="I18">
        <v>114.5185416627382</v>
      </c>
      <c r="J18">
        <v>168.60257761848689</v>
      </c>
      <c r="K18">
        <v>3.818277962960928</v>
      </c>
      <c r="L18">
        <v>174.17286427849129</v>
      </c>
      <c r="M18">
        <v>396.36311470304992</v>
      </c>
      <c r="N18">
        <v>83.35773824645193</v>
      </c>
      <c r="O18">
        <v>67.477361577843567</v>
      </c>
      <c r="P18">
        <v>1284.731255788915</v>
      </c>
      <c r="Q18">
        <v>371.59050989559711</v>
      </c>
      <c r="R18">
        <v>13371.196175618399</v>
      </c>
      <c r="S18">
        <v>0</v>
      </c>
      <c r="T18">
        <v>434.51367410165841</v>
      </c>
      <c r="U18">
        <v>13.93297305023709</v>
      </c>
      <c r="V18">
        <v>33.24558436054086</v>
      </c>
      <c r="W18">
        <v>2802.0861811735499</v>
      </c>
      <c r="X18">
        <v>3225.3483767833</v>
      </c>
      <c r="Y18">
        <v>2.6430647107352239</v>
      </c>
      <c r="Z18">
        <v>87.874060763290842</v>
      </c>
      <c r="AA18">
        <v>2.6898080922670409</v>
      </c>
      <c r="AB18">
        <v>57.292819837207652</v>
      </c>
      <c r="AC18">
        <v>1.266047687774615</v>
      </c>
      <c r="AD18">
        <v>3.303187348005721</v>
      </c>
      <c r="AE18">
        <v>9.2015667154600642</v>
      </c>
      <c r="AF18">
        <v>1.459961261604279</v>
      </c>
      <c r="AG18">
        <v>6.4586534498953851E-2</v>
      </c>
      <c r="AH18">
        <v>7.9641792813050696</v>
      </c>
      <c r="AI18">
        <v>2.3914676153320138</v>
      </c>
      <c r="AJ18">
        <v>106.40018155858751</v>
      </c>
      <c r="AK18">
        <v>0</v>
      </c>
      <c r="AL18">
        <v>0.68491830868700854</v>
      </c>
      <c r="AM18">
        <v>80.956544993879703</v>
      </c>
      <c r="AN18">
        <v>0</v>
      </c>
      <c r="AO18">
        <v>19.859183191176118</v>
      </c>
      <c r="AP18">
        <f>AME_2050!AP18</f>
        <v>16465.611852599999</v>
      </c>
      <c r="AQ18">
        <f>AME_2050!AQ18</f>
        <v>631.03218123869999</v>
      </c>
      <c r="AR18">
        <f>AME_2050!AR18</f>
        <v>442.74966025699973</v>
      </c>
      <c r="AS18">
        <f>AME_2050!AS18</f>
        <v>3101.6746578196639</v>
      </c>
      <c r="AT18">
        <f>AME_2050!AT18</f>
        <v>45268.718230046608</v>
      </c>
      <c r="AU18">
        <f>AME_2050!AU18</f>
        <v>0</v>
      </c>
      <c r="AW18">
        <f t="shared" si="1"/>
        <v>4.5299616683226523E-3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f>AME_2050!AP19</f>
        <v>0</v>
      </c>
      <c r="AQ19">
        <f>AME_2050!AQ19</f>
        <v>0</v>
      </c>
      <c r="AR19">
        <f>AME_2050!AR19</f>
        <v>0</v>
      </c>
      <c r="AS19">
        <f>AME_2050!AS19</f>
        <v>0</v>
      </c>
      <c r="AT19">
        <f>AME_2050!AT19</f>
        <v>0</v>
      </c>
      <c r="AU19">
        <f>AME_2050!AU19</f>
        <v>0</v>
      </c>
      <c r="AW19">
        <f t="shared" si="1"/>
        <v>0</v>
      </c>
    </row>
    <row r="20" spans="1:49" x14ac:dyDescent="0.25">
      <c r="A20" s="146"/>
      <c r="B20" s="1" t="s">
        <v>18</v>
      </c>
      <c r="C20" s="1">
        <v>16</v>
      </c>
      <c r="D20" s="1" t="s">
        <v>55</v>
      </c>
      <c r="E20">
        <v>1197.6547183639409</v>
      </c>
      <c r="F20">
        <v>2047.4638843895791</v>
      </c>
      <c r="G20">
        <v>474.49985478705781</v>
      </c>
      <c r="H20">
        <v>58.057265799173287</v>
      </c>
      <c r="I20">
        <v>323.33264434719808</v>
      </c>
      <c r="J20">
        <v>531.88605034094894</v>
      </c>
      <c r="K20">
        <v>7.4739835780644279</v>
      </c>
      <c r="L20">
        <v>277.24767162000188</v>
      </c>
      <c r="M20">
        <v>1002.134981801712</v>
      </c>
      <c r="N20">
        <v>194.24851500266141</v>
      </c>
      <c r="O20">
        <v>154.27461970559321</v>
      </c>
      <c r="P20">
        <v>2884.218904586035</v>
      </c>
      <c r="Q20">
        <v>1194.194836147022</v>
      </c>
      <c r="R20">
        <v>544.26513532231627</v>
      </c>
      <c r="S20">
        <v>0</v>
      </c>
      <c r="T20">
        <v>4588.4659715133603</v>
      </c>
      <c r="U20">
        <v>32.175108033606001</v>
      </c>
      <c r="V20">
        <v>126.5865339522018</v>
      </c>
      <c r="W20">
        <v>14505.86423647411</v>
      </c>
      <c r="X20">
        <v>10791.37424984612</v>
      </c>
      <c r="Y20">
        <v>7.1741129460156632</v>
      </c>
      <c r="Z20">
        <v>598.26081747321336</v>
      </c>
      <c r="AA20">
        <v>4.260563641007054</v>
      </c>
      <c r="AB20">
        <v>120.3411224583709</v>
      </c>
      <c r="AC20">
        <v>2.4162897274450268</v>
      </c>
      <c r="AD20">
        <v>6.3022239639858517</v>
      </c>
      <c r="AE20">
        <v>17.60150567002227</v>
      </c>
      <c r="AF20">
        <v>2.803361779352604</v>
      </c>
      <c r="AG20">
        <v>0.48233193802001362</v>
      </c>
      <c r="AH20">
        <v>15.44280339124791</v>
      </c>
      <c r="AI20">
        <v>4.5645217119439314</v>
      </c>
      <c r="AJ20">
        <v>254.90055585783799</v>
      </c>
      <c r="AK20">
        <v>0</v>
      </c>
      <c r="AL20">
        <v>1.6418241947813721</v>
      </c>
      <c r="AM20">
        <v>223.31987528988961</v>
      </c>
      <c r="AN20">
        <v>0</v>
      </c>
      <c r="AO20">
        <v>37.88450760389717</v>
      </c>
      <c r="AP20">
        <f>AME_2050!AP20</f>
        <v>22976.131216176</v>
      </c>
      <c r="AQ20">
        <f>AME_2050!AQ20</f>
        <v>12467.99357575065</v>
      </c>
      <c r="AR20">
        <f>AME_2050!AR20</f>
        <v>949.11315986499994</v>
      </c>
      <c r="AS20">
        <f>AME_2050!AS20</f>
        <v>11535.282340995431</v>
      </c>
      <c r="AT20">
        <f>AME_2050!AT20</f>
        <v>90161.335876044817</v>
      </c>
      <c r="AU20">
        <f>AME_2050!AU20</f>
        <v>0</v>
      </c>
      <c r="AW20">
        <f t="shared" si="1"/>
        <v>7.2463054506329465E-3</v>
      </c>
    </row>
    <row r="21" spans="1:49" x14ac:dyDescent="0.25">
      <c r="A21" s="146"/>
      <c r="B21" s="1" t="s">
        <v>19</v>
      </c>
      <c r="C21" s="1">
        <v>17</v>
      </c>
      <c r="D21" s="1" t="s">
        <v>56</v>
      </c>
      <c r="E21">
        <v>23.22251241902806</v>
      </c>
      <c r="F21">
        <v>32.408892371944162</v>
      </c>
      <c r="G21">
        <v>7.9457862574628448</v>
      </c>
      <c r="H21">
        <v>2.1938303928606309</v>
      </c>
      <c r="I21">
        <v>6.4787989296568878</v>
      </c>
      <c r="J21">
        <v>8.1823672169094728</v>
      </c>
      <c r="K21">
        <v>0.29056599677562422</v>
      </c>
      <c r="L21">
        <v>3.4535133753271419</v>
      </c>
      <c r="M21">
        <v>17.94779471432496</v>
      </c>
      <c r="N21">
        <v>3.868807131030644</v>
      </c>
      <c r="O21">
        <v>5.1206799000257099</v>
      </c>
      <c r="P21">
        <v>45.408425241121591</v>
      </c>
      <c r="Q21">
        <v>109.77104028739269</v>
      </c>
      <c r="R21">
        <v>1.925994534851722</v>
      </c>
      <c r="S21">
        <v>0</v>
      </c>
      <c r="T21">
        <v>7.079103216584743</v>
      </c>
      <c r="U21">
        <v>2328.7345689954232</v>
      </c>
      <c r="V21">
        <v>2.5350071454127638</v>
      </c>
      <c r="W21">
        <v>73.089997189303674</v>
      </c>
      <c r="X21">
        <v>13.23146148672919</v>
      </c>
      <c r="Y21">
        <v>0.19863222497522889</v>
      </c>
      <c r="Z21">
        <v>0.94051680190862308</v>
      </c>
      <c r="AA21">
        <v>5.3625091000285563E-2</v>
      </c>
      <c r="AB21">
        <v>4.0951576006723229</v>
      </c>
      <c r="AC21">
        <v>9.6384188148111977E-2</v>
      </c>
      <c r="AD21">
        <v>0.25100097159284179</v>
      </c>
      <c r="AE21">
        <v>0.7004079192251591</v>
      </c>
      <c r="AF21">
        <v>0.1112652511861156</v>
      </c>
      <c r="AG21">
        <v>0.38559672764948422</v>
      </c>
      <c r="AH21">
        <v>0.60284625105976908</v>
      </c>
      <c r="AI21">
        <v>0.18194327146661671</v>
      </c>
      <c r="AJ21">
        <v>3.4788977970109589</v>
      </c>
      <c r="AK21">
        <v>0</v>
      </c>
      <c r="AL21">
        <v>2.2333452613010601E-2</v>
      </c>
      <c r="AM21">
        <v>3.8902948700766262</v>
      </c>
      <c r="AN21">
        <v>0</v>
      </c>
      <c r="AO21">
        <v>1.511404843814818</v>
      </c>
      <c r="AP21">
        <f>AME_2050!AP21</f>
        <v>2253.8874826830001</v>
      </c>
      <c r="AQ21">
        <f>AME_2050!AQ21</f>
        <v>111.5140594166736</v>
      </c>
      <c r="AR21">
        <f>AME_2050!AR21</f>
        <v>134.8562902884731</v>
      </c>
      <c r="AS21">
        <f>AME_2050!AS21</f>
        <v>9456.762318541736</v>
      </c>
      <c r="AT21">
        <f>AME_2050!AT21</f>
        <v>14666.42960499445</v>
      </c>
      <c r="AU21">
        <f>AME_2050!AU21</f>
        <v>0</v>
      </c>
      <c r="AW21">
        <f t="shared" si="1"/>
        <v>9.5288652149753714E-5</v>
      </c>
    </row>
    <row r="22" spans="1:49" x14ac:dyDescent="0.25">
      <c r="A22" s="146"/>
      <c r="B22" s="1" t="s">
        <v>20</v>
      </c>
      <c r="C22" s="1">
        <v>18</v>
      </c>
      <c r="D22" s="1" t="s">
        <v>57</v>
      </c>
      <c r="E22">
        <v>15.00062862820594</v>
      </c>
      <c r="F22">
        <v>44.83873094890707</v>
      </c>
      <c r="G22">
        <v>18.40105220104962</v>
      </c>
      <c r="H22">
        <v>5.4827244569841014</v>
      </c>
      <c r="I22">
        <v>13.94063067758459</v>
      </c>
      <c r="J22">
        <v>18.43545315034147</v>
      </c>
      <c r="K22">
        <v>0.14687675016035939</v>
      </c>
      <c r="L22">
        <v>51.302479462834143</v>
      </c>
      <c r="M22">
        <v>67.757133138997219</v>
      </c>
      <c r="N22">
        <v>9.6360324977457434</v>
      </c>
      <c r="O22">
        <v>3.6240237374928959</v>
      </c>
      <c r="P22">
        <v>85.070179687833757</v>
      </c>
      <c r="Q22">
        <v>128.5831094377408</v>
      </c>
      <c r="R22">
        <v>8.3614887187629847</v>
      </c>
      <c r="S22">
        <v>0</v>
      </c>
      <c r="T22">
        <v>18.188235953129048</v>
      </c>
      <c r="U22">
        <v>14.449233538303931</v>
      </c>
      <c r="V22">
        <v>1944.8777878431611</v>
      </c>
      <c r="W22">
        <v>3323.8328706035059</v>
      </c>
      <c r="X22">
        <v>184.8351526886315</v>
      </c>
      <c r="Y22">
        <v>9.786179715377244E-2</v>
      </c>
      <c r="Z22">
        <v>28.192465340807178</v>
      </c>
      <c r="AA22">
        <v>0.7971304290529575</v>
      </c>
      <c r="AB22">
        <v>6.1652157797298308</v>
      </c>
      <c r="AC22">
        <v>4.2980191304472212E-2</v>
      </c>
      <c r="AD22">
        <v>0.1119439922211293</v>
      </c>
      <c r="AE22">
        <v>0.31237958912384889</v>
      </c>
      <c r="AF22">
        <v>4.9629047763671302E-2</v>
      </c>
      <c r="AG22">
        <v>2.1955984217613051E-3</v>
      </c>
      <c r="AH22">
        <v>0.26946700133795509</v>
      </c>
      <c r="AI22">
        <v>8.1146702091704853E-2</v>
      </c>
      <c r="AJ22">
        <v>2.510102204084085</v>
      </c>
      <c r="AK22">
        <v>0</v>
      </c>
      <c r="AL22">
        <v>1.6137465419310909E-2</v>
      </c>
      <c r="AM22">
        <v>3.1469663239269501</v>
      </c>
      <c r="AN22">
        <v>0</v>
      </c>
      <c r="AO22">
        <v>0.67394942898127985</v>
      </c>
      <c r="AP22">
        <f>AME_2050!AP22</f>
        <v>14148.8779543</v>
      </c>
      <c r="AQ22">
        <f>AME_2050!AQ22</f>
        <v>11.145917974334001</v>
      </c>
      <c r="AR22">
        <f>AME_2050!AR22</f>
        <v>5.4766167117399993</v>
      </c>
      <c r="AS22">
        <f>AME_2050!AS22</f>
        <v>11695.69629365336</v>
      </c>
      <c r="AT22">
        <f>AME_2050!AT22</f>
        <v>31860.43017765223</v>
      </c>
      <c r="AU22">
        <f>AME_2050!AU22</f>
        <v>0</v>
      </c>
      <c r="AW22">
        <f t="shared" si="1"/>
        <v>1.3094112918753155E-3</v>
      </c>
    </row>
    <row r="23" spans="1:49" x14ac:dyDescent="0.25">
      <c r="A23" s="146"/>
      <c r="B23" s="1" t="s">
        <v>21</v>
      </c>
      <c r="C23" s="1">
        <v>19</v>
      </c>
      <c r="D23" s="1" t="s">
        <v>58</v>
      </c>
      <c r="E23">
        <v>17406.40260892942</v>
      </c>
      <c r="F23">
        <v>44838.626508151727</v>
      </c>
      <c r="G23">
        <v>19691.000760948169</v>
      </c>
      <c r="H23">
        <v>2246.205185727199</v>
      </c>
      <c r="I23">
        <v>8951.2414064521799</v>
      </c>
      <c r="J23">
        <v>15724.270324486501</v>
      </c>
      <c r="K23">
        <v>170.6555004794962</v>
      </c>
      <c r="L23">
        <v>15755.87086812397</v>
      </c>
      <c r="M23">
        <v>22788.521396836091</v>
      </c>
      <c r="N23">
        <v>7958.6750080041838</v>
      </c>
      <c r="O23">
        <v>5333.8883909199239</v>
      </c>
      <c r="P23">
        <v>84253.360951182607</v>
      </c>
      <c r="Q23">
        <v>61459.718213768851</v>
      </c>
      <c r="R23">
        <v>8253.8677851718257</v>
      </c>
      <c r="S23">
        <v>0</v>
      </c>
      <c r="T23">
        <v>15762.81298824608</v>
      </c>
      <c r="U23">
        <v>3483.722026683995</v>
      </c>
      <c r="V23">
        <v>6747.0706732909384</v>
      </c>
      <c r="W23">
        <v>566158.92479496088</v>
      </c>
      <c r="X23">
        <v>83266.220855673222</v>
      </c>
      <c r="Y23">
        <v>49.9526478374936</v>
      </c>
      <c r="Z23">
        <v>10024.026319164719</v>
      </c>
      <c r="AA23">
        <v>244.58034211727221</v>
      </c>
      <c r="AB23">
        <v>3132.5006710245102</v>
      </c>
      <c r="AC23">
        <v>27.683784867158451</v>
      </c>
      <c r="AD23">
        <v>115.31715778780909</v>
      </c>
      <c r="AE23">
        <v>227.5296740308867</v>
      </c>
      <c r="AF23">
        <v>19.064871643877481</v>
      </c>
      <c r="AG23">
        <v>24.226797233772011</v>
      </c>
      <c r="AH23">
        <v>255.65105902434729</v>
      </c>
      <c r="AI23">
        <v>54.274684807000767</v>
      </c>
      <c r="AJ23">
        <v>7610.8849436803266</v>
      </c>
      <c r="AK23">
        <v>0</v>
      </c>
      <c r="AL23">
        <v>47.944269301089051</v>
      </c>
      <c r="AM23">
        <v>6725.3298489029039</v>
      </c>
      <c r="AN23">
        <v>0</v>
      </c>
      <c r="AO23">
        <v>699.0447600269332</v>
      </c>
      <c r="AP23">
        <f>AME_2050!AP23</f>
        <v>563064.58632407163</v>
      </c>
      <c r="AQ23">
        <f>AME_2050!AQ23</f>
        <v>109662.75064165</v>
      </c>
      <c r="AR23">
        <f>AME_2050!AR23</f>
        <v>126120.46524661691</v>
      </c>
      <c r="AS23">
        <f>AME_2050!AS23</f>
        <v>170479.28332432301</v>
      </c>
      <c r="AT23">
        <f>AME_2050!AT23</f>
        <v>1988836.153616149</v>
      </c>
      <c r="AU23">
        <f>AME_2050!AU23</f>
        <v>0</v>
      </c>
      <c r="AW23">
        <f t="shared" si="1"/>
        <v>0.40533788957561684</v>
      </c>
    </row>
    <row r="24" spans="1:49" x14ac:dyDescent="0.25">
      <c r="A24" s="146"/>
      <c r="B24" s="1" t="s">
        <v>22</v>
      </c>
      <c r="C24" s="1">
        <v>20</v>
      </c>
      <c r="D24" s="1" t="s">
        <v>59</v>
      </c>
      <c r="E24">
        <v>175.1030854991086</v>
      </c>
      <c r="F24">
        <v>312.86254109426369</v>
      </c>
      <c r="G24">
        <v>505.98183101624761</v>
      </c>
      <c r="H24">
        <v>45.748125377656208</v>
      </c>
      <c r="I24">
        <v>77.987413915301488</v>
      </c>
      <c r="J24">
        <v>72.115217239767432</v>
      </c>
      <c r="K24">
        <v>0.28687489819233553</v>
      </c>
      <c r="L24">
        <v>221.0768240290121</v>
      </c>
      <c r="M24">
        <v>217.7883332119651</v>
      </c>
      <c r="N24">
        <v>54.431215829805602</v>
      </c>
      <c r="O24">
        <v>34.853756933153029</v>
      </c>
      <c r="P24">
        <v>979.02734530791508</v>
      </c>
      <c r="Q24">
        <v>601.92006370239881</v>
      </c>
      <c r="R24">
        <v>218.4180154636926</v>
      </c>
      <c r="S24">
        <v>0</v>
      </c>
      <c r="T24">
        <v>167.62768093062289</v>
      </c>
      <c r="U24">
        <v>11.20833596434194</v>
      </c>
      <c r="V24">
        <v>318.34246955370361</v>
      </c>
      <c r="W24">
        <v>4016.240599311699</v>
      </c>
      <c r="X24">
        <v>5946.283653630886</v>
      </c>
      <c r="Y24">
        <v>0.20144578203608721</v>
      </c>
      <c r="Z24">
        <v>111.79203998576639</v>
      </c>
      <c r="AA24">
        <v>3.4273449644570739</v>
      </c>
      <c r="AB24">
        <v>50.045124771877553</v>
      </c>
      <c r="AC24">
        <v>2.9420935056818781E-2</v>
      </c>
      <c r="AD24">
        <v>0.18905312649043149</v>
      </c>
      <c r="AE24">
        <v>0.55163493717507917</v>
      </c>
      <c r="AF24">
        <v>0.31332267894380189</v>
      </c>
      <c r="AG24">
        <v>8.618432774912284E-4</v>
      </c>
      <c r="AH24">
        <v>4.2494227537610509</v>
      </c>
      <c r="AI24">
        <v>6.4089350099920811E-2</v>
      </c>
      <c r="AJ24">
        <v>172.72988610072451</v>
      </c>
      <c r="AK24">
        <v>0</v>
      </c>
      <c r="AL24">
        <v>1.1002247747369249</v>
      </c>
      <c r="AM24">
        <v>97.293256795095118</v>
      </c>
      <c r="AN24">
        <v>0</v>
      </c>
      <c r="AO24">
        <v>0.74229262030894716</v>
      </c>
      <c r="AP24">
        <f>AME_2050!AP24</f>
        <v>39659.945196227003</v>
      </c>
      <c r="AQ24">
        <f>AME_2050!AQ24</f>
        <v>609557.06690810004</v>
      </c>
      <c r="AR24">
        <f>AME_2050!AR24</f>
        <v>0</v>
      </c>
      <c r="AS24">
        <f>AME_2050!AS24</f>
        <v>4791.0361605187254</v>
      </c>
      <c r="AT24">
        <f>AME_2050!AT24</f>
        <v>668428.08106917539</v>
      </c>
      <c r="AU24">
        <f>AME_2050!AU24</f>
        <v>0</v>
      </c>
      <c r="AW24">
        <f t="shared" si="1"/>
        <v>5.6338144599243894E-3</v>
      </c>
    </row>
    <row r="25" spans="1:49" x14ac:dyDescent="0.25">
      <c r="A25" s="146"/>
      <c r="B25" s="1" t="s">
        <v>23</v>
      </c>
      <c r="C25" s="1">
        <v>21</v>
      </c>
      <c r="D25" s="1" t="s">
        <v>60</v>
      </c>
      <c r="E25">
        <v>0</v>
      </c>
      <c r="F25">
        <v>2.223549686125168</v>
      </c>
      <c r="G25">
        <v>2.587661374243011</v>
      </c>
      <c r="H25">
        <v>0.17944317053060099</v>
      </c>
      <c r="I25">
        <v>2.1793571594708609</v>
      </c>
      <c r="J25">
        <v>0</v>
      </c>
      <c r="K25">
        <v>4.9519457431303768E-4</v>
      </c>
      <c r="L25">
        <v>1.8333911723049628E-2</v>
      </c>
      <c r="M25">
        <v>0.22467153941161441</v>
      </c>
      <c r="N25">
        <v>0.47751290070052888</v>
      </c>
      <c r="O25">
        <v>1.433884907197738E-2</v>
      </c>
      <c r="P25">
        <v>3.605798626574312</v>
      </c>
      <c r="Q25">
        <v>10.394888038639831</v>
      </c>
      <c r="R25">
        <v>0</v>
      </c>
      <c r="S25">
        <v>0</v>
      </c>
      <c r="T25">
        <v>0</v>
      </c>
      <c r="U25">
        <v>0</v>
      </c>
      <c r="V25">
        <v>0</v>
      </c>
      <c r="W25">
        <v>0</v>
      </c>
      <c r="X25">
        <v>0</v>
      </c>
      <c r="Y25">
        <v>0</v>
      </c>
      <c r="Z25">
        <v>1.9892258803470359E-5</v>
      </c>
      <c r="AA25">
        <v>2.8491393428092528E-4</v>
      </c>
      <c r="AB25">
        <v>0</v>
      </c>
      <c r="AC25">
        <v>0</v>
      </c>
      <c r="AD25">
        <v>0</v>
      </c>
      <c r="AE25">
        <v>0</v>
      </c>
      <c r="AF25">
        <v>0</v>
      </c>
      <c r="AG25">
        <v>0</v>
      </c>
      <c r="AH25">
        <v>0</v>
      </c>
      <c r="AI25">
        <v>0</v>
      </c>
      <c r="AJ25">
        <v>0</v>
      </c>
      <c r="AK25">
        <v>0</v>
      </c>
      <c r="AL25">
        <v>0</v>
      </c>
      <c r="AM25">
        <v>0</v>
      </c>
      <c r="AN25">
        <v>0</v>
      </c>
      <c r="AO25">
        <v>0</v>
      </c>
      <c r="AP25">
        <f>AME_2050!AP25</f>
        <v>0</v>
      </c>
      <c r="AQ25">
        <f>AME_2050!AQ25</f>
        <v>0</v>
      </c>
      <c r="AR25">
        <f>AME_2050!AR25</f>
        <v>0</v>
      </c>
      <c r="AS25">
        <f>AME_2050!AS25</f>
        <v>14.63717262902489</v>
      </c>
      <c r="AT25">
        <f>AME_2050!AT25</f>
        <v>36.543527886283229</v>
      </c>
      <c r="AU25">
        <f>AME_2050!AU25</f>
        <v>0</v>
      </c>
      <c r="AW25">
        <f t="shared" si="1"/>
        <v>4.7920996911250361E-7</v>
      </c>
    </row>
    <row r="26" spans="1:49" x14ac:dyDescent="0.25">
      <c r="A26" s="146"/>
      <c r="B26" s="1" t="s">
        <v>24</v>
      </c>
      <c r="C26" s="1">
        <v>22</v>
      </c>
      <c r="D26" s="1" t="s">
        <v>61</v>
      </c>
      <c r="E26">
        <v>952.01000924368043</v>
      </c>
      <c r="F26">
        <v>153.31710515150701</v>
      </c>
      <c r="G26">
        <v>30.997427867939539</v>
      </c>
      <c r="H26">
        <v>6.281523759124747</v>
      </c>
      <c r="I26">
        <v>60.513544631931197</v>
      </c>
      <c r="J26">
        <v>41.406078417803933</v>
      </c>
      <c r="K26">
        <v>0.1056437174269983</v>
      </c>
      <c r="L26">
        <v>2.7317950670253071</v>
      </c>
      <c r="M26">
        <v>14.879800364219459</v>
      </c>
      <c r="N26">
        <v>0.47001493239780018</v>
      </c>
      <c r="O26">
        <v>1.075639024856758</v>
      </c>
      <c r="P26">
        <v>138.0674467494828</v>
      </c>
      <c r="Q26">
        <v>1377.532736273185</v>
      </c>
      <c r="R26">
        <v>525.13983269904077</v>
      </c>
      <c r="S26">
        <v>0</v>
      </c>
      <c r="T26">
        <v>1686.9460030625839</v>
      </c>
      <c r="U26">
        <v>46.92353575527207</v>
      </c>
      <c r="V26">
        <v>981.2145873706329</v>
      </c>
      <c r="W26">
        <v>2295.0888994870779</v>
      </c>
      <c r="X26">
        <v>532.60728853908222</v>
      </c>
      <c r="Y26">
        <v>0.1096902512535637</v>
      </c>
      <c r="Z26">
        <v>353.96067122188259</v>
      </c>
      <c r="AA26">
        <v>4.0155507822620548E-2</v>
      </c>
      <c r="AB26">
        <v>6.4822077522006412</v>
      </c>
      <c r="AC26">
        <v>3.7451935315687003E-2</v>
      </c>
      <c r="AD26">
        <v>11.076101546856259</v>
      </c>
      <c r="AE26">
        <v>0.23423930254321029</v>
      </c>
      <c r="AF26">
        <v>2.9987984451328449E-2</v>
      </c>
      <c r="AG26">
        <v>1.4212564909863709E-4</v>
      </c>
      <c r="AH26">
        <v>2.200175607959781</v>
      </c>
      <c r="AI26">
        <v>3.3078194453116168E-2</v>
      </c>
      <c r="AJ26">
        <v>58.693991904062571</v>
      </c>
      <c r="AK26">
        <v>0</v>
      </c>
      <c r="AL26">
        <v>0.36871568224472689</v>
      </c>
      <c r="AM26">
        <v>23.260881357983418</v>
      </c>
      <c r="AN26">
        <v>0</v>
      </c>
      <c r="AO26">
        <v>79.417409420040343</v>
      </c>
      <c r="AP26">
        <f>AME_2050!AP26</f>
        <v>12588.884931214532</v>
      </c>
      <c r="AQ26">
        <f>AME_2050!AQ26</f>
        <v>0</v>
      </c>
      <c r="AR26">
        <f>AME_2050!AR26</f>
        <v>0</v>
      </c>
      <c r="AS26">
        <f>AME_2050!AS26</f>
        <v>11585.30241527955</v>
      </c>
      <c r="AT26">
        <f>AME_2050!AT26</f>
        <v>33557.441158403068</v>
      </c>
      <c r="AU26">
        <f>AME_2050!AU26</f>
        <v>0</v>
      </c>
      <c r="AW26">
        <f t="shared" si="1"/>
        <v>7.2214205538074946E-5</v>
      </c>
    </row>
    <row r="27" spans="1:49" x14ac:dyDescent="0.25">
      <c r="A27" s="146"/>
      <c r="B27" s="1" t="s">
        <v>25</v>
      </c>
      <c r="C27" s="1">
        <v>23</v>
      </c>
      <c r="D27" s="1" t="s">
        <v>62</v>
      </c>
      <c r="E27">
        <v>40.209821016216267</v>
      </c>
      <c r="F27">
        <v>9.0757959819370591</v>
      </c>
      <c r="G27">
        <v>1.9003467289384821</v>
      </c>
      <c r="H27">
        <v>3.2129926487455621E-2</v>
      </c>
      <c r="I27">
        <v>0.80850552648573293</v>
      </c>
      <c r="J27">
        <v>0</v>
      </c>
      <c r="K27">
        <v>0</v>
      </c>
      <c r="L27">
        <v>9.1312826256528853E-2</v>
      </c>
      <c r="M27">
        <v>0.29274372040870378</v>
      </c>
      <c r="N27">
        <v>5.5256430747774241E-2</v>
      </c>
      <c r="O27">
        <v>0.14658974049272591</v>
      </c>
      <c r="P27">
        <v>9.4343433641502283</v>
      </c>
      <c r="Q27">
        <v>90.432217308074087</v>
      </c>
      <c r="R27">
        <v>0</v>
      </c>
      <c r="S27">
        <v>0</v>
      </c>
      <c r="T27">
        <v>0</v>
      </c>
      <c r="U27">
        <v>4.1185177446995409</v>
      </c>
      <c r="V27">
        <v>0</v>
      </c>
      <c r="W27">
        <v>0</v>
      </c>
      <c r="X27">
        <v>0</v>
      </c>
      <c r="Y27">
        <v>2.6373465136189683E-4</v>
      </c>
      <c r="Z27">
        <v>1.9010731456781949E-2</v>
      </c>
      <c r="AA27">
        <v>1.378525093627159E-3</v>
      </c>
      <c r="AB27">
        <v>6.4161047366106674</v>
      </c>
      <c r="AC27">
        <v>3.172019983475354E-3</v>
      </c>
      <c r="AD27">
        <v>0</v>
      </c>
      <c r="AE27">
        <v>0.1911891903631886</v>
      </c>
      <c r="AF27">
        <v>3.2867703011557739E-2</v>
      </c>
      <c r="AG27">
        <v>0</v>
      </c>
      <c r="AH27">
        <v>2.571081353146524</v>
      </c>
      <c r="AI27">
        <v>1.7487757796018879E-2</v>
      </c>
      <c r="AJ27">
        <v>3.328289255357002</v>
      </c>
      <c r="AK27">
        <v>0</v>
      </c>
      <c r="AL27">
        <v>2.143271371087185E-2</v>
      </c>
      <c r="AM27">
        <v>0</v>
      </c>
      <c r="AN27">
        <v>0</v>
      </c>
      <c r="AO27">
        <v>0.2169058947487256</v>
      </c>
      <c r="AP27">
        <f>AME_2050!AP27</f>
        <v>225.58770793299999</v>
      </c>
      <c r="AQ27">
        <f>AME_2050!AQ27</f>
        <v>0</v>
      </c>
      <c r="AR27">
        <f>AME_2050!AR27</f>
        <v>0</v>
      </c>
      <c r="AS27">
        <f>AME_2050!AS27</f>
        <v>0</v>
      </c>
      <c r="AT27">
        <f>AME_2050!AT27</f>
        <v>395.00447186382439</v>
      </c>
      <c r="AU27">
        <f>AME_2050!AU27</f>
        <v>0</v>
      </c>
      <c r="AW27">
        <f t="shared" si="1"/>
        <v>2.323956111294334E-6</v>
      </c>
    </row>
    <row r="28" spans="1:49" x14ac:dyDescent="0.25">
      <c r="A28" s="146"/>
      <c r="B28" s="1" t="s">
        <v>26</v>
      </c>
      <c r="C28" s="1">
        <v>24</v>
      </c>
      <c r="D28" s="1" t="s">
        <v>63</v>
      </c>
      <c r="E28">
        <v>678.24431497557748</v>
      </c>
      <c r="F28">
        <v>1660.7354012166941</v>
      </c>
      <c r="G28">
        <v>551.06222385893011</v>
      </c>
      <c r="H28">
        <v>50.610307587071667</v>
      </c>
      <c r="I28">
        <v>407.67830938203662</v>
      </c>
      <c r="J28">
        <v>591.77563785318932</v>
      </c>
      <c r="K28">
        <v>4.253452043806317</v>
      </c>
      <c r="L28">
        <v>1282.633950094385</v>
      </c>
      <c r="M28">
        <v>1313.7107238110491</v>
      </c>
      <c r="N28">
        <v>1020.140875327652</v>
      </c>
      <c r="O28">
        <v>409.42826592743728</v>
      </c>
      <c r="P28">
        <v>1741.1259854260809</v>
      </c>
      <c r="Q28">
        <v>1071.8974340039331</v>
      </c>
      <c r="R28">
        <v>146.91211215663461</v>
      </c>
      <c r="S28">
        <v>0</v>
      </c>
      <c r="T28">
        <v>443.87838463271618</v>
      </c>
      <c r="U28">
        <v>0</v>
      </c>
      <c r="V28">
        <v>6.1953347407552348</v>
      </c>
      <c r="W28">
        <v>7302.9205719619094</v>
      </c>
      <c r="X28">
        <v>3700.1738529048962</v>
      </c>
      <c r="Y28">
        <v>7.1982574586778735E-4</v>
      </c>
      <c r="Z28">
        <v>482.81307022325069</v>
      </c>
      <c r="AA28">
        <v>19.916006575295881</v>
      </c>
      <c r="AB28">
        <v>10259.427489937299</v>
      </c>
      <c r="AC28">
        <v>6.9214305214150866E-4</v>
      </c>
      <c r="AD28">
        <v>2.3623229102018432E-3</v>
      </c>
      <c r="AE28">
        <v>5.7934279440026472E-3</v>
      </c>
      <c r="AF28">
        <v>9.6293825824843391E-4</v>
      </c>
      <c r="AG28">
        <v>3.9819572250628857E-6</v>
      </c>
      <c r="AH28">
        <v>5.54223197735354E-2</v>
      </c>
      <c r="AI28">
        <v>2.5154393704163581E-3</v>
      </c>
      <c r="AJ28">
        <v>0.15597573798704781</v>
      </c>
      <c r="AK28">
        <v>0</v>
      </c>
      <c r="AL28">
        <v>1.4865240164037539E-3</v>
      </c>
      <c r="AM28">
        <v>327.13061656095459</v>
      </c>
      <c r="AN28">
        <v>0</v>
      </c>
      <c r="AO28">
        <v>2.2743608176230001E-3</v>
      </c>
      <c r="AP28">
        <f>AME_2050!AP28</f>
        <v>23239.87622954711</v>
      </c>
      <c r="AQ28">
        <f>AME_2050!AQ28</f>
        <v>0</v>
      </c>
      <c r="AR28">
        <f>AME_2050!AR28</f>
        <v>0</v>
      </c>
      <c r="AS28">
        <f>AME_2050!AS28</f>
        <v>1373.3839158690671</v>
      </c>
      <c r="AT28">
        <f>AME_2050!AT28</f>
        <v>58086.152675639583</v>
      </c>
      <c r="AU28">
        <f>AME_2050!AU28</f>
        <v>0</v>
      </c>
      <c r="AW28">
        <f t="shared" si="1"/>
        <v>3.2751914110564578E-2</v>
      </c>
    </row>
    <row r="29" spans="1:49" x14ac:dyDescent="0.25">
      <c r="A29" s="146"/>
      <c r="B29" s="1" t="s">
        <v>27</v>
      </c>
      <c r="C29" s="1">
        <v>25</v>
      </c>
      <c r="D29" s="1" t="s">
        <v>64</v>
      </c>
      <c r="E29">
        <v>4.2479013730472177</v>
      </c>
      <c r="F29">
        <v>6.9808580297032856</v>
      </c>
      <c r="G29">
        <v>2.09204053616283</v>
      </c>
      <c r="H29">
        <v>0.2447908821974914</v>
      </c>
      <c r="I29">
        <v>1.846135462328792</v>
      </c>
      <c r="J29">
        <v>3.0931934753190862</v>
      </c>
      <c r="K29">
        <v>1.9204786500939281E-2</v>
      </c>
      <c r="L29">
        <v>3.328465975486631</v>
      </c>
      <c r="M29">
        <v>5.8249435627146546</v>
      </c>
      <c r="N29">
        <v>4.4133180251775412</v>
      </c>
      <c r="O29">
        <v>1.511796546732354</v>
      </c>
      <c r="P29">
        <v>6.8966458645511786</v>
      </c>
      <c r="Q29">
        <v>3.2117193618276101</v>
      </c>
      <c r="R29">
        <v>0.71266801549818004</v>
      </c>
      <c r="S29">
        <v>0</v>
      </c>
      <c r="T29">
        <v>2.1231509810058391</v>
      </c>
      <c r="U29">
        <v>0</v>
      </c>
      <c r="V29">
        <v>0</v>
      </c>
      <c r="W29">
        <v>21.82383021890011</v>
      </c>
      <c r="X29">
        <v>7.6933226571376707</v>
      </c>
      <c r="Y29">
        <v>0</v>
      </c>
      <c r="Z29">
        <v>0.67372132387820294</v>
      </c>
      <c r="AA29">
        <v>5.1689742384723583E-2</v>
      </c>
      <c r="AB29">
        <v>63.162095955671717</v>
      </c>
      <c r="AC29">
        <v>1.4928633016140211E-6</v>
      </c>
      <c r="AD29">
        <v>5.0945229852579808E-6</v>
      </c>
      <c r="AE29">
        <v>1.247142272910874E-5</v>
      </c>
      <c r="AF29">
        <v>2.0981883612772971E-6</v>
      </c>
      <c r="AG29">
        <v>0</v>
      </c>
      <c r="AH29">
        <v>1.189286510822601E-4</v>
      </c>
      <c r="AI29">
        <v>5.3073369063531041E-6</v>
      </c>
      <c r="AJ29">
        <v>2.7202736960888261E-4</v>
      </c>
      <c r="AK29">
        <v>0</v>
      </c>
      <c r="AL29">
        <v>3.222994951649027E-6</v>
      </c>
      <c r="AM29">
        <v>0.974353704116664</v>
      </c>
      <c r="AN29">
        <v>0</v>
      </c>
      <c r="AO29">
        <v>4.9408044896789247E-6</v>
      </c>
      <c r="AP29">
        <f>AME_2050!AP29</f>
        <v>157.95861850159574</v>
      </c>
      <c r="AQ29">
        <f>AME_2050!AQ29</f>
        <v>0</v>
      </c>
      <c r="AR29">
        <f>AME_2050!AR29</f>
        <v>0</v>
      </c>
      <c r="AS29">
        <f>AME_2050!AS29</f>
        <v>55.64278991338022</v>
      </c>
      <c r="AT29">
        <f>AME_2050!AT29</f>
        <v>354.52768047947308</v>
      </c>
      <c r="AU29">
        <f>AME_2050!AU29</f>
        <v>0</v>
      </c>
      <c r="AW29">
        <f t="shared" si="1"/>
        <v>8.5199859043527483E-5</v>
      </c>
    </row>
    <row r="30" spans="1:49" x14ac:dyDescent="0.25">
      <c r="A30" s="146"/>
      <c r="B30" s="1" t="s">
        <v>28</v>
      </c>
      <c r="C30" s="1">
        <v>26</v>
      </c>
      <c r="D30" s="1" t="s">
        <v>65</v>
      </c>
      <c r="E30">
        <v>23.56229722717794</v>
      </c>
      <c r="F30">
        <v>53.436583800489103</v>
      </c>
      <c r="G30">
        <v>18.198056083014141</v>
      </c>
      <c r="H30">
        <v>2.138713891739862</v>
      </c>
      <c r="I30">
        <v>16.100050153324059</v>
      </c>
      <c r="J30">
        <v>27.224561646502931</v>
      </c>
      <c r="K30">
        <v>0.17932190933763001</v>
      </c>
      <c r="L30">
        <v>75.541747038854282</v>
      </c>
      <c r="M30">
        <v>66.447214449059814</v>
      </c>
      <c r="N30">
        <v>38.444599060560179</v>
      </c>
      <c r="O30">
        <v>13.25376359344151</v>
      </c>
      <c r="P30">
        <v>60.044376266639773</v>
      </c>
      <c r="Q30">
        <v>62.762686751765443</v>
      </c>
      <c r="R30">
        <v>6.2104896891561321</v>
      </c>
      <c r="S30">
        <v>0</v>
      </c>
      <c r="T30">
        <v>18.48718863984886</v>
      </c>
      <c r="U30">
        <v>0</v>
      </c>
      <c r="V30">
        <v>0</v>
      </c>
      <c r="W30">
        <v>247.47641563601121</v>
      </c>
      <c r="X30">
        <v>121.37774987100811</v>
      </c>
      <c r="Y30">
        <v>0</v>
      </c>
      <c r="Z30">
        <v>5.9133424290686039</v>
      </c>
      <c r="AA30">
        <v>1.173293788598011</v>
      </c>
      <c r="AB30">
        <v>401.42196196356451</v>
      </c>
      <c r="AC30">
        <v>2.6991203708184222E-5</v>
      </c>
      <c r="AD30">
        <v>9.2123218931547586E-5</v>
      </c>
      <c r="AE30">
        <v>2.2594908589017529E-4</v>
      </c>
      <c r="AF30">
        <v>3.7529135332280538E-5</v>
      </c>
      <c r="AG30">
        <v>0</v>
      </c>
      <c r="AH30">
        <v>2.1619161757625402E-3</v>
      </c>
      <c r="AI30">
        <v>9.8133802921289315E-5</v>
      </c>
      <c r="AJ30">
        <v>5.6970771544125349E-3</v>
      </c>
      <c r="AK30">
        <v>0</v>
      </c>
      <c r="AL30">
        <v>5.7951873406445883E-5</v>
      </c>
      <c r="AM30">
        <v>9.3558272018059903</v>
      </c>
      <c r="AN30">
        <v>0</v>
      </c>
      <c r="AO30">
        <v>8.8655474709472914E-5</v>
      </c>
      <c r="AP30">
        <f>AME_2050!AP30</f>
        <v>885.78565774185415</v>
      </c>
      <c r="AQ30">
        <f>AME_2050!AQ30</f>
        <v>0</v>
      </c>
      <c r="AR30">
        <f>AME_2050!AR30</f>
        <v>0</v>
      </c>
      <c r="AS30">
        <f>AME_2050!AS30</f>
        <v>222.00291020112419</v>
      </c>
      <c r="AT30">
        <f>AME_2050!AT30</f>
        <v>2376.547295361072</v>
      </c>
      <c r="AU30">
        <f>AME_2050!AU30</f>
        <v>0</v>
      </c>
      <c r="AW30">
        <f t="shared" si="1"/>
        <v>1.9271382581185653E-3</v>
      </c>
    </row>
    <row r="31" spans="1:49" x14ac:dyDescent="0.25">
      <c r="A31" s="146"/>
      <c r="B31" s="1" t="s">
        <v>29</v>
      </c>
      <c r="C31" s="1">
        <v>27</v>
      </c>
      <c r="D31" s="1" t="s">
        <v>66</v>
      </c>
      <c r="E31">
        <v>11.440741183791699</v>
      </c>
      <c r="F31">
        <v>25.970698848981051</v>
      </c>
      <c r="G31">
        <v>8.8474641944716623</v>
      </c>
      <c r="H31">
        <v>1.0362806535501869</v>
      </c>
      <c r="I31">
        <v>7.8186769856815896</v>
      </c>
      <c r="J31">
        <v>13.1170261035014</v>
      </c>
      <c r="K31">
        <v>8.123851302478767E-2</v>
      </c>
      <c r="L31">
        <v>14.11152571524703</v>
      </c>
      <c r="M31">
        <v>24.678987631117931</v>
      </c>
      <c r="N31">
        <v>18.660646198469038</v>
      </c>
      <c r="O31">
        <v>6.424708181740538</v>
      </c>
      <c r="P31">
        <v>29.166889803289571</v>
      </c>
      <c r="Q31">
        <v>58.981805411504972</v>
      </c>
      <c r="R31">
        <v>3.0108590666602741</v>
      </c>
      <c r="S31">
        <v>0</v>
      </c>
      <c r="T31">
        <v>8.9706303235975575</v>
      </c>
      <c r="U31">
        <v>0</v>
      </c>
      <c r="V31">
        <v>0</v>
      </c>
      <c r="W31">
        <v>179.1812095514679</v>
      </c>
      <c r="X31">
        <v>32.546187301682473</v>
      </c>
      <c r="Y31">
        <v>0</v>
      </c>
      <c r="Z31">
        <v>2.84280628885094</v>
      </c>
      <c r="AA31">
        <v>0.21914677197110699</v>
      </c>
      <c r="AB31">
        <v>377.12991177913312</v>
      </c>
      <c r="AC31">
        <v>6.3104949912810228E-6</v>
      </c>
      <c r="AD31">
        <v>2.153539823223631E-5</v>
      </c>
      <c r="AE31">
        <v>5.2728316873850707E-5</v>
      </c>
      <c r="AF31">
        <v>8.860277427673758E-6</v>
      </c>
      <c r="AG31">
        <v>0</v>
      </c>
      <c r="AH31">
        <v>5.02982432303862E-4</v>
      </c>
      <c r="AI31">
        <v>2.245133184108033E-5</v>
      </c>
      <c r="AJ31">
        <v>8.334566237802158E-3</v>
      </c>
      <c r="AK31">
        <v>0</v>
      </c>
      <c r="AL31">
        <v>1.361686076900131E-5</v>
      </c>
      <c r="AM31">
        <v>4.3660029277098493</v>
      </c>
      <c r="AN31">
        <v>0</v>
      </c>
      <c r="AO31">
        <v>2.0870381164820981E-5</v>
      </c>
      <c r="AP31">
        <f>AME_2050!AP31</f>
        <v>855.82395377402599</v>
      </c>
      <c r="AQ31">
        <f>AME_2050!AQ31</f>
        <v>0</v>
      </c>
      <c r="AR31">
        <f>AME_2050!AR31</f>
        <v>0</v>
      </c>
      <c r="AS31">
        <f>AME_2050!AS31</f>
        <v>149.3693823535323</v>
      </c>
      <c r="AT31">
        <f>AME_2050!AT31</f>
        <v>1833.8057634847339</v>
      </c>
      <c r="AU31">
        <f>AME_2050!AU31</f>
        <v>0</v>
      </c>
      <c r="AW31">
        <f t="shared" si="1"/>
        <v>3.6121279470411303E-4</v>
      </c>
    </row>
    <row r="32" spans="1:49" x14ac:dyDescent="0.25">
      <c r="A32" s="146"/>
      <c r="B32" s="1" t="s">
        <v>30</v>
      </c>
      <c r="C32" s="1">
        <v>28</v>
      </c>
      <c r="D32" s="1" t="s">
        <v>67</v>
      </c>
      <c r="E32">
        <v>12.025453705204381</v>
      </c>
      <c r="F32">
        <v>27.22167752192545</v>
      </c>
      <c r="G32">
        <v>9.2596769736361892</v>
      </c>
      <c r="H32">
        <v>1.102735460046343</v>
      </c>
      <c r="I32">
        <v>8.2255874285250332</v>
      </c>
      <c r="J32">
        <v>13.787724004260401</v>
      </c>
      <c r="K32">
        <v>9.639608967625668E-2</v>
      </c>
      <c r="L32">
        <v>14.77197270390616</v>
      </c>
      <c r="M32">
        <v>16.72629973051237</v>
      </c>
      <c r="N32">
        <v>19.690317543426868</v>
      </c>
      <c r="O32">
        <v>6.7940968804411472</v>
      </c>
      <c r="P32">
        <v>30.61613736122656</v>
      </c>
      <c r="Q32">
        <v>14.21265997558584</v>
      </c>
      <c r="R32">
        <v>3.170266683032406</v>
      </c>
      <c r="S32">
        <v>0</v>
      </c>
      <c r="T32">
        <v>9.4231229742866809</v>
      </c>
      <c r="U32">
        <v>0</v>
      </c>
      <c r="V32">
        <v>0</v>
      </c>
      <c r="W32">
        <v>78.74149410006784</v>
      </c>
      <c r="X32">
        <v>34.136174818669957</v>
      </c>
      <c r="Y32">
        <v>0</v>
      </c>
      <c r="Z32">
        <v>3.018512166619661</v>
      </c>
      <c r="AA32">
        <v>0.22940282478158061</v>
      </c>
      <c r="AB32">
        <v>47.022365418422837</v>
      </c>
      <c r="AC32">
        <v>6.6245036622636202E-6</v>
      </c>
      <c r="AD32">
        <v>2.2606907521707529E-5</v>
      </c>
      <c r="AE32">
        <v>5.5349069551975549E-5</v>
      </c>
      <c r="AF32">
        <v>9.3037875505944195E-6</v>
      </c>
      <c r="AG32">
        <v>0</v>
      </c>
      <c r="AH32">
        <v>5.2793536232313622E-4</v>
      </c>
      <c r="AI32">
        <v>2.3563646182353761E-5</v>
      </c>
      <c r="AJ32">
        <v>4.8588827547967773E-3</v>
      </c>
      <c r="AK32">
        <v>0</v>
      </c>
      <c r="AL32">
        <v>1.4296501518694951E-5</v>
      </c>
      <c r="AM32">
        <v>4.4174375140084887</v>
      </c>
      <c r="AN32">
        <v>0</v>
      </c>
      <c r="AO32">
        <v>2.191324582713439E-5</v>
      </c>
      <c r="AP32">
        <f>AME_2050!AP32</f>
        <v>100.5120392558173</v>
      </c>
      <c r="AQ32">
        <f>AME_2050!AQ32</f>
        <v>0</v>
      </c>
      <c r="AR32">
        <f>AME_2050!AR32</f>
        <v>0</v>
      </c>
      <c r="AS32">
        <f>AME_2050!AS32</f>
        <v>11.564099161864579</v>
      </c>
      <c r="AT32">
        <f>AME_2050!AT32</f>
        <v>466.7711907717233</v>
      </c>
      <c r="AU32">
        <f>AME_2050!AU32</f>
        <v>0</v>
      </c>
      <c r="AW32">
        <f t="shared" si="1"/>
        <v>3.7840726149195551E-4</v>
      </c>
    </row>
    <row r="33" spans="1:49" x14ac:dyDescent="0.25">
      <c r="A33" s="146"/>
      <c r="B33" s="1" t="s">
        <v>31</v>
      </c>
      <c r="C33" s="1">
        <v>29</v>
      </c>
      <c r="D33" s="1" t="s">
        <v>68</v>
      </c>
      <c r="E33">
        <v>2.072168690859622</v>
      </c>
      <c r="F33">
        <v>2.6053447022073319</v>
      </c>
      <c r="G33">
        <v>1.5964815804578349</v>
      </c>
      <c r="H33">
        <v>0.19145808900203051</v>
      </c>
      <c r="I33">
        <v>1.4216588708199509</v>
      </c>
      <c r="J33">
        <v>2.3610571683527022</v>
      </c>
      <c r="K33">
        <v>1.592604039764672E-2</v>
      </c>
      <c r="L33">
        <v>1.357308977596997E-4</v>
      </c>
      <c r="M33">
        <v>1.9394826936852949</v>
      </c>
      <c r="N33">
        <v>3.4061425534655339</v>
      </c>
      <c r="O33">
        <v>1.1763606398316351</v>
      </c>
      <c r="P33">
        <v>5.2827701888305878</v>
      </c>
      <c r="Q33">
        <v>1.2726483069096361E-3</v>
      </c>
      <c r="R33">
        <v>0.54698239232576773</v>
      </c>
      <c r="S33">
        <v>0</v>
      </c>
      <c r="T33">
        <v>1.6249000989281921</v>
      </c>
      <c r="U33">
        <v>0</v>
      </c>
      <c r="V33">
        <v>0</v>
      </c>
      <c r="W33">
        <v>8.7285764541652675</v>
      </c>
      <c r="X33">
        <v>1.438711468315981</v>
      </c>
      <c r="Y33">
        <v>0</v>
      </c>
      <c r="Z33">
        <v>0.52068510932816037</v>
      </c>
      <c r="AA33">
        <v>1.5901305910829321E-6</v>
      </c>
      <c r="AB33">
        <v>0</v>
      </c>
      <c r="AC33">
        <v>0</v>
      </c>
      <c r="AD33">
        <v>0</v>
      </c>
      <c r="AE33">
        <v>0</v>
      </c>
      <c r="AF33">
        <v>0</v>
      </c>
      <c r="AG33">
        <v>0</v>
      </c>
      <c r="AH33">
        <v>0</v>
      </c>
      <c r="AI33">
        <v>0</v>
      </c>
      <c r="AJ33">
        <v>1.0899939217280041E-3</v>
      </c>
      <c r="AK33">
        <v>0</v>
      </c>
      <c r="AL33">
        <v>0</v>
      </c>
      <c r="AM33">
        <v>0.69921093958247915</v>
      </c>
      <c r="AN33">
        <v>0</v>
      </c>
      <c r="AO33">
        <v>0</v>
      </c>
      <c r="AP33">
        <f>AME_2050!AP33</f>
        <v>0</v>
      </c>
      <c r="AQ33">
        <f>AME_2050!AQ33</f>
        <v>0</v>
      </c>
      <c r="AR33">
        <f>AME_2050!AR33</f>
        <v>0</v>
      </c>
      <c r="AS33">
        <f>AME_2050!AS33</f>
        <v>4.585592259332813E-2</v>
      </c>
      <c r="AT33">
        <f>AME_2050!AT33</f>
        <v>35.676273566406337</v>
      </c>
      <c r="AU33">
        <f>AME_2050!AU33</f>
        <v>0</v>
      </c>
      <c r="AW33">
        <f t="shared" si="1"/>
        <v>4.0877993914357455E-7</v>
      </c>
    </row>
    <row r="34" spans="1:49" x14ac:dyDescent="0.25">
      <c r="A34" s="146"/>
      <c r="B34" s="1" t="s">
        <v>32</v>
      </c>
      <c r="C34" s="1">
        <v>30</v>
      </c>
      <c r="D34" s="1" t="s">
        <v>69</v>
      </c>
      <c r="E34">
        <v>40.56669058697495</v>
      </c>
      <c r="F34">
        <v>125.21503293629991</v>
      </c>
      <c r="G34">
        <v>31.290027581585239</v>
      </c>
      <c r="H34">
        <v>3.6703845890524249</v>
      </c>
      <c r="I34">
        <v>27.63461831334055</v>
      </c>
      <c r="J34">
        <v>46.683039647460333</v>
      </c>
      <c r="K34">
        <v>0.30726761301016792</v>
      </c>
      <c r="L34">
        <v>113.5681387532522</v>
      </c>
      <c r="M34">
        <v>104.01671650551491</v>
      </c>
      <c r="N34">
        <v>66.087762536321577</v>
      </c>
      <c r="O34">
        <v>22.783028534801311</v>
      </c>
      <c r="P34">
        <v>103.27974017847789</v>
      </c>
      <c r="Q34">
        <v>94.631937846902375</v>
      </c>
      <c r="R34">
        <v>10.681920924037881</v>
      </c>
      <c r="S34">
        <v>0</v>
      </c>
      <c r="T34">
        <v>31.8018818846699</v>
      </c>
      <c r="U34">
        <v>0</v>
      </c>
      <c r="V34">
        <v>0</v>
      </c>
      <c r="W34">
        <v>418.29021240673683</v>
      </c>
      <c r="X34">
        <v>211.82074028269491</v>
      </c>
      <c r="Y34">
        <v>5.2031840745823083E-5</v>
      </c>
      <c r="Z34">
        <v>42.569465983621512</v>
      </c>
      <c r="AA34">
        <v>1.7639128023894171</v>
      </c>
      <c r="AB34">
        <v>603.69049879899023</v>
      </c>
      <c r="AC34">
        <v>4.0623089728798407E-5</v>
      </c>
      <c r="AD34">
        <v>1.3864876976894941E-4</v>
      </c>
      <c r="AE34">
        <v>3.4002281475142962E-4</v>
      </c>
      <c r="AF34">
        <v>5.6519718867086943E-5</v>
      </c>
      <c r="AG34">
        <v>0</v>
      </c>
      <c r="AH34">
        <v>3.2527417693123768E-3</v>
      </c>
      <c r="AI34">
        <v>1.4762975704653961E-4</v>
      </c>
      <c r="AJ34">
        <v>9.2158247885285559E-3</v>
      </c>
      <c r="AK34">
        <v>0</v>
      </c>
      <c r="AL34">
        <v>8.7249211304070234E-5</v>
      </c>
      <c r="AM34">
        <v>15.74050364578091</v>
      </c>
      <c r="AN34">
        <v>0</v>
      </c>
      <c r="AO34">
        <v>1.3349151299779611E-4</v>
      </c>
      <c r="AP34">
        <f>AME_2050!AP34</f>
        <v>1331.693236132603</v>
      </c>
      <c r="AQ34">
        <f>AME_2050!AQ34</f>
        <v>0</v>
      </c>
      <c r="AR34">
        <f>AME_2050!AR34</f>
        <v>0</v>
      </c>
      <c r="AS34">
        <f>AME_2050!AS34</f>
        <v>182.9443907233323</v>
      </c>
      <c r="AT34">
        <f>AME_2050!AT34</f>
        <v>3630.744613991124</v>
      </c>
      <c r="AU34">
        <f>AME_2050!AU34</f>
        <v>0</v>
      </c>
      <c r="AW34">
        <f t="shared" si="1"/>
        <v>2.8981848158716838E-3</v>
      </c>
    </row>
    <row r="35" spans="1:49" x14ac:dyDescent="0.25">
      <c r="A35" s="146"/>
      <c r="B35" s="1" t="s">
        <v>33</v>
      </c>
      <c r="C35" s="1">
        <v>31</v>
      </c>
      <c r="D35" s="1" t="s">
        <v>70</v>
      </c>
      <c r="E35">
        <v>6.9840608624344886</v>
      </c>
      <c r="F35">
        <v>15.918341778596551</v>
      </c>
      <c r="G35">
        <v>5.4245355787497687</v>
      </c>
      <c r="H35">
        <v>0.63695101285293854</v>
      </c>
      <c r="I35">
        <v>4.7944265353426099</v>
      </c>
      <c r="J35">
        <v>8.0366293640964024</v>
      </c>
      <c r="K35">
        <v>4.7025614951104862E-2</v>
      </c>
      <c r="L35">
        <v>8.6399967814004484</v>
      </c>
      <c r="M35">
        <v>15.11943967533143</v>
      </c>
      <c r="N35">
        <v>11.45974597538021</v>
      </c>
      <c r="O35">
        <v>3.8916718718743368</v>
      </c>
      <c r="P35">
        <v>17.856971293930499</v>
      </c>
      <c r="Q35">
        <v>8.3241617405690036</v>
      </c>
      <c r="R35">
        <v>1.8491594204997679</v>
      </c>
      <c r="S35">
        <v>0</v>
      </c>
      <c r="T35">
        <v>5.5067316519697398</v>
      </c>
      <c r="U35">
        <v>0</v>
      </c>
      <c r="V35">
        <v>0</v>
      </c>
      <c r="W35">
        <v>70.734641145240516</v>
      </c>
      <c r="X35">
        <v>19.959031851875618</v>
      </c>
      <c r="Y35">
        <v>0</v>
      </c>
      <c r="Z35">
        <v>1.749767323818308</v>
      </c>
      <c r="AA35">
        <v>0.13417575216193139</v>
      </c>
      <c r="AB35">
        <v>101.4141564226467</v>
      </c>
      <c r="AC35">
        <v>3.6156356575477819E-6</v>
      </c>
      <c r="AD35">
        <v>1.233873271920625E-5</v>
      </c>
      <c r="AE35">
        <v>3.2351511130319638E-5</v>
      </c>
      <c r="AF35">
        <v>5.0796285891126908E-6</v>
      </c>
      <c r="AG35">
        <v>0</v>
      </c>
      <c r="AH35">
        <v>3.085438932649763E-4</v>
      </c>
      <c r="AI35">
        <v>1.285792364409075E-5</v>
      </c>
      <c r="AJ35">
        <v>1.0021337362222109E-3</v>
      </c>
      <c r="AK35">
        <v>0</v>
      </c>
      <c r="AL35">
        <v>7.8042891951920383E-6</v>
      </c>
      <c r="AM35">
        <v>2.5774446788895942</v>
      </c>
      <c r="AN35">
        <v>0</v>
      </c>
      <c r="AO35">
        <v>1.19629244426426E-5</v>
      </c>
      <c r="AP35">
        <f>AME_2050!AP35</f>
        <v>241.34183116879032</v>
      </c>
      <c r="AQ35">
        <f>AME_2050!AQ35</f>
        <v>0</v>
      </c>
      <c r="AR35">
        <f>AME_2050!AR35</f>
        <v>0</v>
      </c>
      <c r="AS35">
        <f>AME_2050!AS35</f>
        <v>52.669299943276521</v>
      </c>
      <c r="AT35">
        <f>AME_2050!AT35</f>
        <v>605.07159413295369</v>
      </c>
      <c r="AU35">
        <f>AME_2050!AU35</f>
        <v>0</v>
      </c>
      <c r="AW35">
        <f t="shared" si="1"/>
        <v>2.2108897089918387E-4</v>
      </c>
    </row>
    <row r="36" spans="1:49" x14ac:dyDescent="0.25">
      <c r="A36" s="146"/>
      <c r="B36" s="1" t="s">
        <v>34</v>
      </c>
      <c r="C36" s="1">
        <v>32</v>
      </c>
      <c r="D36" s="1" t="s">
        <v>71</v>
      </c>
      <c r="E36">
        <v>213.5335287159451</v>
      </c>
      <c r="F36">
        <v>636.1974437225399</v>
      </c>
      <c r="G36">
        <v>73.232405892879072</v>
      </c>
      <c r="H36">
        <v>60.506849660178013</v>
      </c>
      <c r="I36">
        <v>315.82499292054689</v>
      </c>
      <c r="J36">
        <v>177.58841654300309</v>
      </c>
      <c r="K36">
        <v>2.3727616617165919</v>
      </c>
      <c r="L36">
        <v>362.37835523722771</v>
      </c>
      <c r="M36">
        <v>484.42305355667679</v>
      </c>
      <c r="N36">
        <v>248.76484505698451</v>
      </c>
      <c r="O36">
        <v>95.601239842394506</v>
      </c>
      <c r="P36">
        <v>688.75092459476411</v>
      </c>
      <c r="Q36">
        <v>517.63679762350898</v>
      </c>
      <c r="R36">
        <v>31.55264397282161</v>
      </c>
      <c r="S36">
        <v>0</v>
      </c>
      <c r="T36">
        <v>104.0322188975121</v>
      </c>
      <c r="U36">
        <v>0</v>
      </c>
      <c r="V36">
        <v>4.6807229749255201</v>
      </c>
      <c r="W36">
        <v>1704.609814798283</v>
      </c>
      <c r="X36">
        <v>821.93595788150128</v>
      </c>
      <c r="Y36">
        <v>0.10430570902605719</v>
      </c>
      <c r="Z36">
        <v>188.87072300710579</v>
      </c>
      <c r="AA36">
        <v>5.6278084689105059</v>
      </c>
      <c r="AB36">
        <v>13291.588706823581</v>
      </c>
      <c r="AC36">
        <v>209.92780592876809</v>
      </c>
      <c r="AD36">
        <v>1268.466177209614</v>
      </c>
      <c r="AE36">
        <v>985.84099074312394</v>
      </c>
      <c r="AF36">
        <v>148.08042008781291</v>
      </c>
      <c r="AG36">
        <v>0.22141257238132309</v>
      </c>
      <c r="AH36">
        <v>965.49077588685088</v>
      </c>
      <c r="AI36">
        <v>451.43033423354359</v>
      </c>
      <c r="AJ36">
        <v>0.17235536499289389</v>
      </c>
      <c r="AK36">
        <v>0</v>
      </c>
      <c r="AL36">
        <v>3.292148016158247E-4</v>
      </c>
      <c r="AM36">
        <v>125.4879366622586</v>
      </c>
      <c r="AN36">
        <v>0</v>
      </c>
      <c r="AO36">
        <v>6824.0672402611608</v>
      </c>
      <c r="AP36">
        <f>AME_2050!AP36</f>
        <v>8910.4243788099993</v>
      </c>
      <c r="AQ36">
        <f>AME_2050!AQ36</f>
        <v>0</v>
      </c>
      <c r="AR36">
        <f>AME_2050!AR36</f>
        <v>0</v>
      </c>
      <c r="AS36">
        <f>AME_2050!AS36</f>
        <v>0</v>
      </c>
      <c r="AT36">
        <f>AME_2050!AT36</f>
        <v>39919.424674537338</v>
      </c>
      <c r="AU36">
        <f>AME_2050!AU36</f>
        <v>0</v>
      </c>
      <c r="AW36">
        <f t="shared" si="1"/>
        <v>9.2830944125785134E-3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f>AME_2050!AP37</f>
        <v>0</v>
      </c>
      <c r="AQ37">
        <f>AME_2050!AQ37</f>
        <v>0</v>
      </c>
      <c r="AR37">
        <f>AME_2050!AR37</f>
        <v>0</v>
      </c>
      <c r="AS37">
        <f>AME_2050!AS37</f>
        <v>0</v>
      </c>
      <c r="AT37">
        <f>AME_2050!AT37</f>
        <v>0</v>
      </c>
      <c r="AU37">
        <f>AME_2050!AU37</f>
        <v>0</v>
      </c>
      <c r="AW37">
        <f t="shared" si="1"/>
        <v>0</v>
      </c>
    </row>
    <row r="38" spans="1:49" x14ac:dyDescent="0.25">
      <c r="A38" s="146"/>
      <c r="B38" s="1" t="s">
        <v>36</v>
      </c>
      <c r="C38" s="1">
        <v>34</v>
      </c>
      <c r="D38" s="1" t="s">
        <v>73</v>
      </c>
      <c r="E38">
        <v>2.061044071746541</v>
      </c>
      <c r="F38">
        <v>3.6928042297253749</v>
      </c>
      <c r="G38">
        <v>0</v>
      </c>
      <c r="H38">
        <v>0</v>
      </c>
      <c r="I38">
        <v>0</v>
      </c>
      <c r="J38">
        <v>1.4958575783108229E-2</v>
      </c>
      <c r="K38">
        <v>0</v>
      </c>
      <c r="L38">
        <v>1.211733186432548E-3</v>
      </c>
      <c r="M38">
        <v>1.465809283426898E-5</v>
      </c>
      <c r="N38">
        <v>0</v>
      </c>
      <c r="O38">
        <v>0</v>
      </c>
      <c r="P38">
        <v>5.0321960440062596E-3</v>
      </c>
      <c r="Q38">
        <v>3.9452177922302701E-3</v>
      </c>
      <c r="R38">
        <v>0</v>
      </c>
      <c r="S38">
        <v>0</v>
      </c>
      <c r="T38">
        <v>0.98598259727214854</v>
      </c>
      <c r="U38">
        <v>0</v>
      </c>
      <c r="V38">
        <v>0</v>
      </c>
      <c r="W38">
        <v>9.3973757237065527</v>
      </c>
      <c r="X38">
        <v>3.7582529512154448</v>
      </c>
      <c r="Y38">
        <v>0</v>
      </c>
      <c r="Z38">
        <v>1.666959742121946E-6</v>
      </c>
      <c r="AA38">
        <v>0</v>
      </c>
      <c r="AB38">
        <v>15.48928701406491</v>
      </c>
      <c r="AC38">
        <v>0</v>
      </c>
      <c r="AD38">
        <v>2.4888823424253919E-6</v>
      </c>
      <c r="AE38">
        <v>6.0927332730108514E-6</v>
      </c>
      <c r="AF38">
        <v>1.025113327003399E-6</v>
      </c>
      <c r="AG38">
        <v>0</v>
      </c>
      <c r="AH38">
        <v>5.809977047849436E-5</v>
      </c>
      <c r="AI38">
        <v>2.5927382604406338E-6</v>
      </c>
      <c r="AJ38">
        <v>1.2411938062327791E-4</v>
      </c>
      <c r="AK38">
        <v>0</v>
      </c>
      <c r="AL38">
        <v>1.574614593760639E-6</v>
      </c>
      <c r="AM38">
        <v>0.4766913280957773</v>
      </c>
      <c r="AN38">
        <v>0</v>
      </c>
      <c r="AO38">
        <v>217.3694667139346</v>
      </c>
      <c r="AP38">
        <f>AME_2050!AP38</f>
        <v>0</v>
      </c>
      <c r="AQ38">
        <f>AME_2050!AQ38</f>
        <v>0</v>
      </c>
      <c r="AR38">
        <f>AME_2050!AR38</f>
        <v>0</v>
      </c>
      <c r="AS38">
        <f>AME_2050!AS38</f>
        <v>0</v>
      </c>
      <c r="AT38">
        <f>AME_2050!AT38</f>
        <v>253.2562646708526</v>
      </c>
      <c r="AU38">
        <f>AME_2050!AU38</f>
        <v>0</v>
      </c>
      <c r="AW38">
        <f t="shared" si="1"/>
        <v>3.083920254485313E-8</v>
      </c>
    </row>
    <row r="39" spans="1:49" x14ac:dyDescent="0.25">
      <c r="A39" s="146"/>
      <c r="B39" s="1" t="s">
        <v>37</v>
      </c>
      <c r="C39" s="1">
        <v>35</v>
      </c>
      <c r="D39" s="1" t="s">
        <v>74</v>
      </c>
      <c r="E39">
        <v>48.009261739886661</v>
      </c>
      <c r="F39">
        <v>379.60228258649647</v>
      </c>
      <c r="G39">
        <v>331.27326979674251</v>
      </c>
      <c r="H39">
        <v>38.531118194033979</v>
      </c>
      <c r="I39">
        <v>359.20646141870481</v>
      </c>
      <c r="J39">
        <v>391.09349285106771</v>
      </c>
      <c r="K39">
        <v>1.4566220419811149</v>
      </c>
      <c r="L39">
        <v>27.19561367755151</v>
      </c>
      <c r="M39">
        <v>576.59216646171785</v>
      </c>
      <c r="N39">
        <v>2818.2367580302689</v>
      </c>
      <c r="O39">
        <v>611.08668556782015</v>
      </c>
      <c r="P39">
        <v>1865.8929488986821</v>
      </c>
      <c r="Q39">
        <v>745.63813728501555</v>
      </c>
      <c r="R39">
        <v>46.674163273332759</v>
      </c>
      <c r="S39">
        <v>0</v>
      </c>
      <c r="T39">
        <v>16.346210373076179</v>
      </c>
      <c r="U39">
        <v>32.190666317676559</v>
      </c>
      <c r="V39">
        <v>52.141830855682997</v>
      </c>
      <c r="W39">
        <v>4172.8589117623269</v>
      </c>
      <c r="X39">
        <v>1901.599333758227</v>
      </c>
      <c r="Y39">
        <v>0.56160233711112872</v>
      </c>
      <c r="Z39">
        <v>517.84191734506021</v>
      </c>
      <c r="AA39">
        <v>0.41312437064434909</v>
      </c>
      <c r="AB39">
        <v>91.189515058977236</v>
      </c>
      <c r="AC39">
        <v>4.9946714402381319E-2</v>
      </c>
      <c r="AD39">
        <v>0.32104144534181978</v>
      </c>
      <c r="AE39">
        <v>0.95323490059184546</v>
      </c>
      <c r="AF39">
        <v>0.29466216357573849</v>
      </c>
      <c r="AG39">
        <v>6.6844024057284915E-4</v>
      </c>
      <c r="AH39">
        <v>3.9705966025451782</v>
      </c>
      <c r="AI39">
        <v>0.1063777694931058</v>
      </c>
      <c r="AJ39">
        <v>92.436977068315471</v>
      </c>
      <c r="AK39">
        <v>0</v>
      </c>
      <c r="AL39">
        <v>0.54922309965607363</v>
      </c>
      <c r="AM39">
        <v>1153.4040732955841</v>
      </c>
      <c r="AN39">
        <v>0</v>
      </c>
      <c r="AO39">
        <v>1.231022459035334</v>
      </c>
      <c r="AP39">
        <f>AME_2050!AP39</f>
        <v>5582.6304739791121</v>
      </c>
      <c r="AQ39">
        <f>AME_2050!AQ39</f>
        <v>0</v>
      </c>
      <c r="AR39">
        <f>AME_2050!AR39</f>
        <v>356.86111062031421</v>
      </c>
      <c r="AS39">
        <f>AME_2050!AS39</f>
        <v>440.10806292731792</v>
      </c>
      <c r="AT39">
        <f>AME_2050!AT39</f>
        <v>22658.54956548761</v>
      </c>
      <c r="AU39">
        <f>AME_2050!AU39</f>
        <v>0</v>
      </c>
      <c r="AW39">
        <f t="shared" si="1"/>
        <v>7.2921341976196611E-4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f>AME_2050!AP40</f>
        <v>0</v>
      </c>
      <c r="AQ40">
        <f>AME_2050!AQ40</f>
        <v>0</v>
      </c>
      <c r="AR40">
        <f>AME_2050!AR40</f>
        <v>0</v>
      </c>
      <c r="AS40">
        <f>AME_2050!AS40</f>
        <v>0</v>
      </c>
      <c r="AT40">
        <f>AME_2050!AT40</f>
        <v>0</v>
      </c>
      <c r="AU40">
        <f>AME_2050!AU40</f>
        <v>0</v>
      </c>
      <c r="AW40">
        <f t="shared" si="1"/>
        <v>0</v>
      </c>
    </row>
    <row r="41" spans="1:49" x14ac:dyDescent="0.25">
      <c r="A41" s="146"/>
      <c r="B41" s="1" t="s">
        <v>39</v>
      </c>
      <c r="C41" s="1">
        <v>37</v>
      </c>
      <c r="D41" s="1" t="s">
        <v>76</v>
      </c>
      <c r="E41">
        <v>0.71859752871905114</v>
      </c>
      <c r="F41">
        <v>0</v>
      </c>
      <c r="G41">
        <v>0</v>
      </c>
      <c r="H41">
        <v>0</v>
      </c>
      <c r="I41">
        <v>0</v>
      </c>
      <c r="J41">
        <v>7.4083938847257071</v>
      </c>
      <c r="K41">
        <v>3.2714539491923402E-4</v>
      </c>
      <c r="L41">
        <v>0.60734640617886593</v>
      </c>
      <c r="M41">
        <v>7.3665797745163632E-3</v>
      </c>
      <c r="N41">
        <v>0</v>
      </c>
      <c r="O41">
        <v>0</v>
      </c>
      <c r="P41">
        <v>2.5257085560418302</v>
      </c>
      <c r="Q41">
        <v>1.9354599766389979</v>
      </c>
      <c r="R41">
        <v>0</v>
      </c>
      <c r="S41">
        <v>0</v>
      </c>
      <c r="T41">
        <v>214.06262874922751</v>
      </c>
      <c r="U41">
        <v>0</v>
      </c>
      <c r="V41">
        <v>0</v>
      </c>
      <c r="W41">
        <v>3665.9783150043381</v>
      </c>
      <c r="X41">
        <v>1944.5770965259651</v>
      </c>
      <c r="Y41">
        <v>0</v>
      </c>
      <c r="Z41">
        <v>8.7512095288040084E-4</v>
      </c>
      <c r="AA41">
        <v>8.0548700172571681E-4</v>
      </c>
      <c r="AB41">
        <v>5384.789393991703</v>
      </c>
      <c r="AC41">
        <v>3.6276169924628399E-4</v>
      </c>
      <c r="AD41">
        <v>1.238128306436834E-3</v>
      </c>
      <c r="AE41">
        <v>3.0364966758648021E-3</v>
      </c>
      <c r="AF41">
        <v>5.0461789667855157E-4</v>
      </c>
      <c r="AG41">
        <v>2.3336186421378382E-6</v>
      </c>
      <c r="AH41">
        <v>2.904964721578137E-2</v>
      </c>
      <c r="AI41">
        <v>1.3185060992728489E-3</v>
      </c>
      <c r="AJ41">
        <v>6.1221144315637688E-2</v>
      </c>
      <c r="AK41">
        <v>0</v>
      </c>
      <c r="AL41">
        <v>7.7905149441743506E-4</v>
      </c>
      <c r="AM41">
        <v>169.48081605445569</v>
      </c>
      <c r="AN41">
        <v>0</v>
      </c>
      <c r="AO41">
        <v>1.1919053898845639E-3</v>
      </c>
      <c r="AP41">
        <f>AME_2050!AP41</f>
        <v>0</v>
      </c>
      <c r="AQ41">
        <f>AME_2050!AQ41</f>
        <v>0</v>
      </c>
      <c r="AR41">
        <f>AME_2050!AR41</f>
        <v>0</v>
      </c>
      <c r="AS41">
        <f>AME_2050!AS41</f>
        <v>0</v>
      </c>
      <c r="AT41">
        <f>AME_2050!AT41</f>
        <v>11392.19183560383</v>
      </c>
      <c r="AU41">
        <f>AME_2050!AU41</f>
        <v>0</v>
      </c>
      <c r="AW41">
        <f t="shared" si="1"/>
        <v>1.5465589246843161E-5</v>
      </c>
    </row>
    <row r="42" spans="1:49" x14ac:dyDescent="0.25">
      <c r="A42" s="146" t="s">
        <v>79</v>
      </c>
      <c r="B42" s="1" t="s">
        <v>3</v>
      </c>
      <c r="C42" s="1" t="s">
        <v>3</v>
      </c>
      <c r="D42" s="1" t="s">
        <v>40</v>
      </c>
      <c r="E42">
        <v>2719.3037009964578</v>
      </c>
      <c r="F42">
        <v>3420.7480656242392</v>
      </c>
      <c r="G42">
        <v>7.8322435193900231E-5</v>
      </c>
      <c r="H42">
        <v>7.0365661756922346E-6</v>
      </c>
      <c r="I42">
        <v>2.307482674406746E-6</v>
      </c>
      <c r="J42">
        <v>1.413738097407147</v>
      </c>
      <c r="K42">
        <v>7.1490698242718741E-4</v>
      </c>
      <c r="L42">
        <v>0.82963208520617748</v>
      </c>
      <c r="M42">
        <v>3.416754012320169</v>
      </c>
      <c r="N42">
        <v>6.7562513265544566E-6</v>
      </c>
      <c r="O42">
        <v>5.3306155769780461E-6</v>
      </c>
      <c r="P42">
        <v>49.700380380807488</v>
      </c>
      <c r="Q42">
        <v>1.95321236359715E-2</v>
      </c>
      <c r="R42">
        <v>2.306439481357845E-3</v>
      </c>
      <c r="S42">
        <v>0</v>
      </c>
      <c r="T42">
        <v>2.664867233186478E-2</v>
      </c>
      <c r="U42">
        <v>7.9599557346620944E-5</v>
      </c>
      <c r="V42">
        <v>3.544876425897542E-4</v>
      </c>
      <c r="W42">
        <v>66.158723951559551</v>
      </c>
      <c r="X42">
        <v>8.8953693755813816</v>
      </c>
      <c r="Y42">
        <v>0</v>
      </c>
      <c r="Z42">
        <v>9.1263501834222245E-4</v>
      </c>
      <c r="AA42">
        <v>1.2845371032940979E-2</v>
      </c>
      <c r="AB42">
        <v>7.5836537566131672E-4</v>
      </c>
      <c r="AC42">
        <v>0</v>
      </c>
      <c r="AD42">
        <v>2.4348021065580861E-6</v>
      </c>
      <c r="AE42">
        <v>1.23424252974856E-5</v>
      </c>
      <c r="AF42">
        <v>1.621221661205484E-6</v>
      </c>
      <c r="AG42">
        <v>0</v>
      </c>
      <c r="AH42">
        <v>1.2293409639680479E-4</v>
      </c>
      <c r="AI42">
        <v>7.3446113803486791E-5</v>
      </c>
      <c r="AJ42">
        <v>4.62063198062964E-4</v>
      </c>
      <c r="AK42">
        <v>0</v>
      </c>
      <c r="AL42">
        <v>2.034063382984404E-6</v>
      </c>
      <c r="AM42">
        <v>0.14786999910369</v>
      </c>
      <c r="AN42">
        <v>0</v>
      </c>
      <c r="AO42">
        <v>6.7175251440631248E-5</v>
      </c>
      <c r="AP42">
        <f>AME_2050!AP42</f>
        <v>12985.536391835019</v>
      </c>
      <c r="AQ42">
        <f>AME_2050!AQ42</f>
        <v>0</v>
      </c>
      <c r="AR42">
        <f>AME_2050!AR42</f>
        <v>170.34325741619563</v>
      </c>
      <c r="AS42">
        <f>AME_2050!AS42</f>
        <v>0</v>
      </c>
      <c r="AT42">
        <f>AME_2050!AT42</f>
        <v>0</v>
      </c>
      <c r="AU42">
        <f>AME_2050!AU42</f>
        <v>19426.55888017948</v>
      </c>
      <c r="AW42">
        <f t="shared" si="1"/>
        <v>2.1132737273627031E-5</v>
      </c>
    </row>
    <row r="43" spans="1:49" x14ac:dyDescent="0.25">
      <c r="A43" s="146"/>
      <c r="B43" s="1" t="s">
        <v>4</v>
      </c>
      <c r="C43" s="1" t="s">
        <v>4</v>
      </c>
      <c r="D43" s="1" t="s">
        <v>41</v>
      </c>
      <c r="E43">
        <v>1138.3738186432799</v>
      </c>
      <c r="F43">
        <v>8730.5963053281284</v>
      </c>
      <c r="G43">
        <v>60.22535840341007</v>
      </c>
      <c r="H43">
        <v>0.7036452972338707</v>
      </c>
      <c r="I43">
        <v>25.67531886369002</v>
      </c>
      <c r="J43">
        <v>83.627025736786209</v>
      </c>
      <c r="K43">
        <v>1.3894867323708881E-2</v>
      </c>
      <c r="L43">
        <v>396.93814903278542</v>
      </c>
      <c r="M43">
        <v>532.09846427303319</v>
      </c>
      <c r="N43">
        <v>41.681252005173988</v>
      </c>
      <c r="O43">
        <v>0.50303190869819259</v>
      </c>
      <c r="P43">
        <v>333.82505620305108</v>
      </c>
      <c r="Q43">
        <v>282.78883515686181</v>
      </c>
      <c r="R43">
        <v>6.0976878070715443</v>
      </c>
      <c r="S43">
        <v>0</v>
      </c>
      <c r="T43">
        <v>18.800257681247139</v>
      </c>
      <c r="U43">
        <v>13.50859225185879</v>
      </c>
      <c r="V43">
        <v>80.592045375241511</v>
      </c>
      <c r="W43">
        <v>6709.546589305156</v>
      </c>
      <c r="X43">
        <v>1575.331251350641</v>
      </c>
      <c r="Y43">
        <v>9.4437269335224706E-3</v>
      </c>
      <c r="Z43">
        <v>20.253076358381051</v>
      </c>
      <c r="AA43">
        <v>6.1624942473402058</v>
      </c>
      <c r="AB43">
        <v>3.5132742531134342</v>
      </c>
      <c r="AC43">
        <v>0.28807367863853539</v>
      </c>
      <c r="AD43">
        <v>3.530184488152452</v>
      </c>
      <c r="AE43">
        <v>3.3130407269852591</v>
      </c>
      <c r="AF43">
        <v>3.8159084196585208E-4</v>
      </c>
      <c r="AG43">
        <v>0</v>
      </c>
      <c r="AH43">
        <v>4.5472395569998179E-2</v>
      </c>
      <c r="AI43">
        <v>0.5352279817024016</v>
      </c>
      <c r="AJ43">
        <v>15.78195276764405</v>
      </c>
      <c r="AK43">
        <v>0</v>
      </c>
      <c r="AL43">
        <v>0.10183899857251751</v>
      </c>
      <c r="AM43">
        <v>7.3406041449282036</v>
      </c>
      <c r="AN43">
        <v>0</v>
      </c>
      <c r="AO43">
        <v>12.774302459299919</v>
      </c>
      <c r="AP43">
        <f>AME_2050!AP43</f>
        <v>29322.419668402199</v>
      </c>
      <c r="AQ43">
        <f>AME_2050!AQ43</f>
        <v>0</v>
      </c>
      <c r="AR43">
        <f>AME_2050!AR43</f>
        <v>0</v>
      </c>
      <c r="AS43">
        <f>AME_2050!AS43</f>
        <v>0</v>
      </c>
      <c r="AT43">
        <f>AME_2050!AT43</f>
        <v>0</v>
      </c>
      <c r="AU43">
        <f>AME_2050!AU43</f>
        <v>49426.99561571097</v>
      </c>
      <c r="AW43">
        <f t="shared" si="1"/>
        <v>1.0102623761976447E-2</v>
      </c>
    </row>
    <row r="44" spans="1:49" x14ac:dyDescent="0.25">
      <c r="A44" s="146"/>
      <c r="B44" s="1" t="s">
        <v>5</v>
      </c>
      <c r="C44" s="1" t="s">
        <v>5</v>
      </c>
      <c r="D44" s="1" t="s">
        <v>42</v>
      </c>
      <c r="E44">
        <v>97.126241011980341</v>
      </c>
      <c r="F44">
        <v>67.554452181079753</v>
      </c>
      <c r="G44">
        <v>719.15595822368812</v>
      </c>
      <c r="H44">
        <v>1.133378361351844</v>
      </c>
      <c r="I44">
        <v>6.5360942999953888</v>
      </c>
      <c r="J44">
        <v>8.448862628274048</v>
      </c>
      <c r="K44">
        <v>7.1616232056059756E-3</v>
      </c>
      <c r="L44">
        <v>10.78704486698199</v>
      </c>
      <c r="M44">
        <v>9.6468521867662993</v>
      </c>
      <c r="N44">
        <v>0.98745728156323631</v>
      </c>
      <c r="O44">
        <v>0.29272703220709678</v>
      </c>
      <c r="P44">
        <v>867.23699144128341</v>
      </c>
      <c r="Q44">
        <v>104.5334356242217</v>
      </c>
      <c r="R44">
        <v>8.3012759527620675E-2</v>
      </c>
      <c r="S44">
        <v>0</v>
      </c>
      <c r="T44">
        <v>20.707592585041709</v>
      </c>
      <c r="U44">
        <v>7.8712581336682632</v>
      </c>
      <c r="V44">
        <v>25.96194928073648</v>
      </c>
      <c r="W44">
        <v>1277.743208923298</v>
      </c>
      <c r="X44">
        <v>475.81081007736532</v>
      </c>
      <c r="Y44">
        <v>1.3141859891458959E-4</v>
      </c>
      <c r="Z44">
        <v>0.74289560560612788</v>
      </c>
      <c r="AA44">
        <v>0.16628544540117071</v>
      </c>
      <c r="AB44">
        <v>0.51954644392360105</v>
      </c>
      <c r="AC44">
        <v>2.3929301858917259E-4</v>
      </c>
      <c r="AD44">
        <v>1.2500832842214931E-3</v>
      </c>
      <c r="AE44">
        <v>5.1940335746142466E-3</v>
      </c>
      <c r="AF44">
        <v>2.6696484665504112E-4</v>
      </c>
      <c r="AG44">
        <v>3.0190982661854692E-6</v>
      </c>
      <c r="AH44">
        <v>1.4078899749789349E-2</v>
      </c>
      <c r="AI44">
        <v>4.6952173930152363E-4</v>
      </c>
      <c r="AJ44">
        <v>4.8597516866361783</v>
      </c>
      <c r="AK44">
        <v>0</v>
      </c>
      <c r="AL44">
        <v>3.1371402981963843E-2</v>
      </c>
      <c r="AM44">
        <v>10.2256763904054</v>
      </c>
      <c r="AN44">
        <v>0</v>
      </c>
      <c r="AO44">
        <v>4.9029697128440582E-3</v>
      </c>
      <c r="AP44">
        <f>AME_2050!AP44</f>
        <v>36177.032919549827</v>
      </c>
      <c r="AQ44">
        <f>AME_2050!AQ44</f>
        <v>0</v>
      </c>
      <c r="AR44">
        <f>AME_2050!AR44</f>
        <v>21708.811716416934</v>
      </c>
      <c r="AS44">
        <f>AME_2050!AS44</f>
        <v>0</v>
      </c>
      <c r="AT44">
        <f>AME_2050!AT44</f>
        <v>0</v>
      </c>
      <c r="AU44">
        <f>AME_2050!AU44</f>
        <v>61604.041187667579</v>
      </c>
      <c r="AW44">
        <f t="shared" si="1"/>
        <v>2.7471783721786655E-4</v>
      </c>
    </row>
    <row r="45" spans="1:49" x14ac:dyDescent="0.25">
      <c r="A45" s="146"/>
      <c r="B45" s="1" t="s">
        <v>6</v>
      </c>
      <c r="C45" s="1" t="s">
        <v>6</v>
      </c>
      <c r="D45" s="1" t="s">
        <v>43</v>
      </c>
      <c r="E45">
        <v>167.65877887639689</v>
      </c>
      <c r="F45">
        <v>173.34924957368989</v>
      </c>
      <c r="G45">
        <v>366.22372214775959</v>
      </c>
      <c r="H45">
        <v>46.837350238002699</v>
      </c>
      <c r="I45">
        <v>5.1263768001175016</v>
      </c>
      <c r="J45">
        <v>29.102786575252821</v>
      </c>
      <c r="K45">
        <v>9.4273989825616005E-4</v>
      </c>
      <c r="L45">
        <v>125.04450004719421</v>
      </c>
      <c r="M45">
        <v>180.52492787392211</v>
      </c>
      <c r="N45">
        <v>1.3387872364850311</v>
      </c>
      <c r="O45">
        <v>8.7912465839244044E-2</v>
      </c>
      <c r="P45">
        <v>882.05195106546705</v>
      </c>
      <c r="Q45">
        <v>133.93223861159939</v>
      </c>
      <c r="R45">
        <v>0.13617162846405539</v>
      </c>
      <c r="S45">
        <v>0</v>
      </c>
      <c r="T45">
        <v>12.21449321604206</v>
      </c>
      <c r="U45">
        <v>1.101976781753361</v>
      </c>
      <c r="V45">
        <v>2.4993954565607761</v>
      </c>
      <c r="W45">
        <v>496.73354814276138</v>
      </c>
      <c r="X45">
        <v>180.94123045059791</v>
      </c>
      <c r="Y45">
        <v>1.511780694669745E-3</v>
      </c>
      <c r="Z45">
        <v>7.064461882304375</v>
      </c>
      <c r="AA45">
        <v>3.3338519983766748</v>
      </c>
      <c r="AB45">
        <v>0.52838265400593798</v>
      </c>
      <c r="AC45">
        <v>6.4942131248426826E-3</v>
      </c>
      <c r="AD45">
        <v>8.2264000711928881E-2</v>
      </c>
      <c r="AE45">
        <v>7.7557933709946833E-2</v>
      </c>
      <c r="AF45">
        <v>1.2336559994280131E-4</v>
      </c>
      <c r="AG45">
        <v>0</v>
      </c>
      <c r="AH45">
        <v>6.3873688124705674E-3</v>
      </c>
      <c r="AI45">
        <v>1.1853088471453719E-2</v>
      </c>
      <c r="AJ45">
        <v>0.13282647735826761</v>
      </c>
      <c r="AK45">
        <v>0</v>
      </c>
      <c r="AL45">
        <v>8.6960956414812679E-4</v>
      </c>
      <c r="AM45">
        <v>2.2522693996926182</v>
      </c>
      <c r="AN45">
        <v>0</v>
      </c>
      <c r="AO45">
        <v>0.27738565445749602</v>
      </c>
      <c r="AP45">
        <f>AME_2050!AP45</f>
        <v>0</v>
      </c>
      <c r="AQ45">
        <f>AME_2050!AQ45</f>
        <v>0</v>
      </c>
      <c r="AR45">
        <f>AME_2050!AR45</f>
        <v>2.6426592517229589E-4</v>
      </c>
      <c r="AS45">
        <f>AME_2050!AS45</f>
        <v>0</v>
      </c>
      <c r="AT45">
        <f>AME_2050!AT45</f>
        <v>0</v>
      </c>
      <c r="AU45">
        <f>AME_2050!AU45</f>
        <v>2818.6828436206142</v>
      </c>
      <c r="AW45">
        <f t="shared" si="1"/>
        <v>3.1824677087332145E-3</v>
      </c>
    </row>
    <row r="46" spans="1:49" x14ac:dyDescent="0.25">
      <c r="A46" s="146"/>
      <c r="B46" s="1" t="s">
        <v>7</v>
      </c>
      <c r="C46" s="1" t="s">
        <v>7</v>
      </c>
      <c r="D46" s="1" t="s">
        <v>44</v>
      </c>
      <c r="E46">
        <v>33.31872568615541</v>
      </c>
      <c r="F46">
        <v>37.108132501511712</v>
      </c>
      <c r="G46">
        <v>124.05420961785261</v>
      </c>
      <c r="H46">
        <v>14.36581673297383</v>
      </c>
      <c r="I46">
        <v>370.1704508966705</v>
      </c>
      <c r="J46">
        <v>11.02029196601452</v>
      </c>
      <c r="K46">
        <v>3.648191072792905E-2</v>
      </c>
      <c r="L46">
        <v>11.85710568749861</v>
      </c>
      <c r="M46">
        <v>38.490351192687797</v>
      </c>
      <c r="N46">
        <v>15.089797853707569</v>
      </c>
      <c r="O46">
        <v>92.521938798088897</v>
      </c>
      <c r="P46">
        <v>234.5496165178015</v>
      </c>
      <c r="Q46">
        <v>1921.6563865929279</v>
      </c>
      <c r="R46">
        <v>3.7366692152237839E-3</v>
      </c>
      <c r="S46">
        <v>0</v>
      </c>
      <c r="T46">
        <v>16.841018013047101</v>
      </c>
      <c r="U46">
        <v>4.0039597236771174</v>
      </c>
      <c r="V46">
        <v>6.7318685102653094E-3</v>
      </c>
      <c r="W46">
        <v>138.3037602237205</v>
      </c>
      <c r="X46">
        <v>166.86508001079389</v>
      </c>
      <c r="Y46">
        <v>5.7049289367153283E-3</v>
      </c>
      <c r="Z46">
        <v>2.3219573446701109</v>
      </c>
      <c r="AA46">
        <v>0.18397884428954511</v>
      </c>
      <c r="AB46">
        <v>13.71545260173656</v>
      </c>
      <c r="AC46">
        <v>3.635979673826993E-3</v>
      </c>
      <c r="AD46">
        <v>2.9628274770853492E-2</v>
      </c>
      <c r="AE46">
        <v>0.244698591279253</v>
      </c>
      <c r="AF46">
        <v>5.2234349821906632E-2</v>
      </c>
      <c r="AG46">
        <v>1.4303519200798009E-4</v>
      </c>
      <c r="AH46">
        <v>2.8077591412570899</v>
      </c>
      <c r="AI46">
        <v>8.6989350132059742E-3</v>
      </c>
      <c r="AJ46">
        <v>39.812328511504219</v>
      </c>
      <c r="AK46">
        <v>0</v>
      </c>
      <c r="AL46">
        <v>0.25636226755987418</v>
      </c>
      <c r="AM46">
        <v>29.88536868597777</v>
      </c>
      <c r="AN46">
        <v>0</v>
      </c>
      <c r="AO46">
        <v>0.1908500771040004</v>
      </c>
      <c r="AP46">
        <f>AME_2050!AP46</f>
        <v>2174.4480749152981</v>
      </c>
      <c r="AQ46">
        <f>AME_2050!AQ46</f>
        <v>0</v>
      </c>
      <c r="AR46">
        <f>AME_2050!AR46</f>
        <v>9.1488344563999E-2</v>
      </c>
      <c r="AS46">
        <f>AME_2050!AS46</f>
        <v>0</v>
      </c>
      <c r="AT46">
        <f>AME_2050!AT46</f>
        <v>0</v>
      </c>
      <c r="AU46">
        <f>AME_2050!AU46</f>
        <v>5494.3219572922326</v>
      </c>
      <c r="AW46">
        <f t="shared" si="1"/>
        <v>3.0269762438917821E-4</v>
      </c>
    </row>
    <row r="47" spans="1:49" x14ac:dyDescent="0.25">
      <c r="A47" s="146"/>
      <c r="B47" s="1" t="s">
        <v>8</v>
      </c>
      <c r="C47" s="1" t="s">
        <v>8</v>
      </c>
      <c r="D47" s="1" t="s">
        <v>45</v>
      </c>
      <c r="E47">
        <v>98.682158101914993</v>
      </c>
      <c r="F47">
        <v>641.91637072738274</v>
      </c>
      <c r="G47">
        <v>125.958879328142</v>
      </c>
      <c r="H47">
        <v>29.39078046236283</v>
      </c>
      <c r="I47">
        <v>68.686738481796013</v>
      </c>
      <c r="J47">
        <v>2463.584554675851</v>
      </c>
      <c r="K47">
        <v>0.61452169334165085</v>
      </c>
      <c r="L47">
        <v>112.3827425233556</v>
      </c>
      <c r="M47">
        <v>313.91183227940951</v>
      </c>
      <c r="N47">
        <v>6.8729419794025937</v>
      </c>
      <c r="O47">
        <v>7.8881485445890069</v>
      </c>
      <c r="P47">
        <v>677.88599753243011</v>
      </c>
      <c r="Q47">
        <v>298.24237158375632</v>
      </c>
      <c r="R47">
        <v>1.656855722256936</v>
      </c>
      <c r="S47">
        <v>0</v>
      </c>
      <c r="T47">
        <v>17.330566847438991</v>
      </c>
      <c r="U47">
        <v>10.836849430474571</v>
      </c>
      <c r="V47">
        <v>5.1218778925754931</v>
      </c>
      <c r="W47">
        <v>3777.3779726100961</v>
      </c>
      <c r="X47">
        <v>758.44701488148962</v>
      </c>
      <c r="Y47">
        <v>5.2260905019909628E-3</v>
      </c>
      <c r="Z47">
        <v>25.967603947052421</v>
      </c>
      <c r="AA47">
        <v>1.5200419821146971</v>
      </c>
      <c r="AB47">
        <v>10.583048597253431</v>
      </c>
      <c r="AC47">
        <v>2.9913018393183739E-3</v>
      </c>
      <c r="AD47">
        <v>2.2428446978561511E-2</v>
      </c>
      <c r="AE47">
        <v>0.10899262927661189</v>
      </c>
      <c r="AF47">
        <v>1.8284194249332909E-2</v>
      </c>
      <c r="AG47">
        <v>2.7109609830678781E-5</v>
      </c>
      <c r="AH47">
        <v>0.63219791327102981</v>
      </c>
      <c r="AI47">
        <v>6.6914837444245149E-3</v>
      </c>
      <c r="AJ47">
        <v>8.3600077459784305</v>
      </c>
      <c r="AK47">
        <v>0</v>
      </c>
      <c r="AL47">
        <v>5.3960659871156051E-2</v>
      </c>
      <c r="AM47">
        <v>16.900585671024011</v>
      </c>
      <c r="AN47">
        <v>0</v>
      </c>
      <c r="AO47">
        <v>0.93681174442037984</v>
      </c>
      <c r="AP47">
        <f>AME_2050!AP47</f>
        <v>3873.7032191302442</v>
      </c>
      <c r="AQ47">
        <f>AME_2050!AQ47</f>
        <v>0</v>
      </c>
      <c r="AR47">
        <f>AME_2050!AR47</f>
        <v>0</v>
      </c>
      <c r="AS47">
        <f>AME_2050!AS47</f>
        <v>0</v>
      </c>
      <c r="AT47">
        <f>AME_2050!AT47</f>
        <v>0</v>
      </c>
      <c r="AU47">
        <f>AME_2050!AU47</f>
        <v>13355.611293945491</v>
      </c>
      <c r="AW47">
        <f t="shared" si="1"/>
        <v>2.8758356684547176E-3</v>
      </c>
    </row>
    <row r="48" spans="1:49" x14ac:dyDescent="0.25">
      <c r="A48" s="146"/>
      <c r="B48" s="63" t="s">
        <v>9</v>
      </c>
      <c r="C48" s="63" t="s">
        <v>9</v>
      </c>
      <c r="D48" s="63" t="s">
        <v>46</v>
      </c>
      <c r="E48">
        <v>438.14417356969699</v>
      </c>
      <c r="F48">
        <v>84.28107445763915</v>
      </c>
      <c r="G48">
        <v>0</v>
      </c>
      <c r="H48">
        <v>8.2102249705951549E-2</v>
      </c>
      <c r="I48">
        <v>0.29920386591117198</v>
      </c>
      <c r="J48">
        <v>0.2479903703672918</v>
      </c>
      <c r="K48">
        <v>0</v>
      </c>
      <c r="L48">
        <v>3.3672230684845021</v>
      </c>
      <c r="M48">
        <v>41.880481495098003</v>
      </c>
      <c r="N48">
        <v>0</v>
      </c>
      <c r="O48">
        <v>0.76304581683757766</v>
      </c>
      <c r="P48">
        <v>1.482588840698581</v>
      </c>
      <c r="Q48">
        <v>10.14972694565161</v>
      </c>
      <c r="R48">
        <v>2.7081465707953701E-5</v>
      </c>
      <c r="S48">
        <v>0</v>
      </c>
      <c r="T48">
        <v>0.12918437082388889</v>
      </c>
      <c r="U48">
        <v>0</v>
      </c>
      <c r="V48">
        <v>0</v>
      </c>
      <c r="W48">
        <v>14.13318540181969</v>
      </c>
      <c r="X48">
        <v>2.7481393953264308</v>
      </c>
      <c r="Y48">
        <v>5.1659636972035796E-3</v>
      </c>
      <c r="Z48">
        <v>5.441593148553199E-2</v>
      </c>
      <c r="AA48">
        <v>5.2326953968075463E-2</v>
      </c>
      <c r="AB48">
        <v>11.224526911449569</v>
      </c>
      <c r="AC48">
        <v>1.471661134928463E-2</v>
      </c>
      <c r="AD48">
        <v>9.248270675570619E-2</v>
      </c>
      <c r="AE48">
        <v>0.73865168890436339</v>
      </c>
      <c r="AF48">
        <v>0.1369604890603629</v>
      </c>
      <c r="AG48">
        <v>0</v>
      </c>
      <c r="AH48">
        <v>2.6070995467802729</v>
      </c>
      <c r="AI48">
        <v>3.6271095455511028E-2</v>
      </c>
      <c r="AJ48">
        <v>5.8028029866957522E-6</v>
      </c>
      <c r="AK48">
        <v>0</v>
      </c>
      <c r="AL48">
        <v>0</v>
      </c>
      <c r="AM48">
        <v>4.2492998137655641E-2</v>
      </c>
      <c r="AN48">
        <v>0</v>
      </c>
      <c r="AO48">
        <v>0.33293090063140612</v>
      </c>
      <c r="AP48">
        <f>AME_2050!AP48</f>
        <v>7.7357711135049261</v>
      </c>
      <c r="AQ48">
        <f>AME_2050!AQ48</f>
        <v>21.199417769535341</v>
      </c>
      <c r="AR48">
        <f>AME_2050!AR48</f>
        <v>0</v>
      </c>
      <c r="AS48">
        <f>AME_2050!AS48</f>
        <v>0</v>
      </c>
      <c r="AT48">
        <f>AME_2050!AT48</f>
        <v>0</v>
      </c>
      <c r="AU48">
        <f>AME_2050!AU48</f>
        <v>641.98138341304468</v>
      </c>
      <c r="AW48" s="64">
        <f>K128</f>
        <v>2.2972814512562008E-2</v>
      </c>
    </row>
    <row r="49" spans="1:49" x14ac:dyDescent="0.25">
      <c r="A49" s="146"/>
      <c r="B49" s="63" t="s">
        <v>10</v>
      </c>
      <c r="C49" s="63" t="s">
        <v>10</v>
      </c>
      <c r="D49" s="63" t="s">
        <v>47</v>
      </c>
      <c r="E49">
        <v>1057.7510362289829</v>
      </c>
      <c r="F49">
        <v>632.99169715675328</v>
      </c>
      <c r="G49">
        <v>258.04352194239488</v>
      </c>
      <c r="H49">
        <v>88.254546204154096</v>
      </c>
      <c r="I49">
        <v>61.450504435274617</v>
      </c>
      <c r="J49">
        <v>380.62214194748549</v>
      </c>
      <c r="K49">
        <v>7.1961387164165069</v>
      </c>
      <c r="L49">
        <v>992.42103813106962</v>
      </c>
      <c r="M49">
        <v>4734.765375879565</v>
      </c>
      <c r="N49">
        <v>39.246796299320003</v>
      </c>
      <c r="O49">
        <v>129.6910725495685</v>
      </c>
      <c r="P49">
        <v>1585.5155026518239</v>
      </c>
      <c r="Q49">
        <v>1073.9157287423191</v>
      </c>
      <c r="R49">
        <v>6.7676055253460756</v>
      </c>
      <c r="S49">
        <v>0</v>
      </c>
      <c r="T49">
        <v>3.7438377255493491</v>
      </c>
      <c r="U49">
        <v>4.0262406472937693</v>
      </c>
      <c r="V49">
        <v>2.2834623397936489</v>
      </c>
      <c r="W49">
        <v>1194.6768565659329</v>
      </c>
      <c r="X49">
        <v>2031.9167133266569</v>
      </c>
      <c r="Y49">
        <v>2.4010547809393752</v>
      </c>
      <c r="Z49">
        <v>45.527106709665837</v>
      </c>
      <c r="AA49">
        <v>15.422187453197649</v>
      </c>
      <c r="AB49">
        <v>254.01553938926469</v>
      </c>
      <c r="AC49">
        <v>3.218227624911842</v>
      </c>
      <c r="AD49">
        <v>4.6901607830940053</v>
      </c>
      <c r="AE49">
        <v>2.0373747847247879E-4</v>
      </c>
      <c r="AF49">
        <v>1.678124826653028</v>
      </c>
      <c r="AG49">
        <v>4.3270397441504014E-3</v>
      </c>
      <c r="AH49">
        <v>47.811839591012671</v>
      </c>
      <c r="AI49">
        <v>3.871092636206543</v>
      </c>
      <c r="AJ49">
        <v>2713.4244520892162</v>
      </c>
      <c r="AK49">
        <v>0</v>
      </c>
      <c r="AL49">
        <v>17.471812946242739</v>
      </c>
      <c r="AM49">
        <v>57.186534369121233</v>
      </c>
      <c r="AN49">
        <v>0</v>
      </c>
      <c r="AO49">
        <v>38.602834929501419</v>
      </c>
      <c r="AP49">
        <f>AME_2050!AP49</f>
        <v>3948.3889376040052</v>
      </c>
      <c r="AQ49">
        <f>AME_2050!AQ49</f>
        <v>1449.6419688699291</v>
      </c>
      <c r="AR49">
        <f>AME_2050!AR49</f>
        <v>0</v>
      </c>
      <c r="AS49">
        <f>AME_2050!AS49</f>
        <v>0</v>
      </c>
      <c r="AT49">
        <f>AME_2050!AT49</f>
        <v>0</v>
      </c>
      <c r="AU49">
        <f>AME_2050!AU49</f>
        <v>22888.636222395879</v>
      </c>
      <c r="AW49" s="64">
        <f>AW48</f>
        <v>2.2972814512562008E-2</v>
      </c>
    </row>
    <row r="50" spans="1:49" x14ac:dyDescent="0.25">
      <c r="A50" s="146"/>
      <c r="B50" s="1" t="s">
        <v>11</v>
      </c>
      <c r="C50" s="1" t="s">
        <v>11</v>
      </c>
      <c r="D50" s="1" t="s">
        <v>48</v>
      </c>
      <c r="E50">
        <v>109.9915930566312</v>
      </c>
      <c r="F50">
        <v>657.61041519422315</v>
      </c>
      <c r="G50">
        <v>7996.5305704873763</v>
      </c>
      <c r="H50">
        <v>37.402623886746547</v>
      </c>
      <c r="I50">
        <v>35.79968345437706</v>
      </c>
      <c r="J50">
        <v>379.5384700725715</v>
      </c>
      <c r="K50">
        <v>0.33729862519960369</v>
      </c>
      <c r="L50">
        <v>427.09708818891181</v>
      </c>
      <c r="M50">
        <v>2237.1259112225839</v>
      </c>
      <c r="N50">
        <v>55.557343481418179</v>
      </c>
      <c r="O50">
        <v>16.704344722926301</v>
      </c>
      <c r="P50">
        <v>2703.8414088913769</v>
      </c>
      <c r="Q50">
        <v>3253.6250647726101</v>
      </c>
      <c r="R50">
        <v>12.177924327968251</v>
      </c>
      <c r="S50">
        <v>0</v>
      </c>
      <c r="T50">
        <v>230.0296001417411</v>
      </c>
      <c r="U50">
        <v>14.037762919142031</v>
      </c>
      <c r="V50">
        <v>52.798823541350004</v>
      </c>
      <c r="W50">
        <v>1036.143226177209</v>
      </c>
      <c r="X50">
        <v>135.99918195905761</v>
      </c>
      <c r="Y50">
        <v>2.4324957441164731E-2</v>
      </c>
      <c r="Z50">
        <v>68.540009703517057</v>
      </c>
      <c r="AA50">
        <v>11.365713698581359</v>
      </c>
      <c r="AB50">
        <v>28.504554807841011</v>
      </c>
      <c r="AC50">
        <v>0.77552684351390211</v>
      </c>
      <c r="AD50">
        <v>8.3518096047957791</v>
      </c>
      <c r="AE50">
        <v>7.6780922484039946</v>
      </c>
      <c r="AF50">
        <v>5.1746827283715218E-3</v>
      </c>
      <c r="AG50">
        <v>0</v>
      </c>
      <c r="AH50">
        <v>0.2641356389849821</v>
      </c>
      <c r="AI50">
        <v>1.424837611702708</v>
      </c>
      <c r="AJ50">
        <v>443.88476886970909</v>
      </c>
      <c r="AK50">
        <v>0</v>
      </c>
      <c r="AL50">
        <v>2.858182358446415</v>
      </c>
      <c r="AM50">
        <v>25.225506096616868</v>
      </c>
      <c r="AN50">
        <v>0</v>
      </c>
      <c r="AO50">
        <v>31.139873501878359</v>
      </c>
      <c r="AP50">
        <f>AME_2050!AP50</f>
        <v>3098.5857366722162</v>
      </c>
      <c r="AQ50">
        <f>AME_2050!AQ50</f>
        <v>3330.9496023227598</v>
      </c>
      <c r="AR50">
        <f>AME_2050!AR50</f>
        <v>0</v>
      </c>
      <c r="AS50">
        <f>AME_2050!AS50</f>
        <v>0</v>
      </c>
      <c r="AT50">
        <f>AME_2050!AT50</f>
        <v>0</v>
      </c>
      <c r="AU50">
        <f>AME_2050!AU50</f>
        <v>26451.926184742551</v>
      </c>
      <c r="AW50">
        <f>(K50+L50)/$AQ$119</f>
        <v>1.0878414305383268E-2</v>
      </c>
    </row>
    <row r="51" spans="1:49" x14ac:dyDescent="0.25">
      <c r="A51" s="146"/>
      <c r="B51" s="1" t="s">
        <v>12</v>
      </c>
      <c r="C51" s="1">
        <v>10</v>
      </c>
      <c r="D51" s="1" t="s">
        <v>49</v>
      </c>
      <c r="E51">
        <v>36.104710276915547</v>
      </c>
      <c r="F51">
        <v>4.5413773867960128</v>
      </c>
      <c r="G51">
        <v>863.66446219831334</v>
      </c>
      <c r="H51">
        <v>0</v>
      </c>
      <c r="I51">
        <v>189.00499207551599</v>
      </c>
      <c r="J51">
        <v>11.246407971194181</v>
      </c>
      <c r="K51">
        <v>4.4207142756397631E-5</v>
      </c>
      <c r="L51">
        <v>15.188024831425601</v>
      </c>
      <c r="M51">
        <v>136.76331824855831</v>
      </c>
      <c r="N51">
        <v>993.31258934108678</v>
      </c>
      <c r="O51">
        <v>0.47038772861843442</v>
      </c>
      <c r="P51">
        <v>5515.6717810934024</v>
      </c>
      <c r="Q51">
        <v>1831.8331824028619</v>
      </c>
      <c r="R51">
        <v>0.87046371684077795</v>
      </c>
      <c r="S51">
        <v>0</v>
      </c>
      <c r="T51">
        <v>5.0407367252291177E-3</v>
      </c>
      <c r="U51">
        <v>0.1152586356702696</v>
      </c>
      <c r="V51">
        <v>4.5395973912723001E-2</v>
      </c>
      <c r="W51">
        <v>394.61582203648209</v>
      </c>
      <c r="X51">
        <v>6.8160198889415435E-2</v>
      </c>
      <c r="Y51">
        <v>2.0636185791721651E-2</v>
      </c>
      <c r="Z51">
        <v>2.3022621955930491</v>
      </c>
      <c r="AA51">
        <v>0.23602571944790571</v>
      </c>
      <c r="AB51">
        <v>6.8404045222059962</v>
      </c>
      <c r="AC51">
        <v>2.142167729230568E-2</v>
      </c>
      <c r="AD51">
        <v>0.17301231083149149</v>
      </c>
      <c r="AE51">
        <v>0.1527454892663839</v>
      </c>
      <c r="AF51">
        <v>7.4389755620750522E-5</v>
      </c>
      <c r="AG51">
        <v>0</v>
      </c>
      <c r="AH51">
        <v>2.4222557569235428E-3</v>
      </c>
      <c r="AI51">
        <v>4.0366138481673107E-2</v>
      </c>
      <c r="AJ51">
        <v>10.839599420554009</v>
      </c>
      <c r="AK51">
        <v>0</v>
      </c>
      <c r="AL51">
        <v>6.9796373008444615E-2</v>
      </c>
      <c r="AM51">
        <v>3.8153248792458017E-2</v>
      </c>
      <c r="AN51">
        <v>0</v>
      </c>
      <c r="AO51">
        <v>0.65870683754596104</v>
      </c>
      <c r="AP51">
        <f>AME_2050!AP51</f>
        <v>0</v>
      </c>
      <c r="AQ51">
        <f>AME_2050!AQ51</f>
        <v>0</v>
      </c>
      <c r="AR51">
        <f>AME_2050!AR51</f>
        <v>0</v>
      </c>
      <c r="AS51">
        <f>AME_2050!AS51</f>
        <v>0</v>
      </c>
      <c r="AT51">
        <f>AME_2050!AT51</f>
        <v>0</v>
      </c>
      <c r="AU51">
        <f>AME_2050!AU51</f>
        <v>10014.917045824681</v>
      </c>
      <c r="AW51">
        <f t="shared" ref="AW51:AW84" si="2">(K51+L51)/$AQ$119</f>
        <v>3.8654378916913113E-4</v>
      </c>
    </row>
    <row r="52" spans="1:49" x14ac:dyDescent="0.25">
      <c r="A52" s="146"/>
      <c r="B52" s="1" t="s">
        <v>13</v>
      </c>
      <c r="C52" s="1">
        <v>11</v>
      </c>
      <c r="D52" s="1" t="s">
        <v>50</v>
      </c>
      <c r="E52">
        <v>5.0111548929154572E-2</v>
      </c>
      <c r="F52">
        <v>25.728544063967799</v>
      </c>
      <c r="G52">
        <v>646.67600492386862</v>
      </c>
      <c r="H52">
        <v>21.879082911401579</v>
      </c>
      <c r="I52">
        <v>68.390942891368951</v>
      </c>
      <c r="J52">
        <v>51.245914069268238</v>
      </c>
      <c r="K52">
        <v>0</v>
      </c>
      <c r="L52">
        <v>279.70081786369923</v>
      </c>
      <c r="M52">
        <v>230.9322067350007</v>
      </c>
      <c r="N52">
        <v>182.84561256614461</v>
      </c>
      <c r="O52">
        <v>1960.009135728003</v>
      </c>
      <c r="P52">
        <v>5751.9018049867127</v>
      </c>
      <c r="Q52">
        <v>1507.849665338885</v>
      </c>
      <c r="R52">
        <v>1.689854537887609E-5</v>
      </c>
      <c r="S52">
        <v>0</v>
      </c>
      <c r="T52">
        <v>1.3725996881328549E-4</v>
      </c>
      <c r="U52">
        <v>2.3245843133012669</v>
      </c>
      <c r="V52">
        <v>3.6416542991940491E-2</v>
      </c>
      <c r="W52">
        <v>114.16884504638639</v>
      </c>
      <c r="X52">
        <v>7.5927853492450362E-2</v>
      </c>
      <c r="Y52">
        <v>7.6072815120212184E-3</v>
      </c>
      <c r="Z52">
        <v>24.246282678999538</v>
      </c>
      <c r="AA52">
        <v>4.3466258855834514</v>
      </c>
      <c r="AB52">
        <v>34.197273093167013</v>
      </c>
      <c r="AC52">
        <v>4.5202761730779974E-3</v>
      </c>
      <c r="AD52">
        <v>3.4067900478526703E-2</v>
      </c>
      <c r="AE52">
        <v>8.5929585039260348E-2</v>
      </c>
      <c r="AF52">
        <v>3.2298619997535923E-2</v>
      </c>
      <c r="AG52">
        <v>3.5168378815685539E-5</v>
      </c>
      <c r="AH52">
        <v>0.73597402029665493</v>
      </c>
      <c r="AI52">
        <v>9.2078278535923253E-3</v>
      </c>
      <c r="AJ52">
        <v>1.440448233897927E-2</v>
      </c>
      <c r="AK52">
        <v>0</v>
      </c>
      <c r="AL52">
        <v>9.11505857414913E-5</v>
      </c>
      <c r="AM52">
        <v>2.1233299660238469E-2</v>
      </c>
      <c r="AN52">
        <v>0</v>
      </c>
      <c r="AO52">
        <v>0.13350077989313661</v>
      </c>
      <c r="AP52">
        <f>AME_2050!AP52</f>
        <v>15.6860550613232</v>
      </c>
      <c r="AQ52">
        <f>AME_2050!AQ52</f>
        <v>0</v>
      </c>
      <c r="AR52">
        <f>AME_2050!AR52</f>
        <v>0</v>
      </c>
      <c r="AS52">
        <f>AME_2050!AS52</f>
        <v>0</v>
      </c>
      <c r="AT52">
        <f>AME_2050!AT52</f>
        <v>0</v>
      </c>
      <c r="AU52">
        <f>AME_2050!AU52</f>
        <v>10923.370878653221</v>
      </c>
      <c r="AW52">
        <f t="shared" si="2"/>
        <v>7.1185226835741647E-3</v>
      </c>
    </row>
    <row r="53" spans="1:49" x14ac:dyDescent="0.25">
      <c r="A53" s="146"/>
      <c r="B53" s="1" t="s">
        <v>14</v>
      </c>
      <c r="C53" s="1">
        <v>12</v>
      </c>
      <c r="D53" s="1" t="s">
        <v>51</v>
      </c>
      <c r="E53">
        <v>2255.2384597659311</v>
      </c>
      <c r="F53">
        <v>1729.8373002320679</v>
      </c>
      <c r="G53">
        <v>15582.1772799588</v>
      </c>
      <c r="H53">
        <v>207.6828780830852</v>
      </c>
      <c r="I53">
        <v>348.47716664727568</v>
      </c>
      <c r="J53">
        <v>2036.112619460866</v>
      </c>
      <c r="K53">
        <v>3.4454393105120911</v>
      </c>
      <c r="L53">
        <v>1684.864500507736</v>
      </c>
      <c r="M53">
        <v>1171.691512243023</v>
      </c>
      <c r="N53">
        <v>1185.2715993661011</v>
      </c>
      <c r="O53">
        <v>356.48306592192949</v>
      </c>
      <c r="P53">
        <v>47048.237304114249</v>
      </c>
      <c r="Q53">
        <v>19939.547513057769</v>
      </c>
      <c r="R53">
        <v>146.222414287329</v>
      </c>
      <c r="S53">
        <v>0</v>
      </c>
      <c r="T53">
        <v>137.62526180358611</v>
      </c>
      <c r="U53">
        <v>49.21009524174552</v>
      </c>
      <c r="V53">
        <v>811.42891579846344</v>
      </c>
      <c r="W53">
        <v>11738.262661451199</v>
      </c>
      <c r="X53">
        <v>8701.9905650382334</v>
      </c>
      <c r="Y53">
        <v>0.13455395718651619</v>
      </c>
      <c r="Z53">
        <v>186.96325503871941</v>
      </c>
      <c r="AA53">
        <v>26.15736389895795</v>
      </c>
      <c r="AB53">
        <v>152.7641114536936</v>
      </c>
      <c r="AC53">
        <v>0.85868429319824402</v>
      </c>
      <c r="AD53">
        <v>7.0727440249056039</v>
      </c>
      <c r="AE53">
        <v>7.9691055975378244</v>
      </c>
      <c r="AF53">
        <v>0.1854384105830901</v>
      </c>
      <c r="AG53">
        <v>4.5536518416587098E-4</v>
      </c>
      <c r="AH53">
        <v>9.2567269902677403</v>
      </c>
      <c r="AI53">
        <v>1.649805085324483</v>
      </c>
      <c r="AJ53">
        <v>446.45983634800137</v>
      </c>
      <c r="AK53">
        <v>0</v>
      </c>
      <c r="AL53">
        <v>2.8762797850514561</v>
      </c>
      <c r="AM53">
        <v>236.02033068113391</v>
      </c>
      <c r="AN53">
        <v>0</v>
      </c>
      <c r="AO53">
        <v>27.10293947884794</v>
      </c>
      <c r="AP53">
        <f>AME_2050!AP53</f>
        <v>51791.934052076889</v>
      </c>
      <c r="AQ53">
        <f>AME_2050!AQ53</f>
        <v>1826.638254977139</v>
      </c>
      <c r="AR53">
        <f>AME_2050!AR53</f>
        <v>46574.558755385959</v>
      </c>
      <c r="AS53">
        <f>AME_2050!AS53</f>
        <v>0</v>
      </c>
      <c r="AT53">
        <f>AME_2050!AT53</f>
        <v>0</v>
      </c>
      <c r="AU53">
        <f>AME_2050!AU53</f>
        <v>216432.40924513849</v>
      </c>
      <c r="AW53">
        <f t="shared" si="2"/>
        <v>4.2968314126834425E-2</v>
      </c>
    </row>
    <row r="54" spans="1:49" x14ac:dyDescent="0.25">
      <c r="A54" s="146"/>
      <c r="B54" s="1" t="s">
        <v>15</v>
      </c>
      <c r="C54" s="1">
        <v>13</v>
      </c>
      <c r="D54" s="1" t="s">
        <v>52</v>
      </c>
      <c r="E54">
        <v>36.879114180884031</v>
      </c>
      <c r="F54">
        <v>47.632288365555553</v>
      </c>
      <c r="G54">
        <v>17.270388631734239</v>
      </c>
      <c r="H54">
        <v>1.958614170085577</v>
      </c>
      <c r="I54">
        <v>20.90808852099989</v>
      </c>
      <c r="J54">
        <v>28.448524933837891</v>
      </c>
      <c r="K54">
        <v>2.1386029241643101</v>
      </c>
      <c r="L54">
        <v>24.00585737949265</v>
      </c>
      <c r="M54">
        <v>23.426299678602469</v>
      </c>
      <c r="N54">
        <v>17.229337613281789</v>
      </c>
      <c r="O54">
        <v>7.4539270095016263</v>
      </c>
      <c r="P54">
        <v>132.23795274177851</v>
      </c>
      <c r="Q54">
        <v>2448.0250687790272</v>
      </c>
      <c r="R54">
        <v>17.461769909655409</v>
      </c>
      <c r="S54">
        <v>0</v>
      </c>
      <c r="T54">
        <v>14.257179594957</v>
      </c>
      <c r="U54">
        <v>7.3390577371822507</v>
      </c>
      <c r="V54">
        <v>4.6157543076173964</v>
      </c>
      <c r="W54">
        <v>1503.237561761315</v>
      </c>
      <c r="X54">
        <v>731.92881433354808</v>
      </c>
      <c r="Y54">
        <v>0.76462392241766575</v>
      </c>
      <c r="Z54">
        <v>83.60719522055814</v>
      </c>
      <c r="AA54">
        <v>0.37003008903662538</v>
      </c>
      <c r="AB54">
        <v>85.290628406286757</v>
      </c>
      <c r="AC54">
        <v>1.0218559914392169</v>
      </c>
      <c r="AD54">
        <v>4.9132777443553826</v>
      </c>
      <c r="AE54">
        <v>17.43233233559878</v>
      </c>
      <c r="AF54">
        <v>1.3440089053472659</v>
      </c>
      <c r="AG54">
        <v>4.5642075810656747E-2</v>
      </c>
      <c r="AH54">
        <v>12.82382827259975</v>
      </c>
      <c r="AI54">
        <v>0.97877630759225565</v>
      </c>
      <c r="AJ54">
        <v>20.020750349546208</v>
      </c>
      <c r="AK54">
        <v>0</v>
      </c>
      <c r="AL54">
        <v>5.7131723008231133E-2</v>
      </c>
      <c r="AM54">
        <v>23.992461798119351</v>
      </c>
      <c r="AN54">
        <v>0</v>
      </c>
      <c r="AO54">
        <v>13.68496775689907</v>
      </c>
      <c r="AP54">
        <f>AME_2050!AP54</f>
        <v>0</v>
      </c>
      <c r="AQ54">
        <f>AME_2050!AQ54</f>
        <v>0</v>
      </c>
      <c r="AR54">
        <f>AME_2050!AR54</f>
        <v>0</v>
      </c>
      <c r="AS54">
        <f>AME_2050!AS54</f>
        <v>0</v>
      </c>
      <c r="AT54">
        <f>AME_2050!AT54</f>
        <v>0</v>
      </c>
      <c r="AU54">
        <f>AME_2050!AU54</f>
        <v>5352.8017134718357</v>
      </c>
      <c r="AW54">
        <f t="shared" si="2"/>
        <v>6.6538930827181005E-4</v>
      </c>
    </row>
    <row r="55" spans="1:49" x14ac:dyDescent="0.25">
      <c r="A55" s="146"/>
      <c r="B55" s="1" t="s">
        <v>16</v>
      </c>
      <c r="C55" s="1">
        <v>14</v>
      </c>
      <c r="D55" s="1" t="s">
        <v>53</v>
      </c>
      <c r="E55">
        <v>20.53316091233161</v>
      </c>
      <c r="F55">
        <v>28.556597838881459</v>
      </c>
      <c r="G55">
        <v>7.7982159947130416</v>
      </c>
      <c r="H55">
        <v>1.9207484832814621</v>
      </c>
      <c r="I55">
        <v>5.8253699068319857</v>
      </c>
      <c r="J55">
        <v>8.3718922892295389</v>
      </c>
      <c r="K55">
        <v>0.25489889977593883</v>
      </c>
      <c r="L55">
        <v>3.9571163159081211</v>
      </c>
      <c r="M55">
        <v>17.994981077210468</v>
      </c>
      <c r="N55">
        <v>3.8948251925800461</v>
      </c>
      <c r="O55">
        <v>4.504800163491673</v>
      </c>
      <c r="P55">
        <v>40.648404090506588</v>
      </c>
      <c r="Q55">
        <v>55.778727102839483</v>
      </c>
      <c r="R55">
        <v>2034.675138091402</v>
      </c>
      <c r="S55">
        <v>0</v>
      </c>
      <c r="T55">
        <v>69.407863896074119</v>
      </c>
      <c r="U55">
        <v>1.634403679968218</v>
      </c>
      <c r="V55">
        <v>2.2194808801182888</v>
      </c>
      <c r="W55">
        <v>255.176676642258</v>
      </c>
      <c r="X55">
        <v>277.50454820035611</v>
      </c>
      <c r="Y55">
        <v>0.176451450717863</v>
      </c>
      <c r="Z55">
        <v>1.0701105866116789</v>
      </c>
      <c r="AA55">
        <v>5.9794969675615872E-2</v>
      </c>
      <c r="AB55">
        <v>3.831370617256904</v>
      </c>
      <c r="AC55">
        <v>8.4544962238230395E-2</v>
      </c>
      <c r="AD55">
        <v>0.22060140144560239</v>
      </c>
      <c r="AE55">
        <v>0.61450012448799762</v>
      </c>
      <c r="AF55">
        <v>9.7494498516202385E-2</v>
      </c>
      <c r="AG55">
        <v>0.22103216267493539</v>
      </c>
      <c r="AH55">
        <v>0.53371671343200378</v>
      </c>
      <c r="AI55">
        <v>0.1597495218176285</v>
      </c>
      <c r="AJ55">
        <v>3.0558611268465778</v>
      </c>
      <c r="AK55">
        <v>0</v>
      </c>
      <c r="AL55">
        <v>1.9687759585303499E-2</v>
      </c>
      <c r="AM55">
        <v>5.514479111262478</v>
      </c>
      <c r="AN55">
        <v>0</v>
      </c>
      <c r="AO55">
        <v>1.32587051541768</v>
      </c>
      <c r="AP55">
        <f>AME_2050!AP55</f>
        <v>962.93012826827908</v>
      </c>
      <c r="AQ55">
        <f>AME_2050!AQ55</f>
        <v>28.974458865442781</v>
      </c>
      <c r="AR55">
        <f>AME_2050!AR55</f>
        <v>67.401244610479296</v>
      </c>
      <c r="AS55">
        <f>AME_2050!AS55</f>
        <v>0</v>
      </c>
      <c r="AT55">
        <f>AME_2050!AT55</f>
        <v>0</v>
      </c>
      <c r="AU55">
        <f>AME_2050!AU55</f>
        <v>3916.948946923947</v>
      </c>
      <c r="AW55">
        <f t="shared" si="2"/>
        <v>1.071978483488656E-4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f>AME_2050!AP56</f>
        <v>0</v>
      </c>
      <c r="AQ56">
        <f>AME_2050!AQ56</f>
        <v>0</v>
      </c>
      <c r="AR56">
        <f>AME_2050!AR56</f>
        <v>0</v>
      </c>
      <c r="AS56">
        <f>AME_2050!AS56</f>
        <v>0</v>
      </c>
      <c r="AT56">
        <f>AME_2050!AT56</f>
        <v>0</v>
      </c>
      <c r="AU56">
        <f>AME_2050!AU56</f>
        <v>0</v>
      </c>
      <c r="AW56">
        <f t="shared" si="2"/>
        <v>0</v>
      </c>
    </row>
    <row r="57" spans="1:49" x14ac:dyDescent="0.25">
      <c r="A57" s="146"/>
      <c r="B57" s="1" t="s">
        <v>18</v>
      </c>
      <c r="C57" s="1">
        <v>16</v>
      </c>
      <c r="D57" s="1" t="s">
        <v>55</v>
      </c>
      <c r="E57">
        <v>300.84563770054922</v>
      </c>
      <c r="F57">
        <v>623.07350219809189</v>
      </c>
      <c r="G57">
        <v>190.44572636925199</v>
      </c>
      <c r="H57">
        <v>6.3181045250004999</v>
      </c>
      <c r="I57">
        <v>83.839274434967678</v>
      </c>
      <c r="J57">
        <v>183.85972802528281</v>
      </c>
      <c r="K57">
        <v>0.81330499862182881</v>
      </c>
      <c r="L57">
        <v>111.45830119903781</v>
      </c>
      <c r="M57">
        <v>266.94233014338812</v>
      </c>
      <c r="N57">
        <v>11.4356494907717</v>
      </c>
      <c r="O57">
        <v>15.703665206474</v>
      </c>
      <c r="P57">
        <v>964.66277376066023</v>
      </c>
      <c r="Q57">
        <v>438.3231239581059</v>
      </c>
      <c r="R57">
        <v>220.38704546378841</v>
      </c>
      <c r="S57">
        <v>0</v>
      </c>
      <c r="T57">
        <v>1583.4864816933259</v>
      </c>
      <c r="U57">
        <v>6.2282917048409114</v>
      </c>
      <c r="V57">
        <v>53.804144475614329</v>
      </c>
      <c r="W57">
        <v>5490.8213300591424</v>
      </c>
      <c r="X57">
        <v>3194.3933279972312</v>
      </c>
      <c r="Y57">
        <v>0.54836766987561925</v>
      </c>
      <c r="Z57">
        <v>159.57887075381939</v>
      </c>
      <c r="AA57">
        <v>1.7192475610522491</v>
      </c>
      <c r="AB57">
        <v>12.290219866694891</v>
      </c>
      <c r="AC57">
        <v>0.26300058121460418</v>
      </c>
      <c r="AD57">
        <v>0.68624005138170119</v>
      </c>
      <c r="AE57">
        <v>1.916188215444151</v>
      </c>
      <c r="AF57">
        <v>0.30531248360736041</v>
      </c>
      <c r="AG57">
        <v>1.263064755002522</v>
      </c>
      <c r="AH57">
        <v>1.7031506740695821</v>
      </c>
      <c r="AI57">
        <v>0.49725596937114908</v>
      </c>
      <c r="AJ57">
        <v>102.4023060145938</v>
      </c>
      <c r="AK57">
        <v>0</v>
      </c>
      <c r="AL57">
        <v>0.65978524685720885</v>
      </c>
      <c r="AM57">
        <v>41.969199335868211</v>
      </c>
      <c r="AN57">
        <v>0</v>
      </c>
      <c r="AO57">
        <v>4.1196450267606313</v>
      </c>
      <c r="AP57">
        <f>AME_2050!AP57</f>
        <v>3524.5517049558289</v>
      </c>
      <c r="AQ57">
        <f>AME_2050!AQ57</f>
        <v>1552.7322599371801</v>
      </c>
      <c r="AR57">
        <f>AME_2050!AR57</f>
        <v>330.21304595514141</v>
      </c>
      <c r="AS57">
        <f>AME_2050!AS57</f>
        <v>0</v>
      </c>
      <c r="AT57">
        <f>AME_2050!AT57</f>
        <v>0</v>
      </c>
      <c r="AU57">
        <f>AME_2050!AU57</f>
        <v>19484.260608457909</v>
      </c>
      <c r="AW57">
        <f t="shared" si="2"/>
        <v>2.8573673167763395E-3</v>
      </c>
    </row>
    <row r="58" spans="1:49" x14ac:dyDescent="0.25">
      <c r="A58" s="146"/>
      <c r="B58" s="1" t="s">
        <v>19</v>
      </c>
      <c r="C58" s="1">
        <v>17</v>
      </c>
      <c r="D58" s="1" t="s">
        <v>56</v>
      </c>
      <c r="E58">
        <v>2.1153856703915408</v>
      </c>
      <c r="F58">
        <v>2.9131799836104988</v>
      </c>
      <c r="G58">
        <v>0.71413010091215789</v>
      </c>
      <c r="H58">
        <v>0.16478381456950339</v>
      </c>
      <c r="I58">
        <v>0.51975852287921875</v>
      </c>
      <c r="J58">
        <v>0.7114304341245008</v>
      </c>
      <c r="K58">
        <v>1.8741051078437629</v>
      </c>
      <c r="L58">
        <v>0.33802116217921852</v>
      </c>
      <c r="M58">
        <v>1.4833859620125249</v>
      </c>
      <c r="N58">
        <v>0.31614809707512032</v>
      </c>
      <c r="O58">
        <v>0.38462642758138471</v>
      </c>
      <c r="P58">
        <v>4.1308384034475978</v>
      </c>
      <c r="Q58">
        <v>1.0233563427740231</v>
      </c>
      <c r="R58">
        <v>0.1626043189051751</v>
      </c>
      <c r="S58">
        <v>0</v>
      </c>
      <c r="T58">
        <v>0.65762469712352434</v>
      </c>
      <c r="U58">
        <v>6556.9397558857909</v>
      </c>
      <c r="V58">
        <v>0.19041250271619889</v>
      </c>
      <c r="W58">
        <v>8.0846332688239748</v>
      </c>
      <c r="X58">
        <v>1.438671199967124</v>
      </c>
      <c r="Y58">
        <v>1.4937154339978061E-2</v>
      </c>
      <c r="Z58">
        <v>3.1238505008462478E-3</v>
      </c>
      <c r="AA58">
        <v>5.2479772788515521E-3</v>
      </c>
      <c r="AB58">
        <v>0.30762831926579659</v>
      </c>
      <c r="AC58">
        <v>7.2396354734049493E-3</v>
      </c>
      <c r="AD58">
        <v>1.885324610280497E-2</v>
      </c>
      <c r="AE58">
        <v>5.2609235934337611E-2</v>
      </c>
      <c r="AF58">
        <v>8.357369842707631E-3</v>
      </c>
      <c r="AG58">
        <v>0.84201134773721509</v>
      </c>
      <c r="AH58">
        <v>4.5285414936179838E-2</v>
      </c>
      <c r="AI58">
        <v>1.366618072425909E-2</v>
      </c>
      <c r="AJ58">
        <v>0.32213556954633582</v>
      </c>
      <c r="AK58">
        <v>0</v>
      </c>
      <c r="AL58">
        <v>2.0692773788771762E-3</v>
      </c>
      <c r="AM58">
        <v>0.29834665315016179</v>
      </c>
      <c r="AN58">
        <v>0</v>
      </c>
      <c r="AO58">
        <v>0.1135251518351309</v>
      </c>
      <c r="AP58">
        <f>AME_2050!AP58</f>
        <v>4064.3320333484262</v>
      </c>
      <c r="AQ58">
        <f>AME_2050!AQ58</f>
        <v>1.1279712365065999</v>
      </c>
      <c r="AR58">
        <f>AME_2050!AR58</f>
        <v>1.3668554071294707</v>
      </c>
      <c r="AS58">
        <f>AME_2050!AS58</f>
        <v>0</v>
      </c>
      <c r="AT58">
        <f>AME_2050!AT58</f>
        <v>0</v>
      </c>
      <c r="AU58">
        <f>AME_2050!AU58</f>
        <v>10653.04474827884</v>
      </c>
      <c r="AW58">
        <f t="shared" si="2"/>
        <v>5.6299696055099102E-5</v>
      </c>
    </row>
    <row r="59" spans="1:49" x14ac:dyDescent="0.25">
      <c r="A59" s="146"/>
      <c r="B59" s="1" t="s">
        <v>20</v>
      </c>
      <c r="C59" s="1">
        <v>18</v>
      </c>
      <c r="D59" s="1" t="s">
        <v>57</v>
      </c>
      <c r="E59">
        <v>8.6386451370770896</v>
      </c>
      <c r="F59">
        <v>25.85045521636064</v>
      </c>
      <c r="G59">
        <v>10.608586946813141</v>
      </c>
      <c r="H59">
        <v>3.1609039783195381</v>
      </c>
      <c r="I59">
        <v>7.9788783569267441</v>
      </c>
      <c r="J59">
        <v>10.613919234964211</v>
      </c>
      <c r="K59">
        <v>8.4684466392522112E-2</v>
      </c>
      <c r="L59">
        <v>9.2917256246787368</v>
      </c>
      <c r="M59">
        <v>27.25420817251673</v>
      </c>
      <c r="N59">
        <v>3.6949963054770958</v>
      </c>
      <c r="O59">
        <v>2.0893245938634442</v>
      </c>
      <c r="P59">
        <v>49.327641102103208</v>
      </c>
      <c r="Q59">
        <v>85.858249760465341</v>
      </c>
      <c r="R59">
        <v>4.8205710797778831</v>
      </c>
      <c r="S59">
        <v>0</v>
      </c>
      <c r="T59">
        <v>10.48589398097495</v>
      </c>
      <c r="U59">
        <v>9.6346953505730593</v>
      </c>
      <c r="V59">
        <v>1296.686402677798</v>
      </c>
      <c r="W59">
        <v>2223.2769787167522</v>
      </c>
      <c r="X59">
        <v>90.727137300568103</v>
      </c>
      <c r="Y59">
        <v>5.6419348879362077E-2</v>
      </c>
      <c r="Z59">
        <v>2.8040002825129831</v>
      </c>
      <c r="AA59">
        <v>0.144326000738454</v>
      </c>
      <c r="AB59">
        <v>3.5543743330917632</v>
      </c>
      <c r="AC59">
        <v>2.477896869496022E-2</v>
      </c>
      <c r="AD59">
        <v>6.453802541689331E-2</v>
      </c>
      <c r="AE59">
        <v>0.1800932900696606</v>
      </c>
      <c r="AF59">
        <v>2.8612171876594091E-2</v>
      </c>
      <c r="AG59">
        <v>1.2658078734374689E-3</v>
      </c>
      <c r="AH59">
        <v>0.1553532962008701</v>
      </c>
      <c r="AI59">
        <v>4.6782751072165042E-2</v>
      </c>
      <c r="AJ59">
        <v>1.4471258048969899</v>
      </c>
      <c r="AK59">
        <v>0</v>
      </c>
      <c r="AL59">
        <v>9.3035823784306301E-3</v>
      </c>
      <c r="AM59">
        <v>1.845752657352592</v>
      </c>
      <c r="AN59">
        <v>0</v>
      </c>
      <c r="AO59">
        <v>0.38854577645773641</v>
      </c>
      <c r="AP59">
        <f>AME_2050!AP59</f>
        <v>9317.8981012403037</v>
      </c>
      <c r="AQ59">
        <f>AME_2050!AQ59</f>
        <v>5.7894398566773138</v>
      </c>
      <c r="AR59">
        <f>AME_2050!AR59</f>
        <v>3.1573827369312131</v>
      </c>
      <c r="AS59">
        <f>AME_2050!AS59</f>
        <v>0</v>
      </c>
      <c r="AT59">
        <f>AME_2050!AT59</f>
        <v>0</v>
      </c>
      <c r="AU59">
        <f>AME_2050!AU59</f>
        <v>13217.68009393383</v>
      </c>
      <c r="AW59">
        <f t="shared" si="2"/>
        <v>2.3863422507513184E-4</v>
      </c>
    </row>
    <row r="60" spans="1:49" x14ac:dyDescent="0.25">
      <c r="A60" s="146"/>
      <c r="B60" s="1" t="s">
        <v>21</v>
      </c>
      <c r="C60" s="1">
        <v>19</v>
      </c>
      <c r="D60" s="1" t="s">
        <v>58</v>
      </c>
      <c r="E60">
        <v>1054.2897116270501</v>
      </c>
      <c r="F60">
        <v>3938.0141343089931</v>
      </c>
      <c r="G60">
        <v>2689.5008917278669</v>
      </c>
      <c r="H60">
        <v>118.0970282711402</v>
      </c>
      <c r="I60">
        <v>682.56004277308148</v>
      </c>
      <c r="J60">
        <v>1812.3443818741121</v>
      </c>
      <c r="K60">
        <v>22.52650183837595</v>
      </c>
      <c r="L60">
        <v>2540.6656039992522</v>
      </c>
      <c r="M60">
        <v>1833.437097775779</v>
      </c>
      <c r="N60">
        <v>585.74306674356058</v>
      </c>
      <c r="O60">
        <v>333.20310736726879</v>
      </c>
      <c r="P60">
        <v>10603.876662362711</v>
      </c>
      <c r="Q60">
        <v>7926.2798091162604</v>
      </c>
      <c r="R60">
        <v>451.22011403407998</v>
      </c>
      <c r="S60">
        <v>0</v>
      </c>
      <c r="T60">
        <v>1560.886200844956</v>
      </c>
      <c r="U60">
        <v>310.13418642156932</v>
      </c>
      <c r="V60">
        <v>1187.399888740239</v>
      </c>
      <c r="W60">
        <v>65567.187802745699</v>
      </c>
      <c r="X60">
        <v>20377.833323020121</v>
      </c>
      <c r="Y60">
        <v>9.471027920306458</v>
      </c>
      <c r="Z60">
        <v>1758.769186912396</v>
      </c>
      <c r="AA60">
        <v>39.420821633921072</v>
      </c>
      <c r="AB60">
        <v>511.69734852936273</v>
      </c>
      <c r="AC60">
        <v>6.0159891380718999</v>
      </c>
      <c r="AD60">
        <v>24.542479616735321</v>
      </c>
      <c r="AE60">
        <v>42.487103183683473</v>
      </c>
      <c r="AF60">
        <v>3.2895380084478352</v>
      </c>
      <c r="AG60">
        <v>0.96205182201198336</v>
      </c>
      <c r="AH60">
        <v>29.772078026393778</v>
      </c>
      <c r="AI60">
        <v>7.9426003858787526</v>
      </c>
      <c r="AJ60">
        <v>657.96074427172084</v>
      </c>
      <c r="AK60">
        <v>0</v>
      </c>
      <c r="AL60">
        <v>3.2839278045559301</v>
      </c>
      <c r="AM60">
        <v>566.99631176664593</v>
      </c>
      <c r="AN60">
        <v>0</v>
      </c>
      <c r="AO60">
        <v>67.861318015849889</v>
      </c>
      <c r="AP60">
        <f>AME_2050!AP60</f>
        <v>13599.611903657389</v>
      </c>
      <c r="AQ60">
        <f>AME_2050!AQ60</f>
        <v>3184.367509305509</v>
      </c>
      <c r="AR60">
        <f>AME_2050!AR60</f>
        <v>19218.446696328381</v>
      </c>
      <c r="AS60">
        <f>AME_2050!AS60</f>
        <v>0</v>
      </c>
      <c r="AT60">
        <f>AME_2050!AT60</f>
        <v>0</v>
      </c>
      <c r="AU60">
        <f>AME_2050!AU60</f>
        <v>163328.09819191939</v>
      </c>
      <c r="AW60">
        <f t="shared" si="2"/>
        <v>6.5234493367319721E-2</v>
      </c>
    </row>
    <row r="61" spans="1:49" x14ac:dyDescent="0.25">
      <c r="A61" s="146"/>
      <c r="B61" s="1" t="s">
        <v>22</v>
      </c>
      <c r="C61" s="1">
        <v>20</v>
      </c>
      <c r="D61" s="1" t="s">
        <v>59</v>
      </c>
      <c r="E61">
        <v>2.4451343519264541</v>
      </c>
      <c r="F61">
        <v>3.8653742544390388</v>
      </c>
      <c r="G61">
        <v>7.6136294342255972</v>
      </c>
      <c r="H61">
        <v>0.41585988516070233</v>
      </c>
      <c r="I61">
        <v>0.97078310905443865</v>
      </c>
      <c r="J61">
        <v>0.78907539958787232</v>
      </c>
      <c r="K61">
        <v>5.0649088682882312E-4</v>
      </c>
      <c r="L61">
        <v>2.277638288170337</v>
      </c>
      <c r="M61">
        <v>3.669117496770292</v>
      </c>
      <c r="N61">
        <v>0.51204321077152082</v>
      </c>
      <c r="O61">
        <v>0.2502368861461115</v>
      </c>
      <c r="P61">
        <v>12.74025807050019</v>
      </c>
      <c r="Q61">
        <v>7.0143512832124664</v>
      </c>
      <c r="R61">
        <v>6.6914355896171429</v>
      </c>
      <c r="S61">
        <v>0</v>
      </c>
      <c r="T61">
        <v>5.8408923696291417</v>
      </c>
      <c r="U61">
        <v>0.5559452769116251</v>
      </c>
      <c r="V61">
        <v>2.8927270806570329</v>
      </c>
      <c r="W61">
        <v>70.004825743889768</v>
      </c>
      <c r="X61">
        <v>49.646958216325068</v>
      </c>
      <c r="Y61">
        <v>6.3186422099409194E-4</v>
      </c>
      <c r="Z61">
        <v>0.3532893720670881</v>
      </c>
      <c r="AA61">
        <v>3.528213856191887E-2</v>
      </c>
      <c r="AB61">
        <v>0.94245136688770637</v>
      </c>
      <c r="AC61">
        <v>3.2973275916123231E-4</v>
      </c>
      <c r="AD61">
        <v>2.114458688567509E-3</v>
      </c>
      <c r="AE61">
        <v>6.2618194326962227E-3</v>
      </c>
      <c r="AF61">
        <v>3.5766408420528808E-3</v>
      </c>
      <c r="AG61">
        <v>9.8408500188440529E-6</v>
      </c>
      <c r="AH61">
        <v>4.8575029577922799E-2</v>
      </c>
      <c r="AI61">
        <v>7.2134075861095476E-4</v>
      </c>
      <c r="AJ61">
        <v>2.3745209266006109</v>
      </c>
      <c r="AK61">
        <v>0</v>
      </c>
      <c r="AL61">
        <v>1.5152914591319479E-2</v>
      </c>
      <c r="AM61">
        <v>0.80781941720704697</v>
      </c>
      <c r="AN61">
        <v>0</v>
      </c>
      <c r="AO61">
        <v>8.2955509785153439E-3</v>
      </c>
      <c r="AP61">
        <f>AME_2050!AP61</f>
        <v>420.4098539217448</v>
      </c>
      <c r="AQ61">
        <f>AME_2050!AQ61</f>
        <v>5312.0769175060959</v>
      </c>
      <c r="AR61">
        <f>AME_2050!AR61</f>
        <v>0</v>
      </c>
      <c r="AS61">
        <f>AME_2050!AS61</f>
        <v>0</v>
      </c>
      <c r="AT61">
        <f>AME_2050!AT61</f>
        <v>0</v>
      </c>
      <c r="AU61">
        <f>AME_2050!AU61</f>
        <v>5915.2825962797469</v>
      </c>
      <c r="AW61">
        <f t="shared" si="2"/>
        <v>5.7979899415550482E-5</v>
      </c>
    </row>
    <row r="62" spans="1:49" x14ac:dyDescent="0.25">
      <c r="A62" s="146"/>
      <c r="B62" s="1" t="s">
        <v>23</v>
      </c>
      <c r="C62" s="1">
        <v>21</v>
      </c>
      <c r="D62" s="1" t="s">
        <v>60</v>
      </c>
      <c r="E62">
        <v>3.4879230478572852E-2</v>
      </c>
      <c r="F62">
        <v>33.946375586538231</v>
      </c>
      <c r="G62">
        <v>33.669686211362531</v>
      </c>
      <c r="H62">
        <v>2.5915122722459341</v>
      </c>
      <c r="I62">
        <v>33.315490310862508</v>
      </c>
      <c r="J62">
        <v>0.16098299529440449</v>
      </c>
      <c r="K62">
        <v>0.22460754922549311</v>
      </c>
      <c r="L62">
        <v>3.1823410445487741</v>
      </c>
      <c r="M62">
        <v>25.999590632913421</v>
      </c>
      <c r="N62">
        <v>265.64016221970502</v>
      </c>
      <c r="O62">
        <v>1.363068884792777E-2</v>
      </c>
      <c r="P62">
        <v>52.278133729496673</v>
      </c>
      <c r="Q62">
        <v>1.495061766778091E-2</v>
      </c>
      <c r="R62">
        <v>0</v>
      </c>
      <c r="S62">
        <v>0</v>
      </c>
      <c r="T62">
        <v>1.7455737743924009E-3</v>
      </c>
      <c r="U62">
        <v>0</v>
      </c>
      <c r="V62">
        <v>0</v>
      </c>
      <c r="W62">
        <v>0.23160440623955869</v>
      </c>
      <c r="X62">
        <v>2.6403777621933249</v>
      </c>
      <c r="Y62">
        <v>51.946668888990018</v>
      </c>
      <c r="Z62">
        <v>0.90449620921432727</v>
      </c>
      <c r="AA62">
        <v>4.9436787080647852E-2</v>
      </c>
      <c r="AB62">
        <v>0.48666908469751219</v>
      </c>
      <c r="AC62">
        <v>0.33534987874080913</v>
      </c>
      <c r="AD62">
        <v>2.6542596114406769</v>
      </c>
      <c r="AE62">
        <v>357.90617759567391</v>
      </c>
      <c r="AF62">
        <v>1.501620252972341E-5</v>
      </c>
      <c r="AG62">
        <v>0</v>
      </c>
      <c r="AH62">
        <v>1.2224671230863919E-4</v>
      </c>
      <c r="AI62">
        <v>0.61840220128561485</v>
      </c>
      <c r="AJ62">
        <v>157.85965251006149</v>
      </c>
      <c r="AK62">
        <v>0</v>
      </c>
      <c r="AL62">
        <v>1.016460935907304</v>
      </c>
      <c r="AM62">
        <v>5.4990814532683688E-2</v>
      </c>
      <c r="AN62">
        <v>0</v>
      </c>
      <c r="AO62">
        <v>72.007341611089899</v>
      </c>
      <c r="AP62">
        <f>AME_2050!AP62</f>
        <v>3.5488647308724501</v>
      </c>
      <c r="AQ62">
        <f>AME_2050!AQ62</f>
        <v>0</v>
      </c>
      <c r="AR62">
        <f>AME_2050!AR62</f>
        <v>0</v>
      </c>
      <c r="AS62">
        <f>AME_2050!AS62</f>
        <v>0</v>
      </c>
      <c r="AT62">
        <f>AME_2050!AT62</f>
        <v>0</v>
      </c>
      <c r="AU62">
        <f>AME_2050!AU62</f>
        <v>1103.334978953897</v>
      </c>
      <c r="AW62">
        <f t="shared" si="2"/>
        <v>8.6708508869543817E-5</v>
      </c>
    </row>
    <row r="63" spans="1:49" x14ac:dyDescent="0.25">
      <c r="A63" s="146"/>
      <c r="B63" s="1" t="s">
        <v>24</v>
      </c>
      <c r="C63" s="1">
        <v>22</v>
      </c>
      <c r="D63" s="1" t="s">
        <v>61</v>
      </c>
      <c r="E63">
        <v>321.06002100267187</v>
      </c>
      <c r="F63">
        <v>664.77930855768568</v>
      </c>
      <c r="G63">
        <v>25.648219765038711</v>
      </c>
      <c r="H63">
        <v>12.005432137569169</v>
      </c>
      <c r="I63">
        <v>241.22434834090481</v>
      </c>
      <c r="J63">
        <v>227.85535474768429</v>
      </c>
      <c r="K63">
        <v>0.14771433315921481</v>
      </c>
      <c r="L63">
        <v>1.6998687177319489</v>
      </c>
      <c r="M63">
        <v>829.14357941603771</v>
      </c>
      <c r="N63">
        <v>1.5649753563275439</v>
      </c>
      <c r="O63">
        <v>1.716453484309977</v>
      </c>
      <c r="P63">
        <v>64.498121899783371</v>
      </c>
      <c r="Q63">
        <v>681.15434108969635</v>
      </c>
      <c r="R63">
        <v>267.46882616829208</v>
      </c>
      <c r="S63">
        <v>0</v>
      </c>
      <c r="T63">
        <v>905.03058409538846</v>
      </c>
      <c r="U63">
        <v>13.03635011531396</v>
      </c>
      <c r="V63">
        <v>592.4751414502847</v>
      </c>
      <c r="W63">
        <v>1437.0552857494449</v>
      </c>
      <c r="X63">
        <v>259.75976680879182</v>
      </c>
      <c r="Y63">
        <v>1.7140508317830701E-3</v>
      </c>
      <c r="Z63">
        <v>15478.23276605124</v>
      </c>
      <c r="AA63">
        <v>2.5261040982543569E-2</v>
      </c>
      <c r="AB63">
        <v>3.391731574992642</v>
      </c>
      <c r="AC63">
        <v>7.1711619869863949E-2</v>
      </c>
      <c r="AD63">
        <v>3.3342577952861822E-2</v>
      </c>
      <c r="AE63">
        <v>9.7418726112301623E-2</v>
      </c>
      <c r="AF63">
        <v>1.262012642718933E-2</v>
      </c>
      <c r="AG63">
        <v>3.4943298924904192E-5</v>
      </c>
      <c r="AH63">
        <v>1.2064931728396029</v>
      </c>
      <c r="AI63">
        <v>2.1392843486116621E-2</v>
      </c>
      <c r="AJ63">
        <v>495.56344595248908</v>
      </c>
      <c r="AK63">
        <v>0</v>
      </c>
      <c r="AL63">
        <v>3.189796819925657</v>
      </c>
      <c r="AM63">
        <v>7.8023349138894904</v>
      </c>
      <c r="AN63">
        <v>0</v>
      </c>
      <c r="AO63">
        <v>1.826278961709993</v>
      </c>
      <c r="AP63">
        <f>AME_2050!AP63</f>
        <v>8747.5390938979363</v>
      </c>
      <c r="AQ63">
        <f>AME_2050!AQ63</f>
        <v>0</v>
      </c>
      <c r="AR63">
        <f>AME_2050!AR63</f>
        <v>0</v>
      </c>
      <c r="AS63">
        <f>AME_2050!AS63</f>
        <v>0</v>
      </c>
      <c r="AT63">
        <f>AME_2050!AT63</f>
        <v>0</v>
      </c>
      <c r="AU63">
        <f>AME_2050!AU63</f>
        <v>31286.33913051011</v>
      </c>
      <c r="AW63">
        <f t="shared" si="2"/>
        <v>4.7021892742426766E-5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f>AME_2050!AP64</f>
        <v>0</v>
      </c>
      <c r="AQ64">
        <f>AME_2050!AQ64</f>
        <v>0</v>
      </c>
      <c r="AR64">
        <f>AME_2050!AR64</f>
        <v>0</v>
      </c>
      <c r="AS64">
        <f>AME_2050!AS64</f>
        <v>0</v>
      </c>
      <c r="AT64">
        <f>AME_2050!AT64</f>
        <v>0</v>
      </c>
      <c r="AU64">
        <f>AME_2050!AU64</f>
        <v>0</v>
      </c>
      <c r="AW64">
        <f t="shared" si="2"/>
        <v>0</v>
      </c>
    </row>
    <row r="65" spans="1:49" x14ac:dyDescent="0.25">
      <c r="A65" s="146"/>
      <c r="B65" s="1" t="s">
        <v>26</v>
      </c>
      <c r="C65" s="1">
        <v>24</v>
      </c>
      <c r="D65" s="1" t="s">
        <v>63</v>
      </c>
      <c r="E65">
        <v>7.8938019745304761E-2</v>
      </c>
      <c r="F65">
        <v>0.12778839461923591</v>
      </c>
      <c r="G65">
        <v>4.9544522111508407E-2</v>
      </c>
      <c r="H65">
        <v>4.3202573548782527E-3</v>
      </c>
      <c r="I65">
        <v>3.2510317544461848E-2</v>
      </c>
      <c r="J65">
        <v>6.9404713154839259E-2</v>
      </c>
      <c r="K65">
        <v>2.9493061773454521E-4</v>
      </c>
      <c r="L65">
        <v>4.7663678016109177E-2</v>
      </c>
      <c r="M65">
        <v>9.7221850903616652E-2</v>
      </c>
      <c r="N65">
        <v>0.10292497471375391</v>
      </c>
      <c r="O65">
        <v>3.5486004644538063E-2</v>
      </c>
      <c r="P65">
        <v>0.1727314315716085</v>
      </c>
      <c r="Q65">
        <v>9.6139883673105289E-2</v>
      </c>
      <c r="R65">
        <v>1.9029084588809711E-2</v>
      </c>
      <c r="S65">
        <v>0</v>
      </c>
      <c r="T65">
        <v>5.6663476068014862E-2</v>
      </c>
      <c r="U65">
        <v>0</v>
      </c>
      <c r="V65">
        <v>0</v>
      </c>
      <c r="W65">
        <v>0.58292747150466018</v>
      </c>
      <c r="X65">
        <v>0.17600567049732971</v>
      </c>
      <c r="Y65">
        <v>0</v>
      </c>
      <c r="Z65">
        <v>2.0380290664712291E-2</v>
      </c>
      <c r="AA65">
        <v>7.3982693213411042E-4</v>
      </c>
      <c r="AB65">
        <v>0.69814892014885332</v>
      </c>
      <c r="AC65">
        <v>0</v>
      </c>
      <c r="AD65">
        <v>0</v>
      </c>
      <c r="AE65">
        <v>0</v>
      </c>
      <c r="AF65">
        <v>0</v>
      </c>
      <c r="AG65">
        <v>0</v>
      </c>
      <c r="AH65">
        <v>2.7518292298727909E-6</v>
      </c>
      <c r="AI65">
        <v>0</v>
      </c>
      <c r="AJ65">
        <v>1.326747423247918E-5</v>
      </c>
      <c r="AK65">
        <v>0</v>
      </c>
      <c r="AL65">
        <v>0</v>
      </c>
      <c r="AM65">
        <v>2.6197233941247341E-2</v>
      </c>
      <c r="AN65">
        <v>0</v>
      </c>
      <c r="AO65">
        <v>0</v>
      </c>
      <c r="AP65">
        <f>AME_2050!AP65</f>
        <v>1.4379632409782541</v>
      </c>
      <c r="AQ65">
        <f>AME_2050!AQ65</f>
        <v>0</v>
      </c>
      <c r="AR65">
        <f>AME_2050!AR65</f>
        <v>0</v>
      </c>
      <c r="AS65">
        <f>AME_2050!AS65</f>
        <v>0</v>
      </c>
      <c r="AT65">
        <f>AME_2050!AT65</f>
        <v>0</v>
      </c>
      <c r="AU65">
        <f>AME_2050!AU65</f>
        <v>3.933040213298173</v>
      </c>
      <c r="AW65">
        <f t="shared" si="2"/>
        <v>1.2205700578217004E-6</v>
      </c>
    </row>
    <row r="66" spans="1:49" x14ac:dyDescent="0.25">
      <c r="A66" s="146"/>
      <c r="B66" s="1" t="s">
        <v>27</v>
      </c>
      <c r="C66" s="1">
        <v>25</v>
      </c>
      <c r="D66" s="1" t="s">
        <v>64</v>
      </c>
      <c r="E66">
        <v>2.122861340752338E-3</v>
      </c>
      <c r="F66">
        <v>3.4414334984132749E-3</v>
      </c>
      <c r="G66">
        <v>1.335128996573072E-3</v>
      </c>
      <c r="H66">
        <v>1.160166220265713E-4</v>
      </c>
      <c r="I66">
        <v>8.7496069387857963E-4</v>
      </c>
      <c r="J66">
        <v>1.8677536540556759E-3</v>
      </c>
      <c r="K66">
        <v>7.4037522964571004E-6</v>
      </c>
      <c r="L66">
        <v>1.2838201802177749E-3</v>
      </c>
      <c r="M66">
        <v>2.61848229262102E-3</v>
      </c>
      <c r="N66">
        <v>2.7689248555735368E-3</v>
      </c>
      <c r="O66">
        <v>2.3331463967056871</v>
      </c>
      <c r="P66">
        <v>4.5210479211959358E-3</v>
      </c>
      <c r="Q66">
        <v>2.602419112767756E-3</v>
      </c>
      <c r="R66">
        <v>5.1227392700792392E-4</v>
      </c>
      <c r="S66">
        <v>0</v>
      </c>
      <c r="T66">
        <v>1.526111983852348E-3</v>
      </c>
      <c r="U66">
        <v>0</v>
      </c>
      <c r="V66">
        <v>0</v>
      </c>
      <c r="W66">
        <v>2.246196009997483E-2</v>
      </c>
      <c r="X66">
        <v>0.94201113274799853</v>
      </c>
      <c r="Y66">
        <v>0</v>
      </c>
      <c r="Z66">
        <v>4.0852805320950889</v>
      </c>
      <c r="AA66">
        <v>1.9927223685350428E-5</v>
      </c>
      <c r="AB66">
        <v>1.8782220791209749E-2</v>
      </c>
      <c r="AC66">
        <v>0</v>
      </c>
      <c r="AD66">
        <v>0</v>
      </c>
      <c r="AE66">
        <v>0</v>
      </c>
      <c r="AF66">
        <v>0</v>
      </c>
      <c r="AG66">
        <v>0</v>
      </c>
      <c r="AH66">
        <v>0</v>
      </c>
      <c r="AI66">
        <v>0</v>
      </c>
      <c r="AJ66">
        <v>0</v>
      </c>
      <c r="AK66">
        <v>0</v>
      </c>
      <c r="AL66">
        <v>0</v>
      </c>
      <c r="AM66">
        <v>7.025844183594671E-4</v>
      </c>
      <c r="AN66">
        <v>0</v>
      </c>
      <c r="AO66">
        <v>0</v>
      </c>
      <c r="AP66">
        <f>AME_2050!AP66</f>
        <v>3.8756481393760367E-2</v>
      </c>
      <c r="AQ66">
        <f>AME_2050!AQ66</f>
        <v>0</v>
      </c>
      <c r="AR66">
        <f>AME_2050!AR66</f>
        <v>0</v>
      </c>
      <c r="AS66">
        <f>AME_2050!AS66</f>
        <v>0</v>
      </c>
      <c r="AT66">
        <f>AME_2050!AT66</f>
        <v>0</v>
      </c>
      <c r="AU66">
        <f>AME_2050!AU66</f>
        <v>7.4667598743069963</v>
      </c>
      <c r="AW66">
        <f t="shared" si="2"/>
        <v>3.2862280930674827E-8</v>
      </c>
    </row>
    <row r="67" spans="1:49" x14ac:dyDescent="0.25">
      <c r="A67" s="146"/>
      <c r="B67" s="1" t="s">
        <v>28</v>
      </c>
      <c r="C67" s="1">
        <v>26</v>
      </c>
      <c r="D67" s="1" t="s">
        <v>65</v>
      </c>
      <c r="E67">
        <v>0.18579048043408869</v>
      </c>
      <c r="F67">
        <v>0.30078020998236282</v>
      </c>
      <c r="G67">
        <v>0.1166229229612234</v>
      </c>
      <c r="H67">
        <v>1.016340821382318E-2</v>
      </c>
      <c r="I67">
        <v>7.6509243523755113E-2</v>
      </c>
      <c r="J67">
        <v>0.16333355229431051</v>
      </c>
      <c r="K67">
        <v>6.5314499399261633E-4</v>
      </c>
      <c r="L67">
        <v>0.1121863003019487</v>
      </c>
      <c r="M67">
        <v>0.22882890869774339</v>
      </c>
      <c r="N67">
        <v>0.24220950080272111</v>
      </c>
      <c r="O67">
        <v>3.0441297728422519E-2</v>
      </c>
      <c r="P67">
        <v>0.39512250749338201</v>
      </c>
      <c r="Q67">
        <v>0.2263040341809302</v>
      </c>
      <c r="R67">
        <v>4.4784792184160448E-2</v>
      </c>
      <c r="S67">
        <v>0</v>
      </c>
      <c r="T67">
        <v>0.13336743485006791</v>
      </c>
      <c r="U67">
        <v>0</v>
      </c>
      <c r="V67">
        <v>0</v>
      </c>
      <c r="W67">
        <v>1.371976913952496</v>
      </c>
      <c r="X67">
        <v>0.4142650425061884</v>
      </c>
      <c r="Y67">
        <v>0</v>
      </c>
      <c r="Z67">
        <v>4.7951529751896302E-2</v>
      </c>
      <c r="AA67">
        <v>1.7413353365454229E-3</v>
      </c>
      <c r="AB67">
        <v>1.64290799071661</v>
      </c>
      <c r="AC67">
        <v>0</v>
      </c>
      <c r="AD67">
        <v>0</v>
      </c>
      <c r="AE67">
        <v>0</v>
      </c>
      <c r="AF67">
        <v>0</v>
      </c>
      <c r="AG67">
        <v>0</v>
      </c>
      <c r="AH67">
        <v>6.4769103169068296E-6</v>
      </c>
      <c r="AI67">
        <v>0</v>
      </c>
      <c r="AJ67">
        <v>2.7149614998495659E-5</v>
      </c>
      <c r="AK67">
        <v>0</v>
      </c>
      <c r="AL67">
        <v>0</v>
      </c>
      <c r="AM67">
        <v>6.1615320065942322E-2</v>
      </c>
      <c r="AN67">
        <v>0</v>
      </c>
      <c r="AO67">
        <v>0</v>
      </c>
      <c r="AP67">
        <f>AME_2050!AP67</f>
        <v>68.260373080374848</v>
      </c>
      <c r="AQ67">
        <f>AME_2050!AQ67</f>
        <v>0</v>
      </c>
      <c r="AR67">
        <f>AME_2050!AR67</f>
        <v>0</v>
      </c>
      <c r="AS67">
        <f>AME_2050!AS67</f>
        <v>0</v>
      </c>
      <c r="AT67">
        <f>AME_2050!AT67</f>
        <v>0</v>
      </c>
      <c r="AU67">
        <f>AME_2050!AU67</f>
        <v>74.067962577872777</v>
      </c>
      <c r="AW67">
        <f t="shared" si="2"/>
        <v>2.8718190996942868E-6</v>
      </c>
    </row>
    <row r="68" spans="1:49" x14ac:dyDescent="0.25">
      <c r="A68" s="146"/>
      <c r="B68" s="1" t="s">
        <v>29</v>
      </c>
      <c r="C68" s="1">
        <v>27</v>
      </c>
      <c r="D68" s="1" t="s">
        <v>66</v>
      </c>
      <c r="E68">
        <v>0.1011665527223851</v>
      </c>
      <c r="F68">
        <v>0.1638209899384892</v>
      </c>
      <c r="G68">
        <v>6.3548303839671985E-2</v>
      </c>
      <c r="H68">
        <v>5.5182828942251612E-3</v>
      </c>
      <c r="I68">
        <v>4.1635122027740959E-2</v>
      </c>
      <c r="J68">
        <v>8.8875837205893621E-2</v>
      </c>
      <c r="K68">
        <v>3.5157115504960311E-4</v>
      </c>
      <c r="L68">
        <v>6.1100361537834359E-2</v>
      </c>
      <c r="M68">
        <v>0.12461868903044331</v>
      </c>
      <c r="N68">
        <v>0.1317659226177646</v>
      </c>
      <c r="O68">
        <v>9.2696230829565156</v>
      </c>
      <c r="P68">
        <v>0.2151683488074887</v>
      </c>
      <c r="Q68">
        <v>0.1233147418390949</v>
      </c>
      <c r="R68">
        <v>2.4377905162658031E-2</v>
      </c>
      <c r="S68">
        <v>0</v>
      </c>
      <c r="T68">
        <v>7.2630558190525746E-2</v>
      </c>
      <c r="U68">
        <v>0</v>
      </c>
      <c r="V68">
        <v>0</v>
      </c>
      <c r="W68">
        <v>0.74711034679161392</v>
      </c>
      <c r="X68">
        <v>0.22562037331592141</v>
      </c>
      <c r="Y68">
        <v>0</v>
      </c>
      <c r="Z68">
        <v>2.6064273339422971E-2</v>
      </c>
      <c r="AA68">
        <v>9.4838872099404126E-4</v>
      </c>
      <c r="AB68">
        <v>0.89369799467711619</v>
      </c>
      <c r="AC68">
        <v>0</v>
      </c>
      <c r="AD68">
        <v>0</v>
      </c>
      <c r="AE68">
        <v>0</v>
      </c>
      <c r="AF68">
        <v>0</v>
      </c>
      <c r="AG68">
        <v>0</v>
      </c>
      <c r="AH68">
        <v>3.5272526466410232E-6</v>
      </c>
      <c r="AI68">
        <v>0</v>
      </c>
      <c r="AJ68">
        <v>8.5695680156498247E-5</v>
      </c>
      <c r="AK68">
        <v>0</v>
      </c>
      <c r="AL68">
        <v>0</v>
      </c>
      <c r="AM68">
        <v>3.340953772182241E-2</v>
      </c>
      <c r="AN68">
        <v>0</v>
      </c>
      <c r="AO68">
        <v>0</v>
      </c>
      <c r="AP68">
        <f>AME_2050!AP68</f>
        <v>1.8447544902398787</v>
      </c>
      <c r="AQ68">
        <f>AME_2050!AQ68</f>
        <v>0</v>
      </c>
      <c r="AR68">
        <f>AME_2050!AR68</f>
        <v>0</v>
      </c>
      <c r="AS68">
        <f>AME_2050!AS68</f>
        <v>0</v>
      </c>
      <c r="AT68">
        <f>AME_2050!AT68</f>
        <v>0</v>
      </c>
      <c r="AU68">
        <f>AME_2050!AU68</f>
        <v>14.25921089766535</v>
      </c>
      <c r="AW68">
        <f t="shared" si="2"/>
        <v>1.5639817579544553E-6</v>
      </c>
    </row>
    <row r="69" spans="1:49" x14ac:dyDescent="0.25">
      <c r="A69" s="146"/>
      <c r="B69" s="1" t="s">
        <v>30</v>
      </c>
      <c r="C69" s="1">
        <v>28</v>
      </c>
      <c r="D69" s="1" t="s">
        <v>67</v>
      </c>
      <c r="E69">
        <v>1.913616887504517E-2</v>
      </c>
      <c r="F69">
        <v>3.0947494468332781E-2</v>
      </c>
      <c r="G69">
        <v>1.1977472208094321E-2</v>
      </c>
      <c r="H69">
        <v>1.059105752279875E-3</v>
      </c>
      <c r="I69">
        <v>7.9001422163978395E-3</v>
      </c>
      <c r="J69">
        <v>1.6871314853806149E-2</v>
      </c>
      <c r="K69">
        <v>7.5301818651312677E-5</v>
      </c>
      <c r="L69">
        <v>1.154522138146491E-2</v>
      </c>
      <c r="M69">
        <v>2.3556103992157691E-2</v>
      </c>
      <c r="N69">
        <v>2.5041263663455621E-2</v>
      </c>
      <c r="O69">
        <v>8.6404230532648157E-3</v>
      </c>
      <c r="P69">
        <v>4.0683781366061343E-2</v>
      </c>
      <c r="Q69">
        <v>2.3241421286760482E-2</v>
      </c>
      <c r="R69">
        <v>4.6191575864184984E-3</v>
      </c>
      <c r="S69">
        <v>0</v>
      </c>
      <c r="T69">
        <v>1.3729428878048009E-2</v>
      </c>
      <c r="U69">
        <v>0</v>
      </c>
      <c r="V69">
        <v>0</v>
      </c>
      <c r="W69">
        <v>0.14128221654106701</v>
      </c>
      <c r="X69">
        <v>4.2634083965476022E-2</v>
      </c>
      <c r="Y69">
        <v>0</v>
      </c>
      <c r="Z69">
        <v>4.9762540892486721E-3</v>
      </c>
      <c r="AA69">
        <v>1.7920280295011869E-4</v>
      </c>
      <c r="AB69">
        <v>0.16990964323892421</v>
      </c>
      <c r="AC69">
        <v>0</v>
      </c>
      <c r="AD69">
        <v>0</v>
      </c>
      <c r="AE69">
        <v>0</v>
      </c>
      <c r="AF69">
        <v>0</v>
      </c>
      <c r="AG69">
        <v>0</v>
      </c>
      <c r="AH69">
        <v>0</v>
      </c>
      <c r="AI69">
        <v>0</v>
      </c>
      <c r="AJ69">
        <v>8.520576155146614E-6</v>
      </c>
      <c r="AK69">
        <v>0</v>
      </c>
      <c r="AL69">
        <v>0</v>
      </c>
      <c r="AM69">
        <v>6.4558118001383034E-3</v>
      </c>
      <c r="AN69">
        <v>0</v>
      </c>
      <c r="AO69">
        <v>0</v>
      </c>
      <c r="AP69">
        <f>AME_2050!AP69</f>
        <v>0.34740851840704912</v>
      </c>
      <c r="AQ69">
        <f>AME_2050!AQ69</f>
        <v>0</v>
      </c>
      <c r="AR69">
        <f>AME_2050!AR69</f>
        <v>0</v>
      </c>
      <c r="AS69">
        <f>AME_2050!AS69</f>
        <v>0</v>
      </c>
      <c r="AT69">
        <f>AME_2050!AT69</f>
        <v>0</v>
      </c>
      <c r="AU69">
        <f>AME_2050!AU69</f>
        <v>0.95187805282124749</v>
      </c>
      <c r="AW69">
        <f t="shared" si="2"/>
        <v>2.9574800183579678E-7</v>
      </c>
    </row>
    <row r="70" spans="1:49" x14ac:dyDescent="0.25">
      <c r="A70" s="146"/>
      <c r="B70" s="1" t="s">
        <v>31</v>
      </c>
      <c r="C70" s="1">
        <v>29</v>
      </c>
      <c r="D70" s="1" t="s">
        <v>68</v>
      </c>
      <c r="E70">
        <v>2.139121965877213E-4</v>
      </c>
      <c r="F70">
        <v>3.4941020017375998E-4</v>
      </c>
      <c r="G70">
        <v>1.3586860700043961E-4</v>
      </c>
      <c r="H70">
        <v>1.21021587210999E-5</v>
      </c>
      <c r="I70">
        <v>8.439008983682534E-5</v>
      </c>
      <c r="J70">
        <v>1.9193637716160051E-4</v>
      </c>
      <c r="K70">
        <v>0</v>
      </c>
      <c r="L70">
        <v>1.3109925845919399E-4</v>
      </c>
      <c r="M70">
        <v>2.6752705960497692E-4</v>
      </c>
      <c r="N70">
        <v>2.8497584190731792E-4</v>
      </c>
      <c r="O70">
        <v>9.3132395831653833E-5</v>
      </c>
      <c r="P70">
        <v>4.6462084455008368E-4</v>
      </c>
      <c r="Q70">
        <v>2.6363990749169559E-4</v>
      </c>
      <c r="R70">
        <v>5.2510801638990598E-5</v>
      </c>
      <c r="S70">
        <v>0</v>
      </c>
      <c r="T70">
        <v>1.5592694694443931E-4</v>
      </c>
      <c r="U70">
        <v>0</v>
      </c>
      <c r="V70">
        <v>0</v>
      </c>
      <c r="W70">
        <v>1.58795388280358E-3</v>
      </c>
      <c r="X70">
        <v>4.84131337345601E-4</v>
      </c>
      <c r="Y70">
        <v>0</v>
      </c>
      <c r="Z70">
        <v>5.5767678644083661E-5</v>
      </c>
      <c r="AA70">
        <v>1.440719001938434E-6</v>
      </c>
      <c r="AB70">
        <v>1.934142255327188E-3</v>
      </c>
      <c r="AC70">
        <v>0</v>
      </c>
      <c r="AD70">
        <v>0</v>
      </c>
      <c r="AE70">
        <v>0</v>
      </c>
      <c r="AF70">
        <v>0</v>
      </c>
      <c r="AG70">
        <v>0</v>
      </c>
      <c r="AH70">
        <v>0</v>
      </c>
      <c r="AI70">
        <v>0</v>
      </c>
      <c r="AJ70">
        <v>0</v>
      </c>
      <c r="AK70">
        <v>0</v>
      </c>
      <c r="AL70">
        <v>0</v>
      </c>
      <c r="AM70">
        <v>6.0625299458067477E-5</v>
      </c>
      <c r="AN70">
        <v>0</v>
      </c>
      <c r="AO70">
        <v>0</v>
      </c>
      <c r="AP70">
        <f>AME_2050!AP70</f>
        <v>3.9395708979480578E-3</v>
      </c>
      <c r="AQ70">
        <f>AME_2050!AQ70</f>
        <v>0</v>
      </c>
      <c r="AR70">
        <f>AME_2050!AR70</f>
        <v>0</v>
      </c>
      <c r="AS70">
        <f>AME_2050!AS70</f>
        <v>0</v>
      </c>
      <c r="AT70">
        <f>AME_2050!AT70</f>
        <v>0</v>
      </c>
      <c r="AU70">
        <f>AME_2050!AU70</f>
        <v>1.076468475643831E-2</v>
      </c>
      <c r="AW70">
        <f t="shared" si="2"/>
        <v>3.3365402799654935E-9</v>
      </c>
    </row>
    <row r="71" spans="1:49" x14ac:dyDescent="0.25">
      <c r="A71" s="146"/>
      <c r="B71" s="1" t="s">
        <v>32</v>
      </c>
      <c r="C71" s="1">
        <v>30</v>
      </c>
      <c r="D71" s="1" t="s">
        <v>69</v>
      </c>
      <c r="E71">
        <v>0.10799421210770251</v>
      </c>
      <c r="F71">
        <v>0.19891157900666709</v>
      </c>
      <c r="G71">
        <v>7.1045616517252663E-2</v>
      </c>
      <c r="H71">
        <v>1.8689225020597989E-2</v>
      </c>
      <c r="I71">
        <v>0.16169383730152301</v>
      </c>
      <c r="J71">
        <v>0.16773287333910791</v>
      </c>
      <c r="K71">
        <v>1.5853024412639381E-2</v>
      </c>
      <c r="L71">
        <v>0.25068665502814219</v>
      </c>
      <c r="M71">
        <v>0.2014906595506924</v>
      </c>
      <c r="N71">
        <v>0.28054002844458292</v>
      </c>
      <c r="O71">
        <v>0.18371377594564259</v>
      </c>
      <c r="P71">
        <v>0.63810483461744627</v>
      </c>
      <c r="Q71">
        <v>0.1242897360493673</v>
      </c>
      <c r="R71">
        <v>1.7226656996328131E-2</v>
      </c>
      <c r="S71">
        <v>0</v>
      </c>
      <c r="T71">
        <v>4.107375143470738E-2</v>
      </c>
      <c r="U71">
        <v>0</v>
      </c>
      <c r="V71">
        <v>0</v>
      </c>
      <c r="W71">
        <v>0.68762377577457423</v>
      </c>
      <c r="X71">
        <v>0.29809719527840511</v>
      </c>
      <c r="Y71">
        <v>2.5158120845245562E-4</v>
      </c>
      <c r="Z71">
        <v>0.18834082512962569</v>
      </c>
      <c r="AA71">
        <v>3.8946178958882598E-3</v>
      </c>
      <c r="AB71">
        <v>0.92577432766239165</v>
      </c>
      <c r="AC71">
        <v>8.5422861818783163E-5</v>
      </c>
      <c r="AD71">
        <v>3.3980927351131738E-4</v>
      </c>
      <c r="AE71">
        <v>1.7805421863840111E-3</v>
      </c>
      <c r="AF71">
        <v>1.5999414081161761E-5</v>
      </c>
      <c r="AG71">
        <v>0</v>
      </c>
      <c r="AH71">
        <v>9.1269922563527278E-5</v>
      </c>
      <c r="AI71">
        <v>6.0533595351105632E-5</v>
      </c>
      <c r="AJ71">
        <v>0.10875494059872461</v>
      </c>
      <c r="AK71">
        <v>0</v>
      </c>
      <c r="AL71">
        <v>4.5225387229232659E-4</v>
      </c>
      <c r="AM71">
        <v>6.9533586640428413E-3</v>
      </c>
      <c r="AN71">
        <v>0</v>
      </c>
      <c r="AO71">
        <v>1.482961605874878E-2</v>
      </c>
      <c r="AP71">
        <f>AME_2050!AP71</f>
        <v>0</v>
      </c>
      <c r="AQ71">
        <f>AME_2050!AQ71</f>
        <v>0</v>
      </c>
      <c r="AR71">
        <f>AME_2050!AR71</f>
        <v>0</v>
      </c>
      <c r="AS71">
        <f>AME_2050!AS71</f>
        <v>0</v>
      </c>
      <c r="AT71">
        <f>AME_2050!AT71</f>
        <v>0</v>
      </c>
      <c r="AU71">
        <f>AME_2050!AU71</f>
        <v>4.7163925351692546</v>
      </c>
      <c r="AW71">
        <f t="shared" si="2"/>
        <v>6.7835652704326197E-6</v>
      </c>
    </row>
    <row r="72" spans="1:49" x14ac:dyDescent="0.25">
      <c r="A72" s="146"/>
      <c r="B72" s="1" t="s">
        <v>33</v>
      </c>
      <c r="C72" s="1">
        <v>31</v>
      </c>
      <c r="D72" s="1" t="s">
        <v>70</v>
      </c>
      <c r="E72">
        <v>2.023457939732622E-2</v>
      </c>
      <c r="F72">
        <v>3.2756911085384068E-2</v>
      </c>
      <c r="G72">
        <v>1.270098850193355E-2</v>
      </c>
      <c r="H72">
        <v>1.107081750226054E-3</v>
      </c>
      <c r="I72">
        <v>8.332965230889406E-3</v>
      </c>
      <c r="J72">
        <v>1.7789476444053931E-2</v>
      </c>
      <c r="K72">
        <v>7.1180050997770832E-5</v>
      </c>
      <c r="L72">
        <v>1.221815144814181E-2</v>
      </c>
      <c r="M72">
        <v>2.4921738496909589E-2</v>
      </c>
      <c r="N72">
        <v>2.6380578419737202E-2</v>
      </c>
      <c r="O72">
        <v>0.460122035906529</v>
      </c>
      <c r="P72">
        <v>4.3032903148024729E-2</v>
      </c>
      <c r="Q72">
        <v>2.4645960877299939E-2</v>
      </c>
      <c r="R72">
        <v>4.8776375460716573E-3</v>
      </c>
      <c r="S72">
        <v>0</v>
      </c>
      <c r="T72">
        <v>1.452504154034974E-2</v>
      </c>
      <c r="U72">
        <v>0</v>
      </c>
      <c r="V72">
        <v>0</v>
      </c>
      <c r="W72">
        <v>0.1494247544053473</v>
      </c>
      <c r="X72">
        <v>4.5117412192698381E-2</v>
      </c>
      <c r="Y72">
        <v>0</v>
      </c>
      <c r="Z72">
        <v>5.2222688105914399E-3</v>
      </c>
      <c r="AA72">
        <v>1.8964792288032119E-4</v>
      </c>
      <c r="AB72">
        <v>0.1789403758326123</v>
      </c>
      <c r="AC72">
        <v>0</v>
      </c>
      <c r="AD72">
        <v>0</v>
      </c>
      <c r="AE72">
        <v>0</v>
      </c>
      <c r="AF72">
        <v>0</v>
      </c>
      <c r="AG72">
        <v>0</v>
      </c>
      <c r="AH72">
        <v>0</v>
      </c>
      <c r="AI72">
        <v>0</v>
      </c>
      <c r="AJ72">
        <v>3.0435185813136539E-6</v>
      </c>
      <c r="AK72">
        <v>0</v>
      </c>
      <c r="AL72">
        <v>0</v>
      </c>
      <c r="AM72">
        <v>6.7121459935545148E-3</v>
      </c>
      <c r="AN72">
        <v>0</v>
      </c>
      <c r="AO72">
        <v>0</v>
      </c>
      <c r="AP72">
        <f>AME_2050!AP72</f>
        <v>0.36863577447102963</v>
      </c>
      <c r="AQ72">
        <f>AME_2050!AQ72</f>
        <v>0</v>
      </c>
      <c r="AR72">
        <f>AME_2050!AR72</f>
        <v>0</v>
      </c>
      <c r="AS72">
        <f>AME_2050!AS72</f>
        <v>0</v>
      </c>
      <c r="AT72">
        <f>AME_2050!AT72</f>
        <v>0</v>
      </c>
      <c r="AU72">
        <f>AME_2050!AU72</f>
        <v>1.45796265299117</v>
      </c>
      <c r="AW72">
        <f t="shared" si="2"/>
        <v>3.1276950032094052E-7</v>
      </c>
    </row>
    <row r="73" spans="1:49" x14ac:dyDescent="0.25">
      <c r="A73" s="146"/>
      <c r="B73" s="1" t="s">
        <v>34</v>
      </c>
      <c r="C73" s="1">
        <v>32</v>
      </c>
      <c r="D73" s="1" t="s">
        <v>71</v>
      </c>
      <c r="E73">
        <v>7.170781023069055</v>
      </c>
      <c r="F73">
        <v>81.733641415960918</v>
      </c>
      <c r="G73">
        <v>20.77594455860055</v>
      </c>
      <c r="H73">
        <v>28.89371105010774</v>
      </c>
      <c r="I73">
        <v>66.19800449391164</v>
      </c>
      <c r="J73">
        <v>36.370378028666742</v>
      </c>
      <c r="K73">
        <v>138.12277727081411</v>
      </c>
      <c r="L73">
        <v>648.00792565318079</v>
      </c>
      <c r="M73">
        <v>165.4819591742785</v>
      </c>
      <c r="N73">
        <v>87.740486654680879</v>
      </c>
      <c r="O73">
        <v>46.786086401991248</v>
      </c>
      <c r="P73">
        <v>157.33840055752901</v>
      </c>
      <c r="Q73">
        <v>10.676895558222769</v>
      </c>
      <c r="R73">
        <v>0</v>
      </c>
      <c r="S73">
        <v>0</v>
      </c>
      <c r="T73">
        <v>24.31422315546606</v>
      </c>
      <c r="U73">
        <v>7.395202370478887</v>
      </c>
      <c r="V73">
        <v>7.0722966155327542</v>
      </c>
      <c r="W73">
        <v>267.60441405063261</v>
      </c>
      <c r="X73">
        <v>184.6471082583256</v>
      </c>
      <c r="Y73">
        <v>1.385178970170158</v>
      </c>
      <c r="Z73">
        <v>1262.4233620710811</v>
      </c>
      <c r="AA73">
        <v>10.069412648706299</v>
      </c>
      <c r="AB73">
        <v>58.605866378063567</v>
      </c>
      <c r="AC73">
        <v>50.247676502413221</v>
      </c>
      <c r="AD73">
        <v>801.91427875468889</v>
      </c>
      <c r="AE73">
        <v>2.6379403047725101E-4</v>
      </c>
      <c r="AF73">
        <v>1.9503991349197241</v>
      </c>
      <c r="AG73">
        <v>2.46279982136123E-2</v>
      </c>
      <c r="AH73">
        <v>2.3518995555177908</v>
      </c>
      <c r="AI73">
        <v>3.5809819717487099</v>
      </c>
      <c r="AJ73">
        <v>1781.056140324069</v>
      </c>
      <c r="AK73">
        <v>0</v>
      </c>
      <c r="AL73">
        <v>10.94414743780297</v>
      </c>
      <c r="AM73">
        <v>3.2887841248956202</v>
      </c>
      <c r="AN73">
        <v>0</v>
      </c>
      <c r="AO73">
        <v>1279.743217177439</v>
      </c>
      <c r="AP73">
        <f>AME_2050!AP73</f>
        <v>0</v>
      </c>
      <c r="AQ73">
        <f>AME_2050!AQ73</f>
        <v>0</v>
      </c>
      <c r="AR73">
        <f>AME_2050!AR73</f>
        <v>0</v>
      </c>
      <c r="AS73">
        <f>AME_2050!AS73</f>
        <v>0</v>
      </c>
      <c r="AT73">
        <f>AME_2050!AT73</f>
        <v>0</v>
      </c>
      <c r="AU73">
        <f>AME_2050!AU73</f>
        <v>7253.9164731352103</v>
      </c>
      <c r="AW73">
        <f t="shared" si="2"/>
        <v>2.0007411075020833E-2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f>AME_2050!AP74</f>
        <v>0</v>
      </c>
      <c r="AQ74">
        <f>AME_2050!AQ74</f>
        <v>0</v>
      </c>
      <c r="AR74">
        <f>AME_2050!AR74</f>
        <v>0</v>
      </c>
      <c r="AS74">
        <f>AME_2050!AS74</f>
        <v>0</v>
      </c>
      <c r="AT74">
        <f>AME_2050!AT74</f>
        <v>0</v>
      </c>
      <c r="AU74">
        <f>AME_2050!AU74</f>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f>AME_2050!AP75</f>
        <v>0</v>
      </c>
      <c r="AQ75">
        <f>AME_2050!AQ75</f>
        <v>0</v>
      </c>
      <c r="AR75">
        <f>AME_2050!AR75</f>
        <v>0</v>
      </c>
      <c r="AS75">
        <f>AME_2050!AS75</f>
        <v>0</v>
      </c>
      <c r="AT75">
        <f>AME_2050!AT75</f>
        <v>0</v>
      </c>
      <c r="AU75">
        <f>AME_2050!AU75</f>
        <v>0</v>
      </c>
      <c r="AW75">
        <f t="shared" si="2"/>
        <v>0</v>
      </c>
    </row>
    <row r="76" spans="1:49" x14ac:dyDescent="0.25">
      <c r="A76" s="146"/>
      <c r="B76" s="1" t="s">
        <v>37</v>
      </c>
      <c r="C76" s="1">
        <v>35</v>
      </c>
      <c r="D76" s="1" t="s">
        <v>74</v>
      </c>
      <c r="E76">
        <v>0.85735069344811243</v>
      </c>
      <c r="F76">
        <v>6.7791874802503136</v>
      </c>
      <c r="G76">
        <v>5.9160963069752261</v>
      </c>
      <c r="H76">
        <v>0.68811413317408676</v>
      </c>
      <c r="I76">
        <v>6.4149460076673384</v>
      </c>
      <c r="J76">
        <v>10.026587197576569</v>
      </c>
      <c r="K76">
        <v>2.601331553693674E-2</v>
      </c>
      <c r="L76">
        <v>0.48487554680088751</v>
      </c>
      <c r="M76">
        <v>11.56032408793121</v>
      </c>
      <c r="N76">
        <v>55.827211888564079</v>
      </c>
      <c r="O76">
        <v>14.0141861849264</v>
      </c>
      <c r="P76">
        <v>36.16097069421771</v>
      </c>
      <c r="Q76">
        <v>11.420862831181729</v>
      </c>
      <c r="R76">
        <v>0.83274574509587418</v>
      </c>
      <c r="S76">
        <v>0</v>
      </c>
      <c r="T76">
        <v>0.29015361158449271</v>
      </c>
      <c r="U76">
        <v>0.57488187247247824</v>
      </c>
      <c r="V76">
        <v>0.93118304172708566</v>
      </c>
      <c r="W76">
        <v>91.046334164004719</v>
      </c>
      <c r="X76">
        <v>31.474965275305578</v>
      </c>
      <c r="Y76">
        <v>1.0029465692809089E-2</v>
      </c>
      <c r="Z76">
        <v>3.7774925593494761</v>
      </c>
      <c r="AA76">
        <v>7.3778470350890912E-3</v>
      </c>
      <c r="AB76">
        <v>1.628251486958753</v>
      </c>
      <c r="AC76">
        <v>8.9140718570196128E-4</v>
      </c>
      <c r="AD76">
        <v>5.7314370158163316E-3</v>
      </c>
      <c r="AE76">
        <v>1.701961593944331E-2</v>
      </c>
      <c r="AF76">
        <v>5.2606626682951269E-3</v>
      </c>
      <c r="AG76">
        <v>1.1769001523065899E-5</v>
      </c>
      <c r="AH76">
        <v>7.0886804842444126E-2</v>
      </c>
      <c r="AI76">
        <v>1.899150965036183E-3</v>
      </c>
      <c r="AJ76">
        <v>1.6506244253416891</v>
      </c>
      <c r="AK76">
        <v>0</v>
      </c>
      <c r="AL76">
        <v>9.8065169982498365E-3</v>
      </c>
      <c r="AM76">
        <v>20.54262754472251</v>
      </c>
      <c r="AN76">
        <v>0</v>
      </c>
      <c r="AO76">
        <v>2.1981179674554249E-2</v>
      </c>
      <c r="AP76">
        <f>AME_2050!AP76</f>
        <v>75.897851471342904</v>
      </c>
      <c r="AQ76">
        <f>AME_2050!AQ76</f>
        <v>0</v>
      </c>
      <c r="AR76">
        <f>AME_2050!AR76</f>
        <v>5.2000993591454971</v>
      </c>
      <c r="AS76">
        <f>AME_2050!AS76</f>
        <v>0</v>
      </c>
      <c r="AT76">
        <f>AME_2050!AT76</f>
        <v>0</v>
      </c>
      <c r="AU76">
        <f>AME_2050!AU76</f>
        <v>394.17483278232072</v>
      </c>
      <c r="AW76">
        <f t="shared" si="2"/>
        <v>1.3002371545118019E-5</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f>AME_2050!AP77</f>
        <v>0</v>
      </c>
      <c r="AQ77">
        <f>AME_2050!AQ77</f>
        <v>0</v>
      </c>
      <c r="AR77">
        <f>AME_2050!AR77</f>
        <v>0</v>
      </c>
      <c r="AS77">
        <f>AME_2050!AS77</f>
        <v>0</v>
      </c>
      <c r="AT77">
        <f>AME_2050!AT77</f>
        <v>0</v>
      </c>
      <c r="AU77">
        <f>AME_2050!AU77</f>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f>AME_2050!AP78</f>
        <v>0</v>
      </c>
      <c r="AQ78">
        <f>AME_2050!AQ78</f>
        <v>0</v>
      </c>
      <c r="AR78">
        <f>AME_2050!AR78</f>
        <v>0</v>
      </c>
      <c r="AS78">
        <f>AME_2050!AS78</f>
        <v>0</v>
      </c>
      <c r="AT78">
        <f>AME_2050!AT78</f>
        <v>0</v>
      </c>
      <c r="AU78">
        <f>AME_2050!AU78</f>
        <v>0</v>
      </c>
      <c r="AW78">
        <f t="shared" si="2"/>
        <v>0</v>
      </c>
    </row>
    <row r="79" spans="1:49" x14ac:dyDescent="0.25">
      <c r="A79" s="146" t="s">
        <v>93</v>
      </c>
      <c r="B79" s="1" t="s">
        <v>3</v>
      </c>
      <c r="C79" s="1" t="s">
        <v>3</v>
      </c>
      <c r="D79" s="1" t="s">
        <v>40</v>
      </c>
      <c r="E79">
        <f t="shared" ref="E79:AO84" si="3">E5+E42</f>
        <v>12840.966704881468</v>
      </c>
      <c r="F79">
        <f t="shared" si="3"/>
        <v>37075.684997660857</v>
      </c>
      <c r="G79">
        <f t="shared" si="3"/>
        <v>2.0397880294227537</v>
      </c>
      <c r="H79">
        <f t="shared" si="3"/>
        <v>7.0365661756922346E-6</v>
      </c>
      <c r="I79">
        <f t="shared" si="3"/>
        <v>2.307482674406746E-6</v>
      </c>
      <c r="J79">
        <f t="shared" si="3"/>
        <v>75.285428008517187</v>
      </c>
      <c r="K79">
        <f t="shared" si="3"/>
        <v>7.0734807256449435E-3</v>
      </c>
      <c r="L79">
        <f t="shared" si="3"/>
        <v>8.2403849015568849</v>
      </c>
      <c r="M79">
        <f t="shared" si="3"/>
        <v>61.545090938424551</v>
      </c>
      <c r="N79">
        <f t="shared" si="3"/>
        <v>6.7562513265544566E-6</v>
      </c>
      <c r="O79">
        <f t="shared" si="3"/>
        <v>5.3306155769780461E-6</v>
      </c>
      <c r="P79">
        <f t="shared" si="3"/>
        <v>1143.9533648909014</v>
      </c>
      <c r="Q79">
        <f t="shared" si="3"/>
        <v>1243.867250100541</v>
      </c>
      <c r="R79">
        <f t="shared" si="3"/>
        <v>3.7600775082194143E-2</v>
      </c>
      <c r="S79">
        <f t="shared" si="3"/>
        <v>0</v>
      </c>
      <c r="T79">
        <f t="shared" si="3"/>
        <v>0.10536776256553544</v>
      </c>
      <c r="U79">
        <f t="shared" si="3"/>
        <v>7.9599557346620944E-5</v>
      </c>
      <c r="V79">
        <f t="shared" si="3"/>
        <v>3.544876425897542E-4</v>
      </c>
      <c r="W79">
        <f t="shared" si="3"/>
        <v>775.22801298873048</v>
      </c>
      <c r="X79">
        <f t="shared" si="3"/>
        <v>168.97337364978318</v>
      </c>
      <c r="Y79">
        <f t="shared" si="3"/>
        <v>0</v>
      </c>
      <c r="Z79">
        <f t="shared" si="3"/>
        <v>7.8653170470689662E-2</v>
      </c>
      <c r="AA79">
        <f t="shared" si="3"/>
        <v>0.12727802216941878</v>
      </c>
      <c r="AB79">
        <f t="shared" si="3"/>
        <v>12.445450283836571</v>
      </c>
      <c r="AC79">
        <f t="shared" si="3"/>
        <v>2.221047513230813E-2</v>
      </c>
      <c r="AD79">
        <f t="shared" si="3"/>
        <v>0.53899556095784307</v>
      </c>
      <c r="AE79">
        <f t="shared" si="3"/>
        <v>1.1663352897762045</v>
      </c>
      <c r="AF79">
        <f t="shared" si="3"/>
        <v>9.0206735508276924E-3</v>
      </c>
      <c r="AG79">
        <f t="shared" si="3"/>
        <v>0</v>
      </c>
      <c r="AH79">
        <f t="shared" si="3"/>
        <v>1.0557564052683788</v>
      </c>
      <c r="AI79">
        <f t="shared" si="3"/>
        <v>1.3620743157322215</v>
      </c>
      <c r="AJ79">
        <f t="shared" si="3"/>
        <v>12.263336616381903</v>
      </c>
      <c r="AK79">
        <f t="shared" si="3"/>
        <v>0</v>
      </c>
      <c r="AL79">
        <f t="shared" si="3"/>
        <v>7.9000069032471934E-2</v>
      </c>
      <c r="AM79">
        <f t="shared" si="3"/>
        <v>4.1714956311662839</v>
      </c>
      <c r="AN79">
        <f t="shared" si="3"/>
        <v>0</v>
      </c>
      <c r="AO79">
        <f t="shared" si="3"/>
        <v>11.916273849021721</v>
      </c>
      <c r="AP79">
        <f t="shared" ref="AP79:AU94" si="4">AP5+AP42</f>
        <v>34443.9761603027</v>
      </c>
      <c r="AQ79">
        <f t="shared" si="4"/>
        <v>0</v>
      </c>
      <c r="AR79">
        <f t="shared" si="4"/>
        <v>2087.6322655215577</v>
      </c>
      <c r="AS79">
        <f t="shared" si="4"/>
        <v>19319.470265610609</v>
      </c>
      <c r="AT79">
        <f t="shared" si="4"/>
        <v>89865.690585204575</v>
      </c>
      <c r="AU79">
        <f t="shared" si="4"/>
        <v>19426.55888017948</v>
      </c>
      <c r="AW79">
        <f t="shared" si="2"/>
        <v>2.0990185164464499E-4</v>
      </c>
    </row>
    <row r="80" spans="1:49" x14ac:dyDescent="0.25">
      <c r="A80" s="146"/>
      <c r="B80" s="1" t="s">
        <v>4</v>
      </c>
      <c r="C80" s="1" t="s">
        <v>4</v>
      </c>
      <c r="D80" s="1" t="s">
        <v>41</v>
      </c>
      <c r="E80">
        <f t="shared" si="3"/>
        <v>6547.5365093173032</v>
      </c>
      <c r="F80">
        <f t="shared" si="3"/>
        <v>23261.827655987167</v>
      </c>
      <c r="G80">
        <f t="shared" si="3"/>
        <v>193.84912231831177</v>
      </c>
      <c r="H80">
        <f t="shared" si="3"/>
        <v>2.0517648713281567</v>
      </c>
      <c r="I80">
        <f t="shared" si="3"/>
        <v>72.385543188063863</v>
      </c>
      <c r="J80">
        <f t="shared" si="3"/>
        <v>430.71666840203761</v>
      </c>
      <c r="K80">
        <f t="shared" si="3"/>
        <v>6.5585656789889507E-2</v>
      </c>
      <c r="L80">
        <f t="shared" si="3"/>
        <v>1191.4934272757614</v>
      </c>
      <c r="M80">
        <f t="shared" si="3"/>
        <v>1570.8459456221162</v>
      </c>
      <c r="N80">
        <f t="shared" si="3"/>
        <v>140.14856681478113</v>
      </c>
      <c r="O80">
        <f t="shared" si="3"/>
        <v>0.51981061344921431</v>
      </c>
      <c r="P80">
        <f t="shared" si="3"/>
        <v>1229.964349314645</v>
      </c>
      <c r="Q80">
        <f t="shared" si="3"/>
        <v>772.05296966780008</v>
      </c>
      <c r="R80">
        <f t="shared" si="3"/>
        <v>28.020760055234334</v>
      </c>
      <c r="S80">
        <f t="shared" si="3"/>
        <v>0</v>
      </c>
      <c r="T80">
        <f t="shared" si="3"/>
        <v>85.577920173662676</v>
      </c>
      <c r="U80">
        <f t="shared" si="3"/>
        <v>41.320743492303549</v>
      </c>
      <c r="V80">
        <f t="shared" si="3"/>
        <v>238.66062957186892</v>
      </c>
      <c r="W80">
        <f t="shared" si="3"/>
        <v>20858.393192421107</v>
      </c>
      <c r="X80">
        <f t="shared" si="3"/>
        <v>5611.9885676385402</v>
      </c>
      <c r="Y80">
        <f t="shared" si="3"/>
        <v>3.438965722870925E-2</v>
      </c>
      <c r="Z80">
        <f t="shared" si="3"/>
        <v>99.411497876101137</v>
      </c>
      <c r="AA80">
        <f t="shared" si="3"/>
        <v>18.495147423433096</v>
      </c>
      <c r="AB80">
        <f t="shared" si="3"/>
        <v>10.01930895102079</v>
      </c>
      <c r="AC80">
        <f t="shared" si="3"/>
        <v>0.99225596028554852</v>
      </c>
      <c r="AD80">
        <f t="shared" si="3"/>
        <v>10.426023864518459</v>
      </c>
      <c r="AE80">
        <f t="shared" si="3"/>
        <v>9.5747130755555609</v>
      </c>
      <c r="AF80">
        <f t="shared" si="3"/>
        <v>9.6409747996076733E-4</v>
      </c>
      <c r="AG80">
        <f t="shared" si="3"/>
        <v>0</v>
      </c>
      <c r="AH80">
        <f t="shared" si="3"/>
        <v>0.14973490810789597</v>
      </c>
      <c r="AI80">
        <f t="shared" si="3"/>
        <v>1.8444395742180495</v>
      </c>
      <c r="AJ80">
        <f t="shared" si="3"/>
        <v>42.682223961635685</v>
      </c>
      <c r="AK80">
        <f t="shared" si="3"/>
        <v>0</v>
      </c>
      <c r="AL80">
        <f t="shared" si="3"/>
        <v>0.27558432483307749</v>
      </c>
      <c r="AM80">
        <f t="shared" si="3"/>
        <v>22.586004035016213</v>
      </c>
      <c r="AN80">
        <f t="shared" si="3"/>
        <v>0</v>
      </c>
      <c r="AO80">
        <f t="shared" si="3"/>
        <v>38.261538922816328</v>
      </c>
      <c r="AP80">
        <f t="shared" si="4"/>
        <v>104719.76934989571</v>
      </c>
      <c r="AQ80">
        <f t="shared" si="4"/>
        <v>338.93222302725928</v>
      </c>
      <c r="AR80">
        <f t="shared" si="4"/>
        <v>0</v>
      </c>
      <c r="AS80">
        <f t="shared" si="4"/>
        <v>63705.534812230311</v>
      </c>
      <c r="AT80">
        <f t="shared" si="4"/>
        <v>181869.41432847679</v>
      </c>
      <c r="AU80">
        <f t="shared" si="4"/>
        <v>49426.99561571097</v>
      </c>
      <c r="AW80">
        <f t="shared" si="2"/>
        <v>3.0325759957237707E-2</v>
      </c>
    </row>
    <row r="81" spans="1:49" x14ac:dyDescent="0.25">
      <c r="A81" s="146"/>
      <c r="B81" s="1" t="s">
        <v>5</v>
      </c>
      <c r="C81" s="1" t="s">
        <v>5</v>
      </c>
      <c r="D81" s="1" t="s">
        <v>42</v>
      </c>
      <c r="E81">
        <f t="shared" si="3"/>
        <v>223.40499280526376</v>
      </c>
      <c r="F81">
        <f t="shared" si="3"/>
        <v>142.94143039082715</v>
      </c>
      <c r="G81">
        <f t="shared" si="3"/>
        <v>1328.3257105793887</v>
      </c>
      <c r="H81">
        <f t="shared" si="3"/>
        <v>2.36572573777253</v>
      </c>
      <c r="I81">
        <f t="shared" si="3"/>
        <v>13.642934290299916</v>
      </c>
      <c r="J81">
        <f t="shared" si="3"/>
        <v>17.46845074261374</v>
      </c>
      <c r="K81">
        <f t="shared" si="3"/>
        <v>1.4889648057046893E-2</v>
      </c>
      <c r="L81">
        <f t="shared" si="3"/>
        <v>22.474831207934351</v>
      </c>
      <c r="M81">
        <f t="shared" si="3"/>
        <v>20.138928150699339</v>
      </c>
      <c r="N81">
        <f t="shared" si="3"/>
        <v>2.0678019546666193</v>
      </c>
      <c r="O81">
        <f t="shared" si="3"/>
        <v>0.614469622115838</v>
      </c>
      <c r="P81">
        <f t="shared" si="3"/>
        <v>1427.3844259230514</v>
      </c>
      <c r="Q81">
        <f t="shared" si="3"/>
        <v>176.35590886687515</v>
      </c>
      <c r="R81">
        <f t="shared" si="3"/>
        <v>0.1409449271283173</v>
      </c>
      <c r="S81">
        <f t="shared" si="3"/>
        <v>0</v>
      </c>
      <c r="T81">
        <f t="shared" si="3"/>
        <v>30.591039718396416</v>
      </c>
      <c r="U81">
        <f t="shared" si="3"/>
        <v>13.860022247840359</v>
      </c>
      <c r="V81">
        <f t="shared" si="3"/>
        <v>44.146571853623399</v>
      </c>
      <c r="W81">
        <f t="shared" si="3"/>
        <v>2188.0442118675733</v>
      </c>
      <c r="X81">
        <f t="shared" si="3"/>
        <v>830.465560688457</v>
      </c>
      <c r="Y81">
        <f t="shared" si="3"/>
        <v>2.7431295009243872E-4</v>
      </c>
      <c r="Z81">
        <f t="shared" si="3"/>
        <v>1.2516481478690462</v>
      </c>
      <c r="AA81">
        <f t="shared" si="3"/>
        <v>0.34694610484604332</v>
      </c>
      <c r="AB81">
        <f t="shared" si="3"/>
        <v>1.0848579949858908</v>
      </c>
      <c r="AC81">
        <f t="shared" si="3"/>
        <v>4.7606099060288026E-4</v>
      </c>
      <c r="AD81">
        <f t="shared" si="3"/>
        <v>2.5304829890667587E-3</v>
      </c>
      <c r="AE81">
        <f t="shared" si="3"/>
        <v>1.0683278941240975E-2</v>
      </c>
      <c r="AF81">
        <f t="shared" si="3"/>
        <v>4.9162476482976589E-4</v>
      </c>
      <c r="AG81">
        <f t="shared" si="3"/>
        <v>5.9983837099538151E-6</v>
      </c>
      <c r="AH81">
        <f t="shared" si="3"/>
        <v>2.8460087448603889E-2</v>
      </c>
      <c r="AI81">
        <f t="shared" si="3"/>
        <v>9.5502141758432835E-4</v>
      </c>
      <c r="AJ81">
        <f t="shared" si="3"/>
        <v>9.9881582736165591</v>
      </c>
      <c r="AK81">
        <f t="shared" si="3"/>
        <v>0</v>
      </c>
      <c r="AL81">
        <f t="shared" si="3"/>
        <v>6.4449524608899467E-2</v>
      </c>
      <c r="AM81">
        <f t="shared" si="3"/>
        <v>19.196815447625781</v>
      </c>
      <c r="AN81">
        <f t="shared" si="3"/>
        <v>0</v>
      </c>
      <c r="AO81">
        <f t="shared" si="3"/>
        <v>1.0102253737504421E-2</v>
      </c>
      <c r="AP81">
        <f t="shared" si="4"/>
        <v>59017.702100749826</v>
      </c>
      <c r="AQ81">
        <f t="shared" si="4"/>
        <v>0</v>
      </c>
      <c r="AR81">
        <f t="shared" si="4"/>
        <v>36352.098775916929</v>
      </c>
      <c r="AS81">
        <f t="shared" si="4"/>
        <v>61693.842441439068</v>
      </c>
      <c r="AT81">
        <f t="shared" si="4"/>
        <v>101976.03783627599</v>
      </c>
      <c r="AU81">
        <f t="shared" si="4"/>
        <v>61604.041187667579</v>
      </c>
      <c r="AW81">
        <f t="shared" si="2"/>
        <v>5.7237440091662797E-4</v>
      </c>
    </row>
    <row r="82" spans="1:49" x14ac:dyDescent="0.25">
      <c r="A82" s="146"/>
      <c r="B82" s="1" t="s">
        <v>6</v>
      </c>
      <c r="C82" s="1" t="s">
        <v>6</v>
      </c>
      <c r="D82" s="1" t="s">
        <v>43</v>
      </c>
      <c r="E82">
        <f t="shared" si="3"/>
        <v>235.59711563251932</v>
      </c>
      <c r="F82">
        <f t="shared" si="3"/>
        <v>422.20773263266318</v>
      </c>
      <c r="G82">
        <f t="shared" si="3"/>
        <v>984.43016325451799</v>
      </c>
      <c r="H82">
        <f t="shared" si="3"/>
        <v>99.785291048205892</v>
      </c>
      <c r="I82">
        <f t="shared" si="3"/>
        <v>12.106141827643334</v>
      </c>
      <c r="J82">
        <f t="shared" si="3"/>
        <v>50.909014133855877</v>
      </c>
      <c r="K82">
        <f t="shared" si="3"/>
        <v>1.5532711698945717E-3</v>
      </c>
      <c r="L82">
        <f t="shared" si="3"/>
        <v>351.0390425811251</v>
      </c>
      <c r="M82">
        <f t="shared" si="3"/>
        <v>262.71113509561764</v>
      </c>
      <c r="N82">
        <f t="shared" si="3"/>
        <v>2.601245345048516</v>
      </c>
      <c r="O82">
        <f t="shared" si="3"/>
        <v>0.1706987977637523</v>
      </c>
      <c r="P82">
        <f t="shared" si="3"/>
        <v>1218.3923480192166</v>
      </c>
      <c r="Q82">
        <f t="shared" si="3"/>
        <v>310.96492499632888</v>
      </c>
      <c r="R82">
        <f t="shared" si="3"/>
        <v>0.14001625982022783</v>
      </c>
      <c r="S82">
        <f t="shared" si="3"/>
        <v>0</v>
      </c>
      <c r="T82">
        <f t="shared" si="3"/>
        <v>18.228750235548787</v>
      </c>
      <c r="U82">
        <f t="shared" si="3"/>
        <v>1.2016907953481315</v>
      </c>
      <c r="V82">
        <f t="shared" si="3"/>
        <v>2.8204006493255713</v>
      </c>
      <c r="W82">
        <f t="shared" si="3"/>
        <v>823.81929609266444</v>
      </c>
      <c r="X82">
        <f t="shared" si="3"/>
        <v>351.24983936767541</v>
      </c>
      <c r="Y82">
        <f t="shared" si="3"/>
        <v>4.1061585538164202E-3</v>
      </c>
      <c r="Z82">
        <f t="shared" si="3"/>
        <v>23.989347626364687</v>
      </c>
      <c r="AA82">
        <f t="shared" si="3"/>
        <v>4.8745382348856507</v>
      </c>
      <c r="AB82">
        <f t="shared" si="3"/>
        <v>0.6614079513387926</v>
      </c>
      <c r="AC82">
        <f t="shared" si="3"/>
        <v>1.7940509407446792E-2</v>
      </c>
      <c r="AD82">
        <f t="shared" si="3"/>
        <v>0.22754158780882008</v>
      </c>
      <c r="AE82">
        <f t="shared" si="3"/>
        <v>0.21431887484688961</v>
      </c>
      <c r="AF82">
        <f t="shared" si="3"/>
        <v>3.4058632468860633E-4</v>
      </c>
      <c r="AG82">
        <f t="shared" si="3"/>
        <v>0</v>
      </c>
      <c r="AH82">
        <f t="shared" si="3"/>
        <v>7.5485222454120746E-3</v>
      </c>
      <c r="AI82">
        <f t="shared" si="3"/>
        <v>3.2612285293955406E-2</v>
      </c>
      <c r="AJ82">
        <f t="shared" si="3"/>
        <v>0.13381688265871292</v>
      </c>
      <c r="AK82">
        <f t="shared" si="3"/>
        <v>0</v>
      </c>
      <c r="AL82">
        <f t="shared" si="3"/>
        <v>8.8826562756682669E-4</v>
      </c>
      <c r="AM82">
        <f t="shared" si="3"/>
        <v>5.8552001404073568</v>
      </c>
      <c r="AN82">
        <f t="shared" si="3"/>
        <v>0</v>
      </c>
      <c r="AO82">
        <f t="shared" si="3"/>
        <v>0.54129495441420494</v>
      </c>
      <c r="AP82">
        <f t="shared" si="4"/>
        <v>0</v>
      </c>
      <c r="AQ82">
        <f t="shared" si="4"/>
        <v>0</v>
      </c>
      <c r="AR82">
        <f t="shared" si="4"/>
        <v>2.6426592517229589E-4</v>
      </c>
      <c r="AS82">
        <f t="shared" si="4"/>
        <v>3339.7659416551251</v>
      </c>
      <c r="AT82">
        <f t="shared" si="4"/>
        <v>5706.0206649166721</v>
      </c>
      <c r="AU82">
        <f t="shared" si="4"/>
        <v>2818.6828436206142</v>
      </c>
      <c r="AW82">
        <f t="shared" si="2"/>
        <v>8.9341549428278207E-3</v>
      </c>
    </row>
    <row r="83" spans="1:49" x14ac:dyDescent="0.25">
      <c r="A83" s="146"/>
      <c r="B83" s="1" t="s">
        <v>7</v>
      </c>
      <c r="C83" s="1" t="s">
        <v>7</v>
      </c>
      <c r="D83" s="1" t="s">
        <v>44</v>
      </c>
      <c r="E83">
        <f t="shared" si="3"/>
        <v>107.63679088106576</v>
      </c>
      <c r="F83">
        <f t="shared" si="3"/>
        <v>78.943247424831043</v>
      </c>
      <c r="G83">
        <f t="shared" si="3"/>
        <v>241.120035135324</v>
      </c>
      <c r="H83">
        <f t="shared" si="3"/>
        <v>57.898268992106637</v>
      </c>
      <c r="I83">
        <f t="shared" si="3"/>
        <v>3142.2457982461774</v>
      </c>
      <c r="J83">
        <f t="shared" si="3"/>
        <v>31.776926158599544</v>
      </c>
      <c r="K83">
        <f t="shared" si="3"/>
        <v>9.1327012645010225E-2</v>
      </c>
      <c r="L83">
        <f t="shared" si="3"/>
        <v>29.692852602116421</v>
      </c>
      <c r="M83">
        <f t="shared" si="3"/>
        <v>82.227547129690066</v>
      </c>
      <c r="N83">
        <f t="shared" si="3"/>
        <v>67.149905521581715</v>
      </c>
      <c r="O83">
        <f t="shared" si="3"/>
        <v>322.81969501362198</v>
      </c>
      <c r="P83">
        <f t="shared" si="3"/>
        <v>747.03724675788499</v>
      </c>
      <c r="Q83">
        <f t="shared" si="3"/>
        <v>17853.847229620318</v>
      </c>
      <c r="R83">
        <f t="shared" si="3"/>
        <v>1.7338249173360284E-2</v>
      </c>
      <c r="S83">
        <f t="shared" si="3"/>
        <v>0</v>
      </c>
      <c r="T83">
        <f t="shared" si="3"/>
        <v>59.065870044703146</v>
      </c>
      <c r="U83">
        <f t="shared" si="3"/>
        <v>8.0563054712661533</v>
      </c>
      <c r="V83">
        <f t="shared" si="3"/>
        <v>1.3506327508879064E-2</v>
      </c>
      <c r="W83">
        <f t="shared" si="3"/>
        <v>394.84406541469605</v>
      </c>
      <c r="X83">
        <f t="shared" si="3"/>
        <v>469.66496050142734</v>
      </c>
      <c r="Y83">
        <f t="shared" si="3"/>
        <v>2.5715422861299499E-2</v>
      </c>
      <c r="Z83">
        <f t="shared" si="3"/>
        <v>13.428338065094321</v>
      </c>
      <c r="AA83">
        <f t="shared" si="3"/>
        <v>0.46072710570703457</v>
      </c>
      <c r="AB83">
        <f t="shared" si="3"/>
        <v>53.326482558680226</v>
      </c>
      <c r="AC83">
        <f t="shared" si="3"/>
        <v>1.7107619815349001E-2</v>
      </c>
      <c r="AD83">
        <f t="shared" si="3"/>
        <v>0.1413330349376479</v>
      </c>
      <c r="AE83">
        <f t="shared" si="3"/>
        <v>1.1680431933025353</v>
      </c>
      <c r="AF83">
        <f t="shared" si="3"/>
        <v>0.24806673563563814</v>
      </c>
      <c r="AG83">
        <f t="shared" si="3"/>
        <v>6.5792441214252892E-4</v>
      </c>
      <c r="AH83">
        <f t="shared" si="3"/>
        <v>13.20121449146931</v>
      </c>
      <c r="AI83">
        <f t="shared" si="3"/>
        <v>4.0856209228531407E-2</v>
      </c>
      <c r="AJ83">
        <f t="shared" si="3"/>
        <v>591.21077140427371</v>
      </c>
      <c r="AK83">
        <f t="shared" si="3"/>
        <v>0</v>
      </c>
      <c r="AL83">
        <f t="shared" si="3"/>
        <v>3.8068438716276449</v>
      </c>
      <c r="AM83">
        <f t="shared" si="3"/>
        <v>151.34318742585248</v>
      </c>
      <c r="AN83">
        <f t="shared" si="3"/>
        <v>0</v>
      </c>
      <c r="AO83">
        <f t="shared" si="3"/>
        <v>1.7090880595658324</v>
      </c>
      <c r="AP83">
        <f t="shared" si="4"/>
        <v>3855.6870459373781</v>
      </c>
      <c r="AQ83">
        <f t="shared" si="4"/>
        <v>0</v>
      </c>
      <c r="AR83">
        <f t="shared" si="4"/>
        <v>0.4550543284598989</v>
      </c>
      <c r="AS83">
        <f t="shared" si="4"/>
        <v>3286.4062093040811</v>
      </c>
      <c r="AT83">
        <f t="shared" si="4"/>
        <v>26172.50370190488</v>
      </c>
      <c r="AU83">
        <f t="shared" si="4"/>
        <v>5494.3219572922326</v>
      </c>
      <c r="AW83">
        <f t="shared" si="2"/>
        <v>7.580219458015509E-4</v>
      </c>
    </row>
    <row r="84" spans="1:49" x14ac:dyDescent="0.25">
      <c r="A84" s="146"/>
      <c r="B84" s="1" t="s">
        <v>8</v>
      </c>
      <c r="C84" s="1" t="s">
        <v>8</v>
      </c>
      <c r="D84" s="1" t="s">
        <v>45</v>
      </c>
      <c r="E84">
        <f t="shared" si="3"/>
        <v>491.58850003488396</v>
      </c>
      <c r="F84">
        <f t="shared" si="3"/>
        <v>1405.348707081245</v>
      </c>
      <c r="G84">
        <f t="shared" si="3"/>
        <v>203.19614510728513</v>
      </c>
      <c r="H84">
        <f t="shared" si="3"/>
        <v>58.25258675838213</v>
      </c>
      <c r="I84">
        <f t="shared" si="3"/>
        <v>142.39613951455357</v>
      </c>
      <c r="J84">
        <f t="shared" si="3"/>
        <v>7907.73512015297</v>
      </c>
      <c r="K84">
        <f t="shared" si="3"/>
        <v>1.6437439507903049</v>
      </c>
      <c r="L84">
        <f t="shared" si="3"/>
        <v>293.51288526276829</v>
      </c>
      <c r="M84">
        <f t="shared" si="3"/>
        <v>1774.3406055192165</v>
      </c>
      <c r="N84">
        <f t="shared" si="3"/>
        <v>18.402664020746855</v>
      </c>
      <c r="O84">
        <f t="shared" si="3"/>
        <v>17.381154246992079</v>
      </c>
      <c r="P84">
        <f t="shared" si="3"/>
        <v>1634.4639816784456</v>
      </c>
      <c r="Q84">
        <f t="shared" si="3"/>
        <v>723.07882977633074</v>
      </c>
      <c r="R84">
        <f t="shared" si="3"/>
        <v>3.2093047802662493</v>
      </c>
      <c r="S84">
        <f t="shared" si="3"/>
        <v>0</v>
      </c>
      <c r="T84">
        <f t="shared" si="3"/>
        <v>49.794098292367778</v>
      </c>
      <c r="U84">
        <f t="shared" si="3"/>
        <v>22.379912506700141</v>
      </c>
      <c r="V84">
        <f t="shared" si="3"/>
        <v>20.888048899092503</v>
      </c>
      <c r="W84">
        <f t="shared" si="3"/>
        <v>16356.147833394867</v>
      </c>
      <c r="X84">
        <f t="shared" si="3"/>
        <v>4483.85572917647</v>
      </c>
      <c r="Y84">
        <f t="shared" si="3"/>
        <v>2.2429369443417682E-2</v>
      </c>
      <c r="Z84">
        <f t="shared" si="3"/>
        <v>134.67926590533611</v>
      </c>
      <c r="AA84">
        <f t="shared" si="3"/>
        <v>3.9654253320741972</v>
      </c>
      <c r="AB84">
        <f t="shared" si="3"/>
        <v>41.199616342968781</v>
      </c>
      <c r="AC84">
        <f t="shared" si="3"/>
        <v>2.4088086201946815E-2</v>
      </c>
      <c r="AD84">
        <f t="shared" si="3"/>
        <v>0.17970579075491591</v>
      </c>
      <c r="AE84">
        <f t="shared" si="3"/>
        <v>0.7542769543696719</v>
      </c>
      <c r="AF84">
        <f t="shared" si="3"/>
        <v>0.10695813627639497</v>
      </c>
      <c r="AG84">
        <f t="shared" si="3"/>
        <v>1.5216206700348849E-4</v>
      </c>
      <c r="AH84">
        <f t="shared" si="3"/>
        <v>3.605482042194927</v>
      </c>
      <c r="AI84">
        <f t="shared" si="3"/>
        <v>5.2292014592127047E-2</v>
      </c>
      <c r="AJ84">
        <f t="shared" si="3"/>
        <v>12.76455029745726</v>
      </c>
      <c r="AK84">
        <f t="shared" si="3"/>
        <v>0</v>
      </c>
      <c r="AL84">
        <f t="shared" si="3"/>
        <v>8.2925140532455227E-2</v>
      </c>
      <c r="AM84">
        <f t="shared" si="3"/>
        <v>90.617200871707809</v>
      </c>
      <c r="AN84">
        <f t="shared" si="3"/>
        <v>0</v>
      </c>
      <c r="AO84">
        <f t="shared" si="3"/>
        <v>2.0137045162969711</v>
      </c>
      <c r="AP84">
        <f t="shared" si="4"/>
        <v>11675.888476432145</v>
      </c>
      <c r="AQ84">
        <f t="shared" si="4"/>
        <v>0</v>
      </c>
      <c r="AR84">
        <f t="shared" si="4"/>
        <v>17157.049317000001</v>
      </c>
      <c r="AS84">
        <f t="shared" si="4"/>
        <v>10768.347929335871</v>
      </c>
      <c r="AT84">
        <f t="shared" si="4"/>
        <v>62143.358491939172</v>
      </c>
      <c r="AU84">
        <f t="shared" si="4"/>
        <v>13355.611293945491</v>
      </c>
      <c r="AW84">
        <f t="shared" si="2"/>
        <v>7.5118806455828123E-3</v>
      </c>
    </row>
    <row r="85" spans="1:49" x14ac:dyDescent="0.25">
      <c r="A85" s="146"/>
      <c r="B85" s="63" t="s">
        <v>9</v>
      </c>
      <c r="C85" s="63" t="s">
        <v>9</v>
      </c>
      <c r="D85" s="63" t="s">
        <v>46</v>
      </c>
      <c r="E85">
        <f t="shared" ref="E85:AO91" si="5">E11+E48</f>
        <v>616.38895944694093</v>
      </c>
      <c r="F85">
        <f t="shared" si="5"/>
        <v>117.073455521689</v>
      </c>
      <c r="G85">
        <f t="shared" si="5"/>
        <v>0</v>
      </c>
      <c r="H85">
        <f t="shared" si="5"/>
        <v>0.13768301857168627</v>
      </c>
      <c r="I85">
        <f t="shared" si="5"/>
        <v>0.49798356624761647</v>
      </c>
      <c r="J85">
        <f t="shared" si="5"/>
        <v>0.4112522745992741</v>
      </c>
      <c r="K85">
        <f t="shared" si="5"/>
        <v>0</v>
      </c>
      <c r="L85">
        <f t="shared" si="5"/>
        <v>3.5715975940066826</v>
      </c>
      <c r="M85">
        <f t="shared" si="5"/>
        <v>45.98996182260985</v>
      </c>
      <c r="N85">
        <f t="shared" si="5"/>
        <v>0</v>
      </c>
      <c r="O85">
        <f t="shared" si="5"/>
        <v>1.2657747978103016</v>
      </c>
      <c r="P85">
        <f t="shared" si="5"/>
        <v>2.4434763283946066</v>
      </c>
      <c r="Q85">
        <f t="shared" si="5"/>
        <v>11.334657205208165</v>
      </c>
      <c r="R85">
        <f t="shared" si="5"/>
        <v>1.667372903021877E-4</v>
      </c>
      <c r="S85">
        <f t="shared" si="5"/>
        <v>0</v>
      </c>
      <c r="T85">
        <f t="shared" si="5"/>
        <v>0.22080093789168753</v>
      </c>
      <c r="U85">
        <f t="shared" si="5"/>
        <v>0</v>
      </c>
      <c r="V85">
        <f t="shared" si="5"/>
        <v>0</v>
      </c>
      <c r="W85">
        <f t="shared" si="5"/>
        <v>15.229497022984107</v>
      </c>
      <c r="X85">
        <f t="shared" si="5"/>
        <v>6.9823100685861181</v>
      </c>
      <c r="Y85">
        <f t="shared" si="5"/>
        <v>5.1659636972035796E-3</v>
      </c>
      <c r="Z85">
        <f t="shared" si="5"/>
        <v>8.846649414613153E-2</v>
      </c>
      <c r="AA85">
        <f t="shared" si="5"/>
        <v>5.5499135872323115E-2</v>
      </c>
      <c r="AB85">
        <f t="shared" si="5"/>
        <v>13.677833760772716</v>
      </c>
      <c r="AC85">
        <f t="shared" si="5"/>
        <v>2.5319478063781171E-2</v>
      </c>
      <c r="AD85">
        <f t="shared" si="5"/>
        <v>0.15512586841943438</v>
      </c>
      <c r="AE85">
        <f t="shared" si="5"/>
        <v>1.2341715637627861</v>
      </c>
      <c r="AF85">
        <f t="shared" si="5"/>
        <v>0.26052175666860633</v>
      </c>
      <c r="AG85">
        <f t="shared" si="5"/>
        <v>0</v>
      </c>
      <c r="AH85">
        <f t="shared" si="5"/>
        <v>4.3839699618779902</v>
      </c>
      <c r="AI85">
        <f t="shared" si="5"/>
        <v>6.3666149204796851E-2</v>
      </c>
      <c r="AJ85">
        <f t="shared" si="5"/>
        <v>3.7022822731534077E-5</v>
      </c>
      <c r="AK85">
        <f t="shared" si="5"/>
        <v>0</v>
      </c>
      <c r="AL85">
        <f t="shared" si="5"/>
        <v>0</v>
      </c>
      <c r="AM85">
        <f t="shared" si="5"/>
        <v>5.4369205215577587E-2</v>
      </c>
      <c r="AN85">
        <f t="shared" si="5"/>
        <v>0</v>
      </c>
      <c r="AO85">
        <f t="shared" si="5"/>
        <v>0.56269862840297624</v>
      </c>
      <c r="AP85">
        <f t="shared" si="4"/>
        <v>32.470035015617945</v>
      </c>
      <c r="AQ85">
        <f t="shared" si="4"/>
        <v>65.31849441389619</v>
      </c>
      <c r="AR85">
        <f t="shared" si="4"/>
        <v>0</v>
      </c>
      <c r="AS85">
        <f t="shared" si="4"/>
        <v>249.73539219838321</v>
      </c>
      <c r="AT85">
        <f t="shared" si="4"/>
        <v>547.65695954660987</v>
      </c>
      <c r="AU85">
        <f t="shared" si="4"/>
        <v>641.98138341304468</v>
      </c>
      <c r="AW85" s="64">
        <f>K129</f>
        <v>3.0329414361349834E-2</v>
      </c>
    </row>
    <row r="86" spans="1:49" x14ac:dyDescent="0.25">
      <c r="A86" s="146"/>
      <c r="B86" s="63" t="s">
        <v>10</v>
      </c>
      <c r="C86" s="63" t="s">
        <v>10</v>
      </c>
      <c r="D86" s="63" t="s">
        <v>47</v>
      </c>
      <c r="E86">
        <f t="shared" si="5"/>
        <v>1547.897878648967</v>
      </c>
      <c r="F86">
        <f t="shared" si="5"/>
        <v>921.23248792383436</v>
      </c>
      <c r="G86">
        <f t="shared" si="5"/>
        <v>320.94096863213821</v>
      </c>
      <c r="H86">
        <f t="shared" si="5"/>
        <v>107.65400443410604</v>
      </c>
      <c r="I86">
        <f t="shared" si="5"/>
        <v>97.283465109371207</v>
      </c>
      <c r="J86">
        <f t="shared" si="5"/>
        <v>453.07959277698842</v>
      </c>
      <c r="K86">
        <f t="shared" si="5"/>
        <v>8.8316192963176938</v>
      </c>
      <c r="L86">
        <f t="shared" si="5"/>
        <v>1311.756392770913</v>
      </c>
      <c r="M86">
        <f t="shared" si="5"/>
        <v>6144.6921640051532</v>
      </c>
      <c r="N86">
        <f t="shared" si="5"/>
        <v>70.06849341487451</v>
      </c>
      <c r="O86">
        <f t="shared" si="5"/>
        <v>191.28892744552553</v>
      </c>
      <c r="P86">
        <f t="shared" si="5"/>
        <v>1961.9031138482046</v>
      </c>
      <c r="Q86">
        <f t="shared" si="5"/>
        <v>1511.9886813096725</v>
      </c>
      <c r="R86">
        <f t="shared" si="5"/>
        <v>8.5473030089543851</v>
      </c>
      <c r="S86">
        <f t="shared" si="5"/>
        <v>0</v>
      </c>
      <c r="T86">
        <f t="shared" si="5"/>
        <v>4.801785091193806</v>
      </c>
      <c r="U86">
        <f t="shared" si="5"/>
        <v>6.099235846677292</v>
      </c>
      <c r="V86">
        <f t="shared" si="5"/>
        <v>13.36669527524821</v>
      </c>
      <c r="W86">
        <f t="shared" si="5"/>
        <v>1748.9665169818404</v>
      </c>
      <c r="X86">
        <f t="shared" si="5"/>
        <v>3454.9935386785437</v>
      </c>
      <c r="Y86">
        <f t="shared" si="5"/>
        <v>2.5054654751818299</v>
      </c>
      <c r="Z86">
        <f t="shared" si="5"/>
        <v>50.830721633726938</v>
      </c>
      <c r="AA86">
        <f t="shared" si="5"/>
        <v>20.383630546282241</v>
      </c>
      <c r="AB86">
        <f t="shared" si="5"/>
        <v>308.12377220335088</v>
      </c>
      <c r="AC86">
        <f t="shared" si="5"/>
        <v>3.7092808287846393</v>
      </c>
      <c r="AD86">
        <f t="shared" si="5"/>
        <v>7.8946062701829014</v>
      </c>
      <c r="AE86">
        <f t="shared" si="5"/>
        <v>6.0264144916741333</v>
      </c>
      <c r="AF86">
        <f t="shared" si="5"/>
        <v>1.9342432505072551</v>
      </c>
      <c r="AG86">
        <f t="shared" si="5"/>
        <v>4.9876214187261963E-3</v>
      </c>
      <c r="AH86">
        <f t="shared" si="5"/>
        <v>58.483319949032001</v>
      </c>
      <c r="AI86">
        <f t="shared" si="5"/>
        <v>4.4618566426045696</v>
      </c>
      <c r="AJ86">
        <f t="shared" si="5"/>
        <v>3302.8206934208047</v>
      </c>
      <c r="AK86">
        <f t="shared" si="5"/>
        <v>0</v>
      </c>
      <c r="AL86">
        <f t="shared" si="5"/>
        <v>21.267006427171328</v>
      </c>
      <c r="AM86">
        <f t="shared" si="5"/>
        <v>113.29453343159437</v>
      </c>
      <c r="AN86">
        <f t="shared" si="5"/>
        <v>0</v>
      </c>
      <c r="AO86">
        <f t="shared" si="5"/>
        <v>49.043440354143883</v>
      </c>
      <c r="AP86">
        <f t="shared" si="4"/>
        <v>10609.100217468005</v>
      </c>
      <c r="AQ86">
        <f t="shared" si="4"/>
        <v>3255.9932952219287</v>
      </c>
      <c r="AR86">
        <f t="shared" si="4"/>
        <v>0</v>
      </c>
      <c r="AS86">
        <f t="shared" si="4"/>
        <v>24571.907861048461</v>
      </c>
      <c r="AT86">
        <f t="shared" si="4"/>
        <v>39384.541988387493</v>
      </c>
      <c r="AU86">
        <f t="shared" si="4"/>
        <v>22888.636222395879</v>
      </c>
      <c r="AW86" s="64">
        <f>AW85</f>
        <v>3.0329414361349834E-2</v>
      </c>
    </row>
    <row r="87" spans="1:49" x14ac:dyDescent="0.25">
      <c r="A87" s="146"/>
      <c r="B87" s="1" t="s">
        <v>11</v>
      </c>
      <c r="C87" s="1" t="s">
        <v>11</v>
      </c>
      <c r="D87" s="1" t="s">
        <v>48</v>
      </c>
      <c r="E87">
        <f t="shared" si="5"/>
        <v>305.7643869946898</v>
      </c>
      <c r="F87">
        <f t="shared" si="5"/>
        <v>1501.6489232293184</v>
      </c>
      <c r="G87">
        <f t="shared" si="5"/>
        <v>19900.141793394858</v>
      </c>
      <c r="H87">
        <f t="shared" si="5"/>
        <v>117.19047335819232</v>
      </c>
      <c r="I87">
        <f t="shared" si="5"/>
        <v>112.52312264351907</v>
      </c>
      <c r="J87">
        <f t="shared" si="5"/>
        <v>930.10487775564854</v>
      </c>
      <c r="K87">
        <f t="shared" si="5"/>
        <v>1.1129802831309012</v>
      </c>
      <c r="L87">
        <f t="shared" si="5"/>
        <v>1032.3680842840206</v>
      </c>
      <c r="M87">
        <f t="shared" si="5"/>
        <v>12793.415243527053</v>
      </c>
      <c r="N87">
        <f t="shared" si="5"/>
        <v>150.26006243693953</v>
      </c>
      <c r="O87">
        <f t="shared" si="5"/>
        <v>48.84764165115331</v>
      </c>
      <c r="P87">
        <f t="shared" si="5"/>
        <v>7121.4050393006328</v>
      </c>
      <c r="Q87">
        <f t="shared" si="5"/>
        <v>7372.174511298841</v>
      </c>
      <c r="R87">
        <f t="shared" si="5"/>
        <v>31.844754334524012</v>
      </c>
      <c r="S87">
        <f t="shared" si="5"/>
        <v>0</v>
      </c>
      <c r="T87">
        <f t="shared" si="5"/>
        <v>426.76180443856992</v>
      </c>
      <c r="U87">
        <f t="shared" si="5"/>
        <v>31.296131186122004</v>
      </c>
      <c r="V87">
        <f t="shared" si="5"/>
        <v>52.798823541350004</v>
      </c>
      <c r="W87">
        <f t="shared" si="5"/>
        <v>2272.9740826783682</v>
      </c>
      <c r="X87">
        <f t="shared" si="5"/>
        <v>360.09289716900287</v>
      </c>
      <c r="Y87">
        <f t="shared" si="5"/>
        <v>7.9923766111586803E-2</v>
      </c>
      <c r="Z87">
        <f t="shared" si="5"/>
        <v>146.22192149159122</v>
      </c>
      <c r="AA87">
        <f t="shared" si="5"/>
        <v>26.523421825275278</v>
      </c>
      <c r="AB87">
        <f t="shared" si="5"/>
        <v>66.561375428808049</v>
      </c>
      <c r="AC87">
        <f t="shared" si="5"/>
        <v>2.5266447909630281</v>
      </c>
      <c r="AD87">
        <f t="shared" si="5"/>
        <v>19.875285788804057</v>
      </c>
      <c r="AE87">
        <f t="shared" si="5"/>
        <v>25.015009027170077</v>
      </c>
      <c r="AF87">
        <f t="shared" si="5"/>
        <v>1.6860512924768402E-2</v>
      </c>
      <c r="AG87">
        <f t="shared" si="5"/>
        <v>0</v>
      </c>
      <c r="AH87">
        <f t="shared" si="5"/>
        <v>0.86054344765596325</v>
      </c>
      <c r="AI87">
        <f t="shared" si="5"/>
        <v>4.6420795562886559</v>
      </c>
      <c r="AJ87">
        <f t="shared" si="5"/>
        <v>973.33680261638995</v>
      </c>
      <c r="AK87">
        <f t="shared" si="5"/>
        <v>0</v>
      </c>
      <c r="AL87">
        <f t="shared" si="5"/>
        <v>6.2673355609577648</v>
      </c>
      <c r="AM87">
        <f t="shared" si="5"/>
        <v>65.429588933281906</v>
      </c>
      <c r="AN87">
        <f t="shared" si="5"/>
        <v>0</v>
      </c>
      <c r="AO87">
        <f t="shared" si="5"/>
        <v>89.713586872448715</v>
      </c>
      <c r="AP87">
        <f t="shared" si="4"/>
        <v>5297.9835163880525</v>
      </c>
      <c r="AQ87">
        <f t="shared" si="4"/>
        <v>43047.559756379691</v>
      </c>
      <c r="AR87">
        <f t="shared" si="4"/>
        <v>0</v>
      </c>
      <c r="AS87">
        <f t="shared" si="4"/>
        <v>24384.256399467231</v>
      </c>
      <c r="AT87">
        <f t="shared" si="4"/>
        <v>102267.669500617</v>
      </c>
      <c r="AU87">
        <f t="shared" si="4"/>
        <v>26451.926184742551</v>
      </c>
      <c r="AW87">
        <f t="shared" ref="AW87:AW115" si="6">(K87+L87)/$AQ$119</f>
        <v>2.6302598817393188E-2</v>
      </c>
    </row>
    <row r="88" spans="1:49" x14ac:dyDescent="0.25">
      <c r="A88" s="146"/>
      <c r="B88" s="1" t="s">
        <v>12</v>
      </c>
      <c r="C88" s="1">
        <v>10</v>
      </c>
      <c r="D88" s="1" t="s">
        <v>49</v>
      </c>
      <c r="E88">
        <f t="shared" si="5"/>
        <v>69.999430983390681</v>
      </c>
      <c r="F88">
        <f t="shared" si="5"/>
        <v>8.8047635098099555</v>
      </c>
      <c r="G88">
        <f t="shared" si="5"/>
        <v>2775.8530356672964</v>
      </c>
      <c r="H88">
        <f t="shared" si="5"/>
        <v>0</v>
      </c>
      <c r="I88">
        <f t="shared" si="5"/>
        <v>363.07340352071014</v>
      </c>
      <c r="J88">
        <f t="shared" si="5"/>
        <v>21.80564504241022</v>
      </c>
      <c r="K88">
        <f t="shared" si="5"/>
        <v>8.5708234366448625E-5</v>
      </c>
      <c r="L88">
        <f t="shared" si="5"/>
        <v>29.446399410824462</v>
      </c>
      <c r="M88">
        <f t="shared" si="5"/>
        <v>250.2335208271144</v>
      </c>
      <c r="N88">
        <f t="shared" si="5"/>
        <v>1810.93277058239</v>
      </c>
      <c r="O88">
        <f t="shared" si="5"/>
        <v>0.91198162047448994</v>
      </c>
      <c r="P88">
        <f t="shared" si="5"/>
        <v>10478.375188843747</v>
      </c>
      <c r="Q88">
        <f t="shared" si="5"/>
        <v>3320.501922604044</v>
      </c>
      <c r="R88">
        <f t="shared" si="5"/>
        <v>1.6876972277415421</v>
      </c>
      <c r="S88">
        <f t="shared" si="5"/>
        <v>0</v>
      </c>
      <c r="T88">
        <f t="shared" si="5"/>
        <v>9.8923125226254641E-3</v>
      </c>
      <c r="U88">
        <f t="shared" si="5"/>
        <v>0.25583445751878447</v>
      </c>
      <c r="V88">
        <f t="shared" si="5"/>
        <v>9.6141438600790136E-2</v>
      </c>
      <c r="W88">
        <f t="shared" si="5"/>
        <v>765.39819150144831</v>
      </c>
      <c r="X88">
        <f t="shared" si="5"/>
        <v>0.31191797682072564</v>
      </c>
      <c r="Y88">
        <f t="shared" si="5"/>
        <v>4.00091690615526E-2</v>
      </c>
      <c r="Z88">
        <f t="shared" si="5"/>
        <v>4.4635962256144683</v>
      </c>
      <c r="AA88">
        <f t="shared" si="5"/>
        <v>0.45760360017912372</v>
      </c>
      <c r="AB88">
        <f t="shared" si="5"/>
        <v>12.137244521871613</v>
      </c>
      <c r="AC88">
        <f t="shared" si="5"/>
        <v>4.1532108519177963E-2</v>
      </c>
      <c r="AD88">
        <f t="shared" si="5"/>
        <v>0.33543415215379158</v>
      </c>
      <c r="AE88">
        <f t="shared" si="5"/>
        <v>0.29614123314308316</v>
      </c>
      <c r="AF88">
        <f t="shared" si="5"/>
        <v>1.4433442388557741E-4</v>
      </c>
      <c r="AG88">
        <f t="shared" si="5"/>
        <v>0</v>
      </c>
      <c r="AH88">
        <f t="shared" si="5"/>
        <v>4.697771411607864E-3</v>
      </c>
      <c r="AI88">
        <f t="shared" si="5"/>
        <v>7.8261386535913968E-2</v>
      </c>
      <c r="AJ88">
        <f t="shared" si="5"/>
        <v>21.015686489781629</v>
      </c>
      <c r="AK88">
        <f t="shared" si="5"/>
        <v>0</v>
      </c>
      <c r="AL88">
        <f t="shared" si="5"/>
        <v>0.13532042797333091</v>
      </c>
      <c r="AM88">
        <f t="shared" si="5"/>
        <v>7.7727880142221706E-2</v>
      </c>
      <c r="AN88">
        <f t="shared" si="5"/>
        <v>0</v>
      </c>
      <c r="AO88">
        <f t="shared" si="5"/>
        <v>1.2770924816496707</v>
      </c>
      <c r="AP88">
        <f t="shared" si="4"/>
        <v>6.8053862331433779E-3</v>
      </c>
      <c r="AQ88">
        <f t="shared" si="4"/>
        <v>0</v>
      </c>
      <c r="AR88">
        <f t="shared" si="4"/>
        <v>204.064426967895</v>
      </c>
      <c r="AS88">
        <f t="shared" si="4"/>
        <v>15697.630655736381</v>
      </c>
      <c r="AT88">
        <f t="shared" si="4"/>
        <v>25824.843157283391</v>
      </c>
      <c r="AU88">
        <f t="shared" si="4"/>
        <v>10014.917045824681</v>
      </c>
      <c r="AW88">
        <f t="shared" si="6"/>
        <v>7.4942745563832025E-4</v>
      </c>
    </row>
    <row r="89" spans="1:49" x14ac:dyDescent="0.25">
      <c r="A89" s="146"/>
      <c r="B89" s="1" t="s">
        <v>13</v>
      </c>
      <c r="C89" s="1">
        <v>11</v>
      </c>
      <c r="D89" s="1" t="s">
        <v>50</v>
      </c>
      <c r="E89">
        <f t="shared" si="5"/>
        <v>8.1537695109097391E-2</v>
      </c>
      <c r="F89">
        <f t="shared" si="5"/>
        <v>35.6158026182624</v>
      </c>
      <c r="G89">
        <f t="shared" si="5"/>
        <v>1551.9414520269875</v>
      </c>
      <c r="H89">
        <f t="shared" si="5"/>
        <v>34.277107150718251</v>
      </c>
      <c r="I89">
        <f t="shared" si="5"/>
        <v>83.068758825625835</v>
      </c>
      <c r="J89">
        <f t="shared" si="5"/>
        <v>73.053379794964044</v>
      </c>
      <c r="K89">
        <f t="shared" si="5"/>
        <v>0</v>
      </c>
      <c r="L89">
        <f t="shared" si="5"/>
        <v>340.98251207988579</v>
      </c>
      <c r="M89">
        <f t="shared" si="5"/>
        <v>302.84846532735412</v>
      </c>
      <c r="N89">
        <f t="shared" si="5"/>
        <v>220.58679747492403</v>
      </c>
      <c r="O89">
        <f t="shared" si="5"/>
        <v>3247.57107138428</v>
      </c>
      <c r="P89">
        <f t="shared" si="5"/>
        <v>8374.5068323473879</v>
      </c>
      <c r="Q89">
        <f t="shared" si="5"/>
        <v>2551.9922980515748</v>
      </c>
      <c r="R89">
        <f t="shared" si="5"/>
        <v>5.738415181537557E-5</v>
      </c>
      <c r="S89">
        <f t="shared" si="5"/>
        <v>0</v>
      </c>
      <c r="T89">
        <f t="shared" si="5"/>
        <v>2.97800281221811E-4</v>
      </c>
      <c r="U89">
        <f t="shared" si="5"/>
        <v>5.6336224615564898</v>
      </c>
      <c r="V89">
        <f t="shared" si="5"/>
        <v>6.8639540611760363E-2</v>
      </c>
      <c r="W89">
        <f t="shared" si="5"/>
        <v>179.07831949607007</v>
      </c>
      <c r="X89">
        <f t="shared" si="5"/>
        <v>0.20941409635294467</v>
      </c>
      <c r="Y89">
        <f t="shared" si="5"/>
        <v>1.0115023172552673E-2</v>
      </c>
      <c r="Z89">
        <f t="shared" si="5"/>
        <v>29.096916711740505</v>
      </c>
      <c r="AA89">
        <f t="shared" si="5"/>
        <v>5.2989593160723834</v>
      </c>
      <c r="AB89">
        <f t="shared" si="5"/>
        <v>37.873252768273737</v>
      </c>
      <c r="AC89">
        <f t="shared" si="5"/>
        <v>6.3372790221373401E-3</v>
      </c>
      <c r="AD89">
        <f t="shared" si="5"/>
        <v>4.842456290687025E-2</v>
      </c>
      <c r="AE89">
        <f t="shared" si="5"/>
        <v>0.10435045252686183</v>
      </c>
      <c r="AF89">
        <f t="shared" si="5"/>
        <v>3.5622945415604061E-2</v>
      </c>
      <c r="AG89">
        <f t="shared" si="5"/>
        <v>3.6373306976638999E-5</v>
      </c>
      <c r="AH89">
        <f t="shared" si="5"/>
        <v>0.81195339759694263</v>
      </c>
      <c r="AI89">
        <f t="shared" si="5"/>
        <v>1.2697850529607811E-2</v>
      </c>
      <c r="AJ89">
        <f t="shared" si="5"/>
        <v>2.1826096647999674E-2</v>
      </c>
      <c r="AK89">
        <f t="shared" si="5"/>
        <v>0</v>
      </c>
      <c r="AL89">
        <f t="shared" si="5"/>
        <v>1.38467735938867E-4</v>
      </c>
      <c r="AM89">
        <f t="shared" si="5"/>
        <v>3.501127667880885E-2</v>
      </c>
      <c r="AN89">
        <f t="shared" si="5"/>
        <v>0</v>
      </c>
      <c r="AO89">
        <f t="shared" si="5"/>
        <v>0.18877871343761707</v>
      </c>
      <c r="AP89">
        <f t="shared" si="4"/>
        <v>16.793087075631011</v>
      </c>
      <c r="AQ89">
        <f t="shared" si="4"/>
        <v>0</v>
      </c>
      <c r="AR89">
        <f t="shared" si="4"/>
        <v>209.92348101436912</v>
      </c>
      <c r="AS89">
        <f t="shared" si="4"/>
        <v>8231.5129254492913</v>
      </c>
      <c r="AT89">
        <f t="shared" si="4"/>
        <v>14609.91940167724</v>
      </c>
      <c r="AU89">
        <f t="shared" si="4"/>
        <v>10923.370878653221</v>
      </c>
      <c r="AW89">
        <f t="shared" si="6"/>
        <v>8.6781717889920871E-3</v>
      </c>
    </row>
    <row r="90" spans="1:49" x14ac:dyDescent="0.25">
      <c r="A90" s="146"/>
      <c r="B90" s="1" t="s">
        <v>14</v>
      </c>
      <c r="C90" s="1">
        <v>12</v>
      </c>
      <c r="D90" s="1" t="s">
        <v>51</v>
      </c>
      <c r="E90">
        <f t="shared" si="5"/>
        <v>4683.1819002702432</v>
      </c>
      <c r="F90">
        <f t="shared" si="5"/>
        <v>4140.8164960688264</v>
      </c>
      <c r="G90">
        <f t="shared" si="5"/>
        <v>31789.33868974054</v>
      </c>
      <c r="H90">
        <f t="shared" si="5"/>
        <v>561.05557160335775</v>
      </c>
      <c r="I90">
        <f t="shared" si="5"/>
        <v>2351.4811389893548</v>
      </c>
      <c r="J90">
        <f t="shared" si="5"/>
        <v>3802.5785113185848</v>
      </c>
      <c r="K90">
        <f t="shared" si="5"/>
        <v>14.251016243674751</v>
      </c>
      <c r="L90">
        <f t="shared" si="5"/>
        <v>4367.9903179685998</v>
      </c>
      <c r="M90">
        <f t="shared" si="5"/>
        <v>2797.2847156399248</v>
      </c>
      <c r="N90">
        <f t="shared" si="5"/>
        <v>2585.1982985378741</v>
      </c>
      <c r="O90">
        <f t="shared" si="5"/>
        <v>740.57086910610224</v>
      </c>
      <c r="P90">
        <f t="shared" si="5"/>
        <v>100317.36308414089</v>
      </c>
      <c r="Q90">
        <f t="shared" si="5"/>
        <v>52286.14688376728</v>
      </c>
      <c r="R90">
        <f t="shared" si="5"/>
        <v>230.91402294499565</v>
      </c>
      <c r="S90">
        <f t="shared" si="5"/>
        <v>0</v>
      </c>
      <c r="T90">
        <f t="shared" si="5"/>
        <v>291.87555943857723</v>
      </c>
      <c r="U90">
        <f t="shared" si="5"/>
        <v>116.3472643068289</v>
      </c>
      <c r="V90">
        <f t="shared" si="5"/>
        <v>1315.0251672580475</v>
      </c>
      <c r="W90">
        <f t="shared" si="5"/>
        <v>21320.079829020651</v>
      </c>
      <c r="X90">
        <f t="shared" si="5"/>
        <v>15277.400861819588</v>
      </c>
      <c r="Y90">
        <f t="shared" si="5"/>
        <v>0.39246446378390332</v>
      </c>
      <c r="Z90">
        <f t="shared" si="5"/>
        <v>339.89221141103201</v>
      </c>
      <c r="AA90">
        <f t="shared" si="5"/>
        <v>67.832722203280895</v>
      </c>
      <c r="AB90">
        <f t="shared" si="5"/>
        <v>373.24765265439783</v>
      </c>
      <c r="AC90">
        <f t="shared" si="5"/>
        <v>2.1310172829228531</v>
      </c>
      <c r="AD90">
        <f t="shared" si="5"/>
        <v>17.885010897367483</v>
      </c>
      <c r="AE90">
        <f t="shared" si="5"/>
        <v>19.682603531979183</v>
      </c>
      <c r="AF90">
        <f t="shared" si="5"/>
        <v>0.46389347993123886</v>
      </c>
      <c r="AG90">
        <f t="shared" si="5"/>
        <v>1.2036764593578886E-3</v>
      </c>
      <c r="AH90">
        <f t="shared" si="5"/>
        <v>24.242178053999389</v>
      </c>
      <c r="AI90">
        <f t="shared" si="5"/>
        <v>4.096676176726791</v>
      </c>
      <c r="AJ90">
        <f t="shared" si="5"/>
        <v>779.91513591787589</v>
      </c>
      <c r="AK90">
        <f t="shared" si="5"/>
        <v>0</v>
      </c>
      <c r="AL90">
        <f t="shared" si="5"/>
        <v>5.0246375491932289</v>
      </c>
      <c r="AM90">
        <f t="shared" si="5"/>
        <v>475.76767364873041</v>
      </c>
      <c r="AN90">
        <f t="shared" si="5"/>
        <v>0</v>
      </c>
      <c r="AO90">
        <f t="shared" si="5"/>
        <v>68.236142271717441</v>
      </c>
      <c r="AP90">
        <f t="shared" si="4"/>
        <v>75258.915563306058</v>
      </c>
      <c r="AQ90">
        <f t="shared" si="4"/>
        <v>3033.148594969739</v>
      </c>
      <c r="AR90">
        <f t="shared" si="4"/>
        <v>78686.154336333566</v>
      </c>
      <c r="AS90">
        <f t="shared" si="4"/>
        <v>216988.52112075489</v>
      </c>
      <c r="AT90">
        <f t="shared" si="4"/>
        <v>408702.0417916291</v>
      </c>
      <c r="AU90">
        <f t="shared" si="4"/>
        <v>216432.40924513849</v>
      </c>
      <c r="AW90">
        <f t="shared" si="6"/>
        <v>0.11153018636394563</v>
      </c>
    </row>
    <row r="91" spans="1:49" x14ac:dyDescent="0.25">
      <c r="A91" s="146"/>
      <c r="B91" s="1" t="s">
        <v>15</v>
      </c>
      <c r="C91" s="1">
        <v>13</v>
      </c>
      <c r="D91" s="1" t="s">
        <v>52</v>
      </c>
      <c r="E91">
        <f t="shared" si="5"/>
        <v>340.05680899143533</v>
      </c>
      <c r="F91">
        <f t="shared" si="5"/>
        <v>305.66198472266848</v>
      </c>
      <c r="G91">
        <f t="shared" si="5"/>
        <v>447.05770425339693</v>
      </c>
      <c r="H91">
        <f t="shared" ref="H91:AO91" si="7">H17+H54</f>
        <v>11.098211997588452</v>
      </c>
      <c r="I91">
        <f t="shared" si="7"/>
        <v>112.77403962977647</v>
      </c>
      <c r="J91">
        <f t="shared" si="7"/>
        <v>164.9476925063436</v>
      </c>
      <c r="K91">
        <f t="shared" si="7"/>
        <v>3.8146535276907292</v>
      </c>
      <c r="L91">
        <f t="shared" si="7"/>
        <v>244.34241472412566</v>
      </c>
      <c r="M91">
        <f t="shared" si="7"/>
        <v>248.19681185306209</v>
      </c>
      <c r="N91">
        <f t="shared" si="7"/>
        <v>161.08890807643539</v>
      </c>
      <c r="O91">
        <f t="shared" si="7"/>
        <v>47.525530154347699</v>
      </c>
      <c r="P91">
        <f t="shared" si="7"/>
        <v>3122.4921705221554</v>
      </c>
      <c r="Q91">
        <f t="shared" si="7"/>
        <v>39872.074032499288</v>
      </c>
      <c r="R91">
        <f t="shared" si="7"/>
        <v>24.778997772958981</v>
      </c>
      <c r="S91">
        <f t="shared" si="7"/>
        <v>0</v>
      </c>
      <c r="T91">
        <f t="shared" si="7"/>
        <v>50.379795585477744</v>
      </c>
      <c r="U91">
        <f t="shared" si="7"/>
        <v>64.941512128878912</v>
      </c>
      <c r="V91">
        <f t="shared" si="7"/>
        <v>67.398795552032851</v>
      </c>
      <c r="W91">
        <f t="shared" si="7"/>
        <v>12240.949062273154</v>
      </c>
      <c r="X91">
        <f t="shared" si="7"/>
        <v>5577.1725005970557</v>
      </c>
      <c r="Y91">
        <f t="shared" si="7"/>
        <v>0.97925271713826167</v>
      </c>
      <c r="Z91">
        <f t="shared" si="7"/>
        <v>196.48713926362674</v>
      </c>
      <c r="AA91">
        <f t="shared" si="7"/>
        <v>3.7694385564767146</v>
      </c>
      <c r="AB91">
        <f t="shared" si="7"/>
        <v>781.05039674556315</v>
      </c>
      <c r="AC91">
        <f t="shared" si="7"/>
        <v>1.51537778554011</v>
      </c>
      <c r="AD91">
        <f t="shared" si="7"/>
        <v>8.0601831536803736</v>
      </c>
      <c r="AE91">
        <f t="shared" si="7"/>
        <v>28.38071670596371</v>
      </c>
      <c r="AF91">
        <f t="shared" si="7"/>
        <v>5.0779760873314457</v>
      </c>
      <c r="AG91">
        <f t="shared" si="7"/>
        <v>7.1826979955179546E-2</v>
      </c>
      <c r="AH91">
        <f t="shared" si="7"/>
        <v>79.637985047558644</v>
      </c>
      <c r="AI91">
        <f t="shared" si="7"/>
        <v>2.0724651106750236</v>
      </c>
      <c r="AJ91">
        <f t="shared" si="7"/>
        <v>39.569826062973469</v>
      </c>
      <c r="AK91">
        <f t="shared" si="7"/>
        <v>0</v>
      </c>
      <c r="AL91">
        <f t="shared" si="7"/>
        <v>0.14901038598065691</v>
      </c>
      <c r="AM91">
        <f t="shared" si="7"/>
        <v>296.47593869642782</v>
      </c>
      <c r="AN91">
        <f t="shared" si="7"/>
        <v>0</v>
      </c>
      <c r="AO91">
        <f t="shared" si="7"/>
        <v>26.624089933620589</v>
      </c>
      <c r="AP91">
        <f t="shared" si="4"/>
        <v>9095.3069962999998</v>
      </c>
      <c r="AQ91">
        <f t="shared" si="4"/>
        <v>0</v>
      </c>
      <c r="AR91">
        <f t="shared" si="4"/>
        <v>261460.23239423669</v>
      </c>
      <c r="AS91">
        <f t="shared" si="4"/>
        <v>6194.5524148583081</v>
      </c>
      <c r="AT91">
        <f t="shared" si="4"/>
        <v>335973.96334252361</v>
      </c>
      <c r="AU91">
        <f t="shared" si="4"/>
        <v>5352.8017134718357</v>
      </c>
      <c r="AW91">
        <f t="shared" si="6"/>
        <v>6.3157188203169807E-3</v>
      </c>
    </row>
    <row r="92" spans="1:49" x14ac:dyDescent="0.25">
      <c r="A92" s="146"/>
      <c r="B92" s="1" t="s">
        <v>16</v>
      </c>
      <c r="C92" s="1">
        <v>14</v>
      </c>
      <c r="D92" s="1" t="s">
        <v>53</v>
      </c>
      <c r="E92">
        <f t="shared" ref="E92:AO98" si="8">E18+E55</f>
        <v>540.33800521547937</v>
      </c>
      <c r="F92">
        <f t="shared" si="8"/>
        <v>933.70546464831148</v>
      </c>
      <c r="G92">
        <f t="shared" si="8"/>
        <v>252.71672384572256</v>
      </c>
      <c r="H92">
        <f t="shared" si="8"/>
        <v>30.691622928900891</v>
      </c>
      <c r="I92">
        <f t="shared" si="8"/>
        <v>120.34391156957018</v>
      </c>
      <c r="J92">
        <f t="shared" si="8"/>
        <v>176.97446990771644</v>
      </c>
      <c r="K92">
        <f t="shared" si="8"/>
        <v>4.073176862736867</v>
      </c>
      <c r="L92">
        <f t="shared" si="8"/>
        <v>178.1299805943994</v>
      </c>
      <c r="M92">
        <f t="shared" si="8"/>
        <v>414.35809578026038</v>
      </c>
      <c r="N92">
        <f t="shared" si="8"/>
        <v>87.252563439031974</v>
      </c>
      <c r="O92">
        <f t="shared" si="8"/>
        <v>71.982161741335233</v>
      </c>
      <c r="P92">
        <f t="shared" si="8"/>
        <v>1325.3796598794215</v>
      </c>
      <c r="Q92">
        <f t="shared" si="8"/>
        <v>427.36923699843658</v>
      </c>
      <c r="R92">
        <f t="shared" si="8"/>
        <v>15405.871313709802</v>
      </c>
      <c r="S92">
        <f t="shared" si="8"/>
        <v>0</v>
      </c>
      <c r="T92">
        <f t="shared" si="8"/>
        <v>503.92153799773251</v>
      </c>
      <c r="U92">
        <f t="shared" si="8"/>
        <v>15.567376730205307</v>
      </c>
      <c r="V92">
        <f t="shared" si="8"/>
        <v>35.46506524065915</v>
      </c>
      <c r="W92">
        <f t="shared" si="8"/>
        <v>3057.2628578158078</v>
      </c>
      <c r="X92">
        <f t="shared" si="8"/>
        <v>3502.8529249836561</v>
      </c>
      <c r="Y92">
        <f t="shared" si="8"/>
        <v>2.819516161453087</v>
      </c>
      <c r="Z92">
        <f t="shared" si="8"/>
        <v>88.944171349902518</v>
      </c>
      <c r="AA92">
        <f t="shared" si="8"/>
        <v>2.7496030619426568</v>
      </c>
      <c r="AB92">
        <f t="shared" si="8"/>
        <v>61.124190454464554</v>
      </c>
      <c r="AC92">
        <f t="shared" si="8"/>
        <v>1.3505926500128453</v>
      </c>
      <c r="AD92">
        <f t="shared" si="8"/>
        <v>3.5237887494513234</v>
      </c>
      <c r="AE92">
        <f t="shared" si="8"/>
        <v>9.8160668399480624</v>
      </c>
      <c r="AF92">
        <f t="shared" si="8"/>
        <v>1.5574557601204813</v>
      </c>
      <c r="AG92">
        <f t="shared" si="8"/>
        <v>0.28561869717388921</v>
      </c>
      <c r="AH92">
        <f t="shared" si="8"/>
        <v>8.4978959947370729</v>
      </c>
      <c r="AI92">
        <f t="shared" si="8"/>
        <v>2.5512171371496422</v>
      </c>
      <c r="AJ92">
        <f t="shared" si="8"/>
        <v>109.45604268543408</v>
      </c>
      <c r="AK92">
        <f t="shared" si="8"/>
        <v>0</v>
      </c>
      <c r="AL92">
        <f t="shared" si="8"/>
        <v>0.70460606827231209</v>
      </c>
      <c r="AM92">
        <f t="shared" si="8"/>
        <v>86.471024105142178</v>
      </c>
      <c r="AN92">
        <f t="shared" si="8"/>
        <v>0</v>
      </c>
      <c r="AO92">
        <f t="shared" si="8"/>
        <v>21.185053706593798</v>
      </c>
      <c r="AP92">
        <f t="shared" si="4"/>
        <v>17428.541980868278</v>
      </c>
      <c r="AQ92">
        <f t="shared" si="4"/>
        <v>660.00664010414278</v>
      </c>
      <c r="AR92">
        <f t="shared" si="4"/>
        <v>510.15090486747903</v>
      </c>
      <c r="AS92">
        <f t="shared" si="4"/>
        <v>3101.6746578196639</v>
      </c>
      <c r="AT92">
        <f t="shared" si="4"/>
        <v>45268.718230046608</v>
      </c>
      <c r="AU92">
        <f t="shared" si="4"/>
        <v>3916.948946923947</v>
      </c>
      <c r="AW92">
        <f t="shared" si="6"/>
        <v>4.6371595166715173E-3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4"/>
        <v>0</v>
      </c>
      <c r="AQ93">
        <f t="shared" si="4"/>
        <v>0</v>
      </c>
      <c r="AR93">
        <f t="shared" si="4"/>
        <v>0</v>
      </c>
      <c r="AS93">
        <f t="shared" si="4"/>
        <v>0</v>
      </c>
      <c r="AT93">
        <f t="shared" si="4"/>
        <v>0</v>
      </c>
      <c r="AU93">
        <f t="shared" si="4"/>
        <v>0</v>
      </c>
      <c r="AW93">
        <f t="shared" si="6"/>
        <v>0</v>
      </c>
    </row>
    <row r="94" spans="1:49" x14ac:dyDescent="0.25">
      <c r="A94" s="146"/>
      <c r="B94" s="1" t="s">
        <v>18</v>
      </c>
      <c r="C94" s="1">
        <v>16</v>
      </c>
      <c r="D94" s="1" t="s">
        <v>55</v>
      </c>
      <c r="E94">
        <f t="shared" si="8"/>
        <v>1498.50035606449</v>
      </c>
      <c r="F94">
        <f t="shared" si="8"/>
        <v>2670.5373865876709</v>
      </c>
      <c r="G94">
        <f t="shared" si="8"/>
        <v>664.9455811563098</v>
      </c>
      <c r="H94">
        <f t="shared" si="8"/>
        <v>64.375370324173787</v>
      </c>
      <c r="I94">
        <f t="shared" si="8"/>
        <v>407.17191878216579</v>
      </c>
      <c r="J94">
        <f t="shared" si="8"/>
        <v>715.74577836623178</v>
      </c>
      <c r="K94">
        <f t="shared" si="8"/>
        <v>8.2872885766862563</v>
      </c>
      <c r="L94">
        <f t="shared" si="8"/>
        <v>388.70597281903969</v>
      </c>
      <c r="M94">
        <f t="shared" si="8"/>
        <v>1269.0773119451001</v>
      </c>
      <c r="N94">
        <f t="shared" si="8"/>
        <v>205.68416449343312</v>
      </c>
      <c r="O94">
        <f t="shared" si="8"/>
        <v>169.97828491206721</v>
      </c>
      <c r="P94">
        <f t="shared" si="8"/>
        <v>3848.8816783466955</v>
      </c>
      <c r="Q94">
        <f t="shared" si="8"/>
        <v>1632.5179601051279</v>
      </c>
      <c r="R94">
        <f t="shared" si="8"/>
        <v>764.65218078610474</v>
      </c>
      <c r="S94">
        <f t="shared" si="8"/>
        <v>0</v>
      </c>
      <c r="T94">
        <f t="shared" si="8"/>
        <v>6171.9524532066862</v>
      </c>
      <c r="U94">
        <f t="shared" si="8"/>
        <v>38.403399738446915</v>
      </c>
      <c r="V94">
        <f t="shared" si="8"/>
        <v>180.39067842781614</v>
      </c>
      <c r="W94">
        <f t="shared" si="8"/>
        <v>19996.685566533251</v>
      </c>
      <c r="X94">
        <f t="shared" si="8"/>
        <v>13985.767577843351</v>
      </c>
      <c r="Y94">
        <f t="shared" si="8"/>
        <v>7.722480615891282</v>
      </c>
      <c r="Z94">
        <f t="shared" si="8"/>
        <v>757.83968822703275</v>
      </c>
      <c r="AA94">
        <f t="shared" si="8"/>
        <v>5.9798112020593033</v>
      </c>
      <c r="AB94">
        <f t="shared" si="8"/>
        <v>132.63134232506579</v>
      </c>
      <c r="AC94">
        <f t="shared" si="8"/>
        <v>2.6792903086596311</v>
      </c>
      <c r="AD94">
        <f t="shared" si="8"/>
        <v>6.988464015367553</v>
      </c>
      <c r="AE94">
        <f t="shared" si="8"/>
        <v>19.517693885466421</v>
      </c>
      <c r="AF94">
        <f t="shared" si="8"/>
        <v>3.1086742629599646</v>
      </c>
      <c r="AG94">
        <f t="shared" si="8"/>
        <v>1.7453966930225358</v>
      </c>
      <c r="AH94">
        <f t="shared" si="8"/>
        <v>17.145954065317493</v>
      </c>
      <c r="AI94">
        <f t="shared" si="8"/>
        <v>5.0617776813150801</v>
      </c>
      <c r="AJ94">
        <f t="shared" si="8"/>
        <v>357.30286187243178</v>
      </c>
      <c r="AK94">
        <f t="shared" si="8"/>
        <v>0</v>
      </c>
      <c r="AL94">
        <f t="shared" si="8"/>
        <v>2.3016094416385808</v>
      </c>
      <c r="AM94">
        <f t="shared" si="8"/>
        <v>265.28907462575785</v>
      </c>
      <c r="AN94">
        <f t="shared" si="8"/>
        <v>0</v>
      </c>
      <c r="AO94">
        <f t="shared" si="8"/>
        <v>42.004152630657799</v>
      </c>
      <c r="AP94">
        <f t="shared" si="4"/>
        <v>26500.682921131829</v>
      </c>
      <c r="AQ94">
        <f t="shared" si="4"/>
        <v>14020.72583568783</v>
      </c>
      <c r="AR94">
        <f t="shared" si="4"/>
        <v>1279.3262058201412</v>
      </c>
      <c r="AS94">
        <f t="shared" si="4"/>
        <v>11535.282340995431</v>
      </c>
      <c r="AT94">
        <f t="shared" si="4"/>
        <v>90161.335876044817</v>
      </c>
      <c r="AU94">
        <f t="shared" si="4"/>
        <v>19484.260608457909</v>
      </c>
      <c r="AW94">
        <f t="shared" si="6"/>
        <v>1.0103672767409286E-2</v>
      </c>
    </row>
    <row r="95" spans="1:49" x14ac:dyDescent="0.25">
      <c r="A95" s="146"/>
      <c r="B95" s="1" t="s">
        <v>19</v>
      </c>
      <c r="C95" s="1">
        <v>17</v>
      </c>
      <c r="D95" s="1" t="s">
        <v>56</v>
      </c>
      <c r="E95">
        <f t="shared" si="8"/>
        <v>25.3378980894196</v>
      </c>
      <c r="F95">
        <f t="shared" si="8"/>
        <v>35.32207235555466</v>
      </c>
      <c r="G95">
        <f t="shared" si="8"/>
        <v>8.6599163583750034</v>
      </c>
      <c r="H95">
        <f t="shared" si="8"/>
        <v>2.3586142074301342</v>
      </c>
      <c r="I95">
        <f t="shared" si="8"/>
        <v>6.9985574525361063</v>
      </c>
      <c r="J95">
        <f t="shared" si="8"/>
        <v>8.8937976510339745</v>
      </c>
      <c r="K95">
        <f t="shared" si="8"/>
        <v>2.1646711046193872</v>
      </c>
      <c r="L95">
        <f t="shared" si="8"/>
        <v>3.7915345375063603</v>
      </c>
      <c r="M95">
        <f t="shared" si="8"/>
        <v>19.431180676337483</v>
      </c>
      <c r="N95">
        <f t="shared" si="8"/>
        <v>4.184955228105764</v>
      </c>
      <c r="O95">
        <f t="shared" si="8"/>
        <v>5.5053063276070944</v>
      </c>
      <c r="P95">
        <f t="shared" si="8"/>
        <v>49.539263644569189</v>
      </c>
      <c r="Q95">
        <f t="shared" si="8"/>
        <v>110.79439663016672</v>
      </c>
      <c r="R95">
        <f t="shared" si="8"/>
        <v>2.0885988537568969</v>
      </c>
      <c r="S95">
        <f t="shared" si="8"/>
        <v>0</v>
      </c>
      <c r="T95">
        <f t="shared" si="8"/>
        <v>7.7367279137082674</v>
      </c>
      <c r="U95">
        <f t="shared" si="8"/>
        <v>8885.6743248812145</v>
      </c>
      <c r="V95">
        <f t="shared" si="8"/>
        <v>2.7254196481289625</v>
      </c>
      <c r="W95">
        <f t="shared" si="8"/>
        <v>81.174630458127652</v>
      </c>
      <c r="X95">
        <f t="shared" si="8"/>
        <v>14.670132686696313</v>
      </c>
      <c r="Y95">
        <f t="shared" si="8"/>
        <v>0.21356937931520695</v>
      </c>
      <c r="Z95">
        <f t="shared" si="8"/>
        <v>0.94364065240946937</v>
      </c>
      <c r="AA95">
        <f t="shared" si="8"/>
        <v>5.8873068279137117E-2</v>
      </c>
      <c r="AB95">
        <f t="shared" si="8"/>
        <v>4.4027859199381192</v>
      </c>
      <c r="AC95">
        <f t="shared" si="8"/>
        <v>0.10362382362151693</v>
      </c>
      <c r="AD95">
        <f t="shared" si="8"/>
        <v>0.26985421769564677</v>
      </c>
      <c r="AE95">
        <f t="shared" si="8"/>
        <v>0.75301715515949674</v>
      </c>
      <c r="AF95">
        <f t="shared" si="8"/>
        <v>0.11962262102882323</v>
      </c>
      <c r="AG95">
        <f t="shared" si="8"/>
        <v>1.2276080753866994</v>
      </c>
      <c r="AH95">
        <f t="shared" si="8"/>
        <v>0.64813166599594896</v>
      </c>
      <c r="AI95">
        <f t="shared" si="8"/>
        <v>0.1956094521908758</v>
      </c>
      <c r="AJ95">
        <f t="shared" si="8"/>
        <v>3.8010333665572946</v>
      </c>
      <c r="AK95">
        <f t="shared" si="8"/>
        <v>0</v>
      </c>
      <c r="AL95">
        <f t="shared" si="8"/>
        <v>2.4402729991887778E-2</v>
      </c>
      <c r="AM95">
        <f t="shared" si="8"/>
        <v>4.1886415232267877</v>
      </c>
      <c r="AN95">
        <f t="shared" si="8"/>
        <v>0</v>
      </c>
      <c r="AO95">
        <f t="shared" si="8"/>
        <v>1.624929995649949</v>
      </c>
      <c r="AP95">
        <f t="shared" ref="AP95:AU110" si="9">AP21+AP58</f>
        <v>6318.2195160314259</v>
      </c>
      <c r="AQ95">
        <f t="shared" si="9"/>
        <v>112.6420306531802</v>
      </c>
      <c r="AR95">
        <f t="shared" si="9"/>
        <v>136.22314569560257</v>
      </c>
      <c r="AS95">
        <f t="shared" si="9"/>
        <v>9456.762318541736</v>
      </c>
      <c r="AT95">
        <f t="shared" si="9"/>
        <v>14666.42960499445</v>
      </c>
      <c r="AU95">
        <f t="shared" si="9"/>
        <v>10653.04474827884</v>
      </c>
      <c r="AW95">
        <f t="shared" si="6"/>
        <v>1.5158834820485281E-4</v>
      </c>
    </row>
    <row r="96" spans="1:49" x14ac:dyDescent="0.25">
      <c r="A96" s="146"/>
      <c r="B96" s="1" t="s">
        <v>20</v>
      </c>
      <c r="C96" s="1">
        <v>18</v>
      </c>
      <c r="D96" s="1" t="s">
        <v>57</v>
      </c>
      <c r="E96">
        <f t="shared" si="8"/>
        <v>23.639273765283029</v>
      </c>
      <c r="F96">
        <f t="shared" si="8"/>
        <v>70.689186165267714</v>
      </c>
      <c r="G96">
        <f t="shared" si="8"/>
        <v>29.00963914786276</v>
      </c>
      <c r="H96">
        <f t="shared" si="8"/>
        <v>8.6436284353036399</v>
      </c>
      <c r="I96">
        <f t="shared" si="8"/>
        <v>21.919509034511336</v>
      </c>
      <c r="J96">
        <f t="shared" si="8"/>
        <v>29.049372385305681</v>
      </c>
      <c r="K96">
        <f t="shared" si="8"/>
        <v>0.2315612165528815</v>
      </c>
      <c r="L96">
        <f t="shared" si="8"/>
        <v>60.594205087512876</v>
      </c>
      <c r="M96">
        <f t="shared" si="8"/>
        <v>95.011341311513945</v>
      </c>
      <c r="N96">
        <f t="shared" si="8"/>
        <v>13.331028803222839</v>
      </c>
      <c r="O96">
        <f t="shared" si="8"/>
        <v>5.7133483313563396</v>
      </c>
      <c r="P96">
        <f t="shared" si="8"/>
        <v>134.39782078993696</v>
      </c>
      <c r="Q96">
        <f t="shared" si="8"/>
        <v>214.44135919820616</v>
      </c>
      <c r="R96">
        <f t="shared" si="8"/>
        <v>13.182059798540868</v>
      </c>
      <c r="S96">
        <f t="shared" si="8"/>
        <v>0</v>
      </c>
      <c r="T96">
        <f t="shared" si="8"/>
        <v>28.674129934103998</v>
      </c>
      <c r="U96">
        <f t="shared" si="8"/>
        <v>24.08392888887699</v>
      </c>
      <c r="V96">
        <f t="shared" si="8"/>
        <v>3241.5641905209591</v>
      </c>
      <c r="W96">
        <f t="shared" si="8"/>
        <v>5547.109849320258</v>
      </c>
      <c r="X96">
        <f t="shared" si="8"/>
        <v>275.5622899891996</v>
      </c>
      <c r="Y96">
        <f t="shared" si="8"/>
        <v>0.15428114603313453</v>
      </c>
      <c r="Z96">
        <f t="shared" si="8"/>
        <v>30.996465623320162</v>
      </c>
      <c r="AA96">
        <f t="shared" si="8"/>
        <v>0.94145642979141153</v>
      </c>
      <c r="AB96">
        <f t="shared" si="8"/>
        <v>9.719590112821594</v>
      </c>
      <c r="AC96">
        <f t="shared" si="8"/>
        <v>6.7759159999432439E-2</v>
      </c>
      <c r="AD96">
        <f t="shared" si="8"/>
        <v>0.17648201763802263</v>
      </c>
      <c r="AE96">
        <f t="shared" si="8"/>
        <v>0.49247287919350946</v>
      </c>
      <c r="AF96">
        <f t="shared" si="8"/>
        <v>7.8241219640265397E-2</v>
      </c>
      <c r="AG96">
        <f t="shared" si="8"/>
        <v>3.4614062951987741E-3</v>
      </c>
      <c r="AH96">
        <f t="shared" si="8"/>
        <v>0.42482029753882522</v>
      </c>
      <c r="AI96">
        <f t="shared" si="8"/>
        <v>0.12792945316386989</v>
      </c>
      <c r="AJ96">
        <f t="shared" si="8"/>
        <v>3.9572280089810752</v>
      </c>
      <c r="AK96">
        <f t="shared" si="8"/>
        <v>0</v>
      </c>
      <c r="AL96">
        <f t="shared" si="8"/>
        <v>2.5441047797741541E-2</v>
      </c>
      <c r="AM96">
        <f t="shared" si="8"/>
        <v>4.9927189812795421</v>
      </c>
      <c r="AN96">
        <f t="shared" si="8"/>
        <v>0</v>
      </c>
      <c r="AO96">
        <f t="shared" si="8"/>
        <v>1.0624952054390162</v>
      </c>
      <c r="AP96">
        <f t="shared" si="9"/>
        <v>23466.776055540304</v>
      </c>
      <c r="AQ96">
        <f t="shared" si="9"/>
        <v>16.935357831011316</v>
      </c>
      <c r="AR96">
        <f t="shared" si="9"/>
        <v>8.6339994486712115</v>
      </c>
      <c r="AS96">
        <f t="shared" si="9"/>
        <v>11695.69629365336</v>
      </c>
      <c r="AT96">
        <f t="shared" si="9"/>
        <v>31860.43017765223</v>
      </c>
      <c r="AU96">
        <f t="shared" si="9"/>
        <v>13217.68009393383</v>
      </c>
      <c r="AW96">
        <f t="shared" si="6"/>
        <v>1.5480455169504474E-3</v>
      </c>
    </row>
    <row r="97" spans="1:49" x14ac:dyDescent="0.25">
      <c r="A97" s="146"/>
      <c r="B97" s="1" t="s">
        <v>21</v>
      </c>
      <c r="C97" s="1">
        <v>19</v>
      </c>
      <c r="D97" s="1" t="s">
        <v>58</v>
      </c>
      <c r="E97">
        <f t="shared" si="8"/>
        <v>18460.692320556471</v>
      </c>
      <c r="F97">
        <f t="shared" si="8"/>
        <v>48776.640642460719</v>
      </c>
      <c r="G97">
        <f t="shared" si="8"/>
        <v>22380.501652676037</v>
      </c>
      <c r="H97">
        <f t="shared" si="8"/>
        <v>2364.3022139983391</v>
      </c>
      <c r="I97">
        <f t="shared" si="8"/>
        <v>9633.8014492252623</v>
      </c>
      <c r="J97">
        <f t="shared" si="8"/>
        <v>17536.614706360611</v>
      </c>
      <c r="K97">
        <f t="shared" si="8"/>
        <v>193.18200231787216</v>
      </c>
      <c r="L97">
        <f t="shared" si="8"/>
        <v>18296.536472123222</v>
      </c>
      <c r="M97">
        <f t="shared" si="8"/>
        <v>24621.95849461187</v>
      </c>
      <c r="N97">
        <f t="shared" si="8"/>
        <v>8544.418074747744</v>
      </c>
      <c r="O97">
        <f t="shared" si="8"/>
        <v>5667.0914982871927</v>
      </c>
      <c r="P97">
        <f t="shared" si="8"/>
        <v>94857.237613545323</v>
      </c>
      <c r="Q97">
        <f t="shared" si="8"/>
        <v>69385.998022885105</v>
      </c>
      <c r="R97">
        <f t="shared" si="8"/>
        <v>8705.0878992059061</v>
      </c>
      <c r="S97">
        <f t="shared" si="8"/>
        <v>0</v>
      </c>
      <c r="T97">
        <f t="shared" si="8"/>
        <v>17323.699189091036</v>
      </c>
      <c r="U97">
        <f t="shared" si="8"/>
        <v>3793.8562131055642</v>
      </c>
      <c r="V97">
        <f t="shared" si="8"/>
        <v>7934.4705620311779</v>
      </c>
      <c r="W97">
        <f t="shared" si="8"/>
        <v>631726.11259770661</v>
      </c>
      <c r="X97">
        <f t="shared" si="8"/>
        <v>103644.05417869335</v>
      </c>
      <c r="Y97">
        <f t="shared" si="8"/>
        <v>59.423675757800055</v>
      </c>
      <c r="Z97">
        <f t="shared" si="8"/>
        <v>11782.795506077115</v>
      </c>
      <c r="AA97">
        <f t="shared" si="8"/>
        <v>284.0011637511933</v>
      </c>
      <c r="AB97">
        <f t="shared" si="8"/>
        <v>3644.1980195538731</v>
      </c>
      <c r="AC97">
        <f t="shared" si="8"/>
        <v>33.699774005230353</v>
      </c>
      <c r="AD97">
        <f t="shared" si="8"/>
        <v>139.8596374045444</v>
      </c>
      <c r="AE97">
        <f t="shared" si="8"/>
        <v>270.0167772145702</v>
      </c>
      <c r="AF97">
        <f t="shared" si="8"/>
        <v>22.354409652325316</v>
      </c>
      <c r="AG97">
        <f t="shared" si="8"/>
        <v>25.188849055783994</v>
      </c>
      <c r="AH97">
        <f t="shared" si="8"/>
        <v>285.42313705074105</v>
      </c>
      <c r="AI97">
        <f t="shared" si="8"/>
        <v>62.217285192879523</v>
      </c>
      <c r="AJ97">
        <f t="shared" si="8"/>
        <v>8268.8456879520472</v>
      </c>
      <c r="AK97">
        <f t="shared" si="8"/>
        <v>0</v>
      </c>
      <c r="AL97">
        <f t="shared" si="8"/>
        <v>51.228197105644981</v>
      </c>
      <c r="AM97">
        <f t="shared" si="8"/>
        <v>7292.3261606695496</v>
      </c>
      <c r="AN97">
        <f t="shared" si="8"/>
        <v>0</v>
      </c>
      <c r="AO97">
        <f t="shared" si="8"/>
        <v>766.90607804278307</v>
      </c>
      <c r="AP97">
        <f t="shared" si="9"/>
        <v>576664.19822772907</v>
      </c>
      <c r="AQ97">
        <f t="shared" si="9"/>
        <v>112847.1181509555</v>
      </c>
      <c r="AR97">
        <f t="shared" si="9"/>
        <v>145338.9119429453</v>
      </c>
      <c r="AS97">
        <f t="shared" si="9"/>
        <v>170479.28332432301</v>
      </c>
      <c r="AT97">
        <f t="shared" si="9"/>
        <v>1988836.153616149</v>
      </c>
      <c r="AU97">
        <f t="shared" si="9"/>
        <v>163328.09819191939</v>
      </c>
      <c r="AW97">
        <f t="shared" si="6"/>
        <v>0.47057238294293657</v>
      </c>
    </row>
    <row r="98" spans="1:49" x14ac:dyDescent="0.25">
      <c r="A98" s="146"/>
      <c r="B98" s="1" t="s">
        <v>22</v>
      </c>
      <c r="C98" s="1">
        <v>20</v>
      </c>
      <c r="D98" s="1" t="s">
        <v>59</v>
      </c>
      <c r="E98">
        <f t="shared" si="8"/>
        <v>177.54821985103504</v>
      </c>
      <c r="F98">
        <f t="shared" si="8"/>
        <v>316.72791534870271</v>
      </c>
      <c r="G98">
        <f t="shared" si="8"/>
        <v>513.59546045047318</v>
      </c>
      <c r="H98">
        <f t="shared" ref="E98:AO104" si="10">H24+H61</f>
        <v>46.163985262816908</v>
      </c>
      <c r="I98">
        <f t="shared" si="10"/>
        <v>78.958197024355925</v>
      </c>
      <c r="J98">
        <f t="shared" si="10"/>
        <v>72.904292639355305</v>
      </c>
      <c r="K98">
        <f t="shared" si="10"/>
        <v>0.28738138907916433</v>
      </c>
      <c r="L98">
        <f t="shared" si="10"/>
        <v>223.35446231718242</v>
      </c>
      <c r="M98">
        <f t="shared" si="10"/>
        <v>221.45745070873539</v>
      </c>
      <c r="N98">
        <f t="shared" si="10"/>
        <v>54.943259040577125</v>
      </c>
      <c r="O98">
        <f t="shared" si="10"/>
        <v>35.103993819299141</v>
      </c>
      <c r="P98">
        <f t="shared" si="10"/>
        <v>991.76760337841529</v>
      </c>
      <c r="Q98">
        <f t="shared" si="10"/>
        <v>608.93441498561128</v>
      </c>
      <c r="R98">
        <f t="shared" si="10"/>
        <v>225.10945105330973</v>
      </c>
      <c r="S98">
        <f t="shared" si="10"/>
        <v>0</v>
      </c>
      <c r="T98">
        <f t="shared" si="10"/>
        <v>173.46857330025202</v>
      </c>
      <c r="U98">
        <f t="shared" si="10"/>
        <v>11.764281241253565</v>
      </c>
      <c r="V98">
        <f t="shared" si="10"/>
        <v>321.23519663436065</v>
      </c>
      <c r="W98">
        <f t="shared" si="10"/>
        <v>4086.2454250555888</v>
      </c>
      <c r="X98">
        <f t="shared" si="10"/>
        <v>5995.9306118472114</v>
      </c>
      <c r="Y98">
        <f t="shared" si="10"/>
        <v>0.2020776462570813</v>
      </c>
      <c r="Z98">
        <f t="shared" si="10"/>
        <v>112.14532935783348</v>
      </c>
      <c r="AA98">
        <f t="shared" si="10"/>
        <v>3.4626271030189928</v>
      </c>
      <c r="AB98">
        <f t="shared" si="10"/>
        <v>50.987576138765263</v>
      </c>
      <c r="AC98">
        <f t="shared" si="10"/>
        <v>2.9750667815980014E-2</v>
      </c>
      <c r="AD98">
        <f t="shared" si="10"/>
        <v>0.19116758517899901</v>
      </c>
      <c r="AE98">
        <f t="shared" si="10"/>
        <v>0.55789675660777538</v>
      </c>
      <c r="AF98">
        <f t="shared" si="10"/>
        <v>0.31689931978585478</v>
      </c>
      <c r="AG98">
        <f t="shared" si="10"/>
        <v>8.7168412751007244E-4</v>
      </c>
      <c r="AH98">
        <f t="shared" si="10"/>
        <v>4.2979977833389738</v>
      </c>
      <c r="AI98">
        <f t="shared" si="10"/>
        <v>6.4810690858531764E-2</v>
      </c>
      <c r="AJ98">
        <f t="shared" si="10"/>
        <v>175.10440702732512</v>
      </c>
      <c r="AK98">
        <f t="shared" si="10"/>
        <v>0</v>
      </c>
      <c r="AL98">
        <f t="shared" si="10"/>
        <v>1.1153776893282443</v>
      </c>
      <c r="AM98">
        <f t="shared" si="10"/>
        <v>98.101076212302161</v>
      </c>
      <c r="AN98">
        <f t="shared" si="10"/>
        <v>0</v>
      </c>
      <c r="AO98">
        <f t="shared" si="10"/>
        <v>0.75058817128746247</v>
      </c>
      <c r="AP98">
        <f t="shared" si="9"/>
        <v>40080.355050148748</v>
      </c>
      <c r="AQ98">
        <f t="shared" si="9"/>
        <v>614869.14382560609</v>
      </c>
      <c r="AR98">
        <f t="shared" si="9"/>
        <v>0</v>
      </c>
      <c r="AS98">
        <f t="shared" si="9"/>
        <v>4791.0361605187254</v>
      </c>
      <c r="AT98">
        <f t="shared" si="9"/>
        <v>668428.08106917539</v>
      </c>
      <c r="AU98">
        <f t="shared" si="9"/>
        <v>5915.2825962797469</v>
      </c>
      <c r="AW98">
        <f t="shared" si="6"/>
        <v>5.6917943593399398E-3</v>
      </c>
    </row>
    <row r="99" spans="1:49" x14ac:dyDescent="0.25">
      <c r="A99" s="146"/>
      <c r="B99" s="1" t="s">
        <v>23</v>
      </c>
      <c r="C99" s="1">
        <v>21</v>
      </c>
      <c r="D99" s="1" t="s">
        <v>60</v>
      </c>
      <c r="E99">
        <f t="shared" si="10"/>
        <v>3.4879230478572852E-2</v>
      </c>
      <c r="F99">
        <f t="shared" si="10"/>
        <v>36.169925272663399</v>
      </c>
      <c r="G99">
        <f t="shared" si="10"/>
        <v>36.257347585605544</v>
      </c>
      <c r="H99">
        <f t="shared" si="10"/>
        <v>2.7709554427765353</v>
      </c>
      <c r="I99">
        <f t="shared" si="10"/>
        <v>35.494847470333369</v>
      </c>
      <c r="J99">
        <f t="shared" si="10"/>
        <v>0.16098299529440449</v>
      </c>
      <c r="K99">
        <f t="shared" si="10"/>
        <v>0.22510274379980616</v>
      </c>
      <c r="L99">
        <f t="shared" si="10"/>
        <v>3.2006749562718237</v>
      </c>
      <c r="M99">
        <f t="shared" si="10"/>
        <v>26.224262172325034</v>
      </c>
      <c r="N99">
        <f t="shared" si="10"/>
        <v>266.11767512040552</v>
      </c>
      <c r="O99">
        <f t="shared" si="10"/>
        <v>2.7969537919905148E-2</v>
      </c>
      <c r="P99">
        <f t="shared" si="10"/>
        <v>55.883932356070986</v>
      </c>
      <c r="Q99">
        <f t="shared" si="10"/>
        <v>10.409838656307612</v>
      </c>
      <c r="R99">
        <f t="shared" si="10"/>
        <v>0</v>
      </c>
      <c r="S99">
        <f t="shared" si="10"/>
        <v>0</v>
      </c>
      <c r="T99">
        <f t="shared" si="10"/>
        <v>1.7455737743924009E-3</v>
      </c>
      <c r="U99">
        <f t="shared" si="10"/>
        <v>0</v>
      </c>
      <c r="V99">
        <f t="shared" si="10"/>
        <v>0</v>
      </c>
      <c r="W99">
        <f t="shared" si="10"/>
        <v>0.23160440623955869</v>
      </c>
      <c r="X99">
        <f t="shared" si="10"/>
        <v>2.6403777621933249</v>
      </c>
      <c r="Y99">
        <f t="shared" si="10"/>
        <v>51.946668888990018</v>
      </c>
      <c r="Z99">
        <f t="shared" si="10"/>
        <v>0.90451610147313077</v>
      </c>
      <c r="AA99">
        <f t="shared" si="10"/>
        <v>4.9721701014928781E-2</v>
      </c>
      <c r="AB99">
        <f t="shared" si="10"/>
        <v>0.48666908469751219</v>
      </c>
      <c r="AC99">
        <f t="shared" si="10"/>
        <v>0.33534987874080913</v>
      </c>
      <c r="AD99">
        <f t="shared" si="10"/>
        <v>2.6542596114406769</v>
      </c>
      <c r="AE99">
        <f t="shared" si="10"/>
        <v>357.90617759567391</v>
      </c>
      <c r="AF99">
        <f t="shared" si="10"/>
        <v>1.501620252972341E-5</v>
      </c>
      <c r="AG99">
        <f t="shared" si="10"/>
        <v>0</v>
      </c>
      <c r="AH99">
        <f t="shared" si="10"/>
        <v>1.2224671230863919E-4</v>
      </c>
      <c r="AI99">
        <f t="shared" si="10"/>
        <v>0.61840220128561485</v>
      </c>
      <c r="AJ99">
        <f t="shared" si="10"/>
        <v>157.85965251006149</v>
      </c>
      <c r="AK99">
        <f t="shared" si="10"/>
        <v>0</v>
      </c>
      <c r="AL99">
        <f t="shared" si="10"/>
        <v>1.016460935907304</v>
      </c>
      <c r="AM99">
        <f t="shared" si="10"/>
        <v>5.4990814532683688E-2</v>
      </c>
      <c r="AN99">
        <f t="shared" si="10"/>
        <v>0</v>
      </c>
      <c r="AO99">
        <f t="shared" si="10"/>
        <v>72.007341611089899</v>
      </c>
      <c r="AP99">
        <f t="shared" si="9"/>
        <v>3.5488647308724501</v>
      </c>
      <c r="AQ99">
        <f t="shared" si="9"/>
        <v>0</v>
      </c>
      <c r="AR99">
        <f t="shared" si="9"/>
        <v>0</v>
      </c>
      <c r="AS99">
        <f t="shared" si="9"/>
        <v>14.63717262902489</v>
      </c>
      <c r="AT99">
        <f t="shared" si="9"/>
        <v>36.543527886283229</v>
      </c>
      <c r="AU99">
        <f t="shared" si="9"/>
        <v>1103.334978953897</v>
      </c>
      <c r="AW99">
        <f t="shared" si="6"/>
        <v>8.7187718838656315E-5</v>
      </c>
    </row>
    <row r="100" spans="1:49" x14ac:dyDescent="0.25">
      <c r="A100" s="146"/>
      <c r="B100" s="1" t="s">
        <v>24</v>
      </c>
      <c r="C100" s="1">
        <v>22</v>
      </c>
      <c r="D100" s="1" t="s">
        <v>61</v>
      </c>
      <c r="E100">
        <f t="shared" si="10"/>
        <v>1273.0700302463524</v>
      </c>
      <c r="F100">
        <f t="shared" si="10"/>
        <v>818.09641370919269</v>
      </c>
      <c r="G100">
        <f t="shared" si="10"/>
        <v>56.645647632978253</v>
      </c>
      <c r="H100">
        <f t="shared" si="10"/>
        <v>18.286955896693918</v>
      </c>
      <c r="I100">
        <f t="shared" si="10"/>
        <v>301.73789297283599</v>
      </c>
      <c r="J100">
        <f t="shared" si="10"/>
        <v>269.2614331654882</v>
      </c>
      <c r="K100">
        <f t="shared" si="10"/>
        <v>0.25335805058621308</v>
      </c>
      <c r="L100">
        <f t="shared" si="10"/>
        <v>4.431663784757256</v>
      </c>
      <c r="M100">
        <f t="shared" si="10"/>
        <v>844.02337978025719</v>
      </c>
      <c r="N100">
        <f t="shared" si="10"/>
        <v>2.0349902887253442</v>
      </c>
      <c r="O100">
        <f t="shared" si="10"/>
        <v>2.7920925091667348</v>
      </c>
      <c r="P100">
        <f t="shared" si="10"/>
        <v>202.56556864926617</v>
      </c>
      <c r="Q100">
        <f t="shared" si="10"/>
        <v>2058.6870773628816</v>
      </c>
      <c r="R100">
        <f t="shared" si="10"/>
        <v>792.60865886733291</v>
      </c>
      <c r="S100">
        <f t="shared" si="10"/>
        <v>0</v>
      </c>
      <c r="T100">
        <f t="shared" si="10"/>
        <v>2591.9765871579725</v>
      </c>
      <c r="U100">
        <f t="shared" si="10"/>
        <v>59.959885870586028</v>
      </c>
      <c r="V100">
        <f t="shared" si="10"/>
        <v>1573.6897288209175</v>
      </c>
      <c r="W100">
        <f t="shared" si="10"/>
        <v>3732.1441852365228</v>
      </c>
      <c r="X100">
        <f t="shared" si="10"/>
        <v>792.36705534787404</v>
      </c>
      <c r="Y100">
        <f t="shared" si="10"/>
        <v>0.11140430208534677</v>
      </c>
      <c r="Z100">
        <f t="shared" si="10"/>
        <v>15832.193437273123</v>
      </c>
      <c r="AA100">
        <f t="shared" si="10"/>
        <v>6.5416548805164121E-2</v>
      </c>
      <c r="AB100">
        <f t="shared" si="10"/>
        <v>9.873939327193284</v>
      </c>
      <c r="AC100">
        <f t="shared" si="10"/>
        <v>0.10916355518555096</v>
      </c>
      <c r="AD100">
        <f t="shared" si="10"/>
        <v>11.109444124809121</v>
      </c>
      <c r="AE100">
        <f t="shared" si="10"/>
        <v>0.33165802865551192</v>
      </c>
      <c r="AF100">
        <f t="shared" si="10"/>
        <v>4.2608110878517777E-2</v>
      </c>
      <c r="AG100">
        <f t="shared" si="10"/>
        <v>1.7706894802354129E-4</v>
      </c>
      <c r="AH100">
        <f t="shared" si="10"/>
        <v>3.4066687807993841</v>
      </c>
      <c r="AI100">
        <f t="shared" si="10"/>
        <v>5.4471037939232789E-2</v>
      </c>
      <c r="AJ100">
        <f t="shared" si="10"/>
        <v>554.25743785655163</v>
      </c>
      <c r="AK100">
        <f t="shared" si="10"/>
        <v>0</v>
      </c>
      <c r="AL100">
        <f t="shared" si="10"/>
        <v>3.5585125021703838</v>
      </c>
      <c r="AM100">
        <f t="shared" si="10"/>
        <v>31.063216271872911</v>
      </c>
      <c r="AN100">
        <f t="shared" si="10"/>
        <v>0</v>
      </c>
      <c r="AO100">
        <f t="shared" si="10"/>
        <v>81.243688381750331</v>
      </c>
      <c r="AP100">
        <f t="shared" si="9"/>
        <v>21336.424025112468</v>
      </c>
      <c r="AQ100">
        <f t="shared" si="9"/>
        <v>0</v>
      </c>
      <c r="AR100">
        <f t="shared" si="9"/>
        <v>0</v>
      </c>
      <c r="AS100">
        <f t="shared" si="9"/>
        <v>11585.30241527955</v>
      </c>
      <c r="AT100">
        <f t="shared" si="9"/>
        <v>33557.441158403068</v>
      </c>
      <c r="AU100">
        <f t="shared" si="9"/>
        <v>31286.33913051011</v>
      </c>
      <c r="AW100">
        <f t="shared" si="6"/>
        <v>1.1923609828050171E-4</v>
      </c>
    </row>
    <row r="101" spans="1:49" x14ac:dyDescent="0.25">
      <c r="A101" s="146"/>
      <c r="B101" s="1" t="s">
        <v>25</v>
      </c>
      <c r="C101" s="1">
        <v>23</v>
      </c>
      <c r="D101" s="1" t="s">
        <v>62</v>
      </c>
      <c r="E101">
        <f t="shared" si="10"/>
        <v>40.209821016216267</v>
      </c>
      <c r="F101">
        <f t="shared" si="10"/>
        <v>9.0757959819370591</v>
      </c>
      <c r="G101">
        <f t="shared" si="10"/>
        <v>1.9003467289384821</v>
      </c>
      <c r="H101">
        <f t="shared" si="10"/>
        <v>3.2129926487455621E-2</v>
      </c>
      <c r="I101">
        <f t="shared" si="10"/>
        <v>0.80850552648573293</v>
      </c>
      <c r="J101">
        <f t="shared" si="10"/>
        <v>0</v>
      </c>
      <c r="K101">
        <f t="shared" si="10"/>
        <v>0</v>
      </c>
      <c r="L101">
        <f t="shared" si="10"/>
        <v>9.1312826256528853E-2</v>
      </c>
      <c r="M101">
        <f t="shared" si="10"/>
        <v>0.29274372040870378</v>
      </c>
      <c r="N101">
        <f t="shared" si="10"/>
        <v>5.5256430747774241E-2</v>
      </c>
      <c r="O101">
        <f t="shared" si="10"/>
        <v>0.14658974049272591</v>
      </c>
      <c r="P101">
        <f t="shared" si="10"/>
        <v>9.4343433641502283</v>
      </c>
      <c r="Q101">
        <f t="shared" si="10"/>
        <v>90.432217308074087</v>
      </c>
      <c r="R101">
        <f t="shared" si="10"/>
        <v>0</v>
      </c>
      <c r="S101">
        <f t="shared" si="10"/>
        <v>0</v>
      </c>
      <c r="T101">
        <f t="shared" si="10"/>
        <v>0</v>
      </c>
      <c r="U101">
        <f t="shared" si="10"/>
        <v>4.1185177446995409</v>
      </c>
      <c r="V101">
        <f t="shared" si="10"/>
        <v>0</v>
      </c>
      <c r="W101">
        <f t="shared" si="10"/>
        <v>0</v>
      </c>
      <c r="X101">
        <f t="shared" si="10"/>
        <v>0</v>
      </c>
      <c r="Y101">
        <f t="shared" si="10"/>
        <v>2.6373465136189683E-4</v>
      </c>
      <c r="Z101">
        <f t="shared" si="10"/>
        <v>1.9010731456781949E-2</v>
      </c>
      <c r="AA101">
        <f t="shared" si="10"/>
        <v>1.378525093627159E-3</v>
      </c>
      <c r="AB101">
        <f t="shared" si="10"/>
        <v>6.4161047366106674</v>
      </c>
      <c r="AC101">
        <f t="shared" si="10"/>
        <v>3.172019983475354E-3</v>
      </c>
      <c r="AD101">
        <f t="shared" si="10"/>
        <v>0</v>
      </c>
      <c r="AE101">
        <f t="shared" si="10"/>
        <v>0.1911891903631886</v>
      </c>
      <c r="AF101">
        <f t="shared" si="10"/>
        <v>3.2867703011557739E-2</v>
      </c>
      <c r="AG101">
        <f t="shared" si="10"/>
        <v>0</v>
      </c>
      <c r="AH101">
        <f t="shared" si="10"/>
        <v>2.571081353146524</v>
      </c>
      <c r="AI101">
        <f t="shared" si="10"/>
        <v>1.7487757796018879E-2</v>
      </c>
      <c r="AJ101">
        <f t="shared" si="10"/>
        <v>3.328289255357002</v>
      </c>
      <c r="AK101">
        <f t="shared" si="10"/>
        <v>0</v>
      </c>
      <c r="AL101">
        <f t="shared" si="10"/>
        <v>2.143271371087185E-2</v>
      </c>
      <c r="AM101">
        <f t="shared" si="10"/>
        <v>0</v>
      </c>
      <c r="AN101">
        <f t="shared" si="10"/>
        <v>0</v>
      </c>
      <c r="AO101">
        <f t="shared" si="10"/>
        <v>0.2169058947487256</v>
      </c>
      <c r="AP101">
        <f t="shared" si="9"/>
        <v>225.58770793299999</v>
      </c>
      <c r="AQ101">
        <f t="shared" si="9"/>
        <v>0</v>
      </c>
      <c r="AR101">
        <f t="shared" si="9"/>
        <v>0</v>
      </c>
      <c r="AS101">
        <f t="shared" si="9"/>
        <v>0</v>
      </c>
      <c r="AT101">
        <f t="shared" si="9"/>
        <v>395.00447186382439</v>
      </c>
      <c r="AU101">
        <f t="shared" si="9"/>
        <v>0</v>
      </c>
      <c r="AW101">
        <f t="shared" si="6"/>
        <v>2.323956111294334E-6</v>
      </c>
    </row>
    <row r="102" spans="1:49" x14ac:dyDescent="0.25">
      <c r="A102" s="146"/>
      <c r="B102" s="1" t="s">
        <v>26</v>
      </c>
      <c r="C102" s="1">
        <v>24</v>
      </c>
      <c r="D102" s="1" t="s">
        <v>63</v>
      </c>
      <c r="E102">
        <f t="shared" si="10"/>
        <v>678.32325299532283</v>
      </c>
      <c r="F102">
        <f t="shared" si="10"/>
        <v>1660.8631896113134</v>
      </c>
      <c r="G102">
        <f t="shared" si="10"/>
        <v>551.11176838104166</v>
      </c>
      <c r="H102">
        <f t="shared" si="10"/>
        <v>50.614627844426543</v>
      </c>
      <c r="I102">
        <f t="shared" si="10"/>
        <v>407.71081969958107</v>
      </c>
      <c r="J102">
        <f t="shared" si="10"/>
        <v>591.8450425663442</v>
      </c>
      <c r="K102">
        <f t="shared" si="10"/>
        <v>4.2537469744240513</v>
      </c>
      <c r="L102">
        <f t="shared" si="10"/>
        <v>1282.6816137724011</v>
      </c>
      <c r="M102">
        <f t="shared" si="10"/>
        <v>1313.8079456619528</v>
      </c>
      <c r="N102">
        <f t="shared" si="10"/>
        <v>1020.2438003023658</v>
      </c>
      <c r="O102">
        <f t="shared" si="10"/>
        <v>409.46375193208183</v>
      </c>
      <c r="P102">
        <f t="shared" si="10"/>
        <v>1741.2987168576526</v>
      </c>
      <c r="Q102">
        <f t="shared" si="10"/>
        <v>1071.9935738876061</v>
      </c>
      <c r="R102">
        <f t="shared" si="10"/>
        <v>146.93114124122343</v>
      </c>
      <c r="S102">
        <f t="shared" si="10"/>
        <v>0</v>
      </c>
      <c r="T102">
        <f t="shared" si="10"/>
        <v>443.9350481087842</v>
      </c>
      <c r="U102">
        <f t="shared" si="10"/>
        <v>0</v>
      </c>
      <c r="V102">
        <f t="shared" si="10"/>
        <v>6.1953347407552348</v>
      </c>
      <c r="W102">
        <f t="shared" si="10"/>
        <v>7303.5034994334137</v>
      </c>
      <c r="X102">
        <f t="shared" si="10"/>
        <v>3700.3498585753937</v>
      </c>
      <c r="Y102">
        <f t="shared" si="10"/>
        <v>7.1982574586778735E-4</v>
      </c>
      <c r="Z102">
        <f t="shared" si="10"/>
        <v>482.83345051391541</v>
      </c>
      <c r="AA102">
        <f t="shared" si="10"/>
        <v>19.916746402228014</v>
      </c>
      <c r="AB102">
        <f t="shared" si="10"/>
        <v>10260.125638857447</v>
      </c>
      <c r="AC102">
        <f t="shared" si="10"/>
        <v>6.9214305214150866E-4</v>
      </c>
      <c r="AD102">
        <f t="shared" si="10"/>
        <v>2.3623229102018432E-3</v>
      </c>
      <c r="AE102">
        <f t="shared" si="10"/>
        <v>5.7934279440026472E-3</v>
      </c>
      <c r="AF102">
        <f t="shared" si="10"/>
        <v>9.6293825824843391E-4</v>
      </c>
      <c r="AG102">
        <f t="shared" si="10"/>
        <v>3.9819572250628857E-6</v>
      </c>
      <c r="AH102">
        <f t="shared" si="10"/>
        <v>5.5425071602765275E-2</v>
      </c>
      <c r="AI102">
        <f t="shared" si="10"/>
        <v>2.5154393704163581E-3</v>
      </c>
      <c r="AJ102">
        <f t="shared" si="10"/>
        <v>0.15598900546128028</v>
      </c>
      <c r="AK102">
        <f t="shared" si="10"/>
        <v>0</v>
      </c>
      <c r="AL102">
        <f t="shared" si="10"/>
        <v>1.4865240164037539E-3</v>
      </c>
      <c r="AM102">
        <f t="shared" si="10"/>
        <v>327.15681379489587</v>
      </c>
      <c r="AN102">
        <f t="shared" si="10"/>
        <v>0</v>
      </c>
      <c r="AO102">
        <f t="shared" si="10"/>
        <v>2.2743608176230001E-3</v>
      </c>
      <c r="AP102">
        <f t="shared" si="9"/>
        <v>23241.31419278809</v>
      </c>
      <c r="AQ102">
        <f t="shared" si="9"/>
        <v>0</v>
      </c>
      <c r="AR102">
        <f t="shared" si="9"/>
        <v>0</v>
      </c>
      <c r="AS102">
        <f t="shared" si="9"/>
        <v>1373.3839158690671</v>
      </c>
      <c r="AT102">
        <f t="shared" si="9"/>
        <v>58086.152675639583</v>
      </c>
      <c r="AU102">
        <f t="shared" si="9"/>
        <v>3.933040213298173</v>
      </c>
      <c r="AW102">
        <f t="shared" si="6"/>
        <v>3.2753134680622395E-2</v>
      </c>
    </row>
    <row r="103" spans="1:49" x14ac:dyDescent="0.25">
      <c r="A103" s="146"/>
      <c r="B103" s="1" t="s">
        <v>27</v>
      </c>
      <c r="C103" s="1">
        <v>25</v>
      </c>
      <c r="D103" s="1" t="s">
        <v>64</v>
      </c>
      <c r="E103">
        <f t="shared" si="10"/>
        <v>4.2500242343879702</v>
      </c>
      <c r="F103">
        <f t="shared" si="10"/>
        <v>6.9842994632016993</v>
      </c>
      <c r="G103">
        <f t="shared" si="10"/>
        <v>2.0933756651594031</v>
      </c>
      <c r="H103">
        <f t="shared" si="10"/>
        <v>0.24490689881951797</v>
      </c>
      <c r="I103">
        <f t="shared" si="10"/>
        <v>1.8470104230226705</v>
      </c>
      <c r="J103">
        <f t="shared" si="10"/>
        <v>3.0950612289731421</v>
      </c>
      <c r="K103">
        <f t="shared" si="10"/>
        <v>1.9212190253235738E-2</v>
      </c>
      <c r="L103">
        <f t="shared" si="10"/>
        <v>3.3297497956668489</v>
      </c>
      <c r="M103">
        <f t="shared" si="10"/>
        <v>5.8275620450072756</v>
      </c>
      <c r="N103">
        <f t="shared" si="10"/>
        <v>4.4160869500331144</v>
      </c>
      <c r="O103">
        <f t="shared" si="10"/>
        <v>3.8449429434380411</v>
      </c>
      <c r="P103">
        <f t="shared" si="10"/>
        <v>6.9011669124723749</v>
      </c>
      <c r="Q103">
        <f t="shared" si="10"/>
        <v>3.2143217809403777</v>
      </c>
      <c r="R103">
        <f t="shared" si="10"/>
        <v>0.71318028942518796</v>
      </c>
      <c r="S103">
        <f t="shared" si="10"/>
        <v>0</v>
      </c>
      <c r="T103">
        <f t="shared" si="10"/>
        <v>2.1246770929896917</v>
      </c>
      <c r="U103">
        <f t="shared" si="10"/>
        <v>0</v>
      </c>
      <c r="V103">
        <f t="shared" si="10"/>
        <v>0</v>
      </c>
      <c r="W103">
        <f t="shared" si="10"/>
        <v>21.846292179000084</v>
      </c>
      <c r="X103">
        <f t="shared" si="10"/>
        <v>8.635333789885669</v>
      </c>
      <c r="Y103">
        <f t="shared" si="10"/>
        <v>0</v>
      </c>
      <c r="Z103">
        <f t="shared" si="10"/>
        <v>4.7590018559732918</v>
      </c>
      <c r="AA103">
        <f t="shared" si="10"/>
        <v>5.1709669608408934E-2</v>
      </c>
      <c r="AB103">
        <f t="shared" si="10"/>
        <v>63.180878176462926</v>
      </c>
      <c r="AC103">
        <f t="shared" si="10"/>
        <v>1.4928633016140211E-6</v>
      </c>
      <c r="AD103">
        <f t="shared" si="10"/>
        <v>5.0945229852579808E-6</v>
      </c>
      <c r="AE103">
        <f t="shared" si="10"/>
        <v>1.247142272910874E-5</v>
      </c>
      <c r="AF103">
        <f t="shared" si="10"/>
        <v>2.0981883612772971E-6</v>
      </c>
      <c r="AG103">
        <f t="shared" si="10"/>
        <v>0</v>
      </c>
      <c r="AH103">
        <f t="shared" si="10"/>
        <v>1.189286510822601E-4</v>
      </c>
      <c r="AI103">
        <f t="shared" si="10"/>
        <v>5.3073369063531041E-6</v>
      </c>
      <c r="AJ103">
        <f t="shared" si="10"/>
        <v>2.7202736960888261E-4</v>
      </c>
      <c r="AK103">
        <f t="shared" si="10"/>
        <v>0</v>
      </c>
      <c r="AL103">
        <f t="shared" si="10"/>
        <v>3.222994951649027E-6</v>
      </c>
      <c r="AM103">
        <f t="shared" si="10"/>
        <v>0.97505628853502346</v>
      </c>
      <c r="AN103">
        <f t="shared" si="10"/>
        <v>0</v>
      </c>
      <c r="AO103">
        <f t="shared" si="10"/>
        <v>4.9408044896789247E-6</v>
      </c>
      <c r="AP103">
        <f t="shared" si="9"/>
        <v>157.9973749829895</v>
      </c>
      <c r="AQ103">
        <f t="shared" si="9"/>
        <v>0</v>
      </c>
      <c r="AR103">
        <f t="shared" si="9"/>
        <v>0</v>
      </c>
      <c r="AS103">
        <f t="shared" si="9"/>
        <v>55.64278991338022</v>
      </c>
      <c r="AT103">
        <f t="shared" si="9"/>
        <v>354.52768047947308</v>
      </c>
      <c r="AU103">
        <f t="shared" si="9"/>
        <v>7.4667598743069963</v>
      </c>
      <c r="AW103">
        <f t="shared" si="6"/>
        <v>8.5232721324458158E-5</v>
      </c>
    </row>
    <row r="104" spans="1:49" x14ac:dyDescent="0.25">
      <c r="A104" s="146"/>
      <c r="B104" s="1" t="s">
        <v>28</v>
      </c>
      <c r="C104" s="1">
        <v>26</v>
      </c>
      <c r="D104" s="1" t="s">
        <v>65</v>
      </c>
      <c r="E104">
        <f t="shared" si="10"/>
        <v>23.748087707612029</v>
      </c>
      <c r="F104">
        <f t="shared" si="10"/>
        <v>53.737364010471467</v>
      </c>
      <c r="G104">
        <f t="shared" ref="E104:AO109" si="11">G30+G67</f>
        <v>18.314679005975364</v>
      </c>
      <c r="H104">
        <f t="shared" si="11"/>
        <v>2.1488772999536851</v>
      </c>
      <c r="I104">
        <f t="shared" si="11"/>
        <v>16.176559396847814</v>
      </c>
      <c r="J104">
        <f t="shared" si="11"/>
        <v>27.387895198797242</v>
      </c>
      <c r="K104">
        <f t="shared" si="11"/>
        <v>0.17997505433162261</v>
      </c>
      <c r="L104">
        <f t="shared" si="11"/>
        <v>75.653933339156225</v>
      </c>
      <c r="M104">
        <f t="shared" si="11"/>
        <v>66.676043357757564</v>
      </c>
      <c r="N104">
        <f t="shared" si="11"/>
        <v>38.686808561362902</v>
      </c>
      <c r="O104">
        <f t="shared" si="11"/>
        <v>13.284204891169933</v>
      </c>
      <c r="P104">
        <f t="shared" si="11"/>
        <v>60.439498774133156</v>
      </c>
      <c r="Q104">
        <f t="shared" si="11"/>
        <v>62.98899078594637</v>
      </c>
      <c r="R104">
        <f t="shared" si="11"/>
        <v>6.255274481340293</v>
      </c>
      <c r="S104">
        <f t="shared" si="11"/>
        <v>0</v>
      </c>
      <c r="T104">
        <f t="shared" si="11"/>
        <v>18.620556074698928</v>
      </c>
      <c r="U104">
        <f t="shared" si="11"/>
        <v>0</v>
      </c>
      <c r="V104">
        <f t="shared" si="11"/>
        <v>0</v>
      </c>
      <c r="W104">
        <f t="shared" si="11"/>
        <v>248.84839254996371</v>
      </c>
      <c r="X104">
        <f t="shared" si="11"/>
        <v>121.79201491351429</v>
      </c>
      <c r="Y104">
        <f t="shared" si="11"/>
        <v>0</v>
      </c>
      <c r="Z104">
        <f t="shared" si="11"/>
        <v>5.9612939588204998</v>
      </c>
      <c r="AA104">
        <f t="shared" si="11"/>
        <v>1.1750351239345564</v>
      </c>
      <c r="AB104">
        <f t="shared" si="11"/>
        <v>403.06486995428111</v>
      </c>
      <c r="AC104">
        <f t="shared" si="11"/>
        <v>2.6991203708184222E-5</v>
      </c>
      <c r="AD104">
        <f t="shared" si="11"/>
        <v>9.2123218931547586E-5</v>
      </c>
      <c r="AE104">
        <f t="shared" si="11"/>
        <v>2.2594908589017529E-4</v>
      </c>
      <c r="AF104">
        <f t="shared" si="11"/>
        <v>3.7529135332280538E-5</v>
      </c>
      <c r="AG104">
        <f t="shared" si="11"/>
        <v>0</v>
      </c>
      <c r="AH104">
        <f t="shared" si="11"/>
        <v>2.1683930860794472E-3</v>
      </c>
      <c r="AI104">
        <f t="shared" si="11"/>
        <v>9.8133802921289315E-5</v>
      </c>
      <c r="AJ104">
        <f t="shared" si="11"/>
        <v>5.7242267694110303E-3</v>
      </c>
      <c r="AK104">
        <f t="shared" si="11"/>
        <v>0</v>
      </c>
      <c r="AL104">
        <f t="shared" si="11"/>
        <v>5.7951873406445883E-5</v>
      </c>
      <c r="AM104">
        <f t="shared" si="11"/>
        <v>9.4174425218719318</v>
      </c>
      <c r="AN104">
        <f t="shared" si="11"/>
        <v>0</v>
      </c>
      <c r="AO104">
        <f t="shared" si="11"/>
        <v>8.8655474709472914E-5</v>
      </c>
      <c r="AP104">
        <f t="shared" si="9"/>
        <v>954.046030822229</v>
      </c>
      <c r="AQ104">
        <f t="shared" si="9"/>
        <v>0</v>
      </c>
      <c r="AR104">
        <f t="shared" si="9"/>
        <v>0</v>
      </c>
      <c r="AS104">
        <f t="shared" si="9"/>
        <v>222.00291020112419</v>
      </c>
      <c r="AT104">
        <f t="shared" si="9"/>
        <v>2376.547295361072</v>
      </c>
      <c r="AU104">
        <f t="shared" si="9"/>
        <v>74.067962577872777</v>
      </c>
      <c r="AW104">
        <f t="shared" si="6"/>
        <v>1.9300100772182594E-3</v>
      </c>
    </row>
    <row r="105" spans="1:49" x14ac:dyDescent="0.25">
      <c r="A105" s="146"/>
      <c r="B105" s="1" t="s">
        <v>29</v>
      </c>
      <c r="C105" s="1">
        <v>27</v>
      </c>
      <c r="D105" s="1" t="s">
        <v>66</v>
      </c>
      <c r="E105">
        <f t="shared" si="11"/>
        <v>11.541907736514084</v>
      </c>
      <c r="F105">
        <f t="shared" si="11"/>
        <v>26.134519838919541</v>
      </c>
      <c r="G105">
        <f t="shared" si="11"/>
        <v>8.9110124983113348</v>
      </c>
      <c r="H105">
        <f t="shared" si="11"/>
        <v>1.041798936444412</v>
      </c>
      <c r="I105">
        <f t="shared" si="11"/>
        <v>7.8603121077093308</v>
      </c>
      <c r="J105">
        <f t="shared" si="11"/>
        <v>13.205901940707294</v>
      </c>
      <c r="K105">
        <f t="shared" si="11"/>
        <v>8.1590084179837277E-2</v>
      </c>
      <c r="L105">
        <f t="shared" si="11"/>
        <v>14.172626076784864</v>
      </c>
      <c r="M105">
        <f t="shared" si="11"/>
        <v>24.803606320148376</v>
      </c>
      <c r="N105">
        <f t="shared" si="11"/>
        <v>18.792412121086802</v>
      </c>
      <c r="O105">
        <f t="shared" si="11"/>
        <v>15.694331264697054</v>
      </c>
      <c r="P105">
        <f t="shared" si="11"/>
        <v>29.382058152097059</v>
      </c>
      <c r="Q105">
        <f t="shared" si="11"/>
        <v>59.105120153344068</v>
      </c>
      <c r="R105">
        <f t="shared" si="11"/>
        <v>3.0352369718229322</v>
      </c>
      <c r="S105">
        <f t="shared" si="11"/>
        <v>0</v>
      </c>
      <c r="T105">
        <f t="shared" si="11"/>
        <v>9.0432608817880826</v>
      </c>
      <c r="U105">
        <f t="shared" si="11"/>
        <v>0</v>
      </c>
      <c r="V105">
        <f t="shared" si="11"/>
        <v>0</v>
      </c>
      <c r="W105">
        <f t="shared" si="11"/>
        <v>179.9283198982595</v>
      </c>
      <c r="X105">
        <f t="shared" si="11"/>
        <v>32.771807674998392</v>
      </c>
      <c r="Y105">
        <f t="shared" si="11"/>
        <v>0</v>
      </c>
      <c r="Z105">
        <f t="shared" si="11"/>
        <v>2.868870562190363</v>
      </c>
      <c r="AA105">
        <f t="shared" si="11"/>
        <v>0.22009516069210103</v>
      </c>
      <c r="AB105">
        <f t="shared" si="11"/>
        <v>378.02360977381022</v>
      </c>
      <c r="AC105">
        <f t="shared" si="11"/>
        <v>6.3104949912810228E-6</v>
      </c>
      <c r="AD105">
        <f t="shared" si="11"/>
        <v>2.153539823223631E-5</v>
      </c>
      <c r="AE105">
        <f t="shared" si="11"/>
        <v>5.2728316873850707E-5</v>
      </c>
      <c r="AF105">
        <f t="shared" si="11"/>
        <v>8.860277427673758E-6</v>
      </c>
      <c r="AG105">
        <f t="shared" si="11"/>
        <v>0</v>
      </c>
      <c r="AH105">
        <f t="shared" si="11"/>
        <v>5.0650968495050304E-4</v>
      </c>
      <c r="AI105">
        <f t="shared" si="11"/>
        <v>2.245133184108033E-5</v>
      </c>
      <c r="AJ105">
        <f t="shared" si="11"/>
        <v>8.4202619179586571E-3</v>
      </c>
      <c r="AK105">
        <f t="shared" si="11"/>
        <v>0</v>
      </c>
      <c r="AL105">
        <f t="shared" si="11"/>
        <v>1.361686076900131E-5</v>
      </c>
      <c r="AM105">
        <f t="shared" si="11"/>
        <v>4.3994124654316717</v>
      </c>
      <c r="AN105">
        <f t="shared" si="11"/>
        <v>0</v>
      </c>
      <c r="AO105">
        <f t="shared" si="11"/>
        <v>2.0870381164820981E-5</v>
      </c>
      <c r="AP105">
        <f t="shared" si="9"/>
        <v>857.66870826426589</v>
      </c>
      <c r="AQ105">
        <f t="shared" si="9"/>
        <v>0</v>
      </c>
      <c r="AR105">
        <f t="shared" si="9"/>
        <v>0</v>
      </c>
      <c r="AS105">
        <f t="shared" si="9"/>
        <v>149.3693823535323</v>
      </c>
      <c r="AT105">
        <f t="shared" si="9"/>
        <v>1833.8057634847339</v>
      </c>
      <c r="AU105">
        <f t="shared" si="9"/>
        <v>14.25921089766535</v>
      </c>
      <c r="AW105">
        <f t="shared" si="6"/>
        <v>3.6277677646206748E-4</v>
      </c>
    </row>
    <row r="106" spans="1:49" x14ac:dyDescent="0.25">
      <c r="A106" s="146"/>
      <c r="B106" s="1" t="s">
        <v>30</v>
      </c>
      <c r="C106" s="1">
        <v>28</v>
      </c>
      <c r="D106" s="1" t="s">
        <v>67</v>
      </c>
      <c r="E106">
        <f t="shared" si="11"/>
        <v>12.044589874079426</v>
      </c>
      <c r="F106">
        <f t="shared" si="11"/>
        <v>27.252625016393782</v>
      </c>
      <c r="G106">
        <f t="shared" si="11"/>
        <v>9.271654445844284</v>
      </c>
      <c r="H106">
        <f t="shared" si="11"/>
        <v>1.103794565798623</v>
      </c>
      <c r="I106">
        <f t="shared" si="11"/>
        <v>8.2334875707414312</v>
      </c>
      <c r="J106">
        <f t="shared" si="11"/>
        <v>13.804595319114206</v>
      </c>
      <c r="K106">
        <f t="shared" si="11"/>
        <v>9.6471391494907993E-2</v>
      </c>
      <c r="L106">
        <f t="shared" si="11"/>
        <v>14.783517925287624</v>
      </c>
      <c r="M106">
        <f t="shared" si="11"/>
        <v>16.749855834504526</v>
      </c>
      <c r="N106">
        <f t="shared" si="11"/>
        <v>19.715358807090325</v>
      </c>
      <c r="O106">
        <f t="shared" si="11"/>
        <v>6.8027373034944123</v>
      </c>
      <c r="P106">
        <f t="shared" si="11"/>
        <v>30.656821142592623</v>
      </c>
      <c r="Q106">
        <f t="shared" si="11"/>
        <v>14.235901396872601</v>
      </c>
      <c r="R106">
        <f t="shared" si="11"/>
        <v>3.1748858406188245</v>
      </c>
      <c r="S106">
        <f t="shared" si="11"/>
        <v>0</v>
      </c>
      <c r="T106">
        <f t="shared" si="11"/>
        <v>9.4368524031647283</v>
      </c>
      <c r="U106">
        <f t="shared" si="11"/>
        <v>0</v>
      </c>
      <c r="V106">
        <f t="shared" si="11"/>
        <v>0</v>
      </c>
      <c r="W106">
        <f t="shared" si="11"/>
        <v>78.882776316608911</v>
      </c>
      <c r="X106">
        <f t="shared" si="11"/>
        <v>34.178808902635431</v>
      </c>
      <c r="Y106">
        <f t="shared" si="11"/>
        <v>0</v>
      </c>
      <c r="Z106">
        <f t="shared" si="11"/>
        <v>3.0234884207089099</v>
      </c>
      <c r="AA106">
        <f t="shared" si="11"/>
        <v>0.22958202758453072</v>
      </c>
      <c r="AB106">
        <f t="shared" si="11"/>
        <v>47.192275061661761</v>
      </c>
      <c r="AC106">
        <f t="shared" si="11"/>
        <v>6.6245036622636202E-6</v>
      </c>
      <c r="AD106">
        <f t="shared" si="11"/>
        <v>2.2606907521707529E-5</v>
      </c>
      <c r="AE106">
        <f t="shared" si="11"/>
        <v>5.5349069551975549E-5</v>
      </c>
      <c r="AF106">
        <f t="shared" si="11"/>
        <v>9.3037875505944195E-6</v>
      </c>
      <c r="AG106">
        <f t="shared" si="11"/>
        <v>0</v>
      </c>
      <c r="AH106">
        <f t="shared" si="11"/>
        <v>5.2793536232313622E-4</v>
      </c>
      <c r="AI106">
        <f t="shared" si="11"/>
        <v>2.3563646182353761E-5</v>
      </c>
      <c r="AJ106">
        <f t="shared" si="11"/>
        <v>4.867403330951924E-3</v>
      </c>
      <c r="AK106">
        <f t="shared" si="11"/>
        <v>0</v>
      </c>
      <c r="AL106">
        <f t="shared" si="11"/>
        <v>1.4296501518694951E-5</v>
      </c>
      <c r="AM106">
        <f t="shared" si="11"/>
        <v>4.4238933258086268</v>
      </c>
      <c r="AN106">
        <f t="shared" si="11"/>
        <v>0</v>
      </c>
      <c r="AO106">
        <f t="shared" si="11"/>
        <v>2.191324582713439E-5</v>
      </c>
      <c r="AP106">
        <f t="shared" si="9"/>
        <v>100.85944777422435</v>
      </c>
      <c r="AQ106">
        <f t="shared" si="9"/>
        <v>0</v>
      </c>
      <c r="AR106">
        <f t="shared" si="9"/>
        <v>0</v>
      </c>
      <c r="AS106">
        <f t="shared" si="9"/>
        <v>11.564099161864579</v>
      </c>
      <c r="AT106">
        <f t="shared" si="9"/>
        <v>466.7711907717233</v>
      </c>
      <c r="AU106">
        <f t="shared" si="9"/>
        <v>0.95187805282124749</v>
      </c>
      <c r="AW106">
        <f t="shared" si="6"/>
        <v>3.7870300949379137E-4</v>
      </c>
    </row>
    <row r="107" spans="1:49" x14ac:dyDescent="0.25">
      <c r="A107" s="146"/>
      <c r="B107" s="1" t="s">
        <v>31</v>
      </c>
      <c r="C107" s="1">
        <v>29</v>
      </c>
      <c r="D107" s="1" t="s">
        <v>68</v>
      </c>
      <c r="E107">
        <f t="shared" si="11"/>
        <v>2.0723826030562096</v>
      </c>
      <c r="F107">
        <f t="shared" si="11"/>
        <v>2.6056941124075057</v>
      </c>
      <c r="G107">
        <f t="shared" si="11"/>
        <v>1.5966174490648355</v>
      </c>
      <c r="H107">
        <f t="shared" si="11"/>
        <v>0.19147019116075162</v>
      </c>
      <c r="I107">
        <f t="shared" si="11"/>
        <v>1.4217432609097878</v>
      </c>
      <c r="J107">
        <f t="shared" si="11"/>
        <v>2.3612491047298638</v>
      </c>
      <c r="K107">
        <f t="shared" si="11"/>
        <v>1.592604039764672E-2</v>
      </c>
      <c r="L107">
        <f t="shared" si="11"/>
        <v>2.6683015621889369E-4</v>
      </c>
      <c r="M107">
        <f t="shared" si="11"/>
        <v>1.9397502207448998</v>
      </c>
      <c r="N107">
        <f t="shared" si="11"/>
        <v>3.4064275293074413</v>
      </c>
      <c r="O107">
        <f t="shared" si="11"/>
        <v>1.1764537722274668</v>
      </c>
      <c r="P107">
        <f t="shared" si="11"/>
        <v>5.2832348096751378</v>
      </c>
      <c r="Q107">
        <f t="shared" si="11"/>
        <v>1.5362882144013316E-3</v>
      </c>
      <c r="R107">
        <f t="shared" si="11"/>
        <v>0.54703490312740677</v>
      </c>
      <c r="S107">
        <f t="shared" si="11"/>
        <v>0</v>
      </c>
      <c r="T107">
        <f t="shared" si="11"/>
        <v>1.6250560258751365</v>
      </c>
      <c r="U107">
        <f t="shared" si="11"/>
        <v>0</v>
      </c>
      <c r="V107">
        <f t="shared" si="11"/>
        <v>0</v>
      </c>
      <c r="W107">
        <f t="shared" si="11"/>
        <v>8.7301644080480703</v>
      </c>
      <c r="X107">
        <f t="shared" si="11"/>
        <v>1.4391955996533266</v>
      </c>
      <c r="Y107">
        <f t="shared" si="11"/>
        <v>0</v>
      </c>
      <c r="Z107">
        <f t="shared" si="11"/>
        <v>0.52074087700680449</v>
      </c>
      <c r="AA107">
        <f t="shared" si="11"/>
        <v>3.0308495930213661E-6</v>
      </c>
      <c r="AB107">
        <f t="shared" si="11"/>
        <v>1.934142255327188E-3</v>
      </c>
      <c r="AC107">
        <f t="shared" si="11"/>
        <v>0</v>
      </c>
      <c r="AD107">
        <f t="shared" si="11"/>
        <v>0</v>
      </c>
      <c r="AE107">
        <f t="shared" si="11"/>
        <v>0</v>
      </c>
      <c r="AF107">
        <f t="shared" si="11"/>
        <v>0</v>
      </c>
      <c r="AG107">
        <f t="shared" si="11"/>
        <v>0</v>
      </c>
      <c r="AH107">
        <f t="shared" si="11"/>
        <v>0</v>
      </c>
      <c r="AI107">
        <f t="shared" si="11"/>
        <v>0</v>
      </c>
      <c r="AJ107">
        <f t="shared" si="11"/>
        <v>1.0899939217280041E-3</v>
      </c>
      <c r="AK107">
        <f t="shared" si="11"/>
        <v>0</v>
      </c>
      <c r="AL107">
        <f t="shared" si="11"/>
        <v>0</v>
      </c>
      <c r="AM107">
        <f t="shared" si="11"/>
        <v>0.6992715648819372</v>
      </c>
      <c r="AN107">
        <f t="shared" si="11"/>
        <v>0</v>
      </c>
      <c r="AO107">
        <f t="shared" si="11"/>
        <v>0</v>
      </c>
      <c r="AP107">
        <f t="shared" si="9"/>
        <v>3.9395708979480578E-3</v>
      </c>
      <c r="AQ107">
        <f t="shared" si="9"/>
        <v>0</v>
      </c>
      <c r="AR107">
        <f t="shared" si="9"/>
        <v>0</v>
      </c>
      <c r="AS107">
        <f t="shared" si="9"/>
        <v>4.585592259332813E-2</v>
      </c>
      <c r="AT107">
        <f t="shared" si="9"/>
        <v>35.676273566406337</v>
      </c>
      <c r="AU107">
        <f t="shared" si="9"/>
        <v>1.076468475643831E-2</v>
      </c>
      <c r="AW107">
        <f t="shared" si="6"/>
        <v>4.1211647942354003E-7</v>
      </c>
    </row>
    <row r="108" spans="1:49" x14ac:dyDescent="0.25">
      <c r="A108" s="146"/>
      <c r="B108" s="1" t="s">
        <v>32</v>
      </c>
      <c r="C108" s="1">
        <v>30</v>
      </c>
      <c r="D108" s="1" t="s">
        <v>69</v>
      </c>
      <c r="E108">
        <f t="shared" si="11"/>
        <v>40.674684799082655</v>
      </c>
      <c r="F108">
        <f t="shared" si="11"/>
        <v>125.41394451530657</v>
      </c>
      <c r="G108">
        <f t="shared" si="11"/>
        <v>31.361073198102492</v>
      </c>
      <c r="H108">
        <f t="shared" si="11"/>
        <v>3.6890738140730228</v>
      </c>
      <c r="I108">
        <f t="shared" si="11"/>
        <v>27.796312150642073</v>
      </c>
      <c r="J108">
        <f t="shared" si="11"/>
        <v>46.850772520799438</v>
      </c>
      <c r="K108">
        <f t="shared" si="11"/>
        <v>0.32312063742280728</v>
      </c>
      <c r="L108">
        <f t="shared" si="11"/>
        <v>113.81882540828035</v>
      </c>
      <c r="M108">
        <f t="shared" si="11"/>
        <v>104.21820716506559</v>
      </c>
      <c r="N108">
        <f t="shared" si="11"/>
        <v>66.368302564766154</v>
      </c>
      <c r="O108">
        <f t="shared" si="11"/>
        <v>22.966742310746952</v>
      </c>
      <c r="P108">
        <f t="shared" si="11"/>
        <v>103.91784501309535</v>
      </c>
      <c r="Q108">
        <f t="shared" si="11"/>
        <v>94.756227582951738</v>
      </c>
      <c r="R108">
        <f t="shared" si="11"/>
        <v>10.699147581034209</v>
      </c>
      <c r="S108">
        <f t="shared" si="11"/>
        <v>0</v>
      </c>
      <c r="T108">
        <f t="shared" si="11"/>
        <v>31.842955636104609</v>
      </c>
      <c r="U108">
        <f t="shared" si="11"/>
        <v>0</v>
      </c>
      <c r="V108">
        <f t="shared" si="11"/>
        <v>0</v>
      </c>
      <c r="W108">
        <f t="shared" si="11"/>
        <v>418.9778361825114</v>
      </c>
      <c r="X108">
        <f t="shared" si="11"/>
        <v>212.11883747797333</v>
      </c>
      <c r="Y108">
        <f t="shared" si="11"/>
        <v>3.0361304919827869E-4</v>
      </c>
      <c r="Z108">
        <f t="shared" si="11"/>
        <v>42.757806808751141</v>
      </c>
      <c r="AA108">
        <f t="shared" si="11"/>
        <v>1.7678074202853054</v>
      </c>
      <c r="AB108">
        <f t="shared" si="11"/>
        <v>604.61627312665257</v>
      </c>
      <c r="AC108">
        <f t="shared" si="11"/>
        <v>1.2604595154758156E-4</v>
      </c>
      <c r="AD108">
        <f t="shared" si="11"/>
        <v>4.7845804328026681E-4</v>
      </c>
      <c r="AE108">
        <f t="shared" si="11"/>
        <v>2.1205650011354407E-3</v>
      </c>
      <c r="AF108">
        <f t="shared" si="11"/>
        <v>7.2519132948248711E-5</v>
      </c>
      <c r="AG108">
        <f t="shared" si="11"/>
        <v>0</v>
      </c>
      <c r="AH108">
        <f t="shared" si="11"/>
        <v>3.3440116918759043E-3</v>
      </c>
      <c r="AI108">
        <f t="shared" si="11"/>
        <v>2.0816335239764525E-4</v>
      </c>
      <c r="AJ108">
        <f t="shared" si="11"/>
        <v>0.11797076538725317</v>
      </c>
      <c r="AK108">
        <f t="shared" si="11"/>
        <v>0</v>
      </c>
      <c r="AL108">
        <f t="shared" si="11"/>
        <v>5.3950308359639683E-4</v>
      </c>
      <c r="AM108">
        <f t="shared" si="11"/>
        <v>15.747457004444954</v>
      </c>
      <c r="AN108">
        <f t="shared" si="11"/>
        <v>0</v>
      </c>
      <c r="AO108">
        <f t="shared" si="11"/>
        <v>1.4963107571746577E-2</v>
      </c>
      <c r="AP108">
        <f t="shared" si="9"/>
        <v>1331.693236132603</v>
      </c>
      <c r="AQ108">
        <f t="shared" si="9"/>
        <v>0</v>
      </c>
      <c r="AR108">
        <f t="shared" si="9"/>
        <v>0</v>
      </c>
      <c r="AS108">
        <f t="shared" si="9"/>
        <v>182.9443907233323</v>
      </c>
      <c r="AT108">
        <f t="shared" si="9"/>
        <v>3630.744613991124</v>
      </c>
      <c r="AU108">
        <f t="shared" si="9"/>
        <v>4.7163925351692546</v>
      </c>
      <c r="AW108">
        <f t="shared" si="6"/>
        <v>2.9049683811421165E-3</v>
      </c>
    </row>
    <row r="109" spans="1:49" x14ac:dyDescent="0.25">
      <c r="A109" s="146"/>
      <c r="B109" s="1" t="s">
        <v>33</v>
      </c>
      <c r="C109" s="1">
        <v>31</v>
      </c>
      <c r="D109" s="1" t="s">
        <v>70</v>
      </c>
      <c r="E109">
        <f t="shared" si="11"/>
        <v>7.0042954418318146</v>
      </c>
      <c r="F109">
        <f t="shared" si="11"/>
        <v>15.951098689681935</v>
      </c>
      <c r="G109">
        <f t="shared" si="11"/>
        <v>5.437236567251702</v>
      </c>
      <c r="H109">
        <f t="shared" si="11"/>
        <v>0.63805809460316454</v>
      </c>
      <c r="I109">
        <f t="shared" si="11"/>
        <v>4.8027595005734991</v>
      </c>
      <c r="J109">
        <f t="shared" si="11"/>
        <v>8.0544188405404569</v>
      </c>
      <c r="K109">
        <f t="shared" si="11"/>
        <v>4.7096795002102634E-2</v>
      </c>
      <c r="L109">
        <f t="shared" si="11"/>
        <v>8.6522149328485902</v>
      </c>
      <c r="M109">
        <f t="shared" si="11"/>
        <v>15.144361413828339</v>
      </c>
      <c r="N109">
        <f t="shared" si="11"/>
        <v>11.486126553799947</v>
      </c>
      <c r="O109">
        <f t="shared" si="11"/>
        <v>4.3517939077808663</v>
      </c>
      <c r="P109">
        <f t="shared" si="11"/>
        <v>17.900004197078523</v>
      </c>
      <c r="Q109">
        <f t="shared" si="11"/>
        <v>8.3488077014463027</v>
      </c>
      <c r="R109">
        <f t="shared" si="11"/>
        <v>1.8540370580458396</v>
      </c>
      <c r="S109">
        <f t="shared" si="11"/>
        <v>0</v>
      </c>
      <c r="T109">
        <f t="shared" si="11"/>
        <v>5.5212566935100895</v>
      </c>
      <c r="U109">
        <f t="shared" si="11"/>
        <v>0</v>
      </c>
      <c r="V109">
        <f t="shared" si="11"/>
        <v>0</v>
      </c>
      <c r="W109">
        <f t="shared" si="11"/>
        <v>70.884065899645861</v>
      </c>
      <c r="X109">
        <f t="shared" si="11"/>
        <v>20.004149264068317</v>
      </c>
      <c r="Y109">
        <f t="shared" si="11"/>
        <v>0</v>
      </c>
      <c r="Z109">
        <f t="shared" si="11"/>
        <v>1.7549895926288994</v>
      </c>
      <c r="AA109">
        <f t="shared" si="11"/>
        <v>0.13436540008481171</v>
      </c>
      <c r="AB109">
        <f t="shared" si="11"/>
        <v>101.59309679847931</v>
      </c>
      <c r="AC109">
        <f t="shared" si="11"/>
        <v>3.6156356575477819E-6</v>
      </c>
      <c r="AD109">
        <f t="shared" si="11"/>
        <v>1.233873271920625E-5</v>
      </c>
      <c r="AE109">
        <f t="shared" si="11"/>
        <v>3.2351511130319638E-5</v>
      </c>
      <c r="AF109">
        <f t="shared" si="11"/>
        <v>5.0796285891126908E-6</v>
      </c>
      <c r="AG109">
        <f t="shared" si="11"/>
        <v>0</v>
      </c>
      <c r="AH109">
        <f t="shared" si="11"/>
        <v>3.085438932649763E-4</v>
      </c>
      <c r="AI109">
        <f t="shared" si="11"/>
        <v>1.285792364409075E-5</v>
      </c>
      <c r="AJ109">
        <f t="shared" si="11"/>
        <v>1.0051772548035245E-3</v>
      </c>
      <c r="AK109">
        <f t="shared" si="11"/>
        <v>0</v>
      </c>
      <c r="AL109">
        <f t="shared" si="11"/>
        <v>7.8042891951920383E-6</v>
      </c>
      <c r="AM109">
        <f t="shared" si="11"/>
        <v>2.5841568248831486</v>
      </c>
      <c r="AN109">
        <f t="shared" si="11"/>
        <v>0</v>
      </c>
      <c r="AO109">
        <f t="shared" si="11"/>
        <v>1.19629244426426E-5</v>
      </c>
      <c r="AP109">
        <f t="shared" si="9"/>
        <v>241.71046694326134</v>
      </c>
      <c r="AQ109">
        <f t="shared" si="9"/>
        <v>0</v>
      </c>
      <c r="AR109">
        <f t="shared" si="9"/>
        <v>0</v>
      </c>
      <c r="AS109">
        <f t="shared" si="9"/>
        <v>52.669299943276521</v>
      </c>
      <c r="AT109">
        <f t="shared" si="9"/>
        <v>605.07159413295369</v>
      </c>
      <c r="AU109">
        <f t="shared" si="9"/>
        <v>1.45796265299117</v>
      </c>
      <c r="AW109">
        <f t="shared" si="6"/>
        <v>2.2140174039950484E-4</v>
      </c>
    </row>
    <row r="110" spans="1:49" x14ac:dyDescent="0.25">
      <c r="A110" s="146"/>
      <c r="B110" s="1" t="s">
        <v>34</v>
      </c>
      <c r="C110" s="1">
        <v>32</v>
      </c>
      <c r="D110" s="1" t="s">
        <v>71</v>
      </c>
      <c r="E110">
        <f t="shared" ref="E110:AO115" si="12">E36+E73</f>
        <v>220.70430973901415</v>
      </c>
      <c r="F110">
        <f t="shared" si="12"/>
        <v>717.93108513850086</v>
      </c>
      <c r="G110">
        <f t="shared" si="12"/>
        <v>94.008350451479629</v>
      </c>
      <c r="H110">
        <f t="shared" si="12"/>
        <v>89.40056071028576</v>
      </c>
      <c r="I110">
        <f t="shared" si="12"/>
        <v>382.02299741445853</v>
      </c>
      <c r="J110">
        <f t="shared" si="12"/>
        <v>213.95879457166984</v>
      </c>
      <c r="K110">
        <f t="shared" si="12"/>
        <v>140.49553893253071</v>
      </c>
      <c r="L110">
        <f t="shared" si="12"/>
        <v>1010.3862808904084</v>
      </c>
      <c r="M110">
        <f t="shared" si="12"/>
        <v>649.90501273095526</v>
      </c>
      <c r="N110">
        <f t="shared" si="12"/>
        <v>336.50533171166541</v>
      </c>
      <c r="O110">
        <f t="shared" si="12"/>
        <v>142.38732624438575</v>
      </c>
      <c r="P110">
        <f t="shared" si="12"/>
        <v>846.0893251522931</v>
      </c>
      <c r="Q110">
        <f t="shared" si="12"/>
        <v>528.31369318173176</v>
      </c>
      <c r="R110">
        <f t="shared" si="12"/>
        <v>31.55264397282161</v>
      </c>
      <c r="S110">
        <f t="shared" si="12"/>
        <v>0</v>
      </c>
      <c r="T110">
        <f t="shared" si="12"/>
        <v>128.34644205297815</v>
      </c>
      <c r="U110">
        <f t="shared" si="12"/>
        <v>7.395202370478887</v>
      </c>
      <c r="V110">
        <f t="shared" si="12"/>
        <v>11.753019590458274</v>
      </c>
      <c r="W110">
        <f t="shared" si="12"/>
        <v>1972.2142288489156</v>
      </c>
      <c r="X110">
        <f t="shared" si="12"/>
        <v>1006.5830661398269</v>
      </c>
      <c r="Y110">
        <f t="shared" si="12"/>
        <v>1.4894846791962153</v>
      </c>
      <c r="Z110">
        <f t="shared" si="12"/>
        <v>1451.294085078187</v>
      </c>
      <c r="AA110">
        <f t="shared" si="12"/>
        <v>15.697221117616806</v>
      </c>
      <c r="AB110">
        <f t="shared" si="12"/>
        <v>13350.194573201645</v>
      </c>
      <c r="AC110">
        <f t="shared" si="12"/>
        <v>260.17548243118131</v>
      </c>
      <c r="AD110">
        <f t="shared" si="12"/>
        <v>2070.3804559643031</v>
      </c>
      <c r="AE110">
        <f t="shared" si="12"/>
        <v>985.84125453715444</v>
      </c>
      <c r="AF110">
        <f t="shared" si="12"/>
        <v>150.03081922273265</v>
      </c>
      <c r="AG110">
        <f t="shared" si="12"/>
        <v>0.24604057059493539</v>
      </c>
      <c r="AH110">
        <f t="shared" si="12"/>
        <v>967.84267544236866</v>
      </c>
      <c r="AI110">
        <f t="shared" si="12"/>
        <v>455.0113162052923</v>
      </c>
      <c r="AJ110">
        <f t="shared" si="12"/>
        <v>1781.2284956890619</v>
      </c>
      <c r="AK110">
        <f t="shared" si="12"/>
        <v>0</v>
      </c>
      <c r="AL110">
        <f t="shared" si="12"/>
        <v>10.944476652604585</v>
      </c>
      <c r="AM110">
        <f t="shared" si="12"/>
        <v>128.77672078715423</v>
      </c>
      <c r="AN110">
        <f t="shared" si="12"/>
        <v>0</v>
      </c>
      <c r="AO110">
        <f t="shared" si="12"/>
        <v>8103.8104574385998</v>
      </c>
      <c r="AP110">
        <f t="shared" si="9"/>
        <v>8910.4243788099993</v>
      </c>
      <c r="AQ110">
        <f t="shared" si="9"/>
        <v>0</v>
      </c>
      <c r="AR110">
        <f t="shared" si="9"/>
        <v>0</v>
      </c>
      <c r="AS110">
        <f t="shared" si="9"/>
        <v>0</v>
      </c>
      <c r="AT110">
        <f t="shared" si="9"/>
        <v>39919.424674537338</v>
      </c>
      <c r="AU110">
        <f t="shared" si="9"/>
        <v>7253.9164731352103</v>
      </c>
      <c r="AW110">
        <f t="shared" si="6"/>
        <v>2.9290505487599344E-2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ref="AP111:AU115" si="13">AP37+AP74</f>
        <v>0</v>
      </c>
      <c r="AQ111">
        <f t="shared" si="13"/>
        <v>0</v>
      </c>
      <c r="AR111">
        <f t="shared" si="13"/>
        <v>0</v>
      </c>
      <c r="AS111">
        <f t="shared" si="13"/>
        <v>0</v>
      </c>
      <c r="AT111">
        <f t="shared" si="13"/>
        <v>0</v>
      </c>
      <c r="AU111">
        <f t="shared" si="13"/>
        <v>0</v>
      </c>
      <c r="AW111">
        <f t="shared" si="6"/>
        <v>0</v>
      </c>
    </row>
    <row r="112" spans="1:49" x14ac:dyDescent="0.25">
      <c r="A112" s="146"/>
      <c r="B112" s="1" t="s">
        <v>36</v>
      </c>
      <c r="C112" s="1">
        <v>34</v>
      </c>
      <c r="D112" s="1" t="s">
        <v>73</v>
      </c>
      <c r="E112">
        <f t="shared" si="12"/>
        <v>2.061044071746541</v>
      </c>
      <c r="F112">
        <f t="shared" si="12"/>
        <v>3.6928042297253749</v>
      </c>
      <c r="G112">
        <f t="shared" si="12"/>
        <v>0</v>
      </c>
      <c r="H112">
        <f t="shared" si="12"/>
        <v>0</v>
      </c>
      <c r="I112">
        <f t="shared" si="12"/>
        <v>0</v>
      </c>
      <c r="J112">
        <f t="shared" si="12"/>
        <v>1.4958575783108229E-2</v>
      </c>
      <c r="K112">
        <f t="shared" si="12"/>
        <v>0</v>
      </c>
      <c r="L112">
        <f t="shared" si="12"/>
        <v>1.211733186432548E-3</v>
      </c>
      <c r="M112">
        <f t="shared" si="12"/>
        <v>1.465809283426898E-5</v>
      </c>
      <c r="N112">
        <f t="shared" si="12"/>
        <v>0</v>
      </c>
      <c r="O112">
        <f t="shared" si="12"/>
        <v>0</v>
      </c>
      <c r="P112">
        <f t="shared" si="12"/>
        <v>5.0321960440062596E-3</v>
      </c>
      <c r="Q112">
        <f t="shared" si="12"/>
        <v>3.9452177922302701E-3</v>
      </c>
      <c r="R112">
        <f t="shared" si="12"/>
        <v>0</v>
      </c>
      <c r="S112">
        <f t="shared" si="12"/>
        <v>0</v>
      </c>
      <c r="T112">
        <f t="shared" si="12"/>
        <v>0.98598259727214854</v>
      </c>
      <c r="U112">
        <f t="shared" si="12"/>
        <v>0</v>
      </c>
      <c r="V112">
        <f t="shared" si="12"/>
        <v>0</v>
      </c>
      <c r="W112">
        <f t="shared" si="12"/>
        <v>9.3973757237065527</v>
      </c>
      <c r="X112">
        <f t="shared" si="12"/>
        <v>3.7582529512154448</v>
      </c>
      <c r="Y112">
        <f t="shared" si="12"/>
        <v>0</v>
      </c>
      <c r="Z112">
        <f t="shared" si="12"/>
        <v>1.666959742121946E-6</v>
      </c>
      <c r="AA112">
        <f t="shared" si="12"/>
        <v>0</v>
      </c>
      <c r="AB112">
        <f t="shared" si="12"/>
        <v>15.48928701406491</v>
      </c>
      <c r="AC112">
        <f t="shared" si="12"/>
        <v>0</v>
      </c>
      <c r="AD112">
        <f t="shared" si="12"/>
        <v>2.4888823424253919E-6</v>
      </c>
      <c r="AE112">
        <f t="shared" si="12"/>
        <v>6.0927332730108514E-6</v>
      </c>
      <c r="AF112">
        <f t="shared" si="12"/>
        <v>1.025113327003399E-6</v>
      </c>
      <c r="AG112">
        <f t="shared" si="12"/>
        <v>0</v>
      </c>
      <c r="AH112">
        <f t="shared" si="12"/>
        <v>5.809977047849436E-5</v>
      </c>
      <c r="AI112">
        <f t="shared" si="12"/>
        <v>2.5927382604406338E-6</v>
      </c>
      <c r="AJ112">
        <f t="shared" si="12"/>
        <v>1.2411938062327791E-4</v>
      </c>
      <c r="AK112">
        <f t="shared" si="12"/>
        <v>0</v>
      </c>
      <c r="AL112">
        <f t="shared" si="12"/>
        <v>1.574614593760639E-6</v>
      </c>
      <c r="AM112">
        <f t="shared" si="12"/>
        <v>0.4766913280957773</v>
      </c>
      <c r="AN112">
        <f t="shared" si="12"/>
        <v>0</v>
      </c>
      <c r="AO112">
        <f t="shared" si="12"/>
        <v>217.3694667139346</v>
      </c>
      <c r="AP112">
        <f t="shared" si="13"/>
        <v>0</v>
      </c>
      <c r="AQ112">
        <f t="shared" si="13"/>
        <v>0</v>
      </c>
      <c r="AR112">
        <f t="shared" si="13"/>
        <v>0</v>
      </c>
      <c r="AS112">
        <f t="shared" si="13"/>
        <v>0</v>
      </c>
      <c r="AT112">
        <f t="shared" si="13"/>
        <v>253.2562646708526</v>
      </c>
      <c r="AU112">
        <f t="shared" si="13"/>
        <v>0</v>
      </c>
      <c r="AW112">
        <f t="shared" si="6"/>
        <v>3.083920254485313E-8</v>
      </c>
    </row>
    <row r="113" spans="1:49" x14ac:dyDescent="0.25">
      <c r="A113" s="146"/>
      <c r="B113" s="1" t="s">
        <v>37</v>
      </c>
      <c r="C113" s="1">
        <v>35</v>
      </c>
      <c r="D113" s="1" t="s">
        <v>74</v>
      </c>
      <c r="E113">
        <f t="shared" si="12"/>
        <v>48.866612433334772</v>
      </c>
      <c r="F113">
        <f t="shared" si="12"/>
        <v>386.38147006674677</v>
      </c>
      <c r="G113">
        <f t="shared" si="12"/>
        <v>337.18936610371776</v>
      </c>
      <c r="H113">
        <f t="shared" si="12"/>
        <v>39.219232327208069</v>
      </c>
      <c r="I113">
        <f t="shared" si="12"/>
        <v>365.62140742637212</v>
      </c>
      <c r="J113">
        <f t="shared" si="12"/>
        <v>401.1200800486443</v>
      </c>
      <c r="K113">
        <f t="shared" si="12"/>
        <v>1.4826353575180515</v>
      </c>
      <c r="L113">
        <f t="shared" si="12"/>
        <v>27.680489224352396</v>
      </c>
      <c r="M113">
        <f t="shared" si="12"/>
        <v>588.15249054964909</v>
      </c>
      <c r="N113">
        <f t="shared" si="12"/>
        <v>2874.0639699188332</v>
      </c>
      <c r="O113">
        <f t="shared" si="12"/>
        <v>625.10087175274657</v>
      </c>
      <c r="P113">
        <f t="shared" si="12"/>
        <v>1902.0539195928998</v>
      </c>
      <c r="Q113">
        <f t="shared" si="12"/>
        <v>757.05900011619724</v>
      </c>
      <c r="R113">
        <f t="shared" si="12"/>
        <v>47.506909018428637</v>
      </c>
      <c r="S113">
        <f t="shared" si="12"/>
        <v>0</v>
      </c>
      <c r="T113">
        <f t="shared" si="12"/>
        <v>16.636363984660672</v>
      </c>
      <c r="U113">
        <f t="shared" si="12"/>
        <v>32.76554819014904</v>
      </c>
      <c r="V113">
        <f t="shared" si="12"/>
        <v>53.073013897410085</v>
      </c>
      <c r="W113">
        <f t="shared" si="12"/>
        <v>4263.9052459263312</v>
      </c>
      <c r="X113">
        <f t="shared" si="12"/>
        <v>1933.0742990335325</v>
      </c>
      <c r="Y113">
        <f t="shared" si="12"/>
        <v>0.57163180280393777</v>
      </c>
      <c r="Z113">
        <f t="shared" si="12"/>
        <v>521.61940990440974</v>
      </c>
      <c r="AA113">
        <f t="shared" si="12"/>
        <v>0.42050221767943818</v>
      </c>
      <c r="AB113">
        <f t="shared" si="12"/>
        <v>92.817766545935996</v>
      </c>
      <c r="AC113">
        <f t="shared" si="12"/>
        <v>5.0838121588083283E-2</v>
      </c>
      <c r="AD113">
        <f t="shared" si="12"/>
        <v>0.32677288235763613</v>
      </c>
      <c r="AE113">
        <f t="shared" si="12"/>
        <v>0.9702545165312888</v>
      </c>
      <c r="AF113">
        <f t="shared" si="12"/>
        <v>0.2999228262440336</v>
      </c>
      <c r="AG113">
        <f t="shared" si="12"/>
        <v>6.8020924209591502E-4</v>
      </c>
      <c r="AH113">
        <f t="shared" si="12"/>
        <v>4.0414834073876227</v>
      </c>
      <c r="AI113">
        <f t="shared" si="12"/>
        <v>0.10827692045814198</v>
      </c>
      <c r="AJ113">
        <f t="shared" si="12"/>
        <v>94.087601493657161</v>
      </c>
      <c r="AK113">
        <f t="shared" si="12"/>
        <v>0</v>
      </c>
      <c r="AL113">
        <f t="shared" si="12"/>
        <v>0.55902961665432349</v>
      </c>
      <c r="AM113">
        <f t="shared" si="12"/>
        <v>1173.9467008403067</v>
      </c>
      <c r="AN113">
        <f t="shared" si="12"/>
        <v>0</v>
      </c>
      <c r="AO113">
        <f t="shared" si="12"/>
        <v>1.2530036387098882</v>
      </c>
      <c r="AP113">
        <f t="shared" si="13"/>
        <v>5658.5283254504548</v>
      </c>
      <c r="AQ113">
        <f t="shared" si="13"/>
        <v>0</v>
      </c>
      <c r="AR113">
        <f t="shared" si="13"/>
        <v>362.0612099794597</v>
      </c>
      <c r="AS113">
        <f t="shared" si="13"/>
        <v>440.10806292731792</v>
      </c>
      <c r="AT113">
        <f t="shared" si="13"/>
        <v>22658.54956548761</v>
      </c>
      <c r="AU113">
        <f t="shared" si="13"/>
        <v>394.17483278232072</v>
      </c>
      <c r="AW113">
        <f t="shared" si="6"/>
        <v>7.4221579130708405E-4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3"/>
        <v>0</v>
      </c>
      <c r="AQ114">
        <f t="shared" si="13"/>
        <v>0</v>
      </c>
      <c r="AR114">
        <f t="shared" si="13"/>
        <v>0</v>
      </c>
      <c r="AS114">
        <f t="shared" si="13"/>
        <v>0</v>
      </c>
      <c r="AT114">
        <f t="shared" si="13"/>
        <v>0</v>
      </c>
      <c r="AU114">
        <f t="shared" si="13"/>
        <v>0</v>
      </c>
      <c r="AW114">
        <f t="shared" si="6"/>
        <v>0</v>
      </c>
    </row>
    <row r="115" spans="1:49" x14ac:dyDescent="0.25">
      <c r="A115" s="146"/>
      <c r="B115" s="1" t="s">
        <v>39</v>
      </c>
      <c r="C115" s="1">
        <v>37</v>
      </c>
      <c r="D115" s="1" t="s">
        <v>76</v>
      </c>
      <c r="E115">
        <f t="shared" si="12"/>
        <v>0.71859752871905114</v>
      </c>
      <c r="F115">
        <f t="shared" si="12"/>
        <v>0</v>
      </c>
      <c r="G115">
        <f t="shared" si="12"/>
        <v>0</v>
      </c>
      <c r="H115">
        <f t="shared" si="12"/>
        <v>0</v>
      </c>
      <c r="I115">
        <f t="shared" si="12"/>
        <v>0</v>
      </c>
      <c r="J115">
        <f t="shared" si="12"/>
        <v>7.4083938847257071</v>
      </c>
      <c r="K115">
        <f t="shared" si="12"/>
        <v>3.2714539491923402E-4</v>
      </c>
      <c r="L115">
        <f t="shared" si="12"/>
        <v>0.60734640617886593</v>
      </c>
      <c r="M115">
        <f t="shared" si="12"/>
        <v>7.3665797745163632E-3</v>
      </c>
      <c r="N115">
        <f t="shared" si="12"/>
        <v>0</v>
      </c>
      <c r="O115">
        <f t="shared" si="12"/>
        <v>0</v>
      </c>
      <c r="P115">
        <f t="shared" si="12"/>
        <v>2.5257085560418302</v>
      </c>
      <c r="Q115">
        <f t="shared" si="12"/>
        <v>1.9354599766389979</v>
      </c>
      <c r="R115">
        <f t="shared" si="12"/>
        <v>0</v>
      </c>
      <c r="S115">
        <f t="shared" si="12"/>
        <v>0</v>
      </c>
      <c r="T115">
        <f t="shared" si="12"/>
        <v>214.06262874922751</v>
      </c>
      <c r="U115">
        <f t="shared" si="12"/>
        <v>0</v>
      </c>
      <c r="V115">
        <f t="shared" si="12"/>
        <v>0</v>
      </c>
      <c r="W115">
        <f t="shared" si="12"/>
        <v>3665.9783150043381</v>
      </c>
      <c r="X115">
        <f t="shared" si="12"/>
        <v>1944.5770965259651</v>
      </c>
      <c r="Y115">
        <f t="shared" si="12"/>
        <v>0</v>
      </c>
      <c r="Z115">
        <f t="shared" si="12"/>
        <v>8.7512095288040084E-4</v>
      </c>
      <c r="AA115">
        <f t="shared" si="12"/>
        <v>8.0548700172571681E-4</v>
      </c>
      <c r="AB115">
        <f t="shared" si="12"/>
        <v>5384.789393991703</v>
      </c>
      <c r="AC115">
        <f t="shared" si="12"/>
        <v>3.6276169924628399E-4</v>
      </c>
      <c r="AD115">
        <f t="shared" si="12"/>
        <v>1.238128306436834E-3</v>
      </c>
      <c r="AE115">
        <f t="shared" si="12"/>
        <v>3.0364966758648021E-3</v>
      </c>
      <c r="AF115">
        <f t="shared" si="12"/>
        <v>5.0461789667855157E-4</v>
      </c>
      <c r="AG115">
        <f t="shared" si="12"/>
        <v>2.3336186421378382E-6</v>
      </c>
      <c r="AH115">
        <f t="shared" si="12"/>
        <v>2.904964721578137E-2</v>
      </c>
      <c r="AI115">
        <f t="shared" si="12"/>
        <v>1.3185060992728489E-3</v>
      </c>
      <c r="AJ115">
        <f t="shared" si="12"/>
        <v>6.1221144315637688E-2</v>
      </c>
      <c r="AK115">
        <f t="shared" si="12"/>
        <v>0</v>
      </c>
      <c r="AL115">
        <f t="shared" si="12"/>
        <v>7.7905149441743506E-4</v>
      </c>
      <c r="AM115">
        <f t="shared" si="12"/>
        <v>169.48081605445569</v>
      </c>
      <c r="AN115">
        <f t="shared" si="12"/>
        <v>0</v>
      </c>
      <c r="AO115">
        <f t="shared" si="12"/>
        <v>1.1919053898845639E-3</v>
      </c>
      <c r="AP115">
        <f t="shared" si="13"/>
        <v>0</v>
      </c>
      <c r="AQ115">
        <f t="shared" si="13"/>
        <v>0</v>
      </c>
      <c r="AR115">
        <f t="shared" si="13"/>
        <v>0</v>
      </c>
      <c r="AS115">
        <f t="shared" si="13"/>
        <v>0</v>
      </c>
      <c r="AT115">
        <f t="shared" si="13"/>
        <v>11392.19183560383</v>
      </c>
      <c r="AU115">
        <f t="shared" si="13"/>
        <v>0</v>
      </c>
      <c r="AW115">
        <f t="shared" si="6"/>
        <v>1.5465589246843161E-5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127">
        <f>E11+E12*(1+Chocs_Run3_250417!$I$414)</f>
        <v>619.37694405522973</v>
      </c>
      <c r="F119" s="67">
        <f>F11*(1+Chocs_Run3_250417!$I$332)+F12*(1+Chocs_Run3_250417!$I$414)</f>
        <v>288.55298434423082</v>
      </c>
      <c r="G119" s="67">
        <f>G11*(1+Chocs_Run3_250417!$I$332)+G12*(1+Chocs_Run3_250417!$I$414)</f>
        <v>56.607702020769004</v>
      </c>
      <c r="H119" s="67">
        <f>H11*(1+Chocs_Run3_250417!$I$332)+H12*(1+Chocs_Run3_250417!$I$414)</f>
        <v>17.508896330399821</v>
      </c>
      <c r="I119" s="67">
        <f>I11*(1+Chocs_Run3_250417!$I$332)+I12*(1+Chocs_Run3_250417!$I$414)</f>
        <v>32.426281837858483</v>
      </c>
      <c r="J119" s="67">
        <f>J11*(1+Chocs_Run3_250417!$I$332)+J12*(1+Chocs_Run3_250417!$I$414)</f>
        <v>65.356765153687462</v>
      </c>
      <c r="K119" s="67">
        <f>K11*(1+Chocs_Run3_250417!$I$332)+K12*(1+Chocs_Run3_250417!$I$414)</f>
        <v>1.4719325219110682</v>
      </c>
      <c r="L119" s="67">
        <f>L11*(1+Chocs_Run3_250417!$I$332)+L12*(1+Chocs_Run3_250417!$I$414)</f>
        <v>287.58340745050998</v>
      </c>
      <c r="M119" s="67">
        <f>M11*(1+Chocs_Run3_250417!$I$332)+M12*(1+Chocs_Run3_250417!$I$414)</f>
        <v>1272.5854129208456</v>
      </c>
      <c r="N119" s="67">
        <f>N11*(1+Chocs_Run3_250417!$I$332)+N12*(1+Chocs_Run3_250417!$I$414)</f>
        <v>27.739527403999059</v>
      </c>
      <c r="O119" s="67">
        <f>O11*(1+Chocs_Run3_250417!$I$332)+O12*(1+Chocs_Run3_250417!$I$414)</f>
        <v>55.884747817179012</v>
      </c>
      <c r="P119" s="67">
        <f>P11*(1+Chocs_Run3_250417!$I$332)+P12*(1+Chocs_Run3_250417!$I$414)</f>
        <v>339.60260570298112</v>
      </c>
      <c r="Q119" s="67">
        <f>Q11*(1+Chocs_Run3_250417!$I$332)+Q12*(1+Chocs_Run3_250417!$I$414)</f>
        <v>395.31847659357322</v>
      </c>
      <c r="R119" s="67">
        <f>R11*(1+Chocs_Run3_250417!$I$332)+R12*(1+Chocs_Run3_250417!$I$414)</f>
        <v>1.6018518204785921</v>
      </c>
      <c r="S119" s="67">
        <f>S11*(1+Chocs_Run3_250417!$I$332)+S12*(1+Chocs_Run3_250417!$I$414)</f>
        <v>0</v>
      </c>
      <c r="T119" s="67">
        <f>T11*(1+Chocs_Run3_250417!$I$332)+T12*(1+Chocs_Run3_250417!$I$414)</f>
        <v>1.0335546252474759</v>
      </c>
      <c r="U119" s="67">
        <f>U11*(1+Chocs_Run3_250417!$I$332)+U12*(1+Chocs_Run3_250417!$I$414)</f>
        <v>1.8656956794451709</v>
      </c>
      <c r="V119" s="67">
        <f>V11*(1+Chocs_Run3_250417!$I$332)+V12*(1+Chocs_Run3_250417!$I$414)</f>
        <v>9.9749096419091057</v>
      </c>
      <c r="W119" s="67">
        <f>W11*(1+Chocs_Run3_250417!$I$332)+W12*(1+Chocs_Run3_250417!$I$414)</f>
        <v>499.83477534286402</v>
      </c>
      <c r="X119" s="67">
        <f>X11*(1+Chocs_Run3_250417!$I$332)+X12*(1+Chocs_Run3_250417!$I$414)</f>
        <v>1284.531234717195</v>
      </c>
      <c r="Y119" s="67">
        <f>Y11*(1+Chocs_Run3_250417!$I$332)+Y12*(1+Chocs_Run3_250417!$I$414)</f>
        <v>9.3969624818209224E-2</v>
      </c>
      <c r="Z119" s="67">
        <f>Z11*(1+Chocs_Run3_250417!$I$332)+Z12*(1+Chocs_Run3_250417!$I$414)</f>
        <v>4.8035076079454768</v>
      </c>
      <c r="AA119" s="67">
        <f>AA11*(1+Chocs_Run3_250417!$I$332)+AA12*(1+Chocs_Run3_250417!$I$414)</f>
        <v>4.4681172908155951</v>
      </c>
      <c r="AB119" s="67">
        <f>AB11*(1+Chocs_Run3_250417!$I$332)+AB12*(1+Chocs_Run3_250417!$I$414)</f>
        <v>50.877190778993338</v>
      </c>
      <c r="AC119" s="67">
        <f>AC11*(1+Chocs_Run3_250417!$I$332)+AC12*(1+Chocs_Run3_250417!$I$414)</f>
        <v>0.45136860883335622</v>
      </c>
      <c r="AD119" s="67">
        <f>AD11*(1+Chocs_Run3_250417!$I$332)+AD12*(1+Chocs_Run3_250417!$I$414)</f>
        <v>2.9396598499597766</v>
      </c>
      <c r="AE119" s="67">
        <f>AE11*(1+Chocs_Run3_250417!$I$332)+AE12*(1+Chocs_Run3_250417!$I$414)</f>
        <v>5.8638627455924714</v>
      </c>
      <c r="AF119" s="67">
        <f>AF11*(1+Chocs_Run3_250417!$I$332)+AF12*(1+Chocs_Run3_250417!$I$414)</f>
        <v>0.34029167988719466</v>
      </c>
      <c r="AG119" s="67">
        <f>AG11*(1+Chocs_Run3_250417!$I$332)+AG12*(1+Chocs_Run3_250417!$I$414)</f>
        <v>5.945235071182156E-4</v>
      </c>
      <c r="AH119" s="67">
        <f>AH11*(1+Chocs_Run3_250417!$I$332)+AH12*(1+Chocs_Run3_250417!$I$414)</f>
        <v>11.183094803165062</v>
      </c>
      <c r="AI119" s="67">
        <f>AI11*(1+Chocs_Run3_250417!$I$332)+AI12*(1+Chocs_Run3_250417!$I$414)</f>
        <v>0.55602831324900592</v>
      </c>
      <c r="AJ119" s="67">
        <f>AJ11*(1+Chocs_Run3_250417!$I$332)+AJ12*(1+Chocs_Run3_250417!$I$414)</f>
        <v>530.45664493764787</v>
      </c>
      <c r="AK119" s="67">
        <f>AK11*(1+Chocs_Run3_250417!$I$332)+AK12*(1+Chocs_Run3_250417!$I$414)</f>
        <v>0</v>
      </c>
      <c r="AL119" s="67">
        <f>AL11*(1+Chocs_Run3_250417!$I$332)+AL12*(1+Chocs_Run3_250417!$I$414)</f>
        <v>3.4156741328357292</v>
      </c>
      <c r="AM119" s="67">
        <f>AM11*(1+Chocs_Run3_250417!$I$332)+AM12*(1+Chocs_Run3_250417!$I$414)</f>
        <v>50.507751253886561</v>
      </c>
      <c r="AN119" s="67">
        <f>AN11*(1+Chocs_Run3_250417!$I$332)+AN12*(1+Chocs_Run3_250417!$I$414)</f>
        <v>0</v>
      </c>
      <c r="AO119" s="67">
        <f>AO11*(1+Chocs_Run3_250417!$I$332)+AO12*(1+Chocs_Run3_250417!$I$414)</f>
        <v>9.6006952044843015</v>
      </c>
      <c r="AQ119" s="76">
        <f>SUM(E119:AO119)+SUM(AP127:AS127)</f>
        <v>39291.975357345247</v>
      </c>
      <c r="AR119" s="76">
        <f>SUM(E11:AS12)</f>
        <v>39932.198947934106</v>
      </c>
    </row>
    <row r="120" spans="1:49" x14ac:dyDescent="0.25">
      <c r="C120" t="s">
        <v>97</v>
      </c>
      <c r="D120" t="s">
        <v>96</v>
      </c>
      <c r="E120" s="127">
        <f>E48+E49*(1+Chocs_Run3_250417!$I$414)</f>
        <v>1390.1201061757815</v>
      </c>
      <c r="F120" s="67">
        <f>F48*(1+Chocs_Run3_250417!$I$332)+F49*(1+Chocs_Run3_250417!$I$414)</f>
        <v>644.57688427267033</v>
      </c>
      <c r="G120" s="67">
        <f>G48*(1+Chocs_Run3_250417!$I$332)+G49*(1+Chocs_Run3_250417!$I$414)</f>
        <v>232.2391697481554</v>
      </c>
      <c r="H120" s="67">
        <f>H48*(1+Chocs_Run3_250417!$I$332)+H49*(1+Chocs_Run3_250417!$I$414)</f>
        <v>79.502040038693977</v>
      </c>
      <c r="I120" s="67">
        <f>I48*(1+Chocs_Run3_250417!$I$332)+I49*(1+Chocs_Run3_250417!$I$414)</f>
        <v>55.571298835378634</v>
      </c>
      <c r="J120" s="67">
        <f>J48*(1+Chocs_Run3_250417!$I$332)+J49*(1+Chocs_Run3_250417!$I$414)</f>
        <v>342.78026902751168</v>
      </c>
      <c r="K120" s="67">
        <f>K48*(1+Chocs_Run3_250417!$I$332)+K49*(1+Chocs_Run3_250417!$I$414)</f>
        <v>6.4765248447748567</v>
      </c>
      <c r="L120" s="67">
        <f>L48*(1+Chocs_Run3_250417!$I$332)+L49*(1+Chocs_Run3_250417!$I$414)</f>
        <v>896.17073687167476</v>
      </c>
      <c r="M120" s="67">
        <f>M48*(1+Chocs_Run3_250417!$I$332)+M49*(1+Chocs_Run3_250417!$I$414)</f>
        <v>4298.499955268222</v>
      </c>
      <c r="N120" s="67">
        <f>N48*(1+Chocs_Run3_250417!$I$332)+N49*(1+Chocs_Run3_250417!$I$414)</f>
        <v>35.322116669388002</v>
      </c>
      <c r="O120" s="67">
        <f>O48*(1+Chocs_Run3_250417!$I$332)+O49*(1+Chocs_Run3_250417!$I$414)</f>
        <v>117.39993713579456</v>
      </c>
      <c r="P120" s="67">
        <f>P48*(1+Chocs_Run3_250417!$I$332)+P49*(1+Chocs_Run3_250417!$I$414)</f>
        <v>1428.2812435163032</v>
      </c>
      <c r="Q120" s="67">
        <f>Q48*(1+Chocs_Run3_250417!$I$332)+Q49*(1+Chocs_Run3_250417!$I$414)</f>
        <v>975.54226318615918</v>
      </c>
      <c r="R120" s="67">
        <f>R48*(1+Chocs_Run3_250417!$I$332)+R49*(1+Chocs_Run3_250417!$I$414)</f>
        <v>6.0908690348936698</v>
      </c>
      <c r="S120" s="67">
        <f>S48*(1+Chocs_Run3_250417!$I$332)+S49*(1+Chocs_Run3_250417!$I$414)</f>
        <v>0</v>
      </c>
      <c r="T120" s="67">
        <f>T48*(1+Chocs_Run3_250417!$I$332)+T49*(1+Chocs_Run3_250417!$I$414)</f>
        <v>3.4842352201305267</v>
      </c>
      <c r="U120" s="67">
        <f>U48*(1+Chocs_Run3_250417!$I$332)+U49*(1+Chocs_Run3_250417!$I$414)</f>
        <v>3.6236165825643925</v>
      </c>
      <c r="V120" s="67">
        <f>V48*(1+Chocs_Run3_250417!$I$332)+V49*(1+Chocs_Run3_250417!$I$414)</f>
        <v>2.0551161058142839</v>
      </c>
      <c r="W120" s="67">
        <f>W48*(1+Chocs_Run3_250417!$I$332)+W49*(1+Chocs_Run3_250417!$I$414)</f>
        <v>1087.7666104722259</v>
      </c>
      <c r="X120" s="67">
        <f>X48*(1+Chocs_Run3_250417!$I$332)+X49*(1+Chocs_Run3_250417!$I$414)</f>
        <v>1831.1667841339306</v>
      </c>
      <c r="Y120" s="67">
        <f>Y48*(1+Chocs_Run3_250417!$I$332)+Y49*(1+Chocs_Run3_250417!$I$414)</f>
        <v>2.1655392997263494</v>
      </c>
      <c r="Z120" s="67">
        <f>Z48*(1+Chocs_Run3_250417!$I$332)+Z49*(1+Chocs_Run3_250417!$I$414)</f>
        <v>41.022744995531006</v>
      </c>
      <c r="AA120" s="67">
        <f>AA48*(1+Chocs_Run3_250417!$I$332)+AA49*(1+Chocs_Run3_250417!$I$414)</f>
        <v>13.92646159276422</v>
      </c>
      <c r="AB120" s="67">
        <f>AB48*(1+Chocs_Run3_250417!$I$332)+AB49*(1+Chocs_Run3_250417!$I$414)</f>
        <v>238.58706047236194</v>
      </c>
      <c r="AC120" s="67">
        <f>AC48*(1+Chocs_Run3_250417!$I$332)+AC49*(1+Chocs_Run3_250417!$I$414)</f>
        <v>2.9094806802448079</v>
      </c>
      <c r="AD120" s="67">
        <f>AD48*(1+Chocs_Run3_250417!$I$332)+AD49*(1+Chocs_Run3_250417!$I$414)</f>
        <v>4.303316272458753</v>
      </c>
      <c r="AE120" s="67">
        <f>AE48*(1+Chocs_Run3_250417!$I$332)+AE49*(1+Chocs_Run3_250417!$I$414)</f>
        <v>0.65648084216362845</v>
      </c>
      <c r="AF120" s="67">
        <f>AF48*(1+Chocs_Run3_250417!$I$332)+AF49*(1+Chocs_Run3_250417!$I$414)</f>
        <v>1.6320027495814573</v>
      </c>
      <c r="AG120" s="67">
        <f>AG48*(1+Chocs_Run3_250417!$I$332)+AG49*(1+Chocs_Run3_250417!$I$414)</f>
        <v>3.8943357697353615E-3</v>
      </c>
      <c r="AH120" s="67">
        <f>AH48*(1+Chocs_Run3_250417!$I$332)+AH49*(1+Chocs_Run3_250417!$I$414)</f>
        <v>45.347082825239404</v>
      </c>
      <c r="AI120" s="67">
        <f>AI48*(1+Chocs_Run3_250417!$I$332)+AI49*(1+Chocs_Run3_250417!$I$414)</f>
        <v>3.5162105086569695</v>
      </c>
      <c r="AJ120" s="67">
        <f>AJ48*(1+Chocs_Run3_250417!$I$332)+AJ49*(1+Chocs_Run3_250417!$I$414)</f>
        <v>2442.0820120361277</v>
      </c>
      <c r="AK120" s="67">
        <f>AK48*(1+Chocs_Run3_250417!$I$332)+AK49*(1+Chocs_Run3_250417!$I$414)</f>
        <v>0</v>
      </c>
      <c r="AL120" s="67">
        <f>AL48*(1+Chocs_Run3_250417!$I$332)+AL49*(1+Chocs_Run3_250417!$I$414)</f>
        <v>15.724631651618466</v>
      </c>
      <c r="AM120" s="67">
        <f>AM48*(1+Chocs_Run3_250417!$I$332)+AM49*(1+Chocs_Run3_250417!$I$414)</f>
        <v>51.505636274744333</v>
      </c>
      <c r="AN120" s="67">
        <f>AN48*(1+Chocs_Run3_250417!$I$332)+AN49*(1+Chocs_Run3_250417!$I$414)</f>
        <v>0</v>
      </c>
      <c r="AO120" s="67">
        <f>AO48*(1+Chocs_Run3_250417!$I$332)+AO49*(1+Chocs_Run3_250417!$I$414)</f>
        <v>35.0383629995099</v>
      </c>
      <c r="AQ120" s="76">
        <f t="shared" ref="AQ120:AQ121" si="14">SUM(E120:AO120)+SUM(AP128:AS128)</f>
        <v>21762.056790033545</v>
      </c>
      <c r="AR120" s="76">
        <f>SUM(E48:AS49)</f>
        <v>23530.617605808926</v>
      </c>
    </row>
    <row r="121" spans="1:49" x14ac:dyDescent="0.25">
      <c r="C121" t="s">
        <v>98</v>
      </c>
      <c r="D121" t="s">
        <v>96</v>
      </c>
      <c r="E121" s="67">
        <f>SUM(E119:E120)</f>
        <v>2009.4970502310111</v>
      </c>
      <c r="F121" s="67">
        <f t="shared" ref="F121:AO121" si="15">SUM(F119:F120)</f>
        <v>933.12986861690115</v>
      </c>
      <c r="G121" s="67">
        <f t="shared" si="15"/>
        <v>288.84687176892442</v>
      </c>
      <c r="H121" s="67">
        <f t="shared" si="15"/>
        <v>97.010936369093798</v>
      </c>
      <c r="I121" s="67">
        <f t="shared" si="15"/>
        <v>87.99758067323711</v>
      </c>
      <c r="J121" s="67">
        <f t="shared" si="15"/>
        <v>408.13703418119917</v>
      </c>
      <c r="K121" s="69">
        <f t="shared" si="15"/>
        <v>7.9484573666859246</v>
      </c>
      <c r="L121" s="69">
        <f t="shared" si="15"/>
        <v>1183.7541443221849</v>
      </c>
      <c r="M121" s="67">
        <f t="shared" si="15"/>
        <v>5571.0853681890676</v>
      </c>
      <c r="N121" s="67">
        <f t="shared" si="15"/>
        <v>63.061644073387058</v>
      </c>
      <c r="O121" s="67">
        <f t="shared" si="15"/>
        <v>173.28468495297358</v>
      </c>
      <c r="P121" s="67">
        <f t="shared" si="15"/>
        <v>1767.8838492192845</v>
      </c>
      <c r="Q121" s="67">
        <f t="shared" si="15"/>
        <v>1370.8607397797323</v>
      </c>
      <c r="R121" s="67">
        <f t="shared" si="15"/>
        <v>7.6927208553722615</v>
      </c>
      <c r="S121" s="67">
        <f t="shared" si="15"/>
        <v>0</v>
      </c>
      <c r="T121" s="67">
        <f t="shared" si="15"/>
        <v>4.5177898453780028</v>
      </c>
      <c r="U121" s="67">
        <f t="shared" si="15"/>
        <v>5.4893122620095633</v>
      </c>
      <c r="V121" s="67">
        <f t="shared" si="15"/>
        <v>12.030025747723389</v>
      </c>
      <c r="W121" s="67">
        <f t="shared" si="15"/>
        <v>1587.60138581509</v>
      </c>
      <c r="X121" s="67">
        <f t="shared" si="15"/>
        <v>3115.6980188511257</v>
      </c>
      <c r="Y121" s="67">
        <f t="shared" si="15"/>
        <v>2.2595089245445585</v>
      </c>
      <c r="Z121" s="67">
        <f t="shared" si="15"/>
        <v>45.826252603476483</v>
      </c>
      <c r="AA121" s="67">
        <f t="shared" si="15"/>
        <v>18.394578883579815</v>
      </c>
      <c r="AB121" s="67">
        <f t="shared" si="15"/>
        <v>289.46425125135528</v>
      </c>
      <c r="AC121" s="67">
        <f t="shared" si="15"/>
        <v>3.360849289078164</v>
      </c>
      <c r="AD121" s="67">
        <f t="shared" si="15"/>
        <v>7.2429761224185292</v>
      </c>
      <c r="AE121" s="67">
        <f t="shared" si="15"/>
        <v>6.5203435877561002</v>
      </c>
      <c r="AF121" s="67">
        <f t="shared" si="15"/>
        <v>1.972294429468652</v>
      </c>
      <c r="AG121" s="67">
        <f t="shared" si="15"/>
        <v>4.4888592768535769E-3</v>
      </c>
      <c r="AH121" s="67">
        <f t="shared" si="15"/>
        <v>56.530177628404466</v>
      </c>
      <c r="AI121" s="67">
        <f t="shared" si="15"/>
        <v>4.0722388219059757</v>
      </c>
      <c r="AJ121" s="67">
        <f t="shared" si="15"/>
        <v>2972.5386569737757</v>
      </c>
      <c r="AK121" s="67">
        <f t="shared" si="15"/>
        <v>0</v>
      </c>
      <c r="AL121" s="67">
        <f t="shared" si="15"/>
        <v>19.140305784454196</v>
      </c>
      <c r="AM121" s="67">
        <f t="shared" si="15"/>
        <v>102.01338752863089</v>
      </c>
      <c r="AN121" s="67">
        <f t="shared" si="15"/>
        <v>0</v>
      </c>
      <c r="AO121" s="67">
        <f t="shared" si="15"/>
        <v>44.639058203994203</v>
      </c>
      <c r="AQ121" s="76">
        <f t="shared" si="14"/>
        <v>61054.032147378799</v>
      </c>
      <c r="AR121" s="76">
        <f>AR119+AR120</f>
        <v>63462.816553743032</v>
      </c>
    </row>
    <row r="122" spans="1:49" x14ac:dyDescent="0.25">
      <c r="A122" s="65"/>
      <c r="D122" s="63" t="s">
        <v>90</v>
      </c>
      <c r="E122" s="68">
        <f t="array" ref="E122:AO122">TRANSPOSE(AT5:AT41)</f>
        <v>89865.690585204575</v>
      </c>
      <c r="F122" s="68">
        <v>181869.41432847679</v>
      </c>
      <c r="G122" s="68">
        <v>101976.03783627599</v>
      </c>
      <c r="H122" s="68">
        <v>5706.0206649166721</v>
      </c>
      <c r="I122" s="68">
        <v>26172.50370190488</v>
      </c>
      <c r="J122" s="68">
        <v>62143.358491939172</v>
      </c>
      <c r="K122" s="70">
        <v>547.65695954660987</v>
      </c>
      <c r="L122" s="70">
        <v>39384.541988387493</v>
      </c>
      <c r="M122" s="68">
        <v>102267.669500617</v>
      </c>
      <c r="N122" s="68">
        <v>25824.843157283391</v>
      </c>
      <c r="O122" s="68">
        <v>14609.91940167724</v>
      </c>
      <c r="P122" s="68">
        <v>408702.0417916291</v>
      </c>
      <c r="Q122" s="68">
        <v>335973.96334252361</v>
      </c>
      <c r="R122" s="68">
        <v>45268.718230046608</v>
      </c>
      <c r="S122" s="68">
        <v>0</v>
      </c>
      <c r="T122" s="68">
        <v>90161.335876044817</v>
      </c>
      <c r="U122" s="68">
        <v>14666.42960499445</v>
      </c>
      <c r="V122" s="68">
        <v>31860.43017765223</v>
      </c>
      <c r="W122" s="68">
        <v>1988836.153616149</v>
      </c>
      <c r="X122" s="68">
        <v>668428.08106917539</v>
      </c>
      <c r="Y122" s="68">
        <v>36.543527886283229</v>
      </c>
      <c r="Z122" s="68">
        <v>33557.441158403068</v>
      </c>
      <c r="AA122" s="68">
        <v>395.00447186382439</v>
      </c>
      <c r="AB122" s="68">
        <v>58086.152675639583</v>
      </c>
      <c r="AC122" s="68">
        <v>354.52768047947308</v>
      </c>
      <c r="AD122" s="68">
        <v>2376.547295361072</v>
      </c>
      <c r="AE122" s="68">
        <v>1833.8057634847339</v>
      </c>
      <c r="AF122" s="68">
        <v>466.7711907717233</v>
      </c>
      <c r="AG122" s="68">
        <v>35.676273566406337</v>
      </c>
      <c r="AH122" s="68">
        <v>3630.744613991124</v>
      </c>
      <c r="AI122" s="68">
        <v>605.07159413295369</v>
      </c>
      <c r="AJ122" s="68">
        <v>39919.424674537338</v>
      </c>
      <c r="AK122" s="68">
        <v>0</v>
      </c>
      <c r="AL122" s="68">
        <v>253.2562646708526</v>
      </c>
      <c r="AM122" s="68">
        <v>22658.54956548761</v>
      </c>
      <c r="AN122" s="68">
        <v>0</v>
      </c>
      <c r="AO122" s="68">
        <v>11392.19183560383</v>
      </c>
    </row>
    <row r="123" spans="1:49" x14ac:dyDescent="0.25">
      <c r="A123" s="65"/>
      <c r="D123" s="63" t="s">
        <v>91</v>
      </c>
      <c r="E123" s="68">
        <f t="array" ref="E123:AO123">TRANSPOSE(AU42:AU78)</f>
        <v>19426.55888017948</v>
      </c>
      <c r="F123" s="68">
        <v>49426.99561571097</v>
      </c>
      <c r="G123" s="68">
        <v>61604.041187667579</v>
      </c>
      <c r="H123" s="68">
        <v>2818.6828436206142</v>
      </c>
      <c r="I123" s="68">
        <v>5494.3219572922326</v>
      </c>
      <c r="J123" s="68">
        <v>13355.611293945491</v>
      </c>
      <c r="K123" s="70">
        <v>641.98138341304468</v>
      </c>
      <c r="L123" s="70">
        <v>22888.636222395879</v>
      </c>
      <c r="M123" s="68">
        <v>26451.926184742551</v>
      </c>
      <c r="N123" s="68">
        <v>10014.917045824681</v>
      </c>
      <c r="O123" s="68">
        <v>10923.370878653221</v>
      </c>
      <c r="P123" s="68">
        <v>216432.40924513849</v>
      </c>
      <c r="Q123" s="68">
        <v>5352.8017134718357</v>
      </c>
      <c r="R123" s="68">
        <v>3916.948946923947</v>
      </c>
      <c r="S123" s="68">
        <v>0</v>
      </c>
      <c r="T123" s="68">
        <v>19484.260608457909</v>
      </c>
      <c r="U123" s="68">
        <v>10653.04474827884</v>
      </c>
      <c r="V123" s="68">
        <v>13217.68009393383</v>
      </c>
      <c r="W123" s="68">
        <v>163328.09819191939</v>
      </c>
      <c r="X123" s="68">
        <v>5915.2825962797469</v>
      </c>
      <c r="Y123" s="68">
        <v>1103.334978953897</v>
      </c>
      <c r="Z123" s="68">
        <v>31286.33913051011</v>
      </c>
      <c r="AA123" s="68">
        <v>0</v>
      </c>
      <c r="AB123" s="68">
        <v>3.933040213298173</v>
      </c>
      <c r="AC123" s="68">
        <v>7.4667598743069963</v>
      </c>
      <c r="AD123" s="68">
        <v>74.067962577872777</v>
      </c>
      <c r="AE123" s="68">
        <v>14.25921089766535</v>
      </c>
      <c r="AF123" s="68">
        <v>0.95187805282124749</v>
      </c>
      <c r="AG123" s="68">
        <v>1.076468475643831E-2</v>
      </c>
      <c r="AH123" s="68">
        <v>4.7163925351692546</v>
      </c>
      <c r="AI123" s="68">
        <v>1.45796265299117</v>
      </c>
      <c r="AJ123" s="68">
        <v>7253.9164731352103</v>
      </c>
      <c r="AK123" s="68">
        <v>0</v>
      </c>
      <c r="AL123" s="68">
        <v>0</v>
      </c>
      <c r="AM123" s="68">
        <v>394.17483278232072</v>
      </c>
      <c r="AN123" s="68">
        <v>0</v>
      </c>
      <c r="AO123" s="68">
        <v>0</v>
      </c>
    </row>
    <row r="124" spans="1:49" x14ac:dyDescent="0.25">
      <c r="D124" t="s">
        <v>93</v>
      </c>
      <c r="E124" s="67">
        <f>SUM(E122:E123)</f>
        <v>109292.24946538405</v>
      </c>
      <c r="F124" s="67">
        <f t="shared" ref="F124:AO124" si="16">SUM(F122:F123)</f>
        <v>231296.40994418776</v>
      </c>
      <c r="G124" s="67">
        <f t="shared" si="16"/>
        <v>163580.07902394357</v>
      </c>
      <c r="H124" s="67">
        <f t="shared" si="16"/>
        <v>8524.7035085372863</v>
      </c>
      <c r="I124" s="67">
        <f t="shared" si="16"/>
        <v>31666.825659197111</v>
      </c>
      <c r="J124" s="67">
        <f t="shared" si="16"/>
        <v>75498.969785884663</v>
      </c>
      <c r="K124" s="67">
        <f>SUM(K122:K123)</f>
        <v>1189.6383429596544</v>
      </c>
      <c r="L124" s="67">
        <f>SUM(L122:L123)</f>
        <v>62273.178210783371</v>
      </c>
      <c r="M124" s="67">
        <f t="shared" si="16"/>
        <v>128719.59568535956</v>
      </c>
      <c r="N124" s="67">
        <f t="shared" si="16"/>
        <v>35839.760203108075</v>
      </c>
      <c r="O124" s="67">
        <f t="shared" si="16"/>
        <v>25533.290280330461</v>
      </c>
      <c r="P124" s="67">
        <f t="shared" si="16"/>
        <v>625134.45103676757</v>
      </c>
      <c r="Q124" s="67">
        <f t="shared" si="16"/>
        <v>341326.76505599543</v>
      </c>
      <c r="R124" s="67">
        <f t="shared" si="16"/>
        <v>49185.667176970557</v>
      </c>
      <c r="S124" s="67">
        <f t="shared" si="16"/>
        <v>0</v>
      </c>
      <c r="T124" s="67">
        <f t="shared" si="16"/>
        <v>109645.59648450272</v>
      </c>
      <c r="U124" s="67">
        <f t="shared" si="16"/>
        <v>25319.47435327329</v>
      </c>
      <c r="V124" s="67">
        <f t="shared" si="16"/>
        <v>45078.110271586062</v>
      </c>
      <c r="W124" s="67">
        <f t="shared" si="16"/>
        <v>2152164.2518080682</v>
      </c>
      <c r="X124" s="67">
        <f t="shared" si="16"/>
        <v>674343.36366545514</v>
      </c>
      <c r="Y124" s="67">
        <f t="shared" si="16"/>
        <v>1139.8785068401803</v>
      </c>
      <c r="Z124" s="67">
        <f t="shared" si="16"/>
        <v>64843.780288913178</v>
      </c>
      <c r="AA124" s="67">
        <f t="shared" si="16"/>
        <v>395.00447186382439</v>
      </c>
      <c r="AB124" s="67">
        <f t="shared" si="16"/>
        <v>58090.085715852882</v>
      </c>
      <c r="AC124" s="67">
        <f t="shared" si="16"/>
        <v>361.99444035378008</v>
      </c>
      <c r="AD124" s="67">
        <f t="shared" si="16"/>
        <v>2450.6152579389445</v>
      </c>
      <c r="AE124" s="67">
        <f t="shared" si="16"/>
        <v>1848.0649743823992</v>
      </c>
      <c r="AF124" s="67">
        <f t="shared" si="16"/>
        <v>467.72306882454455</v>
      </c>
      <c r="AG124" s="67">
        <f t="shared" si="16"/>
        <v>35.687038251162775</v>
      </c>
      <c r="AH124" s="67">
        <f t="shared" si="16"/>
        <v>3635.4610065262932</v>
      </c>
      <c r="AI124" s="67">
        <f t="shared" si="16"/>
        <v>606.52955678594481</v>
      </c>
      <c r="AJ124" s="67">
        <f t="shared" si="16"/>
        <v>47173.341147672545</v>
      </c>
      <c r="AK124" s="67">
        <f t="shared" si="16"/>
        <v>0</v>
      </c>
      <c r="AL124" s="67">
        <f t="shared" si="16"/>
        <v>253.2562646708526</v>
      </c>
      <c r="AM124" s="67">
        <f t="shared" si="16"/>
        <v>23052.724398269933</v>
      </c>
      <c r="AN124" s="67">
        <f t="shared" si="16"/>
        <v>0</v>
      </c>
      <c r="AO124" s="67">
        <f t="shared" si="16"/>
        <v>11392.19183560383</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6.8922515369531194E-3</v>
      </c>
      <c r="F127">
        <f t="shared" ref="F127:J129" si="17">IF(F$122=0,0,F119/F$122)</f>
        <v>1.5865943452320762E-3</v>
      </c>
      <c r="G127">
        <f t="shared" si="17"/>
        <v>5.5510787849645114E-4</v>
      </c>
      <c r="H127">
        <f t="shared" si="17"/>
        <v>3.0684950789002289E-3</v>
      </c>
      <c r="I127">
        <f t="shared" si="17"/>
        <v>1.2389445888395631E-3</v>
      </c>
      <c r="J127">
        <f t="shared" si="17"/>
        <v>1.0517095750813841E-3</v>
      </c>
      <c r="K127" s="66">
        <f>(K119+L119)/$AQ$119</f>
        <v>7.3565998487878266E-3</v>
      </c>
      <c r="L127" s="66">
        <f>K127</f>
        <v>7.3565998487878266E-3</v>
      </c>
      <c r="M127">
        <f t="shared" ref="M127:AO129" si="18">IF(M$122=0,0,M119/M$122)</f>
        <v>1.244367275733381E-2</v>
      </c>
      <c r="N127">
        <f t="shared" si="18"/>
        <v>1.0741411761943525E-3</v>
      </c>
      <c r="O127">
        <f t="shared" si="18"/>
        <v>3.8251236218841398E-3</v>
      </c>
      <c r="P127">
        <f t="shared" si="18"/>
        <v>8.3092955497423876E-4</v>
      </c>
      <c r="Q127">
        <f t="shared" si="18"/>
        <v>1.1766342625501257E-3</v>
      </c>
      <c r="R127">
        <f t="shared" si="18"/>
        <v>3.5385402615958775E-5</v>
      </c>
      <c r="S127">
        <f t="shared" si="18"/>
        <v>0</v>
      </c>
      <c r="T127">
        <f t="shared" si="18"/>
        <v>1.1463390767284355E-5</v>
      </c>
      <c r="U127">
        <f t="shared" si="18"/>
        <v>1.2720857970844069E-4</v>
      </c>
      <c r="V127">
        <f t="shared" si="18"/>
        <v>3.1308144887842027E-4</v>
      </c>
      <c r="W127">
        <f t="shared" si="18"/>
        <v>2.5132023793616814E-4</v>
      </c>
      <c r="X127">
        <f t="shared" si="18"/>
        <v>1.9217194356385206E-3</v>
      </c>
      <c r="Y127">
        <f t="shared" si="18"/>
        <v>2.5714437070943315E-3</v>
      </c>
      <c r="Z127">
        <f t="shared" si="18"/>
        <v>1.4314284528642131E-4</v>
      </c>
      <c r="AA127">
        <f t="shared" si="18"/>
        <v>1.1311561283680742E-2</v>
      </c>
      <c r="AB127">
        <f t="shared" si="18"/>
        <v>8.7589190255202471E-4</v>
      </c>
      <c r="AC127">
        <f t="shared" si="18"/>
        <v>1.2731547737624119E-3</v>
      </c>
      <c r="AD127">
        <f t="shared" si="18"/>
        <v>1.2369456546048457E-3</v>
      </c>
      <c r="AE127">
        <f t="shared" si="18"/>
        <v>3.1976465895981938E-3</v>
      </c>
      <c r="AF127">
        <f t="shared" si="18"/>
        <v>7.2903316788806697E-4</v>
      </c>
      <c r="AG127">
        <f t="shared" si="18"/>
        <v>1.6664394783597399E-5</v>
      </c>
      <c r="AH127">
        <f t="shared" si="18"/>
        <v>3.0801105536508552E-3</v>
      </c>
      <c r="AI127">
        <f t="shared" si="18"/>
        <v>9.1894631749450239E-4</v>
      </c>
      <c r="AJ127">
        <f t="shared" si="18"/>
        <v>1.3288183616433741E-2</v>
      </c>
      <c r="AK127">
        <f t="shared" si="18"/>
        <v>0</v>
      </c>
      <c r="AL127">
        <f t="shared" si="18"/>
        <v>1.3487027210461898E-2</v>
      </c>
      <c r="AM127">
        <f t="shared" si="18"/>
        <v>2.2290813941073036E-3</v>
      </c>
      <c r="AN127">
        <f t="shared" si="18"/>
        <v>0</v>
      </c>
      <c r="AO127">
        <f t="shared" si="18"/>
        <v>8.4274346350799736E-4</v>
      </c>
      <c r="AP127">
        <f t="shared" ref="AP127:AU127" si="19">SUM(AP11:AP12)</f>
        <v>6685.4455437661127</v>
      </c>
      <c r="AQ127">
        <f t="shared" si="19"/>
        <v>1850.4704029963607</v>
      </c>
      <c r="AR127">
        <f t="shared" si="19"/>
        <v>0</v>
      </c>
      <c r="AS127">
        <f t="shared" si="19"/>
        <v>24821.643253246846</v>
      </c>
      <c r="AT127">
        <f t="shared" si="19"/>
        <v>39932.198947934099</v>
      </c>
      <c r="AU127">
        <f t="shared" si="19"/>
        <v>0</v>
      </c>
    </row>
    <row r="128" spans="1:49" x14ac:dyDescent="0.25">
      <c r="C128" t="s">
        <v>97</v>
      </c>
      <c r="D128" t="s">
        <v>96</v>
      </c>
      <c r="E128">
        <f>IF(E$122=0,0,E120/E$122)</f>
        <v>1.5468863557641764E-2</v>
      </c>
      <c r="F128">
        <f t="shared" si="17"/>
        <v>3.544174190325875E-3</v>
      </c>
      <c r="G128">
        <f t="shared" si="17"/>
        <v>2.2773896169707903E-3</v>
      </c>
      <c r="H128">
        <f t="shared" si="17"/>
        <v>1.3933009483738872E-2</v>
      </c>
      <c r="I128">
        <f t="shared" si="17"/>
        <v>2.1232702636444392E-3</v>
      </c>
      <c r="J128">
        <f t="shared" si="17"/>
        <v>5.5159598281443846E-3</v>
      </c>
      <c r="K128" s="66">
        <f t="shared" ref="K128" si="20">(K120+L120)/$AQ$119</f>
        <v>2.2972814512562008E-2</v>
      </c>
      <c r="L128" s="66">
        <f>K128</f>
        <v>2.2972814512562008E-2</v>
      </c>
      <c r="M128">
        <f t="shared" si="18"/>
        <v>4.2031855974211753E-2</v>
      </c>
      <c r="N128">
        <f t="shared" si="18"/>
        <v>1.3677572581665841E-3</v>
      </c>
      <c r="O128">
        <f t="shared" si="18"/>
        <v>8.0356320872185562E-3</v>
      </c>
      <c r="P128">
        <f t="shared" si="18"/>
        <v>3.494676065857513E-3</v>
      </c>
      <c r="Q128">
        <f t="shared" si="18"/>
        <v>2.9036245948368304E-3</v>
      </c>
      <c r="R128">
        <f t="shared" si="18"/>
        <v>1.3454918259317807E-4</v>
      </c>
      <c r="S128">
        <f t="shared" si="18"/>
        <v>0</v>
      </c>
      <c r="T128">
        <f t="shared" si="18"/>
        <v>3.8644449821825029E-5</v>
      </c>
      <c r="U128">
        <f t="shared" si="18"/>
        <v>2.470687604384928E-4</v>
      </c>
      <c r="V128">
        <f t="shared" si="18"/>
        <v>6.4503714932756878E-5</v>
      </c>
      <c r="W128">
        <f t="shared" si="18"/>
        <v>5.4693626143834063E-4</v>
      </c>
      <c r="X128">
        <f t="shared" si="18"/>
        <v>2.7395120522239456E-3</v>
      </c>
      <c r="Y128">
        <f t="shared" si="18"/>
        <v>5.9259174605832021E-2</v>
      </c>
      <c r="Z128">
        <f t="shared" si="18"/>
        <v>1.22246344117506E-3</v>
      </c>
      <c r="AA128">
        <f t="shared" si="18"/>
        <v>3.5256465647217509E-2</v>
      </c>
      <c r="AB128">
        <f t="shared" si="18"/>
        <v>4.1074688111065339E-3</v>
      </c>
      <c r="AC128">
        <f t="shared" si="18"/>
        <v>8.2066389747337803E-3</v>
      </c>
      <c r="AD128">
        <f t="shared" si="18"/>
        <v>1.810742955067067E-3</v>
      </c>
      <c r="AE128">
        <f t="shared" si="18"/>
        <v>3.5798820967610813E-4</v>
      </c>
      <c r="AF128">
        <f t="shared" si="18"/>
        <v>3.4963656323416842E-3</v>
      </c>
      <c r="AG128">
        <f t="shared" si="18"/>
        <v>1.0915758234913762E-4</v>
      </c>
      <c r="AH128">
        <f t="shared" si="18"/>
        <v>1.2489747323591364E-2</v>
      </c>
      <c r="AI128">
        <f t="shared" si="18"/>
        <v>5.8112305101606617E-3</v>
      </c>
      <c r="AJ128">
        <f t="shared" si="18"/>
        <v>6.1175280754830447E-2</v>
      </c>
      <c r="AK128">
        <f t="shared" si="18"/>
        <v>0</v>
      </c>
      <c r="AL128">
        <f t="shared" si="18"/>
        <v>6.2089803275173328E-2</v>
      </c>
      <c r="AM128">
        <f t="shared" si="18"/>
        <v>2.2731215043523875E-3</v>
      </c>
      <c r="AN128">
        <f t="shared" si="18"/>
        <v>0</v>
      </c>
      <c r="AO128">
        <f t="shared" si="18"/>
        <v>3.0756472068882374E-3</v>
      </c>
      <c r="AP128">
        <f t="shared" ref="AP128:AU128" si="21">SUM(AP48:AP49)</f>
        <v>3956.1247087175102</v>
      </c>
      <c r="AQ128">
        <f t="shared" si="21"/>
        <v>1470.8413866394644</v>
      </c>
      <c r="AR128">
        <f t="shared" si="21"/>
        <v>0</v>
      </c>
      <c r="AS128">
        <f t="shared" si="21"/>
        <v>0</v>
      </c>
      <c r="AT128">
        <f t="shared" si="21"/>
        <v>0</v>
      </c>
      <c r="AU128">
        <f t="shared" si="21"/>
        <v>23530.617605808922</v>
      </c>
    </row>
    <row r="129" spans="3:47" x14ac:dyDescent="0.25">
      <c r="C129" t="s">
        <v>98</v>
      </c>
      <c r="D129" t="s">
        <v>96</v>
      </c>
      <c r="E129">
        <f>IF(E$122=0,0,E121/E$122)</f>
        <v>2.2361115094594881E-2</v>
      </c>
      <c r="F129">
        <f t="shared" si="17"/>
        <v>5.1307685355579512E-3</v>
      </c>
      <c r="G129">
        <f t="shared" si="17"/>
        <v>2.8324974954672417E-3</v>
      </c>
      <c r="H129">
        <f t="shared" si="17"/>
        <v>1.7001504562639103E-2</v>
      </c>
      <c r="I129">
        <f t="shared" si="17"/>
        <v>3.3622148524840019E-3</v>
      </c>
      <c r="J129">
        <f t="shared" si="17"/>
        <v>6.5676694032257687E-3</v>
      </c>
      <c r="K129" s="66">
        <f>(K121+L121)/$AQ$119</f>
        <v>3.0329414361349834E-2</v>
      </c>
      <c r="L129" s="66">
        <f>K129</f>
        <v>3.0329414361349834E-2</v>
      </c>
      <c r="M129">
        <f t="shared" si="18"/>
        <v>5.4475528731545562E-2</v>
      </c>
      <c r="N129">
        <f t="shared" si="18"/>
        <v>2.4418984343609366E-3</v>
      </c>
      <c r="O129">
        <f t="shared" si="18"/>
        <v>1.1860755709102697E-2</v>
      </c>
      <c r="P129">
        <f t="shared" si="18"/>
        <v>4.3256056208317521E-3</v>
      </c>
      <c r="Q129">
        <f t="shared" si="18"/>
        <v>4.0802588573869555E-3</v>
      </c>
      <c r="R129">
        <f t="shared" si="18"/>
        <v>1.6993458520913685E-4</v>
      </c>
      <c r="S129">
        <f t="shared" si="18"/>
        <v>0</v>
      </c>
      <c r="T129">
        <f t="shared" si="18"/>
        <v>5.0107840589109386E-5</v>
      </c>
      <c r="U129">
        <f t="shared" si="18"/>
        <v>3.7427734014693352E-4</v>
      </c>
      <c r="V129">
        <f t="shared" si="18"/>
        <v>3.7758516381117713E-4</v>
      </c>
      <c r="W129">
        <f t="shared" si="18"/>
        <v>7.9825649937450888E-4</v>
      </c>
      <c r="X129">
        <f t="shared" si="18"/>
        <v>4.6612314878624666E-3</v>
      </c>
      <c r="Y129">
        <f t="shared" si="18"/>
        <v>6.1830618312926348E-2</v>
      </c>
      <c r="Z129">
        <f t="shared" si="18"/>
        <v>1.3656062864614814E-3</v>
      </c>
      <c r="AA129">
        <f t="shared" si="18"/>
        <v>4.6568026930898253E-2</v>
      </c>
      <c r="AB129">
        <f t="shared" si="18"/>
        <v>4.9833607136585585E-3</v>
      </c>
      <c r="AC129">
        <f t="shared" si="18"/>
        <v>9.4797937484961906E-3</v>
      </c>
      <c r="AD129">
        <f t="shared" si="18"/>
        <v>3.0476886096719126E-3</v>
      </c>
      <c r="AE129">
        <f t="shared" si="18"/>
        <v>3.5556347992743019E-3</v>
      </c>
      <c r="AF129">
        <f t="shared" si="18"/>
        <v>4.2253988002297514E-3</v>
      </c>
      <c r="AG129">
        <f t="shared" si="18"/>
        <v>1.2582197713273502E-4</v>
      </c>
      <c r="AH129">
        <f t="shared" si="18"/>
        <v>1.5569857877242221E-2</v>
      </c>
      <c r="AI129">
        <f t="shared" si="18"/>
        <v>6.7301768276551649E-3</v>
      </c>
      <c r="AJ129">
        <f t="shared" si="18"/>
        <v>7.4463464371264193E-2</v>
      </c>
      <c r="AK129">
        <f t="shared" si="18"/>
        <v>0</v>
      </c>
      <c r="AL129">
        <f t="shared" si="18"/>
        <v>7.5576830485635224E-2</v>
      </c>
      <c r="AM129">
        <f t="shared" si="18"/>
        <v>4.5022028984596906E-3</v>
      </c>
      <c r="AN129">
        <f t="shared" si="18"/>
        <v>0</v>
      </c>
      <c r="AO129">
        <f t="shared" si="18"/>
        <v>3.9183906703962349E-3</v>
      </c>
      <c r="AP129">
        <f>SUM(AP127:AP128)</f>
        <v>10641.570252483623</v>
      </c>
      <c r="AQ129">
        <f t="shared" ref="AQ129:AU129" si="22">SUM(AQ127:AQ128)</f>
        <v>3321.3117896358253</v>
      </c>
      <c r="AR129">
        <f t="shared" si="22"/>
        <v>0</v>
      </c>
      <c r="AS129">
        <f t="shared" si="22"/>
        <v>24821.643253246846</v>
      </c>
      <c r="AT129">
        <f t="shared" si="22"/>
        <v>39932.198947934099</v>
      </c>
      <c r="AU129">
        <f t="shared" si="22"/>
        <v>23530.617605808922</v>
      </c>
    </row>
  </sheetData>
  <sheetProtection sheet="1" objects="1" scenarios="1"/>
  <mergeCells count="3">
    <mergeCell ref="A5:A41"/>
    <mergeCell ref="A42:A78"/>
    <mergeCell ref="A79:A1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0DCF-0BD1-43DA-8685-9A03CBB51FF7}">
  <dimension ref="A1:AW129"/>
  <sheetViews>
    <sheetView workbookViewId="0">
      <selection activeCell="AT5" sqref="AT5"/>
    </sheetView>
  </sheetViews>
  <sheetFormatPr baseColWidth="10" defaultColWidth="9.140625" defaultRowHeight="15" x14ac:dyDescent="0.25"/>
  <cols>
    <col min="49" max="49" width="11" bestFit="1" customWidth="1"/>
  </cols>
  <sheetData>
    <row r="1" spans="1:49"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9440.1596229756888</v>
      </c>
      <c r="F5">
        <v>32423.759463454149</v>
      </c>
      <c r="G5">
        <v>2.0396437330821131</v>
      </c>
      <c r="H5">
        <v>0</v>
      </c>
      <c r="I5">
        <v>0</v>
      </c>
      <c r="J5">
        <v>70.302710352367114</v>
      </c>
      <c r="K5">
        <v>5.6701344945948029E-3</v>
      </c>
      <c r="L5">
        <v>7.407126557585082</v>
      </c>
      <c r="M5">
        <v>58.008360626487153</v>
      </c>
      <c r="N5">
        <v>0</v>
      </c>
      <c r="O5">
        <v>0</v>
      </c>
      <c r="P5">
        <v>1107.05435839748</v>
      </c>
      <c r="Q5">
        <v>1294.196494876951</v>
      </c>
      <c r="R5">
        <v>3.5245148696328651E-2</v>
      </c>
      <c r="S5">
        <v>0</v>
      </c>
      <c r="T5">
        <v>7.863799250943361E-2</v>
      </c>
      <c r="U5">
        <v>0</v>
      </c>
      <c r="V5">
        <v>0</v>
      </c>
      <c r="W5">
        <v>690.71744686993964</v>
      </c>
      <c r="X5">
        <v>157.8029150679765</v>
      </c>
      <c r="Y5">
        <v>0</v>
      </c>
      <c r="Z5">
        <v>7.8021490246082625E-2</v>
      </c>
      <c r="AA5">
        <v>0.1142808092962577</v>
      </c>
      <c r="AB5">
        <v>12.440417281364491</v>
      </c>
      <c r="AC5">
        <v>2.2192995377717781E-2</v>
      </c>
      <c r="AD5">
        <v>0.53858717778680465</v>
      </c>
      <c r="AE5">
        <v>1.1653570552860599</v>
      </c>
      <c r="AF5">
        <v>9.0081281316024952E-3</v>
      </c>
      <c r="AG5">
        <v>0</v>
      </c>
      <c r="AH5">
        <v>1.054938434902466</v>
      </c>
      <c r="AI5">
        <v>1.360566463549659</v>
      </c>
      <c r="AJ5">
        <v>12.267226682014449</v>
      </c>
      <c r="AK5">
        <v>0</v>
      </c>
      <c r="AL5">
        <v>7.8850969913229582E-2</v>
      </c>
      <c r="AM5">
        <v>3.919969825767573</v>
      </c>
      <c r="AN5">
        <v>0</v>
      </c>
      <c r="AO5">
        <v>11.90968066283131</v>
      </c>
      <c r="AP5">
        <f>AMS_2030!AP5</f>
        <v>20834.49898769936</v>
      </c>
      <c r="AQ5">
        <f>AMS_2030!AQ5</f>
        <v>0</v>
      </c>
      <c r="AR5">
        <f>AMS_2030!AR5</f>
        <v>1913.1449754379892</v>
      </c>
      <c r="AS5">
        <f>AMS_2030!AS5</f>
        <v>18879.819620209189</v>
      </c>
      <c r="AT5">
        <f>AMS_2030!AT5</f>
        <v>86923.990377510403</v>
      </c>
      <c r="AU5">
        <f>AMS_2030!AU5</f>
        <v>0</v>
      </c>
      <c r="AW5">
        <f>(K5+L5)/$AQ$119</f>
        <v>1.8907285070746105E-4</v>
      </c>
    </row>
    <row r="6" spans="1:49" x14ac:dyDescent="0.25">
      <c r="A6" s="146"/>
      <c r="B6" s="1" t="s">
        <v>4</v>
      </c>
      <c r="C6" s="1" t="s">
        <v>4</v>
      </c>
      <c r="D6" s="1" t="s">
        <v>41</v>
      </c>
      <c r="E6">
        <v>4860.2239766963457</v>
      </c>
      <c r="F6">
        <v>13711.454757141189</v>
      </c>
      <c r="G6">
        <v>133.6194418873427</v>
      </c>
      <c r="H6">
        <v>1.3657788240821469</v>
      </c>
      <c r="I6">
        <v>47.56546651823912</v>
      </c>
      <c r="J6">
        <v>331.16922057489239</v>
      </c>
      <c r="K6">
        <v>4.6127201140167842E-2</v>
      </c>
      <c r="L6">
        <v>794.16648332376826</v>
      </c>
      <c r="M6">
        <v>1031.0767536427061</v>
      </c>
      <c r="N6">
        <v>98.318054990962366</v>
      </c>
      <c r="O6">
        <v>1.694863326549341E-2</v>
      </c>
      <c r="P6">
        <v>900.14528977074019</v>
      </c>
      <c r="Q6">
        <v>516.72090545016113</v>
      </c>
      <c r="R6">
        <v>21.89251980843477</v>
      </c>
      <c r="S6">
        <v>0</v>
      </c>
      <c r="T6">
        <v>66.71255716113059</v>
      </c>
      <c r="U6">
        <v>27.821158577073788</v>
      </c>
      <c r="V6">
        <v>158.09201804686259</v>
      </c>
      <c r="W6">
        <v>13808.23123368897</v>
      </c>
      <c r="X6">
        <v>3932.141460721773</v>
      </c>
      <c r="Y6">
        <v>2.6032721143129722E-2</v>
      </c>
      <c r="Z6">
        <v>79.002118282830452</v>
      </c>
      <c r="AA6">
        <v>12.316288900681039</v>
      </c>
      <c r="AB6">
        <v>6.5014241606149579</v>
      </c>
      <c r="AC6">
        <v>0.70362808668284682</v>
      </c>
      <c r="AD6">
        <v>6.890645702065898</v>
      </c>
      <c r="AE6">
        <v>6.2564867354021034</v>
      </c>
      <c r="AF6">
        <v>5.8180108519806384E-4</v>
      </c>
      <c r="AG6">
        <v>0</v>
      </c>
      <c r="AH6">
        <v>0.1041938653892959</v>
      </c>
      <c r="AI6">
        <v>1.307837055424061</v>
      </c>
      <c r="AJ6">
        <v>26.90981817625153</v>
      </c>
      <c r="AK6">
        <v>0</v>
      </c>
      <c r="AL6">
        <v>0.17342187687195421</v>
      </c>
      <c r="AM6">
        <v>14.8522980791859</v>
      </c>
      <c r="AN6">
        <v>0</v>
      </c>
      <c r="AO6">
        <v>25.47327816382267</v>
      </c>
      <c r="AP6">
        <f>AMS_2030!AP6</f>
        <v>71897.400172371927</v>
      </c>
      <c r="AQ6">
        <f>AMS_2030!AQ6</f>
        <v>337.4910614826876</v>
      </c>
      <c r="AR6">
        <f>AMS_2030!AR6</f>
        <v>0</v>
      </c>
      <c r="AS6">
        <f>AMS_2030!AS6</f>
        <v>62137.524598909629</v>
      </c>
      <c r="AT6">
        <f>AMS_2030!AT6</f>
        <v>174993.7140390308</v>
      </c>
      <c r="AU6">
        <f>AMS_2030!AU6</f>
        <v>0</v>
      </c>
      <c r="AW6">
        <f t="shared" ref="AW6:AW10" si="0">(K6+L6)/$AQ$119</f>
        <v>2.0257407369637447E-2</v>
      </c>
    </row>
    <row r="7" spans="1:49" x14ac:dyDescent="0.25">
      <c r="A7" s="146"/>
      <c r="B7" s="1" t="s">
        <v>5</v>
      </c>
      <c r="C7" s="1" t="s">
        <v>5</v>
      </c>
      <c r="D7" s="1" t="s">
        <v>42</v>
      </c>
      <c r="E7">
        <v>121.9470182251554</v>
      </c>
      <c r="F7">
        <v>72.868797612502817</v>
      </c>
      <c r="G7">
        <v>609.15004891088915</v>
      </c>
      <c r="H7">
        <v>1.243010411848966</v>
      </c>
      <c r="I7">
        <v>7.3353040969341858</v>
      </c>
      <c r="J7">
        <v>8.6327392454646645</v>
      </c>
      <c r="K7">
        <v>6.8942752833997308E-3</v>
      </c>
      <c r="L7">
        <v>11.68206722729145</v>
      </c>
      <c r="M7">
        <v>10.361082522730539</v>
      </c>
      <c r="N7">
        <v>1.074188414892238</v>
      </c>
      <c r="O7">
        <v>0.32211758480831482</v>
      </c>
      <c r="P7">
        <v>560.90238778649848</v>
      </c>
      <c r="Q7">
        <v>75.853042943175609</v>
      </c>
      <c r="R7">
        <v>5.7851432152722107E-2</v>
      </c>
      <c r="S7">
        <v>0</v>
      </c>
      <c r="T7">
        <v>9.8728556864623283</v>
      </c>
      <c r="U7">
        <v>5.9905971661732602</v>
      </c>
      <c r="V7">
        <v>18.187318464193361</v>
      </c>
      <c r="W7">
        <v>909.60714545934491</v>
      </c>
      <c r="X7">
        <v>354.66227795484917</v>
      </c>
      <c r="Y7">
        <v>1.491196661388578E-4</v>
      </c>
      <c r="Z7">
        <v>0.50792727584621744</v>
      </c>
      <c r="AA7">
        <v>0.1804209417571471</v>
      </c>
      <c r="AB7">
        <v>0.56501838208691724</v>
      </c>
      <c r="AC7">
        <v>2.365816344400628E-4</v>
      </c>
      <c r="AD7">
        <v>1.2794353582765629E-3</v>
      </c>
      <c r="AE7">
        <v>5.4846994400000902E-3</v>
      </c>
      <c r="AF7">
        <v>2.2438780207634999E-4</v>
      </c>
      <c r="AG7">
        <v>2.9764671042043089E-6</v>
      </c>
      <c r="AH7">
        <v>1.437171902685372E-2</v>
      </c>
      <c r="AI7">
        <v>4.849905800350104E-4</v>
      </c>
      <c r="AJ7">
        <v>5.1302266729696369</v>
      </c>
      <c r="AK7">
        <v>0</v>
      </c>
      <c r="AL7">
        <v>3.3016542426811318E-2</v>
      </c>
      <c r="AM7">
        <v>8.7399468410953531</v>
      </c>
      <c r="AN7">
        <v>0</v>
      </c>
      <c r="AO7">
        <v>5.1964365929777247E-3</v>
      </c>
      <c r="AP7">
        <f>AMS_2030!AP7</f>
        <v>22840.669181199999</v>
      </c>
      <c r="AQ7">
        <f>AMS_2030!AQ7</f>
        <v>0</v>
      </c>
      <c r="AR7">
        <f>AMS_2030!AR7</f>
        <v>14643.287059499997</v>
      </c>
      <c r="AS7">
        <f>AMS_2030!AS7</f>
        <v>61693.842441439068</v>
      </c>
      <c r="AT7">
        <f>AMS_2030!AT7</f>
        <v>101972.7394145625</v>
      </c>
      <c r="AU7">
        <f>AMS_2030!AU7</f>
        <v>0</v>
      </c>
      <c r="AW7">
        <f t="shared" si="0"/>
        <v>2.9814189770818543E-4</v>
      </c>
    </row>
    <row r="8" spans="1:49" x14ac:dyDescent="0.25">
      <c r="A8" s="146"/>
      <c r="B8" s="1" t="s">
        <v>6</v>
      </c>
      <c r="C8" s="1" t="s">
        <v>6</v>
      </c>
      <c r="D8" s="1" t="s">
        <v>43</v>
      </c>
      <c r="E8">
        <v>68.4680896810261</v>
      </c>
      <c r="F8">
        <v>277.04023848622001</v>
      </c>
      <c r="G8">
        <v>603.77335167012313</v>
      </c>
      <c r="H8">
        <v>34.393735475191029</v>
      </c>
      <c r="I8">
        <v>7.0539113398348334</v>
      </c>
      <c r="J8">
        <v>21.204407243146878</v>
      </c>
      <c r="K8">
        <v>5.5023468100225841E-4</v>
      </c>
      <c r="L8">
        <v>251.0685489274444</v>
      </c>
      <c r="M8">
        <v>84.566862689010577</v>
      </c>
      <c r="N8">
        <v>1.2653094077888341</v>
      </c>
      <c r="O8">
        <v>8.2218339307270558E-2</v>
      </c>
      <c r="P8">
        <v>307.68736597813489</v>
      </c>
      <c r="Q8">
        <v>187.08844859103149</v>
      </c>
      <c r="R8">
        <v>4.5269366680192047E-3</v>
      </c>
      <c r="S8">
        <v>0</v>
      </c>
      <c r="T8">
        <v>6.110595434626318</v>
      </c>
      <c r="U8">
        <v>0.10783747842933521</v>
      </c>
      <c r="V8">
        <v>0.3441839766716015</v>
      </c>
      <c r="W8">
        <v>330.8754665875216</v>
      </c>
      <c r="X8">
        <v>171.1880284732292</v>
      </c>
      <c r="Y8">
        <v>2.705451234338685E-3</v>
      </c>
      <c r="Z8">
        <v>16.890399655390318</v>
      </c>
      <c r="AA8">
        <v>1.567499900408116</v>
      </c>
      <c r="AB8">
        <v>0.1377280729828754</v>
      </c>
      <c r="AC8">
        <v>1.1428377721019071E-2</v>
      </c>
      <c r="AD8">
        <v>0.14505455062088821</v>
      </c>
      <c r="AE8">
        <v>0.13654111058620519</v>
      </c>
      <c r="AF8">
        <v>2.1678900257383871E-4</v>
      </c>
      <c r="AG8">
        <v>0</v>
      </c>
      <c r="AH8">
        <v>1.221915180368874E-3</v>
      </c>
      <c r="AI8">
        <v>2.0721554810361632E-2</v>
      </c>
      <c r="AJ8">
        <v>1.2265082353803539E-3</v>
      </c>
      <c r="AK8">
        <v>0</v>
      </c>
      <c r="AL8">
        <v>2.226490105490846E-5</v>
      </c>
      <c r="AM8">
        <v>3.5084390641267218</v>
      </c>
      <c r="AN8">
        <v>0</v>
      </c>
      <c r="AO8">
        <v>0.26489545958039162</v>
      </c>
      <c r="AP8">
        <f>AMS_2030!AP8</f>
        <v>0</v>
      </c>
      <c r="AQ8">
        <f>AMS_2030!AQ8</f>
        <v>0</v>
      </c>
      <c r="AR8">
        <f>AMS_2030!AR8</f>
        <v>0</v>
      </c>
      <c r="AS8">
        <f>AMS_2030!AS8</f>
        <v>3339.7659416551251</v>
      </c>
      <c r="AT8">
        <f>AMS_2030!AT8</f>
        <v>5714.7777192799922</v>
      </c>
      <c r="AU8">
        <f>AMS_2030!AU8</f>
        <v>0</v>
      </c>
      <c r="AW8">
        <f t="shared" si="0"/>
        <v>6.4038381565027606E-3</v>
      </c>
    </row>
    <row r="9" spans="1:49" x14ac:dyDescent="0.25">
      <c r="A9" s="146"/>
      <c r="B9" s="1" t="s">
        <v>7</v>
      </c>
      <c r="C9" s="1" t="s">
        <v>7</v>
      </c>
      <c r="D9" s="1" t="s">
        <v>44</v>
      </c>
      <c r="E9">
        <v>72.550388312405587</v>
      </c>
      <c r="F9">
        <v>40.908605741087243</v>
      </c>
      <c r="G9">
        <v>117.06203905233021</v>
      </c>
      <c r="H9">
        <v>44.325763333256511</v>
      </c>
      <c r="I9">
        <v>2627.8332036165721</v>
      </c>
      <c r="J9">
        <v>20.03750722628676</v>
      </c>
      <c r="K9">
        <v>4.8925988174857792E-2</v>
      </c>
      <c r="L9">
        <v>17.827019456666729</v>
      </c>
      <c r="M9">
        <v>43.826576831634192</v>
      </c>
      <c r="N9">
        <v>52.040666982497576</v>
      </c>
      <c r="O9">
        <v>228.12107995616319</v>
      </c>
      <c r="P9">
        <v>511.96069192709712</v>
      </c>
      <c r="Q9">
        <v>16797.327225259971</v>
      </c>
      <c r="R9">
        <v>1.35826245194474E-2</v>
      </c>
      <c r="S9">
        <v>0</v>
      </c>
      <c r="T9">
        <v>42.231457296487442</v>
      </c>
      <c r="U9">
        <v>4.0537026674322298</v>
      </c>
      <c r="V9">
        <v>6.775463319987322E-3</v>
      </c>
      <c r="W9">
        <v>259.54043702850828</v>
      </c>
      <c r="X9">
        <v>302.80944081122891</v>
      </c>
      <c r="Y9">
        <v>2.0882285146096111E-2</v>
      </c>
      <c r="Z9">
        <v>11.103592299503861</v>
      </c>
      <c r="AA9">
        <v>0.27638104624840981</v>
      </c>
      <c r="AB9">
        <v>39.623322866912233</v>
      </c>
      <c r="AC9">
        <v>1.346103789360968E-2</v>
      </c>
      <c r="AD9">
        <v>0.1116206285462021</v>
      </c>
      <c r="AE9">
        <v>0.92257993283261008</v>
      </c>
      <c r="AF9">
        <v>0.19559518664978631</v>
      </c>
      <c r="AG9">
        <v>5.1440214607347283E-4</v>
      </c>
      <c r="AH9">
        <v>10.386612228398389</v>
      </c>
      <c r="AI9">
        <v>3.2123581838005962E-2</v>
      </c>
      <c r="AJ9">
        <v>551.59413575826034</v>
      </c>
      <c r="AK9">
        <v>0</v>
      </c>
      <c r="AL9">
        <v>3.5438719235151579</v>
      </c>
      <c r="AM9">
        <v>118.3296324720534</v>
      </c>
      <c r="AN9">
        <v>0</v>
      </c>
      <c r="AO9">
        <v>1.517406506644674</v>
      </c>
      <c r="AP9">
        <f>AMS_2030!AP9</f>
        <v>1681.23897102208</v>
      </c>
      <c r="AQ9">
        <f>AMS_2030!AQ9</f>
        <v>0</v>
      </c>
      <c r="AR9">
        <f>AMS_2030!AR9</f>
        <v>0.36356598389589989</v>
      </c>
      <c r="AS9">
        <f>AMS_2030!AS9</f>
        <v>3286.4062093040811</v>
      </c>
      <c r="AT9">
        <f>AMS_2030!AT9</f>
        <v>26888.205568042282</v>
      </c>
      <c r="AU9">
        <f>AMS_2030!AU9</f>
        <v>0</v>
      </c>
      <c r="AW9">
        <f t="shared" si="0"/>
        <v>4.559488280527799E-4</v>
      </c>
    </row>
    <row r="10" spans="1:49" x14ac:dyDescent="0.25">
      <c r="A10" s="146"/>
      <c r="B10" s="1" t="s">
        <v>8</v>
      </c>
      <c r="C10" s="1" t="s">
        <v>8</v>
      </c>
      <c r="D10" s="1" t="s">
        <v>45</v>
      </c>
      <c r="E10">
        <v>337.16885627756619</v>
      </c>
      <c r="F10">
        <v>658.90563228417261</v>
      </c>
      <c r="G10">
        <v>77.23476755890519</v>
      </c>
      <c r="H10">
        <v>29.451423343296309</v>
      </c>
      <c r="I10">
        <v>75.534552985901115</v>
      </c>
      <c r="J10">
        <v>5188.953308794431</v>
      </c>
      <c r="K10">
        <v>0.91891619289358295</v>
      </c>
      <c r="L10">
        <v>162.56058811387771</v>
      </c>
      <c r="M10">
        <v>1432.537826165202</v>
      </c>
      <c r="N10">
        <v>11.63161764925171</v>
      </c>
      <c r="O10">
        <v>9.5472365804151469</v>
      </c>
      <c r="P10">
        <v>891.13318413361912</v>
      </c>
      <c r="Q10">
        <v>448.67764436675412</v>
      </c>
      <c r="R10">
        <v>1.5502855334020531</v>
      </c>
      <c r="S10">
        <v>0</v>
      </c>
      <c r="T10">
        <v>32.48498915007071</v>
      </c>
      <c r="U10">
        <v>11.544846656131339</v>
      </c>
      <c r="V10">
        <v>15.768508359584519</v>
      </c>
      <c r="W10">
        <v>11324.507269239501</v>
      </c>
      <c r="X10">
        <v>3326.3725702337788</v>
      </c>
      <c r="Y10">
        <v>1.7952743310314399E-2</v>
      </c>
      <c r="Z10">
        <v>108.4951858921564</v>
      </c>
      <c r="AA10">
        <v>2.4421385601094361</v>
      </c>
      <c r="AB10">
        <v>30.608788449846031</v>
      </c>
      <c r="AC10">
        <v>2.1080181088222669E-2</v>
      </c>
      <c r="AD10">
        <v>0.1571588886828148</v>
      </c>
      <c r="AE10">
        <v>0.64474993192983432</v>
      </c>
      <c r="AF10">
        <v>8.8566536988691366E-2</v>
      </c>
      <c r="AG10">
        <v>1.249341602542089E-4</v>
      </c>
      <c r="AH10">
        <v>2.971326498396246</v>
      </c>
      <c r="AI10">
        <v>4.5552600169750712E-2</v>
      </c>
      <c r="AJ10">
        <v>4.4061057360764373</v>
      </c>
      <c r="AK10">
        <v>0</v>
      </c>
      <c r="AL10">
        <v>2.8910559535690689E-2</v>
      </c>
      <c r="AM10">
        <v>64.119636094775132</v>
      </c>
      <c r="AN10">
        <v>0</v>
      </c>
      <c r="AO10">
        <v>1.076303002480862</v>
      </c>
      <c r="AP10">
        <f>AMS_2030!AP10</f>
        <v>6965.5080691090006</v>
      </c>
      <c r="AQ10">
        <f>AMS_2030!AQ10</f>
        <v>0</v>
      </c>
      <c r="AR10">
        <f>AMS_2030!AR10</f>
        <v>17157.049317000001</v>
      </c>
      <c r="AS10">
        <f>AMS_2030!AS10</f>
        <v>10768.347929335871</v>
      </c>
      <c r="AT10">
        <f>AMS_2030!AT10</f>
        <v>59142.512919673332</v>
      </c>
      <c r="AU10">
        <f>AMS_2030!AU10</f>
        <v>0</v>
      </c>
      <c r="AW10">
        <f t="shared" si="0"/>
        <v>4.1697536294971783E-3</v>
      </c>
    </row>
    <row r="11" spans="1:49" x14ac:dyDescent="0.25">
      <c r="A11" s="146"/>
      <c r="B11" s="63" t="s">
        <v>9</v>
      </c>
      <c r="C11" s="63" t="s">
        <v>9</v>
      </c>
      <c r="D11" s="63" t="s">
        <v>46</v>
      </c>
      <c r="E11">
        <v>139.11802528350759</v>
      </c>
      <c r="F11">
        <v>25.097032371366168</v>
      </c>
      <c r="G11">
        <v>0</v>
      </c>
      <c r="H11">
        <v>5.7099743051123912E-2</v>
      </c>
      <c r="I11">
        <v>0.1998151374819894</v>
      </c>
      <c r="J11">
        <v>0.1581085785773344</v>
      </c>
      <c r="K11">
        <v>0</v>
      </c>
      <c r="L11">
        <v>0.20427452017413941</v>
      </c>
      <c r="M11">
        <v>4.0626955923037009</v>
      </c>
      <c r="N11">
        <v>0</v>
      </c>
      <c r="O11">
        <v>0.50779653089620858</v>
      </c>
      <c r="P11">
        <v>0.96528485416249343</v>
      </c>
      <c r="Q11">
        <v>1.2514267722186161</v>
      </c>
      <c r="R11">
        <v>1.3946119739439259E-4</v>
      </c>
      <c r="S11">
        <v>0</v>
      </c>
      <c r="T11">
        <v>9.1759604191389052E-2</v>
      </c>
      <c r="U11">
        <v>0</v>
      </c>
      <c r="V11">
        <v>0</v>
      </c>
      <c r="W11">
        <v>1.095676834650239</v>
      </c>
      <c r="X11">
        <v>4.2346325554258852</v>
      </c>
      <c r="Y11">
        <v>0</v>
      </c>
      <c r="Z11">
        <v>3.398282100812286E-2</v>
      </c>
      <c r="AA11">
        <v>3.1679727075354831E-3</v>
      </c>
      <c r="AB11">
        <v>2.454239151200595</v>
      </c>
      <c r="AC11">
        <v>1.0594522205564619E-2</v>
      </c>
      <c r="AD11">
        <v>6.2595981304521209E-2</v>
      </c>
      <c r="AE11">
        <v>0.49510950934500569</v>
      </c>
      <c r="AF11">
        <v>0.12341160579796159</v>
      </c>
      <c r="AG11">
        <v>0</v>
      </c>
      <c r="AH11">
        <v>1.775700511510488</v>
      </c>
      <c r="AI11">
        <v>2.7366674833042521E-2</v>
      </c>
      <c r="AJ11">
        <v>3.1231099818065393E-5</v>
      </c>
      <c r="AK11">
        <v>0</v>
      </c>
      <c r="AL11">
        <v>0</v>
      </c>
      <c r="AM11">
        <v>1.156988517645283E-2</v>
      </c>
      <c r="AN11">
        <v>0</v>
      </c>
      <c r="AO11">
        <v>0.22964189354043341</v>
      </c>
      <c r="AP11">
        <f>AMS_2030!AP11</f>
        <v>19.505849610339219</v>
      </c>
      <c r="AQ11">
        <f>AMS_2030!AQ11</f>
        <v>34.793033557728542</v>
      </c>
      <c r="AR11">
        <f>AMS_2030!AR11</f>
        <v>0</v>
      </c>
      <c r="AS11">
        <f>AMS_2030!AS11</f>
        <v>249.73539219838321</v>
      </c>
      <c r="AT11">
        <f>AMS_2030!AT11</f>
        <v>486.30545496538491</v>
      </c>
      <c r="AU11">
        <f>AMS_2030!AU11</f>
        <v>0</v>
      </c>
      <c r="AW11" s="64">
        <f>K127</f>
        <v>7.3641366152363769E-3</v>
      </c>
    </row>
    <row r="12" spans="1:49" x14ac:dyDescent="0.25">
      <c r="A12" s="146"/>
      <c r="B12" s="63" t="s">
        <v>10</v>
      </c>
      <c r="C12" s="63" t="s">
        <v>10</v>
      </c>
      <c r="D12" s="63" t="s">
        <v>47</v>
      </c>
      <c r="E12">
        <v>473.63190958935093</v>
      </c>
      <c r="F12">
        <v>278.20371539763971</v>
      </c>
      <c r="G12">
        <v>62.895412287403353</v>
      </c>
      <c r="H12">
        <v>19.79121777464065</v>
      </c>
      <c r="I12">
        <v>36.607856451853003</v>
      </c>
      <c r="J12">
        <v>69.090633854941615</v>
      </c>
      <c r="K12">
        <v>1.460303951300467</v>
      </c>
      <c r="L12">
        <v>319.179096205966</v>
      </c>
      <c r="M12">
        <v>1392.6992921977001</v>
      </c>
      <c r="N12">
        <v>30.840856142596891</v>
      </c>
      <c r="O12">
        <v>61.148885177629623</v>
      </c>
      <c r="P12">
        <v>378.63598165737062</v>
      </c>
      <c r="Q12">
        <v>462.65695099457082</v>
      </c>
      <c r="R12">
        <v>1.7772172609695061</v>
      </c>
      <c r="S12">
        <v>0</v>
      </c>
      <c r="T12">
        <v>1.056884134285885</v>
      </c>
      <c r="U12">
        <v>2.0735903854242692</v>
      </c>
      <c r="V12">
        <v>11.0848760375425</v>
      </c>
      <c r="W12">
        <v>556.15355961434545</v>
      </c>
      <c r="X12">
        <v>1423.106299900365</v>
      </c>
      <c r="Y12">
        <v>0.1089594356839403</v>
      </c>
      <c r="Z12">
        <v>5.313949539068954</v>
      </c>
      <c r="AA12">
        <v>4.9548597321919958</v>
      </c>
      <c r="AB12">
        <v>54.11690743869805</v>
      </c>
      <c r="AC12">
        <v>0.49066674255473108</v>
      </c>
      <c r="AD12">
        <v>3.2020320251063801</v>
      </c>
      <c r="AE12">
        <v>6.0212201388932751</v>
      </c>
      <c r="AF12">
        <v>0.25580820409278798</v>
      </c>
      <c r="AG12">
        <v>6.5995677860531039E-4</v>
      </c>
      <c r="AH12">
        <v>10.664454182646161</v>
      </c>
      <c r="AI12">
        <v>0.59014307402269039</v>
      </c>
      <c r="AJ12">
        <v>589.60541972311717</v>
      </c>
      <c r="AK12">
        <v>0</v>
      </c>
      <c r="AL12">
        <v>3.7881282375780629</v>
      </c>
      <c r="AM12">
        <v>54.662470783006214</v>
      </c>
      <c r="AN12">
        <v>0</v>
      </c>
      <c r="AO12">
        <v>10.43488753915457</v>
      </c>
      <c r="AP12">
        <f>AMS_2030!AP12</f>
        <v>6660.7112798640001</v>
      </c>
      <c r="AQ12">
        <f>AMS_2030!AQ12</f>
        <v>1806.3513263519999</v>
      </c>
      <c r="AR12">
        <f>AMS_2030!AR12</f>
        <v>0</v>
      </c>
      <c r="AS12">
        <f>AMS_2030!AS12</f>
        <v>24571.907861048461</v>
      </c>
      <c r="AT12">
        <f>AMS_2030!AT12</f>
        <v>39365.275573032952</v>
      </c>
      <c r="AU12">
        <f>AMS_2030!AU12</f>
        <v>0</v>
      </c>
      <c r="AW12" s="64">
        <f>AW11</f>
        <v>7.3641366152363769E-3</v>
      </c>
    </row>
    <row r="13" spans="1:49" x14ac:dyDescent="0.25">
      <c r="A13" s="146"/>
      <c r="B13" s="1" t="s">
        <v>11</v>
      </c>
      <c r="C13" s="1" t="s">
        <v>11</v>
      </c>
      <c r="D13" s="1" t="s">
        <v>48</v>
      </c>
      <c r="E13">
        <v>273.36918734008992</v>
      </c>
      <c r="F13">
        <v>1176.1563056007751</v>
      </c>
      <c r="G13">
        <v>8764.307230234579</v>
      </c>
      <c r="H13">
        <v>80.785699938611629</v>
      </c>
      <c r="I13">
        <v>78.561261545985488</v>
      </c>
      <c r="J13">
        <v>524.57202316857024</v>
      </c>
      <c r="K13">
        <v>0.69195893277526155</v>
      </c>
      <c r="L13">
        <v>838.08895631733367</v>
      </c>
      <c r="M13">
        <v>10900.490733941881</v>
      </c>
      <c r="N13">
        <v>95.880026698003931</v>
      </c>
      <c r="O13">
        <v>32.162739834839272</v>
      </c>
      <c r="P13">
        <v>5555.6631466227864</v>
      </c>
      <c r="Q13">
        <v>4349.6762720638599</v>
      </c>
      <c r="R13">
        <v>19.639421770317281</v>
      </c>
      <c r="S13">
        <v>0</v>
      </c>
      <c r="T13">
        <v>196.56360426368201</v>
      </c>
      <c r="U13">
        <v>17.26202502699671</v>
      </c>
      <c r="V13">
        <v>0</v>
      </c>
      <c r="W13">
        <v>1793.6643490392159</v>
      </c>
      <c r="X13">
        <v>291.67802396741502</v>
      </c>
      <c r="Y13">
        <v>5.801395823026731E-2</v>
      </c>
      <c r="Z13">
        <v>77.546152020783367</v>
      </c>
      <c r="AA13">
        <v>15.135286236110581</v>
      </c>
      <c r="AB13">
        <v>38.029935629112821</v>
      </c>
      <c r="AC13">
        <v>1.7497398088997329</v>
      </c>
      <c r="AD13">
        <v>11.514797156142601</v>
      </c>
      <c r="AE13">
        <v>17.32255916581024</v>
      </c>
      <c r="AF13">
        <v>1.167167590245273E-2</v>
      </c>
      <c r="AG13">
        <v>0</v>
      </c>
      <c r="AH13">
        <v>0.59601493253093374</v>
      </c>
      <c r="AI13">
        <v>3.2138674883568901</v>
      </c>
      <c r="AJ13">
        <v>529.63993742082448</v>
      </c>
      <c r="AK13">
        <v>0</v>
      </c>
      <c r="AL13">
        <v>3.4028066230507781</v>
      </c>
      <c r="AM13">
        <v>56.764441838800948</v>
      </c>
      <c r="AN13">
        <v>0</v>
      </c>
      <c r="AO13">
        <v>58.541634983155838</v>
      </c>
      <c r="AP13">
        <f>AMS_2030!AP13</f>
        <v>3187.640824405707</v>
      </c>
      <c r="AQ13">
        <f>AMS_2030!AQ13</f>
        <v>39731.799394574351</v>
      </c>
      <c r="AR13">
        <f>AMS_2030!AR13</f>
        <v>0</v>
      </c>
      <c r="AS13">
        <f>AMS_2030!AS13</f>
        <v>24384.256399467231</v>
      </c>
      <c r="AT13">
        <f>AMS_2030!AT13</f>
        <v>103106.4364436927</v>
      </c>
      <c r="AU13">
        <f>AMS_2030!AU13</f>
        <v>0</v>
      </c>
      <c r="AW13">
        <f>(K13+L13)/$AQ$119</f>
        <v>2.1394178925047306E-2</v>
      </c>
    </row>
    <row r="14" spans="1:49" x14ac:dyDescent="0.25">
      <c r="A14" s="146"/>
      <c r="B14" s="1" t="s">
        <v>12</v>
      </c>
      <c r="C14" s="1">
        <v>10</v>
      </c>
      <c r="D14" s="1" t="s">
        <v>49</v>
      </c>
      <c r="E14">
        <v>34.262788132714839</v>
      </c>
      <c r="F14">
        <v>4.1259341718722036</v>
      </c>
      <c r="G14">
        <v>1841.505251667417</v>
      </c>
      <c r="H14">
        <v>0</v>
      </c>
      <c r="I14">
        <v>179.2223565006712</v>
      </c>
      <c r="J14">
        <v>10.060733055859741</v>
      </c>
      <c r="K14">
        <v>3.7021668040524283E-5</v>
      </c>
      <c r="L14">
        <v>14.22697941075919</v>
      </c>
      <c r="M14">
        <v>116.72781166726421</v>
      </c>
      <c r="N14">
        <v>815.97667890723233</v>
      </c>
      <c r="O14">
        <v>0.44326539128777898</v>
      </c>
      <c r="P14">
        <v>4991.1541055952493</v>
      </c>
      <c r="Q14">
        <v>1570.2578493901301</v>
      </c>
      <c r="R14">
        <v>0.81469618860809989</v>
      </c>
      <c r="S14">
        <v>0</v>
      </c>
      <c r="T14">
        <v>4.8384250941956378E-3</v>
      </c>
      <c r="U14">
        <v>0.14034353747289449</v>
      </c>
      <c r="V14">
        <v>5.0653618324732162E-2</v>
      </c>
      <c r="W14">
        <v>370.81225676525128</v>
      </c>
      <c r="X14">
        <v>0.24451370786717419</v>
      </c>
      <c r="Y14">
        <v>2.0182344503304681E-2</v>
      </c>
      <c r="Z14">
        <v>2.1536956762595261</v>
      </c>
      <c r="AA14">
        <v>0.2209047234088774</v>
      </c>
      <c r="AB14">
        <v>5.2873898625768074</v>
      </c>
      <c r="AC14">
        <v>2.006017440982651E-2</v>
      </c>
      <c r="AD14">
        <v>0.16202143037112959</v>
      </c>
      <c r="AE14">
        <v>0.1430315017683845</v>
      </c>
      <c r="AF14">
        <v>6.973999301821726E-5</v>
      </c>
      <c r="AG14">
        <v>0</v>
      </c>
      <c r="AH14">
        <v>2.270117512741266E-3</v>
      </c>
      <c r="AI14">
        <v>3.7790584822191407E-2</v>
      </c>
      <c r="AJ14">
        <v>10.16225685982003</v>
      </c>
      <c r="AK14">
        <v>0</v>
      </c>
      <c r="AL14">
        <v>6.5290014487462522E-2</v>
      </c>
      <c r="AM14">
        <v>3.848091097622975E-2</v>
      </c>
      <c r="AN14">
        <v>0</v>
      </c>
      <c r="AO14">
        <v>0.61698802947297815</v>
      </c>
      <c r="AP14">
        <f>AMS_2030!AP14</f>
        <v>6.9048058064987584E-3</v>
      </c>
      <c r="AQ14">
        <f>AMS_2030!AQ14</f>
        <v>0</v>
      </c>
      <c r="AR14">
        <f>AMS_2030!AR14</f>
        <v>207.04559476221544</v>
      </c>
      <c r="AS14">
        <f>AMS_2030!AS14</f>
        <v>15697.630655736381</v>
      </c>
      <c r="AT14">
        <f>AMS_2030!AT14</f>
        <v>25873.64468042953</v>
      </c>
      <c r="AU14">
        <f>AMS_2030!AU14</f>
        <v>0</v>
      </c>
      <c r="AW14">
        <f t="shared" ref="AW14:AW47" si="1">(K14+L14)/$AQ$119</f>
        <v>3.6287823147976284E-4</v>
      </c>
    </row>
    <row r="15" spans="1:49" x14ac:dyDescent="0.25">
      <c r="A15" s="146"/>
      <c r="B15" s="1" t="s">
        <v>13</v>
      </c>
      <c r="C15" s="1">
        <v>11</v>
      </c>
      <c r="D15" s="1" t="s">
        <v>50</v>
      </c>
      <c r="E15">
        <v>3.182187144536297E-2</v>
      </c>
      <c r="F15">
        <v>9.6435129482825861</v>
      </c>
      <c r="G15">
        <v>774.67856152412207</v>
      </c>
      <c r="H15">
        <v>12.68158393964708</v>
      </c>
      <c r="I15">
        <v>14.969882642166571</v>
      </c>
      <c r="J15">
        <v>20.82416236520001</v>
      </c>
      <c r="K15">
        <v>0</v>
      </c>
      <c r="L15">
        <v>61.614042149022389</v>
      </c>
      <c r="M15">
        <v>72.586862371706388</v>
      </c>
      <c r="N15">
        <v>38.642273781003723</v>
      </c>
      <c r="O15">
        <v>1298.43723255226</v>
      </c>
      <c r="P15">
        <v>2640.1716496210738</v>
      </c>
      <c r="Q15">
        <v>1103.231053091605</v>
      </c>
      <c r="R15">
        <v>4.0442028167210077E-5</v>
      </c>
      <c r="S15">
        <v>0</v>
      </c>
      <c r="T15">
        <v>1.6040111322877511E-4</v>
      </c>
      <c r="U15">
        <v>3.310153351995774</v>
      </c>
      <c r="V15">
        <v>3.2229349991038277E-2</v>
      </c>
      <c r="W15">
        <v>65.03805719259708</v>
      </c>
      <c r="X15">
        <v>0.1335348862935431</v>
      </c>
      <c r="Y15">
        <v>2.6208158205520918E-3</v>
      </c>
      <c r="Z15">
        <v>4.8825719772352834</v>
      </c>
      <c r="AA15">
        <v>0.95669582850123924</v>
      </c>
      <c r="AB15">
        <v>3.6740742377461508</v>
      </c>
      <c r="AC15">
        <v>1.8155728587641181E-3</v>
      </c>
      <c r="AD15">
        <v>1.434584955631741E-2</v>
      </c>
      <c r="AE15">
        <v>1.84056122190892E-2</v>
      </c>
      <c r="AF15">
        <v>3.320298876663505E-3</v>
      </c>
      <c r="AG15">
        <v>1.2037883249854309E-6</v>
      </c>
      <c r="AH15">
        <v>7.5929351960621047E-2</v>
      </c>
      <c r="AI15">
        <v>3.4863561398090388E-3</v>
      </c>
      <c r="AJ15">
        <v>7.425502590886565E-3</v>
      </c>
      <c r="AK15">
        <v>0</v>
      </c>
      <c r="AL15">
        <v>4.7188103603312313E-5</v>
      </c>
      <c r="AM15">
        <v>1.3430339586749759E-2</v>
      </c>
      <c r="AN15">
        <v>0</v>
      </c>
      <c r="AO15">
        <v>5.5248843963808907E-2</v>
      </c>
      <c r="AP15">
        <f>AMS_2030!AP15</f>
        <v>1.109003712680944</v>
      </c>
      <c r="AQ15">
        <f>AMS_2030!AQ15</f>
        <v>0</v>
      </c>
      <c r="AR15">
        <f>AMS_2030!AR15</f>
        <v>210.180934308095</v>
      </c>
      <c r="AS15">
        <f>AMS_2030!AS15</f>
        <v>8231.5129254492895</v>
      </c>
      <c r="AT15">
        <f>AMS_2030!AT15</f>
        <v>14568.53909693057</v>
      </c>
      <c r="AU15">
        <f>AMS_2030!AU15</f>
        <v>0</v>
      </c>
      <c r="AW15">
        <f t="shared" si="1"/>
        <v>1.5715448671582302E-3</v>
      </c>
    </row>
    <row r="16" spans="1:49" x14ac:dyDescent="0.25">
      <c r="A16" s="146"/>
      <c r="B16" s="1" t="s">
        <v>14</v>
      </c>
      <c r="C16" s="1">
        <v>12</v>
      </c>
      <c r="D16" s="1" t="s">
        <v>51</v>
      </c>
      <c r="E16">
        <v>2349.6950571389089</v>
      </c>
      <c r="F16">
        <v>2346.700385482563</v>
      </c>
      <c r="G16">
        <v>16204.789615731381</v>
      </c>
      <c r="H16">
        <v>326.67966991860823</v>
      </c>
      <c r="I16">
        <v>2054.7673499864009</v>
      </c>
      <c r="J16">
        <v>1689.7950312460021</v>
      </c>
      <c r="K16">
        <v>9.6409078248824667</v>
      </c>
      <c r="L16">
        <v>2681.8128997646518</v>
      </c>
      <c r="M16">
        <v>1645.8656714476881</v>
      </c>
      <c r="N16">
        <v>1400.0146448711159</v>
      </c>
      <c r="O16">
        <v>383.81150968291729</v>
      </c>
      <c r="P16">
        <v>53399.943794033818</v>
      </c>
      <c r="Q16">
        <v>34068.083832262077</v>
      </c>
      <c r="R16">
        <v>84.573580707948139</v>
      </c>
      <c r="S16">
        <v>0</v>
      </c>
      <c r="T16">
        <v>154.26589312544451</v>
      </c>
      <c r="U16">
        <v>67.151207344442966</v>
      </c>
      <c r="V16">
        <v>503.6709101857042</v>
      </c>
      <c r="W16">
        <v>9587.039654688142</v>
      </c>
      <c r="X16">
        <v>6575.4764397764011</v>
      </c>
      <c r="Y16">
        <v>0.26914659901173033</v>
      </c>
      <c r="Z16">
        <v>152.63771511116769</v>
      </c>
      <c r="AA16">
        <v>41.620058934447172</v>
      </c>
      <c r="AB16">
        <v>220.39686037563609</v>
      </c>
      <c r="AC16">
        <v>1.2713316573224369</v>
      </c>
      <c r="AD16">
        <v>10.80412349940509</v>
      </c>
      <c r="AE16">
        <v>11.70379738389301</v>
      </c>
      <c r="AF16">
        <v>0.27811779464574832</v>
      </c>
      <c r="AG16">
        <v>7.47603388917643E-4</v>
      </c>
      <c r="AH16">
        <v>14.975584540654481</v>
      </c>
      <c r="AI16">
        <v>2.4443035961165358</v>
      </c>
      <c r="AJ16">
        <v>333.5736437979495</v>
      </c>
      <c r="AK16">
        <v>0</v>
      </c>
      <c r="AL16">
        <v>2.1443583183996981</v>
      </c>
      <c r="AM16">
        <v>233.56873503972909</v>
      </c>
      <c r="AN16">
        <v>0</v>
      </c>
      <c r="AO16">
        <v>41.110675847950688</v>
      </c>
      <c r="AP16">
        <f>AMS_2030!AP16</f>
        <v>23245.325393289699</v>
      </c>
      <c r="AQ16">
        <f>AMS_2030!AQ16</f>
        <v>1206.5103399925999</v>
      </c>
      <c r="AR16">
        <f>AMS_2030!AR16</f>
        <v>31236.753709095432</v>
      </c>
      <c r="AS16">
        <f>AMS_2030!AS16</f>
        <v>216988.52112075489</v>
      </c>
      <c r="AT16">
        <f>AMS_2030!AT16</f>
        <v>409277.68781845138</v>
      </c>
      <c r="AU16">
        <f>AMS_2030!AU16</f>
        <v>0</v>
      </c>
      <c r="AW16">
        <f t="shared" si="1"/>
        <v>6.8648968140745809E-2</v>
      </c>
    </row>
    <row r="17" spans="1:49" x14ac:dyDescent="0.25">
      <c r="A17" s="146"/>
      <c r="B17" s="1" t="s">
        <v>15</v>
      </c>
      <c r="C17" s="1">
        <v>13</v>
      </c>
      <c r="D17" s="1" t="s">
        <v>52</v>
      </c>
      <c r="E17">
        <v>295.61248620694693</v>
      </c>
      <c r="F17">
        <v>248.7180783324574</v>
      </c>
      <c r="G17">
        <v>429.7734142573529</v>
      </c>
      <c r="H17">
        <v>9.3950994689210958</v>
      </c>
      <c r="I17">
        <v>94.435495868565127</v>
      </c>
      <c r="J17">
        <v>130.33782675653779</v>
      </c>
      <c r="K17">
        <v>1.4935846868025</v>
      </c>
      <c r="L17">
        <v>220.22874139229211</v>
      </c>
      <c r="M17">
        <v>228.9480857925557</v>
      </c>
      <c r="N17">
        <v>143.96289347369481</v>
      </c>
      <c r="O17">
        <v>40.012211341864472</v>
      </c>
      <c r="P17">
        <v>2995.2750472018042</v>
      </c>
      <c r="Q17">
        <v>39524.230578385803</v>
      </c>
      <c r="R17">
        <v>7.3070304256114866</v>
      </c>
      <c r="S17">
        <v>0</v>
      </c>
      <c r="T17">
        <v>36.11591474281402</v>
      </c>
      <c r="U17">
        <v>57.618480105647478</v>
      </c>
      <c r="V17">
        <v>62.792348902817743</v>
      </c>
      <c r="W17">
        <v>10708.66594184623</v>
      </c>
      <c r="X17">
        <v>4845.4602654228675</v>
      </c>
      <c r="Y17">
        <v>0.22397928223688771</v>
      </c>
      <c r="Z17">
        <v>112.66028457254301</v>
      </c>
      <c r="AA17">
        <v>3.394897772420348</v>
      </c>
      <c r="AB17">
        <v>695.57881514850874</v>
      </c>
      <c r="AC17">
        <v>0.4931333899900181</v>
      </c>
      <c r="AD17">
        <v>3.144535284260114</v>
      </c>
      <c r="AE17">
        <v>10.93931744974037</v>
      </c>
      <c r="AF17">
        <v>3.7294444678780052</v>
      </c>
      <c r="AG17">
        <v>2.616013379179094E-2</v>
      </c>
      <c r="AH17">
        <v>66.770165878929291</v>
      </c>
      <c r="AI17">
        <v>1.092550596675999</v>
      </c>
      <c r="AJ17">
        <v>19.533625541346879</v>
      </c>
      <c r="AK17">
        <v>0</v>
      </c>
      <c r="AL17">
        <v>9.1707618962184115E-2</v>
      </c>
      <c r="AM17">
        <v>265.44937980097973</v>
      </c>
      <c r="AN17">
        <v>0</v>
      </c>
      <c r="AO17">
        <v>12.932035957492721</v>
      </c>
      <c r="AP17">
        <f>AMS_2030!AP17</f>
        <v>9095.3069962999998</v>
      </c>
      <c r="AQ17">
        <f>AMS_2030!AQ17</f>
        <v>0</v>
      </c>
      <c r="AR17">
        <f>AMS_2030!AR17</f>
        <v>278261.50367467373</v>
      </c>
      <c r="AS17">
        <f>AMS_2030!AS17</f>
        <v>6194.5524148583081</v>
      </c>
      <c r="AT17">
        <f>AMS_2030!AT17</f>
        <v>354827.80664333951</v>
      </c>
      <c r="AU17">
        <f>AMS_2030!AU17</f>
        <v>0</v>
      </c>
      <c r="AW17">
        <f t="shared" si="1"/>
        <v>5.6553112136551037E-3</v>
      </c>
    </row>
    <row r="18" spans="1:49" x14ac:dyDescent="0.25">
      <c r="A18" s="146"/>
      <c r="B18" s="1" t="s">
        <v>16</v>
      </c>
      <c r="C18" s="1">
        <v>14</v>
      </c>
      <c r="D18" s="1" t="s">
        <v>53</v>
      </c>
      <c r="E18">
        <v>500.32629649716199</v>
      </c>
      <c r="F18">
        <v>860.63269548641438</v>
      </c>
      <c r="G18">
        <v>244.91058602251411</v>
      </c>
      <c r="H18">
        <v>29.534478822126069</v>
      </c>
      <c r="I18">
        <v>117.6964325876751</v>
      </c>
      <c r="J18">
        <v>161.24286536015029</v>
      </c>
      <c r="K18">
        <v>3.387209751068236</v>
      </c>
      <c r="L18">
        <v>174.0876373263211</v>
      </c>
      <c r="M18">
        <v>402.1460885549144</v>
      </c>
      <c r="N18">
        <v>81.031366536619203</v>
      </c>
      <c r="O18">
        <v>67.307221151529404</v>
      </c>
      <c r="P18">
        <v>1285.605531976508</v>
      </c>
      <c r="Q18">
        <v>392.44361314542112</v>
      </c>
      <c r="R18">
        <v>13352.56180445807</v>
      </c>
      <c r="S18">
        <v>0</v>
      </c>
      <c r="T18">
        <v>434.08101065457112</v>
      </c>
      <c r="U18">
        <v>13.936017101594411</v>
      </c>
      <c r="V18">
        <v>33.250513056833341</v>
      </c>
      <c r="W18">
        <v>2802.910334711632</v>
      </c>
      <c r="X18">
        <v>3225.5732863822568</v>
      </c>
      <c r="Y18">
        <v>2.758212091657112</v>
      </c>
      <c r="Z18">
        <v>87.702744350382119</v>
      </c>
      <c r="AA18">
        <v>2.686238967880187</v>
      </c>
      <c r="AB18">
        <v>57.290359771155032</v>
      </c>
      <c r="AC18">
        <v>1.265051301936394</v>
      </c>
      <c r="AD18">
        <v>3.3006995175471721</v>
      </c>
      <c r="AE18">
        <v>9.1939464244464908</v>
      </c>
      <c r="AF18">
        <v>1.4581929045002899</v>
      </c>
      <c r="AG18">
        <v>6.4525437034841052E-2</v>
      </c>
      <c r="AH18">
        <v>7.9589356114058161</v>
      </c>
      <c r="AI18">
        <v>2.3890417539392819</v>
      </c>
      <c r="AJ18">
        <v>106.4373651718067</v>
      </c>
      <c r="AK18">
        <v>0</v>
      </c>
      <c r="AL18">
        <v>0.68364324470135918</v>
      </c>
      <c r="AM18">
        <v>78.865748059497847</v>
      </c>
      <c r="AN18">
        <v>0</v>
      </c>
      <c r="AO18">
        <v>19.848307142254448</v>
      </c>
      <c r="AP18">
        <f>AMS_2030!AP18</f>
        <v>16465.611852599999</v>
      </c>
      <c r="AQ18">
        <f>AMS_2030!AQ18</f>
        <v>631.03218123869999</v>
      </c>
      <c r="AR18">
        <f>AMS_2030!AR18</f>
        <v>442.74966025699973</v>
      </c>
      <c r="AS18">
        <f>AMS_2030!AS18</f>
        <v>3101.6746578196639</v>
      </c>
      <c r="AT18">
        <f>AMS_2030!AT18</f>
        <v>45205.636353248898</v>
      </c>
      <c r="AU18">
        <f>AMS_2030!AU18</f>
        <v>0</v>
      </c>
      <c r="AW18">
        <f t="shared" si="1"/>
        <v>4.5267227282310097E-3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f>AMS_2030!AP19</f>
        <v>0</v>
      </c>
      <c r="AQ19">
        <f>AMS_2030!AQ19</f>
        <v>0</v>
      </c>
      <c r="AR19">
        <f>AMS_2030!AR19</f>
        <v>0</v>
      </c>
      <c r="AS19">
        <f>AMS_2030!AS19</f>
        <v>0</v>
      </c>
      <c r="AT19">
        <f>AMS_2030!AT19</f>
        <v>0</v>
      </c>
      <c r="AU19">
        <f>AMS_2030!AU19</f>
        <v>0</v>
      </c>
      <c r="AW19">
        <f t="shared" si="1"/>
        <v>0</v>
      </c>
    </row>
    <row r="20" spans="1:49" x14ac:dyDescent="0.25">
      <c r="A20" s="146"/>
      <c r="B20" s="1" t="s">
        <v>18</v>
      </c>
      <c r="C20" s="1">
        <v>16</v>
      </c>
      <c r="D20" s="1" t="s">
        <v>55</v>
      </c>
      <c r="E20">
        <v>1152.1700825823709</v>
      </c>
      <c r="F20">
        <v>1951.7672333025459</v>
      </c>
      <c r="G20">
        <v>474.48450720673929</v>
      </c>
      <c r="H20">
        <v>59.602619925819717</v>
      </c>
      <c r="I20">
        <v>332.8530092986723</v>
      </c>
      <c r="J20">
        <v>507.22717221230818</v>
      </c>
      <c r="K20">
        <v>6.6309595907816128</v>
      </c>
      <c r="L20">
        <v>277.11200769700048</v>
      </c>
      <c r="M20">
        <v>1021.829062273392</v>
      </c>
      <c r="N20">
        <v>195.09253130499971</v>
      </c>
      <c r="O20">
        <v>154.16904169041979</v>
      </c>
      <c r="P20">
        <v>2887.685386355879</v>
      </c>
      <c r="Q20">
        <v>1261.2112629808969</v>
      </c>
      <c r="R20">
        <v>543.50663635124317</v>
      </c>
      <c r="S20">
        <v>0</v>
      </c>
      <c r="T20">
        <v>4588.2318653754337</v>
      </c>
      <c r="U20">
        <v>32.182179083217889</v>
      </c>
      <c r="V20">
        <v>126.6053005521148</v>
      </c>
      <c r="W20">
        <v>14490.382514745799</v>
      </c>
      <c r="X20">
        <v>10791.890283746679</v>
      </c>
      <c r="Y20">
        <v>7.4866593293167716</v>
      </c>
      <c r="Z20">
        <v>597.07720632242695</v>
      </c>
      <c r="AA20">
        <v>4.2549103001628117</v>
      </c>
      <c r="AB20">
        <v>120.36261636015421</v>
      </c>
      <c r="AC20">
        <v>2.414388095390632</v>
      </c>
      <c r="AD20">
        <v>6.2974773774067803</v>
      </c>
      <c r="AE20">
        <v>17.58692895720473</v>
      </c>
      <c r="AF20">
        <v>2.7999662476710832</v>
      </c>
      <c r="AG20">
        <v>0.4818756624433434</v>
      </c>
      <c r="AH20">
        <v>15.43263574428234</v>
      </c>
      <c r="AI20">
        <v>4.5598915062807794</v>
      </c>
      <c r="AJ20">
        <v>254.9899176000965</v>
      </c>
      <c r="AK20">
        <v>0</v>
      </c>
      <c r="AL20">
        <v>1.6387677267690819</v>
      </c>
      <c r="AM20">
        <v>217.55460472141641</v>
      </c>
      <c r="AN20">
        <v>0</v>
      </c>
      <c r="AO20">
        <v>37.863759834257969</v>
      </c>
      <c r="AP20">
        <f>AMS_2030!AP20</f>
        <v>22976.131216176</v>
      </c>
      <c r="AQ20">
        <f>AMS_2030!AQ20</f>
        <v>12467.99357575065</v>
      </c>
      <c r="AR20">
        <f>AMS_2030!AR20</f>
        <v>949.11315986499994</v>
      </c>
      <c r="AS20">
        <f>AMS_2030!AS20</f>
        <v>11535.282340995431</v>
      </c>
      <c r="AT20">
        <f>AMS_2030!AT20</f>
        <v>90073.955554848668</v>
      </c>
      <c r="AU20">
        <f>AMS_2030!AU20</f>
        <v>0</v>
      </c>
      <c r="AW20">
        <f t="shared" si="1"/>
        <v>7.2372269093277592E-3</v>
      </c>
    </row>
    <row r="21" spans="1:49" x14ac:dyDescent="0.25">
      <c r="A21" s="146"/>
      <c r="B21" s="1" t="s">
        <v>19</v>
      </c>
      <c r="C21" s="1">
        <v>17</v>
      </c>
      <c r="D21" s="1" t="s">
        <v>56</v>
      </c>
      <c r="E21">
        <v>22.262749315914469</v>
      </c>
      <c r="F21">
        <v>30.81213934332531</v>
      </c>
      <c r="G21">
        <v>7.9455292529736976</v>
      </c>
      <c r="H21">
        <v>2.25205658589715</v>
      </c>
      <c r="I21">
        <v>6.6470228629883508</v>
      </c>
      <c r="J21">
        <v>7.836161953806525</v>
      </c>
      <c r="K21">
        <v>0.25775987583008603</v>
      </c>
      <c r="L21">
        <v>3.451823488555875</v>
      </c>
      <c r="M21">
        <v>18.401006157041682</v>
      </c>
      <c r="N21">
        <v>3.8904752011749419</v>
      </c>
      <c r="O21">
        <v>5.1076760214605947</v>
      </c>
      <c r="P21">
        <v>45.542709100209819</v>
      </c>
      <c r="Q21">
        <v>115.93122677223251</v>
      </c>
      <c r="R21">
        <v>1.9233104296644361</v>
      </c>
      <c r="S21">
        <v>0</v>
      </c>
      <c r="T21">
        <v>7.0753546872113411</v>
      </c>
      <c r="U21">
        <v>2329.5819000104002</v>
      </c>
      <c r="V21">
        <v>2.535382963150949</v>
      </c>
      <c r="W21">
        <v>73.2027475212995</v>
      </c>
      <c r="X21">
        <v>13.232036440864031</v>
      </c>
      <c r="Y21">
        <v>0.20728580821126019</v>
      </c>
      <c r="Z21">
        <v>0.93876803121569852</v>
      </c>
      <c r="AA21">
        <v>5.3553935474879147E-2</v>
      </c>
      <c r="AB21">
        <v>4.0951710639746821</v>
      </c>
      <c r="AC21">
        <v>9.6308333311815889E-2</v>
      </c>
      <c r="AD21">
        <v>0.25081192755856052</v>
      </c>
      <c r="AE21">
        <v>0.69982787537635016</v>
      </c>
      <c r="AF21">
        <v>0.11113048274907771</v>
      </c>
      <c r="AG21">
        <v>0.38523196148866851</v>
      </c>
      <c r="AH21">
        <v>0.60244933298084269</v>
      </c>
      <c r="AI21">
        <v>0.1817587247912883</v>
      </c>
      <c r="AJ21">
        <v>3.4800883866972852</v>
      </c>
      <c r="AK21">
        <v>0</v>
      </c>
      <c r="AL21">
        <v>2.229187600344873E-2</v>
      </c>
      <c r="AM21">
        <v>3.7897517226958839</v>
      </c>
      <c r="AN21">
        <v>0</v>
      </c>
      <c r="AO21">
        <v>1.510577110223585</v>
      </c>
      <c r="AP21">
        <f>AMS_2030!AP21</f>
        <v>2253.8874826830001</v>
      </c>
      <c r="AQ21">
        <f>AMS_2030!AQ21</f>
        <v>111.5140594166736</v>
      </c>
      <c r="AR21">
        <f>AMS_2030!AR21</f>
        <v>134.8562902884731</v>
      </c>
      <c r="AS21">
        <f>AMS_2030!AS21</f>
        <v>9456.762318541736</v>
      </c>
      <c r="AT21">
        <f>AMS_2030!AT21</f>
        <v>14671.33422548664</v>
      </c>
      <c r="AU21">
        <f>AMS_2030!AU21</f>
        <v>0</v>
      </c>
      <c r="AW21">
        <f t="shared" si="1"/>
        <v>9.4617663316037031E-5</v>
      </c>
    </row>
    <row r="22" spans="1:49" x14ac:dyDescent="0.25">
      <c r="A22" s="146"/>
      <c r="B22" s="1" t="s">
        <v>20</v>
      </c>
      <c r="C22" s="1">
        <v>18</v>
      </c>
      <c r="D22" s="1" t="s">
        <v>57</v>
      </c>
      <c r="E22">
        <v>14.38704975101229</v>
      </c>
      <c r="F22">
        <v>43.216234780855153</v>
      </c>
      <c r="G22">
        <v>18.400457023572219</v>
      </c>
      <c r="H22">
        <v>5.6346129300894994</v>
      </c>
      <c r="I22">
        <v>14.29679043075123</v>
      </c>
      <c r="J22">
        <v>17.576280095275571</v>
      </c>
      <c r="K22">
        <v>0.13036389769426329</v>
      </c>
      <c r="L22">
        <v>51.277375931457428</v>
      </c>
      <c r="M22">
        <v>67.022458252779899</v>
      </c>
      <c r="N22">
        <v>9.3187738304485421</v>
      </c>
      <c r="O22">
        <v>3.6196773568437091</v>
      </c>
      <c r="P22">
        <v>85.299537102414973</v>
      </c>
      <c r="Q22">
        <v>135.79900108697049</v>
      </c>
      <c r="R22">
        <v>8.3498359778868601</v>
      </c>
      <c r="S22">
        <v>0</v>
      </c>
      <c r="T22">
        <v>18.173535763293081</v>
      </c>
      <c r="U22">
        <v>14.453378137930191</v>
      </c>
      <c r="V22">
        <v>1945.166118222267</v>
      </c>
      <c r="W22">
        <v>3324.6593455403899</v>
      </c>
      <c r="X22">
        <v>184.84478561372171</v>
      </c>
      <c r="Y22">
        <v>0.1021252302769937</v>
      </c>
      <c r="Z22">
        <v>28.136381230616351</v>
      </c>
      <c r="AA22">
        <v>0.79607271155844395</v>
      </c>
      <c r="AB22">
        <v>6.1619160903604389</v>
      </c>
      <c r="AC22">
        <v>4.2946365679771559E-2</v>
      </c>
      <c r="AD22">
        <v>0.11185968042038701</v>
      </c>
      <c r="AE22">
        <v>0.31212089150751532</v>
      </c>
      <c r="AF22">
        <v>4.9568935292549493E-2</v>
      </c>
      <c r="AG22">
        <v>2.1935214331626702E-3</v>
      </c>
      <c r="AH22">
        <v>0.26928958242837903</v>
      </c>
      <c r="AI22">
        <v>8.1064393303010226E-2</v>
      </c>
      <c r="AJ22">
        <v>2.5109733928181499</v>
      </c>
      <c r="AK22">
        <v>0</v>
      </c>
      <c r="AL22">
        <v>1.61074234409978E-2</v>
      </c>
      <c r="AM22">
        <v>3.0657093244243359</v>
      </c>
      <c r="AN22">
        <v>0</v>
      </c>
      <c r="AO22">
        <v>0.67358033490073443</v>
      </c>
      <c r="AP22">
        <f>AMS_2030!AP22</f>
        <v>14148.8779543</v>
      </c>
      <c r="AQ22">
        <f>AMS_2030!AQ22</f>
        <v>11.145917974334001</v>
      </c>
      <c r="AR22">
        <f>AMS_2030!AR22</f>
        <v>5.4766167117399993</v>
      </c>
      <c r="AS22">
        <f>AMS_2030!AS22</f>
        <v>11695.69629365336</v>
      </c>
      <c r="AT22">
        <f>AMS_2030!AT22</f>
        <v>31865.154303473559</v>
      </c>
      <c r="AU22">
        <f>AMS_2030!AU22</f>
        <v>0</v>
      </c>
      <c r="AW22">
        <f t="shared" si="1"/>
        <v>1.3112200862476755E-3</v>
      </c>
    </row>
    <row r="23" spans="1:49" x14ac:dyDescent="0.25">
      <c r="A23" s="146"/>
      <c r="B23" s="1" t="s">
        <v>21</v>
      </c>
      <c r="C23" s="1">
        <v>19</v>
      </c>
      <c r="D23" s="1" t="s">
        <v>58</v>
      </c>
      <c r="E23">
        <v>16751.848584411229</v>
      </c>
      <c r="F23">
        <v>43110.312546393878</v>
      </c>
      <c r="G23">
        <v>19699.307614140209</v>
      </c>
      <c r="H23">
        <v>2263.911622031615</v>
      </c>
      <c r="I23">
        <v>9202.1101812847064</v>
      </c>
      <c r="J23">
        <v>14979.613780443209</v>
      </c>
      <c r="K23">
        <v>150.97353383029269</v>
      </c>
      <c r="L23">
        <v>15748.89457591602</v>
      </c>
      <c r="M23">
        <v>23051.73563318278</v>
      </c>
      <c r="N23">
        <v>8050.1480140653912</v>
      </c>
      <c r="O23">
        <v>5333.631499172141</v>
      </c>
      <c r="P23">
        <v>84355.98959392203</v>
      </c>
      <c r="Q23">
        <v>64929.427959044318</v>
      </c>
      <c r="R23">
        <v>8243.6228977523424</v>
      </c>
      <c r="S23">
        <v>0</v>
      </c>
      <c r="T23">
        <v>15747.59889485331</v>
      </c>
      <c r="U23">
        <v>3485.578183394694</v>
      </c>
      <c r="V23">
        <v>6749.4789374141092</v>
      </c>
      <c r="W23">
        <v>562053.84374629601</v>
      </c>
      <c r="X23">
        <v>83252.284133047302</v>
      </c>
      <c r="Y23">
        <v>52.144702959766128</v>
      </c>
      <c r="Z23">
        <v>10018.528470602791</v>
      </c>
      <c r="AA23">
        <v>244.2669459928434</v>
      </c>
      <c r="AB23">
        <v>3134.261561701634</v>
      </c>
      <c r="AC23">
        <v>27.663346554985601</v>
      </c>
      <c r="AD23">
        <v>115.23896554571139</v>
      </c>
      <c r="AE23">
        <v>227.3669576542683</v>
      </c>
      <c r="AF23">
        <v>19.049712874682221</v>
      </c>
      <c r="AG23">
        <v>24.203899471024471</v>
      </c>
      <c r="AH23">
        <v>255.58985430938529</v>
      </c>
      <c r="AI23">
        <v>54.221091535340001</v>
      </c>
      <c r="AJ23">
        <v>7615.3971691846191</v>
      </c>
      <c r="AK23">
        <v>0</v>
      </c>
      <c r="AL23">
        <v>47.869814533949359</v>
      </c>
      <c r="AM23">
        <v>6582.1911081715098</v>
      </c>
      <c r="AN23">
        <v>0</v>
      </c>
      <c r="AO23">
        <v>698.69536593161308</v>
      </c>
      <c r="AP23">
        <f>AMS_2030!AP23</f>
        <v>563216.29133396491</v>
      </c>
      <c r="AQ23">
        <f>AMS_2030!AQ23</f>
        <v>108391.9246717292</v>
      </c>
      <c r="AR23">
        <f>AMS_2030!AR23</f>
        <v>126138.17486479445</v>
      </c>
      <c r="AS23">
        <f>AMS_2030!AS23</f>
        <v>170491.2410986324</v>
      </c>
      <c r="AT23">
        <f>AMS_2030!AT23</f>
        <v>1984514.6328667409</v>
      </c>
      <c r="AU23">
        <f>AMS_2030!AU23</f>
        <v>0</v>
      </c>
      <c r="AW23">
        <f t="shared" si="1"/>
        <v>0.40554645085497149</v>
      </c>
    </row>
    <row r="24" spans="1:49" x14ac:dyDescent="0.25">
      <c r="A24" s="146"/>
      <c r="B24" s="1" t="s">
        <v>22</v>
      </c>
      <c r="C24" s="1">
        <v>20</v>
      </c>
      <c r="D24" s="1" t="s">
        <v>59</v>
      </c>
      <c r="E24">
        <v>169.52724358712879</v>
      </c>
      <c r="F24">
        <v>304.12322232197369</v>
      </c>
      <c r="G24">
        <v>505.96546515920278</v>
      </c>
      <c r="H24">
        <v>48.475196933050377</v>
      </c>
      <c r="I24">
        <v>80.103277275131106</v>
      </c>
      <c r="J24">
        <v>69.059352454217731</v>
      </c>
      <c r="K24">
        <v>0.25565169933320142</v>
      </c>
      <c r="L24">
        <v>220.96864584646059</v>
      </c>
      <c r="M24">
        <v>220.40921014343789</v>
      </c>
      <c r="N24">
        <v>56.17898896465185</v>
      </c>
      <c r="O24">
        <v>34.869134150064511</v>
      </c>
      <c r="P24">
        <v>980.25569986500523</v>
      </c>
      <c r="Q24">
        <v>635.69891677389785</v>
      </c>
      <c r="R24">
        <v>218.11362367145529</v>
      </c>
      <c r="S24">
        <v>0</v>
      </c>
      <c r="T24">
        <v>167.48020356246059</v>
      </c>
      <c r="U24">
        <v>11.210331469732139</v>
      </c>
      <c r="V24">
        <v>318.38966419261902</v>
      </c>
      <c r="W24">
        <v>4019.862332842089</v>
      </c>
      <c r="X24">
        <v>5946.4524565377296</v>
      </c>
      <c r="Y24">
        <v>0.21022194029850119</v>
      </c>
      <c r="Z24">
        <v>111.5755861442471</v>
      </c>
      <c r="AA24">
        <v>3.422797282831608</v>
      </c>
      <c r="AB24">
        <v>50.027745924627773</v>
      </c>
      <c r="AC24">
        <v>2.9397780634342532E-2</v>
      </c>
      <c r="AD24">
        <v>0.18891073913034101</v>
      </c>
      <c r="AE24">
        <v>0.55117809989024324</v>
      </c>
      <c r="AF24">
        <v>0.3129431713501945</v>
      </c>
      <c r="AG24">
        <v>8.6102799239928351E-4</v>
      </c>
      <c r="AH24">
        <v>4.2466249048683959</v>
      </c>
      <c r="AI24">
        <v>6.4022500795319487E-2</v>
      </c>
      <c r="AJ24">
        <v>172.78332986627231</v>
      </c>
      <c r="AK24">
        <v>0</v>
      </c>
      <c r="AL24">
        <v>1.098176564069181</v>
      </c>
      <c r="AM24">
        <v>94.782431188549111</v>
      </c>
      <c r="AN24">
        <v>0</v>
      </c>
      <c r="AO24">
        <v>0.74188609750410872</v>
      </c>
      <c r="AP24">
        <f>AMS_2030!AP24</f>
        <v>39659.945196227003</v>
      </c>
      <c r="AQ24">
        <f>AMS_2030!AQ24</f>
        <v>609557.06690810004</v>
      </c>
      <c r="AR24">
        <f>AMS_2030!AR24</f>
        <v>0</v>
      </c>
      <c r="AS24">
        <f>AMS_2030!AS24</f>
        <v>4791.0361605187254</v>
      </c>
      <c r="AT24">
        <f>AMS_2030!AT24</f>
        <v>668455.48299552861</v>
      </c>
      <c r="AU24">
        <f>AMS_2030!AU24</f>
        <v>0</v>
      </c>
      <c r="AW24">
        <f t="shared" si="1"/>
        <v>5.6426083595992995E-3</v>
      </c>
    </row>
    <row r="25" spans="1:49" x14ac:dyDescent="0.25">
      <c r="A25" s="146"/>
      <c r="B25" s="1" t="s">
        <v>23</v>
      </c>
      <c r="C25" s="1">
        <v>21</v>
      </c>
      <c r="D25" s="1" t="s">
        <v>60</v>
      </c>
      <c r="E25">
        <v>0</v>
      </c>
      <c r="F25">
        <v>2.1750318430219662</v>
      </c>
      <c r="G25">
        <v>2.5875776769765579</v>
      </c>
      <c r="H25">
        <v>0.13562350420337349</v>
      </c>
      <c r="I25">
        <v>2.233625215665064</v>
      </c>
      <c r="J25">
        <v>0</v>
      </c>
      <c r="K25">
        <v>4.4250388698403631E-4</v>
      </c>
      <c r="L25">
        <v>1.8324940501131769E-2</v>
      </c>
      <c r="M25">
        <v>0.215540176565758</v>
      </c>
      <c r="N25">
        <v>0.52723684954517192</v>
      </c>
      <c r="O25">
        <v>1.415860764938175E-2</v>
      </c>
      <c r="P25">
        <v>3.6365916236739579</v>
      </c>
      <c r="Q25">
        <v>10.978233597171499</v>
      </c>
      <c r="R25">
        <v>0</v>
      </c>
      <c r="S25">
        <v>0</v>
      </c>
      <c r="T25">
        <v>0</v>
      </c>
      <c r="U25">
        <v>0</v>
      </c>
      <c r="V25">
        <v>0</v>
      </c>
      <c r="W25">
        <v>0</v>
      </c>
      <c r="X25">
        <v>0</v>
      </c>
      <c r="Y25">
        <v>0</v>
      </c>
      <c r="Z25">
        <v>1.9865978176857849E-5</v>
      </c>
      <c r="AA25">
        <v>2.8453587935687539E-4</v>
      </c>
      <c r="AB25">
        <v>0</v>
      </c>
      <c r="AC25">
        <v>0</v>
      </c>
      <c r="AD25">
        <v>0</v>
      </c>
      <c r="AE25">
        <v>0</v>
      </c>
      <c r="AF25">
        <v>0</v>
      </c>
      <c r="AG25">
        <v>0</v>
      </c>
      <c r="AH25">
        <v>0</v>
      </c>
      <c r="AI25">
        <v>0</v>
      </c>
      <c r="AJ25">
        <v>0</v>
      </c>
      <c r="AK25">
        <v>0</v>
      </c>
      <c r="AL25">
        <v>0</v>
      </c>
      <c r="AM25">
        <v>0</v>
      </c>
      <c r="AN25">
        <v>0</v>
      </c>
      <c r="AO25">
        <v>0</v>
      </c>
      <c r="AP25">
        <f>AMS_2030!AP25</f>
        <v>0</v>
      </c>
      <c r="AQ25">
        <f>AMS_2030!AQ25</f>
        <v>0</v>
      </c>
      <c r="AR25">
        <f>AMS_2030!AR25</f>
        <v>0</v>
      </c>
      <c r="AS25">
        <f>AMS_2030!AS25</f>
        <v>14.63717262902489</v>
      </c>
      <c r="AT25">
        <f>AMS_2030!AT25</f>
        <v>37.159863569743273</v>
      </c>
      <c r="AU25">
        <f>AMS_2030!AU25</f>
        <v>0</v>
      </c>
      <c r="AW25">
        <f t="shared" si="1"/>
        <v>4.7868764763859756E-7</v>
      </c>
    </row>
    <row r="26" spans="1:49" x14ac:dyDescent="0.25">
      <c r="A26" s="146"/>
      <c r="B26" s="1" t="s">
        <v>24</v>
      </c>
      <c r="C26" s="1">
        <v>22</v>
      </c>
      <c r="D26" s="1" t="s">
        <v>61</v>
      </c>
      <c r="E26">
        <v>915.06577781845556</v>
      </c>
      <c r="F26">
        <v>148.26598290902641</v>
      </c>
      <c r="G26">
        <v>30.996425263810011</v>
      </c>
      <c r="H26">
        <v>5.3124194523881956</v>
      </c>
      <c r="I26">
        <v>61.877459476544608</v>
      </c>
      <c r="J26">
        <v>39.267206937329902</v>
      </c>
      <c r="K26">
        <v>9.4352589403687265E-2</v>
      </c>
      <c r="L26">
        <v>2.7304583343001481</v>
      </c>
      <c r="M26">
        <v>15.0691767514005</v>
      </c>
      <c r="N26">
        <v>0.42586091646207991</v>
      </c>
      <c r="O26">
        <v>1.0670137809484559</v>
      </c>
      <c r="P26">
        <v>138.96427893474529</v>
      </c>
      <c r="Q26">
        <v>1454.837811657344</v>
      </c>
      <c r="R26">
        <v>524.40798713899801</v>
      </c>
      <c r="S26">
        <v>0</v>
      </c>
      <c r="T26">
        <v>1685.136214950001</v>
      </c>
      <c r="U26">
        <v>46.932131782946229</v>
      </c>
      <c r="V26">
        <v>981.36005356687883</v>
      </c>
      <c r="W26">
        <v>2297.370351453068</v>
      </c>
      <c r="X26">
        <v>532.62460302084446</v>
      </c>
      <c r="Y26">
        <v>0.1144690011241984</v>
      </c>
      <c r="Z26">
        <v>353.25701416387119</v>
      </c>
      <c r="AA26">
        <v>4.0102226774198259E-2</v>
      </c>
      <c r="AB26">
        <v>6.4835187448889133</v>
      </c>
      <c r="AC26">
        <v>3.7422460455993442E-2</v>
      </c>
      <c r="AD26">
        <v>11.067759463926301</v>
      </c>
      <c r="AE26">
        <v>0.23404531692017541</v>
      </c>
      <c r="AF26">
        <v>2.9951661935975839E-2</v>
      </c>
      <c r="AG26">
        <v>1.41991201309904E-4</v>
      </c>
      <c r="AH26">
        <v>2.1987269973495689</v>
      </c>
      <c r="AI26">
        <v>3.3043539613508352E-2</v>
      </c>
      <c r="AJ26">
        <v>58.714627791844279</v>
      </c>
      <c r="AK26">
        <v>0</v>
      </c>
      <c r="AL26">
        <v>0.36802927033047161</v>
      </c>
      <c r="AM26">
        <v>22.661469308576809</v>
      </c>
      <c r="AN26">
        <v>0</v>
      </c>
      <c r="AO26">
        <v>79.373915806946115</v>
      </c>
      <c r="AP26">
        <f>AMS_2030!AP26</f>
        <v>12588.884931214532</v>
      </c>
      <c r="AQ26">
        <f>AMS_2030!AQ26</f>
        <v>0</v>
      </c>
      <c r="AR26">
        <f>AMS_2030!AR26</f>
        <v>0</v>
      </c>
      <c r="AS26">
        <f>AMS_2030!AS26</f>
        <v>11585.30241527955</v>
      </c>
      <c r="AT26">
        <f>AMS_2030!AT26</f>
        <v>33590.607150974727</v>
      </c>
      <c r="AU26">
        <f>AMS_2030!AU26</f>
        <v>0</v>
      </c>
      <c r="AW26">
        <f t="shared" si="1"/>
        <v>7.2050411773052277E-5</v>
      </c>
    </row>
    <row r="27" spans="1:49" x14ac:dyDescent="0.25">
      <c r="A27" s="146"/>
      <c r="B27" s="1" t="s">
        <v>25</v>
      </c>
      <c r="C27" s="1">
        <v>23</v>
      </c>
      <c r="D27" s="1" t="s">
        <v>62</v>
      </c>
      <c r="E27">
        <v>39.027330993714337</v>
      </c>
      <c r="F27">
        <v>8.6756955264137368</v>
      </c>
      <c r="G27">
        <v>1.900285262694055</v>
      </c>
      <c r="H27">
        <v>3.6994841334905867E-2</v>
      </c>
      <c r="I27">
        <v>0.82876538968104874</v>
      </c>
      <c r="J27">
        <v>0</v>
      </c>
      <c r="K27">
        <v>0</v>
      </c>
      <c r="L27">
        <v>9.1268144704622814E-2</v>
      </c>
      <c r="M27">
        <v>0.30183110841335392</v>
      </c>
      <c r="N27">
        <v>5.5209003574689469E-2</v>
      </c>
      <c r="O27">
        <v>0.14381438511409839</v>
      </c>
      <c r="P27">
        <v>9.4995170993150584</v>
      </c>
      <c r="Q27">
        <v>95.507137992043212</v>
      </c>
      <c r="R27">
        <v>0</v>
      </c>
      <c r="S27">
        <v>0</v>
      </c>
      <c r="T27">
        <v>0</v>
      </c>
      <c r="U27">
        <v>4.1200171280894944</v>
      </c>
      <c r="V27">
        <v>0</v>
      </c>
      <c r="W27">
        <v>0</v>
      </c>
      <c r="X27">
        <v>0</v>
      </c>
      <c r="Y27">
        <v>2.752244776379301E-4</v>
      </c>
      <c r="Z27">
        <v>1.9089653379451729E-2</v>
      </c>
      <c r="AA27">
        <v>1.37669597561296E-3</v>
      </c>
      <c r="AB27">
        <v>6.4169489420195172</v>
      </c>
      <c r="AC27">
        <v>3.169523587944121E-3</v>
      </c>
      <c r="AD27">
        <v>0</v>
      </c>
      <c r="AE27">
        <v>0.1910308567538947</v>
      </c>
      <c r="AF27">
        <v>3.282789247846972E-2</v>
      </c>
      <c r="AG27">
        <v>0</v>
      </c>
      <c r="AH27">
        <v>2.5693885356666768</v>
      </c>
      <c r="AI27">
        <v>1.7469340368538051E-2</v>
      </c>
      <c r="AJ27">
        <v>3.329470474618605</v>
      </c>
      <c r="AK27">
        <v>0</v>
      </c>
      <c r="AL27">
        <v>2.1392813943234081E-2</v>
      </c>
      <c r="AM27">
        <v>0</v>
      </c>
      <c r="AN27">
        <v>0</v>
      </c>
      <c r="AO27">
        <v>0.2167871044087617</v>
      </c>
      <c r="AP27">
        <f>AMS_2030!AP27</f>
        <v>225.58770793299999</v>
      </c>
      <c r="AQ27">
        <f>AMS_2030!AQ27</f>
        <v>0</v>
      </c>
      <c r="AR27">
        <f>AMS_2030!AR27</f>
        <v>0</v>
      </c>
      <c r="AS27">
        <f>AMS_2030!AS27</f>
        <v>0</v>
      </c>
      <c r="AT27">
        <f>AMS_2030!AT27</f>
        <v>398.59480186577088</v>
      </c>
      <c r="AU27">
        <f>AMS_2030!AU27</f>
        <v>0</v>
      </c>
      <c r="AW27">
        <f t="shared" si="1"/>
        <v>2.3279106408680959E-6</v>
      </c>
    </row>
    <row r="28" spans="1:49" x14ac:dyDescent="0.25">
      <c r="A28" s="146"/>
      <c r="B28" s="1" t="s">
        <v>26</v>
      </c>
      <c r="C28" s="1">
        <v>24</v>
      </c>
      <c r="D28" s="1" t="s">
        <v>63</v>
      </c>
      <c r="E28">
        <v>658.3710752022721</v>
      </c>
      <c r="F28">
        <v>1621.0388452498671</v>
      </c>
      <c r="G28">
        <v>551.04439988774061</v>
      </c>
      <c r="H28">
        <v>52.860038298702023</v>
      </c>
      <c r="I28">
        <v>418.9207700736066</v>
      </c>
      <c r="J28">
        <v>568.75268711674494</v>
      </c>
      <c r="K28">
        <v>3.793479406577331</v>
      </c>
      <c r="L28">
        <v>1282.006326596492</v>
      </c>
      <c r="M28">
        <v>1306.5196121973461</v>
      </c>
      <c r="N28">
        <v>1084.0903500740651</v>
      </c>
      <c r="O28">
        <v>385.93439191435351</v>
      </c>
      <c r="P28">
        <v>1747.3735950298219</v>
      </c>
      <c r="Q28">
        <v>1132.050713674035</v>
      </c>
      <c r="R28">
        <v>146.7073724467449</v>
      </c>
      <c r="S28">
        <v>0</v>
      </c>
      <c r="T28">
        <v>443.46070799632452</v>
      </c>
      <c r="U28">
        <v>0</v>
      </c>
      <c r="V28">
        <v>6.1962532062884712</v>
      </c>
      <c r="W28">
        <v>7313.4026801028167</v>
      </c>
      <c r="X28">
        <v>3700.3655445010768</v>
      </c>
      <c r="Y28">
        <v>7.5118557183804352E-4</v>
      </c>
      <c r="Z28">
        <v>481.85138389871321</v>
      </c>
      <c r="AA28">
        <v>19.88957986076468</v>
      </c>
      <c r="AB28">
        <v>10264.38858607765</v>
      </c>
      <c r="AC28">
        <v>6.9159833211094755E-4</v>
      </c>
      <c r="AD28">
        <v>2.3605437017374851E-3</v>
      </c>
      <c r="AE28">
        <v>5.7886301081270138E-3</v>
      </c>
      <c r="AF28">
        <v>9.6177191311691578E-4</v>
      </c>
      <c r="AG28">
        <v>3.9781903796895528E-6</v>
      </c>
      <c r="AH28">
        <v>5.5385829340600823E-2</v>
      </c>
      <c r="AI28">
        <v>2.5127999194553192E-3</v>
      </c>
      <c r="AJ28">
        <v>0.15587059362994651</v>
      </c>
      <c r="AK28">
        <v>0</v>
      </c>
      <c r="AL28">
        <v>1.4837566597524869E-3</v>
      </c>
      <c r="AM28">
        <v>318.69384154926348</v>
      </c>
      <c r="AN28">
        <v>0</v>
      </c>
      <c r="AO28">
        <v>2.2731152447673648E-3</v>
      </c>
      <c r="AP28">
        <f>AMS_2030!AP28</f>
        <v>23239.87622954711</v>
      </c>
      <c r="AQ28">
        <f>AMS_2030!AQ28</f>
        <v>0</v>
      </c>
      <c r="AR28">
        <f>AMS_2030!AR28</f>
        <v>0</v>
      </c>
      <c r="AS28">
        <f>AMS_2030!AS28</f>
        <v>1373.3839158690671</v>
      </c>
      <c r="AT28">
        <f>AMS_2030!AT28</f>
        <v>58121.200463580048</v>
      </c>
      <c r="AU28">
        <f>AMS_2030!AU28</f>
        <v>0</v>
      </c>
      <c r="AW28">
        <f t="shared" si="1"/>
        <v>3.279596687439916E-2</v>
      </c>
    </row>
    <row r="29" spans="1:49" x14ac:dyDescent="0.25">
      <c r="A29" s="146"/>
      <c r="B29" s="1" t="s">
        <v>27</v>
      </c>
      <c r="C29" s="1">
        <v>25</v>
      </c>
      <c r="D29" s="1" t="s">
        <v>64</v>
      </c>
      <c r="E29">
        <v>4.1406066653301394</v>
      </c>
      <c r="F29">
        <v>6.7915560923428684</v>
      </c>
      <c r="G29">
        <v>2.0919728696296702</v>
      </c>
      <c r="H29">
        <v>0.25562905298947508</v>
      </c>
      <c r="I29">
        <v>1.8962345647118199</v>
      </c>
      <c r="J29">
        <v>2.982437349901303</v>
      </c>
      <c r="K29">
        <v>1.716132024902204E-2</v>
      </c>
      <c r="L29">
        <v>3.3268372774017272</v>
      </c>
      <c r="M29">
        <v>5.7963878349105578</v>
      </c>
      <c r="N29">
        <v>4.6936766887962511</v>
      </c>
      <c r="O29">
        <v>1.437565007084795</v>
      </c>
      <c r="P29">
        <v>6.9311410484541138</v>
      </c>
      <c r="Q29">
        <v>3.391956245381142</v>
      </c>
      <c r="R29">
        <v>0.71167482684546213</v>
      </c>
      <c r="S29">
        <v>0</v>
      </c>
      <c r="T29">
        <v>2.1211507545488568</v>
      </c>
      <c r="U29">
        <v>0</v>
      </c>
      <c r="V29">
        <v>0</v>
      </c>
      <c r="W29">
        <v>21.856001581372102</v>
      </c>
      <c r="X29">
        <v>7.6937149689233824</v>
      </c>
      <c r="Y29">
        <v>0</v>
      </c>
      <c r="Z29">
        <v>0.67238050793446902</v>
      </c>
      <c r="AA29">
        <v>5.1621154824968138E-2</v>
      </c>
      <c r="AB29">
        <v>63.191726397821043</v>
      </c>
      <c r="AC29">
        <v>1.491688410757625E-6</v>
      </c>
      <c r="AD29">
        <v>5.0906859914337714E-6</v>
      </c>
      <c r="AE29">
        <v>1.246109450202657E-5</v>
      </c>
      <c r="AF29">
        <v>2.0956469607677401E-6</v>
      </c>
      <c r="AG29">
        <v>0</v>
      </c>
      <c r="AH29">
        <v>1.1885034764811931E-4</v>
      </c>
      <c r="AI29">
        <v>5.3017474252012482E-6</v>
      </c>
      <c r="AJ29">
        <v>2.7204902607895969E-4</v>
      </c>
      <c r="AK29">
        <v>0</v>
      </c>
      <c r="AL29">
        <v>3.2169949298410902E-6</v>
      </c>
      <c r="AM29">
        <v>0.94922546574846256</v>
      </c>
      <c r="AN29">
        <v>0</v>
      </c>
      <c r="AO29">
        <v>4.9380986164904434E-6</v>
      </c>
      <c r="AP29">
        <f>AMS_2030!AP29</f>
        <v>157.95861850159574</v>
      </c>
      <c r="AQ29">
        <f>AMS_2030!AQ29</f>
        <v>0</v>
      </c>
      <c r="AR29">
        <f>AMS_2030!AR29</f>
        <v>0</v>
      </c>
      <c r="AS29">
        <f>AMS_2030!AS29</f>
        <v>55.64278991338022</v>
      </c>
      <c r="AT29">
        <f>AMS_2030!AT29</f>
        <v>354.60249158550818</v>
      </c>
      <c r="AU29">
        <f>AMS_2030!AU29</f>
        <v>0</v>
      </c>
      <c r="AW29">
        <f t="shared" si="1"/>
        <v>8.529295674534378E-5</v>
      </c>
    </row>
    <row r="30" spans="1:49" x14ac:dyDescent="0.25">
      <c r="A30" s="146"/>
      <c r="B30" s="1" t="s">
        <v>28</v>
      </c>
      <c r="C30" s="1">
        <v>26</v>
      </c>
      <c r="D30" s="1" t="s">
        <v>65</v>
      </c>
      <c r="E30">
        <v>22.836430989240512</v>
      </c>
      <c r="F30">
        <v>52.149380929363559</v>
      </c>
      <c r="G30">
        <v>18.197467471395921</v>
      </c>
      <c r="H30">
        <v>2.233682448434732</v>
      </c>
      <c r="I30">
        <v>16.536888945425641</v>
      </c>
      <c r="J30">
        <v>26.245167910299269</v>
      </c>
      <c r="K30">
        <v>0.15993274118303991</v>
      </c>
      <c r="L30">
        <v>75.50478265356729</v>
      </c>
      <c r="M30">
        <v>65.555284385353673</v>
      </c>
      <c r="N30">
        <v>40.887858933839851</v>
      </c>
      <c r="O30">
        <v>12.606963502850579</v>
      </c>
      <c r="P30">
        <v>60.344933630357183</v>
      </c>
      <c r="Q30">
        <v>66.284834794347731</v>
      </c>
      <c r="R30">
        <v>6.201834624311136</v>
      </c>
      <c r="S30">
        <v>0</v>
      </c>
      <c r="T30">
        <v>18.46977229450497</v>
      </c>
      <c r="U30">
        <v>0</v>
      </c>
      <c r="V30">
        <v>0</v>
      </c>
      <c r="W30">
        <v>247.76443387396731</v>
      </c>
      <c r="X30">
        <v>121.3845588543864</v>
      </c>
      <c r="Y30">
        <v>0</v>
      </c>
      <c r="Z30">
        <v>5.9016080300716141</v>
      </c>
      <c r="AA30">
        <v>1.1717369345717741</v>
      </c>
      <c r="AB30">
        <v>401.61618386469308</v>
      </c>
      <c r="AC30">
        <v>2.6969961496385201E-5</v>
      </c>
      <c r="AD30">
        <v>9.2053835355670238E-5</v>
      </c>
      <c r="AE30">
        <v>2.25761965822259E-4</v>
      </c>
      <c r="AF30">
        <v>3.7483678706261223E-5</v>
      </c>
      <c r="AG30">
        <v>0</v>
      </c>
      <c r="AH30">
        <v>2.1604927554231498E-3</v>
      </c>
      <c r="AI30">
        <v>9.8030830763250464E-5</v>
      </c>
      <c r="AJ30">
        <v>5.6944112355681482E-3</v>
      </c>
      <c r="AK30">
        <v>0</v>
      </c>
      <c r="AL30">
        <v>5.7843988501422503E-5</v>
      </c>
      <c r="AM30">
        <v>9.1145384633238677</v>
      </c>
      <c r="AN30">
        <v>0</v>
      </c>
      <c r="AO30">
        <v>8.8606921792123194E-5</v>
      </c>
      <c r="AP30">
        <f>AMS_2030!AP30</f>
        <v>885.78565774185415</v>
      </c>
      <c r="AQ30">
        <f>AMS_2030!AQ30</f>
        <v>0</v>
      </c>
      <c r="AR30">
        <f>AMS_2030!AR30</f>
        <v>0</v>
      </c>
      <c r="AS30">
        <f>AMS_2030!AS30</f>
        <v>222.00291020112419</v>
      </c>
      <c r="AT30">
        <f>AMS_2030!AT30</f>
        <v>2378.9653258736412</v>
      </c>
      <c r="AU30">
        <f>AMS_2030!AU30</f>
        <v>0</v>
      </c>
      <c r="AW30">
        <f t="shared" si="1"/>
        <v>1.9299252403535891E-3</v>
      </c>
    </row>
    <row r="31" spans="1:49" x14ac:dyDescent="0.25">
      <c r="A31" s="146"/>
      <c r="B31" s="1" t="s">
        <v>29</v>
      </c>
      <c r="C31" s="1">
        <v>27</v>
      </c>
      <c r="D31" s="1" t="s">
        <v>66</v>
      </c>
      <c r="E31">
        <v>11.08815601642395</v>
      </c>
      <c r="F31">
        <v>25.345156603660332</v>
      </c>
      <c r="G31">
        <v>8.8471780254328962</v>
      </c>
      <c r="H31">
        <v>1.082130504585104</v>
      </c>
      <c r="I31">
        <v>8.0308629844411321</v>
      </c>
      <c r="J31">
        <v>12.646811771540779</v>
      </c>
      <c r="K31">
        <v>7.2594409654308967E-2</v>
      </c>
      <c r="L31">
        <v>14.104620607886231</v>
      </c>
      <c r="M31">
        <v>24.557247154621749</v>
      </c>
      <c r="N31">
        <v>19.845955369691829</v>
      </c>
      <c r="O31">
        <v>6.1108570840320544</v>
      </c>
      <c r="P31">
        <v>29.312993535130168</v>
      </c>
      <c r="Q31">
        <v>62.291776052177987</v>
      </c>
      <c r="R31">
        <v>3.0066630721791001</v>
      </c>
      <c r="S31">
        <v>0</v>
      </c>
      <c r="T31">
        <v>8.9621787910092099</v>
      </c>
      <c r="U31">
        <v>0</v>
      </c>
      <c r="V31">
        <v>0</v>
      </c>
      <c r="W31">
        <v>179.28203222826329</v>
      </c>
      <c r="X31">
        <v>32.547848254816039</v>
      </c>
      <c r="Y31">
        <v>0</v>
      </c>
      <c r="Z31">
        <v>2.837148672443663</v>
      </c>
      <c r="AA31">
        <v>0.21885598425146249</v>
      </c>
      <c r="AB31">
        <v>377.31240140109247</v>
      </c>
      <c r="AC31">
        <v>6.3055286002815449E-6</v>
      </c>
      <c r="AD31">
        <v>2.1519178619476081E-5</v>
      </c>
      <c r="AE31">
        <v>5.2684649840653042E-5</v>
      </c>
      <c r="AF31">
        <v>8.8495455439282061E-6</v>
      </c>
      <c r="AG31">
        <v>0</v>
      </c>
      <c r="AH31">
        <v>5.0265126524358286E-4</v>
      </c>
      <c r="AI31">
        <v>2.2427686970145239E-5</v>
      </c>
      <c r="AJ31">
        <v>8.3077572021376753E-3</v>
      </c>
      <c r="AK31">
        <v>0</v>
      </c>
      <c r="AL31">
        <v>1.3591511222137189E-5</v>
      </c>
      <c r="AM31">
        <v>4.2534053172383359</v>
      </c>
      <c r="AN31">
        <v>0</v>
      </c>
      <c r="AO31">
        <v>2.085895132481309E-5</v>
      </c>
      <c r="AP31">
        <f>AMS_2030!AP31</f>
        <v>855.82395377402599</v>
      </c>
      <c r="AQ31">
        <f>AMS_2030!AQ31</f>
        <v>0</v>
      </c>
      <c r="AR31">
        <f>AMS_2030!AR31</f>
        <v>0</v>
      </c>
      <c r="AS31">
        <f>AMS_2030!AS31</f>
        <v>149.3693823535323</v>
      </c>
      <c r="AT31">
        <f>AMS_2030!AT31</f>
        <v>1836.95916661365</v>
      </c>
      <c r="AU31">
        <f>AMS_2030!AU31</f>
        <v>0</v>
      </c>
      <c r="AW31">
        <f t="shared" si="1"/>
        <v>3.616079827635189E-4</v>
      </c>
    </row>
    <row r="32" spans="1:49" x14ac:dyDescent="0.25">
      <c r="A32" s="146"/>
      <c r="B32" s="1" t="s">
        <v>30</v>
      </c>
      <c r="C32" s="1">
        <v>28</v>
      </c>
      <c r="D32" s="1" t="s">
        <v>67</v>
      </c>
      <c r="E32">
        <v>11.654267069783691</v>
      </c>
      <c r="F32">
        <v>26.565692790486111</v>
      </c>
      <c r="G32">
        <v>9.2593774716771406</v>
      </c>
      <c r="H32">
        <v>1.152413684327819</v>
      </c>
      <c r="I32">
        <v>8.4485832489950177</v>
      </c>
      <c r="J32">
        <v>13.29436822622489</v>
      </c>
      <c r="K32">
        <v>8.5951934567360028E-2</v>
      </c>
      <c r="L32">
        <v>14.764744424022791</v>
      </c>
      <c r="M32">
        <v>16.977039301844361</v>
      </c>
      <c r="N32">
        <v>20.944373095502531</v>
      </c>
      <c r="O32">
        <v>6.4623960962994511</v>
      </c>
      <c r="P32">
        <v>30.76934759714586</v>
      </c>
      <c r="Q32">
        <v>15.010253181098021</v>
      </c>
      <c r="R32">
        <v>3.165848534852322</v>
      </c>
      <c r="S32">
        <v>0</v>
      </c>
      <c r="T32">
        <v>9.4142528926193076</v>
      </c>
      <c r="U32">
        <v>0</v>
      </c>
      <c r="V32">
        <v>0</v>
      </c>
      <c r="W32">
        <v>78.897542396254551</v>
      </c>
      <c r="X32">
        <v>34.137917492560419</v>
      </c>
      <c r="Y32">
        <v>0</v>
      </c>
      <c r="Z32">
        <v>3.0125053597947429</v>
      </c>
      <c r="AA32">
        <v>0.2290984282178726</v>
      </c>
      <c r="AB32">
        <v>47.045282328184413</v>
      </c>
      <c r="AC32">
        <v>6.6192901448755654E-6</v>
      </c>
      <c r="AD32">
        <v>2.2589880890402441E-5</v>
      </c>
      <c r="AE32">
        <v>5.5303232138591602E-5</v>
      </c>
      <c r="AF32">
        <v>9.2925184715840438E-6</v>
      </c>
      <c r="AG32">
        <v>0</v>
      </c>
      <c r="AH32">
        <v>5.2758776608372655E-4</v>
      </c>
      <c r="AI32">
        <v>2.353882986514435E-5</v>
      </c>
      <c r="AJ32">
        <v>4.8453078432946738E-3</v>
      </c>
      <c r="AK32">
        <v>0</v>
      </c>
      <c r="AL32">
        <v>1.426988673270359E-5</v>
      </c>
      <c r="AM32">
        <v>4.3035057383653603</v>
      </c>
      <c r="AN32">
        <v>0</v>
      </c>
      <c r="AO32">
        <v>2.190124485351155E-5</v>
      </c>
      <c r="AP32">
        <f>AMS_2030!AP32</f>
        <v>100.5120392558173</v>
      </c>
      <c r="AQ32">
        <f>AMS_2030!AQ32</f>
        <v>0</v>
      </c>
      <c r="AR32">
        <f>AMS_2030!AR32</f>
        <v>0</v>
      </c>
      <c r="AS32">
        <f>AMS_2030!AS32</f>
        <v>11.564099161864579</v>
      </c>
      <c r="AT32">
        <f>AMS_2030!AT32</f>
        <v>467.67642612099831</v>
      </c>
      <c r="AU32">
        <f>AMS_2030!AU32</f>
        <v>0</v>
      </c>
      <c r="AW32">
        <f t="shared" si="1"/>
        <v>3.7878598485098866E-4</v>
      </c>
    </row>
    <row r="33" spans="1:49" x14ac:dyDescent="0.25">
      <c r="A33" s="146"/>
      <c r="B33" s="1" t="s">
        <v>31</v>
      </c>
      <c r="C33" s="1">
        <v>29</v>
      </c>
      <c r="D33" s="1" t="s">
        <v>68</v>
      </c>
      <c r="E33">
        <v>2.0081824362442848</v>
      </c>
      <c r="F33">
        <v>2.5643114874377479</v>
      </c>
      <c r="G33">
        <v>1.596429942656399</v>
      </c>
      <c r="H33">
        <v>0.2001447952707818</v>
      </c>
      <c r="I33">
        <v>1.4601842094708859</v>
      </c>
      <c r="J33">
        <v>2.276992337964864</v>
      </c>
      <c r="K33">
        <v>1.4231445871554491E-2</v>
      </c>
      <c r="L33">
        <v>1.3566448138204349E-4</v>
      </c>
      <c r="M33">
        <v>2.0218191012525031</v>
      </c>
      <c r="N33">
        <v>3.6233086282700468</v>
      </c>
      <c r="O33">
        <v>1.118945056334264</v>
      </c>
      <c r="P33">
        <v>5.3092112692946589</v>
      </c>
      <c r="Q33">
        <v>1.344067425100132E-3</v>
      </c>
      <c r="R33">
        <v>0.54622010653002506</v>
      </c>
      <c r="S33">
        <v>0</v>
      </c>
      <c r="T33">
        <v>1.6233712691125219</v>
      </c>
      <c r="U33">
        <v>0</v>
      </c>
      <c r="V33">
        <v>0</v>
      </c>
      <c r="W33">
        <v>8.7536601817146469</v>
      </c>
      <c r="X33">
        <v>1.4387404686878491</v>
      </c>
      <c r="Y33">
        <v>0</v>
      </c>
      <c r="Z33">
        <v>0.5196471501874107</v>
      </c>
      <c r="AA33">
        <v>1.5877651045879229E-6</v>
      </c>
      <c r="AB33">
        <v>0</v>
      </c>
      <c r="AC33">
        <v>0</v>
      </c>
      <c r="AD33">
        <v>0</v>
      </c>
      <c r="AE33">
        <v>0</v>
      </c>
      <c r="AF33">
        <v>0</v>
      </c>
      <c r="AG33">
        <v>0</v>
      </c>
      <c r="AH33">
        <v>0</v>
      </c>
      <c r="AI33">
        <v>0</v>
      </c>
      <c r="AJ33">
        <v>1.085912595044064E-3</v>
      </c>
      <c r="AK33">
        <v>0</v>
      </c>
      <c r="AL33">
        <v>0</v>
      </c>
      <c r="AM33">
        <v>0.68117686191156046</v>
      </c>
      <c r="AN33">
        <v>0</v>
      </c>
      <c r="AO33">
        <v>0</v>
      </c>
      <c r="AP33">
        <f>AMS_2030!AP33</f>
        <v>0</v>
      </c>
      <c r="AQ33">
        <f>AMS_2030!AQ33</f>
        <v>0</v>
      </c>
      <c r="AR33">
        <f>AMS_2030!AR33</f>
        <v>0</v>
      </c>
      <c r="AS33">
        <f>AMS_2030!AS33</f>
        <v>4.585592259332813E-2</v>
      </c>
      <c r="AT33">
        <f>AMS_2030!AT33</f>
        <v>35.804999903071959</v>
      </c>
      <c r="AU33">
        <f>AMS_2030!AU33</f>
        <v>0</v>
      </c>
      <c r="AW33">
        <f t="shared" si="1"/>
        <v>3.6645150591554765E-7</v>
      </c>
    </row>
    <row r="34" spans="1:49" x14ac:dyDescent="0.25">
      <c r="A34" s="146"/>
      <c r="B34" s="1" t="s">
        <v>32</v>
      </c>
      <c r="C34" s="1">
        <v>30</v>
      </c>
      <c r="D34" s="1" t="s">
        <v>69</v>
      </c>
      <c r="E34">
        <v>39.316271099198048</v>
      </c>
      <c r="F34">
        <v>121.8503368513619</v>
      </c>
      <c r="G34">
        <v>31.289015513390432</v>
      </c>
      <c r="H34">
        <v>3.8333259536885209</v>
      </c>
      <c r="I34">
        <v>28.38443236058756</v>
      </c>
      <c r="J34">
        <v>45.00520516440649</v>
      </c>
      <c r="K34">
        <v>0.27404552086246042</v>
      </c>
      <c r="L34">
        <v>113.5125671441519</v>
      </c>
      <c r="M34">
        <v>102.89898893688191</v>
      </c>
      <c r="N34">
        <v>70.287669560919682</v>
      </c>
      <c r="O34">
        <v>21.671178109457109</v>
      </c>
      <c r="P34">
        <v>103.795953672252</v>
      </c>
      <c r="Q34">
        <v>99.942540561720975</v>
      </c>
      <c r="R34">
        <v>10.6670343816082</v>
      </c>
      <c r="S34">
        <v>0</v>
      </c>
      <c r="T34">
        <v>31.771922536006191</v>
      </c>
      <c r="U34">
        <v>0</v>
      </c>
      <c r="V34">
        <v>0</v>
      </c>
      <c r="W34">
        <v>418.84388528883528</v>
      </c>
      <c r="X34">
        <v>211.83134765607471</v>
      </c>
      <c r="Y34">
        <v>5.4298652512516337E-5</v>
      </c>
      <c r="Z34">
        <v>42.484674302923622</v>
      </c>
      <c r="AA34">
        <v>1.7615722513022389</v>
      </c>
      <c r="AB34">
        <v>603.98260029451615</v>
      </c>
      <c r="AC34">
        <v>4.0591119154781817E-5</v>
      </c>
      <c r="AD34">
        <v>1.3854434498278639E-4</v>
      </c>
      <c r="AE34">
        <v>3.3974122435712138E-4</v>
      </c>
      <c r="AF34">
        <v>5.6451260169584043E-5</v>
      </c>
      <c r="AG34">
        <v>0</v>
      </c>
      <c r="AH34">
        <v>3.2506001419703319E-3</v>
      </c>
      <c r="AI34">
        <v>1.4747484916638511E-4</v>
      </c>
      <c r="AJ34">
        <v>9.209425297221123E-3</v>
      </c>
      <c r="AK34">
        <v>0</v>
      </c>
      <c r="AL34">
        <v>8.708678561665738E-5</v>
      </c>
      <c r="AM34">
        <v>15.33455410071203</v>
      </c>
      <c r="AN34">
        <v>0</v>
      </c>
      <c r="AO34">
        <v>1.3341840524648451E-4</v>
      </c>
      <c r="AP34">
        <f>AMS_2030!AP34</f>
        <v>1331.693236132603</v>
      </c>
      <c r="AQ34">
        <f>AMS_2030!AQ34</f>
        <v>0</v>
      </c>
      <c r="AR34">
        <f>AMS_2030!AR34</f>
        <v>0</v>
      </c>
      <c r="AS34">
        <f>AMS_2030!AS34</f>
        <v>182.9443907233323</v>
      </c>
      <c r="AT34">
        <f>AMS_2030!AT34</f>
        <v>3633.3902057488731</v>
      </c>
      <c r="AU34">
        <f>AMS_2030!AU34</f>
        <v>0</v>
      </c>
      <c r="AW34">
        <f t="shared" si="1"/>
        <v>2.9022729372716913E-3</v>
      </c>
    </row>
    <row r="35" spans="1:49" x14ac:dyDescent="0.25">
      <c r="A35" s="146"/>
      <c r="B35" s="1" t="s">
        <v>33</v>
      </c>
      <c r="C35" s="1">
        <v>31</v>
      </c>
      <c r="D35" s="1" t="s">
        <v>70</v>
      </c>
      <c r="E35">
        <v>6.7687384070806216</v>
      </c>
      <c r="F35">
        <v>15.53477829898349</v>
      </c>
      <c r="G35">
        <v>5.4243601234895706</v>
      </c>
      <c r="H35">
        <v>0.66523906451752235</v>
      </c>
      <c r="I35">
        <v>4.9245113571183934</v>
      </c>
      <c r="J35">
        <v>7.7488142096120001</v>
      </c>
      <c r="K35">
        <v>4.2021901052825501E-2</v>
      </c>
      <c r="L35">
        <v>8.6357690241347669</v>
      </c>
      <c r="M35">
        <v>15.045485783117281</v>
      </c>
      <c r="N35">
        <v>12.18806154278305</v>
      </c>
      <c r="O35">
        <v>3.7135756895646121</v>
      </c>
      <c r="P35">
        <v>17.946089373135148</v>
      </c>
      <c r="Q35">
        <v>8.7913012385424327</v>
      </c>
      <c r="R35">
        <v>1.846582394291818</v>
      </c>
      <c r="S35">
        <v>0</v>
      </c>
      <c r="T35">
        <v>5.5015445072557991</v>
      </c>
      <c r="U35">
        <v>0</v>
      </c>
      <c r="V35">
        <v>0</v>
      </c>
      <c r="W35">
        <v>70.812615327043446</v>
      </c>
      <c r="X35">
        <v>19.96005004761783</v>
      </c>
      <c r="Y35">
        <v>0</v>
      </c>
      <c r="Z35">
        <v>1.746285035572505</v>
      </c>
      <c r="AA35">
        <v>0.13399771321270601</v>
      </c>
      <c r="AB35">
        <v>101.4628905546075</v>
      </c>
      <c r="AC35">
        <v>3.6127901342707892E-6</v>
      </c>
      <c r="AD35">
        <v>1.2329439672265609E-5</v>
      </c>
      <c r="AE35">
        <v>3.2324719178778641E-5</v>
      </c>
      <c r="AF35">
        <v>5.0734759619592023E-6</v>
      </c>
      <c r="AG35">
        <v>0</v>
      </c>
      <c r="AH35">
        <v>3.0834074586352209E-4</v>
      </c>
      <c r="AI35">
        <v>1.2844382178167489E-5</v>
      </c>
      <c r="AJ35">
        <v>1.0010818404106139E-3</v>
      </c>
      <c r="AK35">
        <v>0</v>
      </c>
      <c r="AL35">
        <v>7.789760501827924E-6</v>
      </c>
      <c r="AM35">
        <v>2.5109724867250161</v>
      </c>
      <c r="AN35">
        <v>0</v>
      </c>
      <c r="AO35">
        <v>1.195637284632406E-5</v>
      </c>
      <c r="AP35">
        <f>AMS_2030!AP35</f>
        <v>241.34183116879032</v>
      </c>
      <c r="AQ35">
        <f>AMS_2030!AQ35</f>
        <v>0</v>
      </c>
      <c r="AR35">
        <f>AMS_2030!AR35</f>
        <v>0</v>
      </c>
      <c r="AS35">
        <f>AMS_2030!AS35</f>
        <v>52.669299943276521</v>
      </c>
      <c r="AT35">
        <f>AMS_2030!AT35</f>
        <v>605.41621054505197</v>
      </c>
      <c r="AU35">
        <f>AMS_2030!AU35</f>
        <v>0</v>
      </c>
      <c r="AW35">
        <f t="shared" si="1"/>
        <v>2.2133814486260278E-4</v>
      </c>
    </row>
    <row r="36" spans="1:49" x14ac:dyDescent="0.25">
      <c r="A36" s="146"/>
      <c r="B36" s="1" t="s">
        <v>34</v>
      </c>
      <c r="C36" s="1">
        <v>32</v>
      </c>
      <c r="D36" s="1" t="s">
        <v>71</v>
      </c>
      <c r="E36">
        <v>207.01157404686381</v>
      </c>
      <c r="F36">
        <v>619.88932673716579</v>
      </c>
      <c r="G36">
        <v>73.230037208842575</v>
      </c>
      <c r="H36">
        <v>63.237576758459461</v>
      </c>
      <c r="I36">
        <v>324.22771904896479</v>
      </c>
      <c r="J36">
        <v>170.33709280783771</v>
      </c>
      <c r="K36">
        <v>2.1156319811104729</v>
      </c>
      <c r="L36">
        <v>362.20103483271339</v>
      </c>
      <c r="M36">
        <v>486.56276779559528</v>
      </c>
      <c r="N36">
        <v>264.31019285121442</v>
      </c>
      <c r="O36">
        <v>91.290583701736509</v>
      </c>
      <c r="P36">
        <v>692.84657175992663</v>
      </c>
      <c r="Q36">
        <v>546.68579995078619</v>
      </c>
      <c r="R36">
        <v>31.50867156592869</v>
      </c>
      <c r="S36">
        <v>0</v>
      </c>
      <c r="T36">
        <v>103.956425730216</v>
      </c>
      <c r="U36">
        <v>0</v>
      </c>
      <c r="V36">
        <v>4.6814168975145307</v>
      </c>
      <c r="W36">
        <v>1709.694011379115</v>
      </c>
      <c r="X36">
        <v>821.97874461721199</v>
      </c>
      <c r="Y36">
        <v>0.1088498766965532</v>
      </c>
      <c r="Z36">
        <v>188.49444283446309</v>
      </c>
      <c r="AA36">
        <v>5.6203408820050251</v>
      </c>
      <c r="AB36">
        <v>13284.311377365369</v>
      </c>
      <c r="AC36">
        <v>209.76259169956009</v>
      </c>
      <c r="AD36">
        <v>1267.5108185033621</v>
      </c>
      <c r="AE36">
        <v>985.02456507618297</v>
      </c>
      <c r="AF36">
        <v>147.9010598063378</v>
      </c>
      <c r="AG36">
        <v>0.22120312087877489</v>
      </c>
      <c r="AH36">
        <v>964.8550901820588</v>
      </c>
      <c r="AI36">
        <v>450.95818493647482</v>
      </c>
      <c r="AJ36">
        <v>0.1718160458394434</v>
      </c>
      <c r="AK36">
        <v>0</v>
      </c>
      <c r="AL36">
        <v>3.2860192569798309E-4</v>
      </c>
      <c r="AM36">
        <v>122.2514153517661</v>
      </c>
      <c r="AN36">
        <v>0</v>
      </c>
      <c r="AO36">
        <v>6820.3299823671496</v>
      </c>
      <c r="AP36">
        <f>AMS_2030!AP36</f>
        <v>8910.4243788099993</v>
      </c>
      <c r="AQ36">
        <f>AMS_2030!AQ36</f>
        <v>0</v>
      </c>
      <c r="AR36">
        <f>AMS_2030!AR36</f>
        <v>0</v>
      </c>
      <c r="AS36">
        <f>AMS_2030!AS36</f>
        <v>0</v>
      </c>
      <c r="AT36">
        <f>AMS_2030!AT36</f>
        <v>39933.711625131276</v>
      </c>
      <c r="AU36">
        <f>AMS_2030!AU36</f>
        <v>0</v>
      </c>
      <c r="AW36">
        <f t="shared" si="1"/>
        <v>9.2923620619905136E-3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f>AMS_2030!AP37</f>
        <v>0</v>
      </c>
      <c r="AQ37">
        <f>AMS_2030!AQ37</f>
        <v>0</v>
      </c>
      <c r="AR37">
        <f>AMS_2030!AR37</f>
        <v>0</v>
      </c>
      <c r="AS37">
        <f>AMS_2030!AS37</f>
        <v>0</v>
      </c>
      <c r="AT37">
        <f>AMS_2030!AT37</f>
        <v>0</v>
      </c>
      <c r="AU37">
        <f>AMS_2030!AU37</f>
        <v>0</v>
      </c>
      <c r="AW37">
        <f t="shared" si="1"/>
        <v>0</v>
      </c>
    </row>
    <row r="38" spans="1:49" x14ac:dyDescent="0.25">
      <c r="A38" s="146"/>
      <c r="B38" s="1" t="s">
        <v>36</v>
      </c>
      <c r="C38" s="1">
        <v>34</v>
      </c>
      <c r="D38" s="1" t="s">
        <v>73</v>
      </c>
      <c r="E38">
        <v>2.0065961559943051</v>
      </c>
      <c r="F38">
        <v>3.59599751999622</v>
      </c>
      <c r="G38">
        <v>0</v>
      </c>
      <c r="H38">
        <v>0</v>
      </c>
      <c r="I38">
        <v>0</v>
      </c>
      <c r="J38">
        <v>1.416419587180124E-2</v>
      </c>
      <c r="K38">
        <v>0</v>
      </c>
      <c r="L38">
        <v>1.211140256375671E-3</v>
      </c>
      <c r="M38">
        <v>1.405676736528694E-5</v>
      </c>
      <c r="N38">
        <v>0</v>
      </c>
      <c r="O38">
        <v>0</v>
      </c>
      <c r="P38">
        <v>5.0148711001124866E-3</v>
      </c>
      <c r="Q38">
        <v>4.1666175098590526E-3</v>
      </c>
      <c r="R38">
        <v>0</v>
      </c>
      <c r="S38">
        <v>0</v>
      </c>
      <c r="T38">
        <v>0.984924816181042</v>
      </c>
      <c r="U38">
        <v>0</v>
      </c>
      <c r="V38">
        <v>0</v>
      </c>
      <c r="W38">
        <v>9.4158247683223824</v>
      </c>
      <c r="X38">
        <v>3.7584446025614948</v>
      </c>
      <c r="Y38">
        <v>0</v>
      </c>
      <c r="Z38">
        <v>1.6739264411536349E-6</v>
      </c>
      <c r="AA38">
        <v>0</v>
      </c>
      <c r="AB38">
        <v>15.496837552388291</v>
      </c>
      <c r="AC38">
        <v>0</v>
      </c>
      <c r="AD38">
        <v>2.4870078143872032E-6</v>
      </c>
      <c r="AE38">
        <v>6.0876875669866343E-6</v>
      </c>
      <c r="AF38">
        <v>1.0238716732130721E-6</v>
      </c>
      <c r="AG38">
        <v>0</v>
      </c>
      <c r="AH38">
        <v>5.8061517193774012E-5</v>
      </c>
      <c r="AI38">
        <v>2.5900076891778452E-6</v>
      </c>
      <c r="AJ38">
        <v>1.2416343094219011E-4</v>
      </c>
      <c r="AK38">
        <v>0</v>
      </c>
      <c r="AL38">
        <v>1.571683245110271E-6</v>
      </c>
      <c r="AM38">
        <v>0.46439757498687467</v>
      </c>
      <c r="AN38">
        <v>0</v>
      </c>
      <c r="AO38">
        <v>217.2504224948799</v>
      </c>
      <c r="AP38">
        <f>AMS_2030!AP38</f>
        <v>0</v>
      </c>
      <c r="AQ38">
        <f>AMS_2030!AQ38</f>
        <v>0</v>
      </c>
      <c r="AR38">
        <f>AMS_2030!AR38</f>
        <v>0</v>
      </c>
      <c r="AS38">
        <f>AMS_2030!AS38</f>
        <v>0</v>
      </c>
      <c r="AT38">
        <f>AMS_2030!AT38</f>
        <v>252.99821402594861</v>
      </c>
      <c r="AU38">
        <f>AMS_2030!AU38</f>
        <v>0</v>
      </c>
      <c r="AW38">
        <f t="shared" si="1"/>
        <v>3.0891679671207691E-8</v>
      </c>
    </row>
    <row r="39" spans="1:49" x14ac:dyDescent="0.25">
      <c r="A39" s="146"/>
      <c r="B39" s="1" t="s">
        <v>37</v>
      </c>
      <c r="C39" s="1">
        <v>35</v>
      </c>
      <c r="D39" s="1" t="s">
        <v>74</v>
      </c>
      <c r="E39">
        <v>44.947832051632822</v>
      </c>
      <c r="F39">
        <v>359.64764196736081</v>
      </c>
      <c r="G39">
        <v>322.09282453462703</v>
      </c>
      <c r="H39">
        <v>38.511870469970027</v>
      </c>
      <c r="I39">
        <v>358.80187532848157</v>
      </c>
      <c r="J39">
        <v>366.20981846734207</v>
      </c>
      <c r="K39">
        <v>1.262112367472191</v>
      </c>
      <c r="L39">
        <v>26.429868566099682</v>
      </c>
      <c r="M39">
        <v>559.94513196005005</v>
      </c>
      <c r="N39">
        <v>2742.6817404644371</v>
      </c>
      <c r="O39">
        <v>598.55449411853829</v>
      </c>
      <c r="P39">
        <v>1833.0990561974099</v>
      </c>
      <c r="Q39">
        <v>765.68381533732213</v>
      </c>
      <c r="R39">
        <v>45.31892298558914</v>
      </c>
      <c r="S39">
        <v>0</v>
      </c>
      <c r="T39">
        <v>15.876929388265481</v>
      </c>
      <c r="U39">
        <v>31.30969030484205</v>
      </c>
      <c r="V39">
        <v>50.706000833777402</v>
      </c>
      <c r="W39">
        <v>4079.3071113050692</v>
      </c>
      <c r="X39">
        <v>1848.9654448329741</v>
      </c>
      <c r="Y39">
        <v>0.56984595674474225</v>
      </c>
      <c r="Z39">
        <v>502.50783821543899</v>
      </c>
      <c r="AA39">
        <v>0.40115560673533629</v>
      </c>
      <c r="AB39">
        <v>88.616690896979264</v>
      </c>
      <c r="AC39">
        <v>4.852591141798554E-2</v>
      </c>
      <c r="AD39">
        <v>0.31191954458240312</v>
      </c>
      <c r="AE39">
        <v>0.92608068628033324</v>
      </c>
      <c r="AF39">
        <v>0.28615854862863199</v>
      </c>
      <c r="AG39">
        <v>6.4932221591561712E-4</v>
      </c>
      <c r="AH39">
        <v>3.8581439984438641</v>
      </c>
      <c r="AI39">
        <v>0.10332505352244591</v>
      </c>
      <c r="AJ39">
        <v>89.881305728081955</v>
      </c>
      <c r="AK39">
        <v>0</v>
      </c>
      <c r="AL39">
        <v>0.53302582238247731</v>
      </c>
      <c r="AM39">
        <v>1092.551781621914</v>
      </c>
      <c r="AN39">
        <v>0</v>
      </c>
      <c r="AO39">
        <v>1.1962908171144651</v>
      </c>
      <c r="AP39">
        <f>AMS_2030!AP39</f>
        <v>5428.0968114224916</v>
      </c>
      <c r="AQ39">
        <f>AMS_2030!AQ39</f>
        <v>0</v>
      </c>
      <c r="AR39">
        <f>AMS_2030!AR39</f>
        <v>346.98278270568272</v>
      </c>
      <c r="AS39">
        <f>AMS_2030!AS39</f>
        <v>427.92536317639173</v>
      </c>
      <c r="AT39">
        <f>AMS_2030!AT39</f>
        <v>22074.149876516309</v>
      </c>
      <c r="AU39">
        <f>AMS_2030!AU39</f>
        <v>0</v>
      </c>
      <c r="AW39">
        <f t="shared" si="1"/>
        <v>7.0631935480455993E-4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f>AMS_2030!AP40</f>
        <v>0</v>
      </c>
      <c r="AQ40">
        <f>AMS_2030!AQ40</f>
        <v>0</v>
      </c>
      <c r="AR40">
        <f>AMS_2030!AR40</f>
        <v>0</v>
      </c>
      <c r="AS40">
        <f>AMS_2030!AS40</f>
        <v>0</v>
      </c>
      <c r="AT40">
        <f>AMS_2030!AT40</f>
        <v>0</v>
      </c>
      <c r="AU40">
        <f>AMS_2030!AU40</f>
        <v>0</v>
      </c>
      <c r="AW40">
        <f t="shared" si="1"/>
        <v>0</v>
      </c>
    </row>
    <row r="41" spans="1:49" x14ac:dyDescent="0.25">
      <c r="A41" s="146"/>
      <c r="B41" s="1" t="s">
        <v>39</v>
      </c>
      <c r="C41" s="1">
        <v>37</v>
      </c>
      <c r="D41" s="1" t="s">
        <v>76</v>
      </c>
      <c r="E41">
        <v>0.71103887902147656</v>
      </c>
      <c r="F41">
        <v>0</v>
      </c>
      <c r="G41">
        <v>0</v>
      </c>
      <c r="H41">
        <v>0</v>
      </c>
      <c r="I41">
        <v>0</v>
      </c>
      <c r="J41">
        <v>7.0149687777899699</v>
      </c>
      <c r="K41">
        <v>2.9233581377888142E-4</v>
      </c>
      <c r="L41">
        <v>0.60704921704251846</v>
      </c>
      <c r="M41">
        <v>7.0643772923934161E-3</v>
      </c>
      <c r="N41">
        <v>0</v>
      </c>
      <c r="O41">
        <v>0</v>
      </c>
      <c r="P41">
        <v>2.5173741009139161</v>
      </c>
      <c r="Q41">
        <v>2.0440750936937762</v>
      </c>
      <c r="R41">
        <v>0</v>
      </c>
      <c r="S41">
        <v>0</v>
      </c>
      <c r="T41">
        <v>213.83297824461431</v>
      </c>
      <c r="U41">
        <v>0</v>
      </c>
      <c r="V41">
        <v>0</v>
      </c>
      <c r="W41">
        <v>3671.7595615486148</v>
      </c>
      <c r="X41">
        <v>1944.6782327426499</v>
      </c>
      <c r="Y41">
        <v>0</v>
      </c>
      <c r="Z41">
        <v>8.7847927168112686E-4</v>
      </c>
      <c r="AA41">
        <v>8.0442765642743186E-4</v>
      </c>
      <c r="AB41">
        <v>5387.394635494742</v>
      </c>
      <c r="AC41">
        <v>3.6247620398155732E-4</v>
      </c>
      <c r="AD41">
        <v>1.2371957970185581E-3</v>
      </c>
      <c r="AE41">
        <v>3.0339819966751199E-3</v>
      </c>
      <c r="AF41">
        <v>5.0400668550065254E-4</v>
      </c>
      <c r="AG41">
        <v>2.3314110893972082E-6</v>
      </c>
      <c r="AH41">
        <v>2.9030520730137462E-2</v>
      </c>
      <c r="AI41">
        <v>1.3171225894973489E-3</v>
      </c>
      <c r="AJ41">
        <v>6.1242871872750293E-2</v>
      </c>
      <c r="AK41">
        <v>0</v>
      </c>
      <c r="AL41">
        <v>7.7760118933593977E-4</v>
      </c>
      <c r="AM41">
        <v>165.10988158862531</v>
      </c>
      <c r="AN41">
        <v>0</v>
      </c>
      <c r="AO41">
        <v>1.191252632859988E-3</v>
      </c>
      <c r="AP41">
        <f>AMS_2030!AP41</f>
        <v>0</v>
      </c>
      <c r="AQ41">
        <f>AMS_2030!AQ41</f>
        <v>0</v>
      </c>
      <c r="AR41">
        <f>AMS_2030!AR41</f>
        <v>0</v>
      </c>
      <c r="AS41">
        <f>AMS_2030!AS41</f>
        <v>0</v>
      </c>
      <c r="AT41">
        <f>AMS_2030!AT41</f>
        <v>11395.77753466885</v>
      </c>
      <c r="AU41">
        <f>AMS_2030!AU41</f>
        <v>0</v>
      </c>
      <c r="AW41">
        <f t="shared" si="1"/>
        <v>1.5491022285061479E-5</v>
      </c>
    </row>
    <row r="42" spans="1:49" x14ac:dyDescent="0.25">
      <c r="A42" s="146" t="s">
        <v>79</v>
      </c>
      <c r="B42" s="1" t="s">
        <v>3</v>
      </c>
      <c r="C42" s="1" t="s">
        <v>3</v>
      </c>
      <c r="D42" s="1" t="s">
        <v>40</v>
      </c>
      <c r="E42">
        <v>2413.7010237429172</v>
      </c>
      <c r="F42">
        <v>3292.995324144289</v>
      </c>
      <c r="G42">
        <v>7.8319901874126263E-5</v>
      </c>
      <c r="H42">
        <v>4.5610825390007358E-6</v>
      </c>
      <c r="I42">
        <v>2.340097910700166E-6</v>
      </c>
      <c r="J42">
        <v>1.3598543244152319</v>
      </c>
      <c r="K42">
        <v>6.3739923062260627E-4</v>
      </c>
      <c r="L42">
        <v>0.82922612636558779</v>
      </c>
      <c r="M42">
        <v>3.368109900940194</v>
      </c>
      <c r="N42">
        <v>6.5801401886167048E-6</v>
      </c>
      <c r="O42">
        <v>5.2868660969614552E-6</v>
      </c>
      <c r="P42">
        <v>50.227346129312807</v>
      </c>
      <c r="Q42">
        <v>2.0521321416276009E-2</v>
      </c>
      <c r="R42">
        <v>2.3032251803491721E-3</v>
      </c>
      <c r="S42">
        <v>0</v>
      </c>
      <c r="T42">
        <v>2.6621170736803351E-2</v>
      </c>
      <c r="U42">
        <v>7.9627080658835054E-5</v>
      </c>
      <c r="V42">
        <v>3.5454019579233328E-4</v>
      </c>
      <c r="W42">
        <v>65.731981153965648</v>
      </c>
      <c r="X42">
        <v>8.9085676866185413</v>
      </c>
      <c r="Y42">
        <v>0</v>
      </c>
      <c r="Z42">
        <v>9.1144091475382565E-4</v>
      </c>
      <c r="AA42">
        <v>1.282832602683052E-2</v>
      </c>
      <c r="AB42">
        <v>7.5818053578974461E-4</v>
      </c>
      <c r="AC42">
        <v>0</v>
      </c>
      <c r="AD42">
        <v>2.4329683096210479E-6</v>
      </c>
      <c r="AE42">
        <v>1.233220389981621E-5</v>
      </c>
      <c r="AF42">
        <v>1.6192579797591811E-6</v>
      </c>
      <c r="AG42">
        <v>0</v>
      </c>
      <c r="AH42">
        <v>1.2285315575017971E-4</v>
      </c>
      <c r="AI42">
        <v>7.3368763208258832E-5</v>
      </c>
      <c r="AJ42">
        <v>4.6222718559762652E-4</v>
      </c>
      <c r="AK42">
        <v>0</v>
      </c>
      <c r="AL42">
        <v>2.0302767110101311E-6</v>
      </c>
      <c r="AM42">
        <v>0.14405592202944759</v>
      </c>
      <c r="AN42">
        <v>0</v>
      </c>
      <c r="AO42">
        <v>6.7138462348453556E-5</v>
      </c>
      <c r="AP42">
        <f>AMS_2030!AP42</f>
        <v>12848.010857376979</v>
      </c>
      <c r="AQ42">
        <f>AMS_2030!AQ42</f>
        <v>0</v>
      </c>
      <c r="AR42">
        <f>AMS_2030!AR42</f>
        <v>170.27920204898228</v>
      </c>
      <c r="AS42">
        <f>AMS_2030!AS42</f>
        <v>0</v>
      </c>
      <c r="AT42">
        <f>AMS_2030!AT42</f>
        <v>0</v>
      </c>
      <c r="AU42">
        <f>AMS_2030!AU42</f>
        <v>18855.6214048785</v>
      </c>
      <c r="AW42">
        <f t="shared" si="1"/>
        <v>2.1166729508481855E-5</v>
      </c>
    </row>
    <row r="43" spans="1:49" x14ac:dyDescent="0.25">
      <c r="A43" s="146"/>
      <c r="B43" s="1" t="s">
        <v>4</v>
      </c>
      <c r="C43" s="1" t="s">
        <v>4</v>
      </c>
      <c r="D43" s="1" t="s">
        <v>41</v>
      </c>
      <c r="E43">
        <v>1013.750294336248</v>
      </c>
      <c r="F43">
        <v>8205.9848756663268</v>
      </c>
      <c r="G43">
        <v>60.223410429104113</v>
      </c>
      <c r="H43">
        <v>0.70576282350574693</v>
      </c>
      <c r="I43">
        <v>26.138385183843351</v>
      </c>
      <c r="J43">
        <v>79.667943084976102</v>
      </c>
      <c r="K43">
        <v>1.2395647242242701E-2</v>
      </c>
      <c r="L43">
        <v>396.74391769380929</v>
      </c>
      <c r="M43">
        <v>529.49213248881847</v>
      </c>
      <c r="N43">
        <v>43.029109888463893</v>
      </c>
      <c r="O43">
        <v>0.50474923594793042</v>
      </c>
      <c r="P43">
        <v>335.62634129307162</v>
      </c>
      <c r="Q43">
        <v>298.65852133124872</v>
      </c>
      <c r="R43">
        <v>6.0891899452254972</v>
      </c>
      <c r="S43">
        <v>0</v>
      </c>
      <c r="T43">
        <v>18.781859801841129</v>
      </c>
      <c r="U43">
        <v>13.51334761693526</v>
      </c>
      <c r="V43">
        <v>80.603993239082229</v>
      </c>
      <c r="W43">
        <v>6594.3878487618513</v>
      </c>
      <c r="X43">
        <v>1550.418075206303</v>
      </c>
      <c r="Y43">
        <v>9.8551509967016448E-3</v>
      </c>
      <c r="Z43">
        <v>20.213539049278101</v>
      </c>
      <c r="AA43">
        <v>6.1543171902038054</v>
      </c>
      <c r="AB43">
        <v>3.5107827646478951</v>
      </c>
      <c r="AC43">
        <v>0.28784696321815179</v>
      </c>
      <c r="AD43">
        <v>3.527525692398942</v>
      </c>
      <c r="AE43">
        <v>3.3102970274327652</v>
      </c>
      <c r="AF43">
        <v>3.8112864554053991E-4</v>
      </c>
      <c r="AG43">
        <v>0</v>
      </c>
      <c r="AH43">
        <v>4.5442456234948657E-2</v>
      </c>
      <c r="AI43">
        <v>0.53466657161102282</v>
      </c>
      <c r="AJ43">
        <v>15.787553827276961</v>
      </c>
      <c r="AK43">
        <v>0</v>
      </c>
      <c r="AL43">
        <v>0.1016494121097708</v>
      </c>
      <c r="AM43">
        <v>7.1513196334270468</v>
      </c>
      <c r="AN43">
        <v>0</v>
      </c>
      <c r="AO43">
        <v>12.76730650497743</v>
      </c>
      <c r="AP43">
        <f>AMS_2030!AP43</f>
        <v>28571.506941623429</v>
      </c>
      <c r="AQ43">
        <f>AMS_2030!AQ43</f>
        <v>0</v>
      </c>
      <c r="AR43">
        <f>AMS_2030!AR43</f>
        <v>0</v>
      </c>
      <c r="AS43">
        <f>AMS_2030!AS43</f>
        <v>0</v>
      </c>
      <c r="AT43">
        <f>AMS_2030!AT43</f>
        <v>0</v>
      </c>
      <c r="AU43">
        <f>AMS_2030!AU43</f>
        <v>47899.241578669738</v>
      </c>
      <c r="AW43">
        <f t="shared" si="1"/>
        <v>1.011977669369068E-2</v>
      </c>
    </row>
    <row r="44" spans="1:49" x14ac:dyDescent="0.25">
      <c r="A44" s="146"/>
      <c r="B44" s="1" t="s">
        <v>5</v>
      </c>
      <c r="C44" s="1" t="s">
        <v>5</v>
      </c>
      <c r="D44" s="1" t="s">
        <v>42</v>
      </c>
      <c r="E44">
        <v>93.886931650998847</v>
      </c>
      <c r="F44">
        <v>65.325472808830781</v>
      </c>
      <c r="G44">
        <v>719.13269730228012</v>
      </c>
      <c r="H44">
        <v>1.1431850553506111</v>
      </c>
      <c r="I44">
        <v>6.7462106030404394</v>
      </c>
      <c r="J44">
        <v>8.076925652182366</v>
      </c>
      <c r="K44">
        <v>6.3890611269559376E-3</v>
      </c>
      <c r="L44">
        <v>10.781766507687941</v>
      </c>
      <c r="M44">
        <v>9.5262852667203983</v>
      </c>
      <c r="N44">
        <v>0.98243941218773079</v>
      </c>
      <c r="O44">
        <v>0.29303973987953602</v>
      </c>
      <c r="P44">
        <v>868.32367283017652</v>
      </c>
      <c r="Q44">
        <v>110.39969557457179</v>
      </c>
      <c r="R44">
        <v>8.2897071256222671E-2</v>
      </c>
      <c r="S44">
        <v>0</v>
      </c>
      <c r="T44">
        <v>20.68539031311526</v>
      </c>
      <c r="U44">
        <v>7.8738483875273078</v>
      </c>
      <c r="V44">
        <v>25.965798169713061</v>
      </c>
      <c r="W44">
        <v>1276.606573033067</v>
      </c>
      <c r="X44">
        <v>475.81625283842692</v>
      </c>
      <c r="Y44">
        <v>1.37143962886183E-4</v>
      </c>
      <c r="Z44">
        <v>0.7415937135097378</v>
      </c>
      <c r="AA44">
        <v>0.16606480367679061</v>
      </c>
      <c r="AB44">
        <v>0.51926806167252493</v>
      </c>
      <c r="AC44">
        <v>2.3910469379129199E-4</v>
      </c>
      <c r="AD44">
        <v>1.2491417707853609E-3</v>
      </c>
      <c r="AE44">
        <v>5.1897321280675044E-3</v>
      </c>
      <c r="AF44">
        <v>2.6664148931980649E-4</v>
      </c>
      <c r="AG44">
        <v>3.0162422645528948E-6</v>
      </c>
      <c r="AH44">
        <v>1.406963010627368E-2</v>
      </c>
      <c r="AI44">
        <v>4.6902984852781001E-4</v>
      </c>
      <c r="AJ44">
        <v>4.861476426242155</v>
      </c>
      <c r="AK44">
        <v>0</v>
      </c>
      <c r="AL44">
        <v>3.1313001059261138E-2</v>
      </c>
      <c r="AM44">
        <v>9.9620968900155944</v>
      </c>
      <c r="AN44">
        <v>0</v>
      </c>
      <c r="AO44">
        <v>4.9002845601897414E-3</v>
      </c>
      <c r="AP44">
        <f>AMS_2030!AP44</f>
        <v>36177.032919549827</v>
      </c>
      <c r="AQ44">
        <f>AMS_2030!AQ44</f>
        <v>0</v>
      </c>
      <c r="AR44">
        <f>AMS_2030!AR44</f>
        <v>21708.811716416934</v>
      </c>
      <c r="AS44">
        <f>AMS_2030!AS44</f>
        <v>0</v>
      </c>
      <c r="AT44">
        <f>AMS_2030!AT44</f>
        <v>0</v>
      </c>
      <c r="AU44">
        <f>AMS_2030!AU44</f>
        <v>61603.808443865877</v>
      </c>
      <c r="AW44">
        <f t="shared" si="1"/>
        <v>2.7516569143880678E-4</v>
      </c>
    </row>
    <row r="45" spans="1:49" x14ac:dyDescent="0.25">
      <c r="A45" s="146"/>
      <c r="B45" s="1" t="s">
        <v>6</v>
      </c>
      <c r="C45" s="1" t="s">
        <v>6</v>
      </c>
      <c r="D45" s="1" t="s">
        <v>43</v>
      </c>
      <c r="E45">
        <v>145.5840866033389</v>
      </c>
      <c r="F45">
        <v>122.35797471237289</v>
      </c>
      <c r="G45">
        <v>227.00222607489309</v>
      </c>
      <c r="H45">
        <v>29.680294678602849</v>
      </c>
      <c r="I45">
        <v>5.151613972807346</v>
      </c>
      <c r="J45">
        <v>26.530099644795019</v>
      </c>
      <c r="K45">
        <v>7.8986662421841325E-4</v>
      </c>
      <c r="L45">
        <v>88.533817733901429</v>
      </c>
      <c r="M45">
        <v>168.40926852925139</v>
      </c>
      <c r="N45">
        <v>1.287085245210374</v>
      </c>
      <c r="O45">
        <v>8.4368946441062187E-2</v>
      </c>
      <c r="P45">
        <v>909.15759032303549</v>
      </c>
      <c r="Q45">
        <v>140.21571139456799</v>
      </c>
      <c r="R45">
        <v>0.1217812387077294</v>
      </c>
      <c r="S45">
        <v>0</v>
      </c>
      <c r="T45">
        <v>11.312080723426019</v>
      </c>
      <c r="U45">
        <v>0.98913434526755328</v>
      </c>
      <c r="V45">
        <v>2.2441568773768821</v>
      </c>
      <c r="W45">
        <v>465.7427634795531</v>
      </c>
      <c r="X45">
        <v>173.9399816447349</v>
      </c>
      <c r="Y45">
        <v>1.604647939922393E-3</v>
      </c>
      <c r="Z45">
        <v>7.4288881453338549</v>
      </c>
      <c r="AA45">
        <v>3.0782743268707158</v>
      </c>
      <c r="AB45">
        <v>0.47935640462520601</v>
      </c>
      <c r="AC45">
        <v>6.6186100537292489E-3</v>
      </c>
      <c r="AD45">
        <v>8.3859846398141563E-2</v>
      </c>
      <c r="AE45">
        <v>7.9044075018099985E-2</v>
      </c>
      <c r="AF45">
        <v>1.25662199391014E-4</v>
      </c>
      <c r="AG45">
        <v>0</v>
      </c>
      <c r="AH45">
        <v>5.7545935260612446E-3</v>
      </c>
      <c r="AI45">
        <v>1.2068944882548669E-2</v>
      </c>
      <c r="AJ45">
        <v>0.1193602957435583</v>
      </c>
      <c r="AK45">
        <v>0</v>
      </c>
      <c r="AL45">
        <v>7.7789016977959017E-4</v>
      </c>
      <c r="AM45">
        <v>2.2158170496492482</v>
      </c>
      <c r="AN45">
        <v>0</v>
      </c>
      <c r="AO45">
        <v>0.26729755779667519</v>
      </c>
      <c r="AP45">
        <f>AMS_2030!AP45</f>
        <v>0</v>
      </c>
      <c r="AQ45">
        <f>AMS_2030!AQ45</f>
        <v>0</v>
      </c>
      <c r="AR45">
        <f>AMS_2030!AR45</f>
        <v>3.5293522028012592E-4</v>
      </c>
      <c r="AS45">
        <f>AMS_2030!AS45</f>
        <v>0</v>
      </c>
      <c r="AT45">
        <f>AMS_2030!AT45</f>
        <v>0</v>
      </c>
      <c r="AU45">
        <f>AMS_2030!AU45</f>
        <v>2532.1240270203361</v>
      </c>
      <c r="AW45">
        <f t="shared" si="1"/>
        <v>2.258188284481539E-3</v>
      </c>
    </row>
    <row r="46" spans="1:49" x14ac:dyDescent="0.25">
      <c r="A46" s="146"/>
      <c r="B46" s="1" t="s">
        <v>7</v>
      </c>
      <c r="C46" s="1" t="s">
        <v>7</v>
      </c>
      <c r="D46" s="1" t="s">
        <v>44</v>
      </c>
      <c r="E46">
        <v>31.969768022051291</v>
      </c>
      <c r="F46">
        <v>36.286525434683057</v>
      </c>
      <c r="G46">
        <v>124.0501971151579</v>
      </c>
      <c r="H46">
        <v>14.62760783334018</v>
      </c>
      <c r="I46">
        <v>360.37618974386612</v>
      </c>
      <c r="J46">
        <v>10.639345520788019</v>
      </c>
      <c r="K46">
        <v>3.2544603418194137E-2</v>
      </c>
      <c r="L46">
        <v>11.85130372182795</v>
      </c>
      <c r="M46">
        <v>38.170662209879033</v>
      </c>
      <c r="N46">
        <v>15.084527350394101</v>
      </c>
      <c r="O46">
        <v>90.926085042799926</v>
      </c>
      <c r="P46">
        <v>230.5346836450251</v>
      </c>
      <c r="Q46">
        <v>2026.7974539241361</v>
      </c>
      <c r="R46">
        <v>3.7314617169457451E-3</v>
      </c>
      <c r="S46">
        <v>0</v>
      </c>
      <c r="T46">
        <v>16.826429268922151</v>
      </c>
      <c r="U46">
        <v>4.0052999977047703</v>
      </c>
      <c r="V46">
        <v>6.7328665175497709E-3</v>
      </c>
      <c r="W46">
        <v>138.78132987085789</v>
      </c>
      <c r="X46">
        <v>166.8717571154593</v>
      </c>
      <c r="Y46">
        <v>5.9534942535102936E-3</v>
      </c>
      <c r="Z46">
        <v>2.3187330137067881</v>
      </c>
      <c r="AA46">
        <v>0.1837347233644992</v>
      </c>
      <c r="AB46">
        <v>13.721197684501281</v>
      </c>
      <c r="AC46">
        <v>3.6331181397078272E-3</v>
      </c>
      <c r="AD46">
        <v>2.9605959922604369E-2</v>
      </c>
      <c r="AE46">
        <v>0.2444959437808627</v>
      </c>
      <c r="AF46">
        <v>5.217108171609515E-2</v>
      </c>
      <c r="AG46">
        <v>1.4289988381133549E-4</v>
      </c>
      <c r="AH46">
        <v>2.80591049350905</v>
      </c>
      <c r="AI46">
        <v>8.6898169092978501E-3</v>
      </c>
      <c r="AJ46">
        <v>39.826458019392192</v>
      </c>
      <c r="AK46">
        <v>0</v>
      </c>
      <c r="AL46">
        <v>0.25588501605338188</v>
      </c>
      <c r="AM46">
        <v>29.11549101369928</v>
      </c>
      <c r="AN46">
        <v>0</v>
      </c>
      <c r="AO46">
        <v>0.1907455564520025</v>
      </c>
      <c r="AP46">
        <f>AMS_2030!AP46</f>
        <v>2174.4480749152981</v>
      </c>
      <c r="AQ46">
        <f>AMS_2030!AQ46</f>
        <v>0</v>
      </c>
      <c r="AR46">
        <f>AMS_2030!AR46</f>
        <v>9.1488344563999E-2</v>
      </c>
      <c r="AS46">
        <f>AMS_2030!AS46</f>
        <v>0</v>
      </c>
      <c r="AT46">
        <f>AMS_2030!AT46</f>
        <v>0</v>
      </c>
      <c r="AU46">
        <f>AMS_2030!AU46</f>
        <v>5581.1445858436937</v>
      </c>
      <c r="AW46">
        <f t="shared" si="1"/>
        <v>3.0311273512062271E-4</v>
      </c>
    </row>
    <row r="47" spans="1:49" x14ac:dyDescent="0.25">
      <c r="A47" s="146"/>
      <c r="B47" s="1" t="s">
        <v>8</v>
      </c>
      <c r="C47" s="1" t="s">
        <v>8</v>
      </c>
      <c r="D47" s="1" t="s">
        <v>45</v>
      </c>
      <c r="E47">
        <v>84.738657524573412</v>
      </c>
      <c r="F47">
        <v>553.8690193401477</v>
      </c>
      <c r="G47">
        <v>125.95480521937721</v>
      </c>
      <c r="H47">
        <v>29.98686710938528</v>
      </c>
      <c r="I47">
        <v>70.290280909858012</v>
      </c>
      <c r="J47">
        <v>2342.4623230251009</v>
      </c>
      <c r="K47">
        <v>0.54863919650118398</v>
      </c>
      <c r="L47">
        <v>100.7337142037393</v>
      </c>
      <c r="M47">
        <v>316.37891411777531</v>
      </c>
      <c r="N47">
        <v>6.8738269439815252</v>
      </c>
      <c r="O47">
        <v>7.9625910862086267</v>
      </c>
      <c r="P47">
        <v>613.14607313680517</v>
      </c>
      <c r="Q47">
        <v>314.97928709286288</v>
      </c>
      <c r="R47">
        <v>1.654546694397188</v>
      </c>
      <c r="S47">
        <v>0</v>
      </c>
      <c r="T47">
        <v>17.320592522830491</v>
      </c>
      <c r="U47">
        <v>10.83932259267252</v>
      </c>
      <c r="V47">
        <v>5.1226372168907428</v>
      </c>
      <c r="W47">
        <v>3372.091330945515</v>
      </c>
      <c r="X47">
        <v>677.23451318957996</v>
      </c>
      <c r="Y47">
        <v>5.4538216886498934E-3</v>
      </c>
      <c r="Z47">
        <v>25.91619519393473</v>
      </c>
      <c r="AA47">
        <v>1.5180250267959241</v>
      </c>
      <c r="AB47">
        <v>10.5787943707365</v>
      </c>
      <c r="AC47">
        <v>2.988947669867E-3</v>
      </c>
      <c r="AD47">
        <v>2.2411554756700432E-2</v>
      </c>
      <c r="AE47">
        <v>0.10890236687031681</v>
      </c>
      <c r="AF47">
        <v>1.826204778172321E-2</v>
      </c>
      <c r="AG47">
        <v>2.7083964726376599E-5</v>
      </c>
      <c r="AH47">
        <v>0.63178166985772877</v>
      </c>
      <c r="AI47">
        <v>6.6844516548581513E-3</v>
      </c>
      <c r="AJ47">
        <v>8.3629747363506794</v>
      </c>
      <c r="AK47">
        <v>0</v>
      </c>
      <c r="AL47">
        <v>5.3860205126158092E-2</v>
      </c>
      <c r="AM47">
        <v>14.701110342785659</v>
      </c>
      <c r="AN47">
        <v>0</v>
      </c>
      <c r="AO47">
        <v>0.93629869157905055</v>
      </c>
      <c r="AP47">
        <f>AMS_2030!AP47</f>
        <v>3458.301762949432</v>
      </c>
      <c r="AQ47">
        <f>AMS_2030!AQ47</f>
        <v>0</v>
      </c>
      <c r="AR47">
        <f>AMS_2030!AR47</f>
        <v>0</v>
      </c>
      <c r="AS47">
        <f>AMS_2030!AS47</f>
        <v>0</v>
      </c>
      <c r="AT47">
        <f>AMS_2030!AT47</f>
        <v>0</v>
      </c>
      <c r="AU47">
        <f>AMS_2030!AU47</f>
        <v>12173.353475529189</v>
      </c>
      <c r="AW47">
        <f t="shared" si="1"/>
        <v>2.5833358284606451E-3</v>
      </c>
    </row>
    <row r="48" spans="1:49" x14ac:dyDescent="0.25">
      <c r="A48" s="146"/>
      <c r="B48" s="63" t="s">
        <v>9</v>
      </c>
      <c r="C48" s="63" t="s">
        <v>9</v>
      </c>
      <c r="D48" s="63" t="s">
        <v>46</v>
      </c>
      <c r="E48">
        <v>344.43373984712503</v>
      </c>
      <c r="F48">
        <v>64.11064346130172</v>
      </c>
      <c r="G48">
        <v>0</v>
      </c>
      <c r="H48">
        <v>8.4143607718280014E-2</v>
      </c>
      <c r="I48">
        <v>0.30076240934559051</v>
      </c>
      <c r="J48">
        <v>0.24014076317410801</v>
      </c>
      <c r="K48">
        <v>0</v>
      </c>
      <c r="L48">
        <v>3.3655754056261529</v>
      </c>
      <c r="M48">
        <v>43.239161803874246</v>
      </c>
      <c r="N48">
        <v>0</v>
      </c>
      <c r="O48">
        <v>0.77074031839069834</v>
      </c>
      <c r="P48">
        <v>1.489378518330563</v>
      </c>
      <c r="Q48">
        <v>10.719314430581351</v>
      </c>
      <c r="R48">
        <v>2.7043724426101299E-5</v>
      </c>
      <c r="S48">
        <v>0</v>
      </c>
      <c r="T48">
        <v>0.12938704477449861</v>
      </c>
      <c r="U48">
        <v>0</v>
      </c>
      <c r="V48">
        <v>0</v>
      </c>
      <c r="W48">
        <v>14.126997200262741</v>
      </c>
      <c r="X48">
        <v>2.7484556011548689</v>
      </c>
      <c r="Y48">
        <v>5.3910233362106296E-3</v>
      </c>
      <c r="Z48">
        <v>5.430989049061101E-2</v>
      </c>
      <c r="AA48">
        <v>5.2257520851914471E-2</v>
      </c>
      <c r="AB48">
        <v>11.22931563070639</v>
      </c>
      <c r="AC48">
        <v>1.4705029302828861E-2</v>
      </c>
      <c r="AD48">
        <v>9.2413052427775061E-2</v>
      </c>
      <c r="AE48">
        <v>0.73803997342142702</v>
      </c>
      <c r="AF48">
        <v>0.1367945976355934</v>
      </c>
      <c r="AG48">
        <v>0</v>
      </c>
      <c r="AH48">
        <v>2.605383014676343</v>
      </c>
      <c r="AI48">
        <v>3.6233141290333053E-2</v>
      </c>
      <c r="AJ48">
        <v>5.8048624178729374E-6</v>
      </c>
      <c r="AK48">
        <v>0</v>
      </c>
      <c r="AL48">
        <v>0</v>
      </c>
      <c r="AM48">
        <v>4.139707669073691E-2</v>
      </c>
      <c r="AN48">
        <v>0</v>
      </c>
      <c r="AO48">
        <v>0.33274856821984899</v>
      </c>
      <c r="AP48">
        <f>AMS_2030!AP48</f>
        <v>6.1005570473897439</v>
      </c>
      <c r="AQ48">
        <f>AMS_2030!AQ48</f>
        <v>16.71821148491842</v>
      </c>
      <c r="AR48">
        <f>AMS_2030!AR48</f>
        <v>0</v>
      </c>
      <c r="AS48">
        <f>AMS_2030!AS48</f>
        <v>0</v>
      </c>
      <c r="AT48">
        <f>AMS_2030!AT48</f>
        <v>0</v>
      </c>
      <c r="AU48">
        <f>AMS_2030!AU48</f>
        <v>523.91623031160486</v>
      </c>
      <c r="AW48" s="64">
        <f>K128</f>
        <v>2.2978170223108555E-2</v>
      </c>
    </row>
    <row r="49" spans="1:49" x14ac:dyDescent="0.25">
      <c r="A49" s="146"/>
      <c r="B49" s="63" t="s">
        <v>10</v>
      </c>
      <c r="C49" s="63" t="s">
        <v>10</v>
      </c>
      <c r="D49" s="63" t="s">
        <v>47</v>
      </c>
      <c r="E49">
        <v>1022.639950673674</v>
      </c>
      <c r="F49">
        <v>612.38513091296647</v>
      </c>
      <c r="G49">
        <v>258.03517558856839</v>
      </c>
      <c r="H49">
        <v>96.898945879690601</v>
      </c>
      <c r="I49">
        <v>62.280971049195273</v>
      </c>
      <c r="J49">
        <v>364.04309127617029</v>
      </c>
      <c r="K49">
        <v>6.4253573787556091</v>
      </c>
      <c r="L49">
        <v>991.9354227586648</v>
      </c>
      <c r="M49">
        <v>4693.810947951727</v>
      </c>
      <c r="N49">
        <v>39.195871977511857</v>
      </c>
      <c r="O49">
        <v>133.2154499190728</v>
      </c>
      <c r="P49">
        <v>1594.001330046229</v>
      </c>
      <c r="Q49">
        <v>1134.1822720923251</v>
      </c>
      <c r="R49">
        <v>6.758174052531702</v>
      </c>
      <c r="S49">
        <v>0</v>
      </c>
      <c r="T49">
        <v>3.74008387757809</v>
      </c>
      <c r="U49">
        <v>4.0271478949495769</v>
      </c>
      <c r="V49">
        <v>2.2838008657237729</v>
      </c>
      <c r="W49">
        <v>1197.1135835175221</v>
      </c>
      <c r="X49">
        <v>2031.945285272368</v>
      </c>
      <c r="Y49">
        <v>2.5056587917122228</v>
      </c>
      <c r="Z49">
        <v>45.532243110256722</v>
      </c>
      <c r="AA49">
        <v>15.40172364983917</v>
      </c>
      <c r="AB49">
        <v>254.05143667963191</v>
      </c>
      <c r="AC49">
        <v>3.2156948637365739</v>
      </c>
      <c r="AD49">
        <v>4.6866283389355718</v>
      </c>
      <c r="AE49">
        <v>2.035687529799251E-4</v>
      </c>
      <c r="AF49">
        <v>1.6760922220650589</v>
      </c>
      <c r="AG49">
        <v>4.3229464581809049E-3</v>
      </c>
      <c r="AH49">
        <v>47.780359950080943</v>
      </c>
      <c r="AI49">
        <v>3.867023856106182</v>
      </c>
      <c r="AJ49">
        <v>2714.3874540946922</v>
      </c>
      <c r="AK49">
        <v>0</v>
      </c>
      <c r="AL49">
        <v>17.439286907488629</v>
      </c>
      <c r="AM49">
        <v>55.709156577428949</v>
      </c>
      <c r="AN49">
        <v>0</v>
      </c>
      <c r="AO49">
        <v>38.581693761852847</v>
      </c>
      <c r="AP49">
        <f>AMS_2030!AP49</f>
        <v>3948.3889376040052</v>
      </c>
      <c r="AQ49">
        <f>AMS_2030!AQ49</f>
        <v>1449.6419688699291</v>
      </c>
      <c r="AR49">
        <f>AMS_2030!AR49</f>
        <v>0</v>
      </c>
      <c r="AS49">
        <f>AMS_2030!AS49</f>
        <v>0</v>
      </c>
      <c r="AT49">
        <f>AMS_2030!AT49</f>
        <v>0</v>
      </c>
      <c r="AU49">
        <f>AMS_2030!AU49</f>
        <v>22857.787878778188</v>
      </c>
      <c r="AW49" s="64">
        <f>AW48</f>
        <v>2.2978170223108555E-2</v>
      </c>
    </row>
    <row r="50" spans="1:49" x14ac:dyDescent="0.25">
      <c r="A50" s="146"/>
      <c r="B50" s="1" t="s">
        <v>11</v>
      </c>
      <c r="C50" s="1" t="s">
        <v>11</v>
      </c>
      <c r="D50" s="1" t="s">
        <v>48</v>
      </c>
      <c r="E50">
        <v>154.19673977053029</v>
      </c>
      <c r="F50">
        <v>917.16533165429917</v>
      </c>
      <c r="G50">
        <v>5887.6289685190277</v>
      </c>
      <c r="H50">
        <v>37.882660834890324</v>
      </c>
      <c r="I50">
        <v>36.669547023207713</v>
      </c>
      <c r="J50">
        <v>362.18372268372832</v>
      </c>
      <c r="K50">
        <v>0.30089263964608992</v>
      </c>
      <c r="L50">
        <v>618.6559317093712</v>
      </c>
      <c r="M50">
        <v>2299.7788348601271</v>
      </c>
      <c r="N50">
        <v>55.48454806873589</v>
      </c>
      <c r="O50">
        <v>16.714448882907138</v>
      </c>
      <c r="P50">
        <v>3663.7002135943749</v>
      </c>
      <c r="Q50">
        <v>3436.2136336950171</v>
      </c>
      <c r="R50">
        <v>12.160952924743791</v>
      </c>
      <c r="S50">
        <v>0</v>
      </c>
      <c r="T50">
        <v>229.83251302894271</v>
      </c>
      <c r="U50">
        <v>14.041517226381851</v>
      </c>
      <c r="V50">
        <v>52.806651027942301</v>
      </c>
      <c r="W50">
        <v>1502.8661321846901</v>
      </c>
      <c r="X50">
        <v>197.07554782700791</v>
      </c>
      <c r="Y50">
        <v>2.538471457086567E-2</v>
      </c>
      <c r="Z50">
        <v>68.419458891317987</v>
      </c>
      <c r="AA50">
        <v>11.350635675371599</v>
      </c>
      <c r="AB50">
        <v>28.484838723145771</v>
      </c>
      <c r="AC50">
        <v>0.7749165000240803</v>
      </c>
      <c r="AD50">
        <v>8.3455193511317347</v>
      </c>
      <c r="AE50">
        <v>7.671733625011786</v>
      </c>
      <c r="AF50">
        <v>5.1684149682574253E-3</v>
      </c>
      <c r="AG50">
        <v>0</v>
      </c>
      <c r="AH50">
        <v>0.26396173028070202</v>
      </c>
      <c r="AI50">
        <v>1.4233431477292451</v>
      </c>
      <c r="AJ50">
        <v>444.04230482848351</v>
      </c>
      <c r="AK50">
        <v>0</v>
      </c>
      <c r="AL50">
        <v>2.852861482447846</v>
      </c>
      <c r="AM50">
        <v>35.618440242506757</v>
      </c>
      <c r="AN50">
        <v>0</v>
      </c>
      <c r="AO50">
        <v>31.12281948790605</v>
      </c>
      <c r="AP50">
        <f>AMS_2030!AP50</f>
        <v>4490.8558530116024</v>
      </c>
      <c r="AQ50">
        <f>AMS_2030!AQ50</f>
        <v>3329.66174980086</v>
      </c>
      <c r="AR50">
        <f>AMS_2030!AR50</f>
        <v>0</v>
      </c>
      <c r="AS50">
        <f>AMS_2030!AS50</f>
        <v>0</v>
      </c>
      <c r="AT50">
        <f>AMS_2030!AT50</f>
        <v>0</v>
      </c>
      <c r="AU50">
        <f>AMS_2030!AU50</f>
        <v>27956.277777782929</v>
      </c>
      <c r="AW50">
        <f>(K50+L50)/$AQ$119</f>
        <v>1.578728462491712E-2</v>
      </c>
    </row>
    <row r="51" spans="1:49" x14ac:dyDescent="0.25">
      <c r="A51" s="146"/>
      <c r="B51" s="1" t="s">
        <v>12</v>
      </c>
      <c r="C51" s="1">
        <v>10</v>
      </c>
      <c r="D51" s="1" t="s">
        <v>49</v>
      </c>
      <c r="E51">
        <v>35.774586805256689</v>
      </c>
      <c r="F51">
        <v>4.307996166095629</v>
      </c>
      <c r="G51">
        <v>772.40823891525156</v>
      </c>
      <c r="H51">
        <v>0</v>
      </c>
      <c r="I51">
        <v>190.67162827969941</v>
      </c>
      <c r="J51">
        <v>10.50346606722302</v>
      </c>
      <c r="K51">
        <v>3.8655295343472397E-5</v>
      </c>
      <c r="L51">
        <v>14.85470763750569</v>
      </c>
      <c r="M51">
        <v>137.5812291897424</v>
      </c>
      <c r="N51">
        <v>969.39457976457163</v>
      </c>
      <c r="O51">
        <v>0.46282502984512869</v>
      </c>
      <c r="P51">
        <v>5433.1831250311143</v>
      </c>
      <c r="Q51">
        <v>1887.4392528401161</v>
      </c>
      <c r="R51">
        <v>0.85059134101819411</v>
      </c>
      <c r="S51">
        <v>0</v>
      </c>
      <c r="T51">
        <v>4.9305371535993282E-3</v>
      </c>
      <c r="U51">
        <v>0.1134882832594561</v>
      </c>
      <c r="V51">
        <v>4.4600967926256611E-2</v>
      </c>
      <c r="W51">
        <v>385.96278355999573</v>
      </c>
      <c r="X51">
        <v>6.8752222844147448E-2</v>
      </c>
      <c r="Y51">
        <v>2.107291564072148E-2</v>
      </c>
      <c r="Z51">
        <v>2.248730007231118</v>
      </c>
      <c r="AA51">
        <v>0.23065242000396419</v>
      </c>
      <c r="AB51">
        <v>6.6620956424797209</v>
      </c>
      <c r="AC51">
        <v>2.094531525885893E-2</v>
      </c>
      <c r="AD51">
        <v>0.1691706956028087</v>
      </c>
      <c r="AE51">
        <v>0.14934267904403131</v>
      </c>
      <c r="AF51">
        <v>7.2707063421073725E-5</v>
      </c>
      <c r="AG51">
        <v>0</v>
      </c>
      <c r="AH51">
        <v>2.3687301334994332E-3</v>
      </c>
      <c r="AI51">
        <v>3.9458099475165653E-2</v>
      </c>
      <c r="AJ51">
        <v>10.61066703348717</v>
      </c>
      <c r="AK51">
        <v>0</v>
      </c>
      <c r="AL51">
        <v>6.8170889631360601E-2</v>
      </c>
      <c r="AM51">
        <v>3.6450978690186861E-2</v>
      </c>
      <c r="AN51">
        <v>0</v>
      </c>
      <c r="AO51">
        <v>0.64421317452685101</v>
      </c>
      <c r="AP51">
        <f>AMS_2030!AP51</f>
        <v>0</v>
      </c>
      <c r="AQ51">
        <f>AMS_2030!AQ51</f>
        <v>0</v>
      </c>
      <c r="AR51">
        <f>AMS_2030!AR51</f>
        <v>0</v>
      </c>
      <c r="AS51">
        <f>AMS_2030!AS51</f>
        <v>0</v>
      </c>
      <c r="AT51">
        <f>AMS_2030!AT51</f>
        <v>0</v>
      </c>
      <c r="AU51">
        <f>AMS_2030!AU51</f>
        <v>9864.5302325821831</v>
      </c>
      <c r="AW51">
        <f t="shared" ref="AW51:AW84" si="2">(K51+L51)/$AQ$119</f>
        <v>3.788892835974992E-4</v>
      </c>
    </row>
    <row r="52" spans="1:49" x14ac:dyDescent="0.25">
      <c r="A52" s="146"/>
      <c r="B52" s="1" t="s">
        <v>13</v>
      </c>
      <c r="C52" s="1">
        <v>11</v>
      </c>
      <c r="D52" s="1" t="s">
        <v>50</v>
      </c>
      <c r="E52">
        <v>5.0684850416672818E-2</v>
      </c>
      <c r="F52">
        <v>24.605007137546171</v>
      </c>
      <c r="G52">
        <v>519.3775157793167</v>
      </c>
      <c r="H52">
        <v>22.16011060245545</v>
      </c>
      <c r="I52">
        <v>69.376899233642348</v>
      </c>
      <c r="J52">
        <v>48.151312475648552</v>
      </c>
      <c r="K52">
        <v>0</v>
      </c>
      <c r="L52">
        <v>277.18698099136589</v>
      </c>
      <c r="M52">
        <v>228.72125521478671</v>
      </c>
      <c r="N52">
        <v>183.71797160224841</v>
      </c>
      <c r="O52">
        <v>1956.0871271660051</v>
      </c>
      <c r="P52">
        <v>5743.1047230164868</v>
      </c>
      <c r="Q52">
        <v>1589.18910990782</v>
      </c>
      <c r="R52">
        <v>1.6935488397902961E-5</v>
      </c>
      <c r="S52">
        <v>0</v>
      </c>
      <c r="T52">
        <v>1.3661499575139769E-4</v>
      </c>
      <c r="U52">
        <v>2.325208019115498</v>
      </c>
      <c r="V52">
        <v>3.6380901227218147E-2</v>
      </c>
      <c r="W52">
        <v>113.32042218596951</v>
      </c>
      <c r="X52">
        <v>7.6002571787883152E-2</v>
      </c>
      <c r="Y52">
        <v>7.9085197047875228E-3</v>
      </c>
      <c r="Z52">
        <v>23.906170953161041</v>
      </c>
      <c r="AA52">
        <v>4.3039504656763388</v>
      </c>
      <c r="AB52">
        <v>34.171070169180531</v>
      </c>
      <c r="AC52">
        <v>4.5167186932080104E-3</v>
      </c>
      <c r="AD52">
        <v>3.4042241879258799E-2</v>
      </c>
      <c r="AE52">
        <v>8.5858422326982833E-2</v>
      </c>
      <c r="AF52">
        <v>3.2259498758073067E-2</v>
      </c>
      <c r="AG52">
        <v>3.5135110290299159E-5</v>
      </c>
      <c r="AH52">
        <v>0.73548944998745525</v>
      </c>
      <c r="AI52">
        <v>9.1981651677289847E-3</v>
      </c>
      <c r="AJ52">
        <v>1.439734777344053E-2</v>
      </c>
      <c r="AK52">
        <v>0</v>
      </c>
      <c r="AL52">
        <v>9.0899938659153481E-5</v>
      </c>
      <c r="AM52">
        <v>2.0610096104532249E-2</v>
      </c>
      <c r="AN52">
        <v>0</v>
      </c>
      <c r="AO52">
        <v>0.13341613074321701</v>
      </c>
      <c r="AP52">
        <f>AMS_2030!AP52</f>
        <v>15.67046176884794</v>
      </c>
      <c r="AQ52">
        <f>AMS_2030!AQ52</f>
        <v>0</v>
      </c>
      <c r="AR52">
        <f>AMS_2030!AR52</f>
        <v>0</v>
      </c>
      <c r="AS52">
        <f>AMS_2030!AS52</f>
        <v>0</v>
      </c>
      <c r="AT52">
        <f>AMS_2030!AT52</f>
        <v>0</v>
      </c>
      <c r="AU52">
        <f>AMS_2030!AU52</f>
        <v>10856.616341189379</v>
      </c>
      <c r="AW52">
        <f t="shared" si="2"/>
        <v>7.0700081024789359E-3</v>
      </c>
    </row>
    <row r="53" spans="1:49" x14ac:dyDescent="0.25">
      <c r="A53" s="146"/>
      <c r="B53" s="1" t="s">
        <v>14</v>
      </c>
      <c r="C53" s="1">
        <v>12</v>
      </c>
      <c r="D53" s="1" t="s">
        <v>51</v>
      </c>
      <c r="E53">
        <v>2190.271231298655</v>
      </c>
      <c r="F53">
        <v>1673.8493126993631</v>
      </c>
      <c r="G53">
        <v>15581.673278292779</v>
      </c>
      <c r="H53">
        <v>211.9091977836795</v>
      </c>
      <c r="I53">
        <v>356.51085406111952</v>
      </c>
      <c r="J53">
        <v>1947.900980110757</v>
      </c>
      <c r="K53">
        <v>3.0648555488500051</v>
      </c>
      <c r="L53">
        <v>1684.040055972172</v>
      </c>
      <c r="M53">
        <v>1185.702563171428</v>
      </c>
      <c r="N53">
        <v>1150.552153474448</v>
      </c>
      <c r="O53">
        <v>354.5761357146888</v>
      </c>
      <c r="P53">
        <v>47070.188295683904</v>
      </c>
      <c r="Q53">
        <v>21014.257185864761</v>
      </c>
      <c r="R53">
        <v>146.01863575442869</v>
      </c>
      <c r="S53">
        <v>0</v>
      </c>
      <c r="T53">
        <v>137.66848964285819</v>
      </c>
      <c r="U53">
        <v>49.224395338570012</v>
      </c>
      <c r="V53">
        <v>811.5492110727331</v>
      </c>
      <c r="W53">
        <v>11744.419567882889</v>
      </c>
      <c r="X53">
        <v>8702.0668857643523</v>
      </c>
      <c r="Y53">
        <v>0.14041591573023501</v>
      </c>
      <c r="Z53">
        <v>186.60739472127781</v>
      </c>
      <c r="AA53">
        <v>26.12265552442717</v>
      </c>
      <c r="AB53">
        <v>152.69985109712891</v>
      </c>
      <c r="AC53">
        <v>0.85800850438119791</v>
      </c>
      <c r="AD53">
        <v>7.0674171129999541</v>
      </c>
      <c r="AE53">
        <v>7.9625059710123649</v>
      </c>
      <c r="AF53">
        <v>0.18521380097232079</v>
      </c>
      <c r="AG53">
        <v>4.5493441855484019E-4</v>
      </c>
      <c r="AH53">
        <v>9.2506322981507001</v>
      </c>
      <c r="AI53">
        <v>1.648074305502391</v>
      </c>
      <c r="AJ53">
        <v>446.61828620550028</v>
      </c>
      <c r="AK53">
        <v>0</v>
      </c>
      <c r="AL53">
        <v>2.8709252183534208</v>
      </c>
      <c r="AM53">
        <v>229.93715014842999</v>
      </c>
      <c r="AN53">
        <v>0</v>
      </c>
      <c r="AO53">
        <v>27.088096325790971</v>
      </c>
      <c r="AP53">
        <f>AMS_2030!AP53</f>
        <v>51274.264810169509</v>
      </c>
      <c r="AQ53">
        <f>AMS_2030!AQ53</f>
        <v>1826.638254977139</v>
      </c>
      <c r="AR53">
        <f>AMS_2030!AR53</f>
        <v>44098.45148939603</v>
      </c>
      <c r="AS53">
        <f>AMS_2030!AS53</f>
        <v>0</v>
      </c>
      <c r="AT53">
        <f>AMS_2030!AT53</f>
        <v>0</v>
      </c>
      <c r="AU53">
        <f>AMS_2030!AU53</f>
        <v>214313.85492175919</v>
      </c>
      <c r="AW53">
        <f t="shared" si="2"/>
        <v>4.3031766324397383E-2</v>
      </c>
    </row>
    <row r="54" spans="1:49" x14ac:dyDescent="0.25">
      <c r="A54" s="146"/>
      <c r="B54" s="1" t="s">
        <v>15</v>
      </c>
      <c r="C54" s="1">
        <v>13</v>
      </c>
      <c r="D54" s="1" t="s">
        <v>52</v>
      </c>
      <c r="E54">
        <v>35.510974262837919</v>
      </c>
      <c r="F54">
        <v>45.941245330883419</v>
      </c>
      <c r="G54">
        <v>17.269830025290041</v>
      </c>
      <c r="H54">
        <v>1.6666086032859599</v>
      </c>
      <c r="I54">
        <v>21.319399005474889</v>
      </c>
      <c r="J54">
        <v>27.074540734752361</v>
      </c>
      <c r="K54">
        <v>1.909403903645658</v>
      </c>
      <c r="L54">
        <v>23.994110738779359</v>
      </c>
      <c r="M54">
        <v>23.729791826748041</v>
      </c>
      <c r="N54">
        <v>16.654316498562139</v>
      </c>
      <c r="O54">
        <v>7.3222166499572694</v>
      </c>
      <c r="P54">
        <v>132.41641186882521</v>
      </c>
      <c r="Q54">
        <v>2585.404571640252</v>
      </c>
      <c r="R54">
        <v>17.437434831675919</v>
      </c>
      <c r="S54">
        <v>0</v>
      </c>
      <c r="T54">
        <v>14.251773914601531</v>
      </c>
      <c r="U54">
        <v>7.3414616772967154</v>
      </c>
      <c r="V54">
        <v>4.6164385985264156</v>
      </c>
      <c r="W54">
        <v>1490.728117944087</v>
      </c>
      <c r="X54">
        <v>731.94718774997671</v>
      </c>
      <c r="Y54">
        <v>0.79793541937003931</v>
      </c>
      <c r="Z54">
        <v>83.448397720444248</v>
      </c>
      <c r="AA54">
        <v>0.36953909507346649</v>
      </c>
      <c r="AB54">
        <v>85.302887360724043</v>
      </c>
      <c r="AC54">
        <v>1.0210517856826711</v>
      </c>
      <c r="AD54">
        <v>4.9095772572997216</v>
      </c>
      <c r="AE54">
        <v>17.41789572392705</v>
      </c>
      <c r="AF54">
        <v>1.342380993868995</v>
      </c>
      <c r="AG54">
        <v>4.5598899394542952E-2</v>
      </c>
      <c r="AH54">
        <v>12.81538497669554</v>
      </c>
      <c r="AI54">
        <v>0.97774580264115707</v>
      </c>
      <c r="AJ54">
        <v>19.982052754647999</v>
      </c>
      <c r="AK54">
        <v>0</v>
      </c>
      <c r="AL54">
        <v>5.7025364919212403E-2</v>
      </c>
      <c r="AM54">
        <v>23.373248512016939</v>
      </c>
      <c r="AN54">
        <v>0</v>
      </c>
      <c r="AO54">
        <v>13.677473069057051</v>
      </c>
      <c r="AP54">
        <f>AMS_2030!AP54</f>
        <v>0</v>
      </c>
      <c r="AQ54">
        <f>AMS_2030!AQ54</f>
        <v>0</v>
      </c>
      <c r="AR54">
        <f>AMS_2030!AR54</f>
        <v>0</v>
      </c>
      <c r="AS54">
        <f>AMS_2030!AS54</f>
        <v>0</v>
      </c>
      <c r="AT54">
        <f>AMS_2030!AT54</f>
        <v>0</v>
      </c>
      <c r="AU54">
        <f>AMS_2030!AU54</f>
        <v>5472.074030541221</v>
      </c>
      <c r="AW54">
        <f t="shared" si="2"/>
        <v>6.6070223698684897E-4</v>
      </c>
    </row>
    <row r="55" spans="1:49" x14ac:dyDescent="0.25">
      <c r="A55" s="146"/>
      <c r="B55" s="1" t="s">
        <v>16</v>
      </c>
      <c r="C55" s="1">
        <v>14</v>
      </c>
      <c r="D55" s="1" t="s">
        <v>53</v>
      </c>
      <c r="E55">
        <v>19.690756679989178</v>
      </c>
      <c r="F55">
        <v>27.15376392031769</v>
      </c>
      <c r="G55">
        <v>7.7979637633475054</v>
      </c>
      <c r="H55">
        <v>1.971726841647818</v>
      </c>
      <c r="I55">
        <v>5.9758776553072179</v>
      </c>
      <c r="J55">
        <v>8.0053112963645532</v>
      </c>
      <c r="K55">
        <v>0.22612177522128629</v>
      </c>
      <c r="L55">
        <v>3.9551800041618299</v>
      </c>
      <c r="M55">
        <v>18.36972162138483</v>
      </c>
      <c r="N55">
        <v>3.915098685365288</v>
      </c>
      <c r="O55">
        <v>4.4934415596228217</v>
      </c>
      <c r="P55">
        <v>40.770823539842802</v>
      </c>
      <c r="Q55">
        <v>58.908945782929223</v>
      </c>
      <c r="R55">
        <v>2031.839573403254</v>
      </c>
      <c r="S55">
        <v>0</v>
      </c>
      <c r="T55">
        <v>69.339407285035563</v>
      </c>
      <c r="U55">
        <v>1.6348928999032499</v>
      </c>
      <c r="V55">
        <v>2.219809920723093</v>
      </c>
      <c r="W55">
        <v>255.22069919339361</v>
      </c>
      <c r="X55">
        <v>277.52433040728158</v>
      </c>
      <c r="Y55">
        <v>0.18413870950025341</v>
      </c>
      <c r="Z55">
        <v>1.0680890944332651</v>
      </c>
      <c r="AA55">
        <v>5.9715627341208243E-2</v>
      </c>
      <c r="AB55">
        <v>3.8312048342335401</v>
      </c>
      <c r="AC55">
        <v>8.4478424931713023E-2</v>
      </c>
      <c r="AD55">
        <v>0.22043525316883381</v>
      </c>
      <c r="AE55">
        <v>0.61399122530579553</v>
      </c>
      <c r="AF55">
        <v>9.7376409705502293E-2</v>
      </c>
      <c r="AG55">
        <v>0.22082307103173809</v>
      </c>
      <c r="AH55">
        <v>0.53336531071163529</v>
      </c>
      <c r="AI55">
        <v>0.15958747140871149</v>
      </c>
      <c r="AJ55">
        <v>3.0569070657482138</v>
      </c>
      <c r="AK55">
        <v>0</v>
      </c>
      <c r="AL55">
        <v>1.9651108275377999E-2</v>
      </c>
      <c r="AM55">
        <v>5.372105034549266</v>
      </c>
      <c r="AN55">
        <v>0</v>
      </c>
      <c r="AO55">
        <v>1.3251443912638989</v>
      </c>
      <c r="AP55">
        <f>AMS_2030!AP55</f>
        <v>962.93012826827908</v>
      </c>
      <c r="AQ55">
        <f>AMS_2030!AQ55</f>
        <v>28.974458865442781</v>
      </c>
      <c r="AR55">
        <f>AMS_2030!AR55</f>
        <v>67.401244610479296</v>
      </c>
      <c r="AS55">
        <f>AMS_2030!AS55</f>
        <v>0</v>
      </c>
      <c r="AT55">
        <f>AMS_2030!AT55</f>
        <v>0</v>
      </c>
      <c r="AU55">
        <f>AMS_2030!AU55</f>
        <v>3915.166291010903</v>
      </c>
      <c r="AW55">
        <f t="shared" si="2"/>
        <v>1.0664944418897166E-4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f>AMS_2030!AP56</f>
        <v>0</v>
      </c>
      <c r="AQ56">
        <f>AMS_2030!AQ56</f>
        <v>0</v>
      </c>
      <c r="AR56">
        <f>AMS_2030!AR56</f>
        <v>0</v>
      </c>
      <c r="AS56">
        <f>AMS_2030!AS56</f>
        <v>0</v>
      </c>
      <c r="AT56">
        <f>AMS_2030!AT56</f>
        <v>0</v>
      </c>
      <c r="AU56">
        <f>AMS_2030!AU56</f>
        <v>0</v>
      </c>
      <c r="AW56">
        <f t="shared" si="2"/>
        <v>0</v>
      </c>
    </row>
    <row r="57" spans="1:49" x14ac:dyDescent="0.25">
      <c r="A57" s="146"/>
      <c r="B57" s="1" t="s">
        <v>18</v>
      </c>
      <c r="C57" s="1">
        <v>16</v>
      </c>
      <c r="D57" s="1" t="s">
        <v>55</v>
      </c>
      <c r="E57">
        <v>289.40188515529292</v>
      </c>
      <c r="F57">
        <v>597.68749470066393</v>
      </c>
      <c r="G57">
        <v>190.43956644938629</v>
      </c>
      <c r="H57">
        <v>6.4862874430780426</v>
      </c>
      <c r="I57">
        <v>86.523262501917131</v>
      </c>
      <c r="J57">
        <v>174.93381385366669</v>
      </c>
      <c r="K57">
        <v>0.7215729050627101</v>
      </c>
      <c r="L57">
        <v>111.4037619839621</v>
      </c>
      <c r="M57">
        <v>268.16547286006153</v>
      </c>
      <c r="N57">
        <v>11.49659319815167</v>
      </c>
      <c r="O57">
        <v>15.68128338619834</v>
      </c>
      <c r="P57">
        <v>963.86840556817185</v>
      </c>
      <c r="Q57">
        <v>462.92116162933689</v>
      </c>
      <c r="R57">
        <v>220.07990959126349</v>
      </c>
      <c r="S57">
        <v>0</v>
      </c>
      <c r="T57">
        <v>1582.9511718464521</v>
      </c>
      <c r="U57">
        <v>6.2301578906902284</v>
      </c>
      <c r="V57">
        <v>53.812121002196662</v>
      </c>
      <c r="W57">
        <v>5484.2197722827023</v>
      </c>
      <c r="X57">
        <v>3194.5423092153519</v>
      </c>
      <c r="Y57">
        <v>0.572257777715933</v>
      </c>
      <c r="Z57">
        <v>159.26438381031599</v>
      </c>
      <c r="AA57">
        <v>1.716966291308397</v>
      </c>
      <c r="AB57">
        <v>12.289589404678869</v>
      </c>
      <c r="AC57">
        <v>0.26279359844681721</v>
      </c>
      <c r="AD57">
        <v>0.68572320243496054</v>
      </c>
      <c r="AE57">
        <v>1.914601321354263</v>
      </c>
      <c r="AF57">
        <v>0.30494267824777799</v>
      </c>
      <c r="AG57">
        <v>1.2618699230744801</v>
      </c>
      <c r="AH57">
        <v>1.702029308062105</v>
      </c>
      <c r="AI57">
        <v>0.49675152212261858</v>
      </c>
      <c r="AJ57">
        <v>102.4385289578267</v>
      </c>
      <c r="AK57">
        <v>0</v>
      </c>
      <c r="AL57">
        <v>0.65855697131564395</v>
      </c>
      <c r="AM57">
        <v>40.886238919908379</v>
      </c>
      <c r="AN57">
        <v>0</v>
      </c>
      <c r="AO57">
        <v>4.1173888684675317</v>
      </c>
      <c r="AP57">
        <f>AMS_2030!AP57</f>
        <v>3524.5517049558289</v>
      </c>
      <c r="AQ57">
        <f>AMS_2030!AQ57</f>
        <v>1552.7322599371801</v>
      </c>
      <c r="AR57">
        <f>AMS_2030!AR57</f>
        <v>330.21304595514141</v>
      </c>
      <c r="AS57">
        <f>AMS_2030!AS57</f>
        <v>0</v>
      </c>
      <c r="AT57">
        <f>AMS_2030!AT57</f>
        <v>0</v>
      </c>
      <c r="AU57">
        <f>AMS_2030!AU57</f>
        <v>19457.635636867039</v>
      </c>
      <c r="AW57">
        <f t="shared" si="2"/>
        <v>2.8598999250374689E-3</v>
      </c>
    </row>
    <row r="58" spans="1:49" x14ac:dyDescent="0.25">
      <c r="A58" s="146"/>
      <c r="B58" s="1" t="s">
        <v>19</v>
      </c>
      <c r="C58" s="1">
        <v>17</v>
      </c>
      <c r="D58" s="1" t="s">
        <v>56</v>
      </c>
      <c r="E58">
        <v>2.0282973957729831</v>
      </c>
      <c r="F58">
        <v>2.769597508815643</v>
      </c>
      <c r="G58">
        <v>0.71410700255086013</v>
      </c>
      <c r="H58">
        <v>0.16915732230631431</v>
      </c>
      <c r="I58">
        <v>0.53351617009078345</v>
      </c>
      <c r="J58">
        <v>0.6807363193261744</v>
      </c>
      <c r="K58">
        <v>1.6186132458238081</v>
      </c>
      <c r="L58">
        <v>0.33785576033237591</v>
      </c>
      <c r="M58">
        <v>1.5181877432344739</v>
      </c>
      <c r="N58">
        <v>0.31508928105596973</v>
      </c>
      <c r="O58">
        <v>0.38364967515889731</v>
      </c>
      <c r="P58">
        <v>4.1410130538310668</v>
      </c>
      <c r="Q58">
        <v>1.0807855690565371</v>
      </c>
      <c r="R58">
        <v>0.16237771021654659</v>
      </c>
      <c r="S58">
        <v>0</v>
      </c>
      <c r="T58">
        <v>0.65720425977639318</v>
      </c>
      <c r="U58">
        <v>6559.3268189106566</v>
      </c>
      <c r="V58">
        <v>0.19044073158972391</v>
      </c>
      <c r="W58">
        <v>8.2268805478814073</v>
      </c>
      <c r="X58">
        <v>1.4387267048501959</v>
      </c>
      <c r="Y58">
        <v>1.558790427950396E-2</v>
      </c>
      <c r="Z58">
        <v>3.1293116558224121E-3</v>
      </c>
      <c r="AA58">
        <v>5.2410136990737391E-3</v>
      </c>
      <c r="AB58">
        <v>0.30762932271669757</v>
      </c>
      <c r="AC58">
        <v>7.2339378442166993E-3</v>
      </c>
      <c r="AD58">
        <v>1.8839046581265451E-2</v>
      </c>
      <c r="AE58">
        <v>5.2565667518195199E-2</v>
      </c>
      <c r="AF58">
        <v>8.3472470985494866E-3</v>
      </c>
      <c r="AG58">
        <v>0.8412148232216945</v>
      </c>
      <c r="AH58">
        <v>4.525559871045353E-2</v>
      </c>
      <c r="AI58">
        <v>1.365231899599079E-2</v>
      </c>
      <c r="AJ58">
        <v>0.32224658526197869</v>
      </c>
      <c r="AK58">
        <v>0</v>
      </c>
      <c r="AL58">
        <v>2.065425151496682E-3</v>
      </c>
      <c r="AM58">
        <v>0.29063631431715842</v>
      </c>
      <c r="AN58">
        <v>0</v>
      </c>
      <c r="AO58">
        <v>0.11346297882965969</v>
      </c>
      <c r="AP58">
        <f>AMS_2030!AP58</f>
        <v>4064.3320333484262</v>
      </c>
      <c r="AQ58">
        <f>AMS_2030!AQ58</f>
        <v>1.1279712365065999</v>
      </c>
      <c r="AR58">
        <f>AMS_2030!AR58</f>
        <v>1.3668554071294707</v>
      </c>
      <c r="AS58">
        <f>AMS_2030!AS58</f>
        <v>0</v>
      </c>
      <c r="AT58">
        <f>AMS_2030!AT58</f>
        <v>0</v>
      </c>
      <c r="AU58">
        <f>AMS_2030!AU58</f>
        <v>10655.16702240027</v>
      </c>
      <c r="AW58">
        <f t="shared" si="2"/>
        <v>4.9902241715327872E-5</v>
      </c>
    </row>
    <row r="59" spans="1:49" x14ac:dyDescent="0.25">
      <c r="A59" s="146"/>
      <c r="B59" s="1" t="s">
        <v>20</v>
      </c>
      <c r="C59" s="1">
        <v>18</v>
      </c>
      <c r="D59" s="1" t="s">
        <v>57</v>
      </c>
      <c r="E59">
        <v>8.2852431767824175</v>
      </c>
      <c r="F59">
        <v>24.915052638201619</v>
      </c>
      <c r="G59">
        <v>10.608243814694999</v>
      </c>
      <c r="H59">
        <v>3.248470822626536</v>
      </c>
      <c r="I59">
        <v>8.1839087411119991</v>
      </c>
      <c r="J59">
        <v>10.11906677342798</v>
      </c>
      <c r="K59">
        <v>7.5163722501261715E-2</v>
      </c>
      <c r="L59">
        <v>9.287178960887724</v>
      </c>
      <c r="M59">
        <v>27.31510614900893</v>
      </c>
      <c r="N59">
        <v>3.7076707725477691</v>
      </c>
      <c r="O59">
        <v>2.0868188155787188</v>
      </c>
      <c r="P59">
        <v>49.45731034802791</v>
      </c>
      <c r="Q59">
        <v>90.676486231593756</v>
      </c>
      <c r="R59">
        <v>4.8138530337986358</v>
      </c>
      <c r="S59">
        <v>0</v>
      </c>
      <c r="T59">
        <v>10.47741901767904</v>
      </c>
      <c r="U59">
        <v>9.6375596813993791</v>
      </c>
      <c r="V59">
        <v>1296.87863793515</v>
      </c>
      <c r="W59">
        <v>2223.8918220800151</v>
      </c>
      <c r="X59">
        <v>90.729708088855375</v>
      </c>
      <c r="Y59">
        <v>5.8877306200795489E-2</v>
      </c>
      <c r="Z59">
        <v>2.7984676758591571</v>
      </c>
      <c r="AA59">
        <v>0.14413449471755671</v>
      </c>
      <c r="AB59">
        <v>3.552471993965157</v>
      </c>
      <c r="AC59">
        <v>2.4759467523138831E-2</v>
      </c>
      <c r="AD59">
        <v>6.448941792102611E-2</v>
      </c>
      <c r="AE59">
        <v>0.17994414554652011</v>
      </c>
      <c r="AF59">
        <v>2.85775157944574E-2</v>
      </c>
      <c r="AG59">
        <v>1.2646104465787429E-3</v>
      </c>
      <c r="AH59">
        <v>0.15525101053221979</v>
      </c>
      <c r="AI59">
        <v>4.6735298354145763E-2</v>
      </c>
      <c r="AJ59">
        <v>1.4476280632097991</v>
      </c>
      <c r="AK59">
        <v>0</v>
      </c>
      <c r="AL59">
        <v>9.2862625569602435E-3</v>
      </c>
      <c r="AM59">
        <v>1.798094909065993</v>
      </c>
      <c r="AN59">
        <v>0</v>
      </c>
      <c r="AO59">
        <v>0.3883329860910642</v>
      </c>
      <c r="AP59">
        <f>AMS_2030!AP59</f>
        <v>9317.8981012403037</v>
      </c>
      <c r="AQ59">
        <f>AMS_2030!AQ59</f>
        <v>5.7894398566773138</v>
      </c>
      <c r="AR59">
        <f>AMS_2030!AR59</f>
        <v>3.1573827369312131</v>
      </c>
      <c r="AS59">
        <f>AMS_2030!AS59</f>
        <v>0</v>
      </c>
      <c r="AT59">
        <f>AMS_2030!AT59</f>
        <v>0</v>
      </c>
      <c r="AU59">
        <f>AMS_2030!AU59</f>
        <v>13221.93795979559</v>
      </c>
      <c r="AW59">
        <f t="shared" si="2"/>
        <v>2.387985120838209E-4</v>
      </c>
    </row>
    <row r="60" spans="1:49" x14ac:dyDescent="0.25">
      <c r="A60" s="146"/>
      <c r="B60" s="1" t="s">
        <v>21</v>
      </c>
      <c r="C60" s="1">
        <v>19</v>
      </c>
      <c r="D60" s="1" t="s">
        <v>58</v>
      </c>
      <c r="E60">
        <v>1012.466444885189</v>
      </c>
      <c r="F60">
        <v>3797.252147679274</v>
      </c>
      <c r="G60">
        <v>2689.575050460307</v>
      </c>
      <c r="H60">
        <v>106.8295925184419</v>
      </c>
      <c r="I60">
        <v>699.2643923234225</v>
      </c>
      <c r="J60">
        <v>1722.3735940454239</v>
      </c>
      <c r="K60">
        <v>20.103051277319612</v>
      </c>
      <c r="L60">
        <v>2539.4355968333061</v>
      </c>
      <c r="M60">
        <v>1853.4179479404211</v>
      </c>
      <c r="N60">
        <v>575.12041422121797</v>
      </c>
      <c r="O60">
        <v>330.19269450203359</v>
      </c>
      <c r="P60">
        <v>10596.540530132461</v>
      </c>
      <c r="Q60">
        <v>8371.4190734470976</v>
      </c>
      <c r="R60">
        <v>450.61393487041209</v>
      </c>
      <c r="S60">
        <v>0</v>
      </c>
      <c r="T60">
        <v>1559.341101169184</v>
      </c>
      <c r="U60">
        <v>310.23037861651778</v>
      </c>
      <c r="V60">
        <v>1187.601291902422</v>
      </c>
      <c r="W60">
        <v>65181.223969019316</v>
      </c>
      <c r="X60">
        <v>20346.66501300794</v>
      </c>
      <c r="Y60">
        <v>9.8839266614514436</v>
      </c>
      <c r="Z60">
        <v>1755.444604217291</v>
      </c>
      <c r="AA60">
        <v>39.368714632577088</v>
      </c>
      <c r="AB60">
        <v>511.82885619214079</v>
      </c>
      <c r="AC60">
        <v>6.0112789526571966</v>
      </c>
      <c r="AD60">
        <v>24.524151194171729</v>
      </c>
      <c r="AE60">
        <v>42.45238065348908</v>
      </c>
      <c r="AF60">
        <v>3.285695686268618</v>
      </c>
      <c r="AG60">
        <v>0.96114213774139978</v>
      </c>
      <c r="AH60">
        <v>29.754405555044229</v>
      </c>
      <c r="AI60">
        <v>7.9343157074000743</v>
      </c>
      <c r="AJ60">
        <v>657.63071516071557</v>
      </c>
      <c r="AK60">
        <v>0</v>
      </c>
      <c r="AL60">
        <v>3.2780809786798928</v>
      </c>
      <c r="AM60">
        <v>552.91052439455166</v>
      </c>
      <c r="AN60">
        <v>0</v>
      </c>
      <c r="AO60">
        <v>67.824756479982213</v>
      </c>
      <c r="AP60">
        <f>AMS_2030!AP60</f>
        <v>13601.738714405121</v>
      </c>
      <c r="AQ60">
        <f>AMS_2030!AQ60</f>
        <v>3184.367509305509</v>
      </c>
      <c r="AR60">
        <f>AMS_2030!AR60</f>
        <v>19218.637327860564</v>
      </c>
      <c r="AS60">
        <f>AMS_2030!AS60</f>
        <v>0</v>
      </c>
      <c r="AT60">
        <f>AMS_2030!AT60</f>
        <v>0</v>
      </c>
      <c r="AU60">
        <f>AMS_2030!AU60</f>
        <v>163067.50331902711</v>
      </c>
      <c r="AW60">
        <f t="shared" si="2"/>
        <v>6.5284303454763548E-2</v>
      </c>
    </row>
    <row r="61" spans="1:49" x14ac:dyDescent="0.25">
      <c r="A61" s="146"/>
      <c r="B61" s="1" t="s">
        <v>22</v>
      </c>
      <c r="C61" s="1">
        <v>20</v>
      </c>
      <c r="D61" s="1" t="s">
        <v>59</v>
      </c>
      <c r="E61">
        <v>2.3787812281638891</v>
      </c>
      <c r="F61">
        <v>3.760458351056565</v>
      </c>
      <c r="G61">
        <v>7.6133831732666577</v>
      </c>
      <c r="H61">
        <v>0.42748543863295851</v>
      </c>
      <c r="I61">
        <v>0.99608965840125419</v>
      </c>
      <c r="J61">
        <v>0.75922503491803051</v>
      </c>
      <c r="K61">
        <v>4.5140639066165489E-4</v>
      </c>
      <c r="L61">
        <v>2.2765237852295321</v>
      </c>
      <c r="M61">
        <v>3.7029170928014992</v>
      </c>
      <c r="N61">
        <v>0.51343294457838851</v>
      </c>
      <c r="O61">
        <v>0.25055300775026612</v>
      </c>
      <c r="P61">
        <v>12.76595548385178</v>
      </c>
      <c r="Q61">
        <v>7.4079861787335126</v>
      </c>
      <c r="R61">
        <v>6.6821102687756362</v>
      </c>
      <c r="S61">
        <v>0</v>
      </c>
      <c r="T61">
        <v>5.8370699421227004</v>
      </c>
      <c r="U61">
        <v>0.55614516474542197</v>
      </c>
      <c r="V61">
        <v>2.8931559307889172</v>
      </c>
      <c r="W61">
        <v>69.999990412388087</v>
      </c>
      <c r="X61">
        <v>49.648876623173933</v>
      </c>
      <c r="Y61">
        <v>6.5939192769388488E-4</v>
      </c>
      <c r="Z61">
        <v>0.35267243347441729</v>
      </c>
      <c r="AA61">
        <v>3.5235323019205712E-2</v>
      </c>
      <c r="AB61">
        <v>0.94197015808297624</v>
      </c>
      <c r="AC61">
        <v>3.294732578369155E-4</v>
      </c>
      <c r="AD61">
        <v>2.112866161661054E-3</v>
      </c>
      <c r="AE61">
        <v>6.2566336977200876E-3</v>
      </c>
      <c r="AF61">
        <v>3.5723086872157632E-3</v>
      </c>
      <c r="AG61">
        <v>9.8315407876625039E-6</v>
      </c>
      <c r="AH61">
        <v>4.8543047447504033E-2</v>
      </c>
      <c r="AI61">
        <v>7.2058831173166357E-4</v>
      </c>
      <c r="AJ61">
        <v>2.3752736721200418</v>
      </c>
      <c r="AK61">
        <v>0</v>
      </c>
      <c r="AL61">
        <v>1.512470548166661E-2</v>
      </c>
      <c r="AM61">
        <v>0.78698710423677498</v>
      </c>
      <c r="AN61">
        <v>0</v>
      </c>
      <c r="AO61">
        <v>8.2910078501597616E-3</v>
      </c>
      <c r="AP61">
        <f>AMS_2030!AP61</f>
        <v>420.4098539217448</v>
      </c>
      <c r="AQ61">
        <f>AMS_2030!AQ61</f>
        <v>5312.0769175060959</v>
      </c>
      <c r="AR61">
        <f>AMS_2030!AR61</f>
        <v>0</v>
      </c>
      <c r="AS61">
        <f>AMS_2030!AS61</f>
        <v>0</v>
      </c>
      <c r="AT61">
        <f>AMS_2030!AT61</f>
        <v>0</v>
      </c>
      <c r="AU61">
        <f>AMS_2030!AU61</f>
        <v>5915.5351210989074</v>
      </c>
      <c r="AW61">
        <f t="shared" si="2"/>
        <v>5.8077161475342679E-5</v>
      </c>
    </row>
    <row r="62" spans="1:49" x14ac:dyDescent="0.25">
      <c r="A62" s="146"/>
      <c r="B62" s="1" t="s">
        <v>23</v>
      </c>
      <c r="C62" s="1">
        <v>21</v>
      </c>
      <c r="D62" s="1" t="s">
        <v>60</v>
      </c>
      <c r="E62">
        <v>3.3172879254116598E-2</v>
      </c>
      <c r="F62">
        <v>33.195512650077681</v>
      </c>
      <c r="G62">
        <v>33.668597173698529</v>
      </c>
      <c r="H62">
        <v>1.964122485068194</v>
      </c>
      <c r="I62">
        <v>34.147556327928832</v>
      </c>
      <c r="J62">
        <v>0.15395468942309359</v>
      </c>
      <c r="K62">
        <v>0.2005619475681521</v>
      </c>
      <c r="L62">
        <v>3.1807838488907918</v>
      </c>
      <c r="M62">
        <v>24.961199860076139</v>
      </c>
      <c r="N62">
        <v>242.39591117443919</v>
      </c>
      <c r="O62">
        <v>1.350015118219877E-2</v>
      </c>
      <c r="P62">
        <v>52.750623816951112</v>
      </c>
      <c r="Q62">
        <v>1.578962395446587E-2</v>
      </c>
      <c r="R62">
        <v>0</v>
      </c>
      <c r="S62">
        <v>0</v>
      </c>
      <c r="T62">
        <v>1.7437010892793049E-3</v>
      </c>
      <c r="U62">
        <v>0</v>
      </c>
      <c r="V62">
        <v>0</v>
      </c>
      <c r="W62">
        <v>0.23251879849980889</v>
      </c>
      <c r="X62">
        <v>2.6404039541545949</v>
      </c>
      <c r="Y62">
        <v>54.209770070692628</v>
      </c>
      <c r="Z62">
        <v>0.90823271134776196</v>
      </c>
      <c r="AA62">
        <v>4.9371188957177223E-2</v>
      </c>
      <c r="AB62">
        <v>0.48630200011498381</v>
      </c>
      <c r="AC62">
        <v>0.33508595671539648</v>
      </c>
      <c r="AD62">
        <v>2.652260527764656</v>
      </c>
      <c r="AE62">
        <v>357.60977706811462</v>
      </c>
      <c r="AF62">
        <v>1.4998014370135389E-5</v>
      </c>
      <c r="AG62">
        <v>0</v>
      </c>
      <c r="AH62">
        <v>1.2216622424038079E-4</v>
      </c>
      <c r="AI62">
        <v>0.61775092409908172</v>
      </c>
      <c r="AJ62">
        <v>157.9156773468076</v>
      </c>
      <c r="AK62">
        <v>0</v>
      </c>
      <c r="AL62">
        <v>1.0145686624554831</v>
      </c>
      <c r="AM62">
        <v>5.357239568955019E-2</v>
      </c>
      <c r="AN62">
        <v>0</v>
      </c>
      <c r="AO62">
        <v>71.96790618403621</v>
      </c>
      <c r="AP62">
        <f>AMS_2030!AP62</f>
        <v>3.5488647308724501</v>
      </c>
      <c r="AQ62">
        <f>AMS_2030!AQ62</f>
        <v>0</v>
      </c>
      <c r="AR62">
        <f>AMS_2030!AR62</f>
        <v>0</v>
      </c>
      <c r="AS62">
        <f>AMS_2030!AS62</f>
        <v>0</v>
      </c>
      <c r="AT62">
        <f>AMS_2030!AT62</f>
        <v>0</v>
      </c>
      <c r="AU62">
        <f>AMS_2030!AU62</f>
        <v>1080.925230014162</v>
      </c>
      <c r="AW62">
        <f t="shared" si="2"/>
        <v>8.6245544768181153E-5</v>
      </c>
    </row>
    <row r="63" spans="1:49" x14ac:dyDescent="0.25">
      <c r="A63" s="146"/>
      <c r="B63" s="1" t="s">
        <v>24</v>
      </c>
      <c r="C63" s="1">
        <v>22</v>
      </c>
      <c r="D63" s="1" t="s">
        <v>61</v>
      </c>
      <c r="E63">
        <v>308.13806463752178</v>
      </c>
      <c r="F63">
        <v>651.7894215773631</v>
      </c>
      <c r="G63">
        <v>25.64739017972083</v>
      </c>
      <c r="H63">
        <v>10.08601074177734</v>
      </c>
      <c r="I63">
        <v>247.22338446008081</v>
      </c>
      <c r="J63">
        <v>215.8399754089977</v>
      </c>
      <c r="K63">
        <v>0.13191239713211819</v>
      </c>
      <c r="L63">
        <v>1.6990369312736979</v>
      </c>
      <c r="M63">
        <v>796.01451125979065</v>
      </c>
      <c r="N63">
        <v>1.4265724018953601</v>
      </c>
      <c r="O63">
        <v>1.712853225628777</v>
      </c>
      <c r="P63">
        <v>64.930942934575199</v>
      </c>
      <c r="Q63">
        <v>719.37970321694797</v>
      </c>
      <c r="R63">
        <v>267.09607616783018</v>
      </c>
      <c r="S63">
        <v>0</v>
      </c>
      <c r="T63">
        <v>904.05964988075038</v>
      </c>
      <c r="U63">
        <v>13.04077457557</v>
      </c>
      <c r="V63">
        <v>592.56297657453399</v>
      </c>
      <c r="W63">
        <v>1437.787320986333</v>
      </c>
      <c r="X63">
        <v>259.7641817535968</v>
      </c>
      <c r="Y63">
        <v>1.788724926308668E-3</v>
      </c>
      <c r="Z63">
        <v>15447.389468797999</v>
      </c>
      <c r="AA63">
        <v>2.522752259152038E-2</v>
      </c>
      <c r="AB63">
        <v>3.3923393068805279</v>
      </c>
      <c r="AC63">
        <v>7.1655182467731171E-2</v>
      </c>
      <c r="AD63">
        <v>3.331746563791918E-2</v>
      </c>
      <c r="AE63">
        <v>9.7338048650940617E-2</v>
      </c>
      <c r="AF63">
        <v>1.260484048035794E-2</v>
      </c>
      <c r="AG63">
        <v>3.4910243320224208E-5</v>
      </c>
      <c r="AH63">
        <v>1.205698809514693</v>
      </c>
      <c r="AI63">
        <v>2.1370438681882299E-2</v>
      </c>
      <c r="AJ63">
        <v>495.7392463543909</v>
      </c>
      <c r="AK63">
        <v>0</v>
      </c>
      <c r="AL63">
        <v>3.183858600732155</v>
      </c>
      <c r="AM63">
        <v>7.6011795212788291</v>
      </c>
      <c r="AN63">
        <v>0</v>
      </c>
      <c r="AO63">
        <v>1.8252787846563361</v>
      </c>
      <c r="AP63">
        <f>AMS_2030!AP63</f>
        <v>8747.5390938979363</v>
      </c>
      <c r="AQ63">
        <f>AMS_2030!AQ63</f>
        <v>0</v>
      </c>
      <c r="AR63">
        <f>AMS_2030!AR63</f>
        <v>0</v>
      </c>
      <c r="AS63">
        <f>AMS_2030!AS63</f>
        <v>0</v>
      </c>
      <c r="AT63">
        <f>AMS_2030!AT63</f>
        <v>0</v>
      </c>
      <c r="AU63">
        <f>AMS_2030!AU63</f>
        <v>31226.470260518388</v>
      </c>
      <c r="AW63">
        <f t="shared" si="2"/>
        <v>4.6700701962119593E-5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f>AMS_2030!AP64</f>
        <v>0</v>
      </c>
      <c r="AQ64">
        <f>AMS_2030!AQ64</f>
        <v>0</v>
      </c>
      <c r="AR64">
        <f>AMS_2030!AR64</f>
        <v>0</v>
      </c>
      <c r="AS64">
        <f>AMS_2030!AS64</f>
        <v>0</v>
      </c>
      <c r="AT64">
        <f>AMS_2030!AT64</f>
        <v>0</v>
      </c>
      <c r="AU64">
        <f>AMS_2030!AU64</f>
        <v>0</v>
      </c>
      <c r="AW64">
        <f t="shared" si="2"/>
        <v>0</v>
      </c>
    </row>
    <row r="65" spans="1:49" x14ac:dyDescent="0.25">
      <c r="A65" s="146"/>
      <c r="B65" s="1" t="s">
        <v>26</v>
      </c>
      <c r="C65" s="1">
        <v>24</v>
      </c>
      <c r="D65" s="1" t="s">
        <v>63</v>
      </c>
      <c r="E65">
        <v>7.6519650313099249E-2</v>
      </c>
      <c r="F65">
        <v>0.12459699818002901</v>
      </c>
      <c r="G65">
        <v>4.9542919606207762E-2</v>
      </c>
      <c r="H65">
        <v>4.5122108247211429E-3</v>
      </c>
      <c r="I65">
        <v>3.339238194496353E-2</v>
      </c>
      <c r="J65">
        <v>6.6860759742768533E-2</v>
      </c>
      <c r="K65">
        <v>2.6303860705573489E-4</v>
      </c>
      <c r="L65">
        <v>4.7640355037392848E-2</v>
      </c>
      <c r="M65">
        <v>9.7309873451958198E-2</v>
      </c>
      <c r="N65">
        <v>0.1094667322063488</v>
      </c>
      <c r="O65">
        <v>3.3754279228163403E-2</v>
      </c>
      <c r="P65">
        <v>0.17350294464809279</v>
      </c>
      <c r="Q65">
        <v>0.10153511005072351</v>
      </c>
      <c r="R65">
        <v>1.9002565269190742E-2</v>
      </c>
      <c r="S65">
        <v>0</v>
      </c>
      <c r="T65">
        <v>5.6610101781026753E-2</v>
      </c>
      <c r="U65">
        <v>0</v>
      </c>
      <c r="V65">
        <v>0</v>
      </c>
      <c r="W65">
        <v>0.58368871574050396</v>
      </c>
      <c r="X65">
        <v>0.17601392702001961</v>
      </c>
      <c r="Y65">
        <v>0</v>
      </c>
      <c r="Z65">
        <v>2.0339691916812709E-2</v>
      </c>
      <c r="AA65">
        <v>7.3884524946502082E-4</v>
      </c>
      <c r="AB65">
        <v>0.69848925725086108</v>
      </c>
      <c r="AC65">
        <v>0</v>
      </c>
      <c r="AD65">
        <v>0</v>
      </c>
      <c r="AE65">
        <v>0</v>
      </c>
      <c r="AF65">
        <v>0</v>
      </c>
      <c r="AG65">
        <v>0</v>
      </c>
      <c r="AH65">
        <v>2.7500174067594609E-6</v>
      </c>
      <c r="AI65">
        <v>0</v>
      </c>
      <c r="AJ65">
        <v>1.324662917269322E-5</v>
      </c>
      <c r="AK65">
        <v>0</v>
      </c>
      <c r="AL65">
        <v>0</v>
      </c>
      <c r="AM65">
        <v>2.5521606899310701E-2</v>
      </c>
      <c r="AN65">
        <v>0</v>
      </c>
      <c r="AO65">
        <v>0</v>
      </c>
      <c r="AP65">
        <f>AMS_2030!AP65</f>
        <v>1.4379632409782541</v>
      </c>
      <c r="AQ65">
        <f>AMS_2030!AQ65</f>
        <v>0</v>
      </c>
      <c r="AR65">
        <f>AMS_2030!AR65</f>
        <v>0</v>
      </c>
      <c r="AS65">
        <f>AMS_2030!AS65</f>
        <v>0</v>
      </c>
      <c r="AT65">
        <f>AMS_2030!AT65</f>
        <v>0</v>
      </c>
      <c r="AU65">
        <f>AMS_2030!AU65</f>
        <v>3.9372812025935491</v>
      </c>
      <c r="AW65">
        <f t="shared" si="2"/>
        <v>1.2218372594239515E-6</v>
      </c>
    </row>
    <row r="66" spans="1:49" x14ac:dyDescent="0.25">
      <c r="A66" s="146"/>
      <c r="B66" s="1" t="s">
        <v>27</v>
      </c>
      <c r="C66" s="1">
        <v>25</v>
      </c>
      <c r="D66" s="1" t="s">
        <v>64</v>
      </c>
      <c r="E66">
        <v>2.0579111376434682E-3</v>
      </c>
      <c r="F66">
        <v>3.3554864732295671E-3</v>
      </c>
      <c r="G66">
        <v>1.3350858121562511E-3</v>
      </c>
      <c r="H66">
        <v>1.2115328378841969E-4</v>
      </c>
      <c r="I66">
        <v>8.9870475073583272E-4</v>
      </c>
      <c r="J66">
        <v>1.7992839948984801E-3</v>
      </c>
      <c r="K66">
        <v>6.6159633796355086E-6</v>
      </c>
      <c r="L66">
        <v>1.283191976269085E-3</v>
      </c>
      <c r="M66">
        <v>2.620812105600407E-3</v>
      </c>
      <c r="N66">
        <v>2.9448726241268581E-3</v>
      </c>
      <c r="O66">
        <v>2.1402310721947879</v>
      </c>
      <c r="P66">
        <v>4.5401051964175541E-3</v>
      </c>
      <c r="Q66">
        <v>2.74846297829357E-3</v>
      </c>
      <c r="R66">
        <v>5.1156001163593721E-4</v>
      </c>
      <c r="S66">
        <v>0</v>
      </c>
      <c r="T66">
        <v>1.5246742179101441E-3</v>
      </c>
      <c r="U66">
        <v>0</v>
      </c>
      <c r="V66">
        <v>0</v>
      </c>
      <c r="W66">
        <v>2.2494571464397681E-2</v>
      </c>
      <c r="X66">
        <v>0.94212438189373382</v>
      </c>
      <c r="Y66">
        <v>0</v>
      </c>
      <c r="Z66">
        <v>4.0771352531082616</v>
      </c>
      <c r="AA66">
        <v>1.9900782082208791E-5</v>
      </c>
      <c r="AB66">
        <v>1.8791376555556911E-2</v>
      </c>
      <c r="AC66">
        <v>0</v>
      </c>
      <c r="AD66">
        <v>0</v>
      </c>
      <c r="AE66">
        <v>0</v>
      </c>
      <c r="AF66">
        <v>0</v>
      </c>
      <c r="AG66">
        <v>0</v>
      </c>
      <c r="AH66">
        <v>0</v>
      </c>
      <c r="AI66">
        <v>0</v>
      </c>
      <c r="AJ66">
        <v>0</v>
      </c>
      <c r="AK66">
        <v>0</v>
      </c>
      <c r="AL66">
        <v>0</v>
      </c>
      <c r="AM66">
        <v>6.8446499752538496E-4</v>
      </c>
      <c r="AN66">
        <v>0</v>
      </c>
      <c r="AO66">
        <v>0</v>
      </c>
      <c r="AP66">
        <f>AMS_2030!AP66</f>
        <v>3.8756481393760367E-2</v>
      </c>
      <c r="AQ66">
        <f>AMS_2030!AQ66</f>
        <v>0</v>
      </c>
      <c r="AR66">
        <f>AMS_2030!AR66</f>
        <v>0</v>
      </c>
      <c r="AS66">
        <f>AMS_2030!AS66</f>
        <v>0</v>
      </c>
      <c r="AT66">
        <f>AMS_2030!AT66</f>
        <v>0</v>
      </c>
      <c r="AU66">
        <f>AMS_2030!AU66</f>
        <v>7.2659854229161924</v>
      </c>
      <c r="AW66">
        <f t="shared" si="2"/>
        <v>3.289819944408632E-8</v>
      </c>
    </row>
    <row r="67" spans="1:49" x14ac:dyDescent="0.25">
      <c r="A67" s="146"/>
      <c r="B67" s="1" t="s">
        <v>28</v>
      </c>
      <c r="C67" s="1">
        <v>26</v>
      </c>
      <c r="D67" s="1" t="s">
        <v>65</v>
      </c>
      <c r="E67">
        <v>0.18009873536236501</v>
      </c>
      <c r="F67">
        <v>0.29326856593018141</v>
      </c>
      <c r="G67">
        <v>0.11661915082165571</v>
      </c>
      <c r="H67">
        <v>1.061470944345253E-2</v>
      </c>
      <c r="I67">
        <v>7.8585150443748378E-2</v>
      </c>
      <c r="J67">
        <v>0.1573466034085628</v>
      </c>
      <c r="K67">
        <v>5.8364774898198718E-4</v>
      </c>
      <c r="L67">
        <v>0.1121314048594836</v>
      </c>
      <c r="M67">
        <v>0.2290354756379315</v>
      </c>
      <c r="N67">
        <v>0.25760262314635141</v>
      </c>
      <c r="O67">
        <v>3.0754303932320259E-2</v>
      </c>
      <c r="P67">
        <v>0.39678816158836211</v>
      </c>
      <c r="Q67">
        <v>0.23900387786626151</v>
      </c>
      <c r="R67">
        <v>4.4722379186180543E-2</v>
      </c>
      <c r="S67">
        <v>0</v>
      </c>
      <c r="T67">
        <v>0.13324180550048489</v>
      </c>
      <c r="U67">
        <v>0</v>
      </c>
      <c r="V67">
        <v>0</v>
      </c>
      <c r="W67">
        <v>1.373762797919811</v>
      </c>
      <c r="X67">
        <v>0.41428447516507572</v>
      </c>
      <c r="Y67">
        <v>0</v>
      </c>
      <c r="Z67">
        <v>4.7856006894416873E-2</v>
      </c>
      <c r="AA67">
        <v>1.7390247438288269E-3</v>
      </c>
      <c r="AB67">
        <v>1.643708875706287</v>
      </c>
      <c r="AC67">
        <v>0</v>
      </c>
      <c r="AD67">
        <v>0</v>
      </c>
      <c r="AE67">
        <v>0</v>
      </c>
      <c r="AF67">
        <v>0</v>
      </c>
      <c r="AG67">
        <v>0</v>
      </c>
      <c r="AH67">
        <v>6.4726458750265902E-6</v>
      </c>
      <c r="AI67">
        <v>0</v>
      </c>
      <c r="AJ67">
        <v>2.7116092228878579E-5</v>
      </c>
      <c r="AK67">
        <v>0</v>
      </c>
      <c r="AL67">
        <v>0</v>
      </c>
      <c r="AM67">
        <v>6.0026263669549371E-2</v>
      </c>
      <c r="AN67">
        <v>0</v>
      </c>
      <c r="AO67">
        <v>0</v>
      </c>
      <c r="AP67">
        <f>AMS_2030!AP67</f>
        <v>68.260373080374848</v>
      </c>
      <c r="AQ67">
        <f>AMS_2030!AQ67</f>
        <v>0</v>
      </c>
      <c r="AR67">
        <f>AMS_2030!AR67</f>
        <v>0</v>
      </c>
      <c r="AS67">
        <f>AMS_2030!AS67</f>
        <v>0</v>
      </c>
      <c r="AT67">
        <f>AMS_2030!AT67</f>
        <v>0</v>
      </c>
      <c r="AU67">
        <f>AMS_2030!AU67</f>
        <v>74.082180708088245</v>
      </c>
      <c r="AW67">
        <f t="shared" si="2"/>
        <v>2.8749414289339001E-6</v>
      </c>
    </row>
    <row r="68" spans="1:49" x14ac:dyDescent="0.25">
      <c r="A68" s="146"/>
      <c r="B68" s="1" t="s">
        <v>29</v>
      </c>
      <c r="C68" s="1">
        <v>27</v>
      </c>
      <c r="D68" s="1" t="s">
        <v>66</v>
      </c>
      <c r="E68">
        <v>9.8067905258807833E-2</v>
      </c>
      <c r="F68">
        <v>0.15972991719573981</v>
      </c>
      <c r="G68">
        <v>6.3546248385518644E-2</v>
      </c>
      <c r="H68">
        <v>5.7624372628336659E-3</v>
      </c>
      <c r="I68">
        <v>4.2765030574558688E-2</v>
      </c>
      <c r="J68">
        <v>8.5617667525976909E-2</v>
      </c>
      <c r="K68">
        <v>3.141625751387412E-4</v>
      </c>
      <c r="L68">
        <v>6.1070463668198169E-2</v>
      </c>
      <c r="M68">
        <v>0.124729188907448</v>
      </c>
      <c r="N68">
        <v>0.14013561063548521</v>
      </c>
      <c r="O68">
        <v>8.5045767768437166</v>
      </c>
      <c r="P68">
        <v>0.2160753710556822</v>
      </c>
      <c r="Q68">
        <v>0.1302349805839394</v>
      </c>
      <c r="R68">
        <v>2.434393161781238E-2</v>
      </c>
      <c r="S68">
        <v>0</v>
      </c>
      <c r="T68">
        <v>7.2562129942995962E-2</v>
      </c>
      <c r="U68">
        <v>0</v>
      </c>
      <c r="V68">
        <v>0</v>
      </c>
      <c r="W68">
        <v>0.74807429521812296</v>
      </c>
      <c r="X68">
        <v>0.22563095446083109</v>
      </c>
      <c r="Y68">
        <v>0</v>
      </c>
      <c r="Z68">
        <v>2.6012350697682152E-2</v>
      </c>
      <c r="AA68">
        <v>9.4713029590783797E-4</v>
      </c>
      <c r="AB68">
        <v>0.89413362897692106</v>
      </c>
      <c r="AC68">
        <v>0</v>
      </c>
      <c r="AD68">
        <v>0</v>
      </c>
      <c r="AE68">
        <v>0</v>
      </c>
      <c r="AF68">
        <v>0</v>
      </c>
      <c r="AG68">
        <v>0</v>
      </c>
      <c r="AH68">
        <v>3.524930279467085E-6</v>
      </c>
      <c r="AI68">
        <v>0</v>
      </c>
      <c r="AJ68">
        <v>8.5412289401628531E-5</v>
      </c>
      <c r="AK68">
        <v>0</v>
      </c>
      <c r="AL68">
        <v>0</v>
      </c>
      <c r="AM68">
        <v>3.2547919007363597E-2</v>
      </c>
      <c r="AN68">
        <v>0</v>
      </c>
      <c r="AO68">
        <v>0</v>
      </c>
      <c r="AP68">
        <f>AMS_2030!AP68</f>
        <v>1.8447544902398787</v>
      </c>
      <c r="AQ68">
        <f>AMS_2030!AQ68</f>
        <v>0</v>
      </c>
      <c r="AR68">
        <f>AMS_2030!AR68</f>
        <v>0</v>
      </c>
      <c r="AS68">
        <f>AMS_2030!AS68</f>
        <v>0</v>
      </c>
      <c r="AT68">
        <f>AMS_2030!AT68</f>
        <v>0</v>
      </c>
      <c r="AU68">
        <f>AMS_2030!AU68</f>
        <v>13.50172152815024</v>
      </c>
      <c r="AW68">
        <f t="shared" si="2"/>
        <v>1.5656933213668916E-6</v>
      </c>
    </row>
    <row r="69" spans="1:49" x14ac:dyDescent="0.25">
      <c r="A69" s="146"/>
      <c r="B69" s="1" t="s">
        <v>30</v>
      </c>
      <c r="C69" s="1">
        <v>28</v>
      </c>
      <c r="D69" s="1" t="s">
        <v>67</v>
      </c>
      <c r="E69">
        <v>1.854944948810686E-2</v>
      </c>
      <c r="F69">
        <v>3.0174479500162141E-2</v>
      </c>
      <c r="G69">
        <v>1.197708479972134E-2</v>
      </c>
      <c r="H69">
        <v>1.106818458550652E-3</v>
      </c>
      <c r="I69">
        <v>8.1143152114189418E-3</v>
      </c>
      <c r="J69">
        <v>1.6253247637079929E-2</v>
      </c>
      <c r="K69">
        <v>6.7143148656056829E-5</v>
      </c>
      <c r="L69">
        <v>1.153957202825167E-2</v>
      </c>
      <c r="M69">
        <v>2.3578907270715741E-2</v>
      </c>
      <c r="N69">
        <v>2.663612015647315E-2</v>
      </c>
      <c r="O69">
        <v>8.2185802253242814E-3</v>
      </c>
      <c r="P69">
        <v>4.0855298068646982E-2</v>
      </c>
      <c r="Q69">
        <v>2.4545695063562922E-2</v>
      </c>
      <c r="R69">
        <v>4.612720234383358E-3</v>
      </c>
      <c r="S69">
        <v>0</v>
      </c>
      <c r="T69">
        <v>1.3716505121814821E-2</v>
      </c>
      <c r="U69">
        <v>0</v>
      </c>
      <c r="V69">
        <v>0</v>
      </c>
      <c r="W69">
        <v>0.14147302073138579</v>
      </c>
      <c r="X69">
        <v>4.2636085747364223E-2</v>
      </c>
      <c r="Y69">
        <v>0</v>
      </c>
      <c r="Z69">
        <v>4.9663417141369544E-3</v>
      </c>
      <c r="AA69">
        <v>1.7896501722167429E-4</v>
      </c>
      <c r="AB69">
        <v>0.1699924906816512</v>
      </c>
      <c r="AC69">
        <v>0</v>
      </c>
      <c r="AD69">
        <v>0</v>
      </c>
      <c r="AE69">
        <v>0</v>
      </c>
      <c r="AF69">
        <v>0</v>
      </c>
      <c r="AG69">
        <v>0</v>
      </c>
      <c r="AH69">
        <v>0</v>
      </c>
      <c r="AI69">
        <v>0</v>
      </c>
      <c r="AJ69">
        <v>8.4953031809634169E-6</v>
      </c>
      <c r="AK69">
        <v>0</v>
      </c>
      <c r="AL69">
        <v>0</v>
      </c>
      <c r="AM69">
        <v>6.2893074685500764E-3</v>
      </c>
      <c r="AN69">
        <v>0</v>
      </c>
      <c r="AO69">
        <v>0</v>
      </c>
      <c r="AP69">
        <f>AMS_2030!AP69</f>
        <v>0.34740851840704912</v>
      </c>
      <c r="AQ69">
        <f>AMS_2030!AQ69</f>
        <v>0</v>
      </c>
      <c r="AR69">
        <f>AMS_2030!AR69</f>
        <v>0</v>
      </c>
      <c r="AS69">
        <f>AMS_2030!AS69</f>
        <v>0</v>
      </c>
      <c r="AT69">
        <f>AMS_2030!AT69</f>
        <v>0</v>
      </c>
      <c r="AU69">
        <f>AMS_2030!AU69</f>
        <v>0.95289916148340881</v>
      </c>
      <c r="AW69">
        <f t="shared" si="2"/>
        <v>2.9604410008873739E-7</v>
      </c>
    </row>
    <row r="70" spans="1:49" x14ac:dyDescent="0.25">
      <c r="A70" s="146"/>
      <c r="B70" s="1" t="s">
        <v>31</v>
      </c>
      <c r="C70" s="1">
        <v>29</v>
      </c>
      <c r="D70" s="1" t="s">
        <v>68</v>
      </c>
      <c r="E70">
        <v>2.0723144828089059E-4</v>
      </c>
      <c r="F70">
        <v>3.4072452134961499E-4</v>
      </c>
      <c r="G70">
        <v>1.358642123639868E-4</v>
      </c>
      <c r="H70">
        <v>1.2651249706924269E-5</v>
      </c>
      <c r="I70">
        <v>8.6639877039697088E-5</v>
      </c>
      <c r="J70">
        <v>1.8490691868477491E-4</v>
      </c>
      <c r="K70">
        <v>0</v>
      </c>
      <c r="L70">
        <v>1.3103510845352849E-4</v>
      </c>
      <c r="M70">
        <v>2.6779485290895268E-4</v>
      </c>
      <c r="N70">
        <v>3.0315102809872158E-4</v>
      </c>
      <c r="O70">
        <v>8.8211021108658603E-5</v>
      </c>
      <c r="P70">
        <v>4.6657198115576941E-4</v>
      </c>
      <c r="Q70">
        <v>2.7843498450602259E-4</v>
      </c>
      <c r="R70">
        <v>5.2437621516971921E-5</v>
      </c>
      <c r="S70">
        <v>0</v>
      </c>
      <c r="T70">
        <v>1.5578022214321331E-4</v>
      </c>
      <c r="U70">
        <v>0</v>
      </c>
      <c r="V70">
        <v>0</v>
      </c>
      <c r="W70">
        <v>1.5892389691516699E-3</v>
      </c>
      <c r="X70">
        <v>4.8415407927892618E-4</v>
      </c>
      <c r="Y70">
        <v>0</v>
      </c>
      <c r="Z70">
        <v>5.5658907047537667E-5</v>
      </c>
      <c r="AA70">
        <v>1.438575780896526E-6</v>
      </c>
      <c r="AB70">
        <v>1.93508547568445E-3</v>
      </c>
      <c r="AC70">
        <v>0</v>
      </c>
      <c r="AD70">
        <v>0</v>
      </c>
      <c r="AE70">
        <v>0</v>
      </c>
      <c r="AF70">
        <v>0</v>
      </c>
      <c r="AG70">
        <v>0</v>
      </c>
      <c r="AH70">
        <v>0</v>
      </c>
      <c r="AI70">
        <v>0</v>
      </c>
      <c r="AJ70">
        <v>0</v>
      </c>
      <c r="AK70">
        <v>0</v>
      </c>
      <c r="AL70">
        <v>0</v>
      </c>
      <c r="AM70">
        <v>5.9067394104652052E-5</v>
      </c>
      <c r="AN70">
        <v>0</v>
      </c>
      <c r="AO70">
        <v>0</v>
      </c>
      <c r="AP70">
        <f>AMS_2030!AP70</f>
        <v>3.9395708979480578E-3</v>
      </c>
      <c r="AQ70">
        <f>AMS_2030!AQ70</f>
        <v>0</v>
      </c>
      <c r="AR70">
        <f>AMS_2030!AR70</f>
        <v>0</v>
      </c>
      <c r="AS70">
        <f>AMS_2030!AS70</f>
        <v>0</v>
      </c>
      <c r="AT70">
        <f>AMS_2030!AT70</f>
        <v>0</v>
      </c>
      <c r="AU70">
        <f>AMS_2030!AU70</f>
        <v>1.077564934631392E-2</v>
      </c>
      <c r="AW70">
        <f t="shared" si="2"/>
        <v>3.3422178601689438E-9</v>
      </c>
    </row>
    <row r="71" spans="1:49" x14ac:dyDescent="0.25">
      <c r="A71" s="146"/>
      <c r="B71" s="1" t="s">
        <v>32</v>
      </c>
      <c r="C71" s="1">
        <v>30</v>
      </c>
      <c r="D71" s="1" t="s">
        <v>69</v>
      </c>
      <c r="E71">
        <v>0.10406597339425409</v>
      </c>
      <c r="F71">
        <v>0.1922594819885993</v>
      </c>
      <c r="G71">
        <v>7.1043318564377067E-2</v>
      </c>
      <c r="H71">
        <v>1.5306174647278179E-2</v>
      </c>
      <c r="I71">
        <v>0.1646340665785006</v>
      </c>
      <c r="J71">
        <v>0.16057300602358809</v>
      </c>
      <c r="K71">
        <v>1.416041605292555E-2</v>
      </c>
      <c r="L71">
        <v>0.25056398804642682</v>
      </c>
      <c r="M71">
        <v>0.20606323529875659</v>
      </c>
      <c r="N71">
        <v>0.29407258126172831</v>
      </c>
      <c r="O71">
        <v>0.17308752063164401</v>
      </c>
      <c r="P71">
        <v>0.64089764797463089</v>
      </c>
      <c r="Q71">
        <v>0.13126469001000271</v>
      </c>
      <c r="R71">
        <v>1.7202649576490359E-2</v>
      </c>
      <c r="S71">
        <v>0</v>
      </c>
      <c r="T71">
        <v>4.1041597115447387E-2</v>
      </c>
      <c r="U71">
        <v>0</v>
      </c>
      <c r="V71">
        <v>0</v>
      </c>
      <c r="W71">
        <v>0.6879253808966409</v>
      </c>
      <c r="X71">
        <v>0.29811169542162441</v>
      </c>
      <c r="Y71">
        <v>2.6254155956485548E-4</v>
      </c>
      <c r="Z71">
        <v>0.18798488365044411</v>
      </c>
      <c r="AA71">
        <v>3.889450093305739E-3</v>
      </c>
      <c r="AB71">
        <v>0.92622506900047241</v>
      </c>
      <c r="AC71">
        <v>8.5355633600921849E-5</v>
      </c>
      <c r="AD71">
        <v>3.3955334256593838E-4</v>
      </c>
      <c r="AE71">
        <v>1.779067627752665E-3</v>
      </c>
      <c r="AF71">
        <v>1.5980035020707101E-5</v>
      </c>
      <c r="AG71">
        <v>0</v>
      </c>
      <c r="AH71">
        <v>9.1209829824683862E-5</v>
      </c>
      <c r="AI71">
        <v>6.0469843718933179E-5</v>
      </c>
      <c r="AJ71">
        <v>0.1086356081858134</v>
      </c>
      <c r="AK71">
        <v>0</v>
      </c>
      <c r="AL71">
        <v>4.5141194323653053E-4</v>
      </c>
      <c r="AM71">
        <v>6.7739130537244601E-3</v>
      </c>
      <c r="AN71">
        <v>0</v>
      </c>
      <c r="AO71">
        <v>1.4821494494624421E-2</v>
      </c>
      <c r="AP71">
        <f>AMS_2030!AP71</f>
        <v>0</v>
      </c>
      <c r="AQ71">
        <f>AMS_2030!AQ71</f>
        <v>0</v>
      </c>
      <c r="AR71">
        <f>AMS_2030!AR71</f>
        <v>0</v>
      </c>
      <c r="AS71">
        <f>AMS_2030!AS71</f>
        <v>0</v>
      </c>
      <c r="AT71">
        <f>AMS_2030!AT71</f>
        <v>0</v>
      </c>
      <c r="AU71">
        <f>AMS_2030!AU71</f>
        <v>4.7136894317765847</v>
      </c>
      <c r="AW71">
        <f t="shared" si="2"/>
        <v>6.7521341558412812E-6</v>
      </c>
    </row>
    <row r="72" spans="1:49" x14ac:dyDescent="0.25">
      <c r="A72" s="146"/>
      <c r="B72" s="1" t="s">
        <v>33</v>
      </c>
      <c r="C72" s="1">
        <v>31</v>
      </c>
      <c r="D72" s="1" t="s">
        <v>70</v>
      </c>
      <c r="E72">
        <v>1.961468029751233E-2</v>
      </c>
      <c r="F72">
        <v>3.193883910771355E-2</v>
      </c>
      <c r="G72">
        <v>1.270057769160518E-2</v>
      </c>
      <c r="H72">
        <v>1.1562510262841559E-3</v>
      </c>
      <c r="I72">
        <v>8.5590589747565182E-3</v>
      </c>
      <c r="J72">
        <v>1.713741282356911E-2</v>
      </c>
      <c r="K72">
        <v>6.3606208298890574E-5</v>
      </c>
      <c r="L72">
        <v>1.2212172814137071E-2</v>
      </c>
      <c r="M72">
        <v>2.4944257961335051E-2</v>
      </c>
      <c r="N72">
        <v>2.805719072586713E-2</v>
      </c>
      <c r="O72">
        <v>0.42237835628030662</v>
      </c>
      <c r="P72">
        <v>4.3214310317593582E-2</v>
      </c>
      <c r="Q72">
        <v>2.602905531372637E-2</v>
      </c>
      <c r="R72">
        <v>4.8708399711033983E-3</v>
      </c>
      <c r="S72">
        <v>0</v>
      </c>
      <c r="T72">
        <v>1.451135938479577E-2</v>
      </c>
      <c r="U72">
        <v>0</v>
      </c>
      <c r="V72">
        <v>0</v>
      </c>
      <c r="W72">
        <v>0.1496195988806773</v>
      </c>
      <c r="X72">
        <v>4.511952862159694E-2</v>
      </c>
      <c r="Y72">
        <v>0</v>
      </c>
      <c r="Z72">
        <v>5.2118653620549264E-3</v>
      </c>
      <c r="AA72">
        <v>1.893962774332146E-4</v>
      </c>
      <c r="AB72">
        <v>0.17902760599653511</v>
      </c>
      <c r="AC72">
        <v>0</v>
      </c>
      <c r="AD72">
        <v>0</v>
      </c>
      <c r="AE72">
        <v>0</v>
      </c>
      <c r="AF72">
        <v>0</v>
      </c>
      <c r="AG72">
        <v>0</v>
      </c>
      <c r="AH72">
        <v>0</v>
      </c>
      <c r="AI72">
        <v>0</v>
      </c>
      <c r="AJ72">
        <v>3.039537356282479E-6</v>
      </c>
      <c r="AK72">
        <v>0</v>
      </c>
      <c r="AL72">
        <v>0</v>
      </c>
      <c r="AM72">
        <v>6.539039911892139E-3</v>
      </c>
      <c r="AN72">
        <v>0</v>
      </c>
      <c r="AO72">
        <v>0</v>
      </c>
      <c r="AP72">
        <f>AMS_2030!AP72</f>
        <v>0.36863577447102963</v>
      </c>
      <c r="AQ72">
        <f>AMS_2030!AQ72</f>
        <v>0</v>
      </c>
      <c r="AR72">
        <f>AMS_2030!AR72</f>
        <v>0</v>
      </c>
      <c r="AS72">
        <f>AMS_2030!AS72</f>
        <v>0</v>
      </c>
      <c r="AT72">
        <f>AMS_2030!AT72</f>
        <v>0</v>
      </c>
      <c r="AU72">
        <f>AMS_2030!AU72</f>
        <v>1.4217338179571799</v>
      </c>
      <c r="AW72">
        <f t="shared" si="2"/>
        <v>3.13109428308852E-7</v>
      </c>
    </row>
    <row r="73" spans="1:49" x14ac:dyDescent="0.25">
      <c r="A73" s="146"/>
      <c r="B73" s="1" t="s">
        <v>34</v>
      </c>
      <c r="C73" s="1">
        <v>32</v>
      </c>
      <c r="D73" s="1" t="s">
        <v>71</v>
      </c>
      <c r="E73">
        <v>6.7268122336990057</v>
      </c>
      <c r="F73">
        <v>79.563973219504348</v>
      </c>
      <c r="G73">
        <v>20.775272565817861</v>
      </c>
      <c r="H73">
        <v>22.873470160238039</v>
      </c>
      <c r="I73">
        <v>67.522419237627304</v>
      </c>
      <c r="J73">
        <v>34.842382999230033</v>
      </c>
      <c r="K73">
        <v>123.197647916516</v>
      </c>
      <c r="L73">
        <v>647.69083986192231</v>
      </c>
      <c r="M73">
        <v>159.049975314421</v>
      </c>
      <c r="N73">
        <v>81.053339916014508</v>
      </c>
      <c r="O73">
        <v>45.174697384644631</v>
      </c>
      <c r="P73">
        <v>158.26935400332999</v>
      </c>
      <c r="Q73">
        <v>11.276066956668229</v>
      </c>
      <c r="R73">
        <v>0</v>
      </c>
      <c r="S73">
        <v>0</v>
      </c>
      <c r="T73">
        <v>24.30131132443838</v>
      </c>
      <c r="U73">
        <v>7.3977367201862174</v>
      </c>
      <c r="V73">
        <v>7.0733450916771439</v>
      </c>
      <c r="W73">
        <v>266.80435938764731</v>
      </c>
      <c r="X73">
        <v>184.65158654332271</v>
      </c>
      <c r="Y73">
        <v>1.445525479990857</v>
      </c>
      <c r="Z73">
        <v>1259.9936721034519</v>
      </c>
      <c r="AA73">
        <v>10.0560514528431</v>
      </c>
      <c r="AB73">
        <v>58.623329700997971</v>
      </c>
      <c r="AC73">
        <v>50.208131330652357</v>
      </c>
      <c r="AD73">
        <v>801.31030854118103</v>
      </c>
      <c r="AE73">
        <v>2.6357556906279401E-4</v>
      </c>
      <c r="AF73">
        <v>1.9480367419874201</v>
      </c>
      <c r="AG73">
        <v>2.4604700660202761E-2</v>
      </c>
      <c r="AH73">
        <v>2.350351048826802</v>
      </c>
      <c r="AI73">
        <v>3.5774420768061752</v>
      </c>
      <c r="AJ73">
        <v>1781.354556522158</v>
      </c>
      <c r="AK73">
        <v>0</v>
      </c>
      <c r="AL73">
        <v>10.92377349236366</v>
      </c>
      <c r="AM73">
        <v>3.203959258655865</v>
      </c>
      <c r="AN73">
        <v>0</v>
      </c>
      <c r="AO73">
        <v>1279.042355027007</v>
      </c>
      <c r="AP73">
        <f>AMS_2030!AP73</f>
        <v>0</v>
      </c>
      <c r="AQ73">
        <f>AMS_2030!AQ73</f>
        <v>0</v>
      </c>
      <c r="AR73">
        <f>AMS_2030!AR73</f>
        <v>0</v>
      </c>
      <c r="AS73">
        <f>AMS_2030!AS73</f>
        <v>0</v>
      </c>
      <c r="AT73">
        <f>AMS_2030!AT73</f>
        <v>0</v>
      </c>
      <c r="AU73">
        <f>AMS_2030!AU73</f>
        <v>7212.3069518900566</v>
      </c>
      <c r="AW73">
        <f t="shared" si="2"/>
        <v>1.9662495818557443E-2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f>AMS_2030!AP74</f>
        <v>0</v>
      </c>
      <c r="AQ74">
        <f>AMS_2030!AQ74</f>
        <v>0</v>
      </c>
      <c r="AR74">
        <f>AMS_2030!AR74</f>
        <v>0</v>
      </c>
      <c r="AS74">
        <f>AMS_2030!AS74</f>
        <v>0</v>
      </c>
      <c r="AT74">
        <f>AMS_2030!AT74</f>
        <v>0</v>
      </c>
      <c r="AU74">
        <f>AMS_2030!AU74</f>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f>AMS_2030!AP75</f>
        <v>0</v>
      </c>
      <c r="AQ75">
        <f>AMS_2030!AQ75</f>
        <v>0</v>
      </c>
      <c r="AR75">
        <f>AMS_2030!AR75</f>
        <v>0</v>
      </c>
      <c r="AS75">
        <f>AMS_2030!AS75</f>
        <v>0</v>
      </c>
      <c r="AT75">
        <f>AMS_2030!AT75</f>
        <v>0</v>
      </c>
      <c r="AU75">
        <f>AMS_2030!AU75</f>
        <v>0</v>
      </c>
      <c r="AW75">
        <f t="shared" si="2"/>
        <v>0</v>
      </c>
    </row>
    <row r="76" spans="1:49" x14ac:dyDescent="0.25">
      <c r="A76" s="146"/>
      <c r="B76" s="1" t="s">
        <v>37</v>
      </c>
      <c r="C76" s="1">
        <v>35</v>
      </c>
      <c r="D76" s="1" t="s">
        <v>74</v>
      </c>
      <c r="E76">
        <v>0.80268225810647809</v>
      </c>
      <c r="F76">
        <v>6.4228243707241184</v>
      </c>
      <c r="G76">
        <v>5.7521458670712926</v>
      </c>
      <c r="H76">
        <v>0.68777039461728806</v>
      </c>
      <c r="I76">
        <v>6.4077206423050876</v>
      </c>
      <c r="J76">
        <v>9.4142350942670383</v>
      </c>
      <c r="K76">
        <v>2.2539633694870661E-2</v>
      </c>
      <c r="L76">
        <v>0.47122293781667529</v>
      </c>
      <c r="M76">
        <v>11.177679786347101</v>
      </c>
      <c r="N76">
        <v>54.616995134215458</v>
      </c>
      <c r="O76">
        <v>13.73507526847148</v>
      </c>
      <c r="P76">
        <v>35.545388031393529</v>
      </c>
      <c r="Q76">
        <v>11.727900424815299</v>
      </c>
      <c r="R76">
        <v>0.80856597401798891</v>
      </c>
      <c r="S76">
        <v>0</v>
      </c>
      <c r="T76">
        <v>0.28182359157951398</v>
      </c>
      <c r="U76">
        <v>0.55914882939522015</v>
      </c>
      <c r="V76">
        <v>0.90554104670582269</v>
      </c>
      <c r="W76">
        <v>88.870897323516502</v>
      </c>
      <c r="X76">
        <v>30.603782415983741</v>
      </c>
      <c r="Y76">
        <v>1.0176685700341749E-2</v>
      </c>
      <c r="Z76">
        <v>3.6656805405271071</v>
      </c>
      <c r="AA76">
        <v>7.1641009683004013E-3</v>
      </c>
      <c r="AB76">
        <v>1.5823118624014489</v>
      </c>
      <c r="AC76">
        <v>8.6604988232553222E-4</v>
      </c>
      <c r="AD76">
        <v>5.5685870149030231E-3</v>
      </c>
      <c r="AE76">
        <v>1.6534788644059609E-2</v>
      </c>
      <c r="AF76">
        <v>5.1088459261829262E-3</v>
      </c>
      <c r="AG76">
        <v>1.1432396920811319E-5</v>
      </c>
      <c r="AH76">
        <v>6.8879195760261025E-2</v>
      </c>
      <c r="AI76">
        <v>1.8446511432211861E-3</v>
      </c>
      <c r="AJ76">
        <v>1.604988374265899</v>
      </c>
      <c r="AK76">
        <v>0</v>
      </c>
      <c r="AL76">
        <v>9.5173105264019595E-3</v>
      </c>
      <c r="AM76">
        <v>19.458821903787669</v>
      </c>
      <c r="AN76">
        <v>0</v>
      </c>
      <c r="AO76">
        <v>2.1361010273215159E-2</v>
      </c>
      <c r="AP76">
        <f>AMS_2030!AP76</f>
        <v>73.796911238470074</v>
      </c>
      <c r="AQ76">
        <f>AMS_2030!AQ76</f>
        <v>0</v>
      </c>
      <c r="AR76">
        <f>AMS_2030!AR76</f>
        <v>5.0561545998832349</v>
      </c>
      <c r="AS76">
        <f>AMS_2030!AS76</f>
        <v>0</v>
      </c>
      <c r="AT76">
        <f>AMS_2030!AT76</f>
        <v>0</v>
      </c>
      <c r="AU76">
        <f>AMS_2030!AU76</f>
        <v>384.12584020261608</v>
      </c>
      <c r="AW76">
        <f t="shared" si="2"/>
        <v>1.2594045249896508E-5</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f>AMS_2030!AP77</f>
        <v>0</v>
      </c>
      <c r="AQ77">
        <f>AMS_2030!AQ77</f>
        <v>0</v>
      </c>
      <c r="AR77">
        <f>AMS_2030!AR77</f>
        <v>0</v>
      </c>
      <c r="AS77">
        <f>AMS_2030!AS77</f>
        <v>0</v>
      </c>
      <c r="AT77">
        <f>AMS_2030!AT77</f>
        <v>0</v>
      </c>
      <c r="AU77">
        <f>AMS_2030!AU77</f>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f>AMS_2030!AP78</f>
        <v>0</v>
      </c>
      <c r="AQ78">
        <f>AMS_2030!AQ78</f>
        <v>0</v>
      </c>
      <c r="AR78">
        <f>AMS_2030!AR78</f>
        <v>0</v>
      </c>
      <c r="AS78">
        <f>AMS_2030!AS78</f>
        <v>0</v>
      </c>
      <c r="AT78">
        <f>AMS_2030!AT78</f>
        <v>0</v>
      </c>
      <c r="AU78">
        <f>AMS_2030!AU78</f>
        <v>0</v>
      </c>
      <c r="AW78">
        <f t="shared" si="2"/>
        <v>0</v>
      </c>
    </row>
    <row r="79" spans="1:49" x14ac:dyDescent="0.25">
      <c r="A79" s="146" t="s">
        <v>93</v>
      </c>
      <c r="B79" s="1" t="s">
        <v>3</v>
      </c>
      <c r="C79" s="1" t="s">
        <v>3</v>
      </c>
      <c r="D79" s="1" t="s">
        <v>40</v>
      </c>
      <c r="E79">
        <f t="shared" ref="E79:AO84" si="3">E5+E42</f>
        <v>11853.860646718605</v>
      </c>
      <c r="F79">
        <f t="shared" si="3"/>
        <v>35716.754787598438</v>
      </c>
      <c r="G79">
        <f t="shared" si="3"/>
        <v>2.0397220529839872</v>
      </c>
      <c r="H79">
        <f t="shared" si="3"/>
        <v>4.5610825390007358E-6</v>
      </c>
      <c r="I79">
        <f t="shared" si="3"/>
        <v>2.340097910700166E-6</v>
      </c>
      <c r="J79">
        <f t="shared" si="3"/>
        <v>71.662564676782353</v>
      </c>
      <c r="K79">
        <f t="shared" si="3"/>
        <v>6.3075337252174093E-3</v>
      </c>
      <c r="L79">
        <f t="shared" si="3"/>
        <v>8.2363526839506704</v>
      </c>
      <c r="M79">
        <f t="shared" si="3"/>
        <v>61.376470527427344</v>
      </c>
      <c r="N79">
        <f t="shared" si="3"/>
        <v>6.5801401886167048E-6</v>
      </c>
      <c r="O79">
        <f t="shared" si="3"/>
        <v>5.2868660969614552E-6</v>
      </c>
      <c r="P79">
        <f t="shared" si="3"/>
        <v>1157.2817045267927</v>
      </c>
      <c r="Q79">
        <f t="shared" si="3"/>
        <v>1294.2170161983672</v>
      </c>
      <c r="R79">
        <f t="shared" si="3"/>
        <v>3.7548373876677824E-2</v>
      </c>
      <c r="S79">
        <f t="shared" si="3"/>
        <v>0</v>
      </c>
      <c r="T79">
        <f t="shared" si="3"/>
        <v>0.10525916324623696</v>
      </c>
      <c r="U79">
        <f t="shared" si="3"/>
        <v>7.9627080658835054E-5</v>
      </c>
      <c r="V79">
        <f t="shared" si="3"/>
        <v>3.5454019579233328E-4</v>
      </c>
      <c r="W79">
        <f t="shared" si="3"/>
        <v>756.44942802390528</v>
      </c>
      <c r="X79">
        <f t="shared" si="3"/>
        <v>166.71148275459504</v>
      </c>
      <c r="Y79">
        <f t="shared" si="3"/>
        <v>0</v>
      </c>
      <c r="Z79">
        <f t="shared" si="3"/>
        <v>7.8932931160836453E-2</v>
      </c>
      <c r="AA79">
        <f t="shared" si="3"/>
        <v>0.12710913532308821</v>
      </c>
      <c r="AB79">
        <f t="shared" si="3"/>
        <v>12.441175461900281</v>
      </c>
      <c r="AC79">
        <f t="shared" si="3"/>
        <v>2.2192995377717781E-2</v>
      </c>
      <c r="AD79">
        <f t="shared" si="3"/>
        <v>0.53858961075511425</v>
      </c>
      <c r="AE79">
        <f t="shared" si="3"/>
        <v>1.1653693874899598</v>
      </c>
      <c r="AF79">
        <f t="shared" si="3"/>
        <v>9.0097473895822539E-3</v>
      </c>
      <c r="AG79">
        <f t="shared" si="3"/>
        <v>0</v>
      </c>
      <c r="AH79">
        <f t="shared" si="3"/>
        <v>1.0550612880582162</v>
      </c>
      <c r="AI79">
        <f t="shared" si="3"/>
        <v>1.3606398323128672</v>
      </c>
      <c r="AJ79">
        <f t="shared" si="3"/>
        <v>12.267688909200047</v>
      </c>
      <c r="AK79">
        <f t="shared" si="3"/>
        <v>0</v>
      </c>
      <c r="AL79">
        <f t="shared" si="3"/>
        <v>7.8853000189940597E-2</v>
      </c>
      <c r="AM79">
        <f t="shared" si="3"/>
        <v>4.0640257477970207</v>
      </c>
      <c r="AN79">
        <f t="shared" si="3"/>
        <v>0</v>
      </c>
      <c r="AO79">
        <f t="shared" si="3"/>
        <v>11.909747801293658</v>
      </c>
      <c r="AP79">
        <f t="shared" ref="AP79:AU94" si="4">AP5+AP42</f>
        <v>33682.50984507634</v>
      </c>
      <c r="AQ79">
        <f t="shared" si="4"/>
        <v>0</v>
      </c>
      <c r="AR79">
        <f t="shared" si="4"/>
        <v>2083.4241774869715</v>
      </c>
      <c r="AS79">
        <f t="shared" si="4"/>
        <v>18879.819620209189</v>
      </c>
      <c r="AT79">
        <f t="shared" si="4"/>
        <v>86923.990377510403</v>
      </c>
      <c r="AU79">
        <f t="shared" si="4"/>
        <v>18855.6214048785</v>
      </c>
      <c r="AW79">
        <f t="shared" si="2"/>
        <v>2.1023958021594292E-4</v>
      </c>
    </row>
    <row r="80" spans="1:49" x14ac:dyDescent="0.25">
      <c r="A80" s="146"/>
      <c r="B80" s="1" t="s">
        <v>4</v>
      </c>
      <c r="C80" s="1" t="s">
        <v>4</v>
      </c>
      <c r="D80" s="1" t="s">
        <v>41</v>
      </c>
      <c r="E80">
        <f t="shared" si="3"/>
        <v>5873.9742710325936</v>
      </c>
      <c r="F80">
        <f t="shared" si="3"/>
        <v>21917.439632807516</v>
      </c>
      <c r="G80">
        <f t="shared" si="3"/>
        <v>193.84285231644682</v>
      </c>
      <c r="H80">
        <f t="shared" si="3"/>
        <v>2.0715416475878938</v>
      </c>
      <c r="I80">
        <f t="shared" si="3"/>
        <v>73.703851702082474</v>
      </c>
      <c r="J80">
        <f t="shared" si="3"/>
        <v>410.83716365986851</v>
      </c>
      <c r="K80">
        <f t="shared" si="3"/>
        <v>5.8522848382410543E-2</v>
      </c>
      <c r="L80">
        <f t="shared" si="3"/>
        <v>1190.9104010175774</v>
      </c>
      <c r="M80">
        <f t="shared" si="3"/>
        <v>1560.5688861315246</v>
      </c>
      <c r="N80">
        <f t="shared" si="3"/>
        <v>141.34716487942626</v>
      </c>
      <c r="O80">
        <f t="shared" si="3"/>
        <v>0.52169786921342387</v>
      </c>
      <c r="P80">
        <f t="shared" si="3"/>
        <v>1235.7716310638118</v>
      </c>
      <c r="Q80">
        <f t="shared" si="3"/>
        <v>815.37942678140985</v>
      </c>
      <c r="R80">
        <f t="shared" si="3"/>
        <v>27.981709753660269</v>
      </c>
      <c r="S80">
        <f t="shared" si="3"/>
        <v>0</v>
      </c>
      <c r="T80">
        <f t="shared" si="3"/>
        <v>85.494416962971712</v>
      </c>
      <c r="U80">
        <f t="shared" si="3"/>
        <v>41.334506194009052</v>
      </c>
      <c r="V80">
        <f t="shared" si="3"/>
        <v>238.69601128594482</v>
      </c>
      <c r="W80">
        <f t="shared" si="3"/>
        <v>20402.619082450823</v>
      </c>
      <c r="X80">
        <f t="shared" si="3"/>
        <v>5482.559535928076</v>
      </c>
      <c r="Y80">
        <f t="shared" si="3"/>
        <v>3.588787213983137E-2</v>
      </c>
      <c r="Z80">
        <f t="shared" si="3"/>
        <v>99.215657332108549</v>
      </c>
      <c r="AA80">
        <f t="shared" si="3"/>
        <v>18.470606090884843</v>
      </c>
      <c r="AB80">
        <f t="shared" si="3"/>
        <v>10.012206925262852</v>
      </c>
      <c r="AC80">
        <f t="shared" si="3"/>
        <v>0.99147504990099855</v>
      </c>
      <c r="AD80">
        <f t="shared" si="3"/>
        <v>10.41817139446484</v>
      </c>
      <c r="AE80">
        <f t="shared" si="3"/>
        <v>9.5667837628348682</v>
      </c>
      <c r="AF80">
        <f t="shared" si="3"/>
        <v>9.629297307386037E-4</v>
      </c>
      <c r="AG80">
        <f t="shared" si="3"/>
        <v>0</v>
      </c>
      <c r="AH80">
        <f t="shared" si="3"/>
        <v>0.14963632162424456</v>
      </c>
      <c r="AI80">
        <f t="shared" si="3"/>
        <v>1.8425036270350839</v>
      </c>
      <c r="AJ80">
        <f t="shared" si="3"/>
        <v>42.697372003528493</v>
      </c>
      <c r="AK80">
        <f t="shared" si="3"/>
        <v>0</v>
      </c>
      <c r="AL80">
        <f t="shared" si="3"/>
        <v>0.275071288981725</v>
      </c>
      <c r="AM80">
        <f t="shared" si="3"/>
        <v>22.003617712612947</v>
      </c>
      <c r="AN80">
        <f t="shared" si="3"/>
        <v>0</v>
      </c>
      <c r="AO80">
        <f t="shared" si="3"/>
        <v>38.240584668800096</v>
      </c>
      <c r="AP80">
        <f t="shared" si="4"/>
        <v>100468.90711399536</v>
      </c>
      <c r="AQ80">
        <f t="shared" si="4"/>
        <v>337.4910614826876</v>
      </c>
      <c r="AR80">
        <f t="shared" si="4"/>
        <v>0</v>
      </c>
      <c r="AS80">
        <f t="shared" si="4"/>
        <v>62137.524598909629</v>
      </c>
      <c r="AT80">
        <f t="shared" si="4"/>
        <v>174993.7140390308</v>
      </c>
      <c r="AU80">
        <f t="shared" si="4"/>
        <v>47899.241578669738</v>
      </c>
      <c r="AW80">
        <f t="shared" si="2"/>
        <v>3.0377184063328122E-2</v>
      </c>
    </row>
    <row r="81" spans="1:49" x14ac:dyDescent="0.25">
      <c r="A81" s="146"/>
      <c r="B81" s="1" t="s">
        <v>5</v>
      </c>
      <c r="C81" s="1" t="s">
        <v>5</v>
      </c>
      <c r="D81" s="1" t="s">
        <v>42</v>
      </c>
      <c r="E81">
        <f t="shared" si="3"/>
        <v>215.83394987615424</v>
      </c>
      <c r="F81">
        <f t="shared" si="3"/>
        <v>138.19427042133361</v>
      </c>
      <c r="G81">
        <f t="shared" si="3"/>
        <v>1328.2827462131693</v>
      </c>
      <c r="H81">
        <f t="shared" si="3"/>
        <v>2.3861954671995771</v>
      </c>
      <c r="I81">
        <f t="shared" si="3"/>
        <v>14.081514699974626</v>
      </c>
      <c r="J81">
        <f t="shared" si="3"/>
        <v>16.709664897647031</v>
      </c>
      <c r="K81">
        <f t="shared" si="3"/>
        <v>1.3283336410355669E-2</v>
      </c>
      <c r="L81">
        <f t="shared" si="3"/>
        <v>22.463833734979389</v>
      </c>
      <c r="M81">
        <f t="shared" si="3"/>
        <v>19.887367789450938</v>
      </c>
      <c r="N81">
        <f t="shared" si="3"/>
        <v>2.0566278270799687</v>
      </c>
      <c r="O81">
        <f t="shared" si="3"/>
        <v>0.61515732468785078</v>
      </c>
      <c r="P81">
        <f t="shared" si="3"/>
        <v>1429.2260606166751</v>
      </c>
      <c r="Q81">
        <f t="shared" si="3"/>
        <v>186.25273851774739</v>
      </c>
      <c r="R81">
        <f t="shared" si="3"/>
        <v>0.14074850340894479</v>
      </c>
      <c r="S81">
        <f t="shared" si="3"/>
        <v>0</v>
      </c>
      <c r="T81">
        <f t="shared" si="3"/>
        <v>30.558245999577586</v>
      </c>
      <c r="U81">
        <f t="shared" si="3"/>
        <v>13.864445553700568</v>
      </c>
      <c r="V81">
        <f t="shared" si="3"/>
        <v>44.153116633906421</v>
      </c>
      <c r="W81">
        <f t="shared" si="3"/>
        <v>2186.2137184924118</v>
      </c>
      <c r="X81">
        <f t="shared" si="3"/>
        <v>830.47853079327615</v>
      </c>
      <c r="Y81">
        <f t="shared" si="3"/>
        <v>2.862636290250408E-4</v>
      </c>
      <c r="Z81">
        <f t="shared" si="3"/>
        <v>1.2495209893559553</v>
      </c>
      <c r="AA81">
        <f t="shared" si="3"/>
        <v>0.34648574543393773</v>
      </c>
      <c r="AB81">
        <f t="shared" si="3"/>
        <v>1.0842864437594422</v>
      </c>
      <c r="AC81">
        <f t="shared" si="3"/>
        <v>4.7568632823135476E-4</v>
      </c>
      <c r="AD81">
        <f t="shared" si="3"/>
        <v>2.5285771290619241E-3</v>
      </c>
      <c r="AE81">
        <f t="shared" si="3"/>
        <v>1.0674431568067595E-2</v>
      </c>
      <c r="AF81">
        <f t="shared" si="3"/>
        <v>4.9102929139615648E-4</v>
      </c>
      <c r="AG81">
        <f t="shared" si="3"/>
        <v>5.9927093687572037E-6</v>
      </c>
      <c r="AH81">
        <f t="shared" si="3"/>
        <v>2.8441349133127403E-2</v>
      </c>
      <c r="AI81">
        <f t="shared" si="3"/>
        <v>9.5402042856282041E-4</v>
      </c>
      <c r="AJ81">
        <f t="shared" si="3"/>
        <v>9.9917030992117919</v>
      </c>
      <c r="AK81">
        <f t="shared" si="3"/>
        <v>0</v>
      </c>
      <c r="AL81">
        <f t="shared" si="3"/>
        <v>6.4329543486072449E-2</v>
      </c>
      <c r="AM81">
        <f t="shared" si="3"/>
        <v>18.702043731110948</v>
      </c>
      <c r="AN81">
        <f t="shared" si="3"/>
        <v>0</v>
      </c>
      <c r="AO81">
        <f t="shared" si="3"/>
        <v>1.0096721153167466E-2</v>
      </c>
      <c r="AP81">
        <f t="shared" si="4"/>
        <v>59017.702100749826</v>
      </c>
      <c r="AQ81">
        <f t="shared" si="4"/>
        <v>0</v>
      </c>
      <c r="AR81">
        <f t="shared" si="4"/>
        <v>36352.098775916929</v>
      </c>
      <c r="AS81">
        <f t="shared" si="4"/>
        <v>61693.842441439068</v>
      </c>
      <c r="AT81">
        <f t="shared" si="4"/>
        <v>101972.7394145625</v>
      </c>
      <c r="AU81">
        <f t="shared" si="4"/>
        <v>61603.808443865877</v>
      </c>
      <c r="AW81">
        <f t="shared" si="2"/>
        <v>5.7330758914699216E-4</v>
      </c>
    </row>
    <row r="82" spans="1:49" x14ac:dyDescent="0.25">
      <c r="A82" s="146"/>
      <c r="B82" s="1" t="s">
        <v>6</v>
      </c>
      <c r="C82" s="1" t="s">
        <v>6</v>
      </c>
      <c r="D82" s="1" t="s">
        <v>43</v>
      </c>
      <c r="E82">
        <f t="shared" si="3"/>
        <v>214.052176284365</v>
      </c>
      <c r="F82">
        <f t="shared" si="3"/>
        <v>399.39821319859288</v>
      </c>
      <c r="G82">
        <f t="shared" si="3"/>
        <v>830.77557774501622</v>
      </c>
      <c r="H82">
        <f t="shared" si="3"/>
        <v>64.074030153793871</v>
      </c>
      <c r="I82">
        <f t="shared" si="3"/>
        <v>12.20552531264218</v>
      </c>
      <c r="J82">
        <f t="shared" si="3"/>
        <v>47.734506887941897</v>
      </c>
      <c r="K82">
        <f t="shared" si="3"/>
        <v>1.3401013052206717E-3</v>
      </c>
      <c r="L82">
        <f t="shared" si="3"/>
        <v>339.60236666134585</v>
      </c>
      <c r="M82">
        <f t="shared" si="3"/>
        <v>252.97613121826197</v>
      </c>
      <c r="N82">
        <f t="shared" si="3"/>
        <v>2.5523946529992081</v>
      </c>
      <c r="O82">
        <f t="shared" si="3"/>
        <v>0.16658728574833276</v>
      </c>
      <c r="P82">
        <f t="shared" si="3"/>
        <v>1216.8449563011704</v>
      </c>
      <c r="Q82">
        <f t="shared" si="3"/>
        <v>327.30415998559948</v>
      </c>
      <c r="R82">
        <f t="shared" si="3"/>
        <v>0.12630817537574862</v>
      </c>
      <c r="S82">
        <f t="shared" si="3"/>
        <v>0</v>
      </c>
      <c r="T82">
        <f t="shared" si="3"/>
        <v>17.422676158052337</v>
      </c>
      <c r="U82">
        <f t="shared" si="3"/>
        <v>1.0969718236968884</v>
      </c>
      <c r="V82">
        <f t="shared" si="3"/>
        <v>2.5883408540484836</v>
      </c>
      <c r="W82">
        <f t="shared" si="3"/>
        <v>796.61823006707471</v>
      </c>
      <c r="X82">
        <f t="shared" si="3"/>
        <v>345.1280101179641</v>
      </c>
      <c r="Y82">
        <f t="shared" si="3"/>
        <v>4.3100991742610782E-3</v>
      </c>
      <c r="Z82">
        <f t="shared" si="3"/>
        <v>24.319287800724172</v>
      </c>
      <c r="AA82">
        <f t="shared" si="3"/>
        <v>4.6457742272788316</v>
      </c>
      <c r="AB82">
        <f t="shared" si="3"/>
        <v>0.61708447760808138</v>
      </c>
      <c r="AC82">
        <f t="shared" si="3"/>
        <v>1.8046987774748321E-2</v>
      </c>
      <c r="AD82">
        <f t="shared" si="3"/>
        <v>0.22891439701902977</v>
      </c>
      <c r="AE82">
        <f t="shared" si="3"/>
        <v>0.21558518560430517</v>
      </c>
      <c r="AF82">
        <f t="shared" si="3"/>
        <v>3.4245120196485274E-4</v>
      </c>
      <c r="AG82">
        <f t="shared" si="3"/>
        <v>0</v>
      </c>
      <c r="AH82">
        <f t="shared" si="3"/>
        <v>6.9765087064301186E-3</v>
      </c>
      <c r="AI82">
        <f t="shared" si="3"/>
        <v>3.2790499692910299E-2</v>
      </c>
      <c r="AJ82">
        <f t="shared" si="3"/>
        <v>0.12058680397893866</v>
      </c>
      <c r="AK82">
        <f t="shared" si="3"/>
        <v>0</v>
      </c>
      <c r="AL82">
        <f t="shared" si="3"/>
        <v>8.0015507083449863E-4</v>
      </c>
      <c r="AM82">
        <f t="shared" si="3"/>
        <v>5.7242561137759704</v>
      </c>
      <c r="AN82">
        <f t="shared" si="3"/>
        <v>0</v>
      </c>
      <c r="AO82">
        <f t="shared" si="3"/>
        <v>0.53219301737706681</v>
      </c>
      <c r="AP82">
        <f t="shared" si="4"/>
        <v>0</v>
      </c>
      <c r="AQ82">
        <f t="shared" si="4"/>
        <v>0</v>
      </c>
      <c r="AR82">
        <f t="shared" si="4"/>
        <v>3.5293522028012592E-4</v>
      </c>
      <c r="AS82">
        <f t="shared" si="4"/>
        <v>3339.7659416551251</v>
      </c>
      <c r="AT82">
        <f t="shared" si="4"/>
        <v>5714.7777192799922</v>
      </c>
      <c r="AU82">
        <f t="shared" si="4"/>
        <v>2532.1240270203361</v>
      </c>
      <c r="AW82">
        <f t="shared" si="2"/>
        <v>8.6620264409843009E-3</v>
      </c>
    </row>
    <row r="83" spans="1:49" x14ac:dyDescent="0.25">
      <c r="A83" s="146"/>
      <c r="B83" s="1" t="s">
        <v>7</v>
      </c>
      <c r="C83" s="1" t="s">
        <v>7</v>
      </c>
      <c r="D83" s="1" t="s">
        <v>44</v>
      </c>
      <c r="E83">
        <f t="shared" si="3"/>
        <v>104.52015633445689</v>
      </c>
      <c r="F83">
        <f t="shared" si="3"/>
        <v>77.1951311757703</v>
      </c>
      <c r="G83">
        <f t="shared" si="3"/>
        <v>241.11223616748811</v>
      </c>
      <c r="H83">
        <f t="shared" si="3"/>
        <v>58.953371166596689</v>
      </c>
      <c r="I83">
        <f t="shared" si="3"/>
        <v>2988.2093933604383</v>
      </c>
      <c r="J83">
        <f t="shared" si="3"/>
        <v>30.676852747074779</v>
      </c>
      <c r="K83">
        <f t="shared" si="3"/>
        <v>8.1470591593051922E-2</v>
      </c>
      <c r="L83">
        <f t="shared" si="3"/>
        <v>29.678323178494679</v>
      </c>
      <c r="M83">
        <f t="shared" si="3"/>
        <v>81.997239041513225</v>
      </c>
      <c r="N83">
        <f t="shared" si="3"/>
        <v>67.125194332891681</v>
      </c>
      <c r="O83">
        <f t="shared" si="3"/>
        <v>319.04716499896313</v>
      </c>
      <c r="P83">
        <f t="shared" si="3"/>
        <v>742.49537557212216</v>
      </c>
      <c r="Q83">
        <f t="shared" si="3"/>
        <v>18824.124679184108</v>
      </c>
      <c r="R83">
        <f t="shared" si="3"/>
        <v>1.7314086236393144E-2</v>
      </c>
      <c r="S83">
        <f t="shared" si="3"/>
        <v>0</v>
      </c>
      <c r="T83">
        <f t="shared" si="3"/>
        <v>59.057886565409589</v>
      </c>
      <c r="U83">
        <f t="shared" si="3"/>
        <v>8.059002665137001</v>
      </c>
      <c r="V83">
        <f t="shared" si="3"/>
        <v>1.3508329837537093E-2</v>
      </c>
      <c r="W83">
        <f t="shared" si="3"/>
        <v>398.32176689936614</v>
      </c>
      <c r="X83">
        <f t="shared" si="3"/>
        <v>469.68119792668824</v>
      </c>
      <c r="Y83">
        <f t="shared" si="3"/>
        <v>2.6835779399606404E-2</v>
      </c>
      <c r="Z83">
        <f t="shared" si="3"/>
        <v>13.422325313210649</v>
      </c>
      <c r="AA83">
        <f t="shared" si="3"/>
        <v>0.46011576961290901</v>
      </c>
      <c r="AB83">
        <f t="shared" si="3"/>
        <v>53.34452055141351</v>
      </c>
      <c r="AC83">
        <f t="shared" si="3"/>
        <v>1.7094156033317508E-2</v>
      </c>
      <c r="AD83">
        <f t="shared" si="3"/>
        <v>0.14122658846880648</v>
      </c>
      <c r="AE83">
        <f t="shared" si="3"/>
        <v>1.1670758766134728</v>
      </c>
      <c r="AF83">
        <f t="shared" si="3"/>
        <v>0.24776626836588145</v>
      </c>
      <c r="AG83">
        <f t="shared" si="3"/>
        <v>6.5730202988480829E-4</v>
      </c>
      <c r="AH83">
        <f t="shared" si="3"/>
        <v>13.192522721907439</v>
      </c>
      <c r="AI83">
        <f t="shared" si="3"/>
        <v>4.081339874730381E-2</v>
      </c>
      <c r="AJ83">
        <f t="shared" si="3"/>
        <v>591.42059377765258</v>
      </c>
      <c r="AK83">
        <f t="shared" si="3"/>
        <v>0</v>
      </c>
      <c r="AL83">
        <f t="shared" si="3"/>
        <v>3.7997569395685398</v>
      </c>
      <c r="AM83">
        <f t="shared" si="3"/>
        <v>147.44512348575267</v>
      </c>
      <c r="AN83">
        <f t="shared" si="3"/>
        <v>0</v>
      </c>
      <c r="AO83">
        <f t="shared" si="3"/>
        <v>1.7081520630966764</v>
      </c>
      <c r="AP83">
        <f t="shared" si="4"/>
        <v>3855.6870459373781</v>
      </c>
      <c r="AQ83">
        <f t="shared" si="4"/>
        <v>0</v>
      </c>
      <c r="AR83">
        <f t="shared" si="4"/>
        <v>0.4550543284598989</v>
      </c>
      <c r="AS83">
        <f t="shared" si="4"/>
        <v>3286.4062093040811</v>
      </c>
      <c r="AT83">
        <f t="shared" si="4"/>
        <v>26888.205568042282</v>
      </c>
      <c r="AU83">
        <f t="shared" si="4"/>
        <v>5581.1445858436937</v>
      </c>
      <c r="AW83">
        <f t="shared" si="2"/>
        <v>7.5906156317340266E-4</v>
      </c>
    </row>
    <row r="84" spans="1:49" x14ac:dyDescent="0.25">
      <c r="A84" s="146"/>
      <c r="B84" s="1" t="s">
        <v>8</v>
      </c>
      <c r="C84" s="1" t="s">
        <v>8</v>
      </c>
      <c r="D84" s="1" t="s">
        <v>45</v>
      </c>
      <c r="E84">
        <f t="shared" si="3"/>
        <v>421.90751380213959</v>
      </c>
      <c r="F84">
        <f t="shared" si="3"/>
        <v>1212.7746516243203</v>
      </c>
      <c r="G84">
        <f t="shared" si="3"/>
        <v>203.18957277828241</v>
      </c>
      <c r="H84">
        <f t="shared" si="3"/>
        <v>59.438290452681585</v>
      </c>
      <c r="I84">
        <f t="shared" si="3"/>
        <v>145.82483389575913</v>
      </c>
      <c r="J84">
        <f t="shared" si="3"/>
        <v>7531.4156318195319</v>
      </c>
      <c r="K84">
        <f t="shared" si="3"/>
        <v>1.467555389394767</v>
      </c>
      <c r="L84">
        <f t="shared" si="3"/>
        <v>263.294302317617</v>
      </c>
      <c r="M84">
        <f t="shared" si="3"/>
        <v>1748.9167402829773</v>
      </c>
      <c r="N84">
        <f t="shared" si="3"/>
        <v>18.505444593233236</v>
      </c>
      <c r="O84">
        <f t="shared" si="3"/>
        <v>17.509827666623774</v>
      </c>
      <c r="P84">
        <f t="shared" si="3"/>
        <v>1504.2792572704243</v>
      </c>
      <c r="Q84">
        <f t="shared" si="3"/>
        <v>763.656931459617</v>
      </c>
      <c r="R84">
        <f t="shared" si="3"/>
        <v>3.2048322277992414</v>
      </c>
      <c r="S84">
        <f t="shared" si="3"/>
        <v>0</v>
      </c>
      <c r="T84">
        <f t="shared" si="3"/>
        <v>49.805581672901198</v>
      </c>
      <c r="U84">
        <f t="shared" si="3"/>
        <v>22.384169248803857</v>
      </c>
      <c r="V84">
        <f t="shared" si="3"/>
        <v>20.89114557647526</v>
      </c>
      <c r="W84">
        <f t="shared" si="3"/>
        <v>14696.598600185016</v>
      </c>
      <c r="X84">
        <f t="shared" si="3"/>
        <v>4003.6070834233587</v>
      </c>
      <c r="Y84">
        <f t="shared" si="3"/>
        <v>2.3406564998964291E-2</v>
      </c>
      <c r="Z84">
        <f t="shared" si="3"/>
        <v>134.41138108609113</v>
      </c>
      <c r="AA84">
        <f t="shared" si="3"/>
        <v>3.9601635869053604</v>
      </c>
      <c r="AB84">
        <f t="shared" si="3"/>
        <v>41.187582820582534</v>
      </c>
      <c r="AC84">
        <f t="shared" si="3"/>
        <v>2.406912875808967E-2</v>
      </c>
      <c r="AD84">
        <f t="shared" si="3"/>
        <v>0.17957044343951523</v>
      </c>
      <c r="AE84">
        <f t="shared" si="3"/>
        <v>0.75365229880015117</v>
      </c>
      <c r="AF84">
        <f t="shared" si="3"/>
        <v>0.10682858477041457</v>
      </c>
      <c r="AG84">
        <f t="shared" si="3"/>
        <v>1.520181249805855E-4</v>
      </c>
      <c r="AH84">
        <f t="shared" si="3"/>
        <v>3.603108168253975</v>
      </c>
      <c r="AI84">
        <f t="shared" si="3"/>
        <v>5.223705182460886E-2</v>
      </c>
      <c r="AJ84">
        <f t="shared" si="3"/>
        <v>12.769080472427117</v>
      </c>
      <c r="AK84">
        <f t="shared" si="3"/>
        <v>0</v>
      </c>
      <c r="AL84">
        <f t="shared" si="3"/>
        <v>8.2770764661848781E-2</v>
      </c>
      <c r="AM84">
        <f t="shared" si="3"/>
        <v>78.820746437560786</v>
      </c>
      <c r="AN84">
        <f t="shared" si="3"/>
        <v>0</v>
      </c>
      <c r="AO84">
        <f t="shared" si="3"/>
        <v>2.0126016940599127</v>
      </c>
      <c r="AP84">
        <f t="shared" si="4"/>
        <v>10423.809832058432</v>
      </c>
      <c r="AQ84">
        <f t="shared" si="4"/>
        <v>0</v>
      </c>
      <c r="AR84">
        <f t="shared" si="4"/>
        <v>17157.049317000001</v>
      </c>
      <c r="AS84">
        <f t="shared" si="4"/>
        <v>10768.347929335871</v>
      </c>
      <c r="AT84">
        <f t="shared" si="4"/>
        <v>59142.512919673332</v>
      </c>
      <c r="AU84">
        <f t="shared" si="4"/>
        <v>12173.353475529189</v>
      </c>
      <c r="AW84">
        <f t="shared" si="2"/>
        <v>6.753089457957823E-3</v>
      </c>
    </row>
    <row r="85" spans="1:49" x14ac:dyDescent="0.25">
      <c r="A85" s="146"/>
      <c r="B85" s="63" t="s">
        <v>9</v>
      </c>
      <c r="C85" s="63" t="s">
        <v>9</v>
      </c>
      <c r="D85" s="63" t="s">
        <v>46</v>
      </c>
      <c r="E85">
        <f t="shared" ref="E85:AO91" si="5">E11+E48</f>
        <v>483.55176513063259</v>
      </c>
      <c r="F85">
        <f t="shared" si="5"/>
        <v>89.207675832667888</v>
      </c>
      <c r="G85">
        <f t="shared" si="5"/>
        <v>0</v>
      </c>
      <c r="H85">
        <f t="shared" si="5"/>
        <v>0.14124335076940392</v>
      </c>
      <c r="I85">
        <f t="shared" si="5"/>
        <v>0.50057754682757993</v>
      </c>
      <c r="J85">
        <f t="shared" si="5"/>
        <v>0.39824934175144244</v>
      </c>
      <c r="K85">
        <f t="shared" si="5"/>
        <v>0</v>
      </c>
      <c r="L85">
        <f t="shared" si="5"/>
        <v>3.5698499258002925</v>
      </c>
      <c r="M85">
        <f t="shared" si="5"/>
        <v>47.301857396177951</v>
      </c>
      <c r="N85">
        <f t="shared" si="5"/>
        <v>0</v>
      </c>
      <c r="O85">
        <f t="shared" si="5"/>
        <v>1.2785368492869069</v>
      </c>
      <c r="P85">
        <f t="shared" si="5"/>
        <v>2.4546633724930564</v>
      </c>
      <c r="Q85">
        <f t="shared" si="5"/>
        <v>11.970741202799967</v>
      </c>
      <c r="R85">
        <f t="shared" si="5"/>
        <v>1.665049218204939E-4</v>
      </c>
      <c r="S85">
        <f t="shared" si="5"/>
        <v>0</v>
      </c>
      <c r="T85">
        <f t="shared" si="5"/>
        <v>0.22114664896588765</v>
      </c>
      <c r="U85">
        <f t="shared" si="5"/>
        <v>0</v>
      </c>
      <c r="V85">
        <f t="shared" si="5"/>
        <v>0</v>
      </c>
      <c r="W85">
        <f t="shared" si="5"/>
        <v>15.222674034912981</v>
      </c>
      <c r="X85">
        <f t="shared" si="5"/>
        <v>6.9830881565807541</v>
      </c>
      <c r="Y85">
        <f t="shared" si="5"/>
        <v>5.3910233362106296E-3</v>
      </c>
      <c r="Z85">
        <f t="shared" si="5"/>
        <v>8.829271149873387E-2</v>
      </c>
      <c r="AA85">
        <f t="shared" si="5"/>
        <v>5.5425493559449951E-2</v>
      </c>
      <c r="AB85">
        <f t="shared" si="5"/>
        <v>13.683554781906984</v>
      </c>
      <c r="AC85">
        <f t="shared" si="5"/>
        <v>2.529955150839348E-2</v>
      </c>
      <c r="AD85">
        <f t="shared" si="5"/>
        <v>0.15500903373229627</v>
      </c>
      <c r="AE85">
        <f t="shared" si="5"/>
        <v>1.2331494827664327</v>
      </c>
      <c r="AF85">
        <f t="shared" si="5"/>
        <v>0.26020620343355499</v>
      </c>
      <c r="AG85">
        <f t="shared" si="5"/>
        <v>0</v>
      </c>
      <c r="AH85">
        <f t="shared" si="5"/>
        <v>4.3810835261868313</v>
      </c>
      <c r="AI85">
        <f t="shared" si="5"/>
        <v>6.3599816123375577E-2</v>
      </c>
      <c r="AJ85">
        <f t="shared" si="5"/>
        <v>3.7035962235938329E-5</v>
      </c>
      <c r="AK85">
        <f t="shared" si="5"/>
        <v>0</v>
      </c>
      <c r="AL85">
        <f t="shared" si="5"/>
        <v>0</v>
      </c>
      <c r="AM85">
        <f t="shared" si="5"/>
        <v>5.2966961867189744E-2</v>
      </c>
      <c r="AN85">
        <f t="shared" si="5"/>
        <v>0</v>
      </c>
      <c r="AO85">
        <f t="shared" si="5"/>
        <v>0.5623904617602824</v>
      </c>
      <c r="AP85">
        <f t="shared" si="4"/>
        <v>25.606406657728961</v>
      </c>
      <c r="AQ85">
        <f t="shared" si="4"/>
        <v>51.511245042646962</v>
      </c>
      <c r="AR85">
        <f t="shared" si="4"/>
        <v>0</v>
      </c>
      <c r="AS85">
        <f t="shared" si="4"/>
        <v>249.73539219838321</v>
      </c>
      <c r="AT85">
        <f t="shared" si="4"/>
        <v>486.30545496538491</v>
      </c>
      <c r="AU85">
        <f t="shared" si="4"/>
        <v>523.91623031160486</v>
      </c>
      <c r="AW85" s="64">
        <f>K129</f>
        <v>3.0342306838344931E-2</v>
      </c>
    </row>
    <row r="86" spans="1:49" x14ac:dyDescent="0.25">
      <c r="A86" s="146"/>
      <c r="B86" s="63" t="s">
        <v>10</v>
      </c>
      <c r="C86" s="63" t="s">
        <v>10</v>
      </c>
      <c r="D86" s="63" t="s">
        <v>47</v>
      </c>
      <c r="E86">
        <f t="shared" si="5"/>
        <v>1496.2718602630248</v>
      </c>
      <c r="F86">
        <f t="shared" si="5"/>
        <v>890.58884631060619</v>
      </c>
      <c r="G86">
        <f t="shared" si="5"/>
        <v>320.93058787597175</v>
      </c>
      <c r="H86">
        <f t="shared" si="5"/>
        <v>116.69016365433126</v>
      </c>
      <c r="I86">
        <f t="shared" si="5"/>
        <v>98.888827501048269</v>
      </c>
      <c r="J86">
        <f t="shared" si="5"/>
        <v>433.13372513111187</v>
      </c>
      <c r="K86">
        <f t="shared" si="5"/>
        <v>7.8856613300560756</v>
      </c>
      <c r="L86">
        <f t="shared" si="5"/>
        <v>1311.1145189646309</v>
      </c>
      <c r="M86">
        <f t="shared" si="5"/>
        <v>6086.5102401494269</v>
      </c>
      <c r="N86">
        <f t="shared" si="5"/>
        <v>70.036728120108748</v>
      </c>
      <c r="O86">
        <f t="shared" si="5"/>
        <v>194.3643350967024</v>
      </c>
      <c r="P86">
        <f t="shared" si="5"/>
        <v>1972.6373117035996</v>
      </c>
      <c r="Q86">
        <f t="shared" si="5"/>
        <v>1596.8392230868958</v>
      </c>
      <c r="R86">
        <f t="shared" si="5"/>
        <v>8.5353913135012078</v>
      </c>
      <c r="S86">
        <f t="shared" si="5"/>
        <v>0</v>
      </c>
      <c r="T86">
        <f t="shared" si="5"/>
        <v>4.7969680118639753</v>
      </c>
      <c r="U86">
        <f t="shared" si="5"/>
        <v>6.1007382803738466</v>
      </c>
      <c r="V86">
        <f t="shared" si="5"/>
        <v>13.368676903266273</v>
      </c>
      <c r="W86">
        <f t="shared" si="5"/>
        <v>1753.2671431318677</v>
      </c>
      <c r="X86">
        <f t="shared" si="5"/>
        <v>3455.0515851727332</v>
      </c>
      <c r="Y86">
        <f t="shared" si="5"/>
        <v>2.6146182273961633</v>
      </c>
      <c r="Z86">
        <f t="shared" si="5"/>
        <v>50.846192649325673</v>
      </c>
      <c r="AA86">
        <f t="shared" si="5"/>
        <v>20.356583382031165</v>
      </c>
      <c r="AB86">
        <f t="shared" si="5"/>
        <v>308.16834411832997</v>
      </c>
      <c r="AC86">
        <f t="shared" si="5"/>
        <v>3.706361606291305</v>
      </c>
      <c r="AD86">
        <f t="shared" si="5"/>
        <v>7.8886603640419519</v>
      </c>
      <c r="AE86">
        <f t="shared" si="5"/>
        <v>6.0214237076462549</v>
      </c>
      <c r="AF86">
        <f t="shared" si="5"/>
        <v>1.931900426157847</v>
      </c>
      <c r="AG86">
        <f t="shared" si="5"/>
        <v>4.9829032367862151E-3</v>
      </c>
      <c r="AH86">
        <f t="shared" si="5"/>
        <v>58.444814132727103</v>
      </c>
      <c r="AI86">
        <f t="shared" si="5"/>
        <v>4.4571669301288726</v>
      </c>
      <c r="AJ86">
        <f t="shared" si="5"/>
        <v>3303.9928738178096</v>
      </c>
      <c r="AK86">
        <f t="shared" si="5"/>
        <v>0</v>
      </c>
      <c r="AL86">
        <f t="shared" si="5"/>
        <v>21.227415145066693</v>
      </c>
      <c r="AM86">
        <f t="shared" si="5"/>
        <v>110.37162736043516</v>
      </c>
      <c r="AN86">
        <f t="shared" si="5"/>
        <v>0</v>
      </c>
      <c r="AO86">
        <f t="shared" si="5"/>
        <v>49.01658130100742</v>
      </c>
      <c r="AP86">
        <f t="shared" si="4"/>
        <v>10609.100217468005</v>
      </c>
      <c r="AQ86">
        <f t="shared" si="4"/>
        <v>3255.9932952219287</v>
      </c>
      <c r="AR86">
        <f t="shared" si="4"/>
        <v>0</v>
      </c>
      <c r="AS86">
        <f t="shared" si="4"/>
        <v>24571.907861048461</v>
      </c>
      <c r="AT86">
        <f t="shared" si="4"/>
        <v>39365.275573032952</v>
      </c>
      <c r="AU86">
        <f t="shared" si="4"/>
        <v>22857.787878778188</v>
      </c>
      <c r="AW86" s="64">
        <f>AW85</f>
        <v>3.0342306838344931E-2</v>
      </c>
    </row>
    <row r="87" spans="1:49" x14ac:dyDescent="0.25">
      <c r="A87" s="146"/>
      <c r="B87" s="1" t="s">
        <v>11</v>
      </c>
      <c r="C87" s="1" t="s">
        <v>11</v>
      </c>
      <c r="D87" s="1" t="s">
        <v>48</v>
      </c>
      <c r="E87">
        <f t="shared" si="5"/>
        <v>427.56592711062024</v>
      </c>
      <c r="F87">
        <f t="shared" si="5"/>
        <v>2093.3216372550742</v>
      </c>
      <c r="G87">
        <f t="shared" si="5"/>
        <v>14651.936198753607</v>
      </c>
      <c r="H87">
        <f t="shared" si="5"/>
        <v>118.66836077350195</v>
      </c>
      <c r="I87">
        <f t="shared" si="5"/>
        <v>115.2308085691932</v>
      </c>
      <c r="J87">
        <f t="shared" si="5"/>
        <v>886.75574585229856</v>
      </c>
      <c r="K87">
        <f t="shared" si="5"/>
        <v>0.99285157242135147</v>
      </c>
      <c r="L87">
        <f t="shared" si="5"/>
        <v>1456.7448880267048</v>
      </c>
      <c r="M87">
        <f t="shared" si="5"/>
        <v>13200.269568802007</v>
      </c>
      <c r="N87">
        <f t="shared" si="5"/>
        <v>151.36457476673982</v>
      </c>
      <c r="O87">
        <f t="shared" si="5"/>
        <v>48.877188717746407</v>
      </c>
      <c r="P87">
        <f t="shared" si="5"/>
        <v>9219.3633602171612</v>
      </c>
      <c r="Q87">
        <f t="shared" si="5"/>
        <v>7785.8899057588769</v>
      </c>
      <c r="R87">
        <f t="shared" si="5"/>
        <v>31.800374695061073</v>
      </c>
      <c r="S87">
        <f t="shared" si="5"/>
        <v>0</v>
      </c>
      <c r="T87">
        <f t="shared" si="5"/>
        <v>426.39611729262469</v>
      </c>
      <c r="U87">
        <f t="shared" si="5"/>
        <v>31.303542253378559</v>
      </c>
      <c r="V87">
        <f t="shared" si="5"/>
        <v>52.806651027942301</v>
      </c>
      <c r="W87">
        <f t="shared" si="5"/>
        <v>3296.530481223906</v>
      </c>
      <c r="X87">
        <f t="shared" si="5"/>
        <v>488.7535717944229</v>
      </c>
      <c r="Y87">
        <f t="shared" si="5"/>
        <v>8.3398672801132973E-2</v>
      </c>
      <c r="Z87">
        <f t="shared" si="5"/>
        <v>145.96561091210134</v>
      </c>
      <c r="AA87">
        <f t="shared" si="5"/>
        <v>26.48592191148218</v>
      </c>
      <c r="AB87">
        <f t="shared" si="5"/>
        <v>66.514774352258598</v>
      </c>
      <c r="AC87">
        <f t="shared" si="5"/>
        <v>2.524656308923813</v>
      </c>
      <c r="AD87">
        <f t="shared" si="5"/>
        <v>19.860316507274334</v>
      </c>
      <c r="AE87">
        <f t="shared" si="5"/>
        <v>24.994292790822026</v>
      </c>
      <c r="AF87">
        <f t="shared" si="5"/>
        <v>1.6840090870710155E-2</v>
      </c>
      <c r="AG87">
        <f t="shared" si="5"/>
        <v>0</v>
      </c>
      <c r="AH87">
        <f t="shared" si="5"/>
        <v>0.85997666281163576</v>
      </c>
      <c r="AI87">
        <f t="shared" si="5"/>
        <v>4.6372106360861354</v>
      </c>
      <c r="AJ87">
        <f t="shared" si="5"/>
        <v>973.68224224930805</v>
      </c>
      <c r="AK87">
        <f t="shared" si="5"/>
        <v>0</v>
      </c>
      <c r="AL87">
        <f t="shared" si="5"/>
        <v>6.2556681054986241</v>
      </c>
      <c r="AM87">
        <f t="shared" si="5"/>
        <v>92.382882081307713</v>
      </c>
      <c r="AN87">
        <f t="shared" si="5"/>
        <v>0</v>
      </c>
      <c r="AO87">
        <f t="shared" si="5"/>
        <v>89.664454471061887</v>
      </c>
      <c r="AP87">
        <f t="shared" si="4"/>
        <v>7678.4966774173099</v>
      </c>
      <c r="AQ87">
        <f t="shared" si="4"/>
        <v>43061.461144375207</v>
      </c>
      <c r="AR87">
        <f t="shared" si="4"/>
        <v>0</v>
      </c>
      <c r="AS87">
        <f t="shared" si="4"/>
        <v>24384.256399467231</v>
      </c>
      <c r="AT87">
        <f t="shared" si="4"/>
        <v>103106.4364436927</v>
      </c>
      <c r="AU87">
        <f t="shared" si="4"/>
        <v>27956.277777782929</v>
      </c>
      <c r="AW87">
        <f t="shared" ref="AW87:AW115" si="6">(K87+L87)/$AQ$119</f>
        <v>3.7181463549964419E-2</v>
      </c>
    </row>
    <row r="88" spans="1:49" x14ac:dyDescent="0.25">
      <c r="A88" s="146"/>
      <c r="B88" s="1" t="s">
        <v>12</v>
      </c>
      <c r="C88" s="1">
        <v>10</v>
      </c>
      <c r="D88" s="1" t="s">
        <v>49</v>
      </c>
      <c r="E88">
        <f t="shared" si="5"/>
        <v>70.037374937971521</v>
      </c>
      <c r="F88">
        <f t="shared" si="5"/>
        <v>8.4339303379678334</v>
      </c>
      <c r="G88">
        <f t="shared" si="5"/>
        <v>2613.9134905826686</v>
      </c>
      <c r="H88">
        <f t="shared" si="5"/>
        <v>0</v>
      </c>
      <c r="I88">
        <f t="shared" si="5"/>
        <v>369.8939847803706</v>
      </c>
      <c r="J88">
        <f t="shared" si="5"/>
        <v>20.564199123082759</v>
      </c>
      <c r="K88">
        <f t="shared" si="5"/>
        <v>7.567696338399668E-5</v>
      </c>
      <c r="L88">
        <f t="shared" si="5"/>
        <v>29.081687048264882</v>
      </c>
      <c r="M88">
        <f t="shared" si="5"/>
        <v>254.30904085700661</v>
      </c>
      <c r="N88">
        <f t="shared" si="5"/>
        <v>1785.3712586718038</v>
      </c>
      <c r="O88">
        <f t="shared" si="5"/>
        <v>0.90609042113290772</v>
      </c>
      <c r="P88">
        <f t="shared" si="5"/>
        <v>10424.337230626363</v>
      </c>
      <c r="Q88">
        <f t="shared" si="5"/>
        <v>3457.6971022302459</v>
      </c>
      <c r="R88">
        <f t="shared" si="5"/>
        <v>1.6652875296262941</v>
      </c>
      <c r="S88">
        <f t="shared" si="5"/>
        <v>0</v>
      </c>
      <c r="T88">
        <f t="shared" si="5"/>
        <v>9.7689622477949659E-3</v>
      </c>
      <c r="U88">
        <f t="shared" si="5"/>
        <v>0.25383182073235061</v>
      </c>
      <c r="V88">
        <f t="shared" si="5"/>
        <v>9.5254586250988774E-2</v>
      </c>
      <c r="W88">
        <f t="shared" si="5"/>
        <v>756.77504032524701</v>
      </c>
      <c r="X88">
        <f t="shared" si="5"/>
        <v>0.31326593071132164</v>
      </c>
      <c r="Y88">
        <f t="shared" si="5"/>
        <v>4.1255260144026161E-2</v>
      </c>
      <c r="Z88">
        <f t="shared" si="5"/>
        <v>4.4024256834906446</v>
      </c>
      <c r="AA88">
        <f t="shared" si="5"/>
        <v>0.45155714341284159</v>
      </c>
      <c r="AB88">
        <f t="shared" si="5"/>
        <v>11.949485505056529</v>
      </c>
      <c r="AC88">
        <f t="shared" si="5"/>
        <v>4.1005489668685439E-2</v>
      </c>
      <c r="AD88">
        <f t="shared" si="5"/>
        <v>0.33119212597393832</v>
      </c>
      <c r="AE88">
        <f t="shared" si="5"/>
        <v>0.29237418081241584</v>
      </c>
      <c r="AF88">
        <f t="shared" si="5"/>
        <v>1.4244705643929098E-4</v>
      </c>
      <c r="AG88">
        <f t="shared" si="5"/>
        <v>0</v>
      </c>
      <c r="AH88">
        <f t="shared" si="5"/>
        <v>4.6388476462406996E-3</v>
      </c>
      <c r="AI88">
        <f t="shared" si="5"/>
        <v>7.7248684297357068E-2</v>
      </c>
      <c r="AJ88">
        <f t="shared" si="5"/>
        <v>20.772923893307201</v>
      </c>
      <c r="AK88">
        <f t="shared" si="5"/>
        <v>0</v>
      </c>
      <c r="AL88">
        <f t="shared" si="5"/>
        <v>0.13346090411882311</v>
      </c>
      <c r="AM88">
        <f t="shared" si="5"/>
        <v>7.4931889666416618E-2</v>
      </c>
      <c r="AN88">
        <f t="shared" si="5"/>
        <v>0</v>
      </c>
      <c r="AO88">
        <f t="shared" si="5"/>
        <v>1.2612012039998293</v>
      </c>
      <c r="AP88">
        <f t="shared" si="4"/>
        <v>6.9048058064987584E-3</v>
      </c>
      <c r="AQ88">
        <f t="shared" si="4"/>
        <v>0</v>
      </c>
      <c r="AR88">
        <f t="shared" si="4"/>
        <v>207.04559476221544</v>
      </c>
      <c r="AS88">
        <f t="shared" si="4"/>
        <v>15697.630655736381</v>
      </c>
      <c r="AT88">
        <f t="shared" si="4"/>
        <v>25873.64468042953</v>
      </c>
      <c r="AU88">
        <f t="shared" si="4"/>
        <v>9864.5302325821831</v>
      </c>
      <c r="AW88">
        <f t="shared" si="6"/>
        <v>7.4176751507726204E-4</v>
      </c>
    </row>
    <row r="89" spans="1:49" x14ac:dyDescent="0.25">
      <c r="A89" s="146"/>
      <c r="B89" s="1" t="s">
        <v>13</v>
      </c>
      <c r="C89" s="1">
        <v>11</v>
      </c>
      <c r="D89" s="1" t="s">
        <v>50</v>
      </c>
      <c r="E89">
        <f t="shared" si="5"/>
        <v>8.2506721862035781E-2</v>
      </c>
      <c r="F89">
        <f t="shared" si="5"/>
        <v>34.248520085828758</v>
      </c>
      <c r="G89">
        <f t="shared" si="5"/>
        <v>1294.0560773034388</v>
      </c>
      <c r="H89">
        <f t="shared" si="5"/>
        <v>34.84169454210253</v>
      </c>
      <c r="I89">
        <f t="shared" si="5"/>
        <v>84.346781875808915</v>
      </c>
      <c r="J89">
        <f t="shared" si="5"/>
        <v>68.975474840848563</v>
      </c>
      <c r="K89">
        <f t="shared" si="5"/>
        <v>0</v>
      </c>
      <c r="L89">
        <f t="shared" si="5"/>
        <v>338.80102314038828</v>
      </c>
      <c r="M89">
        <f t="shared" si="5"/>
        <v>301.3081175864931</v>
      </c>
      <c r="N89">
        <f t="shared" si="5"/>
        <v>222.36024538325213</v>
      </c>
      <c r="O89">
        <f t="shared" si="5"/>
        <v>3254.5243597182653</v>
      </c>
      <c r="P89">
        <f t="shared" si="5"/>
        <v>8383.2763726375597</v>
      </c>
      <c r="Q89">
        <f t="shared" si="5"/>
        <v>2692.420162999425</v>
      </c>
      <c r="R89">
        <f t="shared" si="5"/>
        <v>5.7377516565113035E-5</v>
      </c>
      <c r="S89">
        <f t="shared" si="5"/>
        <v>0</v>
      </c>
      <c r="T89">
        <f t="shared" si="5"/>
        <v>2.970161089801728E-4</v>
      </c>
      <c r="U89">
        <f t="shared" si="5"/>
        <v>5.635361371111272</v>
      </c>
      <c r="V89">
        <f t="shared" si="5"/>
        <v>6.8610251218256424E-2</v>
      </c>
      <c r="W89">
        <f t="shared" si="5"/>
        <v>178.35847937856659</v>
      </c>
      <c r="X89">
        <f t="shared" si="5"/>
        <v>0.20953745808142626</v>
      </c>
      <c r="Y89">
        <f t="shared" si="5"/>
        <v>1.0529335525339615E-2</v>
      </c>
      <c r="Z89">
        <f t="shared" si="5"/>
        <v>28.788742930396324</v>
      </c>
      <c r="AA89">
        <f t="shared" si="5"/>
        <v>5.2606462941775778</v>
      </c>
      <c r="AB89">
        <f t="shared" si="5"/>
        <v>37.845144406926678</v>
      </c>
      <c r="AC89">
        <f t="shared" si="5"/>
        <v>6.332291551972128E-3</v>
      </c>
      <c r="AD89">
        <f t="shared" si="5"/>
        <v>4.8388091435576208E-2</v>
      </c>
      <c r="AE89">
        <f t="shared" si="5"/>
        <v>0.10426403454607203</v>
      </c>
      <c r="AF89">
        <f t="shared" si="5"/>
        <v>3.5579797634736572E-2</v>
      </c>
      <c r="AG89">
        <f t="shared" si="5"/>
        <v>3.633889861528459E-5</v>
      </c>
      <c r="AH89">
        <f t="shared" si="5"/>
        <v>0.81141880194807625</v>
      </c>
      <c r="AI89">
        <f t="shared" si="5"/>
        <v>1.2684521307538024E-2</v>
      </c>
      <c r="AJ89">
        <f t="shared" si="5"/>
        <v>2.1822850364327094E-2</v>
      </c>
      <c r="AK89">
        <f t="shared" si="5"/>
        <v>0</v>
      </c>
      <c r="AL89">
        <f t="shared" si="5"/>
        <v>1.3808804226246579E-4</v>
      </c>
      <c r="AM89">
        <f t="shared" si="5"/>
        <v>3.4040435691282012E-2</v>
      </c>
      <c r="AN89">
        <f t="shared" si="5"/>
        <v>0</v>
      </c>
      <c r="AO89">
        <f t="shared" si="5"/>
        <v>0.18866497470702592</v>
      </c>
      <c r="AP89">
        <f t="shared" si="4"/>
        <v>16.779465481528884</v>
      </c>
      <c r="AQ89">
        <f t="shared" si="4"/>
        <v>0</v>
      </c>
      <c r="AR89">
        <f t="shared" si="4"/>
        <v>210.180934308095</v>
      </c>
      <c r="AS89">
        <f t="shared" si="4"/>
        <v>8231.5129254492895</v>
      </c>
      <c r="AT89">
        <f t="shared" si="4"/>
        <v>14568.53909693057</v>
      </c>
      <c r="AU89">
        <f t="shared" si="4"/>
        <v>10856.616341189379</v>
      </c>
      <c r="AW89">
        <f t="shared" si="6"/>
        <v>8.641552969637166E-3</v>
      </c>
    </row>
    <row r="90" spans="1:49" x14ac:dyDescent="0.25">
      <c r="A90" s="146"/>
      <c r="B90" s="1" t="s">
        <v>14</v>
      </c>
      <c r="C90" s="1">
        <v>12</v>
      </c>
      <c r="D90" s="1" t="s">
        <v>51</v>
      </c>
      <c r="E90">
        <f t="shared" si="5"/>
        <v>4539.9662884375639</v>
      </c>
      <c r="F90">
        <f t="shared" si="5"/>
        <v>4020.549698181926</v>
      </c>
      <c r="G90">
        <f t="shared" si="5"/>
        <v>31786.46289402416</v>
      </c>
      <c r="H90">
        <f t="shared" si="5"/>
        <v>538.58886770228776</v>
      </c>
      <c r="I90">
        <f t="shared" si="5"/>
        <v>2411.2782040475204</v>
      </c>
      <c r="J90">
        <f t="shared" si="5"/>
        <v>3637.6960113567593</v>
      </c>
      <c r="K90">
        <f t="shared" si="5"/>
        <v>12.705763373732472</v>
      </c>
      <c r="L90">
        <f t="shared" si="5"/>
        <v>4365.8529557368238</v>
      </c>
      <c r="M90">
        <f t="shared" si="5"/>
        <v>2831.5682346191161</v>
      </c>
      <c r="N90">
        <f t="shared" si="5"/>
        <v>2550.5667983455642</v>
      </c>
      <c r="O90">
        <f t="shared" si="5"/>
        <v>738.38764539760609</v>
      </c>
      <c r="P90">
        <f t="shared" si="5"/>
        <v>100470.13208971772</v>
      </c>
      <c r="Q90">
        <f t="shared" si="5"/>
        <v>55082.341018126841</v>
      </c>
      <c r="R90">
        <f t="shared" si="5"/>
        <v>230.59221646237683</v>
      </c>
      <c r="S90">
        <f t="shared" si="5"/>
        <v>0</v>
      </c>
      <c r="T90">
        <f t="shared" si="5"/>
        <v>291.93438276830273</v>
      </c>
      <c r="U90">
        <f t="shared" si="5"/>
        <v>116.37560268301297</v>
      </c>
      <c r="V90">
        <f t="shared" si="5"/>
        <v>1315.2201212584373</v>
      </c>
      <c r="W90">
        <f t="shared" si="5"/>
        <v>21331.459222571029</v>
      </c>
      <c r="X90">
        <f t="shared" si="5"/>
        <v>15277.543325540753</v>
      </c>
      <c r="Y90">
        <f t="shared" si="5"/>
        <v>0.40956251474196537</v>
      </c>
      <c r="Z90">
        <f t="shared" si="5"/>
        <v>339.24510983244551</v>
      </c>
      <c r="AA90">
        <f t="shared" si="5"/>
        <v>67.742714458874346</v>
      </c>
      <c r="AB90">
        <f t="shared" si="5"/>
        <v>373.09671147276504</v>
      </c>
      <c r="AC90">
        <f t="shared" si="5"/>
        <v>2.1293401617036349</v>
      </c>
      <c r="AD90">
        <f t="shared" si="5"/>
        <v>17.871540612405045</v>
      </c>
      <c r="AE90">
        <f t="shared" si="5"/>
        <v>19.666303354905374</v>
      </c>
      <c r="AF90">
        <f t="shared" si="5"/>
        <v>0.46333159561806914</v>
      </c>
      <c r="AG90">
        <f t="shared" si="5"/>
        <v>1.2025378074724832E-3</v>
      </c>
      <c r="AH90">
        <f t="shared" si="5"/>
        <v>24.226216838805179</v>
      </c>
      <c r="AI90">
        <f t="shared" si="5"/>
        <v>4.092377901618927</v>
      </c>
      <c r="AJ90">
        <f t="shared" si="5"/>
        <v>780.19193000344978</v>
      </c>
      <c r="AK90">
        <f t="shared" si="5"/>
        <v>0</v>
      </c>
      <c r="AL90">
        <f t="shared" si="5"/>
        <v>5.0152835367531186</v>
      </c>
      <c r="AM90">
        <f t="shared" si="5"/>
        <v>463.50588518815908</v>
      </c>
      <c r="AN90">
        <f t="shared" si="5"/>
        <v>0</v>
      </c>
      <c r="AO90">
        <f t="shared" si="5"/>
        <v>68.198772173741659</v>
      </c>
      <c r="AP90">
        <f t="shared" si="4"/>
        <v>74519.5902034592</v>
      </c>
      <c r="AQ90">
        <f t="shared" si="4"/>
        <v>3033.148594969739</v>
      </c>
      <c r="AR90">
        <f t="shared" si="4"/>
        <v>75335.205198491458</v>
      </c>
      <c r="AS90">
        <f t="shared" si="4"/>
        <v>216988.52112075489</v>
      </c>
      <c r="AT90">
        <f t="shared" si="4"/>
        <v>409277.68781845138</v>
      </c>
      <c r="AU90">
        <f t="shared" si="4"/>
        <v>214313.85492175919</v>
      </c>
      <c r="AW90">
        <f t="shared" si="6"/>
        <v>0.11168073446514318</v>
      </c>
    </row>
    <row r="91" spans="1:49" x14ac:dyDescent="0.25">
      <c r="A91" s="146"/>
      <c r="B91" s="1" t="s">
        <v>15</v>
      </c>
      <c r="C91" s="1">
        <v>13</v>
      </c>
      <c r="D91" s="1" t="s">
        <v>52</v>
      </c>
      <c r="E91">
        <f t="shared" si="5"/>
        <v>331.12346046978485</v>
      </c>
      <c r="F91">
        <f t="shared" si="5"/>
        <v>294.65932366334084</v>
      </c>
      <c r="G91">
        <f t="shared" si="5"/>
        <v>447.04324428264295</v>
      </c>
      <c r="H91">
        <f t="shared" ref="H91:AO91" si="7">H17+H54</f>
        <v>11.061708072207056</v>
      </c>
      <c r="I91">
        <f t="shared" si="7"/>
        <v>115.75489487404002</v>
      </c>
      <c r="J91">
        <f t="shared" si="7"/>
        <v>157.41236749129015</v>
      </c>
      <c r="K91">
        <f t="shared" si="7"/>
        <v>3.402988590448158</v>
      </c>
      <c r="L91">
        <f t="shared" si="7"/>
        <v>244.22285213107148</v>
      </c>
      <c r="M91">
        <f t="shared" si="7"/>
        <v>252.67787761930373</v>
      </c>
      <c r="N91">
        <f t="shared" si="7"/>
        <v>160.61720997225694</v>
      </c>
      <c r="O91">
        <f t="shared" si="7"/>
        <v>47.334427991821741</v>
      </c>
      <c r="P91">
        <f t="shared" si="7"/>
        <v>3127.6914590706292</v>
      </c>
      <c r="Q91">
        <f t="shared" si="7"/>
        <v>42109.635150026057</v>
      </c>
      <c r="R91">
        <f t="shared" si="7"/>
        <v>24.744465257287406</v>
      </c>
      <c r="S91">
        <f t="shared" si="7"/>
        <v>0</v>
      </c>
      <c r="T91">
        <f t="shared" si="7"/>
        <v>50.367688657415549</v>
      </c>
      <c r="U91">
        <f t="shared" si="7"/>
        <v>64.959941782944199</v>
      </c>
      <c r="V91">
        <f t="shared" si="7"/>
        <v>67.408787501344165</v>
      </c>
      <c r="W91">
        <f t="shared" si="7"/>
        <v>12199.394059790317</v>
      </c>
      <c r="X91">
        <f t="shared" si="7"/>
        <v>5577.4074531728438</v>
      </c>
      <c r="Y91">
        <f t="shared" si="7"/>
        <v>1.021914701606927</v>
      </c>
      <c r="Z91">
        <f t="shared" si="7"/>
        <v>196.10868229298725</v>
      </c>
      <c r="AA91">
        <f t="shared" si="7"/>
        <v>3.7644368674938145</v>
      </c>
      <c r="AB91">
        <f t="shared" si="7"/>
        <v>780.88170250923281</v>
      </c>
      <c r="AC91">
        <f t="shared" si="7"/>
        <v>1.5141851756726892</v>
      </c>
      <c r="AD91">
        <f t="shared" si="7"/>
        <v>8.0541125415598351</v>
      </c>
      <c r="AE91">
        <f t="shared" si="7"/>
        <v>28.357213173667418</v>
      </c>
      <c r="AF91">
        <f t="shared" si="7"/>
        <v>5.0718254617470002</v>
      </c>
      <c r="AG91">
        <f t="shared" si="7"/>
        <v>7.1759033186333893E-2</v>
      </c>
      <c r="AH91">
        <f t="shared" si="7"/>
        <v>79.585550855624831</v>
      </c>
      <c r="AI91">
        <f t="shared" si="7"/>
        <v>2.0702963993171561</v>
      </c>
      <c r="AJ91">
        <f t="shared" si="7"/>
        <v>39.515678295994874</v>
      </c>
      <c r="AK91">
        <f t="shared" si="7"/>
        <v>0</v>
      </c>
      <c r="AL91">
        <f t="shared" si="7"/>
        <v>0.14873298388139652</v>
      </c>
      <c r="AM91">
        <f t="shared" si="7"/>
        <v>288.82262831299664</v>
      </c>
      <c r="AN91">
        <f t="shared" si="7"/>
        <v>0</v>
      </c>
      <c r="AO91">
        <f t="shared" si="7"/>
        <v>26.609509026549773</v>
      </c>
      <c r="AP91">
        <f t="shared" si="4"/>
        <v>9095.3069962999998</v>
      </c>
      <c r="AQ91">
        <f t="shared" si="4"/>
        <v>0</v>
      </c>
      <c r="AR91">
        <f t="shared" si="4"/>
        <v>278261.50367467373</v>
      </c>
      <c r="AS91">
        <f t="shared" si="4"/>
        <v>6194.5524148583081</v>
      </c>
      <c r="AT91">
        <f t="shared" si="4"/>
        <v>354827.80664333951</v>
      </c>
      <c r="AU91">
        <f t="shared" si="4"/>
        <v>5472.074030541221</v>
      </c>
      <c r="AW91">
        <f t="shared" si="6"/>
        <v>6.3160134506419531E-3</v>
      </c>
    </row>
    <row r="92" spans="1:49" x14ac:dyDescent="0.25">
      <c r="A92" s="146"/>
      <c r="B92" s="1" t="s">
        <v>16</v>
      </c>
      <c r="C92" s="1">
        <v>14</v>
      </c>
      <c r="D92" s="1" t="s">
        <v>53</v>
      </c>
      <c r="E92">
        <f t="shared" ref="E92:AO98" si="8">E18+E55</f>
        <v>520.01705317715118</v>
      </c>
      <c r="F92">
        <f t="shared" si="8"/>
        <v>887.78645940673209</v>
      </c>
      <c r="G92">
        <f t="shared" si="8"/>
        <v>252.70854978586161</v>
      </c>
      <c r="H92">
        <f t="shared" si="8"/>
        <v>31.506205663773887</v>
      </c>
      <c r="I92">
        <f t="shared" si="8"/>
        <v>123.67231024298232</v>
      </c>
      <c r="J92">
        <f t="shared" si="8"/>
        <v>169.24817665651483</v>
      </c>
      <c r="K92">
        <f t="shared" si="8"/>
        <v>3.6133315262895223</v>
      </c>
      <c r="L92">
        <f t="shared" si="8"/>
        <v>178.04281733048293</v>
      </c>
      <c r="M92">
        <f t="shared" si="8"/>
        <v>420.51581017629923</v>
      </c>
      <c r="N92">
        <f t="shared" si="8"/>
        <v>84.946465221984496</v>
      </c>
      <c r="O92">
        <f t="shared" si="8"/>
        <v>71.800662711152228</v>
      </c>
      <c r="P92">
        <f t="shared" si="8"/>
        <v>1326.3763555163507</v>
      </c>
      <c r="Q92">
        <f t="shared" si="8"/>
        <v>451.35255892835033</v>
      </c>
      <c r="R92">
        <f t="shared" si="8"/>
        <v>15384.401377861324</v>
      </c>
      <c r="S92">
        <f t="shared" si="8"/>
        <v>0</v>
      </c>
      <c r="T92">
        <f t="shared" si="8"/>
        <v>503.42041793960669</v>
      </c>
      <c r="U92">
        <f t="shared" si="8"/>
        <v>15.57091000149766</v>
      </c>
      <c r="V92">
        <f t="shared" si="8"/>
        <v>35.470322977556435</v>
      </c>
      <c r="W92">
        <f t="shared" si="8"/>
        <v>3058.1310339050256</v>
      </c>
      <c r="X92">
        <f t="shared" si="8"/>
        <v>3503.0976167895383</v>
      </c>
      <c r="Y92">
        <f t="shared" si="8"/>
        <v>2.9423508011573656</v>
      </c>
      <c r="Z92">
        <f t="shared" si="8"/>
        <v>88.770833444815381</v>
      </c>
      <c r="AA92">
        <f t="shared" si="8"/>
        <v>2.7459545952213951</v>
      </c>
      <c r="AB92">
        <f t="shared" si="8"/>
        <v>61.121564605388571</v>
      </c>
      <c r="AC92">
        <f t="shared" si="8"/>
        <v>1.349529726868107</v>
      </c>
      <c r="AD92">
        <f t="shared" si="8"/>
        <v>3.5211347707160057</v>
      </c>
      <c r="AE92">
        <f t="shared" si="8"/>
        <v>9.8079376497522865</v>
      </c>
      <c r="AF92">
        <f t="shared" si="8"/>
        <v>1.5555693142057923</v>
      </c>
      <c r="AG92">
        <f t="shared" si="8"/>
        <v>0.28534850806657913</v>
      </c>
      <c r="AH92">
        <f t="shared" si="8"/>
        <v>8.492300922117451</v>
      </c>
      <c r="AI92">
        <f t="shared" si="8"/>
        <v>2.5486292253479932</v>
      </c>
      <c r="AJ92">
        <f t="shared" si="8"/>
        <v>109.49427223755492</v>
      </c>
      <c r="AK92">
        <f t="shared" si="8"/>
        <v>0</v>
      </c>
      <c r="AL92">
        <f t="shared" si="8"/>
        <v>0.70329435297673715</v>
      </c>
      <c r="AM92">
        <f t="shared" si="8"/>
        <v>84.237853094047111</v>
      </c>
      <c r="AN92">
        <f t="shared" si="8"/>
        <v>0</v>
      </c>
      <c r="AO92">
        <f t="shared" si="8"/>
        <v>21.173451533518346</v>
      </c>
      <c r="AP92">
        <f t="shared" si="4"/>
        <v>17428.541980868278</v>
      </c>
      <c r="AQ92">
        <f t="shared" si="4"/>
        <v>660.00664010414278</v>
      </c>
      <c r="AR92">
        <f t="shared" si="4"/>
        <v>510.15090486747903</v>
      </c>
      <c r="AS92">
        <f t="shared" si="4"/>
        <v>3101.6746578196639</v>
      </c>
      <c r="AT92">
        <f t="shared" si="4"/>
        <v>45205.636353248898</v>
      </c>
      <c r="AU92">
        <f t="shared" si="4"/>
        <v>3915.166291010903</v>
      </c>
      <c r="AW92">
        <f t="shared" si="6"/>
        <v>4.6333721724199813E-3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4"/>
        <v>0</v>
      </c>
      <c r="AQ93">
        <f t="shared" si="4"/>
        <v>0</v>
      </c>
      <c r="AR93">
        <f t="shared" si="4"/>
        <v>0</v>
      </c>
      <c r="AS93">
        <f t="shared" si="4"/>
        <v>0</v>
      </c>
      <c r="AT93">
        <f t="shared" si="4"/>
        <v>0</v>
      </c>
      <c r="AU93">
        <f t="shared" si="4"/>
        <v>0</v>
      </c>
      <c r="AW93">
        <f t="shared" si="6"/>
        <v>0</v>
      </c>
    </row>
    <row r="94" spans="1:49" x14ac:dyDescent="0.25">
      <c r="A94" s="146"/>
      <c r="B94" s="1" t="s">
        <v>18</v>
      </c>
      <c r="C94" s="1">
        <v>16</v>
      </c>
      <c r="D94" s="1" t="s">
        <v>55</v>
      </c>
      <c r="E94">
        <f t="shared" si="8"/>
        <v>1441.5719677376637</v>
      </c>
      <c r="F94">
        <f t="shared" si="8"/>
        <v>2549.4547280032098</v>
      </c>
      <c r="G94">
        <f t="shared" si="8"/>
        <v>664.92407365612553</v>
      </c>
      <c r="H94">
        <f t="shared" si="8"/>
        <v>66.088907368897765</v>
      </c>
      <c r="I94">
        <f t="shared" si="8"/>
        <v>419.37627180058945</v>
      </c>
      <c r="J94">
        <f t="shared" si="8"/>
        <v>682.16098606597484</v>
      </c>
      <c r="K94">
        <f t="shared" si="8"/>
        <v>7.352532495844323</v>
      </c>
      <c r="L94">
        <f t="shared" si="8"/>
        <v>388.51576968096259</v>
      </c>
      <c r="M94">
        <f t="shared" si="8"/>
        <v>1289.9945351334536</v>
      </c>
      <c r="N94">
        <f t="shared" si="8"/>
        <v>206.58912450315137</v>
      </c>
      <c r="O94">
        <f t="shared" si="8"/>
        <v>169.85032507661813</v>
      </c>
      <c r="P94">
        <f t="shared" si="8"/>
        <v>3851.553791924051</v>
      </c>
      <c r="Q94">
        <f t="shared" si="8"/>
        <v>1724.1324246102338</v>
      </c>
      <c r="R94">
        <f t="shared" si="8"/>
        <v>763.58654594250663</v>
      </c>
      <c r="S94">
        <f t="shared" si="8"/>
        <v>0</v>
      </c>
      <c r="T94">
        <f t="shared" si="8"/>
        <v>6171.1830372218856</v>
      </c>
      <c r="U94">
        <f t="shared" si="8"/>
        <v>38.412336973908118</v>
      </c>
      <c r="V94">
        <f t="shared" si="8"/>
        <v>180.41742155431146</v>
      </c>
      <c r="W94">
        <f t="shared" si="8"/>
        <v>19974.602287028501</v>
      </c>
      <c r="X94">
        <f t="shared" si="8"/>
        <v>13986.432592962032</v>
      </c>
      <c r="Y94">
        <f t="shared" si="8"/>
        <v>8.0589171070327055</v>
      </c>
      <c r="Z94">
        <f t="shared" si="8"/>
        <v>756.34159013274291</v>
      </c>
      <c r="AA94">
        <f t="shared" si="8"/>
        <v>5.9718765914712089</v>
      </c>
      <c r="AB94">
        <f t="shared" si="8"/>
        <v>132.65220576483307</v>
      </c>
      <c r="AC94">
        <f t="shared" si="8"/>
        <v>2.6771816938374493</v>
      </c>
      <c r="AD94">
        <f t="shared" si="8"/>
        <v>6.9832005798417409</v>
      </c>
      <c r="AE94">
        <f t="shared" si="8"/>
        <v>19.501530278558992</v>
      </c>
      <c r="AF94">
        <f t="shared" si="8"/>
        <v>3.1049089259188611</v>
      </c>
      <c r="AG94">
        <f t="shared" si="8"/>
        <v>1.7437455855178234</v>
      </c>
      <c r="AH94">
        <f t="shared" si="8"/>
        <v>17.134665052344445</v>
      </c>
      <c r="AI94">
        <f t="shared" si="8"/>
        <v>5.0566430284033981</v>
      </c>
      <c r="AJ94">
        <f t="shared" si="8"/>
        <v>357.42844655792322</v>
      </c>
      <c r="AK94">
        <f t="shared" si="8"/>
        <v>0</v>
      </c>
      <c r="AL94">
        <f t="shared" si="8"/>
        <v>2.2973246980847257</v>
      </c>
      <c r="AM94">
        <f t="shared" si="8"/>
        <v>258.44084364132482</v>
      </c>
      <c r="AN94">
        <f t="shared" si="8"/>
        <v>0</v>
      </c>
      <c r="AO94">
        <f t="shared" si="8"/>
        <v>41.981148702725498</v>
      </c>
      <c r="AP94">
        <f t="shared" si="4"/>
        <v>26500.682921131829</v>
      </c>
      <c r="AQ94">
        <f t="shared" si="4"/>
        <v>14020.72583568783</v>
      </c>
      <c r="AR94">
        <f t="shared" si="4"/>
        <v>1279.3262058201412</v>
      </c>
      <c r="AS94">
        <f t="shared" si="4"/>
        <v>11535.282340995431</v>
      </c>
      <c r="AT94">
        <f t="shared" si="4"/>
        <v>90073.955554848668</v>
      </c>
      <c r="AU94">
        <f t="shared" si="4"/>
        <v>19457.635636867039</v>
      </c>
      <c r="AW94">
        <f t="shared" si="6"/>
        <v>1.0097126834365228E-2</v>
      </c>
    </row>
    <row r="95" spans="1:49" x14ac:dyDescent="0.25">
      <c r="A95" s="146"/>
      <c r="B95" s="1" t="s">
        <v>19</v>
      </c>
      <c r="C95" s="1">
        <v>17</v>
      </c>
      <c r="D95" s="1" t="s">
        <v>56</v>
      </c>
      <c r="E95">
        <f t="shared" si="8"/>
        <v>24.291046711687454</v>
      </c>
      <c r="F95">
        <f t="shared" si="8"/>
        <v>33.581736852140949</v>
      </c>
      <c r="G95">
        <f t="shared" si="8"/>
        <v>8.659636255524557</v>
      </c>
      <c r="H95">
        <f t="shared" si="8"/>
        <v>2.4212139082034643</v>
      </c>
      <c r="I95">
        <f t="shared" si="8"/>
        <v>7.1805390330791345</v>
      </c>
      <c r="J95">
        <f t="shared" si="8"/>
        <v>8.5168982731326999</v>
      </c>
      <c r="K95">
        <f t="shared" si="8"/>
        <v>1.8763731216538941</v>
      </c>
      <c r="L95">
        <f t="shared" si="8"/>
        <v>3.7896792488882509</v>
      </c>
      <c r="M95">
        <f t="shared" si="8"/>
        <v>19.919193900276156</v>
      </c>
      <c r="N95">
        <f t="shared" si="8"/>
        <v>4.2055644822309119</v>
      </c>
      <c r="O95">
        <f t="shared" si="8"/>
        <v>5.4913256966194917</v>
      </c>
      <c r="P95">
        <f t="shared" si="8"/>
        <v>49.683722154040886</v>
      </c>
      <c r="Q95">
        <f t="shared" si="8"/>
        <v>117.01201234128904</v>
      </c>
      <c r="R95">
        <f t="shared" si="8"/>
        <v>2.0856881398809826</v>
      </c>
      <c r="S95">
        <f t="shared" si="8"/>
        <v>0</v>
      </c>
      <c r="T95">
        <f t="shared" si="8"/>
        <v>7.7325589469877345</v>
      </c>
      <c r="U95">
        <f t="shared" si="8"/>
        <v>8888.9087189210568</v>
      </c>
      <c r="V95">
        <f t="shared" si="8"/>
        <v>2.7258236947406731</v>
      </c>
      <c r="W95">
        <f t="shared" si="8"/>
        <v>81.429628069180907</v>
      </c>
      <c r="X95">
        <f t="shared" si="8"/>
        <v>14.670763145714226</v>
      </c>
      <c r="Y95">
        <f t="shared" si="8"/>
        <v>0.22287371249076415</v>
      </c>
      <c r="Z95">
        <f t="shared" si="8"/>
        <v>0.94189734287152094</v>
      </c>
      <c r="AA95">
        <f t="shared" si="8"/>
        <v>5.8794949173952886E-2</v>
      </c>
      <c r="AB95">
        <f t="shared" si="8"/>
        <v>4.4028003866913794</v>
      </c>
      <c r="AC95">
        <f t="shared" si="8"/>
        <v>0.10354227115603259</v>
      </c>
      <c r="AD95">
        <f t="shared" si="8"/>
        <v>0.26965097413982597</v>
      </c>
      <c r="AE95">
        <f t="shared" si="8"/>
        <v>0.75239354289454541</v>
      </c>
      <c r="AF95">
        <f t="shared" si="8"/>
        <v>0.1194777298476272</v>
      </c>
      <c r="AG95">
        <f t="shared" si="8"/>
        <v>1.2264467847103631</v>
      </c>
      <c r="AH95">
        <f t="shared" si="8"/>
        <v>0.64770493169129617</v>
      </c>
      <c r="AI95">
        <f t="shared" si="8"/>
        <v>0.19541104378727908</v>
      </c>
      <c r="AJ95">
        <f t="shared" si="8"/>
        <v>3.8023349719592638</v>
      </c>
      <c r="AK95">
        <f t="shared" si="8"/>
        <v>0</v>
      </c>
      <c r="AL95">
        <f t="shared" si="8"/>
        <v>2.4357301154945412E-2</v>
      </c>
      <c r="AM95">
        <f t="shared" si="8"/>
        <v>4.0803880370130425</v>
      </c>
      <c r="AN95">
        <f t="shared" si="8"/>
        <v>0</v>
      </c>
      <c r="AO95">
        <f t="shared" si="8"/>
        <v>1.6240400890532447</v>
      </c>
      <c r="AP95">
        <f t="shared" ref="AP95:AU110" si="9">AP21+AP58</f>
        <v>6318.2195160314259</v>
      </c>
      <c r="AQ95">
        <f t="shared" si="9"/>
        <v>112.6420306531802</v>
      </c>
      <c r="AR95">
        <f t="shared" si="9"/>
        <v>136.22314569560257</v>
      </c>
      <c r="AS95">
        <f t="shared" si="9"/>
        <v>9456.762318541736</v>
      </c>
      <c r="AT95">
        <f t="shared" si="9"/>
        <v>14671.33422548664</v>
      </c>
      <c r="AU95">
        <f t="shared" si="9"/>
        <v>10655.16702240027</v>
      </c>
      <c r="AW95">
        <f t="shared" si="6"/>
        <v>1.4451990503136492E-4</v>
      </c>
    </row>
    <row r="96" spans="1:49" x14ac:dyDescent="0.25">
      <c r="A96" s="146"/>
      <c r="B96" s="1" t="s">
        <v>20</v>
      </c>
      <c r="C96" s="1">
        <v>18</v>
      </c>
      <c r="D96" s="1" t="s">
        <v>57</v>
      </c>
      <c r="E96">
        <f t="shared" si="8"/>
        <v>22.672292927794707</v>
      </c>
      <c r="F96">
        <f t="shared" si="8"/>
        <v>68.131287419056775</v>
      </c>
      <c r="G96">
        <f t="shared" si="8"/>
        <v>29.008700838267217</v>
      </c>
      <c r="H96">
        <f t="shared" si="8"/>
        <v>8.8830837527160362</v>
      </c>
      <c r="I96">
        <f t="shared" si="8"/>
        <v>22.480699171863229</v>
      </c>
      <c r="J96">
        <f t="shared" si="8"/>
        <v>27.695346868703552</v>
      </c>
      <c r="K96">
        <f t="shared" si="8"/>
        <v>0.20552762019552501</v>
      </c>
      <c r="L96">
        <f t="shared" si="8"/>
        <v>60.56455489234515</v>
      </c>
      <c r="M96">
        <f t="shared" si="8"/>
        <v>94.337564401788825</v>
      </c>
      <c r="N96">
        <f t="shared" si="8"/>
        <v>13.02644460299631</v>
      </c>
      <c r="O96">
        <f t="shared" si="8"/>
        <v>5.7064961724224279</v>
      </c>
      <c r="P96">
        <f t="shared" si="8"/>
        <v>134.75684745044288</v>
      </c>
      <c r="Q96">
        <f t="shared" si="8"/>
        <v>226.47548731856426</v>
      </c>
      <c r="R96">
        <f t="shared" si="8"/>
        <v>13.163689011685495</v>
      </c>
      <c r="S96">
        <f t="shared" si="8"/>
        <v>0</v>
      </c>
      <c r="T96">
        <f t="shared" si="8"/>
        <v>28.650954780972121</v>
      </c>
      <c r="U96">
        <f t="shared" si="8"/>
        <v>24.090937819329568</v>
      </c>
      <c r="V96">
        <f t="shared" si="8"/>
        <v>3242.0447561574169</v>
      </c>
      <c r="W96">
        <f t="shared" si="8"/>
        <v>5548.5511676204051</v>
      </c>
      <c r="X96">
        <f t="shared" si="8"/>
        <v>275.57449370257712</v>
      </c>
      <c r="Y96">
        <f t="shared" si="8"/>
        <v>0.1610025364777892</v>
      </c>
      <c r="Z96">
        <f t="shared" si="8"/>
        <v>30.934848906475509</v>
      </c>
      <c r="AA96">
        <f t="shared" si="8"/>
        <v>0.94020720627600063</v>
      </c>
      <c r="AB96">
        <f t="shared" si="8"/>
        <v>9.714388084325595</v>
      </c>
      <c r="AC96">
        <f t="shared" si="8"/>
        <v>6.770583320291039E-2</v>
      </c>
      <c r="AD96">
        <f t="shared" si="8"/>
        <v>0.1763490983414131</v>
      </c>
      <c r="AE96">
        <f t="shared" si="8"/>
        <v>0.49206503705403543</v>
      </c>
      <c r="AF96">
        <f t="shared" si="8"/>
        <v>7.8146451087006893E-2</v>
      </c>
      <c r="AG96">
        <f t="shared" si="8"/>
        <v>3.4581318797414131E-3</v>
      </c>
      <c r="AH96">
        <f t="shared" si="8"/>
        <v>0.42454059296059882</v>
      </c>
      <c r="AI96">
        <f t="shared" si="8"/>
        <v>0.12779969165715599</v>
      </c>
      <c r="AJ96">
        <f t="shared" si="8"/>
        <v>3.958601456027949</v>
      </c>
      <c r="AK96">
        <f t="shared" si="8"/>
        <v>0</v>
      </c>
      <c r="AL96">
        <f t="shared" si="8"/>
        <v>2.5393685997958042E-2</v>
      </c>
      <c r="AM96">
        <f t="shared" si="8"/>
        <v>4.8638042334903293</v>
      </c>
      <c r="AN96">
        <f t="shared" si="8"/>
        <v>0</v>
      </c>
      <c r="AO96">
        <f t="shared" si="8"/>
        <v>1.0619133209917986</v>
      </c>
      <c r="AP96">
        <f t="shared" si="9"/>
        <v>23466.776055540304</v>
      </c>
      <c r="AQ96">
        <f t="shared" si="9"/>
        <v>16.935357831011316</v>
      </c>
      <c r="AR96">
        <f t="shared" si="9"/>
        <v>8.6339994486712115</v>
      </c>
      <c r="AS96">
        <f t="shared" si="9"/>
        <v>11695.69629365336</v>
      </c>
      <c r="AT96">
        <f t="shared" si="9"/>
        <v>31865.154303473559</v>
      </c>
      <c r="AU96">
        <f t="shared" si="9"/>
        <v>13221.93795979559</v>
      </c>
      <c r="AW96">
        <f t="shared" si="6"/>
        <v>1.5500185983314963E-3</v>
      </c>
    </row>
    <row r="97" spans="1:49" x14ac:dyDescent="0.25">
      <c r="A97" s="146"/>
      <c r="B97" s="1" t="s">
        <v>21</v>
      </c>
      <c r="C97" s="1">
        <v>19</v>
      </c>
      <c r="D97" s="1" t="s">
        <v>58</v>
      </c>
      <c r="E97">
        <f t="shared" si="8"/>
        <v>17764.31502929642</v>
      </c>
      <c r="F97">
        <f t="shared" si="8"/>
        <v>46907.564694073153</v>
      </c>
      <c r="G97">
        <f t="shared" si="8"/>
        <v>22388.882664600515</v>
      </c>
      <c r="H97">
        <f t="shared" si="8"/>
        <v>2370.7412145500571</v>
      </c>
      <c r="I97">
        <f t="shared" si="8"/>
        <v>9901.3745736081291</v>
      </c>
      <c r="J97">
        <f t="shared" si="8"/>
        <v>16701.987374488632</v>
      </c>
      <c r="K97">
        <f t="shared" si="8"/>
        <v>171.07658510761232</v>
      </c>
      <c r="L97">
        <f t="shared" si="8"/>
        <v>18288.330172749327</v>
      </c>
      <c r="M97">
        <f t="shared" si="8"/>
        <v>24905.153581123202</v>
      </c>
      <c r="N97">
        <f t="shared" si="8"/>
        <v>8625.2684282866085</v>
      </c>
      <c r="O97">
        <f t="shared" si="8"/>
        <v>5663.8241936741742</v>
      </c>
      <c r="P97">
        <f t="shared" si="8"/>
        <v>94952.530124054494</v>
      </c>
      <c r="Q97">
        <f t="shared" si="8"/>
        <v>73300.847032491409</v>
      </c>
      <c r="R97">
        <f t="shared" si="8"/>
        <v>8694.2368326227552</v>
      </c>
      <c r="S97">
        <f t="shared" si="8"/>
        <v>0</v>
      </c>
      <c r="T97">
        <f t="shared" si="8"/>
        <v>17306.939996022495</v>
      </c>
      <c r="U97">
        <f t="shared" si="8"/>
        <v>3795.8085620112115</v>
      </c>
      <c r="V97">
        <f t="shared" si="8"/>
        <v>7937.0802293165307</v>
      </c>
      <c r="W97">
        <f t="shared" si="8"/>
        <v>627235.06771531538</v>
      </c>
      <c r="X97">
        <f t="shared" si="8"/>
        <v>103598.94914605524</v>
      </c>
      <c r="Y97">
        <f t="shared" si="8"/>
        <v>62.028629621217576</v>
      </c>
      <c r="Z97">
        <f t="shared" si="8"/>
        <v>11773.973074820082</v>
      </c>
      <c r="AA97">
        <f t="shared" si="8"/>
        <v>283.63566062542048</v>
      </c>
      <c r="AB97">
        <f t="shared" si="8"/>
        <v>3646.0904178937749</v>
      </c>
      <c r="AC97">
        <f t="shared" si="8"/>
        <v>33.674625507642801</v>
      </c>
      <c r="AD97">
        <f t="shared" si="8"/>
        <v>139.76311673988312</v>
      </c>
      <c r="AE97">
        <f t="shared" si="8"/>
        <v>269.81933830775739</v>
      </c>
      <c r="AF97">
        <f t="shared" si="8"/>
        <v>22.335408560950839</v>
      </c>
      <c r="AG97">
        <f t="shared" si="8"/>
        <v>25.165041608765872</v>
      </c>
      <c r="AH97">
        <f t="shared" si="8"/>
        <v>285.34425986442955</v>
      </c>
      <c r="AI97">
        <f t="shared" si="8"/>
        <v>62.155407242740075</v>
      </c>
      <c r="AJ97">
        <f t="shared" si="8"/>
        <v>8273.0278843453343</v>
      </c>
      <c r="AK97">
        <f t="shared" si="8"/>
        <v>0</v>
      </c>
      <c r="AL97">
        <f t="shared" si="8"/>
        <v>51.147895512629255</v>
      </c>
      <c r="AM97">
        <f t="shared" si="8"/>
        <v>7135.1016325660612</v>
      </c>
      <c r="AN97">
        <f t="shared" si="8"/>
        <v>0</v>
      </c>
      <c r="AO97">
        <f t="shared" si="8"/>
        <v>766.52012241159525</v>
      </c>
      <c r="AP97">
        <f t="shared" si="9"/>
        <v>576818.03004837001</v>
      </c>
      <c r="AQ97">
        <f t="shared" si="9"/>
        <v>111576.2921810347</v>
      </c>
      <c r="AR97">
        <f t="shared" si="9"/>
        <v>145356.81219265502</v>
      </c>
      <c r="AS97">
        <f t="shared" si="9"/>
        <v>170491.2410986324</v>
      </c>
      <c r="AT97">
        <f t="shared" si="9"/>
        <v>1984514.6328667409</v>
      </c>
      <c r="AU97">
        <f t="shared" si="9"/>
        <v>163067.50331902711</v>
      </c>
      <c r="AW97">
        <f t="shared" si="6"/>
        <v>0.47083075430973509</v>
      </c>
    </row>
    <row r="98" spans="1:49" x14ac:dyDescent="0.25">
      <c r="A98" s="146"/>
      <c r="B98" s="1" t="s">
        <v>22</v>
      </c>
      <c r="C98" s="1">
        <v>20</v>
      </c>
      <c r="D98" s="1" t="s">
        <v>59</v>
      </c>
      <c r="E98">
        <f t="shared" si="8"/>
        <v>171.90602481529268</v>
      </c>
      <c r="F98">
        <f t="shared" si="8"/>
        <v>307.88368067303026</v>
      </c>
      <c r="G98">
        <f t="shared" si="8"/>
        <v>513.57884833246942</v>
      </c>
      <c r="H98">
        <f t="shared" ref="E98:AO104" si="10">H24+H61</f>
        <v>48.902682371683333</v>
      </c>
      <c r="I98">
        <f t="shared" si="10"/>
        <v>81.099366933532366</v>
      </c>
      <c r="J98">
        <f t="shared" si="10"/>
        <v>69.818577489135762</v>
      </c>
      <c r="K98">
        <f t="shared" si="10"/>
        <v>0.25610310572386308</v>
      </c>
      <c r="L98">
        <f t="shared" si="10"/>
        <v>223.24516963169012</v>
      </c>
      <c r="M98">
        <f t="shared" si="10"/>
        <v>224.11212723623939</v>
      </c>
      <c r="N98">
        <f t="shared" si="10"/>
        <v>56.692421909230241</v>
      </c>
      <c r="O98">
        <f t="shared" si="10"/>
        <v>35.119687157814774</v>
      </c>
      <c r="P98">
        <f t="shared" si="10"/>
        <v>993.02165534885705</v>
      </c>
      <c r="Q98">
        <f t="shared" si="10"/>
        <v>643.10690295263134</v>
      </c>
      <c r="R98">
        <f t="shared" si="10"/>
        <v>224.79573394023092</v>
      </c>
      <c r="S98">
        <f t="shared" si="10"/>
        <v>0</v>
      </c>
      <c r="T98">
        <f t="shared" si="10"/>
        <v>173.31727350458328</v>
      </c>
      <c r="U98">
        <f t="shared" si="10"/>
        <v>11.766476634477561</v>
      </c>
      <c r="V98">
        <f t="shared" si="10"/>
        <v>321.28282012340793</v>
      </c>
      <c r="W98">
        <f t="shared" si="10"/>
        <v>4089.8623232544769</v>
      </c>
      <c r="X98">
        <f t="shared" si="10"/>
        <v>5996.1013331609038</v>
      </c>
      <c r="Y98">
        <f t="shared" si="10"/>
        <v>0.21088133222619507</v>
      </c>
      <c r="Z98">
        <f t="shared" si="10"/>
        <v>111.92825857772151</v>
      </c>
      <c r="AA98">
        <f t="shared" si="10"/>
        <v>3.4580326058508137</v>
      </c>
      <c r="AB98">
        <f t="shared" si="10"/>
        <v>50.969716082710747</v>
      </c>
      <c r="AC98">
        <f t="shared" si="10"/>
        <v>2.9727253892179447E-2</v>
      </c>
      <c r="AD98">
        <f t="shared" si="10"/>
        <v>0.19102360529200207</v>
      </c>
      <c r="AE98">
        <f t="shared" si="10"/>
        <v>0.55743473358796336</v>
      </c>
      <c r="AF98">
        <f t="shared" si="10"/>
        <v>0.31651548003741026</v>
      </c>
      <c r="AG98">
        <f t="shared" si="10"/>
        <v>8.7085953318694607E-4</v>
      </c>
      <c r="AH98">
        <f t="shared" si="10"/>
        <v>4.2951679523159001</v>
      </c>
      <c r="AI98">
        <f t="shared" si="10"/>
        <v>6.4743089107051149E-2</v>
      </c>
      <c r="AJ98">
        <f t="shared" si="10"/>
        <v>175.15860353839236</v>
      </c>
      <c r="AK98">
        <f t="shared" si="10"/>
        <v>0</v>
      </c>
      <c r="AL98">
        <f t="shared" si="10"/>
        <v>1.1133012695508475</v>
      </c>
      <c r="AM98">
        <f t="shared" si="10"/>
        <v>95.569418292785883</v>
      </c>
      <c r="AN98">
        <f t="shared" si="10"/>
        <v>0</v>
      </c>
      <c r="AO98">
        <f t="shared" si="10"/>
        <v>0.75017710535426851</v>
      </c>
      <c r="AP98">
        <f t="shared" si="9"/>
        <v>40080.355050148748</v>
      </c>
      <c r="AQ98">
        <f t="shared" si="9"/>
        <v>614869.14382560609</v>
      </c>
      <c r="AR98">
        <f t="shared" si="9"/>
        <v>0</v>
      </c>
      <c r="AS98">
        <f t="shared" si="9"/>
        <v>4791.0361605187254</v>
      </c>
      <c r="AT98">
        <f t="shared" si="9"/>
        <v>668455.48299552861</v>
      </c>
      <c r="AU98">
        <f t="shared" si="9"/>
        <v>5915.5351210989074</v>
      </c>
      <c r="AW98">
        <f t="shared" si="6"/>
        <v>5.7006855210746414E-3</v>
      </c>
    </row>
    <row r="99" spans="1:49" x14ac:dyDescent="0.25">
      <c r="A99" s="146"/>
      <c r="B99" s="1" t="s">
        <v>23</v>
      </c>
      <c r="C99" s="1">
        <v>21</v>
      </c>
      <c r="D99" s="1" t="s">
        <v>60</v>
      </c>
      <c r="E99">
        <f t="shared" si="10"/>
        <v>3.3172879254116598E-2</v>
      </c>
      <c r="F99">
        <f t="shared" si="10"/>
        <v>35.370544493099651</v>
      </c>
      <c r="G99">
        <f t="shared" si="10"/>
        <v>36.256174850675087</v>
      </c>
      <c r="H99">
        <f t="shared" si="10"/>
        <v>2.0997459892715673</v>
      </c>
      <c r="I99">
        <f t="shared" si="10"/>
        <v>36.381181543593897</v>
      </c>
      <c r="J99">
        <f t="shared" si="10"/>
        <v>0.15395468942309359</v>
      </c>
      <c r="K99">
        <f t="shared" si="10"/>
        <v>0.20100445145513612</v>
      </c>
      <c r="L99">
        <f t="shared" si="10"/>
        <v>3.1991087893919237</v>
      </c>
      <c r="M99">
        <f t="shared" si="10"/>
        <v>25.176740036641895</v>
      </c>
      <c r="N99">
        <f t="shared" si="10"/>
        <v>242.92314802398437</v>
      </c>
      <c r="O99">
        <f t="shared" si="10"/>
        <v>2.7658758831580518E-2</v>
      </c>
      <c r="P99">
        <f t="shared" si="10"/>
        <v>56.38721544062507</v>
      </c>
      <c r="Q99">
        <f t="shared" si="10"/>
        <v>10.994023221125966</v>
      </c>
      <c r="R99">
        <f t="shared" si="10"/>
        <v>0</v>
      </c>
      <c r="S99">
        <f t="shared" si="10"/>
        <v>0</v>
      </c>
      <c r="T99">
        <f t="shared" si="10"/>
        <v>1.7437010892793049E-3</v>
      </c>
      <c r="U99">
        <f t="shared" si="10"/>
        <v>0</v>
      </c>
      <c r="V99">
        <f t="shared" si="10"/>
        <v>0</v>
      </c>
      <c r="W99">
        <f t="shared" si="10"/>
        <v>0.23251879849980889</v>
      </c>
      <c r="X99">
        <f t="shared" si="10"/>
        <v>2.6404039541545949</v>
      </c>
      <c r="Y99">
        <f t="shared" si="10"/>
        <v>54.209770070692628</v>
      </c>
      <c r="Z99">
        <f t="shared" si="10"/>
        <v>0.90825257732593878</v>
      </c>
      <c r="AA99">
        <f t="shared" si="10"/>
        <v>4.9655724836534097E-2</v>
      </c>
      <c r="AB99">
        <f t="shared" si="10"/>
        <v>0.48630200011498381</v>
      </c>
      <c r="AC99">
        <f t="shared" si="10"/>
        <v>0.33508595671539648</v>
      </c>
      <c r="AD99">
        <f t="shared" si="10"/>
        <v>2.652260527764656</v>
      </c>
      <c r="AE99">
        <f t="shared" si="10"/>
        <v>357.60977706811462</v>
      </c>
      <c r="AF99">
        <f t="shared" si="10"/>
        <v>1.4998014370135389E-5</v>
      </c>
      <c r="AG99">
        <f t="shared" si="10"/>
        <v>0</v>
      </c>
      <c r="AH99">
        <f t="shared" si="10"/>
        <v>1.2216622424038079E-4</v>
      </c>
      <c r="AI99">
        <f t="shared" si="10"/>
        <v>0.61775092409908172</v>
      </c>
      <c r="AJ99">
        <f t="shared" si="10"/>
        <v>157.9156773468076</v>
      </c>
      <c r="AK99">
        <f t="shared" si="10"/>
        <v>0</v>
      </c>
      <c r="AL99">
        <f t="shared" si="10"/>
        <v>1.0145686624554831</v>
      </c>
      <c r="AM99">
        <f t="shared" si="10"/>
        <v>5.357239568955019E-2</v>
      </c>
      <c r="AN99">
        <f t="shared" si="10"/>
        <v>0</v>
      </c>
      <c r="AO99">
        <f t="shared" si="10"/>
        <v>71.96790618403621</v>
      </c>
      <c r="AP99">
        <f t="shared" si="9"/>
        <v>3.5488647308724501</v>
      </c>
      <c r="AQ99">
        <f t="shared" si="9"/>
        <v>0</v>
      </c>
      <c r="AR99">
        <f t="shared" si="9"/>
        <v>0</v>
      </c>
      <c r="AS99">
        <f t="shared" si="9"/>
        <v>14.63717262902489</v>
      </c>
      <c r="AT99">
        <f t="shared" si="9"/>
        <v>37.159863569743273</v>
      </c>
      <c r="AU99">
        <f t="shared" si="9"/>
        <v>1080.925230014162</v>
      </c>
      <c r="AW99">
        <f t="shared" si="6"/>
        <v>8.6724232415819749E-5</v>
      </c>
    </row>
    <row r="100" spans="1:49" x14ac:dyDescent="0.25">
      <c r="A100" s="146"/>
      <c r="B100" s="1" t="s">
        <v>24</v>
      </c>
      <c r="C100" s="1">
        <v>22</v>
      </c>
      <c r="D100" s="1" t="s">
        <v>61</v>
      </c>
      <c r="E100">
        <f t="shared" si="10"/>
        <v>1223.2038424559773</v>
      </c>
      <c r="F100">
        <f t="shared" si="10"/>
        <v>800.05540448638953</v>
      </c>
      <c r="G100">
        <f t="shared" si="10"/>
        <v>56.643815443530841</v>
      </c>
      <c r="H100">
        <f t="shared" si="10"/>
        <v>15.398430194165535</v>
      </c>
      <c r="I100">
        <f t="shared" si="10"/>
        <v>309.10084393662544</v>
      </c>
      <c r="J100">
        <f t="shared" si="10"/>
        <v>255.10718234632759</v>
      </c>
      <c r="K100">
        <f t="shared" si="10"/>
        <v>0.22626498653580546</v>
      </c>
      <c r="L100">
        <f t="shared" si="10"/>
        <v>4.4294952655738458</v>
      </c>
      <c r="M100">
        <f t="shared" si="10"/>
        <v>811.08368801119116</v>
      </c>
      <c r="N100">
        <f t="shared" si="10"/>
        <v>1.85243331835744</v>
      </c>
      <c r="O100">
        <f t="shared" si="10"/>
        <v>2.7798670065772328</v>
      </c>
      <c r="P100">
        <f t="shared" si="10"/>
        <v>203.89522186932049</v>
      </c>
      <c r="Q100">
        <f t="shared" si="10"/>
        <v>2174.2175148742917</v>
      </c>
      <c r="R100">
        <f t="shared" si="10"/>
        <v>791.50406330682813</v>
      </c>
      <c r="S100">
        <f t="shared" si="10"/>
        <v>0</v>
      </c>
      <c r="T100">
        <f t="shared" si="10"/>
        <v>2589.1958648307514</v>
      </c>
      <c r="U100">
        <f t="shared" si="10"/>
        <v>59.972906358516227</v>
      </c>
      <c r="V100">
        <f t="shared" si="10"/>
        <v>1573.9230301414127</v>
      </c>
      <c r="W100">
        <f t="shared" si="10"/>
        <v>3735.1576724394008</v>
      </c>
      <c r="X100">
        <f t="shared" si="10"/>
        <v>792.38878477444132</v>
      </c>
      <c r="Y100">
        <f t="shared" si="10"/>
        <v>0.11625772605050708</v>
      </c>
      <c r="Z100">
        <f t="shared" si="10"/>
        <v>15800.646482961871</v>
      </c>
      <c r="AA100">
        <f t="shared" si="10"/>
        <v>6.5329749365718642E-2</v>
      </c>
      <c r="AB100">
        <f t="shared" si="10"/>
        <v>9.8758580517694412</v>
      </c>
      <c r="AC100">
        <f t="shared" si="10"/>
        <v>0.10907764292372461</v>
      </c>
      <c r="AD100">
        <f t="shared" si="10"/>
        <v>11.10107692956422</v>
      </c>
      <c r="AE100">
        <f t="shared" si="10"/>
        <v>0.33138336557111603</v>
      </c>
      <c r="AF100">
        <f t="shared" si="10"/>
        <v>4.2556502416333783E-2</v>
      </c>
      <c r="AG100">
        <f t="shared" si="10"/>
        <v>1.7690144463012821E-4</v>
      </c>
      <c r="AH100">
        <f t="shared" si="10"/>
        <v>3.4044258068642619</v>
      </c>
      <c r="AI100">
        <f t="shared" si="10"/>
        <v>5.4413978295390651E-2</v>
      </c>
      <c r="AJ100">
        <f t="shared" si="10"/>
        <v>554.45387414623519</v>
      </c>
      <c r="AK100">
        <f t="shared" si="10"/>
        <v>0</v>
      </c>
      <c r="AL100">
        <f t="shared" si="10"/>
        <v>3.5518878710626267</v>
      </c>
      <c r="AM100">
        <f t="shared" si="10"/>
        <v>30.262648829855639</v>
      </c>
      <c r="AN100">
        <f t="shared" si="10"/>
        <v>0</v>
      </c>
      <c r="AO100">
        <f t="shared" si="10"/>
        <v>81.199194591602449</v>
      </c>
      <c r="AP100">
        <f t="shared" si="9"/>
        <v>21336.424025112468</v>
      </c>
      <c r="AQ100">
        <f t="shared" si="9"/>
        <v>0</v>
      </c>
      <c r="AR100">
        <f t="shared" si="9"/>
        <v>0</v>
      </c>
      <c r="AS100">
        <f t="shared" si="9"/>
        <v>11585.30241527955</v>
      </c>
      <c r="AT100">
        <f t="shared" si="9"/>
        <v>33590.607150974727</v>
      </c>
      <c r="AU100">
        <f t="shared" si="9"/>
        <v>31226.470260518388</v>
      </c>
      <c r="AW100">
        <f t="shared" si="6"/>
        <v>1.1875111373517186E-4</v>
      </c>
    </row>
    <row r="101" spans="1:49" x14ac:dyDescent="0.25">
      <c r="A101" s="146"/>
      <c r="B101" s="1" t="s">
        <v>25</v>
      </c>
      <c r="C101" s="1">
        <v>23</v>
      </c>
      <c r="D101" s="1" t="s">
        <v>62</v>
      </c>
      <c r="E101">
        <f t="shared" si="10"/>
        <v>39.027330993714337</v>
      </c>
      <c r="F101">
        <f t="shared" si="10"/>
        <v>8.6756955264137368</v>
      </c>
      <c r="G101">
        <f t="shared" si="10"/>
        <v>1.900285262694055</v>
      </c>
      <c r="H101">
        <f t="shared" si="10"/>
        <v>3.6994841334905867E-2</v>
      </c>
      <c r="I101">
        <f t="shared" si="10"/>
        <v>0.82876538968104874</v>
      </c>
      <c r="J101">
        <f t="shared" si="10"/>
        <v>0</v>
      </c>
      <c r="K101">
        <f t="shared" si="10"/>
        <v>0</v>
      </c>
      <c r="L101">
        <f t="shared" si="10"/>
        <v>9.1268144704622814E-2</v>
      </c>
      <c r="M101">
        <f t="shared" si="10"/>
        <v>0.30183110841335392</v>
      </c>
      <c r="N101">
        <f t="shared" si="10"/>
        <v>5.5209003574689469E-2</v>
      </c>
      <c r="O101">
        <f t="shared" si="10"/>
        <v>0.14381438511409839</v>
      </c>
      <c r="P101">
        <f t="shared" si="10"/>
        <v>9.4995170993150584</v>
      </c>
      <c r="Q101">
        <f t="shared" si="10"/>
        <v>95.507137992043212</v>
      </c>
      <c r="R101">
        <f t="shared" si="10"/>
        <v>0</v>
      </c>
      <c r="S101">
        <f t="shared" si="10"/>
        <v>0</v>
      </c>
      <c r="T101">
        <f t="shared" si="10"/>
        <v>0</v>
      </c>
      <c r="U101">
        <f t="shared" si="10"/>
        <v>4.1200171280894944</v>
      </c>
      <c r="V101">
        <f t="shared" si="10"/>
        <v>0</v>
      </c>
      <c r="W101">
        <f t="shared" si="10"/>
        <v>0</v>
      </c>
      <c r="X101">
        <f t="shared" si="10"/>
        <v>0</v>
      </c>
      <c r="Y101">
        <f t="shared" si="10"/>
        <v>2.752244776379301E-4</v>
      </c>
      <c r="Z101">
        <f t="shared" si="10"/>
        <v>1.9089653379451729E-2</v>
      </c>
      <c r="AA101">
        <f t="shared" si="10"/>
        <v>1.37669597561296E-3</v>
      </c>
      <c r="AB101">
        <f t="shared" si="10"/>
        <v>6.4169489420195172</v>
      </c>
      <c r="AC101">
        <f t="shared" si="10"/>
        <v>3.169523587944121E-3</v>
      </c>
      <c r="AD101">
        <f t="shared" si="10"/>
        <v>0</v>
      </c>
      <c r="AE101">
        <f t="shared" si="10"/>
        <v>0.1910308567538947</v>
      </c>
      <c r="AF101">
        <f t="shared" si="10"/>
        <v>3.282789247846972E-2</v>
      </c>
      <c r="AG101">
        <f t="shared" si="10"/>
        <v>0</v>
      </c>
      <c r="AH101">
        <f t="shared" si="10"/>
        <v>2.5693885356666768</v>
      </c>
      <c r="AI101">
        <f t="shared" si="10"/>
        <v>1.7469340368538051E-2</v>
      </c>
      <c r="AJ101">
        <f t="shared" si="10"/>
        <v>3.329470474618605</v>
      </c>
      <c r="AK101">
        <f t="shared" si="10"/>
        <v>0</v>
      </c>
      <c r="AL101">
        <f t="shared" si="10"/>
        <v>2.1392813943234081E-2</v>
      </c>
      <c r="AM101">
        <f t="shared" si="10"/>
        <v>0</v>
      </c>
      <c r="AN101">
        <f t="shared" si="10"/>
        <v>0</v>
      </c>
      <c r="AO101">
        <f t="shared" si="10"/>
        <v>0.2167871044087617</v>
      </c>
      <c r="AP101">
        <f t="shared" si="9"/>
        <v>225.58770793299999</v>
      </c>
      <c r="AQ101">
        <f t="shared" si="9"/>
        <v>0</v>
      </c>
      <c r="AR101">
        <f t="shared" si="9"/>
        <v>0</v>
      </c>
      <c r="AS101">
        <f t="shared" si="9"/>
        <v>0</v>
      </c>
      <c r="AT101">
        <f t="shared" si="9"/>
        <v>398.59480186577088</v>
      </c>
      <c r="AU101">
        <f t="shared" si="9"/>
        <v>0</v>
      </c>
      <c r="AW101">
        <f t="shared" si="6"/>
        <v>2.3279106408680959E-6</v>
      </c>
    </row>
    <row r="102" spans="1:49" x14ac:dyDescent="0.25">
      <c r="A102" s="146"/>
      <c r="B102" s="1" t="s">
        <v>26</v>
      </c>
      <c r="C102" s="1">
        <v>24</v>
      </c>
      <c r="D102" s="1" t="s">
        <v>63</v>
      </c>
      <c r="E102">
        <f t="shared" si="10"/>
        <v>658.44759485258521</v>
      </c>
      <c r="F102">
        <f t="shared" si="10"/>
        <v>1621.1634422480472</v>
      </c>
      <c r="G102">
        <f t="shared" si="10"/>
        <v>551.09394280734682</v>
      </c>
      <c r="H102">
        <f t="shared" si="10"/>
        <v>52.864550509526744</v>
      </c>
      <c r="I102">
        <f t="shared" si="10"/>
        <v>418.95416245555157</v>
      </c>
      <c r="J102">
        <f t="shared" si="10"/>
        <v>568.81954787648772</v>
      </c>
      <c r="K102">
        <f t="shared" si="10"/>
        <v>3.7937424451843866</v>
      </c>
      <c r="L102">
        <f t="shared" si="10"/>
        <v>1282.0539669515294</v>
      </c>
      <c r="M102">
        <f t="shared" si="10"/>
        <v>1306.616922070798</v>
      </c>
      <c r="N102">
        <f t="shared" si="10"/>
        <v>1084.1998168062714</v>
      </c>
      <c r="O102">
        <f t="shared" si="10"/>
        <v>385.96814619358167</v>
      </c>
      <c r="P102">
        <f t="shared" si="10"/>
        <v>1747.54709797447</v>
      </c>
      <c r="Q102">
        <f t="shared" si="10"/>
        <v>1132.1522487840857</v>
      </c>
      <c r="R102">
        <f t="shared" si="10"/>
        <v>146.7263750120141</v>
      </c>
      <c r="S102">
        <f t="shared" si="10"/>
        <v>0</v>
      </c>
      <c r="T102">
        <f t="shared" si="10"/>
        <v>443.51731809810553</v>
      </c>
      <c r="U102">
        <f t="shared" si="10"/>
        <v>0</v>
      </c>
      <c r="V102">
        <f t="shared" si="10"/>
        <v>6.1962532062884712</v>
      </c>
      <c r="W102">
        <f t="shared" si="10"/>
        <v>7313.9863688185569</v>
      </c>
      <c r="X102">
        <f t="shared" si="10"/>
        <v>3700.5415584280968</v>
      </c>
      <c r="Y102">
        <f t="shared" si="10"/>
        <v>7.5118557183804352E-4</v>
      </c>
      <c r="Z102">
        <f t="shared" si="10"/>
        <v>481.87172359063004</v>
      </c>
      <c r="AA102">
        <f t="shared" si="10"/>
        <v>19.890318706014146</v>
      </c>
      <c r="AB102">
        <f t="shared" si="10"/>
        <v>10265.087075334901</v>
      </c>
      <c r="AC102">
        <f t="shared" si="10"/>
        <v>6.9159833211094755E-4</v>
      </c>
      <c r="AD102">
        <f t="shared" si="10"/>
        <v>2.3605437017374851E-3</v>
      </c>
      <c r="AE102">
        <f t="shared" si="10"/>
        <v>5.7886301081270138E-3</v>
      </c>
      <c r="AF102">
        <f t="shared" si="10"/>
        <v>9.6177191311691578E-4</v>
      </c>
      <c r="AG102">
        <f t="shared" si="10"/>
        <v>3.9781903796895528E-6</v>
      </c>
      <c r="AH102">
        <f t="shared" si="10"/>
        <v>5.5388579358007582E-2</v>
      </c>
      <c r="AI102">
        <f t="shared" si="10"/>
        <v>2.5127999194553192E-3</v>
      </c>
      <c r="AJ102">
        <f t="shared" si="10"/>
        <v>0.15588384025911919</v>
      </c>
      <c r="AK102">
        <f t="shared" si="10"/>
        <v>0</v>
      </c>
      <c r="AL102">
        <f t="shared" si="10"/>
        <v>1.4837566597524869E-3</v>
      </c>
      <c r="AM102">
        <f t="shared" si="10"/>
        <v>318.71936315616279</v>
      </c>
      <c r="AN102">
        <f t="shared" si="10"/>
        <v>0</v>
      </c>
      <c r="AO102">
        <f t="shared" si="10"/>
        <v>2.2731152447673648E-3</v>
      </c>
      <c r="AP102">
        <f t="shared" si="9"/>
        <v>23241.31419278809</v>
      </c>
      <c r="AQ102">
        <f t="shared" si="9"/>
        <v>0</v>
      </c>
      <c r="AR102">
        <f t="shared" si="9"/>
        <v>0</v>
      </c>
      <c r="AS102">
        <f t="shared" si="9"/>
        <v>1373.3839158690671</v>
      </c>
      <c r="AT102">
        <f t="shared" si="9"/>
        <v>58121.200463580048</v>
      </c>
      <c r="AU102">
        <f t="shared" si="9"/>
        <v>3.9372812025935491</v>
      </c>
      <c r="AW102">
        <f t="shared" si="6"/>
        <v>3.2797188711658584E-2</v>
      </c>
    </row>
    <row r="103" spans="1:49" x14ac:dyDescent="0.25">
      <c r="A103" s="146"/>
      <c r="B103" s="1" t="s">
        <v>27</v>
      </c>
      <c r="C103" s="1">
        <v>25</v>
      </c>
      <c r="D103" s="1" t="s">
        <v>64</v>
      </c>
      <c r="E103">
        <f t="shared" si="10"/>
        <v>4.1426645764677827</v>
      </c>
      <c r="F103">
        <f t="shared" si="10"/>
        <v>6.7949115788160981</v>
      </c>
      <c r="G103">
        <f t="shared" si="10"/>
        <v>2.0933079554418264</v>
      </c>
      <c r="H103">
        <f t="shared" si="10"/>
        <v>0.2557502062732635</v>
      </c>
      <c r="I103">
        <f t="shared" si="10"/>
        <v>1.8971332694625558</v>
      </c>
      <c r="J103">
        <f t="shared" si="10"/>
        <v>2.9842366338962014</v>
      </c>
      <c r="K103">
        <f t="shared" si="10"/>
        <v>1.7167936212401674E-2</v>
      </c>
      <c r="L103">
        <f t="shared" si="10"/>
        <v>3.3281204693779962</v>
      </c>
      <c r="M103">
        <f t="shared" si="10"/>
        <v>5.7990086470161586</v>
      </c>
      <c r="N103">
        <f t="shared" si="10"/>
        <v>4.6966215614203781</v>
      </c>
      <c r="O103">
        <f t="shared" si="10"/>
        <v>3.5777960792795831</v>
      </c>
      <c r="P103">
        <f t="shared" si="10"/>
        <v>6.9356811536505312</v>
      </c>
      <c r="Q103">
        <f t="shared" si="10"/>
        <v>3.3947047083594355</v>
      </c>
      <c r="R103">
        <f t="shared" si="10"/>
        <v>0.71218638685709812</v>
      </c>
      <c r="S103">
        <f t="shared" si="10"/>
        <v>0</v>
      </c>
      <c r="T103">
        <f t="shared" si="10"/>
        <v>2.1226754287667671</v>
      </c>
      <c r="U103">
        <f t="shared" si="10"/>
        <v>0</v>
      </c>
      <c r="V103">
        <f t="shared" si="10"/>
        <v>0</v>
      </c>
      <c r="W103">
        <f t="shared" si="10"/>
        <v>21.878496152836501</v>
      </c>
      <c r="X103">
        <f t="shared" si="10"/>
        <v>8.6358393508171165</v>
      </c>
      <c r="Y103">
        <f t="shared" si="10"/>
        <v>0</v>
      </c>
      <c r="Z103">
        <f t="shared" si="10"/>
        <v>4.7495157610427308</v>
      </c>
      <c r="AA103">
        <f t="shared" si="10"/>
        <v>5.1641055607050346E-2</v>
      </c>
      <c r="AB103">
        <f t="shared" si="10"/>
        <v>63.210517774376598</v>
      </c>
      <c r="AC103">
        <f t="shared" si="10"/>
        <v>1.491688410757625E-6</v>
      </c>
      <c r="AD103">
        <f t="shared" si="10"/>
        <v>5.0906859914337714E-6</v>
      </c>
      <c r="AE103">
        <f t="shared" si="10"/>
        <v>1.246109450202657E-5</v>
      </c>
      <c r="AF103">
        <f t="shared" si="10"/>
        <v>2.0956469607677401E-6</v>
      </c>
      <c r="AG103">
        <f t="shared" si="10"/>
        <v>0</v>
      </c>
      <c r="AH103">
        <f t="shared" si="10"/>
        <v>1.1885034764811931E-4</v>
      </c>
      <c r="AI103">
        <f t="shared" si="10"/>
        <v>5.3017474252012482E-6</v>
      </c>
      <c r="AJ103">
        <f t="shared" si="10"/>
        <v>2.7204902607895969E-4</v>
      </c>
      <c r="AK103">
        <f t="shared" si="10"/>
        <v>0</v>
      </c>
      <c r="AL103">
        <f t="shared" si="10"/>
        <v>3.2169949298410902E-6</v>
      </c>
      <c r="AM103">
        <f t="shared" si="10"/>
        <v>0.94990993074598795</v>
      </c>
      <c r="AN103">
        <f t="shared" si="10"/>
        <v>0</v>
      </c>
      <c r="AO103">
        <f t="shared" si="10"/>
        <v>4.9380986164904434E-6</v>
      </c>
      <c r="AP103">
        <f t="shared" si="9"/>
        <v>157.9973749829895</v>
      </c>
      <c r="AQ103">
        <f t="shared" si="9"/>
        <v>0</v>
      </c>
      <c r="AR103">
        <f t="shared" si="9"/>
        <v>0</v>
      </c>
      <c r="AS103">
        <f t="shared" si="9"/>
        <v>55.64278991338022</v>
      </c>
      <c r="AT103">
        <f t="shared" si="9"/>
        <v>354.60249158550818</v>
      </c>
      <c r="AU103">
        <f t="shared" si="9"/>
        <v>7.2659854229161924</v>
      </c>
      <c r="AW103">
        <f t="shared" si="6"/>
        <v>8.5325854944787857E-5</v>
      </c>
    </row>
    <row r="104" spans="1:49" x14ac:dyDescent="0.25">
      <c r="A104" s="146"/>
      <c r="B104" s="1" t="s">
        <v>28</v>
      </c>
      <c r="C104" s="1">
        <v>26</v>
      </c>
      <c r="D104" s="1" t="s">
        <v>65</v>
      </c>
      <c r="E104">
        <f t="shared" si="10"/>
        <v>23.016529724602876</v>
      </c>
      <c r="F104">
        <f t="shared" si="10"/>
        <v>52.442649495293743</v>
      </c>
      <c r="G104">
        <f t="shared" ref="E104:AO109" si="11">G30+G67</f>
        <v>18.314086622217577</v>
      </c>
      <c r="H104">
        <f t="shared" si="11"/>
        <v>2.2442971578781843</v>
      </c>
      <c r="I104">
        <f t="shared" si="11"/>
        <v>16.615474095869388</v>
      </c>
      <c r="J104">
        <f t="shared" si="11"/>
        <v>26.402514513707832</v>
      </c>
      <c r="K104">
        <f t="shared" si="11"/>
        <v>0.16051638893202189</v>
      </c>
      <c r="L104">
        <f t="shared" si="11"/>
        <v>75.616914058426772</v>
      </c>
      <c r="M104">
        <f t="shared" si="11"/>
        <v>65.784319860991602</v>
      </c>
      <c r="N104">
        <f t="shared" si="11"/>
        <v>41.145461556986206</v>
      </c>
      <c r="O104">
        <f t="shared" si="11"/>
        <v>12.6377178067829</v>
      </c>
      <c r="P104">
        <f t="shared" si="11"/>
        <v>60.741721791945544</v>
      </c>
      <c r="Q104">
        <f t="shared" si="11"/>
        <v>66.523838672213998</v>
      </c>
      <c r="R104">
        <f t="shared" si="11"/>
        <v>6.2465570034973164</v>
      </c>
      <c r="S104">
        <f t="shared" si="11"/>
        <v>0</v>
      </c>
      <c r="T104">
        <f t="shared" si="11"/>
        <v>18.603014100005456</v>
      </c>
      <c r="U104">
        <f t="shared" si="11"/>
        <v>0</v>
      </c>
      <c r="V104">
        <f t="shared" si="11"/>
        <v>0</v>
      </c>
      <c r="W104">
        <f t="shared" si="11"/>
        <v>249.13819667188713</v>
      </c>
      <c r="X104">
        <f t="shared" si="11"/>
        <v>121.79884332955147</v>
      </c>
      <c r="Y104">
        <f t="shared" si="11"/>
        <v>0</v>
      </c>
      <c r="Z104">
        <f t="shared" si="11"/>
        <v>5.949464036966031</v>
      </c>
      <c r="AA104">
        <f t="shared" si="11"/>
        <v>1.173475959315603</v>
      </c>
      <c r="AB104">
        <f t="shared" si="11"/>
        <v>403.25989274039938</v>
      </c>
      <c r="AC104">
        <f t="shared" si="11"/>
        <v>2.6969961496385201E-5</v>
      </c>
      <c r="AD104">
        <f t="shared" si="11"/>
        <v>9.2053835355670238E-5</v>
      </c>
      <c r="AE104">
        <f t="shared" si="11"/>
        <v>2.25761965822259E-4</v>
      </c>
      <c r="AF104">
        <f t="shared" si="11"/>
        <v>3.7483678706261223E-5</v>
      </c>
      <c r="AG104">
        <f t="shared" si="11"/>
        <v>0</v>
      </c>
      <c r="AH104">
        <f t="shared" si="11"/>
        <v>2.1669654012981764E-3</v>
      </c>
      <c r="AI104">
        <f t="shared" si="11"/>
        <v>9.8030830763250464E-5</v>
      </c>
      <c r="AJ104">
        <f t="shared" si="11"/>
        <v>5.7215273277970271E-3</v>
      </c>
      <c r="AK104">
        <f t="shared" si="11"/>
        <v>0</v>
      </c>
      <c r="AL104">
        <f t="shared" si="11"/>
        <v>5.7843988501422503E-5</v>
      </c>
      <c r="AM104">
        <f t="shared" si="11"/>
        <v>9.1745647269934167</v>
      </c>
      <c r="AN104">
        <f t="shared" si="11"/>
        <v>0</v>
      </c>
      <c r="AO104">
        <f t="shared" si="11"/>
        <v>8.8606921792123194E-5</v>
      </c>
      <c r="AP104">
        <f t="shared" si="9"/>
        <v>954.046030822229</v>
      </c>
      <c r="AQ104">
        <f t="shared" si="9"/>
        <v>0</v>
      </c>
      <c r="AR104">
        <f t="shared" si="9"/>
        <v>0</v>
      </c>
      <c r="AS104">
        <f t="shared" si="9"/>
        <v>222.00291020112419</v>
      </c>
      <c r="AT104">
        <f t="shared" si="9"/>
        <v>2378.9653258736412</v>
      </c>
      <c r="AU104">
        <f t="shared" si="9"/>
        <v>74.082180708088245</v>
      </c>
      <c r="AW104">
        <f t="shared" si="6"/>
        <v>1.932800181782523E-3</v>
      </c>
    </row>
    <row r="105" spans="1:49" x14ac:dyDescent="0.25">
      <c r="A105" s="146"/>
      <c r="B105" s="1" t="s">
        <v>29</v>
      </c>
      <c r="C105" s="1">
        <v>27</v>
      </c>
      <c r="D105" s="1" t="s">
        <v>66</v>
      </c>
      <c r="E105">
        <f t="shared" si="11"/>
        <v>11.186223921682759</v>
      </c>
      <c r="F105">
        <f t="shared" si="11"/>
        <v>25.504886520856072</v>
      </c>
      <c r="G105">
        <f t="shared" si="11"/>
        <v>8.9107242738184151</v>
      </c>
      <c r="H105">
        <f t="shared" si="11"/>
        <v>1.0878929418479377</v>
      </c>
      <c r="I105">
        <f t="shared" si="11"/>
        <v>8.0736280150156912</v>
      </c>
      <c r="J105">
        <f t="shared" si="11"/>
        <v>12.732429439066756</v>
      </c>
      <c r="K105">
        <f t="shared" si="11"/>
        <v>7.2908572229447702E-2</v>
      </c>
      <c r="L105">
        <f t="shared" si="11"/>
        <v>14.165691071554429</v>
      </c>
      <c r="M105">
        <f t="shared" si="11"/>
        <v>24.681976343529197</v>
      </c>
      <c r="N105">
        <f t="shared" si="11"/>
        <v>19.986090980327315</v>
      </c>
      <c r="O105">
        <f t="shared" si="11"/>
        <v>14.615433860875772</v>
      </c>
      <c r="P105">
        <f t="shared" si="11"/>
        <v>29.529068906185849</v>
      </c>
      <c r="Q105">
        <f t="shared" si="11"/>
        <v>62.42201103276193</v>
      </c>
      <c r="R105">
        <f t="shared" si="11"/>
        <v>3.0310070037969123</v>
      </c>
      <c r="S105">
        <f t="shared" si="11"/>
        <v>0</v>
      </c>
      <c r="T105">
        <f t="shared" si="11"/>
        <v>9.0347409209522063</v>
      </c>
      <c r="U105">
        <f t="shared" si="11"/>
        <v>0</v>
      </c>
      <c r="V105">
        <f t="shared" si="11"/>
        <v>0</v>
      </c>
      <c r="W105">
        <f t="shared" si="11"/>
        <v>180.03010652348141</v>
      </c>
      <c r="X105">
        <f t="shared" si="11"/>
        <v>32.773479209276871</v>
      </c>
      <c r="Y105">
        <f t="shared" si="11"/>
        <v>0</v>
      </c>
      <c r="Z105">
        <f t="shared" si="11"/>
        <v>2.8631610231413451</v>
      </c>
      <c r="AA105">
        <f t="shared" si="11"/>
        <v>0.21980311454737034</v>
      </c>
      <c r="AB105">
        <f t="shared" si="11"/>
        <v>378.2065350300694</v>
      </c>
      <c r="AC105">
        <f t="shared" si="11"/>
        <v>6.3055286002815449E-6</v>
      </c>
      <c r="AD105">
        <f t="shared" si="11"/>
        <v>2.1519178619476081E-5</v>
      </c>
      <c r="AE105">
        <f t="shared" si="11"/>
        <v>5.2684649840653042E-5</v>
      </c>
      <c r="AF105">
        <f t="shared" si="11"/>
        <v>8.8495455439282061E-6</v>
      </c>
      <c r="AG105">
        <f t="shared" si="11"/>
        <v>0</v>
      </c>
      <c r="AH105">
        <f t="shared" si="11"/>
        <v>5.061761955230499E-4</v>
      </c>
      <c r="AI105">
        <f t="shared" si="11"/>
        <v>2.2427686970145239E-5</v>
      </c>
      <c r="AJ105">
        <f t="shared" si="11"/>
        <v>8.3931694915393047E-3</v>
      </c>
      <c r="AK105">
        <f t="shared" si="11"/>
        <v>0</v>
      </c>
      <c r="AL105">
        <f t="shared" si="11"/>
        <v>1.3591511222137189E-5</v>
      </c>
      <c r="AM105">
        <f t="shared" si="11"/>
        <v>4.2859532362456996</v>
      </c>
      <c r="AN105">
        <f t="shared" si="11"/>
        <v>0</v>
      </c>
      <c r="AO105">
        <f t="shared" si="11"/>
        <v>2.085895132481309E-5</v>
      </c>
      <c r="AP105">
        <f t="shared" si="9"/>
        <v>857.66870826426589</v>
      </c>
      <c r="AQ105">
        <f t="shared" si="9"/>
        <v>0</v>
      </c>
      <c r="AR105">
        <f t="shared" si="9"/>
        <v>0</v>
      </c>
      <c r="AS105">
        <f t="shared" si="9"/>
        <v>149.3693823535323</v>
      </c>
      <c r="AT105">
        <f t="shared" si="9"/>
        <v>1836.95916661365</v>
      </c>
      <c r="AU105">
        <f t="shared" si="9"/>
        <v>13.50172152815024</v>
      </c>
      <c r="AW105">
        <f t="shared" si="6"/>
        <v>3.6317367608488578E-4</v>
      </c>
    </row>
    <row r="106" spans="1:49" x14ac:dyDescent="0.25">
      <c r="A106" s="146"/>
      <c r="B106" s="1" t="s">
        <v>30</v>
      </c>
      <c r="C106" s="1">
        <v>28</v>
      </c>
      <c r="D106" s="1" t="s">
        <v>67</v>
      </c>
      <c r="E106">
        <f t="shared" si="11"/>
        <v>11.672816519271798</v>
      </c>
      <c r="F106">
        <f t="shared" si="11"/>
        <v>26.595867269986272</v>
      </c>
      <c r="G106">
        <f t="shared" si="11"/>
        <v>9.2713545564768616</v>
      </c>
      <c r="H106">
        <f t="shared" si="11"/>
        <v>1.1535205027863698</v>
      </c>
      <c r="I106">
        <f t="shared" si="11"/>
        <v>8.4566975642064364</v>
      </c>
      <c r="J106">
        <f t="shared" si="11"/>
        <v>13.310621473861969</v>
      </c>
      <c r="K106">
        <f t="shared" si="11"/>
        <v>8.6019077716016079E-2</v>
      </c>
      <c r="L106">
        <f t="shared" si="11"/>
        <v>14.776283996051042</v>
      </c>
      <c r="M106">
        <f t="shared" si="11"/>
        <v>17.000618209115075</v>
      </c>
      <c r="N106">
        <f t="shared" si="11"/>
        <v>20.971009215659006</v>
      </c>
      <c r="O106">
        <f t="shared" si="11"/>
        <v>6.4706146765247752</v>
      </c>
      <c r="P106">
        <f t="shared" si="11"/>
        <v>30.810202895214506</v>
      </c>
      <c r="Q106">
        <f t="shared" si="11"/>
        <v>15.034798876161583</v>
      </c>
      <c r="R106">
        <f t="shared" si="11"/>
        <v>3.1704612550867055</v>
      </c>
      <c r="S106">
        <f t="shared" si="11"/>
        <v>0</v>
      </c>
      <c r="T106">
        <f t="shared" si="11"/>
        <v>9.4279693977411227</v>
      </c>
      <c r="U106">
        <f t="shared" si="11"/>
        <v>0</v>
      </c>
      <c r="V106">
        <f t="shared" si="11"/>
        <v>0</v>
      </c>
      <c r="W106">
        <f t="shared" si="11"/>
        <v>79.039015416985933</v>
      </c>
      <c r="X106">
        <f t="shared" si="11"/>
        <v>34.18055357830778</v>
      </c>
      <c r="Y106">
        <f t="shared" si="11"/>
        <v>0</v>
      </c>
      <c r="Z106">
        <f t="shared" si="11"/>
        <v>3.0174717015088799</v>
      </c>
      <c r="AA106">
        <f t="shared" si="11"/>
        <v>0.22927739323509427</v>
      </c>
      <c r="AB106">
        <f t="shared" si="11"/>
        <v>47.215274818866064</v>
      </c>
      <c r="AC106">
        <f t="shared" si="11"/>
        <v>6.6192901448755654E-6</v>
      </c>
      <c r="AD106">
        <f t="shared" si="11"/>
        <v>2.2589880890402441E-5</v>
      </c>
      <c r="AE106">
        <f t="shared" si="11"/>
        <v>5.5303232138591602E-5</v>
      </c>
      <c r="AF106">
        <f t="shared" si="11"/>
        <v>9.2925184715840438E-6</v>
      </c>
      <c r="AG106">
        <f t="shared" si="11"/>
        <v>0</v>
      </c>
      <c r="AH106">
        <f t="shared" si="11"/>
        <v>5.2758776608372655E-4</v>
      </c>
      <c r="AI106">
        <f t="shared" si="11"/>
        <v>2.353882986514435E-5</v>
      </c>
      <c r="AJ106">
        <f t="shared" si="11"/>
        <v>4.8538031464756375E-3</v>
      </c>
      <c r="AK106">
        <f t="shared" si="11"/>
        <v>0</v>
      </c>
      <c r="AL106">
        <f t="shared" si="11"/>
        <v>1.426988673270359E-5</v>
      </c>
      <c r="AM106">
        <f t="shared" si="11"/>
        <v>4.3097950458339103</v>
      </c>
      <c r="AN106">
        <f t="shared" si="11"/>
        <v>0</v>
      </c>
      <c r="AO106">
        <f t="shared" si="11"/>
        <v>2.190124485351155E-5</v>
      </c>
      <c r="AP106">
        <f t="shared" si="9"/>
        <v>100.85944777422435</v>
      </c>
      <c r="AQ106">
        <f t="shared" si="9"/>
        <v>0</v>
      </c>
      <c r="AR106">
        <f t="shared" si="9"/>
        <v>0</v>
      </c>
      <c r="AS106">
        <f t="shared" si="9"/>
        <v>11.564099161864579</v>
      </c>
      <c r="AT106">
        <f t="shared" si="9"/>
        <v>467.67642612099831</v>
      </c>
      <c r="AU106">
        <f t="shared" si="9"/>
        <v>0.95289916148340881</v>
      </c>
      <c r="AW106">
        <f t="shared" si="6"/>
        <v>3.7908202895107736E-4</v>
      </c>
    </row>
    <row r="107" spans="1:49" x14ac:dyDescent="0.25">
      <c r="A107" s="146"/>
      <c r="B107" s="1" t="s">
        <v>31</v>
      </c>
      <c r="C107" s="1">
        <v>29</v>
      </c>
      <c r="D107" s="1" t="s">
        <v>68</v>
      </c>
      <c r="E107">
        <f t="shared" si="11"/>
        <v>2.0083896676925659</v>
      </c>
      <c r="F107">
        <f t="shared" si="11"/>
        <v>2.5646522119590975</v>
      </c>
      <c r="G107">
        <f t="shared" si="11"/>
        <v>1.5965658068687629</v>
      </c>
      <c r="H107">
        <f t="shared" si="11"/>
        <v>0.20015744652048872</v>
      </c>
      <c r="I107">
        <f t="shared" si="11"/>
        <v>1.4602708493479255</v>
      </c>
      <c r="J107">
        <f t="shared" si="11"/>
        <v>2.2771772448835486</v>
      </c>
      <c r="K107">
        <f t="shared" si="11"/>
        <v>1.4231445871554491E-2</v>
      </c>
      <c r="L107">
        <f t="shared" si="11"/>
        <v>2.66699589835572E-4</v>
      </c>
      <c r="M107">
        <f t="shared" si="11"/>
        <v>2.0220868961054119</v>
      </c>
      <c r="N107">
        <f t="shared" si="11"/>
        <v>3.6236117792981455</v>
      </c>
      <c r="O107">
        <f t="shared" si="11"/>
        <v>1.1190332673553727</v>
      </c>
      <c r="P107">
        <f t="shared" si="11"/>
        <v>5.309677841275815</v>
      </c>
      <c r="Q107">
        <f t="shared" si="11"/>
        <v>1.6225024096061546E-3</v>
      </c>
      <c r="R107">
        <f t="shared" si="11"/>
        <v>0.54627254415154203</v>
      </c>
      <c r="S107">
        <f t="shared" si="11"/>
        <v>0</v>
      </c>
      <c r="T107">
        <f t="shared" si="11"/>
        <v>1.6235270493346652</v>
      </c>
      <c r="U107">
        <f t="shared" si="11"/>
        <v>0</v>
      </c>
      <c r="V107">
        <f t="shared" si="11"/>
        <v>0</v>
      </c>
      <c r="W107">
        <f t="shared" si="11"/>
        <v>8.7552494206837981</v>
      </c>
      <c r="X107">
        <f t="shared" si="11"/>
        <v>1.4392246227671279</v>
      </c>
      <c r="Y107">
        <f t="shared" si="11"/>
        <v>0</v>
      </c>
      <c r="Z107">
        <f t="shared" si="11"/>
        <v>0.51970280909445821</v>
      </c>
      <c r="AA107">
        <f t="shared" si="11"/>
        <v>3.0263408854844488E-6</v>
      </c>
      <c r="AB107">
        <f t="shared" si="11"/>
        <v>1.93508547568445E-3</v>
      </c>
      <c r="AC107">
        <f t="shared" si="11"/>
        <v>0</v>
      </c>
      <c r="AD107">
        <f t="shared" si="11"/>
        <v>0</v>
      </c>
      <c r="AE107">
        <f t="shared" si="11"/>
        <v>0</v>
      </c>
      <c r="AF107">
        <f t="shared" si="11"/>
        <v>0</v>
      </c>
      <c r="AG107">
        <f t="shared" si="11"/>
        <v>0</v>
      </c>
      <c r="AH107">
        <f t="shared" si="11"/>
        <v>0</v>
      </c>
      <c r="AI107">
        <f t="shared" si="11"/>
        <v>0</v>
      </c>
      <c r="AJ107">
        <f t="shared" si="11"/>
        <v>1.085912595044064E-3</v>
      </c>
      <c r="AK107">
        <f t="shared" si="11"/>
        <v>0</v>
      </c>
      <c r="AL107">
        <f t="shared" si="11"/>
        <v>0</v>
      </c>
      <c r="AM107">
        <f t="shared" si="11"/>
        <v>0.68123592930566512</v>
      </c>
      <c r="AN107">
        <f t="shared" si="11"/>
        <v>0</v>
      </c>
      <c r="AO107">
        <f t="shared" si="11"/>
        <v>0</v>
      </c>
      <c r="AP107">
        <f t="shared" si="9"/>
        <v>3.9395708979480578E-3</v>
      </c>
      <c r="AQ107">
        <f t="shared" si="9"/>
        <v>0</v>
      </c>
      <c r="AR107">
        <f t="shared" si="9"/>
        <v>0</v>
      </c>
      <c r="AS107">
        <f t="shared" si="9"/>
        <v>4.585592259332813E-2</v>
      </c>
      <c r="AT107">
        <f t="shared" si="9"/>
        <v>35.804999903071959</v>
      </c>
      <c r="AU107">
        <f t="shared" si="9"/>
        <v>1.077564934631392E-2</v>
      </c>
      <c r="AW107">
        <f t="shared" si="6"/>
        <v>3.6979372377571657E-7</v>
      </c>
    </row>
    <row r="108" spans="1:49" x14ac:dyDescent="0.25">
      <c r="A108" s="146"/>
      <c r="B108" s="1" t="s">
        <v>32</v>
      </c>
      <c r="C108" s="1">
        <v>30</v>
      </c>
      <c r="D108" s="1" t="s">
        <v>69</v>
      </c>
      <c r="E108">
        <f t="shared" si="11"/>
        <v>39.420337072592304</v>
      </c>
      <c r="F108">
        <f t="shared" si="11"/>
        <v>122.0425963333505</v>
      </c>
      <c r="G108">
        <f t="shared" si="11"/>
        <v>31.360058831954809</v>
      </c>
      <c r="H108">
        <f t="shared" si="11"/>
        <v>3.8486321283357992</v>
      </c>
      <c r="I108">
        <f t="shared" si="11"/>
        <v>28.549066427166061</v>
      </c>
      <c r="J108">
        <f t="shared" si="11"/>
        <v>45.16577817043008</v>
      </c>
      <c r="K108">
        <f t="shared" si="11"/>
        <v>0.28820593691538599</v>
      </c>
      <c r="L108">
        <f t="shared" si="11"/>
        <v>113.76313113219832</v>
      </c>
      <c r="M108">
        <f t="shared" si="11"/>
        <v>103.10505217218066</v>
      </c>
      <c r="N108">
        <f t="shared" si="11"/>
        <v>70.581742142181412</v>
      </c>
      <c r="O108">
        <f t="shared" si="11"/>
        <v>21.844265630088753</v>
      </c>
      <c r="P108">
        <f t="shared" si="11"/>
        <v>104.43685132022662</v>
      </c>
      <c r="Q108">
        <f t="shared" si="11"/>
        <v>100.07380525173097</v>
      </c>
      <c r="R108">
        <f t="shared" si="11"/>
        <v>10.68423703118469</v>
      </c>
      <c r="S108">
        <f t="shared" si="11"/>
        <v>0</v>
      </c>
      <c r="T108">
        <f t="shared" si="11"/>
        <v>31.812964133121639</v>
      </c>
      <c r="U108">
        <f t="shared" si="11"/>
        <v>0</v>
      </c>
      <c r="V108">
        <f t="shared" si="11"/>
        <v>0</v>
      </c>
      <c r="W108">
        <f t="shared" si="11"/>
        <v>419.5318106697319</v>
      </c>
      <c r="X108">
        <f t="shared" si="11"/>
        <v>212.12945935149634</v>
      </c>
      <c r="Y108">
        <f t="shared" si="11"/>
        <v>3.1684021207737181E-4</v>
      </c>
      <c r="Z108">
        <f t="shared" si="11"/>
        <v>42.672659186574066</v>
      </c>
      <c r="AA108">
        <f t="shared" si="11"/>
        <v>1.7654617013955447</v>
      </c>
      <c r="AB108">
        <f t="shared" si="11"/>
        <v>604.9088253635166</v>
      </c>
      <c r="AC108">
        <f t="shared" si="11"/>
        <v>1.2594675275570368E-4</v>
      </c>
      <c r="AD108">
        <f t="shared" si="11"/>
        <v>4.780976875487248E-4</v>
      </c>
      <c r="AE108">
        <f t="shared" si="11"/>
        <v>2.1188088521097862E-3</v>
      </c>
      <c r="AF108">
        <f t="shared" si="11"/>
        <v>7.2431295190291141E-5</v>
      </c>
      <c r="AG108">
        <f t="shared" si="11"/>
        <v>0</v>
      </c>
      <c r="AH108">
        <f t="shared" si="11"/>
        <v>3.3418099717950158E-3</v>
      </c>
      <c r="AI108">
        <f t="shared" si="11"/>
        <v>2.0794469288531829E-4</v>
      </c>
      <c r="AJ108">
        <f t="shared" si="11"/>
        <v>0.11784503348303452</v>
      </c>
      <c r="AK108">
        <f t="shared" si="11"/>
        <v>0</v>
      </c>
      <c r="AL108">
        <f t="shared" si="11"/>
        <v>5.3849872885318787E-4</v>
      </c>
      <c r="AM108">
        <f t="shared" si="11"/>
        <v>15.341328013765754</v>
      </c>
      <c r="AN108">
        <f t="shared" si="11"/>
        <v>0</v>
      </c>
      <c r="AO108">
        <f t="shared" si="11"/>
        <v>1.4954912899870904E-2</v>
      </c>
      <c r="AP108">
        <f t="shared" si="9"/>
        <v>1331.693236132603</v>
      </c>
      <c r="AQ108">
        <f t="shared" si="9"/>
        <v>0</v>
      </c>
      <c r="AR108">
        <f t="shared" si="9"/>
        <v>0</v>
      </c>
      <c r="AS108">
        <f t="shared" si="9"/>
        <v>182.9443907233323</v>
      </c>
      <c r="AT108">
        <f t="shared" si="9"/>
        <v>3633.3902057488731</v>
      </c>
      <c r="AU108">
        <f t="shared" si="9"/>
        <v>4.7136894317765847</v>
      </c>
      <c r="AW108">
        <f t="shared" si="6"/>
        <v>2.9090250714275323E-3</v>
      </c>
    </row>
    <row r="109" spans="1:49" x14ac:dyDescent="0.25">
      <c r="A109" s="146"/>
      <c r="B109" s="1" t="s">
        <v>33</v>
      </c>
      <c r="C109" s="1">
        <v>31</v>
      </c>
      <c r="D109" s="1" t="s">
        <v>70</v>
      </c>
      <c r="E109">
        <f t="shared" si="11"/>
        <v>6.7883530873781339</v>
      </c>
      <c r="F109">
        <f t="shared" si="11"/>
        <v>15.566717138091203</v>
      </c>
      <c r="G109">
        <f t="shared" si="11"/>
        <v>5.437060701181176</v>
      </c>
      <c r="H109">
        <f t="shared" si="11"/>
        <v>0.66639531554380649</v>
      </c>
      <c r="I109">
        <f t="shared" si="11"/>
        <v>4.93307041609315</v>
      </c>
      <c r="J109">
        <f t="shared" si="11"/>
        <v>7.7659516224355691</v>
      </c>
      <c r="K109">
        <f t="shared" si="11"/>
        <v>4.2085507261124394E-2</v>
      </c>
      <c r="L109">
        <f t="shared" si="11"/>
        <v>8.6479811969489031</v>
      </c>
      <c r="M109">
        <f t="shared" si="11"/>
        <v>15.070430041078616</v>
      </c>
      <c r="N109">
        <f t="shared" si="11"/>
        <v>12.216118733508917</v>
      </c>
      <c r="O109">
        <f t="shared" si="11"/>
        <v>4.1359540458449189</v>
      </c>
      <c r="P109">
        <f t="shared" si="11"/>
        <v>17.989303683452743</v>
      </c>
      <c r="Q109">
        <f t="shared" si="11"/>
        <v>8.8173302938561591</v>
      </c>
      <c r="R109">
        <f t="shared" si="11"/>
        <v>1.8514532342629215</v>
      </c>
      <c r="S109">
        <f t="shared" si="11"/>
        <v>0</v>
      </c>
      <c r="T109">
        <f t="shared" si="11"/>
        <v>5.5160558666405946</v>
      </c>
      <c r="U109">
        <f t="shared" si="11"/>
        <v>0</v>
      </c>
      <c r="V109">
        <f t="shared" si="11"/>
        <v>0</v>
      </c>
      <c r="W109">
        <f t="shared" si="11"/>
        <v>70.962234925924122</v>
      </c>
      <c r="X109">
        <f t="shared" si="11"/>
        <v>20.005169576239428</v>
      </c>
      <c r="Y109">
        <f t="shared" si="11"/>
        <v>0</v>
      </c>
      <c r="Z109">
        <f t="shared" si="11"/>
        <v>1.75149690093456</v>
      </c>
      <c r="AA109">
        <f t="shared" si="11"/>
        <v>0.13418710949013923</v>
      </c>
      <c r="AB109">
        <f t="shared" si="11"/>
        <v>101.64191816060404</v>
      </c>
      <c r="AC109">
        <f t="shared" si="11"/>
        <v>3.6127901342707892E-6</v>
      </c>
      <c r="AD109">
        <f t="shared" si="11"/>
        <v>1.2329439672265609E-5</v>
      </c>
      <c r="AE109">
        <f t="shared" si="11"/>
        <v>3.2324719178778641E-5</v>
      </c>
      <c r="AF109">
        <f t="shared" si="11"/>
        <v>5.0734759619592023E-6</v>
      </c>
      <c r="AG109">
        <f t="shared" si="11"/>
        <v>0</v>
      </c>
      <c r="AH109">
        <f t="shared" si="11"/>
        <v>3.0834074586352209E-4</v>
      </c>
      <c r="AI109">
        <f t="shared" si="11"/>
        <v>1.2844382178167489E-5</v>
      </c>
      <c r="AJ109">
        <f t="shared" si="11"/>
        <v>1.0041213777668965E-3</v>
      </c>
      <c r="AK109">
        <f t="shared" si="11"/>
        <v>0</v>
      </c>
      <c r="AL109">
        <f t="shared" si="11"/>
        <v>7.789760501827924E-6</v>
      </c>
      <c r="AM109">
        <f t="shared" si="11"/>
        <v>2.5175115266369081</v>
      </c>
      <c r="AN109">
        <f t="shared" si="11"/>
        <v>0</v>
      </c>
      <c r="AO109">
        <f t="shared" si="11"/>
        <v>1.195637284632406E-5</v>
      </c>
      <c r="AP109">
        <f t="shared" si="9"/>
        <v>241.71046694326134</v>
      </c>
      <c r="AQ109">
        <f t="shared" si="9"/>
        <v>0</v>
      </c>
      <c r="AR109">
        <f t="shared" si="9"/>
        <v>0</v>
      </c>
      <c r="AS109">
        <f t="shared" si="9"/>
        <v>52.669299943276521</v>
      </c>
      <c r="AT109">
        <f t="shared" si="9"/>
        <v>605.41621054505197</v>
      </c>
      <c r="AU109">
        <f t="shared" si="9"/>
        <v>1.4217338179571799</v>
      </c>
      <c r="AW109">
        <f t="shared" si="6"/>
        <v>2.2165125429091158E-4</v>
      </c>
    </row>
    <row r="110" spans="1:49" x14ac:dyDescent="0.25">
      <c r="A110" s="146"/>
      <c r="B110" s="1" t="s">
        <v>34</v>
      </c>
      <c r="C110" s="1">
        <v>32</v>
      </c>
      <c r="D110" s="1" t="s">
        <v>71</v>
      </c>
      <c r="E110">
        <f t="shared" ref="E110:AO115" si="12">E36+E73</f>
        <v>213.73838628056282</v>
      </c>
      <c r="F110">
        <f t="shared" si="12"/>
        <v>699.45329995667009</v>
      </c>
      <c r="G110">
        <f t="shared" si="12"/>
        <v>94.005309774660432</v>
      </c>
      <c r="H110">
        <f t="shared" si="12"/>
        <v>86.111046918697497</v>
      </c>
      <c r="I110">
        <f t="shared" si="12"/>
        <v>391.75013828659212</v>
      </c>
      <c r="J110">
        <f t="shared" si="12"/>
        <v>205.17947580706775</v>
      </c>
      <c r="K110">
        <f t="shared" si="12"/>
        <v>125.31327989762647</v>
      </c>
      <c r="L110">
        <f t="shared" si="12"/>
        <v>1009.8918746946357</v>
      </c>
      <c r="M110">
        <f t="shared" si="12"/>
        <v>645.61274311001625</v>
      </c>
      <c r="N110">
        <f t="shared" si="12"/>
        <v>345.36353276722895</v>
      </c>
      <c r="O110">
        <f t="shared" si="12"/>
        <v>136.46528108638114</v>
      </c>
      <c r="P110">
        <f t="shared" si="12"/>
        <v>851.11592576325666</v>
      </c>
      <c r="Q110">
        <f t="shared" si="12"/>
        <v>557.96186690745446</v>
      </c>
      <c r="R110">
        <f t="shared" si="12"/>
        <v>31.50867156592869</v>
      </c>
      <c r="S110">
        <f t="shared" si="12"/>
        <v>0</v>
      </c>
      <c r="T110">
        <f t="shared" si="12"/>
        <v>128.25773705465437</v>
      </c>
      <c r="U110">
        <f t="shared" si="12"/>
        <v>7.3977367201862174</v>
      </c>
      <c r="V110">
        <f t="shared" si="12"/>
        <v>11.754761989191675</v>
      </c>
      <c r="W110">
        <f t="shared" si="12"/>
        <v>1976.4983707667623</v>
      </c>
      <c r="X110">
        <f t="shared" si="12"/>
        <v>1006.6303311605348</v>
      </c>
      <c r="Y110">
        <f t="shared" si="12"/>
        <v>1.5543753566874101</v>
      </c>
      <c r="Z110">
        <f t="shared" si="12"/>
        <v>1448.488114937915</v>
      </c>
      <c r="AA110">
        <f t="shared" si="12"/>
        <v>15.676392334848124</v>
      </c>
      <c r="AB110">
        <f t="shared" si="12"/>
        <v>13342.934707066368</v>
      </c>
      <c r="AC110">
        <f t="shared" si="12"/>
        <v>259.97072303021247</v>
      </c>
      <c r="AD110">
        <f t="shared" si="12"/>
        <v>2068.8211270445431</v>
      </c>
      <c r="AE110">
        <f t="shared" si="12"/>
        <v>985.02482865175205</v>
      </c>
      <c r="AF110">
        <f t="shared" si="12"/>
        <v>149.84909654832521</v>
      </c>
      <c r="AG110">
        <f t="shared" si="12"/>
        <v>0.24580782153897765</v>
      </c>
      <c r="AH110">
        <f t="shared" si="12"/>
        <v>967.20544123088564</v>
      </c>
      <c r="AI110">
        <f t="shared" si="12"/>
        <v>454.53562701328099</v>
      </c>
      <c r="AJ110">
        <f t="shared" si="12"/>
        <v>1781.5263725679974</v>
      </c>
      <c r="AK110">
        <f t="shared" si="12"/>
        <v>0</v>
      </c>
      <c r="AL110">
        <f t="shared" si="12"/>
        <v>10.924102094289358</v>
      </c>
      <c r="AM110">
        <f t="shared" si="12"/>
        <v>125.45537461042197</v>
      </c>
      <c r="AN110">
        <f t="shared" si="12"/>
        <v>0</v>
      </c>
      <c r="AO110">
        <f t="shared" si="12"/>
        <v>8099.3723373941566</v>
      </c>
      <c r="AP110">
        <f t="shared" si="9"/>
        <v>8910.4243788099993</v>
      </c>
      <c r="AQ110">
        <f t="shared" si="9"/>
        <v>0</v>
      </c>
      <c r="AR110">
        <f t="shared" si="9"/>
        <v>0</v>
      </c>
      <c r="AS110">
        <f t="shared" si="9"/>
        <v>0</v>
      </c>
      <c r="AT110">
        <f t="shared" si="9"/>
        <v>39933.711625131276</v>
      </c>
      <c r="AU110">
        <f t="shared" si="9"/>
        <v>7212.3069518900566</v>
      </c>
      <c r="AW110">
        <f t="shared" si="6"/>
        <v>2.8954857880547958E-2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ref="AP111:AU115" si="13">AP37+AP74</f>
        <v>0</v>
      </c>
      <c r="AQ111">
        <f t="shared" si="13"/>
        <v>0</v>
      </c>
      <c r="AR111">
        <f t="shared" si="13"/>
        <v>0</v>
      </c>
      <c r="AS111">
        <f t="shared" si="13"/>
        <v>0</v>
      </c>
      <c r="AT111">
        <f t="shared" si="13"/>
        <v>0</v>
      </c>
      <c r="AU111">
        <f t="shared" si="13"/>
        <v>0</v>
      </c>
      <c r="AW111">
        <f t="shared" si="6"/>
        <v>0</v>
      </c>
    </row>
    <row r="112" spans="1:49" x14ac:dyDescent="0.25">
      <c r="A112" s="146"/>
      <c r="B112" s="1" t="s">
        <v>36</v>
      </c>
      <c r="C112" s="1">
        <v>34</v>
      </c>
      <c r="D112" s="1" t="s">
        <v>73</v>
      </c>
      <c r="E112">
        <f t="shared" si="12"/>
        <v>2.0065961559943051</v>
      </c>
      <c r="F112">
        <f t="shared" si="12"/>
        <v>3.59599751999622</v>
      </c>
      <c r="G112">
        <f t="shared" si="12"/>
        <v>0</v>
      </c>
      <c r="H112">
        <f t="shared" si="12"/>
        <v>0</v>
      </c>
      <c r="I112">
        <f t="shared" si="12"/>
        <v>0</v>
      </c>
      <c r="J112">
        <f t="shared" si="12"/>
        <v>1.416419587180124E-2</v>
      </c>
      <c r="K112">
        <f t="shared" si="12"/>
        <v>0</v>
      </c>
      <c r="L112">
        <f t="shared" si="12"/>
        <v>1.211140256375671E-3</v>
      </c>
      <c r="M112">
        <f t="shared" si="12"/>
        <v>1.405676736528694E-5</v>
      </c>
      <c r="N112">
        <f t="shared" si="12"/>
        <v>0</v>
      </c>
      <c r="O112">
        <f t="shared" si="12"/>
        <v>0</v>
      </c>
      <c r="P112">
        <f t="shared" si="12"/>
        <v>5.0148711001124866E-3</v>
      </c>
      <c r="Q112">
        <f t="shared" si="12"/>
        <v>4.1666175098590526E-3</v>
      </c>
      <c r="R112">
        <f t="shared" si="12"/>
        <v>0</v>
      </c>
      <c r="S112">
        <f t="shared" si="12"/>
        <v>0</v>
      </c>
      <c r="T112">
        <f t="shared" si="12"/>
        <v>0.984924816181042</v>
      </c>
      <c r="U112">
        <f t="shared" si="12"/>
        <v>0</v>
      </c>
      <c r="V112">
        <f t="shared" si="12"/>
        <v>0</v>
      </c>
      <c r="W112">
        <f t="shared" si="12"/>
        <v>9.4158247683223824</v>
      </c>
      <c r="X112">
        <f t="shared" si="12"/>
        <v>3.7584446025614948</v>
      </c>
      <c r="Y112">
        <f t="shared" si="12"/>
        <v>0</v>
      </c>
      <c r="Z112">
        <f t="shared" si="12"/>
        <v>1.6739264411536349E-6</v>
      </c>
      <c r="AA112">
        <f t="shared" si="12"/>
        <v>0</v>
      </c>
      <c r="AB112">
        <f t="shared" si="12"/>
        <v>15.496837552388291</v>
      </c>
      <c r="AC112">
        <f t="shared" si="12"/>
        <v>0</v>
      </c>
      <c r="AD112">
        <f t="shared" si="12"/>
        <v>2.4870078143872032E-6</v>
      </c>
      <c r="AE112">
        <f t="shared" si="12"/>
        <v>6.0876875669866343E-6</v>
      </c>
      <c r="AF112">
        <f t="shared" si="12"/>
        <v>1.0238716732130721E-6</v>
      </c>
      <c r="AG112">
        <f t="shared" si="12"/>
        <v>0</v>
      </c>
      <c r="AH112">
        <f t="shared" si="12"/>
        <v>5.8061517193774012E-5</v>
      </c>
      <c r="AI112">
        <f t="shared" si="12"/>
        <v>2.5900076891778452E-6</v>
      </c>
      <c r="AJ112">
        <f t="shared" si="12"/>
        <v>1.2416343094219011E-4</v>
      </c>
      <c r="AK112">
        <f t="shared" si="12"/>
        <v>0</v>
      </c>
      <c r="AL112">
        <f t="shared" si="12"/>
        <v>1.571683245110271E-6</v>
      </c>
      <c r="AM112">
        <f t="shared" si="12"/>
        <v>0.46439757498687467</v>
      </c>
      <c r="AN112">
        <f t="shared" si="12"/>
        <v>0</v>
      </c>
      <c r="AO112">
        <f t="shared" si="12"/>
        <v>217.2504224948799</v>
      </c>
      <c r="AP112">
        <f t="shared" si="13"/>
        <v>0</v>
      </c>
      <c r="AQ112">
        <f t="shared" si="13"/>
        <v>0</v>
      </c>
      <c r="AR112">
        <f t="shared" si="13"/>
        <v>0</v>
      </c>
      <c r="AS112">
        <f t="shared" si="13"/>
        <v>0</v>
      </c>
      <c r="AT112">
        <f t="shared" si="13"/>
        <v>252.99821402594861</v>
      </c>
      <c r="AU112">
        <f t="shared" si="13"/>
        <v>0</v>
      </c>
      <c r="AW112">
        <f t="shared" si="6"/>
        <v>3.0891679671207691E-8</v>
      </c>
    </row>
    <row r="113" spans="1:49" x14ac:dyDescent="0.25">
      <c r="A113" s="146"/>
      <c r="B113" s="1" t="s">
        <v>37</v>
      </c>
      <c r="C113" s="1">
        <v>35</v>
      </c>
      <c r="D113" s="1" t="s">
        <v>74</v>
      </c>
      <c r="E113">
        <f t="shared" si="12"/>
        <v>45.750514309739302</v>
      </c>
      <c r="F113">
        <f t="shared" si="12"/>
        <v>366.07046633808494</v>
      </c>
      <c r="G113">
        <f t="shared" si="12"/>
        <v>327.84497040169833</v>
      </c>
      <c r="H113">
        <f t="shared" si="12"/>
        <v>39.199640864587316</v>
      </c>
      <c r="I113">
        <f t="shared" si="12"/>
        <v>365.20959597078667</v>
      </c>
      <c r="J113">
        <f t="shared" si="12"/>
        <v>375.62405356160912</v>
      </c>
      <c r="K113">
        <f t="shared" si="12"/>
        <v>1.2846520011670617</v>
      </c>
      <c r="L113">
        <f t="shared" si="12"/>
        <v>26.901091503916359</v>
      </c>
      <c r="M113">
        <f t="shared" si="12"/>
        <v>571.12281174639713</v>
      </c>
      <c r="N113">
        <f t="shared" si="12"/>
        <v>2797.2987355986525</v>
      </c>
      <c r="O113">
        <f t="shared" si="12"/>
        <v>612.28956938700981</v>
      </c>
      <c r="P113">
        <f t="shared" si="12"/>
        <v>1868.6444442288034</v>
      </c>
      <c r="Q113">
        <f t="shared" si="12"/>
        <v>777.41171576213742</v>
      </c>
      <c r="R113">
        <f t="shared" si="12"/>
        <v>46.127488959607128</v>
      </c>
      <c r="S113">
        <f t="shared" si="12"/>
        <v>0</v>
      </c>
      <c r="T113">
        <f t="shared" si="12"/>
        <v>16.158752979844994</v>
      </c>
      <c r="U113">
        <f t="shared" si="12"/>
        <v>31.86883913423727</v>
      </c>
      <c r="V113">
        <f t="shared" si="12"/>
        <v>51.611541880483223</v>
      </c>
      <c r="W113">
        <f t="shared" si="12"/>
        <v>4168.1780086285853</v>
      </c>
      <c r="X113">
        <f t="shared" si="12"/>
        <v>1879.5692272489578</v>
      </c>
      <c r="Y113">
        <f t="shared" si="12"/>
        <v>0.58002264244508406</v>
      </c>
      <c r="Z113">
        <f t="shared" si="12"/>
        <v>506.17351875596609</v>
      </c>
      <c r="AA113">
        <f t="shared" si="12"/>
        <v>0.40831970770363668</v>
      </c>
      <c r="AB113">
        <f t="shared" si="12"/>
        <v>90.199002759380718</v>
      </c>
      <c r="AC113">
        <f t="shared" si="12"/>
        <v>4.9391961300311073E-2</v>
      </c>
      <c r="AD113">
        <f t="shared" si="12"/>
        <v>0.31748813159730616</v>
      </c>
      <c r="AE113">
        <f t="shared" si="12"/>
        <v>0.9426154749243929</v>
      </c>
      <c r="AF113">
        <f t="shared" si="12"/>
        <v>0.29126739455481493</v>
      </c>
      <c r="AG113">
        <f t="shared" si="12"/>
        <v>6.6075461283642846E-4</v>
      </c>
      <c r="AH113">
        <f t="shared" si="12"/>
        <v>3.9270231942041249</v>
      </c>
      <c r="AI113">
        <f t="shared" si="12"/>
        <v>0.10516970466566709</v>
      </c>
      <c r="AJ113">
        <f t="shared" si="12"/>
        <v>91.486294102347856</v>
      </c>
      <c r="AK113">
        <f t="shared" si="12"/>
        <v>0</v>
      </c>
      <c r="AL113">
        <f t="shared" si="12"/>
        <v>0.54254313290887923</v>
      </c>
      <c r="AM113">
        <f t="shared" si="12"/>
        <v>1112.0106035257015</v>
      </c>
      <c r="AN113">
        <f t="shared" si="12"/>
        <v>0</v>
      </c>
      <c r="AO113">
        <f t="shared" si="12"/>
        <v>1.2176518273876802</v>
      </c>
      <c r="AP113">
        <f t="shared" si="13"/>
        <v>5501.8937226609614</v>
      </c>
      <c r="AQ113">
        <f t="shared" si="13"/>
        <v>0</v>
      </c>
      <c r="AR113">
        <f t="shared" si="13"/>
        <v>352.03893730556598</v>
      </c>
      <c r="AS113">
        <f t="shared" si="13"/>
        <v>427.92536317639173</v>
      </c>
      <c r="AT113">
        <f t="shared" si="13"/>
        <v>22074.149876516309</v>
      </c>
      <c r="AU113">
        <f t="shared" si="13"/>
        <v>384.12584020261608</v>
      </c>
      <c r="AW113">
        <f t="shared" si="6"/>
        <v>7.1891340005445642E-4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3"/>
        <v>0</v>
      </c>
      <c r="AQ114">
        <f t="shared" si="13"/>
        <v>0</v>
      </c>
      <c r="AR114">
        <f t="shared" si="13"/>
        <v>0</v>
      </c>
      <c r="AS114">
        <f t="shared" si="13"/>
        <v>0</v>
      </c>
      <c r="AT114">
        <f t="shared" si="13"/>
        <v>0</v>
      </c>
      <c r="AU114">
        <f t="shared" si="13"/>
        <v>0</v>
      </c>
      <c r="AW114">
        <f t="shared" si="6"/>
        <v>0</v>
      </c>
    </row>
    <row r="115" spans="1:49" x14ac:dyDescent="0.25">
      <c r="A115" s="146"/>
      <c r="B115" s="1" t="s">
        <v>39</v>
      </c>
      <c r="C115" s="1">
        <v>37</v>
      </c>
      <c r="D115" s="1" t="s">
        <v>76</v>
      </c>
      <c r="E115">
        <f t="shared" si="12"/>
        <v>0.71103887902147656</v>
      </c>
      <c r="F115">
        <f t="shared" si="12"/>
        <v>0</v>
      </c>
      <c r="G115">
        <f t="shared" si="12"/>
        <v>0</v>
      </c>
      <c r="H115">
        <f t="shared" si="12"/>
        <v>0</v>
      </c>
      <c r="I115">
        <f t="shared" si="12"/>
        <v>0</v>
      </c>
      <c r="J115">
        <f t="shared" si="12"/>
        <v>7.0149687777899699</v>
      </c>
      <c r="K115">
        <f t="shared" si="12"/>
        <v>2.9233581377888142E-4</v>
      </c>
      <c r="L115">
        <f t="shared" si="12"/>
        <v>0.60704921704251846</v>
      </c>
      <c r="M115">
        <f t="shared" si="12"/>
        <v>7.0643772923934161E-3</v>
      </c>
      <c r="N115">
        <f t="shared" si="12"/>
        <v>0</v>
      </c>
      <c r="O115">
        <f t="shared" si="12"/>
        <v>0</v>
      </c>
      <c r="P115">
        <f t="shared" si="12"/>
        <v>2.5173741009139161</v>
      </c>
      <c r="Q115">
        <f t="shared" si="12"/>
        <v>2.0440750936937762</v>
      </c>
      <c r="R115">
        <f t="shared" si="12"/>
        <v>0</v>
      </c>
      <c r="S115">
        <f t="shared" si="12"/>
        <v>0</v>
      </c>
      <c r="T115">
        <f t="shared" si="12"/>
        <v>213.83297824461431</v>
      </c>
      <c r="U115">
        <f t="shared" si="12"/>
        <v>0</v>
      </c>
      <c r="V115">
        <f t="shared" si="12"/>
        <v>0</v>
      </c>
      <c r="W115">
        <f t="shared" si="12"/>
        <v>3671.7595615486148</v>
      </c>
      <c r="X115">
        <f t="shared" si="12"/>
        <v>1944.6782327426499</v>
      </c>
      <c r="Y115">
        <f t="shared" si="12"/>
        <v>0</v>
      </c>
      <c r="Z115">
        <f t="shared" si="12"/>
        <v>8.7847927168112686E-4</v>
      </c>
      <c r="AA115">
        <f t="shared" si="12"/>
        <v>8.0442765642743186E-4</v>
      </c>
      <c r="AB115">
        <f t="shared" si="12"/>
        <v>5387.394635494742</v>
      </c>
      <c r="AC115">
        <f t="shared" si="12"/>
        <v>3.6247620398155732E-4</v>
      </c>
      <c r="AD115">
        <f t="shared" si="12"/>
        <v>1.2371957970185581E-3</v>
      </c>
      <c r="AE115">
        <f t="shared" si="12"/>
        <v>3.0339819966751199E-3</v>
      </c>
      <c r="AF115">
        <f t="shared" si="12"/>
        <v>5.0400668550065254E-4</v>
      </c>
      <c r="AG115">
        <f t="shared" si="12"/>
        <v>2.3314110893972082E-6</v>
      </c>
      <c r="AH115">
        <f t="shared" si="12"/>
        <v>2.9030520730137462E-2</v>
      </c>
      <c r="AI115">
        <f t="shared" si="12"/>
        <v>1.3171225894973489E-3</v>
      </c>
      <c r="AJ115">
        <f t="shared" si="12"/>
        <v>6.1242871872750293E-2</v>
      </c>
      <c r="AK115">
        <f t="shared" si="12"/>
        <v>0</v>
      </c>
      <c r="AL115">
        <f t="shared" si="12"/>
        <v>7.7760118933593977E-4</v>
      </c>
      <c r="AM115">
        <f t="shared" si="12"/>
        <v>165.10988158862531</v>
      </c>
      <c r="AN115">
        <f t="shared" si="12"/>
        <v>0</v>
      </c>
      <c r="AO115">
        <f t="shared" si="12"/>
        <v>1.191252632859988E-3</v>
      </c>
      <c r="AP115">
        <f t="shared" si="13"/>
        <v>0</v>
      </c>
      <c r="AQ115">
        <f t="shared" si="13"/>
        <v>0</v>
      </c>
      <c r="AR115">
        <f t="shared" si="13"/>
        <v>0</v>
      </c>
      <c r="AS115">
        <f t="shared" si="13"/>
        <v>0</v>
      </c>
      <c r="AT115">
        <f t="shared" si="13"/>
        <v>11395.77753466885</v>
      </c>
      <c r="AU115">
        <f t="shared" si="13"/>
        <v>0</v>
      </c>
      <c r="AW115">
        <f t="shared" si="6"/>
        <v>1.5491022285061479E-5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127">
        <f>E11+E12*(1+Chocs_Run3_250417!$J$414)</f>
        <v>565.3867439139234</v>
      </c>
      <c r="F119" s="67">
        <f>F11*(1+Chocs_Run3_250417!$J$332)+F12*(1+Chocs_Run3_250417!$J$414)</f>
        <v>267.96862405726586</v>
      </c>
      <c r="G119" s="67">
        <f>G11*(1+Chocs_Run3_250417!$J$332)+G12*(1+Chocs_Run3_250417!$J$414)</f>
        <v>56.60587105866302</v>
      </c>
      <c r="H119" s="67">
        <f>H11*(1+Chocs_Run3_250417!$J$332)+H12*(1+Chocs_Run3_250417!$J$414)</f>
        <v>17.852105308477181</v>
      </c>
      <c r="I119" s="67">
        <f>I11*(1+Chocs_Run3_250417!$J$332)+I12*(1+Chocs_Run3_250417!$J$414)</f>
        <v>33.087079598492409</v>
      </c>
      <c r="J119" s="67">
        <f>J11*(1+Chocs_Run3_250417!$J$332)+J12*(1+Chocs_Run3_250417!$J$414)</f>
        <v>62.292355825065115</v>
      </c>
      <c r="K119" s="67">
        <f>K11*(1+Chocs_Run3_250417!$J$332)+K12*(1+Chocs_Run3_250417!$J$414)</f>
        <v>1.3142735561704204</v>
      </c>
      <c r="L119" s="67">
        <f>L11*(1+Chocs_Run3_250417!$J$332)+L12*(1+Chocs_Run3_250417!$J$414)</f>
        <v>287.4043200292644</v>
      </c>
      <c r="M119" s="67">
        <f>M11*(1+Chocs_Run3_250417!$J$332)+M12*(1+Chocs_Run3_250417!$J$414)</f>
        <v>1256.2760597227214</v>
      </c>
      <c r="N119" s="67">
        <f>N11*(1+Chocs_Run3_250417!$J$332)+N12*(1+Chocs_Run3_250417!$J$414)</f>
        <v>27.756770528337203</v>
      </c>
      <c r="O119" s="67">
        <f>O11*(1+Chocs_Run3_250417!$J$332)+O12*(1+Chocs_Run3_250417!$J$414)</f>
        <v>55.38980543231245</v>
      </c>
      <c r="P119" s="67">
        <f>P11*(1+Chocs_Run3_250417!$J$332)+P12*(1+Chocs_Run3_250417!$J$414)</f>
        <v>341.44875049716211</v>
      </c>
      <c r="Q119" s="67">
        <f>Q11*(1+Chocs_Run3_250417!$J$332)+Q12*(1+Chocs_Run3_250417!$J$414)</f>
        <v>417.2681201439558</v>
      </c>
      <c r="R119" s="67">
        <f>R11*(1+Chocs_Run3_250417!$J$332)+R12*(1+Chocs_Run3_250417!$J$414)</f>
        <v>1.5995932541644953</v>
      </c>
      <c r="S119" s="67">
        <f>S11*(1+Chocs_Run3_250417!$J$332)+S12*(1+Chocs_Run3_250417!$J$414)</f>
        <v>0</v>
      </c>
      <c r="T119" s="67">
        <f>T11*(1+Chocs_Run3_250417!$J$332)+T12*(1+Chocs_Run3_250417!$J$414)</f>
        <v>1.0154909063124391</v>
      </c>
      <c r="U119" s="67">
        <f>U11*(1+Chocs_Run3_250417!$J$332)+U12*(1+Chocs_Run3_250417!$J$414)</f>
        <v>1.8662313468818423</v>
      </c>
      <c r="V119" s="67">
        <f>V11*(1+Chocs_Run3_250417!$J$332)+V12*(1+Chocs_Run3_250417!$J$414)</f>
        <v>9.9763884337882498</v>
      </c>
      <c r="W119" s="67">
        <f>W11*(1+Chocs_Run3_250417!$J$332)+W12*(1+Chocs_Run3_250417!$J$414)</f>
        <v>501.30593522611827</v>
      </c>
      <c r="X119" s="67">
        <f>X11*(1+Chocs_Run3_250417!$J$332)+X12*(1+Chocs_Run3_250417!$J$414)</f>
        <v>1283.7628414438675</v>
      </c>
      <c r="Y119" s="67">
        <f>Y11*(1+Chocs_Run3_250417!$J$332)+Y12*(1+Chocs_Run3_250417!$J$414)</f>
        <v>9.8063492115546269E-2</v>
      </c>
      <c r="Z119" s="67">
        <f>Z11*(1+Chocs_Run3_250417!$J$332)+Z12*(1+Chocs_Run3_250417!$J$414)</f>
        <v>4.8063660629714979</v>
      </c>
      <c r="AA119" s="67">
        <f>AA11*(1+Chocs_Run3_250417!$J$332)+AA12*(1+Chocs_Run3_250417!$J$414)</f>
        <v>4.4615935308925065</v>
      </c>
      <c r="AB119" s="67">
        <f>AB11*(1+Chocs_Run3_250417!$J$332)+AB12*(1+Chocs_Run3_250417!$J$414)</f>
        <v>50.424881494695832</v>
      </c>
      <c r="AC119" s="67">
        <f>AC11*(1+Chocs_Run3_250417!$J$332)+AC12*(1+Chocs_Run3_250417!$J$414)</f>
        <v>0.44902356119701098</v>
      </c>
      <c r="AD119" s="67">
        <f>AD11*(1+Chocs_Run3_250417!$J$332)+AD12*(1+Chocs_Run3_250417!$J$414)</f>
        <v>2.9256893019666692</v>
      </c>
      <c r="AE119" s="67">
        <f>AE11*(1+Chocs_Run3_250417!$J$332)+AE12*(1+Chocs_Run3_250417!$J$414)</f>
        <v>5.766017207801486</v>
      </c>
      <c r="AF119" s="67">
        <f>AF11*(1+Chocs_Run3_250417!$J$332)+AF12*(1+Chocs_Run3_250417!$J$414)</f>
        <v>0.3167008613322011</v>
      </c>
      <c r="AG119" s="67">
        <f>AG11*(1+Chocs_Run3_250417!$J$332)+AG12*(1+Chocs_Run3_250417!$J$414)</f>
        <v>5.9396110074477933E-4</v>
      </c>
      <c r="AH119" s="67">
        <f>AH11*(1+Chocs_Run3_250417!$J$332)+AH12*(1+Chocs_Run3_250417!$J$414)</f>
        <v>10.842227227467204</v>
      </c>
      <c r="AI119" s="67">
        <f>AI11*(1+Chocs_Run3_250417!$J$332)+AI12*(1+Chocs_Run3_250417!$J$414)</f>
        <v>0.55030436626676527</v>
      </c>
      <c r="AJ119" s="67">
        <f>AJ11*(1+Chocs_Run3_250417!$J$332)+AJ12*(1+Chocs_Run3_250417!$J$414)</f>
        <v>530.64489963417532</v>
      </c>
      <c r="AK119" s="67">
        <f>AK11*(1+Chocs_Run3_250417!$J$332)+AK12*(1+Chocs_Run3_250417!$J$414)</f>
        <v>0</v>
      </c>
      <c r="AL119" s="67">
        <f>AL11*(1+Chocs_Run3_250417!$J$332)+AL12*(1+Chocs_Run3_250417!$J$414)</f>
        <v>3.4093154138202566</v>
      </c>
      <c r="AM119" s="67">
        <f>AM11*(1+Chocs_Run3_250417!$J$332)+AM12*(1+Chocs_Run3_250417!$J$414)</f>
        <v>49.204330626260784</v>
      </c>
      <c r="AN119" s="67">
        <f>AN11*(1+Chocs_Run3_250417!$J$332)+AN12*(1+Chocs_Run3_250417!$J$414)</f>
        <v>0</v>
      </c>
      <c r="AO119" s="67">
        <f>AO11*(1+Chocs_Run3_250417!$J$332)+AO12*(1+Chocs_Run3_250417!$J$414)</f>
        <v>9.5523069350024468</v>
      </c>
      <c r="AQ119" s="76">
        <f>SUM(E119:AO119)+SUM(AP127:AS127)</f>
        <v>39206.034416590926</v>
      </c>
      <c r="AR119" s="76">
        <f>SUM(E11:AS12)</f>
        <v>39851.581027998334</v>
      </c>
    </row>
    <row r="120" spans="1:49" x14ac:dyDescent="0.25">
      <c r="C120" t="s">
        <v>97</v>
      </c>
      <c r="D120" t="s">
        <v>96</v>
      </c>
      <c r="E120" s="127">
        <f>E48+E49*(1+Chocs_Run3_250417!$J$414)</f>
        <v>1264.8096954534317</v>
      </c>
      <c r="F120" s="67">
        <f>F48*(1+Chocs_Run3_250417!$J$332)+F49*(1+Chocs_Run3_250417!$J$414)</f>
        <v>596.0684082687535</v>
      </c>
      <c r="G120" s="67">
        <f>G48*(1+Chocs_Run3_250417!$J$332)+G49*(1+Chocs_Run3_250417!$J$414)</f>
        <v>232.23165802971155</v>
      </c>
      <c r="H120" s="67">
        <f>H48*(1+Chocs_Run3_250417!$J$332)+H49*(1+Chocs_Run3_250417!$J$414)</f>
        <v>87.268010012291299</v>
      </c>
      <c r="I120" s="67">
        <f>I48*(1+Chocs_Run3_250417!$J$332)+I49*(1+Chocs_Run3_250417!$J$414)</f>
        <v>56.263615643275195</v>
      </c>
      <c r="J120" s="67">
        <f>J48*(1+Chocs_Run3_250417!$J$332)+J49*(1+Chocs_Run3_250417!$J$414)</f>
        <v>327.80704676825906</v>
      </c>
      <c r="K120" s="67">
        <f>K48*(1+Chocs_Run3_250417!$J$332)+K49*(1+Chocs_Run3_250417!$J$414)</f>
        <v>5.7828216408800479</v>
      </c>
      <c r="L120" s="67">
        <f>L48*(1+Chocs_Run3_250417!$J$332)+L49*(1+Chocs_Run3_250417!$J$414)</f>
        <v>895.10011095659877</v>
      </c>
      <c r="M120" s="67">
        <f>M48*(1+Chocs_Run3_250417!$J$332)+M49*(1+Chocs_Run3_250417!$J$414)</f>
        <v>4254.7271713675882</v>
      </c>
      <c r="N120" s="67">
        <f>N48*(1+Chocs_Run3_250417!$J$332)+N49*(1+Chocs_Run3_250417!$J$414)</f>
        <v>35.276284779760672</v>
      </c>
      <c r="O120" s="67">
        <f>O48*(1+Chocs_Run3_250417!$J$332)+O49*(1+Chocs_Run3_250417!$J$414)</f>
        <v>120.43395620730537</v>
      </c>
      <c r="P120" s="67">
        <f>P48*(1+Chocs_Run3_250417!$J$332)+P49*(1+Chocs_Run3_250417!$J$414)</f>
        <v>1435.6447920842486</v>
      </c>
      <c r="Q120" s="67">
        <f>Q48*(1+Chocs_Run3_250417!$J$332)+Q49*(1+Chocs_Run3_250417!$J$414)</f>
        <v>1028.2749786468075</v>
      </c>
      <c r="R120" s="67">
        <f>R48*(1+Chocs_Run3_250417!$J$332)+R49*(1+Chocs_Run3_250417!$J$414)</f>
        <v>6.082375596589535</v>
      </c>
      <c r="S120" s="67">
        <f>S48*(1+Chocs_Run3_250417!$J$332)+S49*(1+Chocs_Run3_250417!$J$414)</f>
        <v>0</v>
      </c>
      <c r="T120" s="67">
        <f>T48*(1+Chocs_Run3_250417!$J$332)+T49*(1+Chocs_Run3_250417!$J$414)</f>
        <v>3.456735907468965</v>
      </c>
      <c r="U120" s="67">
        <f>U48*(1+Chocs_Run3_250417!$J$332)+U49*(1+Chocs_Run3_250417!$J$414)</f>
        <v>3.6244331054546195</v>
      </c>
      <c r="V120" s="67">
        <f>V48*(1+Chocs_Run3_250417!$J$332)+V49*(1+Chocs_Run3_250417!$J$414)</f>
        <v>2.0554207791513956</v>
      </c>
      <c r="W120" s="67">
        <f>W48*(1+Chocs_Run3_250417!$J$332)+W49*(1+Chocs_Run3_250417!$J$414)</f>
        <v>1087.3008936803014</v>
      </c>
      <c r="X120" s="67">
        <f>X48*(1+Chocs_Run3_250417!$J$332)+X49*(1+Chocs_Run3_250417!$J$414)</f>
        <v>1830.6765765451262</v>
      </c>
      <c r="Y120" s="67">
        <f>Y48*(1+Chocs_Run3_250417!$J$332)+Y49*(1+Chocs_Run3_250417!$J$414)</f>
        <v>2.2588703574008506</v>
      </c>
      <c r="Z120" s="67">
        <f>Z48*(1+Chocs_Run3_250417!$J$332)+Z49*(1+Chocs_Run3_250417!$J$414)</f>
        <v>41.017073284229255</v>
      </c>
      <c r="AA120" s="67">
        <f>AA48*(1+Chocs_Run3_250417!$J$332)+AA49*(1+Chocs_Run3_250417!$J$414)</f>
        <v>13.898167691652212</v>
      </c>
      <c r="AB120" s="67">
        <f>AB48*(1+Chocs_Run3_250417!$J$332)+AB49*(1+Chocs_Run3_250417!$J$414)</f>
        <v>236.51458034107671</v>
      </c>
      <c r="AC120" s="67">
        <f>AC48*(1+Chocs_Run3_250417!$J$332)+AC49*(1+Chocs_Run3_250417!$J$414)</f>
        <v>2.9044290681261931</v>
      </c>
      <c r="AD120" s="67">
        <f>AD48*(1+Chocs_Run3_250417!$J$332)+AD49*(1+Chocs_Run3_250417!$J$414)</f>
        <v>4.282718556198672</v>
      </c>
      <c r="AE120" s="67">
        <f>AE48*(1+Chocs_Run3_250417!$J$332)+AE49*(1+Chocs_Run3_250417!$J$414)</f>
        <v>0.51732163441778511</v>
      </c>
      <c r="AF120" s="67">
        <f>AF48*(1+Chocs_Run3_250417!$J$332)+AF49*(1+Chocs_Run3_250417!$J$414)</f>
        <v>1.604333827701024</v>
      </c>
      <c r="AG120" s="67">
        <f>AG48*(1+Chocs_Run3_250417!$J$332)+AG49*(1+Chocs_Run3_250417!$J$414)</f>
        <v>3.8906518123628143E-3</v>
      </c>
      <c r="AH120" s="67">
        <f>AH48*(1+Chocs_Run3_250417!$J$332)+AH49*(1+Chocs_Run3_250417!$J$414)</f>
        <v>44.827893993070177</v>
      </c>
      <c r="AI120" s="67">
        <f>AI48*(1+Chocs_Run3_250417!$J$332)+AI49*(1+Chocs_Run3_250417!$J$414)</f>
        <v>3.5057097288627785</v>
      </c>
      <c r="AJ120" s="67">
        <f>AJ48*(1+Chocs_Run3_250417!$J$332)+AJ49*(1+Chocs_Run3_250417!$J$414)</f>
        <v>2442.9487127526418</v>
      </c>
      <c r="AK120" s="67">
        <f>AK48*(1+Chocs_Run3_250417!$J$332)+AK49*(1+Chocs_Run3_250417!$J$414)</f>
        <v>0</v>
      </c>
      <c r="AL120" s="67">
        <f>AL48*(1+Chocs_Run3_250417!$J$332)+AL49*(1+Chocs_Run3_250417!$J$414)</f>
        <v>15.695358216739766</v>
      </c>
      <c r="AM120" s="67">
        <f>AM48*(1+Chocs_Run3_250417!$J$332)+AM49*(1+Chocs_Run3_250417!$J$414)</f>
        <v>50.167247504300128</v>
      </c>
      <c r="AN120" s="67">
        <f>AN48*(1+Chocs_Run3_250417!$J$332)+AN49*(1+Chocs_Run3_250417!$J$414)</f>
        <v>0</v>
      </c>
      <c r="AO120" s="67">
        <f>AO48*(1+Chocs_Run3_250417!$J$332)+AO49*(1+Chocs_Run3_250417!$J$414)</f>
        <v>34.956678518056862</v>
      </c>
      <c r="AQ120" s="76">
        <f t="shared" ref="AQ120:AQ121" si="14">SUM(E120:AO120)+SUM(AP128:AS128)</f>
        <v>21588.837646605527</v>
      </c>
      <c r="AR120" s="76">
        <f>SUM(E48:AS49)</f>
        <v>23381.704109089795</v>
      </c>
    </row>
    <row r="121" spans="1:49" x14ac:dyDescent="0.25">
      <c r="C121" t="s">
        <v>98</v>
      </c>
      <c r="D121" t="s">
        <v>96</v>
      </c>
      <c r="E121" s="67">
        <f>SUM(E119:E120)</f>
        <v>1830.1964393673552</v>
      </c>
      <c r="F121" s="67">
        <f t="shared" ref="F121:AO121" si="15">SUM(F119:F120)</f>
        <v>864.03703232601936</v>
      </c>
      <c r="G121" s="67">
        <f t="shared" si="15"/>
        <v>288.83752908837459</v>
      </c>
      <c r="H121" s="67">
        <f t="shared" si="15"/>
        <v>105.12011532076848</v>
      </c>
      <c r="I121" s="67">
        <f t="shared" si="15"/>
        <v>89.350695241767596</v>
      </c>
      <c r="J121" s="67">
        <f t="shared" si="15"/>
        <v>390.09940259332416</v>
      </c>
      <c r="K121" s="69">
        <f t="shared" si="15"/>
        <v>7.0970951970504679</v>
      </c>
      <c r="L121" s="69">
        <f t="shared" si="15"/>
        <v>1182.5044309858631</v>
      </c>
      <c r="M121" s="67">
        <f t="shared" si="15"/>
        <v>5511.0032310903098</v>
      </c>
      <c r="N121" s="67">
        <f t="shared" si="15"/>
        <v>63.033055308097872</v>
      </c>
      <c r="O121" s="67">
        <f t="shared" si="15"/>
        <v>175.82376163961783</v>
      </c>
      <c r="P121" s="67">
        <f t="shared" si="15"/>
        <v>1777.0935425814107</v>
      </c>
      <c r="Q121" s="67">
        <f t="shared" si="15"/>
        <v>1445.5430987907635</v>
      </c>
      <c r="R121" s="67">
        <f t="shared" si="15"/>
        <v>7.6819688507540302</v>
      </c>
      <c r="S121" s="67">
        <f t="shared" si="15"/>
        <v>0</v>
      </c>
      <c r="T121" s="67">
        <f t="shared" si="15"/>
        <v>4.4722268137814041</v>
      </c>
      <c r="U121" s="67">
        <f t="shared" si="15"/>
        <v>5.4906644523364623</v>
      </c>
      <c r="V121" s="67">
        <f t="shared" si="15"/>
        <v>12.031809212939645</v>
      </c>
      <c r="W121" s="67">
        <f t="shared" si="15"/>
        <v>1588.6068289064197</v>
      </c>
      <c r="X121" s="67">
        <f t="shared" si="15"/>
        <v>3114.4394179889937</v>
      </c>
      <c r="Y121" s="67">
        <f t="shared" si="15"/>
        <v>2.356933849516397</v>
      </c>
      <c r="Z121" s="67">
        <f t="shared" si="15"/>
        <v>45.823439347200754</v>
      </c>
      <c r="AA121" s="67">
        <f t="shared" si="15"/>
        <v>18.359761222544719</v>
      </c>
      <c r="AB121" s="67">
        <f t="shared" si="15"/>
        <v>286.93946183577253</v>
      </c>
      <c r="AC121" s="67">
        <f t="shared" si="15"/>
        <v>3.3534526293232041</v>
      </c>
      <c r="AD121" s="67">
        <f t="shared" si="15"/>
        <v>7.2084078581653408</v>
      </c>
      <c r="AE121" s="67">
        <f t="shared" si="15"/>
        <v>6.2833388422192709</v>
      </c>
      <c r="AF121" s="67">
        <f t="shared" si="15"/>
        <v>1.9210346890332251</v>
      </c>
      <c r="AG121" s="67">
        <f t="shared" si="15"/>
        <v>4.4846129131075937E-3</v>
      </c>
      <c r="AH121" s="67">
        <f t="shared" si="15"/>
        <v>55.670121220537382</v>
      </c>
      <c r="AI121" s="67">
        <f t="shared" si="15"/>
        <v>4.0560140951295436</v>
      </c>
      <c r="AJ121" s="67">
        <f t="shared" si="15"/>
        <v>2973.5936123868169</v>
      </c>
      <c r="AK121" s="67">
        <f t="shared" si="15"/>
        <v>0</v>
      </c>
      <c r="AL121" s="67">
        <f t="shared" si="15"/>
        <v>19.104673630560022</v>
      </c>
      <c r="AM121" s="67">
        <f t="shared" si="15"/>
        <v>99.37157813056092</v>
      </c>
      <c r="AN121" s="67">
        <f t="shared" si="15"/>
        <v>0</v>
      </c>
      <c r="AO121" s="67">
        <f t="shared" si="15"/>
        <v>44.50898545305931</v>
      </c>
      <c r="AQ121" s="76">
        <f t="shared" si="14"/>
        <v>60794.872063196468</v>
      </c>
      <c r="AR121" s="76">
        <f>AR119+AR120</f>
        <v>63233.285137088125</v>
      </c>
    </row>
    <row r="122" spans="1:49" x14ac:dyDescent="0.25">
      <c r="A122" s="65"/>
      <c r="D122" s="63" t="s">
        <v>90</v>
      </c>
      <c r="E122" s="68">
        <f t="array" ref="E122:AO122">TRANSPOSE(AT5:AT41)</f>
        <v>86923.990377510403</v>
      </c>
      <c r="F122" s="68">
        <v>174993.7140390308</v>
      </c>
      <c r="G122" s="68">
        <v>101972.7394145625</v>
      </c>
      <c r="H122" s="68">
        <v>5714.7777192799922</v>
      </c>
      <c r="I122" s="68">
        <v>26888.205568042282</v>
      </c>
      <c r="J122" s="68">
        <v>59142.512919673332</v>
      </c>
      <c r="K122" s="70">
        <v>486.30545496538491</v>
      </c>
      <c r="L122" s="70">
        <v>39365.275573032952</v>
      </c>
      <c r="M122" s="68">
        <v>103106.4364436927</v>
      </c>
      <c r="N122" s="68">
        <v>25873.64468042953</v>
      </c>
      <c r="O122" s="68">
        <v>14568.53909693057</v>
      </c>
      <c r="P122" s="68">
        <v>409277.68781845138</v>
      </c>
      <c r="Q122" s="68">
        <v>354827.80664333951</v>
      </c>
      <c r="R122" s="68">
        <v>45205.636353248898</v>
      </c>
      <c r="S122" s="68">
        <v>0</v>
      </c>
      <c r="T122" s="68">
        <v>90073.955554848668</v>
      </c>
      <c r="U122" s="68">
        <v>14671.33422548664</v>
      </c>
      <c r="V122" s="68">
        <v>31865.154303473559</v>
      </c>
      <c r="W122" s="68">
        <v>1984514.6328667409</v>
      </c>
      <c r="X122" s="68">
        <v>668455.48299552861</v>
      </c>
      <c r="Y122" s="68">
        <v>37.159863569743273</v>
      </c>
      <c r="Z122" s="68">
        <v>33590.607150974727</v>
      </c>
      <c r="AA122" s="68">
        <v>398.59480186577088</v>
      </c>
      <c r="AB122" s="68">
        <v>58121.200463580048</v>
      </c>
      <c r="AC122" s="68">
        <v>354.60249158550818</v>
      </c>
      <c r="AD122" s="68">
        <v>2378.9653258736412</v>
      </c>
      <c r="AE122" s="68">
        <v>1836.95916661365</v>
      </c>
      <c r="AF122" s="68">
        <v>467.67642612099831</v>
      </c>
      <c r="AG122" s="68">
        <v>35.804999903071959</v>
      </c>
      <c r="AH122" s="68">
        <v>3633.3902057488731</v>
      </c>
      <c r="AI122" s="68">
        <v>605.41621054505197</v>
      </c>
      <c r="AJ122" s="68">
        <v>39933.711625131276</v>
      </c>
      <c r="AK122" s="68">
        <v>0</v>
      </c>
      <c r="AL122" s="68">
        <v>252.99821402594861</v>
      </c>
      <c r="AM122" s="68">
        <v>22074.149876516309</v>
      </c>
      <c r="AN122" s="68">
        <v>0</v>
      </c>
      <c r="AO122" s="68">
        <v>11395.77753466885</v>
      </c>
    </row>
    <row r="123" spans="1:49" x14ac:dyDescent="0.25">
      <c r="A123" s="65"/>
      <c r="D123" s="63" t="s">
        <v>91</v>
      </c>
      <c r="E123" s="68">
        <f t="array" ref="E123:AO123">TRANSPOSE(AU42:AU78)</f>
        <v>18855.6214048785</v>
      </c>
      <c r="F123" s="68">
        <v>47899.241578669738</v>
      </c>
      <c r="G123" s="68">
        <v>61603.808443865877</v>
      </c>
      <c r="H123" s="68">
        <v>2532.1240270203361</v>
      </c>
      <c r="I123" s="68">
        <v>5581.1445858436937</v>
      </c>
      <c r="J123" s="68">
        <v>12173.353475529189</v>
      </c>
      <c r="K123" s="70">
        <v>523.91623031160486</v>
      </c>
      <c r="L123" s="70">
        <v>22857.787878778188</v>
      </c>
      <c r="M123" s="68">
        <v>27956.277777782929</v>
      </c>
      <c r="N123" s="68">
        <v>9864.5302325821831</v>
      </c>
      <c r="O123" s="68">
        <v>10856.616341189379</v>
      </c>
      <c r="P123" s="68">
        <v>214313.85492175919</v>
      </c>
      <c r="Q123" s="68">
        <v>5472.074030541221</v>
      </c>
      <c r="R123" s="68">
        <v>3915.166291010903</v>
      </c>
      <c r="S123" s="68">
        <v>0</v>
      </c>
      <c r="T123" s="68">
        <v>19457.635636867039</v>
      </c>
      <c r="U123" s="68">
        <v>10655.16702240027</v>
      </c>
      <c r="V123" s="68">
        <v>13221.93795979559</v>
      </c>
      <c r="W123" s="68">
        <v>163067.50331902711</v>
      </c>
      <c r="X123" s="68">
        <v>5915.5351210989074</v>
      </c>
      <c r="Y123" s="68">
        <v>1080.925230014162</v>
      </c>
      <c r="Z123" s="68">
        <v>31226.470260518388</v>
      </c>
      <c r="AA123" s="68">
        <v>0</v>
      </c>
      <c r="AB123" s="68">
        <v>3.9372812025935491</v>
      </c>
      <c r="AC123" s="68">
        <v>7.2659854229161924</v>
      </c>
      <c r="AD123" s="68">
        <v>74.082180708088245</v>
      </c>
      <c r="AE123" s="68">
        <v>13.50172152815024</v>
      </c>
      <c r="AF123" s="68">
        <v>0.95289916148340881</v>
      </c>
      <c r="AG123" s="68">
        <v>1.077564934631392E-2</v>
      </c>
      <c r="AH123" s="68">
        <v>4.7136894317765847</v>
      </c>
      <c r="AI123" s="68">
        <v>1.4217338179571799</v>
      </c>
      <c r="AJ123" s="68">
        <v>7212.3069518900566</v>
      </c>
      <c r="AK123" s="68">
        <v>0</v>
      </c>
      <c r="AL123" s="68">
        <v>0</v>
      </c>
      <c r="AM123" s="68">
        <v>384.12584020261608</v>
      </c>
      <c r="AN123" s="68">
        <v>0</v>
      </c>
      <c r="AO123" s="68">
        <v>0</v>
      </c>
    </row>
    <row r="124" spans="1:49" x14ac:dyDescent="0.25">
      <c r="D124" t="s">
        <v>93</v>
      </c>
      <c r="E124" s="67">
        <f>SUM(E122:E123)</f>
        <v>105779.61178238891</v>
      </c>
      <c r="F124" s="67">
        <f t="shared" ref="F124:AO124" si="16">SUM(F122:F123)</f>
        <v>222892.95561770053</v>
      </c>
      <c r="G124" s="67">
        <f t="shared" si="16"/>
        <v>163576.54785842838</v>
      </c>
      <c r="H124" s="67">
        <f t="shared" si="16"/>
        <v>8246.9017463003293</v>
      </c>
      <c r="I124" s="67">
        <f t="shared" si="16"/>
        <v>32469.350153885975</v>
      </c>
      <c r="J124" s="67">
        <f t="shared" si="16"/>
        <v>71315.866395202524</v>
      </c>
      <c r="K124" s="67">
        <f>SUM(K122:K123)</f>
        <v>1010.2216852769898</v>
      </c>
      <c r="L124" s="67">
        <f>SUM(L122:L123)</f>
        <v>62223.06345181114</v>
      </c>
      <c r="M124" s="67">
        <f t="shared" si="16"/>
        <v>131062.71422147563</v>
      </c>
      <c r="N124" s="67">
        <f t="shared" si="16"/>
        <v>35738.17491301171</v>
      </c>
      <c r="O124" s="67">
        <f t="shared" si="16"/>
        <v>25425.155438119949</v>
      </c>
      <c r="P124" s="67">
        <f t="shared" si="16"/>
        <v>623591.54274021054</v>
      </c>
      <c r="Q124" s="67">
        <f t="shared" si="16"/>
        <v>360299.88067388075</v>
      </c>
      <c r="R124" s="67">
        <f t="shared" si="16"/>
        <v>49120.802644259798</v>
      </c>
      <c r="S124" s="67">
        <f t="shared" si="16"/>
        <v>0</v>
      </c>
      <c r="T124" s="67">
        <f t="shared" si="16"/>
        <v>109531.59119171571</v>
      </c>
      <c r="U124" s="67">
        <f t="shared" si="16"/>
        <v>25326.50124788691</v>
      </c>
      <c r="V124" s="67">
        <f t="shared" si="16"/>
        <v>45087.092263269151</v>
      </c>
      <c r="W124" s="67">
        <f t="shared" si="16"/>
        <v>2147582.1361857681</v>
      </c>
      <c r="X124" s="67">
        <f t="shared" si="16"/>
        <v>674371.01811662747</v>
      </c>
      <c r="Y124" s="67">
        <f t="shared" si="16"/>
        <v>1118.0850935839053</v>
      </c>
      <c r="Z124" s="67">
        <f t="shared" si="16"/>
        <v>64817.077411493112</v>
      </c>
      <c r="AA124" s="67">
        <f t="shared" si="16"/>
        <v>398.59480186577088</v>
      </c>
      <c r="AB124" s="67">
        <f t="shared" si="16"/>
        <v>58125.137744782638</v>
      </c>
      <c r="AC124" s="67">
        <f t="shared" si="16"/>
        <v>361.86847700842435</v>
      </c>
      <c r="AD124" s="67">
        <f t="shared" si="16"/>
        <v>2453.0475065817295</v>
      </c>
      <c r="AE124" s="67">
        <f t="shared" si="16"/>
        <v>1850.4608881418003</v>
      </c>
      <c r="AF124" s="67">
        <f t="shared" si="16"/>
        <v>468.62932528248172</v>
      </c>
      <c r="AG124" s="67">
        <f t="shared" si="16"/>
        <v>35.815775552418273</v>
      </c>
      <c r="AH124" s="67">
        <f t="shared" si="16"/>
        <v>3638.1038951806495</v>
      </c>
      <c r="AI124" s="67">
        <f t="shared" si="16"/>
        <v>606.83794436300911</v>
      </c>
      <c r="AJ124" s="67">
        <f t="shared" si="16"/>
        <v>47146.018577021336</v>
      </c>
      <c r="AK124" s="67">
        <f t="shared" si="16"/>
        <v>0</v>
      </c>
      <c r="AL124" s="67">
        <f t="shared" si="16"/>
        <v>252.99821402594861</v>
      </c>
      <c r="AM124" s="67">
        <f t="shared" si="16"/>
        <v>22458.275716718927</v>
      </c>
      <c r="AN124" s="67">
        <f t="shared" si="16"/>
        <v>0</v>
      </c>
      <c r="AO124" s="67">
        <f t="shared" si="16"/>
        <v>11395.77753466885</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6.504380913237553E-3</v>
      </c>
      <c r="F127">
        <f t="shared" ref="F127:J129" si="17">IF(F$122=0,0,F119/F$122)</f>
        <v>1.5313042844355988E-3</v>
      </c>
      <c r="G127">
        <f t="shared" si="17"/>
        <v>5.5510787867075052E-4</v>
      </c>
      <c r="H127">
        <f t="shared" si="17"/>
        <v>3.1238494628145182E-3</v>
      </c>
      <c r="I127">
        <f t="shared" si="17"/>
        <v>1.230542496216919E-3</v>
      </c>
      <c r="J127">
        <f t="shared" si="17"/>
        <v>1.0532585233513812E-3</v>
      </c>
      <c r="K127" s="66">
        <f>(K119+L119)/$AQ$119</f>
        <v>7.3641366152363769E-3</v>
      </c>
      <c r="L127" s="66">
        <f>K127</f>
        <v>7.3641366152363769E-3</v>
      </c>
      <c r="M127">
        <f t="shared" ref="M127:AO129" si="18">IF(M$122=0,0,M119/M$122)</f>
        <v>1.2184264174514308E-2</v>
      </c>
      <c r="N127">
        <f t="shared" si="18"/>
        <v>1.072781622812191E-3</v>
      </c>
      <c r="O127">
        <f t="shared" si="18"/>
        <v>3.8020150863295873E-3</v>
      </c>
      <c r="P127">
        <f t="shared" si="18"/>
        <v>8.3427159764600455E-4</v>
      </c>
      <c r="Q127">
        <f t="shared" si="18"/>
        <v>1.1759735633216004E-3</v>
      </c>
      <c r="R127">
        <f t="shared" si="18"/>
        <v>3.53848188678254E-5</v>
      </c>
      <c r="S127">
        <f t="shared" si="18"/>
        <v>0</v>
      </c>
      <c r="T127">
        <f t="shared" si="18"/>
        <v>1.1273968152692895E-5</v>
      </c>
      <c r="U127">
        <f t="shared" si="18"/>
        <v>1.2720256509730904E-4</v>
      </c>
      <c r="V127">
        <f t="shared" si="18"/>
        <v>3.1308144121243886E-4</v>
      </c>
      <c r="W127">
        <f t="shared" si="18"/>
        <v>2.5260883791113911E-4</v>
      </c>
      <c r="X127">
        <f t="shared" si="18"/>
        <v>1.9204911532642104E-3</v>
      </c>
      <c r="Y127">
        <f t="shared" si="18"/>
        <v>2.6389626520424755E-3</v>
      </c>
      <c r="Z127">
        <f t="shared" si="18"/>
        <v>1.4308660874657716E-4</v>
      </c>
      <c r="AA127">
        <f t="shared" si="18"/>
        <v>1.1193305858501822E-2</v>
      </c>
      <c r="AB127">
        <f t="shared" si="18"/>
        <v>8.6758155531032276E-4</v>
      </c>
      <c r="AC127">
        <f t="shared" si="18"/>
        <v>1.2662730010421664E-3</v>
      </c>
      <c r="AD127">
        <f t="shared" si="18"/>
        <v>1.22981586580807E-3</v>
      </c>
      <c r="AE127">
        <f t="shared" si="18"/>
        <v>3.1388924221058623E-3</v>
      </c>
      <c r="AF127">
        <f t="shared" si="18"/>
        <v>6.7717944211766515E-4</v>
      </c>
      <c r="AG127">
        <f t="shared" si="18"/>
        <v>1.6588775376419407E-5</v>
      </c>
      <c r="AH127">
        <f t="shared" si="18"/>
        <v>2.9840525276674836E-3</v>
      </c>
      <c r="AI127">
        <f t="shared" si="18"/>
        <v>9.0896866763995321E-4</v>
      </c>
      <c r="AJ127">
        <f t="shared" si="18"/>
        <v>1.3288143727171789E-2</v>
      </c>
      <c r="AK127">
        <f t="shared" si="18"/>
        <v>0</v>
      </c>
      <c r="AL127">
        <f t="shared" si="18"/>
        <v>1.3475650122457316E-2</v>
      </c>
      <c r="AM127">
        <f t="shared" si="18"/>
        <v>2.2290475919349924E-3</v>
      </c>
      <c r="AN127">
        <f t="shared" si="18"/>
        <v>0</v>
      </c>
      <c r="AO127">
        <f t="shared" si="18"/>
        <v>8.3823213518708153E-4</v>
      </c>
      <c r="AP127">
        <f t="shared" ref="AP127:AU127" si="19">SUM(AP11:AP12)</f>
        <v>6680.2171294743393</v>
      </c>
      <c r="AQ127">
        <f t="shared" si="19"/>
        <v>1841.1443599097283</v>
      </c>
      <c r="AR127">
        <f t="shared" si="19"/>
        <v>0</v>
      </c>
      <c r="AS127">
        <f t="shared" si="19"/>
        <v>24821.643253246846</v>
      </c>
      <c r="AT127">
        <f t="shared" si="19"/>
        <v>39851.581027998334</v>
      </c>
      <c r="AU127">
        <f t="shared" si="19"/>
        <v>0</v>
      </c>
    </row>
    <row r="128" spans="1:49" x14ac:dyDescent="0.25">
      <c r="C128" t="s">
        <v>97</v>
      </c>
      <c r="D128" t="s">
        <v>96</v>
      </c>
      <c r="E128">
        <f>IF(E$122=0,0,E120/E$122)</f>
        <v>1.455075509028486E-2</v>
      </c>
      <c r="F128">
        <f t="shared" si="17"/>
        <v>3.4062275410407352E-3</v>
      </c>
      <c r="G128">
        <f t="shared" si="17"/>
        <v>2.277389617685872E-3</v>
      </c>
      <c r="H128">
        <f t="shared" si="17"/>
        <v>1.5270586941268862E-2</v>
      </c>
      <c r="I128">
        <f t="shared" si="17"/>
        <v>2.0925016918996921E-3</v>
      </c>
      <c r="J128">
        <f t="shared" si="17"/>
        <v>5.5426634849534166E-3</v>
      </c>
      <c r="K128" s="66">
        <f t="shared" ref="K128" si="20">(K120+L120)/$AQ$119</f>
        <v>2.2978170223108555E-2</v>
      </c>
      <c r="L128" s="66">
        <f>K128</f>
        <v>2.2978170223108555E-2</v>
      </c>
      <c r="M128">
        <f t="shared" si="18"/>
        <v>4.1265388642261251E-2</v>
      </c>
      <c r="N128">
        <f t="shared" si="18"/>
        <v>1.3634060920084895E-3</v>
      </c>
      <c r="O128">
        <f t="shared" si="18"/>
        <v>8.2667146929426491E-3</v>
      </c>
      <c r="P128">
        <f t="shared" si="18"/>
        <v>3.5077524009104453E-3</v>
      </c>
      <c r="Q128">
        <f t="shared" si="18"/>
        <v>2.897954893598273E-3</v>
      </c>
      <c r="R128">
        <f t="shared" si="18"/>
        <v>1.3454905377418492E-4</v>
      </c>
      <c r="S128">
        <f t="shared" si="18"/>
        <v>0</v>
      </c>
      <c r="T128">
        <f t="shared" si="18"/>
        <v>3.8376641573868237E-5</v>
      </c>
      <c r="U128">
        <f t="shared" si="18"/>
        <v>2.4704181976567297E-4</v>
      </c>
      <c r="V128">
        <f t="shared" si="18"/>
        <v>6.4503713353345919E-5</v>
      </c>
      <c r="W128">
        <f t="shared" si="18"/>
        <v>5.4789260591625632E-4</v>
      </c>
      <c r="X128">
        <f t="shared" si="18"/>
        <v>2.7386664080326973E-3</v>
      </c>
      <c r="Y128">
        <f t="shared" si="18"/>
        <v>6.0787907715573367E-2</v>
      </c>
      <c r="Z128">
        <f t="shared" si="18"/>
        <v>1.2210875826053364E-3</v>
      </c>
      <c r="AA128">
        <f t="shared" si="18"/>
        <v>3.4867910034442701E-2</v>
      </c>
      <c r="AB128">
        <f t="shared" si="18"/>
        <v>4.0693340546068329E-3</v>
      </c>
      <c r="AC128">
        <f t="shared" si="18"/>
        <v>8.1906617608348779E-3</v>
      </c>
      <c r="AD128">
        <f t="shared" si="18"/>
        <v>1.8002442110525106E-3</v>
      </c>
      <c r="AE128">
        <f t="shared" si="18"/>
        <v>2.8161847242987107E-4</v>
      </c>
      <c r="AF128">
        <f t="shared" si="18"/>
        <v>3.4304355278449443E-3</v>
      </c>
      <c r="AG128">
        <f t="shared" si="18"/>
        <v>1.0866224892878741E-4</v>
      </c>
      <c r="AH128">
        <f t="shared" si="18"/>
        <v>1.2337759352722966E-2</v>
      </c>
      <c r="AI128">
        <f t="shared" si="18"/>
        <v>5.7905778996347199E-3</v>
      </c>
      <c r="AJ128">
        <f t="shared" si="18"/>
        <v>6.1175097764146556E-2</v>
      </c>
      <c r="AK128">
        <f t="shared" si="18"/>
        <v>0</v>
      </c>
      <c r="AL128">
        <f t="shared" si="18"/>
        <v>6.2037426932705468E-2</v>
      </c>
      <c r="AM128">
        <f t="shared" si="18"/>
        <v>2.272669515471162E-3</v>
      </c>
      <c r="AN128">
        <f t="shared" si="18"/>
        <v>0</v>
      </c>
      <c r="AO128">
        <f t="shared" si="18"/>
        <v>3.0675114893836566E-3</v>
      </c>
      <c r="AP128">
        <f t="shared" ref="AP128:AU128" si="21">SUM(AP48:AP49)</f>
        <v>3954.489494651395</v>
      </c>
      <c r="AQ128">
        <f t="shared" si="21"/>
        <v>1466.3601803548474</v>
      </c>
      <c r="AR128">
        <f t="shared" si="21"/>
        <v>0</v>
      </c>
      <c r="AS128">
        <f t="shared" si="21"/>
        <v>0</v>
      </c>
      <c r="AT128">
        <f t="shared" si="21"/>
        <v>0</v>
      </c>
      <c r="AU128">
        <f t="shared" si="21"/>
        <v>23381.704109089795</v>
      </c>
    </row>
    <row r="129" spans="3:47" x14ac:dyDescent="0.25">
      <c r="C129" t="s">
        <v>98</v>
      </c>
      <c r="D129" t="s">
        <v>96</v>
      </c>
      <c r="E129">
        <f>IF(E$122=0,0,E121/E$122)</f>
        <v>2.1055136003522414E-2</v>
      </c>
      <c r="F129">
        <f t="shared" si="17"/>
        <v>4.9375318254763342E-3</v>
      </c>
      <c r="G129">
        <f t="shared" si="17"/>
        <v>2.8324974963566227E-3</v>
      </c>
      <c r="H129">
        <f t="shared" si="17"/>
        <v>1.8394436404083378E-2</v>
      </c>
      <c r="I129">
        <f t="shared" si="17"/>
        <v>3.3230441881166107E-3</v>
      </c>
      <c r="J129">
        <f t="shared" si="17"/>
        <v>6.5959220083047975E-3</v>
      </c>
      <c r="K129" s="66">
        <f>(K121+L121)/$AQ$119</f>
        <v>3.0342306838344931E-2</v>
      </c>
      <c r="L129" s="66">
        <f>K129</f>
        <v>3.0342306838344931E-2</v>
      </c>
      <c r="M129">
        <f t="shared" si="18"/>
        <v>5.3449652816775557E-2</v>
      </c>
      <c r="N129">
        <f t="shared" si="18"/>
        <v>2.4361877148206803E-3</v>
      </c>
      <c r="O129">
        <f t="shared" si="18"/>
        <v>1.2068729779272237E-2</v>
      </c>
      <c r="P129">
        <f t="shared" si="18"/>
        <v>4.3420239985564497E-3</v>
      </c>
      <c r="Q129">
        <f t="shared" si="18"/>
        <v>4.0739284569198736E-3</v>
      </c>
      <c r="R129">
        <f t="shared" si="18"/>
        <v>1.6993387264201032E-4</v>
      </c>
      <c r="S129">
        <f t="shared" si="18"/>
        <v>0</v>
      </c>
      <c r="T129">
        <f t="shared" si="18"/>
        <v>4.9650609726561132E-5</v>
      </c>
      <c r="U129">
        <f t="shared" si="18"/>
        <v>3.7424438486298201E-4</v>
      </c>
      <c r="V129">
        <f t="shared" si="18"/>
        <v>3.7758515456578476E-4</v>
      </c>
      <c r="W129">
        <f t="shared" si="18"/>
        <v>8.0050144382739542E-4</v>
      </c>
      <c r="X129">
        <f t="shared" si="18"/>
        <v>4.659157561296908E-3</v>
      </c>
      <c r="Y129">
        <f t="shared" si="18"/>
        <v>6.3426870367615837E-2</v>
      </c>
      <c r="Z129">
        <f t="shared" si="18"/>
        <v>1.3641741913519136E-3</v>
      </c>
      <c r="AA129">
        <f t="shared" si="18"/>
        <v>4.6061215892944526E-2</v>
      </c>
      <c r="AB129">
        <f t="shared" si="18"/>
        <v>4.936915609917155E-3</v>
      </c>
      <c r="AC129">
        <f t="shared" si="18"/>
        <v>9.4569347618770443E-3</v>
      </c>
      <c r="AD129">
        <f t="shared" si="18"/>
        <v>3.0300600768605802E-3</v>
      </c>
      <c r="AE129">
        <f t="shared" si="18"/>
        <v>3.4205108945357331E-3</v>
      </c>
      <c r="AF129">
        <f t="shared" si="18"/>
        <v>4.1076149699626092E-3</v>
      </c>
      <c r="AG129">
        <f t="shared" si="18"/>
        <v>1.2525102430520682E-4</v>
      </c>
      <c r="AH129">
        <f t="shared" si="18"/>
        <v>1.5321811880390449E-2</v>
      </c>
      <c r="AI129">
        <f t="shared" si="18"/>
        <v>6.6995465672746732E-3</v>
      </c>
      <c r="AJ129">
        <f t="shared" si="18"/>
        <v>7.4463241491318347E-2</v>
      </c>
      <c r="AK129">
        <f t="shared" si="18"/>
        <v>0</v>
      </c>
      <c r="AL129">
        <f t="shared" si="18"/>
        <v>7.5513077055162775E-2</v>
      </c>
      <c r="AM129">
        <f t="shared" si="18"/>
        <v>4.5017171074061548E-3</v>
      </c>
      <c r="AN129">
        <f t="shared" si="18"/>
        <v>0</v>
      </c>
      <c r="AO129">
        <f t="shared" si="18"/>
        <v>3.9057436245707386E-3</v>
      </c>
      <c r="AP129">
        <f>SUM(AP127:AP128)</f>
        <v>10634.706624125734</v>
      </c>
      <c r="AQ129">
        <f t="shared" ref="AQ129:AU129" si="22">SUM(AQ127:AQ128)</f>
        <v>3307.5045402645756</v>
      </c>
      <c r="AR129">
        <f t="shared" si="22"/>
        <v>0</v>
      </c>
      <c r="AS129">
        <f t="shared" si="22"/>
        <v>24821.643253246846</v>
      </c>
      <c r="AT129">
        <f t="shared" si="22"/>
        <v>39851.581027998334</v>
      </c>
      <c r="AU129">
        <f t="shared" si="22"/>
        <v>23381.704109089795</v>
      </c>
    </row>
  </sheetData>
  <sheetProtection sheet="1" objects="1" scenarios="1"/>
  <mergeCells count="3">
    <mergeCell ref="A5:A41"/>
    <mergeCell ref="A42:A78"/>
    <mergeCell ref="A79:A1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DD4D1-4457-422A-94AF-4FF4DE83D02B}">
  <dimension ref="A1:AW129"/>
  <sheetViews>
    <sheetView workbookViewId="0">
      <selection activeCell="AW10" sqref="AW10"/>
    </sheetView>
  </sheetViews>
  <sheetFormatPr baseColWidth="10" defaultColWidth="9.140625" defaultRowHeight="15" x14ac:dyDescent="0.25"/>
  <cols>
    <col min="49" max="49" width="11" bestFit="1" customWidth="1"/>
  </cols>
  <sheetData>
    <row r="1" spans="1:49"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9110.37237498787</v>
      </c>
      <c r="F5">
        <v>31889.938153107181</v>
      </c>
      <c r="G5">
        <v>2.0392006126711308</v>
      </c>
      <c r="H5">
        <v>0</v>
      </c>
      <c r="I5">
        <v>0</v>
      </c>
      <c r="J5">
        <v>68.258112692407991</v>
      </c>
      <c r="K5">
        <v>5.3015241393258861E-3</v>
      </c>
      <c r="L5">
        <v>7.3002424746025563</v>
      </c>
      <c r="M5">
        <v>56.744951135863943</v>
      </c>
      <c r="N5">
        <v>0</v>
      </c>
      <c r="O5">
        <v>0</v>
      </c>
      <c r="P5">
        <v>1068.653127522846</v>
      </c>
      <c r="Q5">
        <v>1176.7097667591461</v>
      </c>
      <c r="R5">
        <v>3.5072304473047169E-2</v>
      </c>
      <c r="S5">
        <v>0</v>
      </c>
      <c r="T5">
        <v>7.8180772293560158E-2</v>
      </c>
      <c r="U5">
        <v>0</v>
      </c>
      <c r="V5">
        <v>0</v>
      </c>
      <c r="W5">
        <v>692.67357548041389</v>
      </c>
      <c r="X5">
        <v>158.28140312252941</v>
      </c>
      <c r="Y5">
        <v>0</v>
      </c>
      <c r="Z5">
        <v>7.6865907362136165E-2</v>
      </c>
      <c r="AA5">
        <v>0.1133860586698454</v>
      </c>
      <c r="AB5">
        <v>12.357862734767419</v>
      </c>
      <c r="AC5">
        <v>2.2025641459034181E-2</v>
      </c>
      <c r="AD5">
        <v>0.53462255230048861</v>
      </c>
      <c r="AE5">
        <v>1.1570025452290409</v>
      </c>
      <c r="AF5">
        <v>8.9350764387881587E-3</v>
      </c>
      <c r="AG5">
        <v>0</v>
      </c>
      <c r="AH5">
        <v>1.0469516891430051</v>
      </c>
      <c r="AI5">
        <v>1.350339285409129</v>
      </c>
      <c r="AJ5">
        <v>12.174636971668569</v>
      </c>
      <c r="AK5">
        <v>0</v>
      </c>
      <c r="AL5">
        <v>7.8316352742819201E-2</v>
      </c>
      <c r="AM5">
        <v>3.5995383548307629</v>
      </c>
      <c r="AN5">
        <v>0</v>
      </c>
      <c r="AO5">
        <v>11.86756977569428</v>
      </c>
      <c r="AP5">
        <f>AMS_2040!AP5</f>
        <v>21369.021395641419</v>
      </c>
      <c r="AQ5">
        <f>AMS_2040!AQ5</f>
        <v>0</v>
      </c>
      <c r="AR5">
        <f>AMS_2040!AR5</f>
        <v>1905.2133707283492</v>
      </c>
      <c r="AS5">
        <f>AMS_2040!AS5</f>
        <v>19081.87735886974</v>
      </c>
      <c r="AT5">
        <f>AMS_2040!AT5</f>
        <v>86631.589640681661</v>
      </c>
      <c r="AU5">
        <f>AMS_2040!AU5</f>
        <v>0</v>
      </c>
      <c r="AW5">
        <f>(K5+L5)/$AQ$119</f>
        <v>1.9074412175049246E-4</v>
      </c>
    </row>
    <row r="6" spans="1:49" x14ac:dyDescent="0.25">
      <c r="A6" s="146"/>
      <c r="B6" s="1" t="s">
        <v>4</v>
      </c>
      <c r="C6" s="1" t="s">
        <v>4</v>
      </c>
      <c r="D6" s="1" t="s">
        <v>41</v>
      </c>
      <c r="E6">
        <v>4571.9029926683697</v>
      </c>
      <c r="F6">
        <v>13465.10893884235</v>
      </c>
      <c r="G6">
        <v>133.5904125519524</v>
      </c>
      <c r="H6">
        <v>1.329760625995789</v>
      </c>
      <c r="I6">
        <v>45.504029254880827</v>
      </c>
      <c r="J6">
        <v>330.40796726207378</v>
      </c>
      <c r="K6">
        <v>4.3150218344309772E-2</v>
      </c>
      <c r="L6">
        <v>782.70674172956046</v>
      </c>
      <c r="M6">
        <v>1018.391366294172</v>
      </c>
      <c r="N6">
        <v>95.418690319903604</v>
      </c>
      <c r="O6">
        <v>1.6504082393819109E-2</v>
      </c>
      <c r="P6">
        <v>879.23380191170713</v>
      </c>
      <c r="Q6">
        <v>455.35355356214848</v>
      </c>
      <c r="R6">
        <v>21.78515764025197</v>
      </c>
      <c r="S6">
        <v>0</v>
      </c>
      <c r="T6">
        <v>66.318806524980388</v>
      </c>
      <c r="U6">
        <v>27.781279287063139</v>
      </c>
      <c r="V6">
        <v>157.76139075817809</v>
      </c>
      <c r="W6">
        <v>13626.069423065541</v>
      </c>
      <c r="X6">
        <v>3889.429698724246</v>
      </c>
      <c r="Y6">
        <v>2.3391408049964521E-2</v>
      </c>
      <c r="Z6">
        <v>78.643106715343066</v>
      </c>
      <c r="AA6">
        <v>12.219860213590479</v>
      </c>
      <c r="AB6">
        <v>6.4537013383712969</v>
      </c>
      <c r="AC6">
        <v>0.69832213696321399</v>
      </c>
      <c r="AD6">
        <v>6.8399225681067017</v>
      </c>
      <c r="AE6">
        <v>6.2116336312693994</v>
      </c>
      <c r="AF6">
        <v>5.7708295136004362E-4</v>
      </c>
      <c r="AG6">
        <v>0</v>
      </c>
      <c r="AH6">
        <v>0.1034050327095607</v>
      </c>
      <c r="AI6">
        <v>1.298004090189119</v>
      </c>
      <c r="AJ6">
        <v>26.70671014417675</v>
      </c>
      <c r="AK6">
        <v>0</v>
      </c>
      <c r="AL6">
        <v>0.17224605984392569</v>
      </c>
      <c r="AM6">
        <v>13.63857681517044</v>
      </c>
      <c r="AN6">
        <v>0</v>
      </c>
      <c r="AO6">
        <v>25.38320838175752</v>
      </c>
      <c r="AP6">
        <f>AMS_2040!AP6</f>
        <v>70457.948214787975</v>
      </c>
      <c r="AQ6">
        <f>AMS_2040!AQ6</f>
        <v>337.77234766632972</v>
      </c>
      <c r="AR6">
        <f>AMS_2040!AR6</f>
        <v>0</v>
      </c>
      <c r="AS6">
        <f>AMS_2040!AS6</f>
        <v>61939.908494432268</v>
      </c>
      <c r="AT6">
        <f>AMS_2040!AT6</f>
        <v>172482.17538782919</v>
      </c>
      <c r="AU6">
        <f>AMS_2040!AU6</f>
        <v>0</v>
      </c>
      <c r="AW6">
        <f t="shared" ref="AW6:AW10" si="0">(K6+L6)/$AQ$119</f>
        <v>2.0437210523351634E-2</v>
      </c>
    </row>
    <row r="7" spans="1:49" x14ac:dyDescent="0.25">
      <c r="A7" s="146"/>
      <c r="B7" s="1" t="s">
        <v>5</v>
      </c>
      <c r="C7" s="1" t="s">
        <v>5</v>
      </c>
      <c r="D7" s="1" t="s">
        <v>42</v>
      </c>
      <c r="E7">
        <v>121.1079579478069</v>
      </c>
      <c r="F7">
        <v>72.268375558913888</v>
      </c>
      <c r="G7">
        <v>609.01770873027579</v>
      </c>
      <c r="H7">
        <v>1.2086869876377631</v>
      </c>
      <c r="I7">
        <v>6.5251366742081913</v>
      </c>
      <c r="J7">
        <v>8.6558621572417014</v>
      </c>
      <c r="K7">
        <v>6.4480343851064884E-3</v>
      </c>
      <c r="L7">
        <v>11.513496185171119</v>
      </c>
      <c r="M7">
        <v>10.24746321237666</v>
      </c>
      <c r="N7">
        <v>1.040085817883639</v>
      </c>
      <c r="O7">
        <v>0.31877614090304968</v>
      </c>
      <c r="P7">
        <v>558.14812975711834</v>
      </c>
      <c r="Q7">
        <v>66.844504041473755</v>
      </c>
      <c r="R7">
        <v>5.7567725423540397E-2</v>
      </c>
      <c r="S7">
        <v>0</v>
      </c>
      <c r="T7">
        <v>9.8161034512821121</v>
      </c>
      <c r="U7">
        <v>5.9823090827093877</v>
      </c>
      <c r="V7">
        <v>18.149282237782</v>
      </c>
      <c r="W7">
        <v>902.81251799766119</v>
      </c>
      <c r="X7">
        <v>354.64107905690929</v>
      </c>
      <c r="Y7">
        <v>1.339897946031251E-4</v>
      </c>
      <c r="Z7">
        <v>0.50530009062467984</v>
      </c>
      <c r="AA7">
        <v>0.1790083838440554</v>
      </c>
      <c r="AB7">
        <v>0.56104984785460466</v>
      </c>
      <c r="AC7">
        <v>2.347976092132623E-4</v>
      </c>
      <c r="AD7">
        <v>1.2700172320405071E-3</v>
      </c>
      <c r="AE7">
        <v>5.4453793222530326E-3</v>
      </c>
      <c r="AF7">
        <v>2.22568122277274E-4</v>
      </c>
      <c r="AG7">
        <v>2.9550139420832342E-6</v>
      </c>
      <c r="AH7">
        <v>1.4262913373181141E-2</v>
      </c>
      <c r="AI7">
        <v>4.813438666322587E-4</v>
      </c>
      <c r="AJ7">
        <v>5.0915051090846752</v>
      </c>
      <c r="AK7">
        <v>0</v>
      </c>
      <c r="AL7">
        <v>3.2792687089224733E-2</v>
      </c>
      <c r="AM7">
        <v>8.0255007826542268</v>
      </c>
      <c r="AN7">
        <v>0</v>
      </c>
      <c r="AO7">
        <v>5.1780627539910482E-3</v>
      </c>
      <c r="AP7">
        <f>AMS_2040!AP7</f>
        <v>22840.669181199999</v>
      </c>
      <c r="AQ7">
        <f>AMS_2040!AQ7</f>
        <v>0</v>
      </c>
      <c r="AR7">
        <f>AMS_2040!AR7</f>
        <v>14643.287059499997</v>
      </c>
      <c r="AS7">
        <f>AMS_2040!AS7</f>
        <v>61693.842441439068</v>
      </c>
      <c r="AT7">
        <f>AMS_2040!AT7</f>
        <v>101950.5825618645</v>
      </c>
      <c r="AU7">
        <f>AMS_2040!AU7</f>
        <v>0</v>
      </c>
      <c r="AW7">
        <f t="shared" si="0"/>
        <v>3.0078001626604824E-4</v>
      </c>
    </row>
    <row r="8" spans="1:49" x14ac:dyDescent="0.25">
      <c r="A8" s="146"/>
      <c r="B8" s="1" t="s">
        <v>6</v>
      </c>
      <c r="C8" s="1" t="s">
        <v>6</v>
      </c>
      <c r="D8" s="1" t="s">
        <v>43</v>
      </c>
      <c r="E8">
        <v>69.643444904119889</v>
      </c>
      <c r="F8">
        <v>244.85047251992501</v>
      </c>
      <c r="G8">
        <v>550.65422639234669</v>
      </c>
      <c r="H8">
        <v>28.08228867118385</v>
      </c>
      <c r="I8">
        <v>6.8319628682772811</v>
      </c>
      <c r="J8">
        <v>20.233178227579501</v>
      </c>
      <c r="K8">
        <v>5.1757376594569946E-4</v>
      </c>
      <c r="L8">
        <v>218.68554341803409</v>
      </c>
      <c r="M8">
        <v>83.034637501720297</v>
      </c>
      <c r="N8">
        <v>1.2313262139328509</v>
      </c>
      <c r="O8">
        <v>8.3041157698304779E-2</v>
      </c>
      <c r="P8">
        <v>287.93698323621851</v>
      </c>
      <c r="Q8">
        <v>164.9665536593651</v>
      </c>
      <c r="R8">
        <v>4.7636636238390373E-3</v>
      </c>
      <c r="S8">
        <v>0</v>
      </c>
      <c r="T8">
        <v>6.1287258299718559</v>
      </c>
      <c r="U8">
        <v>0.1109007007434003</v>
      </c>
      <c r="V8">
        <v>0.35260257006119777</v>
      </c>
      <c r="W8">
        <v>328.67748990640291</v>
      </c>
      <c r="X8">
        <v>171.6353536170374</v>
      </c>
      <c r="Y8">
        <v>2.4286339808690912E-3</v>
      </c>
      <c r="Z8">
        <v>16.776490080919061</v>
      </c>
      <c r="AA8">
        <v>1.5698387572923429</v>
      </c>
      <c r="AB8">
        <v>0.13881792013577821</v>
      </c>
      <c r="AC8">
        <v>1.132985835573253E-2</v>
      </c>
      <c r="AD8">
        <v>0.14382874226280079</v>
      </c>
      <c r="AE8">
        <v>0.1354144509331989</v>
      </c>
      <c r="AF8">
        <v>2.1479805618659201E-4</v>
      </c>
      <c r="AG8">
        <v>0</v>
      </c>
      <c r="AH8">
        <v>1.237916338518309E-3</v>
      </c>
      <c r="AI8">
        <v>2.05440062566568E-2</v>
      </c>
      <c r="AJ8">
        <v>1.3075131058753521E-3</v>
      </c>
      <c r="AK8">
        <v>0</v>
      </c>
      <c r="AL8">
        <v>2.3488727662366082E-5</v>
      </c>
      <c r="AM8">
        <v>3.219635176895336</v>
      </c>
      <c r="AN8">
        <v>0</v>
      </c>
      <c r="AO8">
        <v>0.26474859876691209</v>
      </c>
      <c r="AP8">
        <f>AMS_2040!AP8</f>
        <v>0</v>
      </c>
      <c r="AQ8">
        <f>AMS_2040!AQ8</f>
        <v>0</v>
      </c>
      <c r="AR8">
        <f>AMS_2040!AR8</f>
        <v>0</v>
      </c>
      <c r="AS8">
        <f>AMS_2040!AS8</f>
        <v>3339.7659416551251</v>
      </c>
      <c r="AT8">
        <f>AMS_2040!AT8</f>
        <v>5545.1958142291587</v>
      </c>
      <c r="AU8">
        <f>AMS_2040!AU8</f>
        <v>0</v>
      </c>
      <c r="AW8">
        <f t="shared" si="0"/>
        <v>5.7097843295638362E-3</v>
      </c>
    </row>
    <row r="9" spans="1:49" x14ac:dyDescent="0.25">
      <c r="A9" s="146"/>
      <c r="B9" s="1" t="s">
        <v>7</v>
      </c>
      <c r="C9" s="1" t="s">
        <v>7</v>
      </c>
      <c r="D9" s="1" t="s">
        <v>44</v>
      </c>
      <c r="E9">
        <v>71.948404960978593</v>
      </c>
      <c r="F9">
        <v>40.685888668503807</v>
      </c>
      <c r="G9">
        <v>117.03660687610549</v>
      </c>
      <c r="H9">
        <v>43.21961642425066</v>
      </c>
      <c r="I9">
        <v>2248.292605869623</v>
      </c>
      <c r="J9">
        <v>20.117050649971699</v>
      </c>
      <c r="K9">
        <v>4.57578286246293E-2</v>
      </c>
      <c r="L9">
        <v>17.56977737876726</v>
      </c>
      <c r="M9">
        <v>43.15745566358116</v>
      </c>
      <c r="N9">
        <v>50.537925721011007</v>
      </c>
      <c r="O9">
        <v>230.9233344722393</v>
      </c>
      <c r="P9">
        <v>504.94996732323659</v>
      </c>
      <c r="Q9">
        <v>14786.56983178148</v>
      </c>
      <c r="R9">
        <v>1.351601455262855E-2</v>
      </c>
      <c r="S9">
        <v>0</v>
      </c>
      <c r="T9">
        <v>41.906238653729467</v>
      </c>
      <c r="U9">
        <v>4.0477670685661362</v>
      </c>
      <c r="V9">
        <v>6.7612933884832237E-3</v>
      </c>
      <c r="W9">
        <v>264.04019831678511</v>
      </c>
      <c r="X9">
        <v>302.75494434486899</v>
      </c>
      <c r="Y9">
        <v>1.8763517269518699E-2</v>
      </c>
      <c r="Z9">
        <v>11.016674563429669</v>
      </c>
      <c r="AA9">
        <v>0.27421720140153899</v>
      </c>
      <c r="AB9">
        <v>39.399471006839981</v>
      </c>
      <c r="AC9">
        <v>1.335953030517005E-2</v>
      </c>
      <c r="AD9">
        <v>0.1107989714273836</v>
      </c>
      <c r="AE9">
        <v>0.91596590557607738</v>
      </c>
      <c r="AF9">
        <v>0.19400900145322189</v>
      </c>
      <c r="AG9">
        <v>5.1069454499850879E-4</v>
      </c>
      <c r="AH9">
        <v>10.307977088729791</v>
      </c>
      <c r="AI9">
        <v>3.1882025998715952E-2</v>
      </c>
      <c r="AJ9">
        <v>547.43085235426008</v>
      </c>
      <c r="AK9">
        <v>0</v>
      </c>
      <c r="AL9">
        <v>3.5198441305516548</v>
      </c>
      <c r="AM9">
        <v>108.65415808266791</v>
      </c>
      <c r="AN9">
        <v>0</v>
      </c>
      <c r="AO9">
        <v>1.512041179399441</v>
      </c>
      <c r="AP9">
        <f>AMS_2040!AP9</f>
        <v>1681.23897102208</v>
      </c>
      <c r="AQ9">
        <f>AMS_2040!AQ9</f>
        <v>0</v>
      </c>
      <c r="AR9">
        <f>AMS_2040!AR9</f>
        <v>0.36356598389589989</v>
      </c>
      <c r="AS9">
        <f>AMS_2040!AS9</f>
        <v>3286.4062093040811</v>
      </c>
      <c r="AT9">
        <f>AMS_2040!AT9</f>
        <v>24479.232920874179</v>
      </c>
      <c r="AU9">
        <f>AMS_2040!AU9</f>
        <v>0</v>
      </c>
      <c r="AW9">
        <f t="shared" si="0"/>
        <v>4.59932866447385E-4</v>
      </c>
    </row>
    <row r="10" spans="1:49" x14ac:dyDescent="0.25">
      <c r="A10" s="146"/>
      <c r="B10" s="1" t="s">
        <v>8</v>
      </c>
      <c r="C10" s="1" t="s">
        <v>8</v>
      </c>
      <c r="D10" s="1" t="s">
        <v>45</v>
      </c>
      <c r="E10">
        <v>336.6676763095162</v>
      </c>
      <c r="F10">
        <v>652.10609406639765</v>
      </c>
      <c r="G10">
        <v>77.217988009914507</v>
      </c>
      <c r="H10">
        <v>28.734297435716051</v>
      </c>
      <c r="I10">
        <v>70.169499045391618</v>
      </c>
      <c r="J10">
        <v>5178.5395697641143</v>
      </c>
      <c r="K10">
        <v>0.85992095281235659</v>
      </c>
      <c r="L10">
        <v>161.2367719507146</v>
      </c>
      <c r="M10">
        <v>1415.54802549033</v>
      </c>
      <c r="N10">
        <v>11.352745448842439</v>
      </c>
      <c r="O10">
        <v>9.3843516515004417</v>
      </c>
      <c r="P10">
        <v>881.91739784880701</v>
      </c>
      <c r="Q10">
        <v>395.39133045256818</v>
      </c>
      <c r="R10">
        <v>1.5426850336450579</v>
      </c>
      <c r="S10">
        <v>0</v>
      </c>
      <c r="T10">
        <v>32.297548580980241</v>
      </c>
      <c r="U10">
        <v>11.533785534837911</v>
      </c>
      <c r="V10">
        <v>15.73553073535062</v>
      </c>
      <c r="W10">
        <v>11300.22049621841</v>
      </c>
      <c r="X10">
        <v>3346.8164147310272</v>
      </c>
      <c r="Y10">
        <v>1.6142912309151349E-2</v>
      </c>
      <c r="Z10">
        <v>107.9967327256588</v>
      </c>
      <c r="AA10">
        <v>2.4238051340738198</v>
      </c>
      <c r="AB10">
        <v>30.41715857249007</v>
      </c>
      <c r="AC10">
        <v>2.092121872862988E-2</v>
      </c>
      <c r="AD10">
        <v>0.15600209730492051</v>
      </c>
      <c r="AE10">
        <v>0.64012770040612643</v>
      </c>
      <c r="AF10">
        <v>8.7848303926371857E-2</v>
      </c>
      <c r="AG10">
        <v>1.2403368573170941E-4</v>
      </c>
      <c r="AH10">
        <v>2.9488311847610449</v>
      </c>
      <c r="AI10">
        <v>4.5210140748447793E-2</v>
      </c>
      <c r="AJ10">
        <v>4.3728501269582214</v>
      </c>
      <c r="AK10">
        <v>0</v>
      </c>
      <c r="AL10">
        <v>2.8714543157566729E-2</v>
      </c>
      <c r="AM10">
        <v>59.256946835737303</v>
      </c>
      <c r="AN10">
        <v>0</v>
      </c>
      <c r="AO10">
        <v>1.0724973662609441</v>
      </c>
      <c r="AP10">
        <f>AMS_2040!AP10</f>
        <v>7010.1375598433278</v>
      </c>
      <c r="AQ10">
        <f>AMS_2040!AQ10</f>
        <v>0</v>
      </c>
      <c r="AR10">
        <f>AMS_2040!AR10</f>
        <v>17157.049317000001</v>
      </c>
      <c r="AS10">
        <f>AMS_2040!AS10</f>
        <v>10768.347929335871</v>
      </c>
      <c r="AT10">
        <f>AMS_2040!AT10</f>
        <v>59072.290848336277</v>
      </c>
      <c r="AU10">
        <f>AMS_2040!AU10</f>
        <v>0</v>
      </c>
      <c r="AW10">
        <f t="shared" si="0"/>
        <v>4.2322640630002668E-3</v>
      </c>
    </row>
    <row r="11" spans="1:49" x14ac:dyDescent="0.25">
      <c r="A11" s="146"/>
      <c r="B11" s="63" t="s">
        <v>9</v>
      </c>
      <c r="C11" s="63" t="s">
        <v>9</v>
      </c>
      <c r="D11" s="63" t="s">
        <v>46</v>
      </c>
      <c r="E11">
        <v>117.5953789027847</v>
      </c>
      <c r="F11">
        <v>22.019165620572199</v>
      </c>
      <c r="G11">
        <v>0</v>
      </c>
      <c r="H11">
        <v>5.5816603053638107E-2</v>
      </c>
      <c r="I11">
        <v>0.19668067258058461</v>
      </c>
      <c r="J11">
        <v>0.15897712271024159</v>
      </c>
      <c r="K11">
        <v>0</v>
      </c>
      <c r="L11">
        <v>0.20132685962105351</v>
      </c>
      <c r="M11">
        <v>4.0212508111748297</v>
      </c>
      <c r="N11">
        <v>0</v>
      </c>
      <c r="O11">
        <v>0.49452927538232971</v>
      </c>
      <c r="P11">
        <v>0.95304857451728631</v>
      </c>
      <c r="Q11">
        <v>1.102803509093786</v>
      </c>
      <c r="R11">
        <v>1.387772717128973E-4</v>
      </c>
      <c r="S11">
        <v>0</v>
      </c>
      <c r="T11">
        <v>9.0848561229824668E-2</v>
      </c>
      <c r="U11">
        <v>0</v>
      </c>
      <c r="V11">
        <v>0</v>
      </c>
      <c r="W11">
        <v>1.0922266251128709</v>
      </c>
      <c r="X11">
        <v>4.2341827302375901</v>
      </c>
      <c r="Y11">
        <v>0</v>
      </c>
      <c r="Z11">
        <v>3.3828932040366633E-2</v>
      </c>
      <c r="AA11">
        <v>3.1431694078082428E-3</v>
      </c>
      <c r="AB11">
        <v>2.4362970922630831</v>
      </c>
      <c r="AC11">
        <v>1.051463056509405E-2</v>
      </c>
      <c r="AD11">
        <v>6.2135202375767883E-2</v>
      </c>
      <c r="AE11">
        <v>0.49156004151762522</v>
      </c>
      <c r="AF11">
        <v>0.1224107955758192</v>
      </c>
      <c r="AG11">
        <v>0</v>
      </c>
      <c r="AH11">
        <v>1.7622570080214059</v>
      </c>
      <c r="AI11">
        <v>2.7160726255343982E-2</v>
      </c>
      <c r="AJ11">
        <v>3.0995375920488989E-5</v>
      </c>
      <c r="AK11">
        <v>0</v>
      </c>
      <c r="AL11">
        <v>0</v>
      </c>
      <c r="AM11">
        <v>1.062452494490344E-2</v>
      </c>
      <c r="AN11">
        <v>0</v>
      </c>
      <c r="AO11">
        <v>0.22882991342655901</v>
      </c>
      <c r="AP11">
        <f>AMS_2040!AP11</f>
        <v>16.594651054564402</v>
      </c>
      <c r="AQ11">
        <f>AMS_2040!AQ11</f>
        <v>29.600261590974789</v>
      </c>
      <c r="AR11">
        <f>AMS_2040!AR11</f>
        <v>0</v>
      </c>
      <c r="AS11">
        <f>AMS_2040!AS11</f>
        <v>249.73539219838321</v>
      </c>
      <c r="AT11">
        <f>AMS_2040!AT11</f>
        <v>453.33547252103477</v>
      </c>
      <c r="AU11">
        <f>AMS_2040!AU11</f>
        <v>0</v>
      </c>
      <c r="AW11" s="64">
        <f>K127</f>
        <v>7.0148142567528805E-3</v>
      </c>
    </row>
    <row r="12" spans="1:49" x14ac:dyDescent="0.25">
      <c r="A12" s="146"/>
      <c r="B12" s="63" t="s">
        <v>10</v>
      </c>
      <c r="C12" s="63" t="s">
        <v>10</v>
      </c>
      <c r="D12" s="63" t="s">
        <v>47</v>
      </c>
      <c r="E12">
        <v>477.19190507704292</v>
      </c>
      <c r="F12">
        <v>275.75087028635483</v>
      </c>
      <c r="G12">
        <v>62.881748018252019</v>
      </c>
      <c r="H12">
        <v>19.308040239218929</v>
      </c>
      <c r="I12">
        <v>34.120597781109893</v>
      </c>
      <c r="J12">
        <v>69.157182524268791</v>
      </c>
      <c r="K12">
        <v>1.366620017451365</v>
      </c>
      <c r="L12">
        <v>314.57337430558459</v>
      </c>
      <c r="M12">
        <v>1378.339198761543</v>
      </c>
      <c r="N12">
        <v>29.966727845863829</v>
      </c>
      <c r="O12">
        <v>61.767710878079988</v>
      </c>
      <c r="P12">
        <v>370.95904062391281</v>
      </c>
      <c r="Q12">
        <v>407.7103993539244</v>
      </c>
      <c r="R12">
        <v>1.768501685963102</v>
      </c>
      <c r="S12">
        <v>0</v>
      </c>
      <c r="T12">
        <v>1.0506967251122661</v>
      </c>
      <c r="U12">
        <v>2.0708319215839062</v>
      </c>
      <c r="V12">
        <v>11.06169357358907</v>
      </c>
      <c r="W12">
        <v>552.04143319174671</v>
      </c>
      <c r="X12">
        <v>1422.9671333497149</v>
      </c>
      <c r="Y12">
        <v>9.7904272356462943E-2</v>
      </c>
      <c r="Z12">
        <v>5.2512889040291393</v>
      </c>
      <c r="AA12">
        <v>4.9160664431538734</v>
      </c>
      <c r="AB12">
        <v>53.806639286452203</v>
      </c>
      <c r="AC12">
        <v>0.48696670113460372</v>
      </c>
      <c r="AD12">
        <v>3.1784613604149108</v>
      </c>
      <c r="AE12">
        <v>5.9780536741795354</v>
      </c>
      <c r="AF12">
        <v>0.25373371957483198</v>
      </c>
      <c r="AG12">
        <v>6.5520007904551231E-4</v>
      </c>
      <c r="AH12">
        <v>10.58371555240743</v>
      </c>
      <c r="AI12">
        <v>0.58570643389530808</v>
      </c>
      <c r="AJ12">
        <v>585.15523742473681</v>
      </c>
      <c r="AK12">
        <v>0</v>
      </c>
      <c r="AL12">
        <v>3.762444363280077</v>
      </c>
      <c r="AM12">
        <v>50.193057290696267</v>
      </c>
      <c r="AN12">
        <v>0</v>
      </c>
      <c r="AO12">
        <v>10.397991304579589</v>
      </c>
      <c r="AP12">
        <f>AMS_2040!AP12</f>
        <v>6290.671764316</v>
      </c>
      <c r="AQ12">
        <f>AMS_2040!AQ12</f>
        <v>1705.9984748879999</v>
      </c>
      <c r="AR12">
        <f>AMS_2040!AR12</f>
        <v>0</v>
      </c>
      <c r="AS12">
        <f>AMS_2040!AS12</f>
        <v>24571.907861048461</v>
      </c>
      <c r="AT12">
        <f>AMS_2040!AT12</f>
        <v>38797.279728343739</v>
      </c>
      <c r="AU12">
        <f>AMS_2040!AU12</f>
        <v>0</v>
      </c>
      <c r="AW12" s="64">
        <f>AW11</f>
        <v>7.0148142567528805E-3</v>
      </c>
    </row>
    <row r="13" spans="1:49" x14ac:dyDescent="0.25">
      <c r="A13" s="146"/>
      <c r="B13" s="1" t="s">
        <v>11</v>
      </c>
      <c r="C13" s="1" t="s">
        <v>11</v>
      </c>
      <c r="D13" s="1" t="s">
        <v>48</v>
      </c>
      <c r="E13">
        <v>226.93784484187111</v>
      </c>
      <c r="F13">
        <v>964.36396148611152</v>
      </c>
      <c r="G13">
        <v>8744.7996975732603</v>
      </c>
      <c r="H13">
        <v>78.642374631875413</v>
      </c>
      <c r="I13">
        <v>72.440970346455671</v>
      </c>
      <c r="J13">
        <v>524.3669263107405</v>
      </c>
      <c r="K13">
        <v>0.64714656422031713</v>
      </c>
      <c r="L13">
        <v>702.52144531733984</v>
      </c>
      <c r="M13">
        <v>10292.524434167361</v>
      </c>
      <c r="N13">
        <v>93.76179496283288</v>
      </c>
      <c r="O13">
        <v>31.906829613809158</v>
      </c>
      <c r="P13">
        <v>4889.5602973844498</v>
      </c>
      <c r="Q13">
        <v>3833.0954417331491</v>
      </c>
      <c r="R13">
        <v>19.5431089236661</v>
      </c>
      <c r="S13">
        <v>0</v>
      </c>
      <c r="T13">
        <v>195.3659146987705</v>
      </c>
      <c r="U13">
        <v>17.24270648618015</v>
      </c>
      <c r="V13">
        <v>0</v>
      </c>
      <c r="W13">
        <v>1481.1532413191489</v>
      </c>
      <c r="X13">
        <v>255.29363416934669</v>
      </c>
      <c r="Y13">
        <v>5.2127788028637712E-2</v>
      </c>
      <c r="Z13">
        <v>77.160735901814576</v>
      </c>
      <c r="AA13">
        <v>15.01678617740561</v>
      </c>
      <c r="AB13">
        <v>37.756308999882449</v>
      </c>
      <c r="AC13">
        <v>1.736545293751496</v>
      </c>
      <c r="AD13">
        <v>11.430034911221361</v>
      </c>
      <c r="AE13">
        <v>17.19837276808121</v>
      </c>
      <c r="AF13">
        <v>1.15770240868704E-2</v>
      </c>
      <c r="AG13">
        <v>0</v>
      </c>
      <c r="AH13">
        <v>0.59150261259123327</v>
      </c>
      <c r="AI13">
        <v>3.1897023790932408</v>
      </c>
      <c r="AJ13">
        <v>525.64235837019055</v>
      </c>
      <c r="AK13">
        <v>0</v>
      </c>
      <c r="AL13">
        <v>3.3797352664108899</v>
      </c>
      <c r="AM13">
        <v>43.446006884903618</v>
      </c>
      <c r="AN13">
        <v>0</v>
      </c>
      <c r="AO13">
        <v>58.334640332888988</v>
      </c>
      <c r="AP13">
        <f>AMS_2040!AP13</f>
        <v>2656.871139921042</v>
      </c>
      <c r="AQ13">
        <f>AMS_2040!AQ13</f>
        <v>39731.799394574351</v>
      </c>
      <c r="AR13">
        <f>AMS_2040!AR13</f>
        <v>0</v>
      </c>
      <c r="AS13">
        <f>AMS_2040!AS13</f>
        <v>24384.256399467231</v>
      </c>
      <c r="AT13">
        <f>AMS_2040!AT13</f>
        <v>99992.04113920356</v>
      </c>
      <c r="AU13">
        <f>AMS_2040!AU13</f>
        <v>0</v>
      </c>
      <c r="AW13">
        <f>(K13+L13)/$AQ$119</f>
        <v>1.8359382343611497E-2</v>
      </c>
    </row>
    <row r="14" spans="1:49" x14ac:dyDescent="0.25">
      <c r="A14" s="146"/>
      <c r="B14" s="1" t="s">
        <v>12</v>
      </c>
      <c r="C14" s="1">
        <v>10</v>
      </c>
      <c r="D14" s="1" t="s">
        <v>49</v>
      </c>
      <c r="E14">
        <v>33.553093269026</v>
      </c>
      <c r="F14">
        <v>4.0897123904118917</v>
      </c>
      <c r="G14">
        <v>1473.226811032034</v>
      </c>
      <c r="H14">
        <v>0</v>
      </c>
      <c r="I14">
        <v>159.84045138190831</v>
      </c>
      <c r="J14">
        <v>10.034171373457831</v>
      </c>
      <c r="K14">
        <v>3.4656956320851977E-5</v>
      </c>
      <c r="L14">
        <v>14.018091844939219</v>
      </c>
      <c r="M14">
        <v>110.4878578977417</v>
      </c>
      <c r="N14">
        <v>792.36744393354729</v>
      </c>
      <c r="O14">
        <v>0.43595648470142589</v>
      </c>
      <c r="P14">
        <v>4882.6738443992572</v>
      </c>
      <c r="Q14">
        <v>1384.005067674093</v>
      </c>
      <c r="R14">
        <v>0.81049297107091733</v>
      </c>
      <c r="S14">
        <v>0</v>
      </c>
      <c r="T14">
        <v>4.8081071950160509E-3</v>
      </c>
      <c r="U14">
        <v>0.14005772278265829</v>
      </c>
      <c r="V14">
        <v>5.0518615486195753E-2</v>
      </c>
      <c r="W14">
        <v>366.58897415478413</v>
      </c>
      <c r="X14">
        <v>0.24490694877138819</v>
      </c>
      <c r="Y14">
        <v>1.8129970426639469E-2</v>
      </c>
      <c r="Z14">
        <v>2.142722187978733</v>
      </c>
      <c r="AA14">
        <v>0.21911900158061021</v>
      </c>
      <c r="AB14">
        <v>5.2498290173495077</v>
      </c>
      <c r="AC14">
        <v>1.9903801282798349E-2</v>
      </c>
      <c r="AD14">
        <v>0.1607875463971217</v>
      </c>
      <c r="AE14">
        <v>0.14196970602063499</v>
      </c>
      <c r="AF14">
        <v>6.9156445086048014E-5</v>
      </c>
      <c r="AG14">
        <v>0</v>
      </c>
      <c r="AH14">
        <v>2.2523497803144991E-3</v>
      </c>
      <c r="AI14">
        <v>3.7496852163810233E-2</v>
      </c>
      <c r="AJ14">
        <v>10.08297007123914</v>
      </c>
      <c r="AK14">
        <v>0</v>
      </c>
      <c r="AL14">
        <v>6.4830722091355833E-2</v>
      </c>
      <c r="AM14">
        <v>3.5320160870890897E-2</v>
      </c>
      <c r="AN14">
        <v>0</v>
      </c>
      <c r="AO14">
        <v>0.61464888294443309</v>
      </c>
      <c r="AP14">
        <f>AMS_2040!AP14</f>
        <v>6.964457550511987E-3</v>
      </c>
      <c r="AQ14">
        <f>AMS_2040!AQ14</f>
        <v>0</v>
      </c>
      <c r="AR14">
        <f>AMS_2040!AR14</f>
        <v>208.8342954388076</v>
      </c>
      <c r="AS14">
        <f>AMS_2040!AS14</f>
        <v>15697.630655736381</v>
      </c>
      <c r="AT14">
        <f>AMS_2040!AT14</f>
        <v>25157.834259917479</v>
      </c>
      <c r="AU14">
        <f>AMS_2040!AU14</f>
        <v>0</v>
      </c>
      <c r="AW14">
        <f t="shared" ref="AW14:AW47" si="1">(K14+L14)/$AQ$119</f>
        <v>3.6600631365054363E-4</v>
      </c>
    </row>
    <row r="15" spans="1:49" x14ac:dyDescent="0.25">
      <c r="A15" s="146"/>
      <c r="B15" s="1" t="s">
        <v>13</v>
      </c>
      <c r="C15" s="1">
        <v>11</v>
      </c>
      <c r="D15" s="1" t="s">
        <v>50</v>
      </c>
      <c r="E15">
        <v>3.1180470270763379E-2</v>
      </c>
      <c r="F15">
        <v>9.6767569500235169</v>
      </c>
      <c r="G15">
        <v>803.3177986234632</v>
      </c>
      <c r="H15">
        <v>12.424116686101041</v>
      </c>
      <c r="I15">
        <v>14.423629992718659</v>
      </c>
      <c r="J15">
        <v>20.97002622729115</v>
      </c>
      <c r="K15">
        <v>0</v>
      </c>
      <c r="L15">
        <v>61.416393161619212</v>
      </c>
      <c r="M15">
        <v>71.392244422862461</v>
      </c>
      <c r="N15">
        <v>38.164817734059042</v>
      </c>
      <c r="O15">
        <v>1272.09026512792</v>
      </c>
      <c r="P15">
        <v>2611.4133928918568</v>
      </c>
      <c r="Q15">
        <v>973.07504188875805</v>
      </c>
      <c r="R15">
        <v>4.0251900576239739E-5</v>
      </c>
      <c r="S15">
        <v>0</v>
      </c>
      <c r="T15">
        <v>1.5958423815964811E-4</v>
      </c>
      <c r="U15">
        <v>3.3052863364095821</v>
      </c>
      <c r="V15">
        <v>3.2169179725541563E-2</v>
      </c>
      <c r="W15">
        <v>64.699191102963795</v>
      </c>
      <c r="X15">
        <v>0.13358578449046679</v>
      </c>
      <c r="Y15">
        <v>2.3625397042200142E-3</v>
      </c>
      <c r="Z15">
        <v>4.9387387025449572</v>
      </c>
      <c r="AA15">
        <v>0.96001346888268924</v>
      </c>
      <c r="AB15">
        <v>3.6485767642649698</v>
      </c>
      <c r="AC15">
        <v>1.8018819068489559E-3</v>
      </c>
      <c r="AD15">
        <v>1.4240247486458361E-2</v>
      </c>
      <c r="AE15">
        <v>1.8273661353307349E-2</v>
      </c>
      <c r="AF15">
        <v>3.2933728105545121E-3</v>
      </c>
      <c r="AG15">
        <v>1.195111909224312E-6</v>
      </c>
      <c r="AH15">
        <v>7.5354504737573214E-2</v>
      </c>
      <c r="AI15">
        <v>3.4601451831875719E-3</v>
      </c>
      <c r="AJ15">
        <v>7.3725557712199657E-3</v>
      </c>
      <c r="AK15">
        <v>0</v>
      </c>
      <c r="AL15">
        <v>4.6806523890253768E-5</v>
      </c>
      <c r="AM15">
        <v>1.2350590193284531E-2</v>
      </c>
      <c r="AN15">
        <v>0</v>
      </c>
      <c r="AO15">
        <v>5.5056425636493371E-2</v>
      </c>
      <c r="AP15">
        <f>AMS_2040!AP15</f>
        <v>1.1133870581064129</v>
      </c>
      <c r="AQ15">
        <f>AMS_2040!AQ15</f>
        <v>0</v>
      </c>
      <c r="AR15">
        <f>AMS_2040!AR15</f>
        <v>210.61002313097117</v>
      </c>
      <c r="AS15">
        <f>AMS_2040!AS15</f>
        <v>8231.5129254492895</v>
      </c>
      <c r="AT15">
        <f>AMS_2040!AT15</f>
        <v>14409.54337491715</v>
      </c>
      <c r="AU15">
        <f>AMS_2040!AU15</f>
        <v>0</v>
      </c>
      <c r="AW15">
        <f t="shared" si="1"/>
        <v>1.6035514914034415E-3</v>
      </c>
    </row>
    <row r="16" spans="1:49" x14ac:dyDescent="0.25">
      <c r="A16" s="146"/>
      <c r="B16" s="1" t="s">
        <v>14</v>
      </c>
      <c r="C16" s="1">
        <v>12</v>
      </c>
      <c r="D16" s="1" t="s">
        <v>51</v>
      </c>
      <c r="E16">
        <v>2357.8296839425798</v>
      </c>
      <c r="F16">
        <v>2330.6765123031382</v>
      </c>
      <c r="G16">
        <v>16204.65381877744</v>
      </c>
      <c r="H16">
        <v>309.24549909329829</v>
      </c>
      <c r="I16">
        <v>1876.4054376569791</v>
      </c>
      <c r="J16">
        <v>1682.505198429043</v>
      </c>
      <c r="K16">
        <v>9.0176164554836351</v>
      </c>
      <c r="L16">
        <v>2643.11461233921</v>
      </c>
      <c r="M16">
        <v>1594.9937834291959</v>
      </c>
      <c r="N16">
        <v>1359.9148177578111</v>
      </c>
      <c r="O16">
        <v>381.85183496447922</v>
      </c>
      <c r="P16">
        <v>52690.893090470701</v>
      </c>
      <c r="Q16">
        <v>30196.595852840252</v>
      </c>
      <c r="R16">
        <v>84.158827035221478</v>
      </c>
      <c r="S16">
        <v>0</v>
      </c>
      <c r="T16">
        <v>153.0914667209849</v>
      </c>
      <c r="U16">
        <v>67.076580963849921</v>
      </c>
      <c r="V16">
        <v>502.617553099867</v>
      </c>
      <c r="W16">
        <v>9500.9836627364894</v>
      </c>
      <c r="X16">
        <v>6575.1469382732994</v>
      </c>
      <c r="Y16">
        <v>0.24183864176660941</v>
      </c>
      <c r="Z16">
        <v>151.92730154093621</v>
      </c>
      <c r="AA16">
        <v>41.294199603979102</v>
      </c>
      <c r="AB16">
        <v>218.91807169202011</v>
      </c>
      <c r="AC16">
        <v>1.2617447434706439</v>
      </c>
      <c r="AD16">
        <v>10.72459263578693</v>
      </c>
      <c r="AE16">
        <v>11.61989220435553</v>
      </c>
      <c r="AF16">
        <v>0.27586238981537231</v>
      </c>
      <c r="AG16">
        <v>7.4221496830245768E-4</v>
      </c>
      <c r="AH16">
        <v>14.862207131728651</v>
      </c>
      <c r="AI16">
        <v>2.425925377108225</v>
      </c>
      <c r="AJ16">
        <v>331.05592012177812</v>
      </c>
      <c r="AK16">
        <v>0</v>
      </c>
      <c r="AL16">
        <v>2.12981936247068</v>
      </c>
      <c r="AM16">
        <v>214.47692489735169</v>
      </c>
      <c r="AN16">
        <v>0</v>
      </c>
      <c r="AO16">
        <v>40.965314517133237</v>
      </c>
      <c r="AP16">
        <f>AMS_2040!AP16</f>
        <v>22717.58523034571</v>
      </c>
      <c r="AQ16">
        <f>AMS_2040!AQ16</f>
        <v>1206.5103399925999</v>
      </c>
      <c r="AR16">
        <f>AMS_2040!AR16</f>
        <v>31124.117525716079</v>
      </c>
      <c r="AS16">
        <f>AMS_2040!AS16</f>
        <v>216988.52112075489</v>
      </c>
      <c r="AT16">
        <f>AMS_2040!AT16</f>
        <v>403599.68736117327</v>
      </c>
      <c r="AU16">
        <f>AMS_2040!AU16</f>
        <v>0</v>
      </c>
      <c r="AW16">
        <f t="shared" si="1"/>
        <v>6.9245853948007072E-2</v>
      </c>
    </row>
    <row r="17" spans="1:49" x14ac:dyDescent="0.25">
      <c r="A17" s="146"/>
      <c r="B17" s="1" t="s">
        <v>15</v>
      </c>
      <c r="C17" s="1">
        <v>13</v>
      </c>
      <c r="D17" s="1" t="s">
        <v>52</v>
      </c>
      <c r="E17">
        <v>298.00939686679561</v>
      </c>
      <c r="F17">
        <v>246.43871583043929</v>
      </c>
      <c r="G17">
        <v>429.68004433746643</v>
      </c>
      <c r="H17">
        <v>9.1855631145265946</v>
      </c>
      <c r="I17">
        <v>85.909162583714277</v>
      </c>
      <c r="J17">
        <v>130.43047746886671</v>
      </c>
      <c r="K17">
        <v>1.395828692488525</v>
      </c>
      <c r="L17">
        <v>217.05086304944041</v>
      </c>
      <c r="M17">
        <v>220.77948804773379</v>
      </c>
      <c r="N17">
        <v>139.88996910571521</v>
      </c>
      <c r="O17">
        <v>40.021037044338662</v>
      </c>
      <c r="P17">
        <v>2962.9516477740531</v>
      </c>
      <c r="Q17">
        <v>34830.212317418227</v>
      </c>
      <c r="R17">
        <v>7.2711963308459708</v>
      </c>
      <c r="S17">
        <v>0</v>
      </c>
      <c r="T17">
        <v>35.857408859585952</v>
      </c>
      <c r="U17">
        <v>57.543270628579279</v>
      </c>
      <c r="V17">
        <v>62.661027509591442</v>
      </c>
      <c r="W17">
        <v>10611.25049062262</v>
      </c>
      <c r="X17">
        <v>4844.0857094148942</v>
      </c>
      <c r="Y17">
        <v>0.2012540585648224</v>
      </c>
      <c r="Z17">
        <v>112.15921204958519</v>
      </c>
      <c r="AA17">
        <v>3.3683179051697389</v>
      </c>
      <c r="AB17">
        <v>691.11356534604647</v>
      </c>
      <c r="AC17">
        <v>0.48941474796608397</v>
      </c>
      <c r="AD17">
        <v>3.1213878621810589</v>
      </c>
      <c r="AE17">
        <v>10.860892869706101</v>
      </c>
      <c r="AF17">
        <v>3.6992004229826221</v>
      </c>
      <c r="AG17">
        <v>2.5971582206405851E-2</v>
      </c>
      <c r="AH17">
        <v>66.26466117690245</v>
      </c>
      <c r="AI17">
        <v>1.0843312118100681</v>
      </c>
      <c r="AJ17">
        <v>19.3710207447999</v>
      </c>
      <c r="AK17">
        <v>0</v>
      </c>
      <c r="AL17">
        <v>9.1085832472955264E-2</v>
      </c>
      <c r="AM17">
        <v>243.76912402432501</v>
      </c>
      <c r="AN17">
        <v>0</v>
      </c>
      <c r="AO17">
        <v>12.886310171715991</v>
      </c>
      <c r="AP17">
        <f>AMS_2040!AP17</f>
        <v>9095.3069962999998</v>
      </c>
      <c r="AQ17">
        <f>AMS_2040!AQ17</f>
        <v>0</v>
      </c>
      <c r="AR17">
        <f>AMS_2040!AR17</f>
        <v>240999.38043156234</v>
      </c>
      <c r="AS17">
        <f>AMS_2040!AS17</f>
        <v>6194.5524148583081</v>
      </c>
      <c r="AT17">
        <f>AMS_2040!AT17</f>
        <v>312688.36920742702</v>
      </c>
      <c r="AU17">
        <f>AMS_2040!AU17</f>
        <v>0</v>
      </c>
      <c r="AW17">
        <f t="shared" si="1"/>
        <v>5.7035345174555798E-3</v>
      </c>
    </row>
    <row r="18" spans="1:49" x14ac:dyDescent="0.25">
      <c r="A18" s="146"/>
      <c r="B18" s="1" t="s">
        <v>16</v>
      </c>
      <c r="C18" s="1">
        <v>14</v>
      </c>
      <c r="D18" s="1" t="s">
        <v>53</v>
      </c>
      <c r="E18">
        <v>494.01463312271568</v>
      </c>
      <c r="F18">
        <v>842.77080630305795</v>
      </c>
      <c r="G18">
        <v>244.8573782599172</v>
      </c>
      <c r="H18">
        <v>28.864485861855531</v>
      </c>
      <c r="I18">
        <v>107.1116387228694</v>
      </c>
      <c r="J18">
        <v>160.4407313893399</v>
      </c>
      <c r="K18">
        <v>3.15537171422638</v>
      </c>
      <c r="L18">
        <v>171.5755704229733</v>
      </c>
      <c r="M18">
        <v>390.98477503703668</v>
      </c>
      <c r="N18">
        <v>77.461028271745619</v>
      </c>
      <c r="O18">
        <v>67.120194565555067</v>
      </c>
      <c r="P18">
        <v>1266.9955241732359</v>
      </c>
      <c r="Q18">
        <v>345.83581181577068</v>
      </c>
      <c r="R18">
        <v>13287.080078340399</v>
      </c>
      <c r="S18">
        <v>0</v>
      </c>
      <c r="T18">
        <v>431.53333941761667</v>
      </c>
      <c r="U18">
        <v>13.920162841941361</v>
      </c>
      <c r="V18">
        <v>33.18097427103524</v>
      </c>
      <c r="W18">
        <v>2778.3822032473558</v>
      </c>
      <c r="X18">
        <v>3224.2476011702838</v>
      </c>
      <c r="Y18">
        <v>2.4783603746057299</v>
      </c>
      <c r="Z18">
        <v>87.298013432407927</v>
      </c>
      <c r="AA18">
        <v>2.665207418533921</v>
      </c>
      <c r="AB18">
        <v>56.928605816504849</v>
      </c>
      <c r="AC18">
        <v>1.255511747265581</v>
      </c>
      <c r="AD18">
        <v>3.2764025458225321</v>
      </c>
      <c r="AE18">
        <v>9.1280345071346911</v>
      </c>
      <c r="AF18">
        <v>1.446367644183455</v>
      </c>
      <c r="AG18">
        <v>6.4060363975680962E-2</v>
      </c>
      <c r="AH18">
        <v>7.8986799669614136</v>
      </c>
      <c r="AI18">
        <v>2.3710371000624679</v>
      </c>
      <c r="AJ18">
        <v>105.6336129871859</v>
      </c>
      <c r="AK18">
        <v>0</v>
      </c>
      <c r="AL18">
        <v>0.67900807765833338</v>
      </c>
      <c r="AM18">
        <v>72.426093891794125</v>
      </c>
      <c r="AN18">
        <v>0</v>
      </c>
      <c r="AO18">
        <v>19.778126434174091</v>
      </c>
      <c r="AP18">
        <f>AMS_2040!AP18</f>
        <v>16465.611852599999</v>
      </c>
      <c r="AQ18">
        <f>AMS_2040!AQ18</f>
        <v>631.03218123869999</v>
      </c>
      <c r="AR18">
        <f>AMS_2040!AR18</f>
        <v>442.74966025699973</v>
      </c>
      <c r="AS18">
        <f>AMS_2040!AS18</f>
        <v>3101.6746578196639</v>
      </c>
      <c r="AT18">
        <f>AMS_2040!AT18</f>
        <v>44983.927783172578</v>
      </c>
      <c r="AU18">
        <f>AMS_2040!AU18</f>
        <v>0</v>
      </c>
      <c r="AW18">
        <f t="shared" si="1"/>
        <v>4.5621380291920735E-3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f>AMS_2040!AP19</f>
        <v>0</v>
      </c>
      <c r="AQ19">
        <f>AMS_2040!AQ19</f>
        <v>0</v>
      </c>
      <c r="AR19">
        <f>AMS_2040!AR19</f>
        <v>0</v>
      </c>
      <c r="AS19">
        <f>AMS_2040!AS19</f>
        <v>0</v>
      </c>
      <c r="AT19">
        <f>AMS_2040!AT19</f>
        <v>0</v>
      </c>
      <c r="AU19">
        <f>AMS_2040!AU19</f>
        <v>0</v>
      </c>
      <c r="AW19">
        <f t="shared" si="1"/>
        <v>0</v>
      </c>
    </row>
    <row r="20" spans="1:49" x14ac:dyDescent="0.25">
      <c r="A20" s="146"/>
      <c r="B20" s="1" t="s">
        <v>18</v>
      </c>
      <c r="C20" s="1">
        <v>16</v>
      </c>
      <c r="D20" s="1" t="s">
        <v>55</v>
      </c>
      <c r="E20">
        <v>1139.4694901299731</v>
      </c>
      <c r="F20">
        <v>1916.6935518945791</v>
      </c>
      <c r="G20">
        <v>474.38142363070699</v>
      </c>
      <c r="H20">
        <v>58.25176799342411</v>
      </c>
      <c r="I20">
        <v>300.37497667723812</v>
      </c>
      <c r="J20">
        <v>505.79805683349031</v>
      </c>
      <c r="K20">
        <v>6.1776050975784198</v>
      </c>
      <c r="L20">
        <v>273.11330960592892</v>
      </c>
      <c r="M20">
        <v>995.94204249891595</v>
      </c>
      <c r="N20">
        <v>189.9503371885113</v>
      </c>
      <c r="O20">
        <v>153.2307844345427</v>
      </c>
      <c r="P20">
        <v>2843.6303866641092</v>
      </c>
      <c r="Q20">
        <v>1111.4259638685151</v>
      </c>
      <c r="R20">
        <v>540.84124874803388</v>
      </c>
      <c r="S20">
        <v>0</v>
      </c>
      <c r="T20">
        <v>4554.4103397584486</v>
      </c>
      <c r="U20">
        <v>32.14545066466394</v>
      </c>
      <c r="V20">
        <v>126.340523318123</v>
      </c>
      <c r="W20">
        <v>14335.346148482589</v>
      </c>
      <c r="X20">
        <v>10789.000954199861</v>
      </c>
      <c r="Y20">
        <v>6.7270533241713704</v>
      </c>
      <c r="Z20">
        <v>594.35107878556516</v>
      </c>
      <c r="AA20">
        <v>4.2215973749547304</v>
      </c>
      <c r="AB20">
        <v>119.6874610370574</v>
      </c>
      <c r="AC20">
        <v>2.3961815711198109</v>
      </c>
      <c r="AD20">
        <v>6.2511206493974667</v>
      </c>
      <c r="AE20">
        <v>17.460847277621141</v>
      </c>
      <c r="AF20">
        <v>2.777259835059366</v>
      </c>
      <c r="AG20">
        <v>0.47840249900942028</v>
      </c>
      <c r="AH20">
        <v>15.31579808436776</v>
      </c>
      <c r="AI20">
        <v>4.5255265886115854</v>
      </c>
      <c r="AJ20">
        <v>253.064575122919</v>
      </c>
      <c r="AK20">
        <v>0</v>
      </c>
      <c r="AL20">
        <v>1.627656723746427</v>
      </c>
      <c r="AM20">
        <v>199.78693305170961</v>
      </c>
      <c r="AN20">
        <v>0</v>
      </c>
      <c r="AO20">
        <v>37.729879123086583</v>
      </c>
      <c r="AP20">
        <f>AMS_2040!AP20</f>
        <v>22976.131216176</v>
      </c>
      <c r="AQ20">
        <f>AMS_2040!AQ20</f>
        <v>12467.99357575065</v>
      </c>
      <c r="AR20">
        <f>AMS_2040!AR20</f>
        <v>949.11315986499994</v>
      </c>
      <c r="AS20">
        <f>AMS_2040!AS20</f>
        <v>11535.282340995431</v>
      </c>
      <c r="AT20">
        <f>AMS_2040!AT20</f>
        <v>89541.446025524696</v>
      </c>
      <c r="AU20">
        <f>AMS_2040!AU20</f>
        <v>0</v>
      </c>
      <c r="AW20">
        <f t="shared" si="1"/>
        <v>7.2921469293986303E-3</v>
      </c>
    </row>
    <row r="21" spans="1:49" x14ac:dyDescent="0.25">
      <c r="A21" s="146"/>
      <c r="B21" s="1" t="s">
        <v>19</v>
      </c>
      <c r="C21" s="1">
        <v>17</v>
      </c>
      <c r="D21" s="1" t="s">
        <v>56</v>
      </c>
      <c r="E21">
        <v>21.839245011515079</v>
      </c>
      <c r="F21">
        <v>30.172562456776401</v>
      </c>
      <c r="G21">
        <v>7.943803056319382</v>
      </c>
      <c r="H21">
        <v>2.2009684299906338</v>
      </c>
      <c r="I21">
        <v>6.1031689108114779</v>
      </c>
      <c r="J21">
        <v>7.7847091926831089</v>
      </c>
      <c r="K21">
        <v>0.24011588317650481</v>
      </c>
      <c r="L21">
        <v>3.4020140266378749</v>
      </c>
      <c r="M21">
        <v>17.94255090555048</v>
      </c>
      <c r="N21">
        <v>3.7905232167224412</v>
      </c>
      <c r="O21">
        <v>5.093563238490594</v>
      </c>
      <c r="P21">
        <v>44.716551911018207</v>
      </c>
      <c r="Q21">
        <v>102.16288043071459</v>
      </c>
      <c r="R21">
        <v>1.9138784054102971</v>
      </c>
      <c r="S21">
        <v>0</v>
      </c>
      <c r="T21">
        <v>7.0285807067108594</v>
      </c>
      <c r="U21">
        <v>2325.9811826114142</v>
      </c>
      <c r="V21">
        <v>2.530080565185258</v>
      </c>
      <c r="W21">
        <v>72.758262504986533</v>
      </c>
      <c r="X21">
        <v>13.228980178166919</v>
      </c>
      <c r="Y21">
        <v>0.18625432570716391</v>
      </c>
      <c r="Z21">
        <v>0.93428842068128115</v>
      </c>
      <c r="AA21">
        <v>5.3134641726076438E-2</v>
      </c>
      <c r="AB21">
        <v>4.0696093439026662</v>
      </c>
      <c r="AC21">
        <v>9.5582087182922409E-2</v>
      </c>
      <c r="AD21">
        <v>0.24896566125055641</v>
      </c>
      <c r="AE21">
        <v>0.69481077010677328</v>
      </c>
      <c r="AF21">
        <v>0.1102292666729416</v>
      </c>
      <c r="AG21">
        <v>0.38245536647360429</v>
      </c>
      <c r="AH21">
        <v>0.59788829937330368</v>
      </c>
      <c r="AI21">
        <v>0.1803889208276597</v>
      </c>
      <c r="AJ21">
        <v>3.453791751125272</v>
      </c>
      <c r="AK21">
        <v>0</v>
      </c>
      <c r="AL21">
        <v>2.214073493714076E-2</v>
      </c>
      <c r="AM21">
        <v>3.480422087080008</v>
      </c>
      <c r="AN21">
        <v>0</v>
      </c>
      <c r="AO21">
        <v>1.505235930724212</v>
      </c>
      <c r="AP21">
        <f>AMS_2040!AP21</f>
        <v>2253.8874826830001</v>
      </c>
      <c r="AQ21">
        <f>AMS_2040!AQ21</f>
        <v>111.5140594166736</v>
      </c>
      <c r="AR21">
        <f>AMS_2040!AR21</f>
        <v>134.8562902884731</v>
      </c>
      <c r="AS21">
        <f>AMS_2040!AS21</f>
        <v>9456.762318541736</v>
      </c>
      <c r="AT21">
        <f>AMS_2040!AT21</f>
        <v>14649.86897017993</v>
      </c>
      <c r="AU21">
        <f>AMS_2040!AU21</f>
        <v>0</v>
      </c>
      <c r="AW21">
        <f t="shared" si="1"/>
        <v>9.5094201207792853E-5</v>
      </c>
    </row>
    <row r="22" spans="1:49" x14ac:dyDescent="0.25">
      <c r="A22" s="146"/>
      <c r="B22" s="1" t="s">
        <v>20</v>
      </c>
      <c r="C22" s="1">
        <v>18</v>
      </c>
      <c r="D22" s="1" t="s">
        <v>57</v>
      </c>
      <c r="E22">
        <v>14.16335303440494</v>
      </c>
      <c r="F22">
        <v>42.688801708702343</v>
      </c>
      <c r="G22">
        <v>18.396459453826932</v>
      </c>
      <c r="H22">
        <v>5.5085617503866393</v>
      </c>
      <c r="I22">
        <v>13.19471749147926</v>
      </c>
      <c r="J22">
        <v>17.564632016887739</v>
      </c>
      <c r="K22">
        <v>0.1214867806955032</v>
      </c>
      <c r="L22">
        <v>50.537448611250973</v>
      </c>
      <c r="M22">
        <v>65.913662377863787</v>
      </c>
      <c r="N22">
        <v>8.8815326211699741</v>
      </c>
      <c r="O22">
        <v>3.604429322557948</v>
      </c>
      <c r="P22">
        <v>83.891959002718949</v>
      </c>
      <c r="Q22">
        <v>119.67109722659821</v>
      </c>
      <c r="R22">
        <v>8.3088879051021376</v>
      </c>
      <c r="S22">
        <v>0</v>
      </c>
      <c r="T22">
        <v>18.061450110665319</v>
      </c>
      <c r="U22">
        <v>14.434162210290051</v>
      </c>
      <c r="V22">
        <v>1941.098076029788</v>
      </c>
      <c r="W22">
        <v>3284.5748433041699</v>
      </c>
      <c r="X22">
        <v>184.8232656933134</v>
      </c>
      <c r="Y22">
        <v>9.1763474147459195E-2</v>
      </c>
      <c r="Z22">
        <v>28.008607592917009</v>
      </c>
      <c r="AA22">
        <v>0.7898399689222636</v>
      </c>
      <c r="AB22">
        <v>6.118194027698058</v>
      </c>
      <c r="AC22">
        <v>4.262251383069017E-2</v>
      </c>
      <c r="AD22">
        <v>0.1110362636028753</v>
      </c>
      <c r="AE22">
        <v>0.30988327933940141</v>
      </c>
      <c r="AF22">
        <v>4.9166954483526419E-2</v>
      </c>
      <c r="AG22">
        <v>2.177711424426063E-3</v>
      </c>
      <c r="AH22">
        <v>0.26725084029957807</v>
      </c>
      <c r="AI22">
        <v>8.0453461206191221E-2</v>
      </c>
      <c r="AJ22">
        <v>2.492007927204547</v>
      </c>
      <c r="AK22">
        <v>0</v>
      </c>
      <c r="AL22">
        <v>1.599821355870841E-2</v>
      </c>
      <c r="AM22">
        <v>2.8153560642400879</v>
      </c>
      <c r="AN22">
        <v>0</v>
      </c>
      <c r="AO22">
        <v>0.67119865345487928</v>
      </c>
      <c r="AP22">
        <f>AMS_2040!AP22</f>
        <v>14148.8779543</v>
      </c>
      <c r="AQ22">
        <f>AMS_2040!AQ22</f>
        <v>11.145917974334001</v>
      </c>
      <c r="AR22">
        <f>AMS_2040!AR22</f>
        <v>5.4766167117399993</v>
      </c>
      <c r="AS22">
        <f>AMS_2040!AS22</f>
        <v>11695.69629365336</v>
      </c>
      <c r="AT22">
        <f>AMS_2040!AT22</f>
        <v>31798.501166237638</v>
      </c>
      <c r="AU22">
        <f>AMS_2040!AU22</f>
        <v>0</v>
      </c>
      <c r="AW22">
        <f t="shared" si="1"/>
        <v>1.3226796172627058E-3</v>
      </c>
    </row>
    <row r="23" spans="1:49" x14ac:dyDescent="0.25">
      <c r="A23" s="146"/>
      <c r="B23" s="1" t="s">
        <v>21</v>
      </c>
      <c r="C23" s="1">
        <v>19</v>
      </c>
      <c r="D23" s="1" t="s">
        <v>58</v>
      </c>
      <c r="E23">
        <v>16624.541856498421</v>
      </c>
      <c r="F23">
        <v>42403.878688421893</v>
      </c>
      <c r="G23">
        <v>19715.87022211375</v>
      </c>
      <c r="H23">
        <v>2203.0491720457449</v>
      </c>
      <c r="I23">
        <v>8419.5639713084292</v>
      </c>
      <c r="J23">
        <v>15001.65757927597</v>
      </c>
      <c r="K23">
        <v>140.41808878012699</v>
      </c>
      <c r="L23">
        <v>15523.3245019799</v>
      </c>
      <c r="M23">
        <v>22456.616313709921</v>
      </c>
      <c r="N23">
        <v>7999.6852429536448</v>
      </c>
      <c r="O23">
        <v>5354.9364580426454</v>
      </c>
      <c r="P23">
        <v>83319.352440961695</v>
      </c>
      <c r="Q23">
        <v>57260.701000087131</v>
      </c>
      <c r="R23">
        <v>8206.113266984712</v>
      </c>
      <c r="S23">
        <v>0</v>
      </c>
      <c r="T23">
        <v>15656.12726784334</v>
      </c>
      <c r="U23">
        <v>3483.0028383856388</v>
      </c>
      <c r="V23">
        <v>6738.6383830337436</v>
      </c>
      <c r="W23">
        <v>552282.82203057827</v>
      </c>
      <c r="X23">
        <v>83290.827453173697</v>
      </c>
      <c r="Y23">
        <v>46.887179054451742</v>
      </c>
      <c r="Z23">
        <v>10005.581964979379</v>
      </c>
      <c r="AA23">
        <v>242.38025150870649</v>
      </c>
      <c r="AB23">
        <v>3119.6219068421769</v>
      </c>
      <c r="AC23">
        <v>27.457862173428271</v>
      </c>
      <c r="AD23">
        <v>114.4107103730727</v>
      </c>
      <c r="AE23">
        <v>225.7964548032742</v>
      </c>
      <c r="AF23">
        <v>18.913570044589779</v>
      </c>
      <c r="AG23">
        <v>24.02949459682689</v>
      </c>
      <c r="AH23">
        <v>253.90261911111091</v>
      </c>
      <c r="AI23">
        <v>53.819826860213681</v>
      </c>
      <c r="AJ23">
        <v>7563.2257660968271</v>
      </c>
      <c r="AK23">
        <v>0</v>
      </c>
      <c r="AL23">
        <v>47.579515086292311</v>
      </c>
      <c r="AM23">
        <v>6109.2961134264124</v>
      </c>
      <c r="AN23">
        <v>0</v>
      </c>
      <c r="AO23">
        <v>696.30256333277418</v>
      </c>
      <c r="AP23">
        <f>AMS_2040!AP23</f>
        <v>563569.94262912578</v>
      </c>
      <c r="AQ23">
        <f>AMS_2040!AQ23</f>
        <v>107242.6124440773</v>
      </c>
      <c r="AR23">
        <f>AMS_2040!AR23</f>
        <v>126179.53669074421</v>
      </c>
      <c r="AS23">
        <f>AMS_2040!AS23</f>
        <v>170519.15814004239</v>
      </c>
      <c r="AT23">
        <f>AMS_2040!AT23</f>
        <v>1962141.5824784581</v>
      </c>
      <c r="AU23">
        <f>AMS_2040!AU23</f>
        <v>0</v>
      </c>
      <c r="AW23">
        <f t="shared" si="1"/>
        <v>0.40897253158900149</v>
      </c>
    </row>
    <row r="24" spans="1:49" x14ac:dyDescent="0.25">
      <c r="A24" s="146"/>
      <c r="B24" s="1" t="s">
        <v>22</v>
      </c>
      <c r="C24" s="1">
        <v>20</v>
      </c>
      <c r="D24" s="1" t="s">
        <v>59</v>
      </c>
      <c r="E24">
        <v>168.06606434508259</v>
      </c>
      <c r="F24">
        <v>301.85734831299828</v>
      </c>
      <c r="G24">
        <v>505.85554222451208</v>
      </c>
      <c r="H24">
        <v>47.795919620807183</v>
      </c>
      <c r="I24">
        <v>73.536888694877149</v>
      </c>
      <c r="J24">
        <v>67.998360807202118</v>
      </c>
      <c r="K24">
        <v>0.23892434960742509</v>
      </c>
      <c r="L24">
        <v>217.78009075757751</v>
      </c>
      <c r="M24">
        <v>213.31179505823491</v>
      </c>
      <c r="N24">
        <v>55.504605634928502</v>
      </c>
      <c r="O24">
        <v>34.706366627080293</v>
      </c>
      <c r="P24">
        <v>968.55829347207521</v>
      </c>
      <c r="Q24">
        <v>560.20137311150984</v>
      </c>
      <c r="R24">
        <v>217.04398199692531</v>
      </c>
      <c r="S24">
        <v>0</v>
      </c>
      <c r="T24">
        <v>166.46633761238579</v>
      </c>
      <c r="U24">
        <v>11.19885062290574</v>
      </c>
      <c r="V24">
        <v>317.72379685334579</v>
      </c>
      <c r="W24">
        <v>3984.4739842317481</v>
      </c>
      <c r="X24">
        <v>5945.4109744783473</v>
      </c>
      <c r="Y24">
        <v>0.18889255408764649</v>
      </c>
      <c r="Z24">
        <v>111.0588949922267</v>
      </c>
      <c r="AA24">
        <v>3.395999891141368</v>
      </c>
      <c r="AB24">
        <v>49.695881630337027</v>
      </c>
      <c r="AC24">
        <v>2.9176096553125731E-2</v>
      </c>
      <c r="AD24">
        <v>0.18752013727072631</v>
      </c>
      <c r="AE24">
        <v>0.54722667319414653</v>
      </c>
      <c r="AF24">
        <v>0.31040534905372691</v>
      </c>
      <c r="AG24">
        <v>8.5482205345722919E-4</v>
      </c>
      <c r="AH24">
        <v>4.2144744851577753</v>
      </c>
      <c r="AI24">
        <v>6.3540928063256619E-2</v>
      </c>
      <c r="AJ24">
        <v>171.47388303650149</v>
      </c>
      <c r="AK24">
        <v>0</v>
      </c>
      <c r="AL24">
        <v>1.0907308211957609</v>
      </c>
      <c r="AM24">
        <v>87.039495342918229</v>
      </c>
      <c r="AN24">
        <v>0</v>
      </c>
      <c r="AO24">
        <v>0.73926289688227986</v>
      </c>
      <c r="AP24">
        <f>AMS_2040!AP24</f>
        <v>39659.945196227003</v>
      </c>
      <c r="AQ24">
        <f>AMS_2040!AQ24</f>
        <v>609557.06690810004</v>
      </c>
      <c r="AR24">
        <f>AMS_2040!AR24</f>
        <v>0</v>
      </c>
      <c r="AS24">
        <f>AMS_2040!AS24</f>
        <v>4791.0361605187254</v>
      </c>
      <c r="AT24">
        <f>AMS_2040!AT24</f>
        <v>668295.81400331459</v>
      </c>
      <c r="AU24">
        <f>AMS_2040!AU24</f>
        <v>0</v>
      </c>
      <c r="AW24">
        <f t="shared" si="1"/>
        <v>5.6923680931480272E-3</v>
      </c>
    </row>
    <row r="25" spans="1:49" x14ac:dyDescent="0.25">
      <c r="A25" s="146"/>
      <c r="B25" s="1" t="s">
        <v>23</v>
      </c>
      <c r="C25" s="1">
        <v>21</v>
      </c>
      <c r="D25" s="1" t="s">
        <v>60</v>
      </c>
      <c r="E25">
        <v>0</v>
      </c>
      <c r="F25">
        <v>2.1618760002714552</v>
      </c>
      <c r="G25">
        <v>2.5870155158181789</v>
      </c>
      <c r="H25">
        <v>0.1190471568072118</v>
      </c>
      <c r="I25">
        <v>2.06049297897684</v>
      </c>
      <c r="J25">
        <v>0</v>
      </c>
      <c r="K25">
        <v>4.1434570813230739E-4</v>
      </c>
      <c r="L25">
        <v>1.8060513473195129E-2</v>
      </c>
      <c r="M25">
        <v>0.21356068388134389</v>
      </c>
      <c r="N25">
        <v>0.53876422679810532</v>
      </c>
      <c r="O25">
        <v>1.36853296243573E-2</v>
      </c>
      <c r="P25">
        <v>3.5504077115592851</v>
      </c>
      <c r="Q25">
        <v>9.6744250669563332</v>
      </c>
      <c r="R25">
        <v>0</v>
      </c>
      <c r="S25">
        <v>0</v>
      </c>
      <c r="T25">
        <v>0</v>
      </c>
      <c r="U25">
        <v>0</v>
      </c>
      <c r="V25">
        <v>0</v>
      </c>
      <c r="W25">
        <v>0</v>
      </c>
      <c r="X25">
        <v>0</v>
      </c>
      <c r="Y25">
        <v>0</v>
      </c>
      <c r="Z25">
        <v>1.980629527191347E-5</v>
      </c>
      <c r="AA25">
        <v>2.8230813578601659E-4</v>
      </c>
      <c r="AB25">
        <v>0</v>
      </c>
      <c r="AC25">
        <v>0</v>
      </c>
      <c r="AD25">
        <v>0</v>
      </c>
      <c r="AE25">
        <v>0</v>
      </c>
      <c r="AF25">
        <v>0</v>
      </c>
      <c r="AG25">
        <v>0</v>
      </c>
      <c r="AH25">
        <v>0</v>
      </c>
      <c r="AI25">
        <v>0</v>
      </c>
      <c r="AJ25">
        <v>0</v>
      </c>
      <c r="AK25">
        <v>0</v>
      </c>
      <c r="AL25">
        <v>0</v>
      </c>
      <c r="AM25">
        <v>0</v>
      </c>
      <c r="AN25">
        <v>0</v>
      </c>
      <c r="AO25">
        <v>0</v>
      </c>
      <c r="AP25">
        <f>AMS_2040!AP25</f>
        <v>0</v>
      </c>
      <c r="AQ25">
        <f>AMS_2040!AQ25</f>
        <v>0</v>
      </c>
      <c r="AR25">
        <f>AMS_2040!AR25</f>
        <v>0</v>
      </c>
      <c r="AS25">
        <f>AMS_2040!AS25</f>
        <v>14.63717262902489</v>
      </c>
      <c r="AT25">
        <f>AMS_2040!AT25</f>
        <v>35.575224273330377</v>
      </c>
      <c r="AU25">
        <f>AMS_2040!AU25</f>
        <v>0</v>
      </c>
      <c r="AW25">
        <f t="shared" si="1"/>
        <v>4.8236938818152366E-7</v>
      </c>
    </row>
    <row r="26" spans="1:49" x14ac:dyDescent="0.25">
      <c r="A26" s="146"/>
      <c r="B26" s="1" t="s">
        <v>24</v>
      </c>
      <c r="C26" s="1">
        <v>22</v>
      </c>
      <c r="D26" s="1" t="s">
        <v>61</v>
      </c>
      <c r="E26">
        <v>906.50497987833944</v>
      </c>
      <c r="F26">
        <v>147.31813461076661</v>
      </c>
      <c r="G26">
        <v>30.98969117173349</v>
      </c>
      <c r="H26">
        <v>4.8762920660651741</v>
      </c>
      <c r="I26">
        <v>57.580785678476133</v>
      </c>
      <c r="J26">
        <v>38.931676484240583</v>
      </c>
      <c r="K26">
        <v>8.8315567840647397E-2</v>
      </c>
      <c r="L26">
        <v>2.691058098201196</v>
      </c>
      <c r="M26">
        <v>14.586763577860181</v>
      </c>
      <c r="N26">
        <v>0.38998727570300901</v>
      </c>
      <c r="O26">
        <v>1.0313891864358571</v>
      </c>
      <c r="P26">
        <v>135.908068953249</v>
      </c>
      <c r="Q26">
        <v>1282.0568326292489</v>
      </c>
      <c r="R26">
        <v>521.8362604029129</v>
      </c>
      <c r="S26">
        <v>0</v>
      </c>
      <c r="T26">
        <v>1675.4527066152571</v>
      </c>
      <c r="U26">
        <v>46.883388057840499</v>
      </c>
      <c r="V26">
        <v>979.30767661741186</v>
      </c>
      <c r="W26">
        <v>2271.9147590600228</v>
      </c>
      <c r="X26">
        <v>532.53967835268054</v>
      </c>
      <c r="Y26">
        <v>0.1028548302594381</v>
      </c>
      <c r="Z26">
        <v>351.64992605228588</v>
      </c>
      <c r="AA26">
        <v>3.9788269011867237E-2</v>
      </c>
      <c r="AB26">
        <v>6.4479361723222937</v>
      </c>
      <c r="AC26">
        <v>3.7140263515134331E-2</v>
      </c>
      <c r="AD26">
        <v>10.986287934233721</v>
      </c>
      <c r="AE26">
        <v>0.2323674329230446</v>
      </c>
      <c r="AF26">
        <v>2.9708768010061341E-2</v>
      </c>
      <c r="AG26">
        <v>1.4096778658539229E-4</v>
      </c>
      <c r="AH26">
        <v>2.1820808377811032</v>
      </c>
      <c r="AI26">
        <v>3.2795064862687802E-2</v>
      </c>
      <c r="AJ26">
        <v>58.271333675395788</v>
      </c>
      <c r="AK26">
        <v>0</v>
      </c>
      <c r="AL26">
        <v>0.36553399643151019</v>
      </c>
      <c r="AM26">
        <v>20.808844068640941</v>
      </c>
      <c r="AN26">
        <v>0</v>
      </c>
      <c r="AO26">
        <v>79.093261261723782</v>
      </c>
      <c r="AP26">
        <f>AMS_2040!AP26</f>
        <v>12588.884931214532</v>
      </c>
      <c r="AQ26">
        <f>AMS_2040!AQ26</f>
        <v>0</v>
      </c>
      <c r="AR26">
        <f>AMS_2040!AR26</f>
        <v>0</v>
      </c>
      <c r="AS26">
        <f>AMS_2040!AS26</f>
        <v>11585.30241527955</v>
      </c>
      <c r="AT26">
        <f>AMS_2040!AT26</f>
        <v>33355.355790373549</v>
      </c>
      <c r="AU26">
        <f>AMS_2040!AU26</f>
        <v>0</v>
      </c>
      <c r="AW26">
        <f t="shared" si="1"/>
        <v>7.2568064614612841E-5</v>
      </c>
    </row>
    <row r="27" spans="1:49" x14ac:dyDescent="0.25">
      <c r="A27" s="146"/>
      <c r="B27" s="1" t="s">
        <v>25</v>
      </c>
      <c r="C27" s="1">
        <v>23</v>
      </c>
      <c r="D27" s="1" t="s">
        <v>62</v>
      </c>
      <c r="E27">
        <v>39.465152239303137</v>
      </c>
      <c r="F27">
        <v>8.6136254521259534</v>
      </c>
      <c r="G27">
        <v>1.89987241844438</v>
      </c>
      <c r="H27">
        <v>3.7270481196484677E-2</v>
      </c>
      <c r="I27">
        <v>0.76019416285867525</v>
      </c>
      <c r="J27">
        <v>0</v>
      </c>
      <c r="K27">
        <v>0</v>
      </c>
      <c r="L27">
        <v>8.9951154657749555E-2</v>
      </c>
      <c r="M27">
        <v>0.28511470716957998</v>
      </c>
      <c r="N27">
        <v>5.3600409159120448E-2</v>
      </c>
      <c r="O27">
        <v>0.1356599125536827</v>
      </c>
      <c r="P27">
        <v>9.272543779194411</v>
      </c>
      <c r="Q27">
        <v>84.164418773302401</v>
      </c>
      <c r="R27">
        <v>0</v>
      </c>
      <c r="S27">
        <v>0</v>
      </c>
      <c r="T27">
        <v>0</v>
      </c>
      <c r="U27">
        <v>4.1136467130512342</v>
      </c>
      <c r="V27">
        <v>0</v>
      </c>
      <c r="W27">
        <v>0</v>
      </c>
      <c r="X27">
        <v>0</v>
      </c>
      <c r="Y27">
        <v>2.4729985107476451E-4</v>
      </c>
      <c r="Z27">
        <v>1.8782504129573638E-2</v>
      </c>
      <c r="AA27">
        <v>1.365917938451361E-3</v>
      </c>
      <c r="AB27">
        <v>6.3854364377098163</v>
      </c>
      <c r="AC27">
        <v>3.145622704635006E-3</v>
      </c>
      <c r="AD27">
        <v>0</v>
      </c>
      <c r="AE27">
        <v>0.1896613458330039</v>
      </c>
      <c r="AF27">
        <v>3.2561673672293318E-2</v>
      </c>
      <c r="AG27">
        <v>0</v>
      </c>
      <c r="AH27">
        <v>2.5499361654498869</v>
      </c>
      <c r="AI27">
        <v>1.7338025906837411E-2</v>
      </c>
      <c r="AJ27">
        <v>3.3043405316542311</v>
      </c>
      <c r="AK27">
        <v>0</v>
      </c>
      <c r="AL27">
        <v>2.1247768604286021E-2</v>
      </c>
      <c r="AM27">
        <v>0</v>
      </c>
      <c r="AN27">
        <v>0</v>
      </c>
      <c r="AO27">
        <v>0.21602057694719751</v>
      </c>
      <c r="AP27">
        <f>AMS_2040!AP27</f>
        <v>225.58770793299999</v>
      </c>
      <c r="AQ27">
        <f>AMS_2040!AQ27</f>
        <v>0</v>
      </c>
      <c r="AR27">
        <f>AMS_2040!AR27</f>
        <v>0</v>
      </c>
      <c r="AS27">
        <f>AMS_2040!AS27</f>
        <v>0</v>
      </c>
      <c r="AT27">
        <f>AMS_2040!AT27</f>
        <v>387.21884200641807</v>
      </c>
      <c r="AU27">
        <f>AMS_2040!AU27</f>
        <v>0</v>
      </c>
      <c r="AW27">
        <f t="shared" si="1"/>
        <v>2.3485799275988137E-6</v>
      </c>
    </row>
    <row r="28" spans="1:49" x14ac:dyDescent="0.25">
      <c r="A28" s="146"/>
      <c r="B28" s="1" t="s">
        <v>26</v>
      </c>
      <c r="C28" s="1">
        <v>24</v>
      </c>
      <c r="D28" s="1" t="s">
        <v>63</v>
      </c>
      <c r="E28">
        <v>668.19181470079013</v>
      </c>
      <c r="F28">
        <v>1611.361544589814</v>
      </c>
      <c r="G28">
        <v>550.92468338186904</v>
      </c>
      <c r="H28">
        <v>51.912791439170533</v>
      </c>
      <c r="I28">
        <v>380.01678052664141</v>
      </c>
      <c r="J28">
        <v>555.73574873601251</v>
      </c>
      <c r="K28">
        <v>3.5472286057377831</v>
      </c>
      <c r="L28">
        <v>1263.507105673131</v>
      </c>
      <c r="M28">
        <v>1278.5436404007189</v>
      </c>
      <c r="N28">
        <v>1087.272632208324</v>
      </c>
      <c r="O28">
        <v>347.13843470502889</v>
      </c>
      <c r="P28">
        <v>1712.8613444894399</v>
      </c>
      <c r="Q28">
        <v>997.60491562646405</v>
      </c>
      <c r="R28">
        <v>145.9879111087121</v>
      </c>
      <c r="S28">
        <v>0</v>
      </c>
      <c r="T28">
        <v>440.81932903931249</v>
      </c>
      <c r="U28">
        <v>0</v>
      </c>
      <c r="V28">
        <v>6.1832946115225376</v>
      </c>
      <c r="W28">
        <v>7295.9807964074544</v>
      </c>
      <c r="X28">
        <v>3699.1907915175962</v>
      </c>
      <c r="Y28">
        <v>6.749693255461407E-4</v>
      </c>
      <c r="Z28">
        <v>479.66666237016562</v>
      </c>
      <c r="AA28">
        <v>19.73385669845824</v>
      </c>
      <c r="AB28">
        <v>10214.365877087759</v>
      </c>
      <c r="AC28">
        <v>6.8638309689533457E-4</v>
      </c>
      <c r="AD28">
        <v>2.3431673658211179E-3</v>
      </c>
      <c r="AE28">
        <v>5.7471310943823881E-3</v>
      </c>
      <c r="AF28">
        <v>9.5397239413494341E-4</v>
      </c>
      <c r="AG28">
        <v>3.9495172043524464E-6</v>
      </c>
      <c r="AH28">
        <v>5.4966513366336248E-2</v>
      </c>
      <c r="AI28">
        <v>2.4939066941936411E-3</v>
      </c>
      <c r="AJ28">
        <v>0.1545853691058984</v>
      </c>
      <c r="AK28">
        <v>0</v>
      </c>
      <c r="AL28">
        <v>1.4736966466938361E-3</v>
      </c>
      <c r="AM28">
        <v>292.65230399292477</v>
      </c>
      <c r="AN28">
        <v>0</v>
      </c>
      <c r="AO28">
        <v>2.2650778420668389E-3</v>
      </c>
      <c r="AP28">
        <f>AMS_2040!AP28</f>
        <v>23239.87622954711</v>
      </c>
      <c r="AQ28">
        <f>AMS_2040!AQ28</f>
        <v>0</v>
      </c>
      <c r="AR28">
        <f>AMS_2040!AR28</f>
        <v>0</v>
      </c>
      <c r="AS28">
        <f>AMS_2040!AS28</f>
        <v>1373.3839158690671</v>
      </c>
      <c r="AT28">
        <f>AMS_2040!AT28</f>
        <v>57716.685827469671</v>
      </c>
      <c r="AU28">
        <f>AMS_2040!AU28</f>
        <v>0</v>
      </c>
      <c r="AW28">
        <f t="shared" si="1"/>
        <v>3.3082158733668425E-2</v>
      </c>
    </row>
    <row r="29" spans="1:49" x14ac:dyDescent="0.25">
      <c r="A29" s="146"/>
      <c r="B29" s="1" t="s">
        <v>27</v>
      </c>
      <c r="C29" s="1">
        <v>25</v>
      </c>
      <c r="D29" s="1" t="s">
        <v>64</v>
      </c>
      <c r="E29">
        <v>4.2566017073777713</v>
      </c>
      <c r="F29">
        <v>6.7457319527107904</v>
      </c>
      <c r="G29">
        <v>2.091518380513401</v>
      </c>
      <c r="H29">
        <v>0.25103638457968452</v>
      </c>
      <c r="I29">
        <v>1.723394390345292</v>
      </c>
      <c r="J29">
        <v>2.876333493364323</v>
      </c>
      <c r="K29">
        <v>1.6069281197800801E-2</v>
      </c>
      <c r="L29">
        <v>3.2788313538006189</v>
      </c>
      <c r="M29">
        <v>5.6764666747336756</v>
      </c>
      <c r="N29">
        <v>4.7093212308380004</v>
      </c>
      <c r="O29">
        <v>1.3093280766751081</v>
      </c>
      <c r="P29">
        <v>6.7811747632367636</v>
      </c>
      <c r="Q29">
        <v>2.9891171686116351</v>
      </c>
      <c r="R29">
        <v>0.70818473282614258</v>
      </c>
      <c r="S29">
        <v>0</v>
      </c>
      <c r="T29">
        <v>2.108520394330506</v>
      </c>
      <c r="U29">
        <v>0</v>
      </c>
      <c r="V29">
        <v>0</v>
      </c>
      <c r="W29">
        <v>21.790220090180039</v>
      </c>
      <c r="X29">
        <v>7.6912232564242693</v>
      </c>
      <c r="Y29">
        <v>0</v>
      </c>
      <c r="Z29">
        <v>0.66933446453495471</v>
      </c>
      <c r="AA29">
        <v>5.1216992846333097E-2</v>
      </c>
      <c r="AB29">
        <v>62.907896925101703</v>
      </c>
      <c r="AC29">
        <v>1.480439820977543E-6</v>
      </c>
      <c r="AD29">
        <v>5.0532126458791907E-6</v>
      </c>
      <c r="AE29">
        <v>1.2371760216996559E-5</v>
      </c>
      <c r="AF29">
        <v>2.0786522471281521E-6</v>
      </c>
      <c r="AG29">
        <v>0</v>
      </c>
      <c r="AH29">
        <v>1.179505534244149E-4</v>
      </c>
      <c r="AI29">
        <v>5.2618949697263454E-6</v>
      </c>
      <c r="AJ29">
        <v>2.699418103505448E-4</v>
      </c>
      <c r="AK29">
        <v>0</v>
      </c>
      <c r="AL29">
        <v>3.1951833943773062E-6</v>
      </c>
      <c r="AM29">
        <v>0.87166016604733865</v>
      </c>
      <c r="AN29">
        <v>0</v>
      </c>
      <c r="AO29">
        <v>4.9206382227655711E-6</v>
      </c>
      <c r="AP29">
        <f>AMS_2040!AP29</f>
        <v>157.95861850159574</v>
      </c>
      <c r="AQ29">
        <f>AMS_2040!AQ29</f>
        <v>0</v>
      </c>
      <c r="AR29">
        <f>AMS_2040!AR29</f>
        <v>0</v>
      </c>
      <c r="AS29">
        <f>AMS_2040!AS29</f>
        <v>55.64278991338022</v>
      </c>
      <c r="AT29">
        <f>AMS_2040!AT29</f>
        <v>353.10501254939737</v>
      </c>
      <c r="AU29">
        <f>AMS_2040!AU29</f>
        <v>0</v>
      </c>
      <c r="AW29">
        <f t="shared" si="1"/>
        <v>8.6028217472394541E-5</v>
      </c>
    </row>
    <row r="30" spans="1:49" x14ac:dyDescent="0.25">
      <c r="A30" s="146"/>
      <c r="B30" s="1" t="s">
        <v>28</v>
      </c>
      <c r="C30" s="1">
        <v>26</v>
      </c>
      <c r="D30" s="1" t="s">
        <v>65</v>
      </c>
      <c r="E30">
        <v>22.995241982174189</v>
      </c>
      <c r="F30">
        <v>51.802066513109892</v>
      </c>
      <c r="G30">
        <v>18.193514001908099</v>
      </c>
      <c r="H30">
        <v>2.1936273211384552</v>
      </c>
      <c r="I30">
        <v>15.029881120413281</v>
      </c>
      <c r="J30">
        <v>25.319968175654679</v>
      </c>
      <c r="K30">
        <v>0.14955273117478829</v>
      </c>
      <c r="L30">
        <v>74.415256318087401</v>
      </c>
      <c r="M30">
        <v>64.373227242824626</v>
      </c>
      <c r="N30">
        <v>41.024668603084272</v>
      </c>
      <c r="O30">
        <v>11.489656627698251</v>
      </c>
      <c r="P30">
        <v>59.039251798384107</v>
      </c>
      <c r="Q30">
        <v>58.412645496878213</v>
      </c>
      <c r="R30">
        <v>6.1714204729113176</v>
      </c>
      <c r="S30">
        <v>0</v>
      </c>
      <c r="T30">
        <v>18.359793539886429</v>
      </c>
      <c r="U30">
        <v>0</v>
      </c>
      <c r="V30">
        <v>0</v>
      </c>
      <c r="W30">
        <v>247.200358856809</v>
      </c>
      <c r="X30">
        <v>121.34009809064609</v>
      </c>
      <c r="Y30">
        <v>0</v>
      </c>
      <c r="Z30">
        <v>5.8749492652712849</v>
      </c>
      <c r="AA30">
        <v>1.16256294760844</v>
      </c>
      <c r="AB30">
        <v>399.65607325678349</v>
      </c>
      <c r="AC30">
        <v>2.6766585220837581E-5</v>
      </c>
      <c r="AD30">
        <v>9.1376212499396593E-5</v>
      </c>
      <c r="AE30">
        <v>2.241434656334978E-4</v>
      </c>
      <c r="AF30">
        <v>3.7179703658127233E-5</v>
      </c>
      <c r="AG30">
        <v>0</v>
      </c>
      <c r="AH30">
        <v>2.1441360603006361E-3</v>
      </c>
      <c r="AI30">
        <v>9.7293757300934356E-5</v>
      </c>
      <c r="AJ30">
        <v>5.6482548804944067E-3</v>
      </c>
      <c r="AK30">
        <v>0</v>
      </c>
      <c r="AL30">
        <v>5.745180068823629E-5</v>
      </c>
      <c r="AM30">
        <v>8.3697588737078767</v>
      </c>
      <c r="AN30">
        <v>0</v>
      </c>
      <c r="AO30">
        <v>8.8293620689534238E-5</v>
      </c>
      <c r="AP30">
        <f>AMS_2040!AP30</f>
        <v>885.78565774185415</v>
      </c>
      <c r="AQ30">
        <f>AMS_2040!AQ30</f>
        <v>0</v>
      </c>
      <c r="AR30">
        <f>AMS_2040!AR30</f>
        <v>0</v>
      </c>
      <c r="AS30">
        <f>AMS_2040!AS30</f>
        <v>222.00291020112419</v>
      </c>
      <c r="AT30">
        <f>AMS_2040!AT30</f>
        <v>2360.3705560752192</v>
      </c>
      <c r="AU30">
        <f>AMS_2040!AU30</f>
        <v>0</v>
      </c>
      <c r="AW30">
        <f t="shared" si="1"/>
        <v>1.9468500933050375E-3</v>
      </c>
    </row>
    <row r="31" spans="1:49" x14ac:dyDescent="0.25">
      <c r="A31" s="146"/>
      <c r="B31" s="1" t="s">
        <v>29</v>
      </c>
      <c r="C31" s="1">
        <v>27</v>
      </c>
      <c r="D31" s="1" t="s">
        <v>66</v>
      </c>
      <c r="E31">
        <v>11.16547313856012</v>
      </c>
      <c r="F31">
        <v>25.176385055005589</v>
      </c>
      <c r="G31">
        <v>8.8452559421302706</v>
      </c>
      <c r="H31">
        <v>1.0626801314630869</v>
      </c>
      <c r="I31">
        <v>7.2988204856091254</v>
      </c>
      <c r="J31">
        <v>12.19797646760952</v>
      </c>
      <c r="K31">
        <v>6.7974955609252305E-2</v>
      </c>
      <c r="L31">
        <v>13.90109236683754</v>
      </c>
      <c r="M31">
        <v>24.04980648255242</v>
      </c>
      <c r="N31">
        <v>19.91204390175227</v>
      </c>
      <c r="O31">
        <v>5.5686645307269877</v>
      </c>
      <c r="P31">
        <v>28.678480317097769</v>
      </c>
      <c r="Q31">
        <v>54.8938145987063</v>
      </c>
      <c r="R31">
        <v>2.991918224658169</v>
      </c>
      <c r="S31">
        <v>0</v>
      </c>
      <c r="T31">
        <v>8.9088140724291982</v>
      </c>
      <c r="U31">
        <v>0</v>
      </c>
      <c r="V31">
        <v>0</v>
      </c>
      <c r="W31">
        <v>178.8113463451069</v>
      </c>
      <c r="X31">
        <v>32.537298397534343</v>
      </c>
      <c r="Y31">
        <v>0</v>
      </c>
      <c r="Z31">
        <v>2.8242957930903039</v>
      </c>
      <c r="AA31">
        <v>0.2171424761379134</v>
      </c>
      <c r="AB31">
        <v>375.47046962735072</v>
      </c>
      <c r="AC31">
        <v>6.2579795920170666E-6</v>
      </c>
      <c r="AD31">
        <v>2.1360772538681601E-5</v>
      </c>
      <c r="AE31">
        <v>5.2306950632545322E-5</v>
      </c>
      <c r="AF31">
        <v>8.7777798814978998E-6</v>
      </c>
      <c r="AG31">
        <v>0</v>
      </c>
      <c r="AH31">
        <v>4.9884578453650915E-4</v>
      </c>
      <c r="AI31">
        <v>2.2259101346444229E-5</v>
      </c>
      <c r="AJ31">
        <v>8.2248823376872195E-3</v>
      </c>
      <c r="AK31">
        <v>0</v>
      </c>
      <c r="AL31">
        <v>1.349935946700753E-5</v>
      </c>
      <c r="AM31">
        <v>3.9058412108673628</v>
      </c>
      <c r="AN31">
        <v>0</v>
      </c>
      <c r="AO31">
        <v>2.0785197126870801E-5</v>
      </c>
      <c r="AP31">
        <f>AMS_2040!AP31</f>
        <v>855.82395377402599</v>
      </c>
      <c r="AQ31">
        <f>AMS_2040!AQ31</f>
        <v>0</v>
      </c>
      <c r="AR31">
        <f>AMS_2040!AR31</f>
        <v>0</v>
      </c>
      <c r="AS31">
        <f>AMS_2040!AS31</f>
        <v>149.3693823535323</v>
      </c>
      <c r="AT31">
        <f>AMS_2040!AT31</f>
        <v>1823.687799623656</v>
      </c>
      <c r="AU31">
        <f>AMS_2040!AU31</f>
        <v>0</v>
      </c>
      <c r="AW31">
        <f t="shared" si="1"/>
        <v>3.6472540286561602E-4</v>
      </c>
    </row>
    <row r="32" spans="1:49" x14ac:dyDescent="0.25">
      <c r="A32" s="146"/>
      <c r="B32" s="1" t="s">
        <v>30</v>
      </c>
      <c r="C32" s="1">
        <v>28</v>
      </c>
      <c r="D32" s="1" t="s">
        <v>67</v>
      </c>
      <c r="E32">
        <v>11.735323629697</v>
      </c>
      <c r="F32">
        <v>26.388649968714571</v>
      </c>
      <c r="G32">
        <v>9.257365836466473</v>
      </c>
      <c r="H32">
        <v>1.131942627917552</v>
      </c>
      <c r="I32">
        <v>7.6794739423896896</v>
      </c>
      <c r="J32">
        <v>12.819615484573649</v>
      </c>
      <c r="K32">
        <v>8.0359398414996216E-2</v>
      </c>
      <c r="L32">
        <v>14.55169066343637</v>
      </c>
      <c r="M32">
        <v>16.52563816876453</v>
      </c>
      <c r="N32">
        <v>21.015803661373589</v>
      </c>
      <c r="O32">
        <v>5.8895507651972743</v>
      </c>
      <c r="P32">
        <v>30.10327958322025</v>
      </c>
      <c r="Q32">
        <v>13.2275896984001</v>
      </c>
      <c r="R32">
        <v>3.1503230327258311</v>
      </c>
      <c r="S32">
        <v>0</v>
      </c>
      <c r="T32">
        <v>9.358183990376526</v>
      </c>
      <c r="U32">
        <v>0</v>
      </c>
      <c r="V32">
        <v>0</v>
      </c>
      <c r="W32">
        <v>78.809441802384839</v>
      </c>
      <c r="X32">
        <v>34.126852935301599</v>
      </c>
      <c r="Y32">
        <v>0</v>
      </c>
      <c r="Z32">
        <v>2.9988592042825069</v>
      </c>
      <c r="AA32">
        <v>0.22730472804874879</v>
      </c>
      <c r="AB32">
        <v>46.811270470127212</v>
      </c>
      <c r="AC32">
        <v>6.5693751097126736E-6</v>
      </c>
      <c r="AD32">
        <v>2.2423593200675099E-5</v>
      </c>
      <c r="AE32">
        <v>5.4906760167197268E-5</v>
      </c>
      <c r="AF32">
        <v>9.2171605065395423E-6</v>
      </c>
      <c r="AG32">
        <v>0</v>
      </c>
      <c r="AH32">
        <v>5.2359349569400259E-4</v>
      </c>
      <c r="AI32">
        <v>2.3361891943757729E-5</v>
      </c>
      <c r="AJ32">
        <v>4.7983699133774911E-3</v>
      </c>
      <c r="AK32">
        <v>0</v>
      </c>
      <c r="AL32">
        <v>1.4173135526275691E-5</v>
      </c>
      <c r="AM32">
        <v>3.9518598648548289</v>
      </c>
      <c r="AN32">
        <v>0</v>
      </c>
      <c r="AO32">
        <v>2.1823805258253139E-5</v>
      </c>
      <c r="AP32">
        <f>AMS_2040!AP32</f>
        <v>100.5120392558173</v>
      </c>
      <c r="AQ32">
        <f>AMS_2040!AQ32</f>
        <v>0</v>
      </c>
      <c r="AR32">
        <f>AMS_2040!AR32</f>
        <v>0</v>
      </c>
      <c r="AS32">
        <f>AMS_2040!AS32</f>
        <v>11.564099161864579</v>
      </c>
      <c r="AT32">
        <f>AMS_2040!AT32</f>
        <v>461.92199231348081</v>
      </c>
      <c r="AU32">
        <f>AMS_2040!AU32</f>
        <v>0</v>
      </c>
      <c r="AW32">
        <f t="shared" si="1"/>
        <v>3.820355525800301E-4</v>
      </c>
    </row>
    <row r="33" spans="1:49" x14ac:dyDescent="0.25">
      <c r="A33" s="146"/>
      <c r="B33" s="1" t="s">
        <v>31</v>
      </c>
      <c r="C33" s="1">
        <v>29</v>
      </c>
      <c r="D33" s="1" t="s">
        <v>68</v>
      </c>
      <c r="E33">
        <v>2.022208457456895</v>
      </c>
      <c r="F33">
        <v>2.5494862050099751</v>
      </c>
      <c r="G33">
        <v>1.5960831121384911</v>
      </c>
      <c r="H33">
        <v>0.19660628833367361</v>
      </c>
      <c r="I33">
        <v>1.3273264919009029</v>
      </c>
      <c r="J33">
        <v>2.1947822176187568</v>
      </c>
      <c r="K33">
        <v>1.332584569502002E-2</v>
      </c>
      <c r="L33">
        <v>1.3370685671165489E-4</v>
      </c>
      <c r="M33">
        <v>1.9522781387240831</v>
      </c>
      <c r="N33">
        <v>3.6357829926311518</v>
      </c>
      <c r="O33">
        <v>1.019802452500852</v>
      </c>
      <c r="P33">
        <v>5.1942314781136174</v>
      </c>
      <c r="Q33">
        <v>1.1844418752774909E-3</v>
      </c>
      <c r="R33">
        <v>0.54354141191399852</v>
      </c>
      <c r="S33">
        <v>0</v>
      </c>
      <c r="T33">
        <v>1.6137017603509201</v>
      </c>
      <c r="U33">
        <v>0</v>
      </c>
      <c r="V33">
        <v>0</v>
      </c>
      <c r="W33">
        <v>8.7363114060211924</v>
      </c>
      <c r="X33">
        <v>1.4386546137139291</v>
      </c>
      <c r="Y33">
        <v>0</v>
      </c>
      <c r="Z33">
        <v>0.51728919839408005</v>
      </c>
      <c r="AA33">
        <v>1.572512724402246E-6</v>
      </c>
      <c r="AB33">
        <v>0</v>
      </c>
      <c r="AC33">
        <v>0</v>
      </c>
      <c r="AD33">
        <v>0</v>
      </c>
      <c r="AE33">
        <v>0</v>
      </c>
      <c r="AF33">
        <v>0</v>
      </c>
      <c r="AG33">
        <v>0</v>
      </c>
      <c r="AH33">
        <v>0</v>
      </c>
      <c r="AI33">
        <v>0</v>
      </c>
      <c r="AJ33">
        <v>1.0746887829865049E-3</v>
      </c>
      <c r="AK33">
        <v>0</v>
      </c>
      <c r="AL33">
        <v>0</v>
      </c>
      <c r="AM33">
        <v>0.62551760642070864</v>
      </c>
      <c r="AN33">
        <v>0</v>
      </c>
      <c r="AO33">
        <v>0</v>
      </c>
      <c r="AP33">
        <f>AMS_2040!AP33</f>
        <v>0</v>
      </c>
      <c r="AQ33">
        <f>AMS_2040!AQ33</f>
        <v>0</v>
      </c>
      <c r="AR33">
        <f>AMS_2040!AR33</f>
        <v>0</v>
      </c>
      <c r="AS33">
        <f>AMS_2040!AS33</f>
        <v>4.585592259332813E-2</v>
      </c>
      <c r="AT33">
        <f>AMS_2040!AT33</f>
        <v>35.225180009559267</v>
      </c>
      <c r="AU33">
        <f>AMS_2040!AU33</f>
        <v>0</v>
      </c>
      <c r="AW33">
        <f t="shared" si="1"/>
        <v>3.5142222551486774E-7</v>
      </c>
    </row>
    <row r="34" spans="1:49" x14ac:dyDescent="0.25">
      <c r="A34" s="146"/>
      <c r="B34" s="1" t="s">
        <v>32</v>
      </c>
      <c r="C34" s="1">
        <v>30</v>
      </c>
      <c r="D34" s="1" t="s">
        <v>69</v>
      </c>
      <c r="E34">
        <v>39.589580999019297</v>
      </c>
      <c r="F34">
        <v>121.00234783415139</v>
      </c>
      <c r="G34">
        <v>31.282217854961829</v>
      </c>
      <c r="H34">
        <v>3.7645744898867348</v>
      </c>
      <c r="I34">
        <v>25.797711201827308</v>
      </c>
      <c r="J34">
        <v>43.41568110123697</v>
      </c>
      <c r="K34">
        <v>0.25626011147621169</v>
      </c>
      <c r="L34">
        <v>111.87459234354981</v>
      </c>
      <c r="M34">
        <v>100.9563459823068</v>
      </c>
      <c r="N34">
        <v>70.522773703679434</v>
      </c>
      <c r="O34">
        <v>19.750517423760659</v>
      </c>
      <c r="P34">
        <v>101.55105048969681</v>
      </c>
      <c r="Q34">
        <v>88.073059395887512</v>
      </c>
      <c r="R34">
        <v>10.614722635435941</v>
      </c>
      <c r="S34">
        <v>0</v>
      </c>
      <c r="T34">
        <v>31.582735046136531</v>
      </c>
      <c r="U34">
        <v>0</v>
      </c>
      <c r="V34">
        <v>0</v>
      </c>
      <c r="W34">
        <v>417.58955418808159</v>
      </c>
      <c r="X34">
        <v>211.76274509451881</v>
      </c>
      <c r="Y34">
        <v>4.8789441968060081E-5</v>
      </c>
      <c r="Z34">
        <v>42.292049052087478</v>
      </c>
      <c r="AA34">
        <v>1.7477802193884751</v>
      </c>
      <c r="AB34">
        <v>601.03443105953932</v>
      </c>
      <c r="AC34">
        <v>4.0285027852607893E-5</v>
      </c>
      <c r="AD34">
        <v>1.3752449812464009E-4</v>
      </c>
      <c r="AE34">
        <v>3.3730560047446598E-4</v>
      </c>
      <c r="AF34">
        <v>5.5993466934780538E-5</v>
      </c>
      <c r="AG34">
        <v>0</v>
      </c>
      <c r="AH34">
        <v>3.225990443393955E-3</v>
      </c>
      <c r="AI34">
        <v>1.4636601611279991E-4</v>
      </c>
      <c r="AJ34">
        <v>9.1333624945728435E-3</v>
      </c>
      <c r="AK34">
        <v>0</v>
      </c>
      <c r="AL34">
        <v>8.6496328822559005E-5</v>
      </c>
      <c r="AM34">
        <v>14.08151390623051</v>
      </c>
      <c r="AN34">
        <v>0</v>
      </c>
      <c r="AO34">
        <v>1.3294665729921411E-4</v>
      </c>
      <c r="AP34">
        <f>AMS_2040!AP34</f>
        <v>1331.693236132603</v>
      </c>
      <c r="AQ34">
        <f>AMS_2040!AQ34</f>
        <v>0</v>
      </c>
      <c r="AR34">
        <f>AMS_2040!AR34</f>
        <v>0</v>
      </c>
      <c r="AS34">
        <f>AMS_2040!AS34</f>
        <v>182.9443907233323</v>
      </c>
      <c r="AT34">
        <f>AMS_2040!AT34</f>
        <v>3603.19321604877</v>
      </c>
      <c r="AU34">
        <f>AMS_2040!AU34</f>
        <v>0</v>
      </c>
      <c r="AW34">
        <f t="shared" si="1"/>
        <v>2.9276808101287672E-3</v>
      </c>
    </row>
    <row r="35" spans="1:49" x14ac:dyDescent="0.25">
      <c r="A35" s="146"/>
      <c r="B35" s="1" t="s">
        <v>33</v>
      </c>
      <c r="C35" s="1">
        <v>31</v>
      </c>
      <c r="D35" s="1" t="s">
        <v>70</v>
      </c>
      <c r="E35">
        <v>6.8164188568850186</v>
      </c>
      <c r="F35">
        <v>15.43129747004922</v>
      </c>
      <c r="G35">
        <v>5.4231816604824061</v>
      </c>
      <c r="H35">
        <v>0.65331102176150702</v>
      </c>
      <c r="I35">
        <v>4.4757455038176612</v>
      </c>
      <c r="J35">
        <v>7.4731254890179288</v>
      </c>
      <c r="K35">
        <v>3.9347890178932768E-2</v>
      </c>
      <c r="L35">
        <v>8.511155755302692</v>
      </c>
      <c r="M35">
        <v>14.734376216864311</v>
      </c>
      <c r="N35">
        <v>12.228851149437951</v>
      </c>
      <c r="O35">
        <v>3.3973045364205992</v>
      </c>
      <c r="P35">
        <v>17.557960754138598</v>
      </c>
      <c r="Q35">
        <v>7.7472194702827393</v>
      </c>
      <c r="R35">
        <v>1.8375266487077491</v>
      </c>
      <c r="S35">
        <v>0</v>
      </c>
      <c r="T35">
        <v>5.4687844309527298</v>
      </c>
      <c r="U35">
        <v>0</v>
      </c>
      <c r="V35">
        <v>0</v>
      </c>
      <c r="W35">
        <v>70.61160883555435</v>
      </c>
      <c r="X35">
        <v>19.95358344377826</v>
      </c>
      <c r="Y35">
        <v>0</v>
      </c>
      <c r="Z35">
        <v>1.738374046719243</v>
      </c>
      <c r="AA35">
        <v>0.1329485933102805</v>
      </c>
      <c r="AB35">
        <v>100.97652792565449</v>
      </c>
      <c r="AC35">
        <v>3.5855466470325271E-6</v>
      </c>
      <c r="AD35">
        <v>1.223868071480671E-5</v>
      </c>
      <c r="AE35">
        <v>3.2092981454924429E-5</v>
      </c>
      <c r="AF35">
        <v>5.0323324522245074E-6</v>
      </c>
      <c r="AG35">
        <v>0</v>
      </c>
      <c r="AH35">
        <v>3.060063545255838E-4</v>
      </c>
      <c r="AI35">
        <v>1.274783284682347E-5</v>
      </c>
      <c r="AJ35">
        <v>9.9257218346005373E-4</v>
      </c>
      <c r="AK35">
        <v>0</v>
      </c>
      <c r="AL35">
        <v>7.7369451753678364E-6</v>
      </c>
      <c r="AM35">
        <v>2.3057913989573771</v>
      </c>
      <c r="AN35">
        <v>0</v>
      </c>
      <c r="AO35">
        <v>1.191409686246237E-5</v>
      </c>
      <c r="AP35">
        <f>AMS_2040!AP35</f>
        <v>241.34183116879032</v>
      </c>
      <c r="AQ35">
        <f>AMS_2040!AQ35</f>
        <v>0</v>
      </c>
      <c r="AR35">
        <f>AMS_2040!AR35</f>
        <v>0</v>
      </c>
      <c r="AS35">
        <f>AMS_2040!AS35</f>
        <v>52.669299943276521</v>
      </c>
      <c r="AT35">
        <f>AMS_2040!AT35</f>
        <v>601.52695613729497</v>
      </c>
      <c r="AU35">
        <f>AMS_2040!AU35</f>
        <v>0</v>
      </c>
      <c r="AW35">
        <f t="shared" si="1"/>
        <v>2.2324939917720715E-4</v>
      </c>
    </row>
    <row r="36" spans="1:49" x14ac:dyDescent="0.25">
      <c r="A36" s="146"/>
      <c r="B36" s="1" t="s">
        <v>34</v>
      </c>
      <c r="C36" s="1">
        <v>32</v>
      </c>
      <c r="D36" s="1" t="s">
        <v>71</v>
      </c>
      <c r="E36">
        <v>208.5409342474928</v>
      </c>
      <c r="F36">
        <v>614.97319155391506</v>
      </c>
      <c r="G36">
        <v>73.214127702854896</v>
      </c>
      <c r="H36">
        <v>62.115583325886902</v>
      </c>
      <c r="I36">
        <v>295.67845389319592</v>
      </c>
      <c r="J36">
        <v>166.52595840273801</v>
      </c>
      <c r="K36">
        <v>1.97794373354398</v>
      </c>
      <c r="L36">
        <v>356.97451073292291</v>
      </c>
      <c r="M36">
        <v>472.13289375671621</v>
      </c>
      <c r="N36">
        <v>265.06137493136453</v>
      </c>
      <c r="O36">
        <v>83.671685240716073</v>
      </c>
      <c r="P36">
        <v>677.02723446327877</v>
      </c>
      <c r="Q36">
        <v>481.75972573179882</v>
      </c>
      <c r="R36">
        <v>31.354151240014691</v>
      </c>
      <c r="S36">
        <v>0</v>
      </c>
      <c r="T36">
        <v>103.30209587259721</v>
      </c>
      <c r="U36">
        <v>0</v>
      </c>
      <c r="V36">
        <v>4.6716263704838221</v>
      </c>
      <c r="W36">
        <v>1711.1838877647681</v>
      </c>
      <c r="X36">
        <v>821.71823764760575</v>
      </c>
      <c r="Y36">
        <v>9.780582936368043E-2</v>
      </c>
      <c r="Z36">
        <v>187.63963106264609</v>
      </c>
      <c r="AA36">
        <v>5.5763370616719907</v>
      </c>
      <c r="AB36">
        <v>13191.15855258054</v>
      </c>
      <c r="AC36">
        <v>208.18080469349451</v>
      </c>
      <c r="AD36">
        <v>1258.180470692502</v>
      </c>
      <c r="AE36">
        <v>977.96286875057035</v>
      </c>
      <c r="AF36">
        <v>146.70165160187599</v>
      </c>
      <c r="AG36">
        <v>0.2196087789130273</v>
      </c>
      <c r="AH36">
        <v>957.55034893361039</v>
      </c>
      <c r="AI36">
        <v>447.56675141626852</v>
      </c>
      <c r="AJ36">
        <v>0.17011233287923699</v>
      </c>
      <c r="AK36">
        <v>0</v>
      </c>
      <c r="AL36">
        <v>3.263739729930084E-4</v>
      </c>
      <c r="AM36">
        <v>112.2620931632036</v>
      </c>
      <c r="AN36">
        <v>0</v>
      </c>
      <c r="AO36">
        <v>6796.2142941085149</v>
      </c>
      <c r="AP36">
        <f>AMS_2040!AP36</f>
        <v>8910.4243788099993</v>
      </c>
      <c r="AQ36">
        <f>AMS_2040!AQ36</f>
        <v>0</v>
      </c>
      <c r="AR36">
        <f>AMS_2040!AR36</f>
        <v>0</v>
      </c>
      <c r="AS36">
        <f>AMS_2040!AS36</f>
        <v>0</v>
      </c>
      <c r="AT36">
        <f>AMS_2040!AT36</f>
        <v>39631.789652801919</v>
      </c>
      <c r="AU36">
        <f>AMS_2040!AU36</f>
        <v>0</v>
      </c>
      <c r="AW36">
        <f t="shared" si="1"/>
        <v>9.3720701277250577E-3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f>AMS_2040!AP37</f>
        <v>0</v>
      </c>
      <c r="AQ37">
        <f>AMS_2040!AQ37</f>
        <v>0</v>
      </c>
      <c r="AR37">
        <f>AMS_2040!AR37</f>
        <v>0</v>
      </c>
      <c r="AS37">
        <f>AMS_2040!AS37</f>
        <v>0</v>
      </c>
      <c r="AT37">
        <f>AMS_2040!AT37</f>
        <v>0</v>
      </c>
      <c r="AU37">
        <f>AMS_2040!AU37</f>
        <v>0</v>
      </c>
      <c r="AW37">
        <f t="shared" si="1"/>
        <v>0</v>
      </c>
    </row>
    <row r="38" spans="1:49" x14ac:dyDescent="0.25">
      <c r="A38" s="146"/>
      <c r="B38" s="1" t="s">
        <v>36</v>
      </c>
      <c r="C38" s="1">
        <v>34</v>
      </c>
      <c r="D38" s="1" t="s">
        <v>73</v>
      </c>
      <c r="E38">
        <v>2.0494266395937482</v>
      </c>
      <c r="F38">
        <v>3.5718309583999148</v>
      </c>
      <c r="G38">
        <v>0</v>
      </c>
      <c r="H38">
        <v>0</v>
      </c>
      <c r="I38">
        <v>0</v>
      </c>
      <c r="J38">
        <v>1.4161714394454839E-2</v>
      </c>
      <c r="K38">
        <v>0</v>
      </c>
      <c r="L38">
        <v>1.1936636256391041E-3</v>
      </c>
      <c r="M38">
        <v>1.3927674372303719E-5</v>
      </c>
      <c r="N38">
        <v>0</v>
      </c>
      <c r="O38">
        <v>0</v>
      </c>
      <c r="P38">
        <v>4.973187950735725E-3</v>
      </c>
      <c r="Q38">
        <v>3.6717772968672502E-3</v>
      </c>
      <c r="R38">
        <v>0</v>
      </c>
      <c r="S38">
        <v>0</v>
      </c>
      <c r="T38">
        <v>0.97926501990939829</v>
      </c>
      <c r="U38">
        <v>0</v>
      </c>
      <c r="V38">
        <v>0</v>
      </c>
      <c r="W38">
        <v>9.4002431102195416</v>
      </c>
      <c r="X38">
        <v>3.7572273842309398</v>
      </c>
      <c r="Y38">
        <v>0</v>
      </c>
      <c r="Z38">
        <v>1.646882415885489E-6</v>
      </c>
      <c r="AA38">
        <v>0</v>
      </c>
      <c r="AB38">
        <v>15.419719011722799</v>
      </c>
      <c r="AC38">
        <v>0</v>
      </c>
      <c r="AD38">
        <v>2.4687005561154689E-6</v>
      </c>
      <c r="AE38">
        <v>6.0440445935548578E-6</v>
      </c>
      <c r="AF38">
        <v>1.015568554311992E-6</v>
      </c>
      <c r="AG38">
        <v>0</v>
      </c>
      <c r="AH38">
        <v>5.7621944076620383E-5</v>
      </c>
      <c r="AI38">
        <v>2.570538982384688E-6</v>
      </c>
      <c r="AJ38">
        <v>1.2322627893509929E-4</v>
      </c>
      <c r="AK38">
        <v>0</v>
      </c>
      <c r="AL38">
        <v>1.5610270813343919E-6</v>
      </c>
      <c r="AM38">
        <v>0.42644973205369152</v>
      </c>
      <c r="AN38">
        <v>0</v>
      </c>
      <c r="AO38">
        <v>216.48225680839721</v>
      </c>
      <c r="AP38">
        <f>AMS_2040!AP38</f>
        <v>0</v>
      </c>
      <c r="AQ38">
        <f>AMS_2040!AQ38</f>
        <v>0</v>
      </c>
      <c r="AR38">
        <f>AMS_2040!AR38</f>
        <v>0</v>
      </c>
      <c r="AS38">
        <f>AMS_2040!AS38</f>
        <v>0</v>
      </c>
      <c r="AT38">
        <f>AMS_2040!AT38</f>
        <v>252.11062909045461</v>
      </c>
      <c r="AU38">
        <f>AMS_2040!AU38</f>
        <v>0</v>
      </c>
      <c r="AW38">
        <f t="shared" si="1"/>
        <v>3.11659638183344E-8</v>
      </c>
    </row>
    <row r="39" spans="1:49" x14ac:dyDescent="0.25">
      <c r="A39" s="146"/>
      <c r="B39" s="1" t="s">
        <v>37</v>
      </c>
      <c r="C39" s="1">
        <v>35</v>
      </c>
      <c r="D39" s="1" t="s">
        <v>74</v>
      </c>
      <c r="E39">
        <v>41.639266463622718</v>
      </c>
      <c r="F39">
        <v>333.44623926198841</v>
      </c>
      <c r="G39">
        <v>300.65072588922948</v>
      </c>
      <c r="H39">
        <v>35.153986741441443</v>
      </c>
      <c r="I39">
        <v>305.19234032003482</v>
      </c>
      <c r="J39">
        <v>342.31799970524833</v>
      </c>
      <c r="K39">
        <v>1.10122398216143</v>
      </c>
      <c r="L39">
        <v>24.31969325775734</v>
      </c>
      <c r="M39">
        <v>514.57794238332735</v>
      </c>
      <c r="N39">
        <v>2488.4542291596699</v>
      </c>
      <c r="O39">
        <v>547.60502829227607</v>
      </c>
      <c r="P39">
        <v>1657.673310397209</v>
      </c>
      <c r="Q39">
        <v>629.96690430528429</v>
      </c>
      <c r="R39">
        <v>42.103684727879369</v>
      </c>
      <c r="S39">
        <v>0</v>
      </c>
      <c r="T39">
        <v>14.737649186166919</v>
      </c>
      <c r="U39">
        <v>29.189916336106311</v>
      </c>
      <c r="V39">
        <v>47.241721104305348</v>
      </c>
      <c r="W39">
        <v>3820.8479427596212</v>
      </c>
      <c r="X39">
        <v>1726.224528637614</v>
      </c>
      <c r="Y39">
        <v>0.47804616563460778</v>
      </c>
      <c r="Z39">
        <v>467.02576618140989</v>
      </c>
      <c r="AA39">
        <v>0.37159922252406269</v>
      </c>
      <c r="AB39">
        <v>82.153609687211627</v>
      </c>
      <c r="AC39">
        <v>4.4963686694150698E-2</v>
      </c>
      <c r="AD39">
        <v>0.28907425986113822</v>
      </c>
      <c r="AE39">
        <v>0.85841974933579235</v>
      </c>
      <c r="AF39">
        <v>0.26500008360414212</v>
      </c>
      <c r="AG39">
        <v>6.0185833382099779E-4</v>
      </c>
      <c r="AH39">
        <v>3.5748146467891582</v>
      </c>
      <c r="AI39">
        <v>9.5741998189324912E-2</v>
      </c>
      <c r="AJ39">
        <v>83.264432714579655</v>
      </c>
      <c r="AK39">
        <v>0</v>
      </c>
      <c r="AL39">
        <v>0.49427566853133198</v>
      </c>
      <c r="AM39">
        <v>936.69233379821674</v>
      </c>
      <c r="AN39">
        <v>0</v>
      </c>
      <c r="AO39">
        <v>1.1129458011853579</v>
      </c>
      <c r="AP39">
        <f>AMS_2040!AP39</f>
        <v>5067.8430225305401</v>
      </c>
      <c r="AQ39">
        <f>AMS_2040!AQ39</f>
        <v>0</v>
      </c>
      <c r="AR39">
        <f>AMS_2040!AR39</f>
        <v>323.95411050386224</v>
      </c>
      <c r="AS39">
        <f>AMS_2040!AS39</f>
        <v>399.52466606228472</v>
      </c>
      <c r="AT39">
        <f>AMS_2040!AT39</f>
        <v>20270.48775752974</v>
      </c>
      <c r="AU39">
        <f>AMS_2040!AU39</f>
        <v>0</v>
      </c>
      <c r="AW39">
        <f t="shared" si="1"/>
        <v>6.637275107583098E-4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f>AMS_2040!AP40</f>
        <v>0</v>
      </c>
      <c r="AQ40">
        <f>AMS_2040!AQ40</f>
        <v>0</v>
      </c>
      <c r="AR40">
        <f>AMS_2040!AR40</f>
        <v>0</v>
      </c>
      <c r="AS40">
        <f>AMS_2040!AS40</f>
        <v>0</v>
      </c>
      <c r="AT40">
        <f>AMS_2040!AT40</f>
        <v>0</v>
      </c>
      <c r="AU40">
        <f>AMS_2040!AU40</f>
        <v>0</v>
      </c>
      <c r="AW40">
        <f t="shared" si="1"/>
        <v>0</v>
      </c>
    </row>
    <row r="41" spans="1:49" x14ac:dyDescent="0.25">
      <c r="A41" s="146"/>
      <c r="B41" s="1" t="s">
        <v>39</v>
      </c>
      <c r="C41" s="1">
        <v>37</v>
      </c>
      <c r="D41" s="1" t="s">
        <v>76</v>
      </c>
      <c r="E41">
        <v>0.69035915624093647</v>
      </c>
      <c r="F41">
        <v>0</v>
      </c>
      <c r="G41">
        <v>0</v>
      </c>
      <c r="H41">
        <v>0</v>
      </c>
      <c r="I41">
        <v>0</v>
      </c>
      <c r="J41">
        <v>7.0137397997198176</v>
      </c>
      <c r="K41">
        <v>2.7373339158264789E-4</v>
      </c>
      <c r="L41">
        <v>0.59828955857247279</v>
      </c>
      <c r="M41">
        <v>6.9995002417501924E-3</v>
      </c>
      <c r="N41">
        <v>0</v>
      </c>
      <c r="O41">
        <v>0</v>
      </c>
      <c r="P41">
        <v>2.496200018603226</v>
      </c>
      <c r="Q41">
        <v>1.8013144965568231</v>
      </c>
      <c r="R41">
        <v>0</v>
      </c>
      <c r="S41">
        <v>0</v>
      </c>
      <c r="T41">
        <v>212.6042031410322</v>
      </c>
      <c r="U41">
        <v>0</v>
      </c>
      <c r="V41">
        <v>0</v>
      </c>
      <c r="W41">
        <v>3664.491824718717</v>
      </c>
      <c r="X41">
        <v>1944.062107592332</v>
      </c>
      <c r="Y41">
        <v>0</v>
      </c>
      <c r="Z41">
        <v>8.6500064575200243E-4</v>
      </c>
      <c r="AA41">
        <v>7.9823394909185131E-4</v>
      </c>
      <c r="AB41">
        <v>5361.1039674944777</v>
      </c>
      <c r="AC41">
        <v>3.5974282743037869E-4</v>
      </c>
      <c r="AD41">
        <v>1.2280886028804071E-3</v>
      </c>
      <c r="AE41">
        <v>3.0122312096617638E-3</v>
      </c>
      <c r="AF41">
        <v>4.9991942774547059E-4</v>
      </c>
      <c r="AG41">
        <v>2.314607228201813E-6</v>
      </c>
      <c r="AH41">
        <v>2.8810735972406271E-2</v>
      </c>
      <c r="AI41">
        <v>1.307219416467419E-3</v>
      </c>
      <c r="AJ41">
        <v>6.0780627233889807E-2</v>
      </c>
      <c r="AK41">
        <v>0</v>
      </c>
      <c r="AL41">
        <v>7.7232897837889003E-4</v>
      </c>
      <c r="AM41">
        <v>151.61817768752269</v>
      </c>
      <c r="AN41">
        <v>0</v>
      </c>
      <c r="AO41">
        <v>1.187040537960533E-3</v>
      </c>
      <c r="AP41">
        <f>AMS_2040!AP41</f>
        <v>0</v>
      </c>
      <c r="AQ41">
        <f>AMS_2040!AQ41</f>
        <v>0</v>
      </c>
      <c r="AR41">
        <f>AMS_2040!AR41</f>
        <v>0</v>
      </c>
      <c r="AS41">
        <f>AMS_2040!AS41</f>
        <v>0</v>
      </c>
      <c r="AT41">
        <f>AMS_2040!AT41</f>
        <v>11346.587080380819</v>
      </c>
      <c r="AU41">
        <f>AMS_2040!AU41</f>
        <v>0</v>
      </c>
      <c r="AW41">
        <f t="shared" si="1"/>
        <v>1.5628189968800334E-5</v>
      </c>
    </row>
    <row r="42" spans="1:49" x14ac:dyDescent="0.25">
      <c r="A42" s="146" t="s">
        <v>79</v>
      </c>
      <c r="B42" s="1" t="s">
        <v>3</v>
      </c>
      <c r="C42" s="1" t="s">
        <v>3</v>
      </c>
      <c r="D42" s="1" t="s">
        <v>40</v>
      </c>
      <c r="E42">
        <v>2256.3158898904821</v>
      </c>
      <c r="F42">
        <v>3299.9839845357778</v>
      </c>
      <c r="G42">
        <v>7.8302886575550519E-5</v>
      </c>
      <c r="H42">
        <v>3.7178481567065991E-6</v>
      </c>
      <c r="I42">
        <v>2.2613343173293469E-6</v>
      </c>
      <c r="J42">
        <v>1.237969134265656</v>
      </c>
      <c r="K42">
        <v>5.9589318909141224E-4</v>
      </c>
      <c r="L42">
        <v>0.81726047768756205</v>
      </c>
      <c r="M42">
        <v>3.3364772876416029</v>
      </c>
      <c r="N42">
        <v>6.2970715853585414E-6</v>
      </c>
      <c r="O42">
        <v>5.161977185666003E-6</v>
      </c>
      <c r="P42">
        <v>48.613895320825463</v>
      </c>
      <c r="Q42">
        <v>1.8283182430413051E-2</v>
      </c>
      <c r="R42">
        <v>2.291930032447547E-3</v>
      </c>
      <c r="S42">
        <v>0</v>
      </c>
      <c r="T42">
        <v>2.6466464670642391E-2</v>
      </c>
      <c r="U42">
        <v>7.9508046421245874E-5</v>
      </c>
      <c r="V42">
        <v>3.5379872468510929E-4</v>
      </c>
      <c r="W42">
        <v>66.372437580959371</v>
      </c>
      <c r="X42">
        <v>8.9492603409864238</v>
      </c>
      <c r="Y42">
        <v>0</v>
      </c>
      <c r="Z42">
        <v>9.0864935164170304E-4</v>
      </c>
      <c r="AA42">
        <v>1.2727883975848999E-2</v>
      </c>
      <c r="AB42">
        <v>7.5333865964978129E-4</v>
      </c>
      <c r="AC42">
        <v>0</v>
      </c>
      <c r="AD42">
        <v>2.4150588446995842E-6</v>
      </c>
      <c r="AE42">
        <v>1.224379363873881E-5</v>
      </c>
      <c r="AF42">
        <v>1.6061265572487101E-6</v>
      </c>
      <c r="AG42">
        <v>0</v>
      </c>
      <c r="AH42">
        <v>1.219230569991422E-4</v>
      </c>
      <c r="AI42">
        <v>7.2817261008228083E-5</v>
      </c>
      <c r="AJ42">
        <v>4.5873841977158862E-4</v>
      </c>
      <c r="AK42">
        <v>0</v>
      </c>
      <c r="AL42">
        <v>2.0165112393667918E-6</v>
      </c>
      <c r="AM42">
        <v>0.1322854300606017</v>
      </c>
      <c r="AN42">
        <v>0</v>
      </c>
      <c r="AO42">
        <v>6.6901070575277571E-5</v>
      </c>
      <c r="AP42">
        <f>AMS_2040!AP42</f>
        <v>13522.93789273236</v>
      </c>
      <c r="AQ42">
        <f>AMS_2040!AQ42</f>
        <v>0</v>
      </c>
      <c r="AR42">
        <f>AMS_2040!AR42</f>
        <v>170.09502005657427</v>
      </c>
      <c r="AS42">
        <f>AMS_2040!AS42</f>
        <v>0</v>
      </c>
      <c r="AT42">
        <f>AMS_2040!AT42</f>
        <v>0</v>
      </c>
      <c r="AU42">
        <f>AMS_2040!AU42</f>
        <v>19378.855667839121</v>
      </c>
      <c r="AW42">
        <f t="shared" si="1"/>
        <v>2.1353823234488483E-5</v>
      </c>
    </row>
    <row r="43" spans="1:49" x14ac:dyDescent="0.25">
      <c r="A43" s="146"/>
      <c r="B43" s="1" t="s">
        <v>4</v>
      </c>
      <c r="C43" s="1" t="s">
        <v>4</v>
      </c>
      <c r="D43" s="1" t="s">
        <v>41</v>
      </c>
      <c r="E43">
        <v>948.59424651797724</v>
      </c>
      <c r="F43">
        <v>8121.3057760615229</v>
      </c>
      <c r="G43">
        <v>60.210326662587818</v>
      </c>
      <c r="H43">
        <v>0.68515153172735088</v>
      </c>
      <c r="I43">
        <v>25.02065083798724</v>
      </c>
      <c r="J43">
        <v>79.519055592597283</v>
      </c>
      <c r="K43">
        <v>1.159322317915024E-2</v>
      </c>
      <c r="L43">
        <v>391.01894330705829</v>
      </c>
      <c r="M43">
        <v>523.08783455268815</v>
      </c>
      <c r="N43">
        <v>42.51750394638907</v>
      </c>
      <c r="O43">
        <v>0.4991674137653706</v>
      </c>
      <c r="P43">
        <v>327.76275147676807</v>
      </c>
      <c r="Q43">
        <v>263.18892376015509</v>
      </c>
      <c r="R43">
        <v>6.0593282097689656</v>
      </c>
      <c r="S43">
        <v>0</v>
      </c>
      <c r="T43">
        <v>18.671114395286281</v>
      </c>
      <c r="U43">
        <v>13.492909446196711</v>
      </c>
      <c r="V43">
        <v>80.435421289207554</v>
      </c>
      <c r="W43">
        <v>6559.536701182984</v>
      </c>
      <c r="X43">
        <v>1550.6321087672411</v>
      </c>
      <c r="Y43">
        <v>8.8552348058586229E-3</v>
      </c>
      <c r="Z43">
        <v>20.12141332874657</v>
      </c>
      <c r="AA43">
        <v>6.1061327610156271</v>
      </c>
      <c r="AB43">
        <v>3.4850137773357188</v>
      </c>
      <c r="AC43">
        <v>0.28567635413831138</v>
      </c>
      <c r="AD43">
        <v>3.5015590172894648</v>
      </c>
      <c r="AE43">
        <v>3.2865653224742188</v>
      </c>
      <c r="AF43">
        <v>3.7803787103888789E-4</v>
      </c>
      <c r="AG43">
        <v>0</v>
      </c>
      <c r="AH43">
        <v>4.5098419718099678E-2</v>
      </c>
      <c r="AI43">
        <v>0.53064642091468894</v>
      </c>
      <c r="AJ43">
        <v>15.668393639417991</v>
      </c>
      <c r="AK43">
        <v>0</v>
      </c>
      <c r="AL43">
        <v>0.10096021930547421</v>
      </c>
      <c r="AM43">
        <v>6.566925885646441</v>
      </c>
      <c r="AN43">
        <v>0</v>
      </c>
      <c r="AO43">
        <v>12.72216317842688</v>
      </c>
      <c r="AP43">
        <f>AMS_2040!AP43</f>
        <v>28317.32631982617</v>
      </c>
      <c r="AQ43">
        <f>AMS_2040!AQ43</f>
        <v>0</v>
      </c>
      <c r="AR43">
        <f>AMS_2040!AR43</f>
        <v>0</v>
      </c>
      <c r="AS43">
        <f>AMS_2040!AS43</f>
        <v>0</v>
      </c>
      <c r="AT43">
        <f>AMS_2040!AT43</f>
        <v>0</v>
      </c>
      <c r="AU43">
        <f>AMS_2040!AU43</f>
        <v>47402.005609598367</v>
      </c>
      <c r="AW43">
        <f t="shared" si="1"/>
        <v>1.0209612902328547E-2</v>
      </c>
    </row>
    <row r="44" spans="1:49" x14ac:dyDescent="0.25">
      <c r="A44" s="146"/>
      <c r="B44" s="1" t="s">
        <v>5</v>
      </c>
      <c r="C44" s="1" t="s">
        <v>5</v>
      </c>
      <c r="D44" s="1" t="s">
        <v>42</v>
      </c>
      <c r="E44">
        <v>93.196654205284261</v>
      </c>
      <c r="F44">
        <v>64.785566090762941</v>
      </c>
      <c r="G44">
        <v>718.97646297017081</v>
      </c>
      <c r="H44">
        <v>1.1116181229800759</v>
      </c>
      <c r="I44">
        <v>6.0011071983000912</v>
      </c>
      <c r="J44">
        <v>8.0960293242416235</v>
      </c>
      <c r="K44">
        <v>5.9755738150916613E-3</v>
      </c>
      <c r="L44">
        <v>10.62618671339837</v>
      </c>
      <c r="M44">
        <v>9.4219510240679032</v>
      </c>
      <c r="N44">
        <v>0.95157786753679519</v>
      </c>
      <c r="O44">
        <v>0.29005080952917339</v>
      </c>
      <c r="P44">
        <v>864.3039902954032</v>
      </c>
      <c r="Q44">
        <v>97.288290761654565</v>
      </c>
      <c r="R44">
        <v>8.2490539281650982E-2</v>
      </c>
      <c r="S44">
        <v>0</v>
      </c>
      <c r="T44">
        <v>20.566502234900529</v>
      </c>
      <c r="U44">
        <v>7.8624466770274823</v>
      </c>
      <c r="V44">
        <v>25.911494343666408</v>
      </c>
      <c r="W44">
        <v>1267.151482212156</v>
      </c>
      <c r="X44">
        <v>475.79320011535992</v>
      </c>
      <c r="Y44">
        <v>1.2322916147804969E-4</v>
      </c>
      <c r="Z44">
        <v>0.73792173345933276</v>
      </c>
      <c r="AA44">
        <v>0.164764660636744</v>
      </c>
      <c r="AB44">
        <v>0.51563610567425033</v>
      </c>
      <c r="AC44">
        <v>2.373016425672202E-4</v>
      </c>
      <c r="AD44">
        <v>1.2399466404429929E-3</v>
      </c>
      <c r="AE44">
        <v>5.152526647514994E-3</v>
      </c>
      <c r="AF44">
        <v>2.644791519412992E-4</v>
      </c>
      <c r="AG44">
        <v>2.9945024192824769E-6</v>
      </c>
      <c r="AH44">
        <v>1.3963111512514359E-2</v>
      </c>
      <c r="AI44">
        <v>4.6550291867571738E-4</v>
      </c>
      <c r="AJ44">
        <v>4.8247833165583671</v>
      </c>
      <c r="AK44">
        <v>0</v>
      </c>
      <c r="AL44">
        <v>3.1100695896220269E-2</v>
      </c>
      <c r="AM44">
        <v>9.1478367679875348</v>
      </c>
      <c r="AN44">
        <v>0</v>
      </c>
      <c r="AO44">
        <v>4.8829578714316233E-3</v>
      </c>
      <c r="AP44">
        <f>AMS_2040!AP44</f>
        <v>36177.032919549827</v>
      </c>
      <c r="AQ44">
        <f>AMS_2040!AQ44</f>
        <v>0</v>
      </c>
      <c r="AR44">
        <f>AMS_2040!AR44</f>
        <v>21708.811716416934</v>
      </c>
      <c r="AS44">
        <f>AMS_2040!AS44</f>
        <v>0</v>
      </c>
      <c r="AT44">
        <f>AMS_2040!AT44</f>
        <v>0</v>
      </c>
      <c r="AU44">
        <f>AMS_2040!AU44</f>
        <v>61573.716088376561</v>
      </c>
      <c r="AW44">
        <f t="shared" si="1"/>
        <v>2.776004713861819E-4</v>
      </c>
    </row>
    <row r="45" spans="1:49" x14ac:dyDescent="0.25">
      <c r="A45" s="146"/>
      <c r="B45" s="1" t="s">
        <v>6</v>
      </c>
      <c r="C45" s="1" t="s">
        <v>6</v>
      </c>
      <c r="D45" s="1" t="s">
        <v>43</v>
      </c>
      <c r="E45">
        <v>139.85535947305399</v>
      </c>
      <c r="F45">
        <v>93.381357399684163</v>
      </c>
      <c r="G45">
        <v>172.54180328802909</v>
      </c>
      <c r="H45">
        <v>23.981200013430382</v>
      </c>
      <c r="I45">
        <v>4.9486072734337467</v>
      </c>
      <c r="J45">
        <v>25.83176830255276</v>
      </c>
      <c r="K45">
        <v>7.2123273603732141E-4</v>
      </c>
      <c r="L45">
        <v>66.40347664052419</v>
      </c>
      <c r="M45">
        <v>158.87523899453669</v>
      </c>
      <c r="N45">
        <v>1.2309289688077589</v>
      </c>
      <c r="O45">
        <v>8.2874896406263054E-2</v>
      </c>
      <c r="P45">
        <v>901.68350407535274</v>
      </c>
      <c r="Q45">
        <v>123.13942257892541</v>
      </c>
      <c r="R45">
        <v>0.1164428603648277</v>
      </c>
      <c r="S45">
        <v>0</v>
      </c>
      <c r="T45">
        <v>10.933094174308589</v>
      </c>
      <c r="U45">
        <v>0.94956848379767678</v>
      </c>
      <c r="V45">
        <v>2.1529945560338981</v>
      </c>
      <c r="W45">
        <v>449.887947166451</v>
      </c>
      <c r="X45">
        <v>171.34656790998429</v>
      </c>
      <c r="Y45">
        <v>1.4516605210937669E-3</v>
      </c>
      <c r="Z45">
        <v>7.5581827096214802</v>
      </c>
      <c r="AA45">
        <v>2.9660434262867459</v>
      </c>
      <c r="AB45">
        <v>0.45922358859183288</v>
      </c>
      <c r="AC45">
        <v>6.6209359739187864E-3</v>
      </c>
      <c r="AD45">
        <v>8.3911518828952009E-2</v>
      </c>
      <c r="AE45">
        <v>7.9103008580615961E-2</v>
      </c>
      <c r="AF45">
        <v>1.2562900681848641E-4</v>
      </c>
      <c r="AG45">
        <v>0</v>
      </c>
      <c r="AH45">
        <v>5.4981909784845781E-3</v>
      </c>
      <c r="AI45">
        <v>1.207017481162841E-2</v>
      </c>
      <c r="AJ45">
        <v>0.1139766825606366</v>
      </c>
      <c r="AK45">
        <v>0</v>
      </c>
      <c r="AL45">
        <v>7.4261763170214393E-4</v>
      </c>
      <c r="AM45">
        <v>2.042515905134096</v>
      </c>
      <c r="AN45">
        <v>0</v>
      </c>
      <c r="AO45">
        <v>0.26263787623025919</v>
      </c>
      <c r="AP45">
        <f>AMS_2040!AP45</f>
        <v>0</v>
      </c>
      <c r="AQ45">
        <f>AMS_2040!AQ45</f>
        <v>0</v>
      </c>
      <c r="AR45">
        <f>AMS_2040!AR45</f>
        <v>4.0686662842642719E-4</v>
      </c>
      <c r="AS45">
        <f>AMS_2040!AS45</f>
        <v>0</v>
      </c>
      <c r="AT45">
        <f>AMS_2040!AT45</f>
        <v>0</v>
      </c>
      <c r="AU45">
        <f>AMS_2040!AU45</f>
        <v>2360.9353890798002</v>
      </c>
      <c r="AW45">
        <f t="shared" si="1"/>
        <v>1.7337805926652748E-3</v>
      </c>
    </row>
    <row r="46" spans="1:49" x14ac:dyDescent="0.25">
      <c r="A46" s="146"/>
      <c r="B46" s="1" t="s">
        <v>7</v>
      </c>
      <c r="C46" s="1" t="s">
        <v>7</v>
      </c>
      <c r="D46" s="1" t="s">
        <v>44</v>
      </c>
      <c r="E46">
        <v>31.865701211396239</v>
      </c>
      <c r="F46">
        <v>36.088987297564579</v>
      </c>
      <c r="G46">
        <v>124.02324673483589</v>
      </c>
      <c r="H46">
        <v>14.262575725695999</v>
      </c>
      <c r="I46">
        <v>316.13142276447968</v>
      </c>
      <c r="J46">
        <v>10.68176337908152</v>
      </c>
      <c r="K46">
        <v>3.0437188792776581E-2</v>
      </c>
      <c r="L46">
        <v>11.680290614301409</v>
      </c>
      <c r="M46">
        <v>37.638775736178502</v>
      </c>
      <c r="N46">
        <v>14.649137576481539</v>
      </c>
      <c r="O46">
        <v>90.705194218752482</v>
      </c>
      <c r="P46">
        <v>227.15564755080149</v>
      </c>
      <c r="Q46">
        <v>1784.610588964779</v>
      </c>
      <c r="R46">
        <v>3.7131624154524518E-3</v>
      </c>
      <c r="S46">
        <v>0</v>
      </c>
      <c r="T46">
        <v>16.72420578062717</v>
      </c>
      <c r="U46">
        <v>3.999436517983094</v>
      </c>
      <c r="V46">
        <v>6.7187856712852094E-3</v>
      </c>
      <c r="W46">
        <v>138.4717828176814</v>
      </c>
      <c r="X46">
        <v>166.8292292963144</v>
      </c>
      <c r="Y46">
        <v>5.3494084567005532E-3</v>
      </c>
      <c r="Z46">
        <v>2.3055899831566169</v>
      </c>
      <c r="AA46">
        <v>0.18229621715628469</v>
      </c>
      <c r="AB46">
        <v>13.65175212769025</v>
      </c>
      <c r="AC46">
        <v>3.605721362149308E-3</v>
      </c>
      <c r="AD46">
        <v>2.938802576431573E-2</v>
      </c>
      <c r="AE46">
        <v>0.24274313865392561</v>
      </c>
      <c r="AF46">
        <v>5.1747998720423127E-2</v>
      </c>
      <c r="AG46">
        <v>1.4186991967359751E-4</v>
      </c>
      <c r="AH46">
        <v>2.7846674588503189</v>
      </c>
      <c r="AI46">
        <v>8.6244750981727195E-3</v>
      </c>
      <c r="AJ46">
        <v>39.525858682011062</v>
      </c>
      <c r="AK46">
        <v>0</v>
      </c>
      <c r="AL46">
        <v>0.25415009099940461</v>
      </c>
      <c r="AM46">
        <v>26.734997267270931</v>
      </c>
      <c r="AN46">
        <v>0</v>
      </c>
      <c r="AO46">
        <v>0.19007110809129141</v>
      </c>
      <c r="AP46">
        <f>AMS_2040!AP46</f>
        <v>2174.4480749152981</v>
      </c>
      <c r="AQ46">
        <f>AMS_2040!AQ46</f>
        <v>0</v>
      </c>
      <c r="AR46">
        <f>AMS_2040!AR46</f>
        <v>9.1488344563999E-2</v>
      </c>
      <c r="AS46">
        <f>AMS_2040!AS46</f>
        <v>0</v>
      </c>
      <c r="AT46">
        <f>AMS_2040!AT46</f>
        <v>0</v>
      </c>
      <c r="AU46">
        <f>AMS_2040!AU46</f>
        <v>5286.0694021568979</v>
      </c>
      <c r="AW46">
        <f t="shared" si="1"/>
        <v>3.0576128078141178E-4</v>
      </c>
    </row>
    <row r="47" spans="1:49" x14ac:dyDescent="0.25">
      <c r="A47" s="146"/>
      <c r="B47" s="1" t="s">
        <v>8</v>
      </c>
      <c r="C47" s="1" t="s">
        <v>8</v>
      </c>
      <c r="D47" s="1" t="s">
        <v>45</v>
      </c>
      <c r="E47">
        <v>84.75645378602681</v>
      </c>
      <c r="F47">
        <v>547.07507534685692</v>
      </c>
      <c r="G47">
        <v>125.9274410556516</v>
      </c>
      <c r="H47">
        <v>29.255491142672401</v>
      </c>
      <c r="I47">
        <v>65.810366191861334</v>
      </c>
      <c r="J47">
        <v>2324.7871448232831</v>
      </c>
      <c r="K47">
        <v>0.51340183678470408</v>
      </c>
      <c r="L47">
        <v>99.667187893138774</v>
      </c>
      <c r="M47">
        <v>308.00257916153782</v>
      </c>
      <c r="N47">
        <v>6.6771880849560672</v>
      </c>
      <c r="O47">
        <v>7.7644430185081292</v>
      </c>
      <c r="P47">
        <v>608.40021047094956</v>
      </c>
      <c r="Q47">
        <v>277.57131881424277</v>
      </c>
      <c r="R47">
        <v>1.6464210942314961</v>
      </c>
      <c r="S47">
        <v>0</v>
      </c>
      <c r="T47">
        <v>17.209079229344251</v>
      </c>
      <c r="U47">
        <v>10.826694958153819</v>
      </c>
      <c r="V47">
        <v>5.1119239394282907</v>
      </c>
      <c r="W47">
        <v>3360.4984271384178</v>
      </c>
      <c r="X47">
        <v>681.34764257743313</v>
      </c>
      <c r="Y47">
        <v>4.9005779589087204E-3</v>
      </c>
      <c r="Z47">
        <v>25.394372158581149</v>
      </c>
      <c r="AA47">
        <v>1.5026625878252771</v>
      </c>
      <c r="AB47">
        <v>10.50802333052043</v>
      </c>
      <c r="AC47">
        <v>2.9664084814078041E-3</v>
      </c>
      <c r="AD47">
        <v>2.224657975387636E-2</v>
      </c>
      <c r="AE47">
        <v>0.10812163969736641</v>
      </c>
      <c r="AF47">
        <v>1.811395114219707E-2</v>
      </c>
      <c r="AG47">
        <v>2.6888754544031329E-5</v>
      </c>
      <c r="AH47">
        <v>0.62699824942148408</v>
      </c>
      <c r="AI47">
        <v>6.6341980204136872E-3</v>
      </c>
      <c r="AJ47">
        <v>8.2998506878080747</v>
      </c>
      <c r="AK47">
        <v>0</v>
      </c>
      <c r="AL47">
        <v>5.3495027747947572E-2</v>
      </c>
      <c r="AM47">
        <v>13.585356165825081</v>
      </c>
      <c r="AN47">
        <v>0</v>
      </c>
      <c r="AO47">
        <v>0.93298807648836379</v>
      </c>
      <c r="AP47">
        <f>AMS_2040!AP47</f>
        <v>3480.4598374150328</v>
      </c>
      <c r="AQ47">
        <f>AMS_2040!AQ47</f>
        <v>0</v>
      </c>
      <c r="AR47">
        <f>AMS_2040!AR47</f>
        <v>0</v>
      </c>
      <c r="AS47">
        <f>AMS_2040!AS47</f>
        <v>0</v>
      </c>
      <c r="AT47">
        <f>AMS_2040!AT47</f>
        <v>0</v>
      </c>
      <c r="AU47">
        <f>AMS_2040!AU47</f>
        <v>12104.375084506541</v>
      </c>
      <c r="AW47">
        <f t="shared" si="1"/>
        <v>2.6156653916219619E-3</v>
      </c>
    </row>
    <row r="48" spans="1:49" x14ac:dyDescent="0.25">
      <c r="A48" s="146"/>
      <c r="B48" s="63" t="s">
        <v>9</v>
      </c>
      <c r="C48" s="63" t="s">
        <v>9</v>
      </c>
      <c r="D48" s="63" t="s">
        <v>46</v>
      </c>
      <c r="E48">
        <v>292.52581911680733</v>
      </c>
      <c r="F48">
        <v>56.016633636296568</v>
      </c>
      <c r="G48">
        <v>0</v>
      </c>
      <c r="H48">
        <v>8.2196535140084362E-2</v>
      </c>
      <c r="I48">
        <v>0.29604440235354917</v>
      </c>
      <c r="J48">
        <v>0.24149746478265741</v>
      </c>
      <c r="K48">
        <v>0</v>
      </c>
      <c r="L48">
        <v>3.3170104947741139</v>
      </c>
      <c r="M48">
        <v>42.834375910078009</v>
      </c>
      <c r="N48">
        <v>0</v>
      </c>
      <c r="O48">
        <v>0.75059597003385559</v>
      </c>
      <c r="P48">
        <v>1.470481760955781</v>
      </c>
      <c r="Q48">
        <v>9.4462559308741376</v>
      </c>
      <c r="R48">
        <v>2.6911100456109231E-5</v>
      </c>
      <c r="S48">
        <v>0</v>
      </c>
      <c r="T48">
        <v>0.12810085431004239</v>
      </c>
      <c r="U48">
        <v>0</v>
      </c>
      <c r="V48">
        <v>0</v>
      </c>
      <c r="W48">
        <v>14.0946136403608</v>
      </c>
      <c r="X48">
        <v>2.7482618197970492</v>
      </c>
      <c r="Y48">
        <v>4.8440432320099036E-3</v>
      </c>
      <c r="Z48">
        <v>5.4069030986169053E-2</v>
      </c>
      <c r="AA48">
        <v>5.1848376132046348E-2</v>
      </c>
      <c r="AB48">
        <v>11.17218077241488</v>
      </c>
      <c r="AC48">
        <v>1.459414096908657E-2</v>
      </c>
      <c r="AD48">
        <v>9.1732785317761426E-2</v>
      </c>
      <c r="AE48">
        <v>0.73274892347886844</v>
      </c>
      <c r="AF48">
        <v>0.1356852576285304</v>
      </c>
      <c r="AG48">
        <v>0</v>
      </c>
      <c r="AH48">
        <v>2.585658136848604</v>
      </c>
      <c r="AI48">
        <v>3.5960658973519431E-2</v>
      </c>
      <c r="AJ48">
        <v>5.7610488857845056E-6</v>
      </c>
      <c r="AK48">
        <v>0</v>
      </c>
      <c r="AL48">
        <v>0</v>
      </c>
      <c r="AM48">
        <v>3.8014420064905102E-2</v>
      </c>
      <c r="AN48">
        <v>0</v>
      </c>
      <c r="AO48">
        <v>0.33157201800007319</v>
      </c>
      <c r="AP48">
        <f>AMS_2040!AP48</f>
        <v>5.1900643890043794</v>
      </c>
      <c r="AQ48">
        <f>AMS_2040!AQ48</f>
        <v>14.223060845377219</v>
      </c>
      <c r="AR48">
        <f>AMS_2040!AR48</f>
        <v>0</v>
      </c>
      <c r="AS48">
        <f>AMS_2040!AS48</f>
        <v>0</v>
      </c>
      <c r="AT48">
        <f>AMS_2040!AT48</f>
        <v>0</v>
      </c>
      <c r="AU48">
        <f>AMS_2040!AU48</f>
        <v>458.61395400714139</v>
      </c>
      <c r="AW48" s="64">
        <f>K128</f>
        <v>2.1881515462774864E-2</v>
      </c>
    </row>
    <row r="49" spans="1:49" x14ac:dyDescent="0.25">
      <c r="A49" s="146"/>
      <c r="B49" s="63" t="s">
        <v>10</v>
      </c>
      <c r="C49" s="63" t="s">
        <v>10</v>
      </c>
      <c r="D49" s="63" t="s">
        <v>47</v>
      </c>
      <c r="E49">
        <v>1034.4225246407509</v>
      </c>
      <c r="F49">
        <v>607.85759946385951</v>
      </c>
      <c r="G49">
        <v>257.97911645863309</v>
      </c>
      <c r="H49">
        <v>96.451953320682051</v>
      </c>
      <c r="I49">
        <v>59.584280456945997</v>
      </c>
      <c r="J49">
        <v>365.13224378118571</v>
      </c>
      <c r="K49">
        <v>6.0131457452705952</v>
      </c>
      <c r="L49">
        <v>977.62189547987475</v>
      </c>
      <c r="M49">
        <v>4628.0981447506392</v>
      </c>
      <c r="N49">
        <v>38.044597601195044</v>
      </c>
      <c r="O49">
        <v>143.41094382771749</v>
      </c>
      <c r="P49">
        <v>1566.29349620065</v>
      </c>
      <c r="Q49">
        <v>999.48332366096747</v>
      </c>
      <c r="R49">
        <v>6.7250315807840213</v>
      </c>
      <c r="S49">
        <v>0</v>
      </c>
      <c r="T49">
        <v>3.7181741619680322</v>
      </c>
      <c r="U49">
        <v>4.0224889337732233</v>
      </c>
      <c r="V49">
        <v>2.2790246164389689</v>
      </c>
      <c r="W49">
        <v>1186.3057232238091</v>
      </c>
      <c r="X49">
        <v>2031.8010984741741</v>
      </c>
      <c r="Y49">
        <v>2.2514314546171348</v>
      </c>
      <c r="Z49">
        <v>45.147364212820143</v>
      </c>
      <c r="AA49">
        <v>15.281137916897141</v>
      </c>
      <c r="AB49">
        <v>252.59109693988231</v>
      </c>
      <c r="AC49">
        <v>3.1914458100339198</v>
      </c>
      <c r="AD49">
        <v>4.6521293257325684</v>
      </c>
      <c r="AE49">
        <v>2.0210935717813951E-4</v>
      </c>
      <c r="AF49">
        <v>1.662499900514343</v>
      </c>
      <c r="AG49">
        <v>4.2917884215014192E-3</v>
      </c>
      <c r="AH49">
        <v>47.418623592212718</v>
      </c>
      <c r="AI49">
        <v>3.8379519362253678</v>
      </c>
      <c r="AJ49">
        <v>2693.8999914712472</v>
      </c>
      <c r="AK49">
        <v>0</v>
      </c>
      <c r="AL49">
        <v>17.321046862620229</v>
      </c>
      <c r="AM49">
        <v>51.162020712147168</v>
      </c>
      <c r="AN49">
        <v>0</v>
      </c>
      <c r="AO49">
        <v>38.445274541425619</v>
      </c>
      <c r="AP49">
        <f>AMS_2040!AP49</f>
        <v>3729.033996626004</v>
      </c>
      <c r="AQ49">
        <f>AMS_2040!AQ49</f>
        <v>1369.1063039327109</v>
      </c>
      <c r="AR49">
        <f>AMS_2040!AR49</f>
        <v>0</v>
      </c>
      <c r="AS49">
        <f>AMS_2040!AS49</f>
        <v>0</v>
      </c>
      <c r="AT49">
        <f>AMS_2040!AT49</f>
        <v>0</v>
      </c>
      <c r="AU49">
        <f>AMS_2040!AU49</f>
        <v>22290.251615512188</v>
      </c>
      <c r="AW49" s="64">
        <f>AW48</f>
        <v>2.1881515462774864E-2</v>
      </c>
    </row>
    <row r="50" spans="1:49" x14ac:dyDescent="0.25">
      <c r="A50" s="146"/>
      <c r="B50" s="1" t="s">
        <v>11</v>
      </c>
      <c r="C50" s="1" t="s">
        <v>11</v>
      </c>
      <c r="D50" s="1" t="s">
        <v>48</v>
      </c>
      <c r="E50">
        <v>129.27491488506939</v>
      </c>
      <c r="F50">
        <v>751.92931462545175</v>
      </c>
      <c r="G50">
        <v>5874.524325860576</v>
      </c>
      <c r="H50">
        <v>36.88083212381612</v>
      </c>
      <c r="I50">
        <v>33.775249287690002</v>
      </c>
      <c r="J50">
        <v>362.08601004916272</v>
      </c>
      <c r="K50">
        <v>0.28140642589616982</v>
      </c>
      <c r="L50">
        <v>508.21964919543569</v>
      </c>
      <c r="M50">
        <v>2178.8979448336531</v>
      </c>
      <c r="N50">
        <v>53.854456678786178</v>
      </c>
      <c r="O50">
        <v>16.581456534307641</v>
      </c>
      <c r="P50">
        <v>3114.1869781384971</v>
      </c>
      <c r="Q50">
        <v>3028.1184144051381</v>
      </c>
      <c r="R50">
        <v>12.101314916666411</v>
      </c>
      <c r="S50">
        <v>0</v>
      </c>
      <c r="T50">
        <v>228.43277802106189</v>
      </c>
      <c r="U50">
        <v>14.023613199919311</v>
      </c>
      <c r="V50">
        <v>52.6962133216648</v>
      </c>
      <c r="W50">
        <v>1239.601760806315</v>
      </c>
      <c r="X50">
        <v>164.26090916471671</v>
      </c>
      <c r="Y50">
        <v>2.2809149051085109E-2</v>
      </c>
      <c r="Z50">
        <v>68.080730852423187</v>
      </c>
      <c r="AA50">
        <v>11.26176712567222</v>
      </c>
      <c r="AB50">
        <v>28.276853351531539</v>
      </c>
      <c r="AC50">
        <v>0.76907297549192921</v>
      </c>
      <c r="AD50">
        <v>8.2840866619021014</v>
      </c>
      <c r="AE50">
        <v>7.6167345365914532</v>
      </c>
      <c r="AF50">
        <v>5.1265015477240748E-3</v>
      </c>
      <c r="AG50">
        <v>0</v>
      </c>
      <c r="AH50">
        <v>0.26196332434512321</v>
      </c>
      <c r="AI50">
        <v>1.412641013059363</v>
      </c>
      <c r="AJ50">
        <v>440.69079356590441</v>
      </c>
      <c r="AK50">
        <v>0</v>
      </c>
      <c r="AL50">
        <v>2.8335188068282888</v>
      </c>
      <c r="AM50">
        <v>27.259957344046551</v>
      </c>
      <c r="AN50">
        <v>0</v>
      </c>
      <c r="AO50">
        <v>31.01277375486373</v>
      </c>
      <c r="AP50">
        <f>AMS_2040!AP50</f>
        <v>3743.0896285614322</v>
      </c>
      <c r="AQ50">
        <f>AMS_2040!AQ50</f>
        <v>3329.66174980086</v>
      </c>
      <c r="AR50">
        <f>AMS_2040!AR50</f>
        <v>0</v>
      </c>
      <c r="AS50">
        <f>AMS_2040!AS50</f>
        <v>0</v>
      </c>
      <c r="AT50">
        <f>AMS_2040!AT50</f>
        <v>0</v>
      </c>
      <c r="AU50">
        <f>AMS_2040!AU50</f>
        <v>25500.267749799372</v>
      </c>
      <c r="AW50">
        <f>(K50+L50)/$AQ$119</f>
        <v>1.3276709753632711E-2</v>
      </c>
    </row>
    <row r="51" spans="1:49" x14ac:dyDescent="0.25">
      <c r="A51" s="146"/>
      <c r="B51" s="1" t="s">
        <v>12</v>
      </c>
      <c r="C51" s="1">
        <v>10</v>
      </c>
      <c r="D51" s="1" t="s">
        <v>49</v>
      </c>
      <c r="E51">
        <v>34.555336238707703</v>
      </c>
      <c r="F51">
        <v>4.2118839222789539</v>
      </c>
      <c r="G51">
        <v>588.33156993875537</v>
      </c>
      <c r="H51">
        <v>0</v>
      </c>
      <c r="I51">
        <v>167.64621022946051</v>
      </c>
      <c r="J51">
        <v>10.33274827072381</v>
      </c>
      <c r="K51">
        <v>3.5692259794479342E-5</v>
      </c>
      <c r="L51">
        <v>14.43680020258221</v>
      </c>
      <c r="M51">
        <v>128.10495498171429</v>
      </c>
      <c r="N51">
        <v>926.92077334354963</v>
      </c>
      <c r="O51">
        <v>0.44897976518762489</v>
      </c>
      <c r="P51">
        <v>5230.9672869046899</v>
      </c>
      <c r="Q51">
        <v>1637.059589112484</v>
      </c>
      <c r="R51">
        <v>0.83465229843581779</v>
      </c>
      <c r="S51">
        <v>0</v>
      </c>
      <c r="T51">
        <v>4.8346677262734727E-3</v>
      </c>
      <c r="U51">
        <v>0.11217733231882</v>
      </c>
      <c r="V51">
        <v>4.3997226617785747E-2</v>
      </c>
      <c r="W51">
        <v>375.65913950331492</v>
      </c>
      <c r="X51">
        <v>6.9148848053450993E-2</v>
      </c>
      <c r="Y51">
        <v>1.8671565054393831E-2</v>
      </c>
      <c r="Z51">
        <v>2.2067313237842101</v>
      </c>
      <c r="AA51">
        <v>0.2256647195994356</v>
      </c>
      <c r="AB51">
        <v>6.5043053940473294</v>
      </c>
      <c r="AC51">
        <v>2.0498347458250549E-2</v>
      </c>
      <c r="AD51">
        <v>0.16559060758086541</v>
      </c>
      <c r="AE51">
        <v>0.14621049517983409</v>
      </c>
      <c r="AF51">
        <v>7.1116238647107082E-5</v>
      </c>
      <c r="AG51">
        <v>0</v>
      </c>
      <c r="AH51">
        <v>2.318133177747087E-3</v>
      </c>
      <c r="AI51">
        <v>3.8616951045978808E-2</v>
      </c>
      <c r="AJ51">
        <v>10.38416589586315</v>
      </c>
      <c r="AK51">
        <v>0</v>
      </c>
      <c r="AL51">
        <v>6.6767279653966699E-2</v>
      </c>
      <c r="AM51">
        <v>3.3052874152432313E-2</v>
      </c>
      <c r="AN51">
        <v>0</v>
      </c>
      <c r="AO51">
        <v>0.63301000766218551</v>
      </c>
      <c r="AP51">
        <f>AMS_2040!AP51</f>
        <v>0</v>
      </c>
      <c r="AQ51">
        <f>AMS_2040!AQ51</f>
        <v>0</v>
      </c>
      <c r="AR51">
        <f>AMS_2040!AR51</f>
        <v>0</v>
      </c>
      <c r="AS51">
        <f>AMS_2040!AS51</f>
        <v>0</v>
      </c>
      <c r="AT51">
        <f>AMS_2040!AT51</f>
        <v>0</v>
      </c>
      <c r="AU51">
        <f>AMS_2040!AU51</f>
        <v>9140.1857931893592</v>
      </c>
      <c r="AW51">
        <f t="shared" ref="AW51:AW84" si="2">(K51+L51)/$AQ$119</f>
        <v>3.7693860773295684E-4</v>
      </c>
    </row>
    <row r="52" spans="1:49" x14ac:dyDescent="0.25">
      <c r="A52" s="146"/>
      <c r="B52" s="1" t="s">
        <v>13</v>
      </c>
      <c r="C52" s="1">
        <v>11</v>
      </c>
      <c r="D52" s="1" t="s">
        <v>50</v>
      </c>
      <c r="E52">
        <v>4.9557759401613263E-2</v>
      </c>
      <c r="F52">
        <v>23.822424505615441</v>
      </c>
      <c r="G52">
        <v>483.86917187639079</v>
      </c>
      <c r="H52">
        <v>21.309415207027051</v>
      </c>
      <c r="I52">
        <v>65.842897519503509</v>
      </c>
      <c r="J52">
        <v>47.138437191650397</v>
      </c>
      <c r="K52">
        <v>0</v>
      </c>
      <c r="L52">
        <v>269.18648731593453</v>
      </c>
      <c r="M52">
        <v>221.24772592018491</v>
      </c>
      <c r="N52">
        <v>178.0759631008986</v>
      </c>
      <c r="O52">
        <v>1924.0268800715539</v>
      </c>
      <c r="P52">
        <v>5546.8181663094201</v>
      </c>
      <c r="Q52">
        <v>1395.4930267803891</v>
      </c>
      <c r="R52">
        <v>1.6965861411332419E-5</v>
      </c>
      <c r="S52">
        <v>0</v>
      </c>
      <c r="T52">
        <v>1.3495506330834459E-4</v>
      </c>
      <c r="U52">
        <v>2.322237552382854</v>
      </c>
      <c r="V52">
        <v>3.6231944858235672E-2</v>
      </c>
      <c r="W52">
        <v>111.1631705652694</v>
      </c>
      <c r="X52">
        <v>7.6140395585414175E-2</v>
      </c>
      <c r="Y52">
        <v>7.0588598571712166E-3</v>
      </c>
      <c r="Z52">
        <v>23.304449685403618</v>
      </c>
      <c r="AA52">
        <v>4.2077170406670019</v>
      </c>
      <c r="AB52">
        <v>33.917105800772802</v>
      </c>
      <c r="AC52">
        <v>4.4826588216118242E-3</v>
      </c>
      <c r="AD52">
        <v>3.3791651547122672E-2</v>
      </c>
      <c r="AE52">
        <v>8.5242898484262752E-2</v>
      </c>
      <c r="AF52">
        <v>3.199788935829647E-2</v>
      </c>
      <c r="AG52">
        <v>3.4881870731180592E-5</v>
      </c>
      <c r="AH52">
        <v>0.7299211940101682</v>
      </c>
      <c r="AI52">
        <v>9.1290065148512695E-3</v>
      </c>
      <c r="AJ52">
        <v>1.42673991867625E-2</v>
      </c>
      <c r="AK52">
        <v>0</v>
      </c>
      <c r="AL52">
        <v>9.0143449034420616E-5</v>
      </c>
      <c r="AM52">
        <v>1.8804455989463349E-2</v>
      </c>
      <c r="AN52">
        <v>0</v>
      </c>
      <c r="AO52">
        <v>0.1329242642197527</v>
      </c>
      <c r="AP52">
        <f>AMS_2040!AP52</f>
        <v>15.64337576658561</v>
      </c>
      <c r="AQ52">
        <f>AMS_2040!AQ52</f>
        <v>0</v>
      </c>
      <c r="AR52">
        <f>AMS_2040!AR52</f>
        <v>0</v>
      </c>
      <c r="AS52">
        <f>AMS_2040!AS52</f>
        <v>0</v>
      </c>
      <c r="AT52">
        <f>AMS_2040!AT52</f>
        <v>0</v>
      </c>
      <c r="AU52">
        <f>AMS_2040!AU52</f>
        <v>10368.61847953373</v>
      </c>
      <c r="AW52">
        <f t="shared" si="2"/>
        <v>7.028325353871042E-3</v>
      </c>
    </row>
    <row r="53" spans="1:49" x14ac:dyDescent="0.25">
      <c r="A53" s="146"/>
      <c r="B53" s="1" t="s">
        <v>14</v>
      </c>
      <c r="C53" s="1">
        <v>12</v>
      </c>
      <c r="D53" s="1" t="s">
        <v>51</v>
      </c>
      <c r="E53">
        <v>2211.395539468906</v>
      </c>
      <c r="F53">
        <v>1661.7350100459821</v>
      </c>
      <c r="G53">
        <v>15578.28810010951</v>
      </c>
      <c r="H53">
        <v>206.74473347065589</v>
      </c>
      <c r="I53">
        <v>330.44756177604449</v>
      </c>
      <c r="J53">
        <v>1942.3948095933511</v>
      </c>
      <c r="K53">
        <v>2.8606391785173129</v>
      </c>
      <c r="L53">
        <v>1659.739529217421</v>
      </c>
      <c r="M53">
        <v>1143.0969147878791</v>
      </c>
      <c r="N53">
        <v>1098.9530701065521</v>
      </c>
      <c r="O53">
        <v>349.16337944364938</v>
      </c>
      <c r="P53">
        <v>46637.117641738267</v>
      </c>
      <c r="Q53">
        <v>18600.949543304188</v>
      </c>
      <c r="R53">
        <v>145.3025520204927</v>
      </c>
      <c r="S53">
        <v>0</v>
      </c>
      <c r="T53">
        <v>136.57386034814951</v>
      </c>
      <c r="U53">
        <v>49.1584323499536</v>
      </c>
      <c r="V53">
        <v>809.85196969011315</v>
      </c>
      <c r="W53">
        <v>11637.789100868869</v>
      </c>
      <c r="X53">
        <v>8701.6282205704429</v>
      </c>
      <c r="Y53">
        <v>0.12616913781301231</v>
      </c>
      <c r="Z53">
        <v>185.73365373505629</v>
      </c>
      <c r="AA53">
        <v>25.918131757537459</v>
      </c>
      <c r="AB53">
        <v>151.66692508750489</v>
      </c>
      <c r="AC53">
        <v>0.85153839599662984</v>
      </c>
      <c r="AD53">
        <v>7.015392736697927</v>
      </c>
      <c r="AE53">
        <v>7.9054223193434154</v>
      </c>
      <c r="AF53">
        <v>0.18371180394297809</v>
      </c>
      <c r="AG53">
        <v>4.5165543662961492E-4</v>
      </c>
      <c r="AH53">
        <v>9.1805974545662803</v>
      </c>
      <c r="AI53">
        <v>1.635682592823638</v>
      </c>
      <c r="AJ53">
        <v>443.24733213194708</v>
      </c>
      <c r="AK53">
        <v>0</v>
      </c>
      <c r="AL53">
        <v>2.851460068864645</v>
      </c>
      <c r="AM53">
        <v>211.14280755258841</v>
      </c>
      <c r="AN53">
        <v>0</v>
      </c>
      <c r="AO53">
        <v>26.992316783129329</v>
      </c>
      <c r="AP53">
        <f>AMS_2040!AP53</f>
        <v>49044.583189029923</v>
      </c>
      <c r="AQ53">
        <f>AMS_2040!AQ53</f>
        <v>1826.638254977139</v>
      </c>
      <c r="AR53">
        <f>AMS_2040!AR53</f>
        <v>43779.651851367067</v>
      </c>
      <c r="AS53">
        <f>AMS_2040!AS53</f>
        <v>0</v>
      </c>
      <c r="AT53">
        <f>AMS_2040!AT53</f>
        <v>0</v>
      </c>
      <c r="AU53">
        <f>AMS_2040!AU53</f>
        <v>208628.51549667629</v>
      </c>
      <c r="AW53">
        <f t="shared" si="2"/>
        <v>4.3409663811143778E-2</v>
      </c>
    </row>
    <row r="54" spans="1:49" x14ac:dyDescent="0.25">
      <c r="A54" s="146"/>
      <c r="B54" s="1" t="s">
        <v>15</v>
      </c>
      <c r="C54" s="1">
        <v>13</v>
      </c>
      <c r="D54" s="1" t="s">
        <v>52</v>
      </c>
      <c r="E54">
        <v>35.342755690362139</v>
      </c>
      <c r="F54">
        <v>45.601004841350097</v>
      </c>
      <c r="G54">
        <v>17.266078088589389</v>
      </c>
      <c r="H54">
        <v>1.533216038079058</v>
      </c>
      <c r="I54">
        <v>19.956648964373851</v>
      </c>
      <c r="J54">
        <v>26.91245345546934</v>
      </c>
      <c r="K54">
        <v>1.7868211143155439</v>
      </c>
      <c r="L54">
        <v>23.647878160821119</v>
      </c>
      <c r="M54">
        <v>22.87606579534177</v>
      </c>
      <c r="N54">
        <v>15.86858872596609</v>
      </c>
      <c r="O54">
        <v>7.0865960471194889</v>
      </c>
      <c r="P54">
        <v>130.0145038513709</v>
      </c>
      <c r="Q54">
        <v>2278.3540334343302</v>
      </c>
      <c r="R54">
        <v>17.351920654803781</v>
      </c>
      <c r="S54">
        <v>0</v>
      </c>
      <c r="T54">
        <v>14.15415065353981</v>
      </c>
      <c r="U54">
        <v>7.3308622683240063</v>
      </c>
      <c r="V54">
        <v>4.6067839644970316</v>
      </c>
      <c r="W54">
        <v>1471.2307013007189</v>
      </c>
      <c r="X54">
        <v>731.86302067162501</v>
      </c>
      <c r="Y54">
        <v>0.7169758739158637</v>
      </c>
      <c r="Z54">
        <v>83.086408932992526</v>
      </c>
      <c r="AA54">
        <v>0.36664585399029243</v>
      </c>
      <c r="AB54">
        <v>84.824258802412231</v>
      </c>
      <c r="AC54">
        <v>1.0133521933291101</v>
      </c>
      <c r="AD54">
        <v>4.8734370818107431</v>
      </c>
      <c r="AE54">
        <v>17.293025853068499</v>
      </c>
      <c r="AF54">
        <v>1.331494913812042</v>
      </c>
      <c r="AG54">
        <v>4.5270241107047707E-2</v>
      </c>
      <c r="AH54">
        <v>12.71836204319332</v>
      </c>
      <c r="AI54">
        <v>0.97039607846481424</v>
      </c>
      <c r="AJ54">
        <v>19.80019743449332</v>
      </c>
      <c r="AK54">
        <v>0</v>
      </c>
      <c r="AL54">
        <v>5.6638727452757928E-2</v>
      </c>
      <c r="AM54">
        <v>21.463967042078981</v>
      </c>
      <c r="AN54">
        <v>0</v>
      </c>
      <c r="AO54">
        <v>13.62911152679267</v>
      </c>
      <c r="AP54">
        <f>AMS_2040!AP54</f>
        <v>0</v>
      </c>
      <c r="AQ54">
        <f>AMS_2040!AQ54</f>
        <v>0</v>
      </c>
      <c r="AR54">
        <f>AMS_2040!AR54</f>
        <v>0</v>
      </c>
      <c r="AS54">
        <f>AMS_2040!AS54</f>
        <v>0</v>
      </c>
      <c r="AT54">
        <f>AMS_2040!AT54</f>
        <v>0</v>
      </c>
      <c r="AU54">
        <f>AMS_2040!AU54</f>
        <v>5134.9736263199111</v>
      </c>
      <c r="AW54">
        <f t="shared" si="2"/>
        <v>6.6408735284591129E-4</v>
      </c>
    </row>
    <row r="55" spans="1:49" x14ac:dyDescent="0.25">
      <c r="A55" s="146"/>
      <c r="B55" s="1" t="s">
        <v>16</v>
      </c>
      <c r="C55" s="1">
        <v>14</v>
      </c>
      <c r="D55" s="1" t="s">
        <v>53</v>
      </c>
      <c r="E55">
        <v>19.316752434047611</v>
      </c>
      <c r="F55">
        <v>26.592555977665011</v>
      </c>
      <c r="G55">
        <v>7.7962696258608508</v>
      </c>
      <c r="H55">
        <v>1.9269979973896669</v>
      </c>
      <c r="I55">
        <v>5.4900387496733458</v>
      </c>
      <c r="J55">
        <v>7.960196021727282</v>
      </c>
      <c r="K55">
        <v>0.21064479630235489</v>
      </c>
      <c r="L55">
        <v>3.8981071589108258</v>
      </c>
      <c r="M55">
        <v>17.944719107104781</v>
      </c>
      <c r="N55">
        <v>3.813693258073902</v>
      </c>
      <c r="O55">
        <v>4.4809556328561122</v>
      </c>
      <c r="P55">
        <v>40.026817775292557</v>
      </c>
      <c r="Q55">
        <v>51.912739577446871</v>
      </c>
      <c r="R55">
        <v>2021.87531602635</v>
      </c>
      <c r="S55">
        <v>0</v>
      </c>
      <c r="T55">
        <v>68.931403737264006</v>
      </c>
      <c r="U55">
        <v>1.632661995951491</v>
      </c>
      <c r="V55">
        <v>2.2151674995271908</v>
      </c>
      <c r="W55">
        <v>252.13823899920479</v>
      </c>
      <c r="X55">
        <v>277.39380618198379</v>
      </c>
      <c r="Y55">
        <v>0.16545576115660171</v>
      </c>
      <c r="Z55">
        <v>1.063049701189184</v>
      </c>
      <c r="AA55">
        <v>5.9248091938463587E-2</v>
      </c>
      <c r="AB55">
        <v>3.8070126205705179</v>
      </c>
      <c r="AC55">
        <v>8.3841386297859435E-2</v>
      </c>
      <c r="AD55">
        <v>0.21881259437033251</v>
      </c>
      <c r="AE55">
        <v>0.60958948779241184</v>
      </c>
      <c r="AF55">
        <v>9.6586732708767137E-2</v>
      </c>
      <c r="AG55">
        <v>0.21923146831043611</v>
      </c>
      <c r="AH55">
        <v>0.52932729958924829</v>
      </c>
      <c r="AI55">
        <v>0.15838476613437019</v>
      </c>
      <c r="AJ55">
        <v>3.0338082057786169</v>
      </c>
      <c r="AK55">
        <v>0</v>
      </c>
      <c r="AL55">
        <v>1.9517871868607449E-2</v>
      </c>
      <c r="AM55">
        <v>4.9333836084580298</v>
      </c>
      <c r="AN55">
        <v>0</v>
      </c>
      <c r="AO55">
        <v>1.3204588747097119</v>
      </c>
      <c r="AP55">
        <f>AMS_2040!AP55</f>
        <v>962.93012826827908</v>
      </c>
      <c r="AQ55">
        <f>AMS_2040!AQ55</f>
        <v>28.974458865442781</v>
      </c>
      <c r="AR55">
        <f>AMS_2040!AR55</f>
        <v>67.401244610479296</v>
      </c>
      <c r="AS55">
        <f>AMS_2040!AS55</f>
        <v>0</v>
      </c>
      <c r="AT55">
        <f>AMS_2040!AT55</f>
        <v>0</v>
      </c>
      <c r="AU55">
        <f>AMS_2040!AU55</f>
        <v>3891.180622767708</v>
      </c>
      <c r="AW55">
        <f t="shared" si="2"/>
        <v>1.0727747082526976E-4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f>AMS_2040!AP56</f>
        <v>0</v>
      </c>
      <c r="AQ56">
        <f>AMS_2040!AQ56</f>
        <v>0</v>
      </c>
      <c r="AR56">
        <f>AMS_2040!AR56</f>
        <v>0</v>
      </c>
      <c r="AS56">
        <f>AMS_2040!AS56</f>
        <v>0</v>
      </c>
      <c r="AT56">
        <f>AMS_2040!AT56</f>
        <v>0</v>
      </c>
      <c r="AU56">
        <f>AMS_2040!AU56</f>
        <v>0</v>
      </c>
      <c r="AW56">
        <f t="shared" si="2"/>
        <v>0</v>
      </c>
    </row>
    <row r="57" spans="1:49" x14ac:dyDescent="0.25">
      <c r="A57" s="146"/>
      <c r="B57" s="1" t="s">
        <v>18</v>
      </c>
      <c r="C57" s="1">
        <v>16</v>
      </c>
      <c r="D57" s="1" t="s">
        <v>55</v>
      </c>
      <c r="E57">
        <v>287.33483888123038</v>
      </c>
      <c r="F57">
        <v>590.33824076184419</v>
      </c>
      <c r="G57">
        <v>190.3981927243658</v>
      </c>
      <c r="H57">
        <v>6.3392827923699739</v>
      </c>
      <c r="I57">
        <v>77.086674225515964</v>
      </c>
      <c r="J57">
        <v>174.63267530975779</v>
      </c>
      <c r="K57">
        <v>0.67224221164050058</v>
      </c>
      <c r="L57">
        <v>109.7962170273734</v>
      </c>
      <c r="M57">
        <v>259.08975124421067</v>
      </c>
      <c r="N57">
        <v>11.1995747805964</v>
      </c>
      <c r="O57">
        <v>15.60779409778257</v>
      </c>
      <c r="P57">
        <v>952.90246084745149</v>
      </c>
      <c r="Q57">
        <v>407.94323152727111</v>
      </c>
      <c r="R57">
        <v>219.00062513821979</v>
      </c>
      <c r="S57">
        <v>0</v>
      </c>
      <c r="T57">
        <v>1572.00469776971</v>
      </c>
      <c r="U57">
        <v>6.2216511687889486</v>
      </c>
      <c r="V57">
        <v>53.699580496451183</v>
      </c>
      <c r="W57">
        <v>5421.2032976055816</v>
      </c>
      <c r="X57">
        <v>3193.745510204581</v>
      </c>
      <c r="Y57">
        <v>0.51419577364663727</v>
      </c>
      <c r="Z57">
        <v>158.5349745008314</v>
      </c>
      <c r="AA57">
        <v>1.703523658486356</v>
      </c>
      <c r="AB57">
        <v>12.211905227898351</v>
      </c>
      <c r="AC57">
        <v>0.26081191288538119</v>
      </c>
      <c r="AD57">
        <v>0.68067548537622258</v>
      </c>
      <c r="AE57">
        <v>1.9008754371526091</v>
      </c>
      <c r="AF57">
        <v>0.30246973619678891</v>
      </c>
      <c r="AG57">
        <v>1.252774878819771</v>
      </c>
      <c r="AH57">
        <v>1.68914355576709</v>
      </c>
      <c r="AI57">
        <v>0.49300784897840361</v>
      </c>
      <c r="AJ57">
        <v>101.665269376189</v>
      </c>
      <c r="AK57">
        <v>0</v>
      </c>
      <c r="AL57">
        <v>0.65409189162231551</v>
      </c>
      <c r="AM57">
        <v>37.546211423659273</v>
      </c>
      <c r="AN57">
        <v>0</v>
      </c>
      <c r="AO57">
        <v>4.1028303842522149</v>
      </c>
      <c r="AP57">
        <f>AMS_2040!AP57</f>
        <v>3524.5517049558289</v>
      </c>
      <c r="AQ57">
        <f>AMS_2040!AQ57</f>
        <v>1552.7322599371801</v>
      </c>
      <c r="AR57">
        <f>AMS_2040!AR57</f>
        <v>330.21304595514141</v>
      </c>
      <c r="AS57">
        <f>AMS_2040!AS57</f>
        <v>0</v>
      </c>
      <c r="AT57">
        <f>AMS_2040!AT57</f>
        <v>0</v>
      </c>
      <c r="AU57">
        <f>AMS_2040!AU57</f>
        <v>19280.226310754661</v>
      </c>
      <c r="AW57">
        <f t="shared" si="2"/>
        <v>2.8842765497414757E-3</v>
      </c>
    </row>
    <row r="58" spans="1:49" x14ac:dyDescent="0.25">
      <c r="A58" s="146"/>
      <c r="B58" s="1" t="s">
        <v>19</v>
      </c>
      <c r="C58" s="1">
        <v>17</v>
      </c>
      <c r="D58" s="1" t="s">
        <v>56</v>
      </c>
      <c r="E58">
        <v>1.9932577722032581</v>
      </c>
      <c r="F58">
        <v>2.7118704743299089</v>
      </c>
      <c r="G58">
        <v>0.71395186007017941</v>
      </c>
      <c r="H58">
        <v>0.16531996950229119</v>
      </c>
      <c r="I58">
        <v>0.4886475949071688</v>
      </c>
      <c r="J58">
        <v>0.6767287400901919</v>
      </c>
      <c r="K58">
        <v>1.4787447672393279</v>
      </c>
      <c r="L58">
        <v>0.33298053606791239</v>
      </c>
      <c r="M58">
        <v>1.4782403095905361</v>
      </c>
      <c r="N58">
        <v>0.30548634327240859</v>
      </c>
      <c r="O58">
        <v>0.38258963093301618</v>
      </c>
      <c r="P58">
        <v>4.0697892849060864</v>
      </c>
      <c r="Q58">
        <v>0.952428176057318</v>
      </c>
      <c r="R58">
        <v>0.16158140064661339</v>
      </c>
      <c r="S58">
        <v>0</v>
      </c>
      <c r="T58">
        <v>0.65297436089254213</v>
      </c>
      <c r="U58">
        <v>6549.1848566618974</v>
      </c>
      <c r="V58">
        <v>0.19004245150247789</v>
      </c>
      <c r="W58">
        <v>8.468275577935394</v>
      </c>
      <c r="X58">
        <v>1.438441102654703</v>
      </c>
      <c r="Y58">
        <v>1.4006335628186021E-2</v>
      </c>
      <c r="Z58">
        <v>3.0947502504687042E-3</v>
      </c>
      <c r="AA58">
        <v>5.1999798428718274E-3</v>
      </c>
      <c r="AB58">
        <v>0.30570912103414521</v>
      </c>
      <c r="AC58">
        <v>7.1793878465647946E-3</v>
      </c>
      <c r="AD58">
        <v>1.8700369376730239E-2</v>
      </c>
      <c r="AE58">
        <v>5.2188821301027102E-2</v>
      </c>
      <c r="AF58">
        <v>8.2795548408484271E-3</v>
      </c>
      <c r="AG58">
        <v>0.83515168953016627</v>
      </c>
      <c r="AH58">
        <v>4.4912976857713852E-2</v>
      </c>
      <c r="AI58">
        <v>1.3549429846053999E-2</v>
      </c>
      <c r="AJ58">
        <v>0.31981211154952421</v>
      </c>
      <c r="AK58">
        <v>0</v>
      </c>
      <c r="AL58">
        <v>2.051421370041581E-3</v>
      </c>
      <c r="AM58">
        <v>0.26691329543700698</v>
      </c>
      <c r="AN58">
        <v>0</v>
      </c>
      <c r="AO58">
        <v>0.1130617903485413</v>
      </c>
      <c r="AP58">
        <f>AMS_2040!AP58</f>
        <v>4064.3320333484262</v>
      </c>
      <c r="AQ58">
        <f>AMS_2040!AQ58</f>
        <v>1.1279712365065999</v>
      </c>
      <c r="AR58">
        <f>AMS_2040!AR58</f>
        <v>1.3668554071294707</v>
      </c>
      <c r="AS58">
        <f>AMS_2040!AS58</f>
        <v>0</v>
      </c>
      <c r="AT58">
        <f>AMS_2040!AT58</f>
        <v>0</v>
      </c>
      <c r="AU58">
        <f>AMS_2040!AU58</f>
        <v>10644.68287804182</v>
      </c>
      <c r="AW58">
        <f t="shared" si="2"/>
        <v>4.7303246943964359E-5</v>
      </c>
    </row>
    <row r="59" spans="1:49" x14ac:dyDescent="0.25">
      <c r="A59" s="146"/>
      <c r="B59" s="1" t="s">
        <v>20</v>
      </c>
      <c r="C59" s="1">
        <v>18</v>
      </c>
      <c r="D59" s="1" t="s">
        <v>57</v>
      </c>
      <c r="E59">
        <v>8.1561124454153759</v>
      </c>
      <c r="F59">
        <v>24.61097656997277</v>
      </c>
      <c r="G59">
        <v>10.605939133106389</v>
      </c>
      <c r="H59">
        <v>3.1757997120281738</v>
      </c>
      <c r="I59">
        <v>7.5494583783798728</v>
      </c>
      <c r="J59">
        <v>10.11352069453728</v>
      </c>
      <c r="K59">
        <v>7.0045483932163241E-2</v>
      </c>
      <c r="L59">
        <v>9.1531659129112981</v>
      </c>
      <c r="M59">
        <v>26.7798651839793</v>
      </c>
      <c r="N59">
        <v>3.608141340817157</v>
      </c>
      <c r="O59">
        <v>2.078028008633408</v>
      </c>
      <c r="P59">
        <v>48.643782681750679</v>
      </c>
      <c r="Q59">
        <v>79.907469960237449</v>
      </c>
      <c r="R59">
        <v>4.7902456234345321</v>
      </c>
      <c r="S59">
        <v>0</v>
      </c>
      <c r="T59">
        <v>10.41279932210923</v>
      </c>
      <c r="U59">
        <v>9.6244636693148315</v>
      </c>
      <c r="V59">
        <v>1294.1663981072909</v>
      </c>
      <c r="W59">
        <v>2196.9976740591742</v>
      </c>
      <c r="X59">
        <v>90.71835473862204</v>
      </c>
      <c r="Y59">
        <v>5.2903539612835587E-2</v>
      </c>
      <c r="Z59">
        <v>2.785687991271562</v>
      </c>
      <c r="AA59">
        <v>0.14300602526601169</v>
      </c>
      <c r="AB59">
        <v>3.5272653210976879</v>
      </c>
      <c r="AC59">
        <v>2.4572760238070101E-2</v>
      </c>
      <c r="AD59">
        <v>6.4014701105564523E-2</v>
      </c>
      <c r="AE59">
        <v>0.17865411587977459</v>
      </c>
      <c r="AF59">
        <v>2.8345765549044069E-2</v>
      </c>
      <c r="AG59">
        <v>1.2554956497472459E-3</v>
      </c>
      <c r="AH59">
        <v>0.1540756335538136</v>
      </c>
      <c r="AI59">
        <v>4.6383083372258029E-2</v>
      </c>
      <c r="AJ59">
        <v>1.436694080264135</v>
      </c>
      <c r="AK59">
        <v>0</v>
      </c>
      <c r="AL59">
        <v>9.2233008024332763E-3</v>
      </c>
      <c r="AM59">
        <v>1.651256576902868</v>
      </c>
      <c r="AN59">
        <v>0</v>
      </c>
      <c r="AO59">
        <v>0.3869598975077656</v>
      </c>
      <c r="AP59">
        <f>AMS_2040!AP59</f>
        <v>9317.8981012403037</v>
      </c>
      <c r="AQ59">
        <f>AMS_2040!AQ59</f>
        <v>5.7894398566773138</v>
      </c>
      <c r="AR59">
        <f>AMS_2040!AR59</f>
        <v>3.1573827369312131</v>
      </c>
      <c r="AS59">
        <f>AMS_2040!AS59</f>
        <v>0</v>
      </c>
      <c r="AT59">
        <f>AMS_2040!AT59</f>
        <v>0</v>
      </c>
      <c r="AU59">
        <f>AMS_2040!AU59</f>
        <v>13178.49746314764</v>
      </c>
      <c r="AW59">
        <f t="shared" si="2"/>
        <v>2.4081346411889527E-4</v>
      </c>
    </row>
    <row r="60" spans="1:49" x14ac:dyDescent="0.25">
      <c r="A60" s="146"/>
      <c r="B60" s="1" t="s">
        <v>21</v>
      </c>
      <c r="C60" s="1">
        <v>19</v>
      </c>
      <c r="D60" s="1" t="s">
        <v>58</v>
      </c>
      <c r="E60">
        <v>1006.4775518068921</v>
      </c>
      <c r="F60">
        <v>3754.7107898383751</v>
      </c>
      <c r="G60">
        <v>2689.366269489246</v>
      </c>
      <c r="H60">
        <v>100.442828047345</v>
      </c>
      <c r="I60">
        <v>644.12598702268849</v>
      </c>
      <c r="J60">
        <v>1720.3494054693699</v>
      </c>
      <c r="K60">
        <v>18.807328256769139</v>
      </c>
      <c r="L60">
        <v>2502.822126107134</v>
      </c>
      <c r="M60">
        <v>1787.0285693798669</v>
      </c>
      <c r="N60">
        <v>555.66592417688435</v>
      </c>
      <c r="O60">
        <v>324.97486788541079</v>
      </c>
      <c r="P60">
        <v>10468.82179619728</v>
      </c>
      <c r="Q60">
        <v>7377.8781458227859</v>
      </c>
      <c r="R60">
        <v>448.45663468412607</v>
      </c>
      <c r="S60">
        <v>0</v>
      </c>
      <c r="T60">
        <v>1550.2054621124751</v>
      </c>
      <c r="U60">
        <v>309.87805653423868</v>
      </c>
      <c r="V60">
        <v>1185.1766005035411</v>
      </c>
      <c r="W60">
        <v>64128.172825076494</v>
      </c>
      <c r="X60">
        <v>20315.802260086679</v>
      </c>
      <c r="Y60">
        <v>8.8816883588937365</v>
      </c>
      <c r="Z60">
        <v>1747.8224213147221</v>
      </c>
      <c r="AA60">
        <v>39.060947182661153</v>
      </c>
      <c r="AB60">
        <v>509.14152354439238</v>
      </c>
      <c r="AC60">
        <v>5.9660053475100341</v>
      </c>
      <c r="AD60">
        <v>24.343985987245819</v>
      </c>
      <c r="AE60">
        <v>42.149109141727138</v>
      </c>
      <c r="AF60">
        <v>3.259378710373114</v>
      </c>
      <c r="AG60">
        <v>0.95421553562722805</v>
      </c>
      <c r="AH60">
        <v>29.533604166954952</v>
      </c>
      <c r="AI60">
        <v>7.8747810721918174</v>
      </c>
      <c r="AJ60">
        <v>652.35875490467856</v>
      </c>
      <c r="AK60">
        <v>0</v>
      </c>
      <c r="AL60">
        <v>3.256472543153103</v>
      </c>
      <c r="AM60">
        <v>508.91055854197248</v>
      </c>
      <c r="AN60">
        <v>0</v>
      </c>
      <c r="AO60">
        <v>67.586339375923075</v>
      </c>
      <c r="AP60">
        <f>AMS_2040!AP60</f>
        <v>13606.701099872709</v>
      </c>
      <c r="AQ60">
        <f>AMS_2040!AQ60</f>
        <v>3184.367509305509</v>
      </c>
      <c r="AR60">
        <f>AMS_2040!AR60</f>
        <v>19219.080595499669</v>
      </c>
      <c r="AS60">
        <f>AMS_2040!AS60</f>
        <v>0</v>
      </c>
      <c r="AT60">
        <f>AMS_2040!AT60</f>
        <v>0</v>
      </c>
      <c r="AU60">
        <f>AMS_2040!AU60</f>
        <v>160550.41241890349</v>
      </c>
      <c r="AW60">
        <f t="shared" si="2"/>
        <v>6.5838491388957324E-2</v>
      </c>
    </row>
    <row r="61" spans="1:49" x14ac:dyDescent="0.25">
      <c r="A61" s="146"/>
      <c r="B61" s="1" t="s">
        <v>22</v>
      </c>
      <c r="C61" s="1">
        <v>20</v>
      </c>
      <c r="D61" s="1" t="s">
        <v>59</v>
      </c>
      <c r="E61">
        <v>2.3551909191957709</v>
      </c>
      <c r="F61">
        <v>3.7335000315202622</v>
      </c>
      <c r="G61">
        <v>7.6117291366199726</v>
      </c>
      <c r="H61">
        <v>0.41795134687967872</v>
      </c>
      <c r="I61">
        <v>0.91618125017911001</v>
      </c>
      <c r="J61">
        <v>0.76133639585854951</v>
      </c>
      <c r="K61">
        <v>4.2189812803330881E-4</v>
      </c>
      <c r="L61">
        <v>2.243673778512286</v>
      </c>
      <c r="M61">
        <v>3.587166292307141</v>
      </c>
      <c r="N61">
        <v>0.49945443331517031</v>
      </c>
      <c r="O61">
        <v>0.2488052683488641</v>
      </c>
      <c r="P61">
        <v>12.60209847598362</v>
      </c>
      <c r="Q61">
        <v>6.5281911291877162</v>
      </c>
      <c r="R61">
        <v>6.6493408181701401</v>
      </c>
      <c r="S61">
        <v>0</v>
      </c>
      <c r="T61">
        <v>5.7996415574144811</v>
      </c>
      <c r="U61">
        <v>0.55529229009785819</v>
      </c>
      <c r="V61">
        <v>2.8871053008269758</v>
      </c>
      <c r="W61">
        <v>69.293122102625659</v>
      </c>
      <c r="X61">
        <v>49.636674790910583</v>
      </c>
      <c r="Y61">
        <v>5.9248918162403881E-4</v>
      </c>
      <c r="Z61">
        <v>0.35092704019001558</v>
      </c>
      <c r="AA61">
        <v>3.4959458982628713E-2</v>
      </c>
      <c r="AB61">
        <v>0.93541672369002526</v>
      </c>
      <c r="AC61">
        <v>3.2698875135809109E-4</v>
      </c>
      <c r="AD61">
        <v>2.0973130193301889E-3</v>
      </c>
      <c r="AE61">
        <v>6.2117795400062894E-3</v>
      </c>
      <c r="AF61">
        <v>3.543338939778339E-3</v>
      </c>
      <c r="AG61">
        <v>9.7606790475412188E-6</v>
      </c>
      <c r="AH61">
        <v>4.8175536922220617E-2</v>
      </c>
      <c r="AI61">
        <v>7.1516811849779564E-4</v>
      </c>
      <c r="AJ61">
        <v>2.3572847789653548</v>
      </c>
      <c r="AK61">
        <v>0</v>
      </c>
      <c r="AL61">
        <v>1.502215852179031E-2</v>
      </c>
      <c r="AM61">
        <v>0.72267882450048693</v>
      </c>
      <c r="AN61">
        <v>0</v>
      </c>
      <c r="AO61">
        <v>8.2616920602813729E-3</v>
      </c>
      <c r="AP61">
        <f>AMS_2040!AP61</f>
        <v>420.4098539217448</v>
      </c>
      <c r="AQ61">
        <f>AMS_2040!AQ61</f>
        <v>5312.0769175060959</v>
      </c>
      <c r="AR61">
        <f>AMS_2040!AR61</f>
        <v>0</v>
      </c>
      <c r="AS61">
        <f>AMS_2040!AS61</f>
        <v>0</v>
      </c>
      <c r="AT61">
        <f>AMS_2040!AT61</f>
        <v>0</v>
      </c>
      <c r="AU61">
        <f>AMS_2040!AU61</f>
        <v>5913.2998716959846</v>
      </c>
      <c r="AW61">
        <f t="shared" si="2"/>
        <v>5.859222243251848E-5</v>
      </c>
    </row>
    <row r="62" spans="1:49" x14ac:dyDescent="0.25">
      <c r="A62" s="146"/>
      <c r="B62" s="1" t="s">
        <v>23</v>
      </c>
      <c r="C62" s="1">
        <v>21</v>
      </c>
      <c r="D62" s="1" t="s">
        <v>60</v>
      </c>
      <c r="E62">
        <v>3.2373783944029781E-2</v>
      </c>
      <c r="F62">
        <v>33.006888100815743</v>
      </c>
      <c r="G62">
        <v>33.661282542042613</v>
      </c>
      <c r="H62">
        <v>1.7261188106648431</v>
      </c>
      <c r="I62">
        <v>31.417299836381321</v>
      </c>
      <c r="J62">
        <v>0.15015087919052389</v>
      </c>
      <c r="K62">
        <v>0.18770314963461149</v>
      </c>
      <c r="L62">
        <v>3.134885461410672</v>
      </c>
      <c r="M62">
        <v>24.731951220470279</v>
      </c>
      <c r="N62">
        <v>222.98862492511739</v>
      </c>
      <c r="O62">
        <v>1.344875644849431E-2</v>
      </c>
      <c r="P62">
        <v>51.421602693312863</v>
      </c>
      <c r="Q62">
        <v>1.3914400019895339E-2</v>
      </c>
      <c r="R62">
        <v>0</v>
      </c>
      <c r="S62">
        <v>0</v>
      </c>
      <c r="T62">
        <v>1.733681042305333E-3</v>
      </c>
      <c r="U62">
        <v>0</v>
      </c>
      <c r="V62">
        <v>0</v>
      </c>
      <c r="W62">
        <v>0.2328934859355189</v>
      </c>
      <c r="X62">
        <v>2.640228562526131</v>
      </c>
      <c r="Y62">
        <v>48.709577652158949</v>
      </c>
      <c r="Z62">
        <v>0.89365091648132289</v>
      </c>
      <c r="AA62">
        <v>4.898464250757862E-2</v>
      </c>
      <c r="AB62">
        <v>0.48268667646525809</v>
      </c>
      <c r="AC62">
        <v>0.33255912574924101</v>
      </c>
      <c r="AD62">
        <v>2.632736818106479</v>
      </c>
      <c r="AE62">
        <v>355.0460525293974</v>
      </c>
      <c r="AF62">
        <v>1.487638751019448E-5</v>
      </c>
      <c r="AG62">
        <v>0</v>
      </c>
      <c r="AH62">
        <v>1.2124132612204519E-4</v>
      </c>
      <c r="AI62">
        <v>0.61310738127766862</v>
      </c>
      <c r="AJ62">
        <v>156.72377250933931</v>
      </c>
      <c r="AK62">
        <v>0</v>
      </c>
      <c r="AL62">
        <v>1.0076897892075589</v>
      </c>
      <c r="AM62">
        <v>4.919513547705355E-2</v>
      </c>
      <c r="AN62">
        <v>0</v>
      </c>
      <c r="AO62">
        <v>71.713438204532579</v>
      </c>
      <c r="AP62">
        <f>AMS_2040!AP62</f>
        <v>3.5488647308724501</v>
      </c>
      <c r="AQ62">
        <f>AMS_2040!AQ62</f>
        <v>0</v>
      </c>
      <c r="AR62">
        <f>AMS_2040!AR62</f>
        <v>0</v>
      </c>
      <c r="AS62">
        <f>AMS_2040!AS62</f>
        <v>0</v>
      </c>
      <c r="AT62">
        <f>AMS_2040!AT62</f>
        <v>0</v>
      </c>
      <c r="AU62">
        <f>AMS_2040!AU62</f>
        <v>1047.1635525182439</v>
      </c>
      <c r="AW62">
        <f t="shared" si="2"/>
        <v>8.6751136761501168E-5</v>
      </c>
    </row>
    <row r="63" spans="1:49" x14ac:dyDescent="0.25">
      <c r="A63" s="146"/>
      <c r="B63" s="1" t="s">
        <v>24</v>
      </c>
      <c r="C63" s="1">
        <v>22</v>
      </c>
      <c r="D63" s="1" t="s">
        <v>61</v>
      </c>
      <c r="E63">
        <v>305.08289895539161</v>
      </c>
      <c r="F63">
        <v>649.52829537562582</v>
      </c>
      <c r="G63">
        <v>25.64181818599825</v>
      </c>
      <c r="H63">
        <v>9.2353122300121093</v>
      </c>
      <c r="I63">
        <v>227.5824664298207</v>
      </c>
      <c r="J63">
        <v>215.31788915858851</v>
      </c>
      <c r="K63">
        <v>0.12346273651234051</v>
      </c>
      <c r="L63">
        <v>1.674520001133404</v>
      </c>
      <c r="M63">
        <v>788.42807679518558</v>
      </c>
      <c r="N63">
        <v>1.311495376686586</v>
      </c>
      <c r="O63">
        <v>1.662340539861753</v>
      </c>
      <c r="P63">
        <v>63.460814880404968</v>
      </c>
      <c r="Q63">
        <v>633.94397394265297</v>
      </c>
      <c r="R63">
        <v>265.78622174716872</v>
      </c>
      <c r="S63">
        <v>0</v>
      </c>
      <c r="T63">
        <v>898.86453919648659</v>
      </c>
      <c r="U63">
        <v>13.021513370858051</v>
      </c>
      <c r="V63">
        <v>591.32371419595154</v>
      </c>
      <c r="W63">
        <v>1421.093373065781</v>
      </c>
      <c r="X63">
        <v>259.74005830568427</v>
      </c>
      <c r="Y63">
        <v>1.6072386136809799E-3</v>
      </c>
      <c r="Z63">
        <v>15377.249715810151</v>
      </c>
      <c r="AA63">
        <v>2.503001428741719E-2</v>
      </c>
      <c r="AB63">
        <v>3.3734737118512301</v>
      </c>
      <c r="AC63">
        <v>7.1114841906402396E-2</v>
      </c>
      <c r="AD63">
        <v>3.3072210498444152E-2</v>
      </c>
      <c r="AE63">
        <v>9.6640226723578346E-2</v>
      </c>
      <c r="AF63">
        <v>1.2502621137860531E-2</v>
      </c>
      <c r="AG63">
        <v>3.4658624510603549E-5</v>
      </c>
      <c r="AH63">
        <v>1.1965706845592601</v>
      </c>
      <c r="AI63">
        <v>2.1209737302065219E-2</v>
      </c>
      <c r="AJ63">
        <v>491.99748874124401</v>
      </c>
      <c r="AK63">
        <v>0</v>
      </c>
      <c r="AL63">
        <v>3.1622717327711989</v>
      </c>
      <c r="AM63">
        <v>6.9799433106732813</v>
      </c>
      <c r="AN63">
        <v>0</v>
      </c>
      <c r="AO63">
        <v>1.8188248661113871</v>
      </c>
      <c r="AP63">
        <f>AMS_2040!AP63</f>
        <v>8747.5390938979363</v>
      </c>
      <c r="AQ63">
        <f>AMS_2040!AQ63</f>
        <v>0</v>
      </c>
      <c r="AR63">
        <f>AMS_2040!AR63</f>
        <v>0</v>
      </c>
      <c r="AS63">
        <f>AMS_2040!AS63</f>
        <v>0</v>
      </c>
      <c r="AT63">
        <f>AMS_2040!AT63</f>
        <v>0</v>
      </c>
      <c r="AU63">
        <f>AMS_2040!AU63</f>
        <v>31006.401378794191</v>
      </c>
      <c r="AW63">
        <f t="shared" si="2"/>
        <v>4.6944435386857606E-5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f>AMS_2040!AP64</f>
        <v>0</v>
      </c>
      <c r="AQ64">
        <f>AMS_2040!AQ64</f>
        <v>0</v>
      </c>
      <c r="AR64">
        <f>AMS_2040!AR64</f>
        <v>0</v>
      </c>
      <c r="AS64">
        <f>AMS_2040!AS64</f>
        <v>0</v>
      </c>
      <c r="AT64">
        <f>AMS_2040!AT64</f>
        <v>0</v>
      </c>
      <c r="AU64">
        <f>AMS_2040!AU64</f>
        <v>0</v>
      </c>
      <c r="AW64">
        <f t="shared" si="2"/>
        <v>0</v>
      </c>
    </row>
    <row r="65" spans="1:49" x14ac:dyDescent="0.25">
      <c r="A65" s="146"/>
      <c r="B65" s="1" t="s">
        <v>26</v>
      </c>
      <c r="C65" s="1">
        <v>24</v>
      </c>
      <c r="D65" s="1" t="s">
        <v>63</v>
      </c>
      <c r="E65">
        <v>7.7040974045795033E-2</v>
      </c>
      <c r="F65">
        <v>0.1237650386807628</v>
      </c>
      <c r="G65">
        <v>4.9532156217219257E-2</v>
      </c>
      <c r="H65">
        <v>4.4313276587327572E-3</v>
      </c>
      <c r="I65">
        <v>3.0349462872924272E-2</v>
      </c>
      <c r="J65">
        <v>6.4594990953040263E-2</v>
      </c>
      <c r="K65">
        <v>2.4596503264129061E-4</v>
      </c>
      <c r="L65">
        <v>4.6952909558832842E-2</v>
      </c>
      <c r="M65">
        <v>9.4743993767017892E-2</v>
      </c>
      <c r="N65">
        <v>0.1098333035335025</v>
      </c>
      <c r="O65">
        <v>3.07628653950285E-2</v>
      </c>
      <c r="P65">
        <v>0.16978161935662039</v>
      </c>
      <c r="Q65">
        <v>8.9476490471470174E-2</v>
      </c>
      <c r="R65">
        <v>1.8909375603214078E-2</v>
      </c>
      <c r="S65">
        <v>0</v>
      </c>
      <c r="T65">
        <v>5.6273004217307382E-2</v>
      </c>
      <c r="U65">
        <v>0</v>
      </c>
      <c r="V65">
        <v>0</v>
      </c>
      <c r="W65">
        <v>0.58190468231082859</v>
      </c>
      <c r="X65">
        <v>0.17596158292269171</v>
      </c>
      <c r="Y65">
        <v>0</v>
      </c>
      <c r="Z65">
        <v>2.0247463518491261E-2</v>
      </c>
      <c r="AA65">
        <v>7.3306054428307706E-4</v>
      </c>
      <c r="AB65">
        <v>0.69501293856050284</v>
      </c>
      <c r="AC65">
        <v>0</v>
      </c>
      <c r="AD65">
        <v>0</v>
      </c>
      <c r="AE65">
        <v>0</v>
      </c>
      <c r="AF65">
        <v>0</v>
      </c>
      <c r="AG65">
        <v>0</v>
      </c>
      <c r="AH65">
        <v>2.7291975284279731E-6</v>
      </c>
      <c r="AI65">
        <v>0</v>
      </c>
      <c r="AJ65">
        <v>1.3128267376527171E-5</v>
      </c>
      <c r="AK65">
        <v>0</v>
      </c>
      <c r="AL65">
        <v>0</v>
      </c>
      <c r="AM65">
        <v>2.3436141847838689E-2</v>
      </c>
      <c r="AN65">
        <v>0</v>
      </c>
      <c r="AO65">
        <v>0</v>
      </c>
      <c r="AP65">
        <f>AMS_2040!AP65</f>
        <v>1.4379632409782541</v>
      </c>
      <c r="AQ65">
        <f>AMS_2040!AQ65</f>
        <v>0</v>
      </c>
      <c r="AR65">
        <f>AMS_2040!AR65</f>
        <v>0</v>
      </c>
      <c r="AS65">
        <f>AMS_2040!AS65</f>
        <v>0</v>
      </c>
      <c r="AT65">
        <f>AMS_2040!AT65</f>
        <v>0</v>
      </c>
      <c r="AU65">
        <f>AMS_2040!AU65</f>
        <v>3.9019684455119048</v>
      </c>
      <c r="AW65">
        <f t="shared" si="2"/>
        <v>1.2323391499815476E-6</v>
      </c>
    </row>
    <row r="66" spans="1:49" x14ac:dyDescent="0.25">
      <c r="A66" s="146"/>
      <c r="B66" s="1" t="s">
        <v>27</v>
      </c>
      <c r="C66" s="1">
        <v>25</v>
      </c>
      <c r="D66" s="1" t="s">
        <v>64</v>
      </c>
      <c r="E66">
        <v>2.0719811719070919E-3</v>
      </c>
      <c r="F66">
        <v>3.3330673421669279E-3</v>
      </c>
      <c r="G66">
        <v>1.3347957596514029E-3</v>
      </c>
      <c r="H66">
        <v>1.189766264300701E-4</v>
      </c>
      <c r="I66">
        <v>8.1678857395485601E-4</v>
      </c>
      <c r="J66">
        <v>1.738357409325274E-3</v>
      </c>
      <c r="K66">
        <v>6.1949648627863538E-6</v>
      </c>
      <c r="L66">
        <v>1.2646756465415189E-3</v>
      </c>
      <c r="M66">
        <v>2.551690291103156E-3</v>
      </c>
      <c r="N66">
        <v>2.9547134855473279E-3</v>
      </c>
      <c r="O66">
        <v>1.846207883074189</v>
      </c>
      <c r="P66">
        <v>4.446339442999739E-3</v>
      </c>
      <c r="Q66">
        <v>2.4220471260199389E-3</v>
      </c>
      <c r="R66">
        <v>5.0905129210591319E-4</v>
      </c>
      <c r="S66">
        <v>0</v>
      </c>
      <c r="T66">
        <v>1.5155955866704421E-3</v>
      </c>
      <c r="U66">
        <v>0</v>
      </c>
      <c r="V66">
        <v>0</v>
      </c>
      <c r="W66">
        <v>2.233254678941787E-2</v>
      </c>
      <c r="X66">
        <v>0.94206308178643849</v>
      </c>
      <c r="Y66">
        <v>0</v>
      </c>
      <c r="Z66">
        <v>4.0586314548862843</v>
      </c>
      <c r="AA66">
        <v>1.9744971163349869E-5</v>
      </c>
      <c r="AB66">
        <v>1.8697867983342688E-2</v>
      </c>
      <c r="AC66">
        <v>0</v>
      </c>
      <c r="AD66">
        <v>0</v>
      </c>
      <c r="AE66">
        <v>0</v>
      </c>
      <c r="AF66">
        <v>0</v>
      </c>
      <c r="AG66">
        <v>0</v>
      </c>
      <c r="AH66">
        <v>0</v>
      </c>
      <c r="AI66">
        <v>0</v>
      </c>
      <c r="AJ66">
        <v>0</v>
      </c>
      <c r="AK66">
        <v>0</v>
      </c>
      <c r="AL66">
        <v>0</v>
      </c>
      <c r="AM66">
        <v>6.2853444318837601E-4</v>
      </c>
      <c r="AN66">
        <v>0</v>
      </c>
      <c r="AO66">
        <v>0</v>
      </c>
      <c r="AP66">
        <f>AMS_2040!AP66</f>
        <v>3.8756481393760367E-2</v>
      </c>
      <c r="AQ66">
        <f>AMS_2040!AQ66</f>
        <v>0</v>
      </c>
      <c r="AR66">
        <f>AMS_2040!AR66</f>
        <v>0</v>
      </c>
      <c r="AS66">
        <f>AMS_2040!AS66</f>
        <v>0</v>
      </c>
      <c r="AT66">
        <f>AMS_2040!AT66</f>
        <v>0</v>
      </c>
      <c r="AU66">
        <f>AMS_2040!AU66</f>
        <v>6.9524218700470719</v>
      </c>
      <c r="AW66">
        <f t="shared" si="2"/>
        <v>3.3181799832096313E-8</v>
      </c>
    </row>
    <row r="67" spans="1:49" x14ac:dyDescent="0.25">
      <c r="A67" s="146"/>
      <c r="B67" s="1" t="s">
        <v>28</v>
      </c>
      <c r="C67" s="1">
        <v>26</v>
      </c>
      <c r="D67" s="1" t="s">
        <v>65</v>
      </c>
      <c r="E67">
        <v>0.18132595699780671</v>
      </c>
      <c r="F67">
        <v>0.29131045108943698</v>
      </c>
      <c r="G67">
        <v>0.116593814864595</v>
      </c>
      <c r="H67">
        <v>1.042436298741603E-2</v>
      </c>
      <c r="I67">
        <v>7.1423680288186672E-2</v>
      </c>
      <c r="J67">
        <v>0.15201516749386279</v>
      </c>
      <c r="K67">
        <v>5.4650805781620844E-4</v>
      </c>
      <c r="L67">
        <v>0.11051336009019649</v>
      </c>
      <c r="M67">
        <v>0.2229960008232528</v>
      </c>
      <c r="N67">
        <v>0.25846457634053399</v>
      </c>
      <c r="O67">
        <v>3.0402569446051741E-2</v>
      </c>
      <c r="P67">
        <v>0.3885928869004851</v>
      </c>
      <c r="Q67">
        <v>0.21061904783342059</v>
      </c>
      <c r="R67">
        <v>4.4503058083003012E-2</v>
      </c>
      <c r="S67">
        <v>0</v>
      </c>
      <c r="T67">
        <v>0.1324483929696319</v>
      </c>
      <c r="U67">
        <v>0</v>
      </c>
      <c r="V67">
        <v>0</v>
      </c>
      <c r="W67">
        <v>1.3695508757118331</v>
      </c>
      <c r="X67">
        <v>0.41416127575645739</v>
      </c>
      <c r="Y67">
        <v>0</v>
      </c>
      <c r="Z67">
        <v>4.7639007090800788E-2</v>
      </c>
      <c r="AA67">
        <v>1.725409246599722E-3</v>
      </c>
      <c r="AB67">
        <v>1.6355284934222969</v>
      </c>
      <c r="AC67">
        <v>0</v>
      </c>
      <c r="AD67">
        <v>0</v>
      </c>
      <c r="AE67">
        <v>0</v>
      </c>
      <c r="AF67">
        <v>0</v>
      </c>
      <c r="AG67">
        <v>0</v>
      </c>
      <c r="AH67">
        <v>6.4236426580761696E-6</v>
      </c>
      <c r="AI67">
        <v>0</v>
      </c>
      <c r="AJ67">
        <v>2.6880385213882741E-5</v>
      </c>
      <c r="AK67">
        <v>0</v>
      </c>
      <c r="AL67">
        <v>0</v>
      </c>
      <c r="AM67">
        <v>5.5121289564775973E-2</v>
      </c>
      <c r="AN67">
        <v>0</v>
      </c>
      <c r="AO67">
        <v>0</v>
      </c>
      <c r="AP67">
        <f>AMS_2040!AP67</f>
        <v>68.260373080374848</v>
      </c>
      <c r="AQ67">
        <f>AMS_2040!AQ67</f>
        <v>0</v>
      </c>
      <c r="AR67">
        <f>AMS_2040!AR67</f>
        <v>0</v>
      </c>
      <c r="AS67">
        <f>AMS_2040!AS67</f>
        <v>0</v>
      </c>
      <c r="AT67">
        <f>AMS_2040!AT67</f>
        <v>0</v>
      </c>
      <c r="AU67">
        <f>AMS_2040!AU67</f>
        <v>74.006312569461187</v>
      </c>
      <c r="AW67">
        <f t="shared" si="2"/>
        <v>2.8997179423279585E-6</v>
      </c>
    </row>
    <row r="68" spans="1:49" x14ac:dyDescent="0.25">
      <c r="A68" s="146"/>
      <c r="B68" s="1" t="s">
        <v>29</v>
      </c>
      <c r="C68" s="1">
        <v>27</v>
      </c>
      <c r="D68" s="1" t="s">
        <v>66</v>
      </c>
      <c r="E68">
        <v>9.8736875102880012E-2</v>
      </c>
      <c r="F68">
        <v>0.1586635418736049</v>
      </c>
      <c r="G68">
        <v>6.3532442719732893E-2</v>
      </c>
      <c r="H68">
        <v>5.6588623664792729E-3</v>
      </c>
      <c r="I68">
        <v>3.8866841811399919E-2</v>
      </c>
      <c r="J68">
        <v>8.2718959153627411E-2</v>
      </c>
      <c r="K68">
        <v>2.9417123440822349E-4</v>
      </c>
      <c r="L68">
        <v>6.0189223087826448E-2</v>
      </c>
      <c r="M68">
        <v>0.12143940892364111</v>
      </c>
      <c r="N68">
        <v>0.14060228443610839</v>
      </c>
      <c r="O68">
        <v>7.3381525545697279</v>
      </c>
      <c r="P68">
        <v>0.2116127755912037</v>
      </c>
      <c r="Q68">
        <v>0.1147678767812388</v>
      </c>
      <c r="R68">
        <v>2.4224547586031112E-2</v>
      </c>
      <c r="S68">
        <v>0</v>
      </c>
      <c r="T68">
        <v>7.213006427915182E-2</v>
      </c>
      <c r="U68">
        <v>0</v>
      </c>
      <c r="V68">
        <v>0</v>
      </c>
      <c r="W68">
        <v>0.74576129053317408</v>
      </c>
      <c r="X68">
        <v>0.22556386654441499</v>
      </c>
      <c r="Y68">
        <v>0</v>
      </c>
      <c r="Z68">
        <v>2.589439773932348E-2</v>
      </c>
      <c r="AA68">
        <v>9.3971484655165768E-4</v>
      </c>
      <c r="AB68">
        <v>0.88968439892840878</v>
      </c>
      <c r="AC68">
        <v>0</v>
      </c>
      <c r="AD68">
        <v>0</v>
      </c>
      <c r="AE68">
        <v>0</v>
      </c>
      <c r="AF68">
        <v>0</v>
      </c>
      <c r="AG68">
        <v>0</v>
      </c>
      <c r="AH68">
        <v>3.498243677642276E-6</v>
      </c>
      <c r="AI68">
        <v>0</v>
      </c>
      <c r="AJ68">
        <v>8.4554986231509413E-5</v>
      </c>
      <c r="AK68">
        <v>0</v>
      </c>
      <c r="AL68">
        <v>0</v>
      </c>
      <c r="AM68">
        <v>2.9888286124917202E-2</v>
      </c>
      <c r="AN68">
        <v>0</v>
      </c>
      <c r="AO68">
        <v>0</v>
      </c>
      <c r="AP68">
        <f>AMS_2040!AP68</f>
        <v>1.8447544902398787</v>
      </c>
      <c r="AQ68">
        <f>AMS_2040!AQ68</f>
        <v>0</v>
      </c>
      <c r="AR68">
        <f>AMS_2040!AR68</f>
        <v>0</v>
      </c>
      <c r="AS68">
        <f>AMS_2040!AS68</f>
        <v>0</v>
      </c>
      <c r="AT68">
        <f>AMS_2040!AT68</f>
        <v>0</v>
      </c>
      <c r="AU68">
        <f>AMS_2040!AU68</f>
        <v>12.29416492770364</v>
      </c>
      <c r="AW68">
        <f t="shared" si="2"/>
        <v>1.5791913555609526E-6</v>
      </c>
    </row>
    <row r="69" spans="1:49" x14ac:dyDescent="0.25">
      <c r="A69" s="146"/>
      <c r="B69" s="1" t="s">
        <v>30</v>
      </c>
      <c r="C69" s="1">
        <v>28</v>
      </c>
      <c r="D69" s="1" t="s">
        <v>67</v>
      </c>
      <c r="E69">
        <v>1.8675293537923899E-2</v>
      </c>
      <c r="F69">
        <v>2.9972861378796289E-2</v>
      </c>
      <c r="G69">
        <v>1.1974482732187319E-2</v>
      </c>
      <c r="H69">
        <v>1.0871573391027941E-3</v>
      </c>
      <c r="I69">
        <v>7.3756357000851211E-3</v>
      </c>
      <c r="J69">
        <v>1.5700750356882079E-2</v>
      </c>
      <c r="K69">
        <v>6.2774422177516246E-5</v>
      </c>
      <c r="L69">
        <v>1.1373057177362899E-2</v>
      </c>
      <c r="M69">
        <v>2.2957748919481501E-2</v>
      </c>
      <c r="N69">
        <v>2.672696479841381E-2</v>
      </c>
      <c r="O69">
        <v>7.4900607594713666E-3</v>
      </c>
      <c r="P69">
        <v>4.0011315187227878E-2</v>
      </c>
      <c r="Q69">
        <v>2.1630573398436471E-2</v>
      </c>
      <c r="R69">
        <v>4.5900991907612664E-3</v>
      </c>
      <c r="S69">
        <v>0</v>
      </c>
      <c r="T69">
        <v>1.363481326344463E-2</v>
      </c>
      <c r="U69">
        <v>0</v>
      </c>
      <c r="V69">
        <v>0</v>
      </c>
      <c r="W69">
        <v>0.14105491343651039</v>
      </c>
      <c r="X69">
        <v>4.2623399029625829E-2</v>
      </c>
      <c r="Y69">
        <v>0</v>
      </c>
      <c r="Z69">
        <v>4.9438247969084276E-3</v>
      </c>
      <c r="AA69">
        <v>1.775638308919916E-4</v>
      </c>
      <c r="AB69">
        <v>0.16914595023846241</v>
      </c>
      <c r="AC69">
        <v>0</v>
      </c>
      <c r="AD69">
        <v>0</v>
      </c>
      <c r="AE69">
        <v>0</v>
      </c>
      <c r="AF69">
        <v>0</v>
      </c>
      <c r="AG69">
        <v>0</v>
      </c>
      <c r="AH69">
        <v>0</v>
      </c>
      <c r="AI69">
        <v>0</v>
      </c>
      <c r="AJ69">
        <v>8.4108300101544813E-6</v>
      </c>
      <c r="AK69">
        <v>0</v>
      </c>
      <c r="AL69">
        <v>0</v>
      </c>
      <c r="AM69">
        <v>5.7753989220922838E-3</v>
      </c>
      <c r="AN69">
        <v>0</v>
      </c>
      <c r="AO69">
        <v>0</v>
      </c>
      <c r="AP69">
        <f>AMS_2040!AP69</f>
        <v>0.34740851840704912</v>
      </c>
      <c r="AQ69">
        <f>AMS_2040!AQ69</f>
        <v>0</v>
      </c>
      <c r="AR69">
        <f>AMS_2040!AR69</f>
        <v>0</v>
      </c>
      <c r="AS69">
        <f>AMS_2040!AS69</f>
        <v>0</v>
      </c>
      <c r="AT69">
        <f>AMS_2040!AT69</f>
        <v>0</v>
      </c>
      <c r="AU69">
        <f>AMS_2040!AU69</f>
        <v>0.94440156765330563</v>
      </c>
      <c r="AW69">
        <f t="shared" si="2"/>
        <v>2.9858387757523871E-7</v>
      </c>
    </row>
    <row r="70" spans="1:49" x14ac:dyDescent="0.25">
      <c r="A70" s="146"/>
      <c r="B70" s="1" t="s">
        <v>31</v>
      </c>
      <c r="C70" s="1">
        <v>29</v>
      </c>
      <c r="D70" s="1" t="s">
        <v>68</v>
      </c>
      <c r="E70">
        <v>2.0870129671317E-4</v>
      </c>
      <c r="F70">
        <v>3.3841125411635512E-4</v>
      </c>
      <c r="G70">
        <v>1.3583469534361511E-4</v>
      </c>
      <c r="H70">
        <v>1.242757898324878E-5</v>
      </c>
      <c r="I70">
        <v>7.8905977145103713E-5</v>
      </c>
      <c r="J70">
        <v>1.7861118684196439E-4</v>
      </c>
      <c r="K70">
        <v>0</v>
      </c>
      <c r="L70">
        <v>1.2914428516372939E-4</v>
      </c>
      <c r="M70">
        <v>2.6074353917125308E-4</v>
      </c>
      <c r="N70">
        <v>3.0419770570908468E-4</v>
      </c>
      <c r="O70">
        <v>7.9583475349168868E-5</v>
      </c>
      <c r="P70">
        <v>4.569783252981752E-4</v>
      </c>
      <c r="Q70">
        <v>2.4536719589540197E-4</v>
      </c>
      <c r="R70">
        <v>5.2180464424518698E-5</v>
      </c>
      <c r="S70">
        <v>0</v>
      </c>
      <c r="T70">
        <v>1.5485235384762571E-4</v>
      </c>
      <c r="U70">
        <v>0</v>
      </c>
      <c r="V70">
        <v>0</v>
      </c>
      <c r="W70">
        <v>1.582798475688848E-3</v>
      </c>
      <c r="X70">
        <v>4.8400997153552188E-4</v>
      </c>
      <c r="Y70">
        <v>0</v>
      </c>
      <c r="Z70">
        <v>5.5408280453984142E-5</v>
      </c>
      <c r="AA70">
        <v>1.4247565423500069E-6</v>
      </c>
      <c r="AB70">
        <v>1.925446052963311E-3</v>
      </c>
      <c r="AC70">
        <v>0</v>
      </c>
      <c r="AD70">
        <v>0</v>
      </c>
      <c r="AE70">
        <v>0</v>
      </c>
      <c r="AF70">
        <v>0</v>
      </c>
      <c r="AG70">
        <v>0</v>
      </c>
      <c r="AH70">
        <v>0</v>
      </c>
      <c r="AI70">
        <v>0</v>
      </c>
      <c r="AJ70">
        <v>0</v>
      </c>
      <c r="AK70">
        <v>0</v>
      </c>
      <c r="AL70">
        <v>0</v>
      </c>
      <c r="AM70">
        <v>5.4232175182398107E-5</v>
      </c>
      <c r="AN70">
        <v>0</v>
      </c>
      <c r="AO70">
        <v>0</v>
      </c>
      <c r="AP70">
        <f>AMS_2040!AP70</f>
        <v>3.9395708979480578E-3</v>
      </c>
      <c r="AQ70">
        <f>AMS_2040!AQ70</f>
        <v>0</v>
      </c>
      <c r="AR70">
        <f>AMS_2040!AR70</f>
        <v>0</v>
      </c>
      <c r="AS70">
        <f>AMS_2040!AS70</f>
        <v>0</v>
      </c>
      <c r="AT70">
        <f>AMS_2040!AT70</f>
        <v>0</v>
      </c>
      <c r="AU70">
        <f>AMS_2040!AU70</f>
        <v>1.0678829944316889E-2</v>
      </c>
      <c r="AW70">
        <f t="shared" si="2"/>
        <v>3.3718930796793439E-9</v>
      </c>
    </row>
    <row r="71" spans="1:49" x14ac:dyDescent="0.25">
      <c r="A71" s="146"/>
      <c r="B71" s="1" t="s">
        <v>32</v>
      </c>
      <c r="C71" s="1">
        <v>30</v>
      </c>
      <c r="D71" s="1" t="s">
        <v>69</v>
      </c>
      <c r="E71">
        <v>0.1028685664131434</v>
      </c>
      <c r="F71">
        <v>0.19115105553631781</v>
      </c>
      <c r="G71">
        <v>7.1027884131388039E-2</v>
      </c>
      <c r="H71">
        <v>1.388105959796742E-2</v>
      </c>
      <c r="I71">
        <v>0.15491953338819051</v>
      </c>
      <c r="J71">
        <v>0.1546846113896633</v>
      </c>
      <c r="K71">
        <v>1.325553366213315E-2</v>
      </c>
      <c r="L71">
        <v>0.24694837517919929</v>
      </c>
      <c r="M71">
        <v>0.19603763681419109</v>
      </c>
      <c r="N71">
        <v>0.29289166132119021</v>
      </c>
      <c r="O71">
        <v>0.15666429752052591</v>
      </c>
      <c r="P71">
        <v>0.62875521805354251</v>
      </c>
      <c r="Q71">
        <v>0.1156752947729414</v>
      </c>
      <c r="R71">
        <v>1.7118286799926399E-2</v>
      </c>
      <c r="S71">
        <v>0</v>
      </c>
      <c r="T71">
        <v>4.0786814860036311E-2</v>
      </c>
      <c r="U71">
        <v>0</v>
      </c>
      <c r="V71">
        <v>0</v>
      </c>
      <c r="W71">
        <v>0.68504002149508048</v>
      </c>
      <c r="X71">
        <v>0.29803426604669953</v>
      </c>
      <c r="Y71">
        <v>2.359037580470568E-4</v>
      </c>
      <c r="Z71">
        <v>0.18716614363014891</v>
      </c>
      <c r="AA71">
        <v>3.858998074867987E-3</v>
      </c>
      <c r="AB71">
        <v>0.92160747727432601</v>
      </c>
      <c r="AC71">
        <v>8.4711980073233666E-5</v>
      </c>
      <c r="AD71">
        <v>3.3705383665227608E-4</v>
      </c>
      <c r="AE71">
        <v>1.7663133921981991E-3</v>
      </c>
      <c r="AF71">
        <v>1.5850444434023542E-5</v>
      </c>
      <c r="AG71">
        <v>0</v>
      </c>
      <c r="AH71">
        <v>9.0519296901176528E-5</v>
      </c>
      <c r="AI71">
        <v>6.0015300799191647E-5</v>
      </c>
      <c r="AJ71">
        <v>0.10770864249726179</v>
      </c>
      <c r="AK71">
        <v>0</v>
      </c>
      <c r="AL71">
        <v>4.4835132678440378E-4</v>
      </c>
      <c r="AM71">
        <v>6.2205776177174316E-3</v>
      </c>
      <c r="AN71">
        <v>0</v>
      </c>
      <c r="AO71">
        <v>1.4769087860094491E-2</v>
      </c>
      <c r="AP71">
        <f>AMS_2040!AP71</f>
        <v>0</v>
      </c>
      <c r="AQ71">
        <f>AMS_2040!AQ71</f>
        <v>0</v>
      </c>
      <c r="AR71">
        <f>AMS_2040!AR71</f>
        <v>0</v>
      </c>
      <c r="AS71">
        <f>AMS_2040!AS71</f>
        <v>0</v>
      </c>
      <c r="AT71">
        <f>AMS_2040!AT71</f>
        <v>0</v>
      </c>
      <c r="AU71">
        <f>AMS_2040!AU71</f>
        <v>4.6241097632724424</v>
      </c>
      <c r="AW71">
        <f t="shared" si="2"/>
        <v>6.7937946957177384E-6</v>
      </c>
    </row>
    <row r="72" spans="1:49" x14ac:dyDescent="0.25">
      <c r="A72" s="146"/>
      <c r="B72" s="1" t="s">
        <v>33</v>
      </c>
      <c r="C72" s="1">
        <v>31</v>
      </c>
      <c r="D72" s="1" t="s">
        <v>70</v>
      </c>
      <c r="E72">
        <v>1.9748329838938102E-2</v>
      </c>
      <c r="F72">
        <v>3.1725551278419813E-2</v>
      </c>
      <c r="G72">
        <v>1.2697818442470079E-2</v>
      </c>
      <c r="H72">
        <v>1.1355194422686639E-3</v>
      </c>
      <c r="I72">
        <v>7.7790826046346762E-3</v>
      </c>
      <c r="J72">
        <v>1.655671345328525E-2</v>
      </c>
      <c r="K72">
        <v>5.9558707153606642E-5</v>
      </c>
      <c r="L72">
        <v>1.203595240230591E-2</v>
      </c>
      <c r="M72">
        <v>2.4286507300862809E-2</v>
      </c>
      <c r="N72">
        <v>2.8151096577213451E-2</v>
      </c>
      <c r="O72">
        <v>0.36476461672945909</v>
      </c>
      <c r="P72">
        <v>4.2321758057856831E-2</v>
      </c>
      <c r="Q72">
        <v>2.2937765257717482E-2</v>
      </c>
      <c r="R72">
        <v>4.8469530935422479E-3</v>
      </c>
      <c r="S72">
        <v>0</v>
      </c>
      <c r="T72">
        <v>1.4424948650705359E-2</v>
      </c>
      <c r="U72">
        <v>0</v>
      </c>
      <c r="V72">
        <v>0</v>
      </c>
      <c r="W72">
        <v>0.14916162930121141</v>
      </c>
      <c r="X72">
        <v>4.5106110920485068E-2</v>
      </c>
      <c r="Y72">
        <v>0</v>
      </c>
      <c r="Z72">
        <v>5.188232917455066E-3</v>
      </c>
      <c r="AA72">
        <v>1.8791342073449629E-4</v>
      </c>
      <c r="AB72">
        <v>0.178136616870187</v>
      </c>
      <c r="AC72">
        <v>0</v>
      </c>
      <c r="AD72">
        <v>0</v>
      </c>
      <c r="AE72">
        <v>0</v>
      </c>
      <c r="AF72">
        <v>0</v>
      </c>
      <c r="AG72">
        <v>0</v>
      </c>
      <c r="AH72">
        <v>0</v>
      </c>
      <c r="AI72">
        <v>0</v>
      </c>
      <c r="AJ72">
        <v>3.0129552933555371E-6</v>
      </c>
      <c r="AK72">
        <v>0</v>
      </c>
      <c r="AL72">
        <v>0</v>
      </c>
      <c r="AM72">
        <v>6.0047103211835189E-3</v>
      </c>
      <c r="AN72">
        <v>0</v>
      </c>
      <c r="AO72">
        <v>0</v>
      </c>
      <c r="AP72">
        <f>AMS_2040!AP72</f>
        <v>0.36863577447102963</v>
      </c>
      <c r="AQ72">
        <f>AMS_2040!AQ72</f>
        <v>0</v>
      </c>
      <c r="AR72">
        <f>AMS_2040!AR72</f>
        <v>0</v>
      </c>
      <c r="AS72">
        <f>AMS_2040!AS72</f>
        <v>0</v>
      </c>
      <c r="AT72">
        <f>AMS_2040!AT72</f>
        <v>0</v>
      </c>
      <c r="AU72">
        <f>AMS_2040!AU72</f>
        <v>1.355896173014413</v>
      </c>
      <c r="AW72">
        <f t="shared" si="2"/>
        <v>3.1580778161003526E-7</v>
      </c>
    </row>
    <row r="73" spans="1:49" x14ac:dyDescent="0.25">
      <c r="A73" s="146"/>
      <c r="B73" s="1" t="s">
        <v>34</v>
      </c>
      <c r="C73" s="1">
        <v>32</v>
      </c>
      <c r="D73" s="1" t="s">
        <v>71</v>
      </c>
      <c r="E73">
        <v>6.4698916917948557</v>
      </c>
      <c r="F73">
        <v>79.277189486568091</v>
      </c>
      <c r="G73">
        <v>20.770759058302641</v>
      </c>
      <c r="H73">
        <v>20.468626989944479</v>
      </c>
      <c r="I73">
        <v>63.464071529572152</v>
      </c>
      <c r="J73">
        <v>33.270488263746472</v>
      </c>
      <c r="K73">
        <v>115.2080142459418</v>
      </c>
      <c r="L73">
        <v>638.34472690750908</v>
      </c>
      <c r="M73">
        <v>157.5891487978173</v>
      </c>
      <c r="N73">
        <v>75.145484097774911</v>
      </c>
      <c r="O73">
        <v>42.430725758135573</v>
      </c>
      <c r="P73">
        <v>154.7518314333353</v>
      </c>
      <c r="Q73">
        <v>9.9368868276200271</v>
      </c>
      <c r="R73">
        <v>0</v>
      </c>
      <c r="S73">
        <v>0</v>
      </c>
      <c r="T73">
        <v>24.140718173059089</v>
      </c>
      <c r="U73">
        <v>7.386741606938485</v>
      </c>
      <c r="V73">
        <v>7.0585521822154034</v>
      </c>
      <c r="W73">
        <v>264.29041343018912</v>
      </c>
      <c r="X73">
        <v>184.62833446715811</v>
      </c>
      <c r="Y73">
        <v>1.2988606209539091</v>
      </c>
      <c r="Z73">
        <v>1254.2259020369099</v>
      </c>
      <c r="AA73">
        <v>9.9773186676338099</v>
      </c>
      <c r="AB73">
        <v>58.323498794072272</v>
      </c>
      <c r="AC73">
        <v>49.829519638766833</v>
      </c>
      <c r="AD73">
        <v>795.41173649432142</v>
      </c>
      <c r="AE73">
        <v>2.6168598103264368E-4</v>
      </c>
      <c r="AF73">
        <v>1.9322390779680261</v>
      </c>
      <c r="AG73">
        <v>2.442736000306657E-2</v>
      </c>
      <c r="AH73">
        <v>2.3325569713229348</v>
      </c>
      <c r="AI73">
        <v>3.550434721913303</v>
      </c>
      <c r="AJ73">
        <v>1767.6832680728189</v>
      </c>
      <c r="AK73">
        <v>0</v>
      </c>
      <c r="AL73">
        <v>10.849709255980541</v>
      </c>
      <c r="AM73">
        <v>2.9421753249095799</v>
      </c>
      <c r="AN73">
        <v>0</v>
      </c>
      <c r="AO73">
        <v>1274.5198485231911</v>
      </c>
      <c r="AP73">
        <f>AMS_2040!AP73</f>
        <v>0</v>
      </c>
      <c r="AQ73">
        <f>AMS_2040!AQ73</f>
        <v>0</v>
      </c>
      <c r="AR73">
        <f>AMS_2040!AR73</f>
        <v>0</v>
      </c>
      <c r="AS73">
        <f>AMS_2040!AS73</f>
        <v>0</v>
      </c>
      <c r="AT73">
        <f>AMS_2040!AT73</f>
        <v>0</v>
      </c>
      <c r="AU73">
        <f>AMS_2040!AU73</f>
        <v>7137.5343621943703</v>
      </c>
      <c r="AW73">
        <f t="shared" si="2"/>
        <v>1.9674887431893433E-2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f>AMS_2040!AP74</f>
        <v>0</v>
      </c>
      <c r="AQ74">
        <f>AMS_2040!AQ74</f>
        <v>0</v>
      </c>
      <c r="AR74">
        <f>AMS_2040!AR74</f>
        <v>0</v>
      </c>
      <c r="AS74">
        <f>AMS_2040!AS74</f>
        <v>0</v>
      </c>
      <c r="AT74">
        <f>AMS_2040!AT74</f>
        <v>0</v>
      </c>
      <c r="AU74">
        <f>AMS_2040!AU74</f>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f>AMS_2040!AP75</f>
        <v>0</v>
      </c>
      <c r="AQ75">
        <f>AMS_2040!AQ75</f>
        <v>0</v>
      </c>
      <c r="AR75">
        <f>AMS_2040!AR75</f>
        <v>0</v>
      </c>
      <c r="AS75">
        <f>AMS_2040!AS75</f>
        <v>0</v>
      </c>
      <c r="AT75">
        <f>AMS_2040!AT75</f>
        <v>0</v>
      </c>
      <c r="AU75">
        <f>AMS_2040!AU75</f>
        <v>0</v>
      </c>
      <c r="AW75">
        <f t="shared" si="2"/>
        <v>0</v>
      </c>
    </row>
    <row r="76" spans="1:49" x14ac:dyDescent="0.25">
      <c r="A76" s="146"/>
      <c r="B76" s="1" t="s">
        <v>37</v>
      </c>
      <c r="C76" s="1">
        <v>35</v>
      </c>
      <c r="D76" s="1" t="s">
        <v>74</v>
      </c>
      <c r="E76">
        <v>0.74360253619791039</v>
      </c>
      <c r="F76">
        <v>5.9549024711531624</v>
      </c>
      <c r="G76">
        <v>5.3692187426230582</v>
      </c>
      <c r="H76">
        <v>0.62780309131920664</v>
      </c>
      <c r="I76">
        <v>5.4503261922801771</v>
      </c>
      <c r="J76">
        <v>8.825230283487933</v>
      </c>
      <c r="K76">
        <v>1.9666382973205939E-2</v>
      </c>
      <c r="L76">
        <v>0.4336002381192306</v>
      </c>
      <c r="M76">
        <v>10.27921452080416</v>
      </c>
      <c r="N76">
        <v>49.697580110663068</v>
      </c>
      <c r="O76">
        <v>12.5484638968992</v>
      </c>
      <c r="P76">
        <v>32.112854278899633</v>
      </c>
      <c r="Q76">
        <v>9.6491384258483439</v>
      </c>
      <c r="R76">
        <v>0.75120070400988059</v>
      </c>
      <c r="S76">
        <v>0</v>
      </c>
      <c r="T76">
        <v>0.26160084950417811</v>
      </c>
      <c r="U76">
        <v>0.5212925260699276</v>
      </c>
      <c r="V76">
        <v>0.84367366531655297</v>
      </c>
      <c r="W76">
        <v>82.994139645385133</v>
      </c>
      <c r="X76">
        <v>28.572164738495211</v>
      </c>
      <c r="Y76">
        <v>8.5372643612459023E-3</v>
      </c>
      <c r="Z76">
        <v>3.4068234432660769</v>
      </c>
      <c r="AA76">
        <v>6.6362635974843561E-3</v>
      </c>
      <c r="AB76">
        <v>1.466908949351329</v>
      </c>
      <c r="AC76">
        <v>8.0247427472239703E-4</v>
      </c>
      <c r="AD76">
        <v>5.1607383947695337E-3</v>
      </c>
      <c r="AE76">
        <v>1.532673052513848E-2</v>
      </c>
      <c r="AF76">
        <v>4.7310996091056374E-3</v>
      </c>
      <c r="AG76">
        <v>1.059671638161538E-5</v>
      </c>
      <c r="AH76">
        <v>6.382093513413524E-2</v>
      </c>
      <c r="AI76">
        <v>1.7092716708021849E-3</v>
      </c>
      <c r="AJ76">
        <v>1.4868324652695479</v>
      </c>
      <c r="AK76">
        <v>0</v>
      </c>
      <c r="AL76">
        <v>8.8254167537911397E-3</v>
      </c>
      <c r="AM76">
        <v>16.682897250237509</v>
      </c>
      <c r="AN76">
        <v>0</v>
      </c>
      <c r="AO76">
        <v>1.987279878148342E-2</v>
      </c>
      <c r="AP76">
        <f>AMS_2040!AP76</f>
        <v>68.8991325499548</v>
      </c>
      <c r="AQ76">
        <f>AMS_2040!AQ76</f>
        <v>0</v>
      </c>
      <c r="AR76">
        <f>AMS_2040!AR76</f>
        <v>4.7205859991172403</v>
      </c>
      <c r="AS76">
        <f>AMS_2040!AS76</f>
        <v>0</v>
      </c>
      <c r="AT76">
        <f>AMS_2040!AT76</f>
        <v>0</v>
      </c>
      <c r="AU76">
        <f>AMS_2040!AU76</f>
        <v>352.45428754706472</v>
      </c>
      <c r="AW76">
        <f t="shared" si="2"/>
        <v>1.1834566128679716E-5</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f>AMS_2040!AP77</f>
        <v>0</v>
      </c>
      <c r="AQ77">
        <f>AMS_2040!AQ77</f>
        <v>0</v>
      </c>
      <c r="AR77">
        <f>AMS_2040!AR77</f>
        <v>0</v>
      </c>
      <c r="AS77">
        <f>AMS_2040!AS77</f>
        <v>0</v>
      </c>
      <c r="AT77">
        <f>AMS_2040!AT77</f>
        <v>0</v>
      </c>
      <c r="AU77">
        <f>AMS_2040!AU77</f>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f>AMS_2040!AP78</f>
        <v>0</v>
      </c>
      <c r="AQ78">
        <f>AMS_2040!AQ78</f>
        <v>0</v>
      </c>
      <c r="AR78">
        <f>AMS_2040!AR78</f>
        <v>0</v>
      </c>
      <c r="AS78">
        <f>AMS_2040!AS78</f>
        <v>0</v>
      </c>
      <c r="AT78">
        <f>AMS_2040!AT78</f>
        <v>0</v>
      </c>
      <c r="AU78">
        <f>AMS_2040!AU78</f>
        <v>0</v>
      </c>
      <c r="AW78">
        <f t="shared" si="2"/>
        <v>0</v>
      </c>
    </row>
    <row r="79" spans="1:49" x14ac:dyDescent="0.25">
      <c r="A79" s="146" t="s">
        <v>93</v>
      </c>
      <c r="B79" s="1" t="s">
        <v>3</v>
      </c>
      <c r="C79" s="1" t="s">
        <v>3</v>
      </c>
      <c r="D79" s="1" t="s">
        <v>40</v>
      </c>
      <c r="E79">
        <f t="shared" ref="E79:AO84" si="3">E5+E42</f>
        <v>11366.688264878352</v>
      </c>
      <c r="F79">
        <f t="shared" si="3"/>
        <v>35189.922137642956</v>
      </c>
      <c r="G79">
        <f t="shared" si="3"/>
        <v>2.0392789155577065</v>
      </c>
      <c r="H79">
        <f t="shared" si="3"/>
        <v>3.7178481567065991E-6</v>
      </c>
      <c r="I79">
        <f t="shared" si="3"/>
        <v>2.2613343173293469E-6</v>
      </c>
      <c r="J79">
        <f t="shared" si="3"/>
        <v>69.496081826673645</v>
      </c>
      <c r="K79">
        <f t="shared" si="3"/>
        <v>5.897417328417298E-3</v>
      </c>
      <c r="L79">
        <f t="shared" si="3"/>
        <v>8.1175029522901188</v>
      </c>
      <c r="M79">
        <f t="shared" si="3"/>
        <v>60.081428423505542</v>
      </c>
      <c r="N79">
        <f t="shared" si="3"/>
        <v>6.2970715853585414E-6</v>
      </c>
      <c r="O79">
        <f t="shared" si="3"/>
        <v>5.161977185666003E-6</v>
      </c>
      <c r="P79">
        <f t="shared" si="3"/>
        <v>1117.2670228436714</v>
      </c>
      <c r="Q79">
        <f t="shared" si="3"/>
        <v>1176.7280499415765</v>
      </c>
      <c r="R79">
        <f t="shared" si="3"/>
        <v>3.7364234505494719E-2</v>
      </c>
      <c r="S79">
        <f t="shared" si="3"/>
        <v>0</v>
      </c>
      <c r="T79">
        <f t="shared" si="3"/>
        <v>0.10464723696420256</v>
      </c>
      <c r="U79">
        <f t="shared" si="3"/>
        <v>7.9508046421245874E-5</v>
      </c>
      <c r="V79">
        <f t="shared" si="3"/>
        <v>3.5379872468510929E-4</v>
      </c>
      <c r="W79">
        <f t="shared" si="3"/>
        <v>759.04601306137329</v>
      </c>
      <c r="X79">
        <f t="shared" si="3"/>
        <v>167.23066346351584</v>
      </c>
      <c r="Y79">
        <f t="shared" si="3"/>
        <v>0</v>
      </c>
      <c r="Z79">
        <f t="shared" si="3"/>
        <v>7.7774556713777865E-2</v>
      </c>
      <c r="AA79">
        <f t="shared" si="3"/>
        <v>0.12611394264569439</v>
      </c>
      <c r="AB79">
        <f t="shared" si="3"/>
        <v>12.358616073427068</v>
      </c>
      <c r="AC79">
        <f t="shared" si="3"/>
        <v>2.2025641459034181E-2</v>
      </c>
      <c r="AD79">
        <f t="shared" si="3"/>
        <v>0.53462496735933329</v>
      </c>
      <c r="AE79">
        <f t="shared" si="3"/>
        <v>1.1570147890226796</v>
      </c>
      <c r="AF79">
        <f t="shared" si="3"/>
        <v>8.9366825653454073E-3</v>
      </c>
      <c r="AG79">
        <f t="shared" si="3"/>
        <v>0</v>
      </c>
      <c r="AH79">
        <f t="shared" si="3"/>
        <v>1.0470736122000042</v>
      </c>
      <c r="AI79">
        <f t="shared" si="3"/>
        <v>1.3504121026701372</v>
      </c>
      <c r="AJ79">
        <f t="shared" si="3"/>
        <v>12.175095710088341</v>
      </c>
      <c r="AK79">
        <f t="shared" si="3"/>
        <v>0</v>
      </c>
      <c r="AL79">
        <f t="shared" si="3"/>
        <v>7.8318369254058565E-2</v>
      </c>
      <c r="AM79">
        <f t="shared" si="3"/>
        <v>3.7318237848913647</v>
      </c>
      <c r="AN79">
        <f t="shared" si="3"/>
        <v>0</v>
      </c>
      <c r="AO79">
        <f t="shared" si="3"/>
        <v>11.867636676764855</v>
      </c>
      <c r="AP79">
        <f t="shared" ref="AP79:AU94" si="4">AP5+AP42</f>
        <v>34891.959288373779</v>
      </c>
      <c r="AQ79">
        <f t="shared" si="4"/>
        <v>0</v>
      </c>
      <c r="AR79">
        <f t="shared" si="4"/>
        <v>2075.3083907849236</v>
      </c>
      <c r="AS79">
        <f t="shared" si="4"/>
        <v>19081.87735886974</v>
      </c>
      <c r="AT79">
        <f t="shared" si="4"/>
        <v>86631.589640681661</v>
      </c>
      <c r="AU79">
        <f t="shared" si="4"/>
        <v>19378.855667839121</v>
      </c>
      <c r="AW79">
        <f t="shared" si="2"/>
        <v>2.1209794498498099E-4</v>
      </c>
    </row>
    <row r="80" spans="1:49" x14ac:dyDescent="0.25">
      <c r="A80" s="146"/>
      <c r="B80" s="1" t="s">
        <v>4</v>
      </c>
      <c r="C80" s="1" t="s">
        <v>4</v>
      </c>
      <c r="D80" s="1" t="s">
        <v>41</v>
      </c>
      <c r="E80">
        <f t="shared" si="3"/>
        <v>5520.4972391863466</v>
      </c>
      <c r="F80">
        <f t="shared" si="3"/>
        <v>21586.414714903873</v>
      </c>
      <c r="G80">
        <f t="shared" si="3"/>
        <v>193.80073921454022</v>
      </c>
      <c r="H80">
        <f t="shared" si="3"/>
        <v>2.0149121577231401</v>
      </c>
      <c r="I80">
        <f t="shared" si="3"/>
        <v>70.524680092868067</v>
      </c>
      <c r="J80">
        <f t="shared" si="3"/>
        <v>409.92702285467107</v>
      </c>
      <c r="K80">
        <f t="shared" si="3"/>
        <v>5.4743441523460015E-2</v>
      </c>
      <c r="L80">
        <f t="shared" si="3"/>
        <v>1173.7256850366189</v>
      </c>
      <c r="M80">
        <f t="shared" si="3"/>
        <v>1541.4792008468603</v>
      </c>
      <c r="N80">
        <f t="shared" si="3"/>
        <v>137.93619426629266</v>
      </c>
      <c r="O80">
        <f t="shared" si="3"/>
        <v>0.51567149615918972</v>
      </c>
      <c r="P80">
        <f t="shared" si="3"/>
        <v>1206.9965533884751</v>
      </c>
      <c r="Q80">
        <f t="shared" si="3"/>
        <v>718.54247732230351</v>
      </c>
      <c r="R80">
        <f t="shared" si="3"/>
        <v>27.844485850020938</v>
      </c>
      <c r="S80">
        <f t="shared" si="3"/>
        <v>0</v>
      </c>
      <c r="T80">
        <f t="shared" si="3"/>
        <v>84.98992092026667</v>
      </c>
      <c r="U80">
        <f t="shared" si="3"/>
        <v>41.274188733259848</v>
      </c>
      <c r="V80">
        <f t="shared" si="3"/>
        <v>238.19681204738566</v>
      </c>
      <c r="W80">
        <f t="shared" si="3"/>
        <v>20185.606124248523</v>
      </c>
      <c r="X80">
        <f t="shared" si="3"/>
        <v>5440.0618074914873</v>
      </c>
      <c r="Y80">
        <f t="shared" si="3"/>
        <v>3.224664285582314E-2</v>
      </c>
      <c r="Z80">
        <f t="shared" si="3"/>
        <v>98.764520044089636</v>
      </c>
      <c r="AA80">
        <f t="shared" si="3"/>
        <v>18.325992974606105</v>
      </c>
      <c r="AB80">
        <f t="shared" si="3"/>
        <v>9.9387151157070157</v>
      </c>
      <c r="AC80">
        <f t="shared" si="3"/>
        <v>0.98399849110152537</v>
      </c>
      <c r="AD80">
        <f t="shared" si="3"/>
        <v>10.341481585396167</v>
      </c>
      <c r="AE80">
        <f t="shared" si="3"/>
        <v>9.4981989537436178</v>
      </c>
      <c r="AF80">
        <f t="shared" si="3"/>
        <v>9.5512082239893156E-4</v>
      </c>
      <c r="AG80">
        <f t="shared" si="3"/>
        <v>0</v>
      </c>
      <c r="AH80">
        <f t="shared" si="3"/>
        <v>0.14850345242766039</v>
      </c>
      <c r="AI80">
        <f t="shared" si="3"/>
        <v>1.8286505111038078</v>
      </c>
      <c r="AJ80">
        <f t="shared" si="3"/>
        <v>42.375103783594739</v>
      </c>
      <c r="AK80">
        <f t="shared" si="3"/>
        <v>0</v>
      </c>
      <c r="AL80">
        <f t="shared" si="3"/>
        <v>0.27320627914939988</v>
      </c>
      <c r="AM80">
        <f t="shared" si="3"/>
        <v>20.205502700816879</v>
      </c>
      <c r="AN80">
        <f t="shared" si="3"/>
        <v>0</v>
      </c>
      <c r="AO80">
        <f t="shared" si="3"/>
        <v>38.105371560184402</v>
      </c>
      <c r="AP80">
        <f t="shared" si="4"/>
        <v>98775.274534614146</v>
      </c>
      <c r="AQ80">
        <f t="shared" si="4"/>
        <v>337.77234766632972</v>
      </c>
      <c r="AR80">
        <f t="shared" si="4"/>
        <v>0</v>
      </c>
      <c r="AS80">
        <f t="shared" si="4"/>
        <v>61939.908494432268</v>
      </c>
      <c r="AT80">
        <f t="shared" si="4"/>
        <v>172482.17538782919</v>
      </c>
      <c r="AU80">
        <f t="shared" si="4"/>
        <v>47402.005609598367</v>
      </c>
      <c r="AW80">
        <f t="shared" si="2"/>
        <v>3.0646823425680182E-2</v>
      </c>
    </row>
    <row r="81" spans="1:49" x14ac:dyDescent="0.25">
      <c r="A81" s="146"/>
      <c r="B81" s="1" t="s">
        <v>5</v>
      </c>
      <c r="C81" s="1" t="s">
        <v>5</v>
      </c>
      <c r="D81" s="1" t="s">
        <v>42</v>
      </c>
      <c r="E81">
        <f t="shared" si="3"/>
        <v>214.30461215309117</v>
      </c>
      <c r="F81">
        <f t="shared" si="3"/>
        <v>137.05394164967683</v>
      </c>
      <c r="G81">
        <f t="shared" si="3"/>
        <v>1327.9941717004467</v>
      </c>
      <c r="H81">
        <f t="shared" si="3"/>
        <v>2.3203051106178387</v>
      </c>
      <c r="I81">
        <f t="shared" si="3"/>
        <v>12.526243872508282</v>
      </c>
      <c r="J81">
        <f t="shared" si="3"/>
        <v>16.751891481483327</v>
      </c>
      <c r="K81">
        <f t="shared" si="3"/>
        <v>1.2423608200198149E-2</v>
      </c>
      <c r="L81">
        <f t="shared" si="3"/>
        <v>22.13968289856949</v>
      </c>
      <c r="M81">
        <f t="shared" si="3"/>
        <v>19.669414236444563</v>
      </c>
      <c r="N81">
        <f t="shared" si="3"/>
        <v>1.9916636854204341</v>
      </c>
      <c r="O81">
        <f t="shared" si="3"/>
        <v>0.60882695043222301</v>
      </c>
      <c r="P81">
        <f t="shared" si="3"/>
        <v>1422.4521200525214</v>
      </c>
      <c r="Q81">
        <f t="shared" si="3"/>
        <v>164.13279480312832</v>
      </c>
      <c r="R81">
        <f t="shared" si="3"/>
        <v>0.14005826470519139</v>
      </c>
      <c r="S81">
        <f t="shared" si="3"/>
        <v>0</v>
      </c>
      <c r="T81">
        <f t="shared" si="3"/>
        <v>30.382605686182643</v>
      </c>
      <c r="U81">
        <f t="shared" si="3"/>
        <v>13.84475575973687</v>
      </c>
      <c r="V81">
        <f t="shared" si="3"/>
        <v>44.060776581448408</v>
      </c>
      <c r="W81">
        <f t="shared" si="3"/>
        <v>2169.9640002098172</v>
      </c>
      <c r="X81">
        <f t="shared" si="3"/>
        <v>830.43427917226927</v>
      </c>
      <c r="Y81">
        <f t="shared" si="3"/>
        <v>2.5721895608117476E-4</v>
      </c>
      <c r="Z81">
        <f t="shared" si="3"/>
        <v>1.2432218240840127</v>
      </c>
      <c r="AA81">
        <f t="shared" si="3"/>
        <v>0.34377304448079937</v>
      </c>
      <c r="AB81">
        <f t="shared" si="3"/>
        <v>1.0766859535288549</v>
      </c>
      <c r="AC81">
        <f t="shared" si="3"/>
        <v>4.720992517804825E-4</v>
      </c>
      <c r="AD81">
        <f t="shared" si="3"/>
        <v>2.5099638724835E-3</v>
      </c>
      <c r="AE81">
        <f t="shared" si="3"/>
        <v>1.0597905969768028E-2</v>
      </c>
      <c r="AF81">
        <f t="shared" si="3"/>
        <v>4.870472742185732E-4</v>
      </c>
      <c r="AG81">
        <f t="shared" si="3"/>
        <v>5.9495163613657106E-6</v>
      </c>
      <c r="AH81">
        <f t="shared" si="3"/>
        <v>2.8226024885695498E-2</v>
      </c>
      <c r="AI81">
        <f t="shared" si="3"/>
        <v>9.4684678530797609E-4</v>
      </c>
      <c r="AJ81">
        <f t="shared" si="3"/>
        <v>9.9162884256430424</v>
      </c>
      <c r="AK81">
        <f t="shared" si="3"/>
        <v>0</v>
      </c>
      <c r="AL81">
        <f t="shared" si="3"/>
        <v>6.3893382985445002E-2</v>
      </c>
      <c r="AM81">
        <f t="shared" si="3"/>
        <v>17.173337550641762</v>
      </c>
      <c r="AN81">
        <f t="shared" si="3"/>
        <v>0</v>
      </c>
      <c r="AO81">
        <f t="shared" si="3"/>
        <v>1.0061020625422672E-2</v>
      </c>
      <c r="AP81">
        <f t="shared" si="4"/>
        <v>59017.702100749826</v>
      </c>
      <c r="AQ81">
        <f t="shared" si="4"/>
        <v>0</v>
      </c>
      <c r="AR81">
        <f t="shared" si="4"/>
        <v>36352.098775916929</v>
      </c>
      <c r="AS81">
        <f t="shared" si="4"/>
        <v>61693.842441439068</v>
      </c>
      <c r="AT81">
        <f t="shared" si="4"/>
        <v>101950.5825618645</v>
      </c>
      <c r="AU81">
        <f t="shared" si="4"/>
        <v>61573.716088376561</v>
      </c>
      <c r="AW81">
        <f t="shared" si="2"/>
        <v>5.783804876522302E-4</v>
      </c>
    </row>
    <row r="82" spans="1:49" x14ac:dyDescent="0.25">
      <c r="A82" s="146"/>
      <c r="B82" s="1" t="s">
        <v>6</v>
      </c>
      <c r="C82" s="1" t="s">
        <v>6</v>
      </c>
      <c r="D82" s="1" t="s">
        <v>43</v>
      </c>
      <c r="E82">
        <f t="shared" si="3"/>
        <v>209.49880437717388</v>
      </c>
      <c r="F82">
        <f t="shared" si="3"/>
        <v>338.23182991960914</v>
      </c>
      <c r="G82">
        <f t="shared" si="3"/>
        <v>723.19602968037577</v>
      </c>
      <c r="H82">
        <f t="shared" si="3"/>
        <v>52.063488684614228</v>
      </c>
      <c r="I82">
        <f t="shared" si="3"/>
        <v>11.780570141711028</v>
      </c>
      <c r="J82">
        <f t="shared" si="3"/>
        <v>46.064946530132261</v>
      </c>
      <c r="K82">
        <f t="shared" si="3"/>
        <v>1.238806501983021E-3</v>
      </c>
      <c r="L82">
        <f t="shared" si="3"/>
        <v>285.08902005855828</v>
      </c>
      <c r="M82">
        <f t="shared" si="3"/>
        <v>241.90987649625697</v>
      </c>
      <c r="N82">
        <f t="shared" si="3"/>
        <v>2.4622551827406101</v>
      </c>
      <c r="O82">
        <f t="shared" si="3"/>
        <v>0.16591605410456783</v>
      </c>
      <c r="P82">
        <f t="shared" si="3"/>
        <v>1189.6204873115712</v>
      </c>
      <c r="Q82">
        <f t="shared" si="3"/>
        <v>288.10597623829051</v>
      </c>
      <c r="R82">
        <f t="shared" si="3"/>
        <v>0.12120652398866674</v>
      </c>
      <c r="S82">
        <f t="shared" si="3"/>
        <v>0</v>
      </c>
      <c r="T82">
        <f t="shared" si="3"/>
        <v>17.061820004280445</v>
      </c>
      <c r="U82">
        <f t="shared" si="3"/>
        <v>1.060469184541077</v>
      </c>
      <c r="V82">
        <f t="shared" si="3"/>
        <v>2.505597126095096</v>
      </c>
      <c r="W82">
        <f t="shared" si="3"/>
        <v>778.56543707285391</v>
      </c>
      <c r="X82">
        <f t="shared" si="3"/>
        <v>342.98192152702165</v>
      </c>
      <c r="Y82">
        <f t="shared" si="3"/>
        <v>3.8802945019628578E-3</v>
      </c>
      <c r="Z82">
        <f t="shared" si="3"/>
        <v>24.334672790540541</v>
      </c>
      <c r="AA82">
        <f t="shared" si="3"/>
        <v>4.5358821835790888</v>
      </c>
      <c r="AB82">
        <f t="shared" si="3"/>
        <v>0.59804150872761108</v>
      </c>
      <c r="AC82">
        <f t="shared" si="3"/>
        <v>1.7950794329651316E-2</v>
      </c>
      <c r="AD82">
        <f t="shared" si="3"/>
        <v>0.2277402610917528</v>
      </c>
      <c r="AE82">
        <f t="shared" si="3"/>
        <v>0.21451745951381485</v>
      </c>
      <c r="AF82">
        <f t="shared" si="3"/>
        <v>3.4042706300507839E-4</v>
      </c>
      <c r="AG82">
        <f t="shared" si="3"/>
        <v>0</v>
      </c>
      <c r="AH82">
        <f t="shared" si="3"/>
        <v>6.7361073170028873E-3</v>
      </c>
      <c r="AI82">
        <f t="shared" si="3"/>
        <v>3.261418106828521E-2</v>
      </c>
      <c r="AJ82">
        <f t="shared" si="3"/>
        <v>0.11528419566651195</v>
      </c>
      <c r="AK82">
        <f t="shared" si="3"/>
        <v>0</v>
      </c>
      <c r="AL82">
        <f t="shared" si="3"/>
        <v>7.6610635936451006E-4</v>
      </c>
      <c r="AM82">
        <f t="shared" si="3"/>
        <v>5.2621510820294315</v>
      </c>
      <c r="AN82">
        <f t="shared" si="3"/>
        <v>0</v>
      </c>
      <c r="AO82">
        <f t="shared" si="3"/>
        <v>0.52738647499717128</v>
      </c>
      <c r="AP82">
        <f t="shared" si="4"/>
        <v>0</v>
      </c>
      <c r="AQ82">
        <f t="shared" si="4"/>
        <v>0</v>
      </c>
      <c r="AR82">
        <f t="shared" si="4"/>
        <v>4.0686662842642719E-4</v>
      </c>
      <c r="AS82">
        <f t="shared" si="4"/>
        <v>3339.7659416551251</v>
      </c>
      <c r="AT82">
        <f t="shared" si="4"/>
        <v>5545.1958142291587</v>
      </c>
      <c r="AU82">
        <f t="shared" si="4"/>
        <v>2360.9353890798002</v>
      </c>
      <c r="AW82">
        <f t="shared" si="2"/>
        <v>7.4435649222291114E-3</v>
      </c>
    </row>
    <row r="83" spans="1:49" x14ac:dyDescent="0.25">
      <c r="A83" s="146"/>
      <c r="B83" s="1" t="s">
        <v>7</v>
      </c>
      <c r="C83" s="1" t="s">
        <v>7</v>
      </c>
      <c r="D83" s="1" t="s">
        <v>44</v>
      </c>
      <c r="E83">
        <f t="shared" si="3"/>
        <v>103.81410617237484</v>
      </c>
      <c r="F83">
        <f t="shared" si="3"/>
        <v>76.774875966068379</v>
      </c>
      <c r="G83">
        <f t="shared" si="3"/>
        <v>241.05985361094139</v>
      </c>
      <c r="H83">
        <f t="shared" si="3"/>
        <v>57.482192149946655</v>
      </c>
      <c r="I83">
        <f t="shared" si="3"/>
        <v>2564.4240286341028</v>
      </c>
      <c r="J83">
        <f t="shared" si="3"/>
        <v>30.798814029053219</v>
      </c>
      <c r="K83">
        <f t="shared" si="3"/>
        <v>7.6195017417405878E-2</v>
      </c>
      <c r="L83">
        <f t="shared" si="3"/>
        <v>29.250067993068669</v>
      </c>
      <c r="M83">
        <f t="shared" si="3"/>
        <v>80.796231399759662</v>
      </c>
      <c r="N83">
        <f t="shared" si="3"/>
        <v>65.187063297492543</v>
      </c>
      <c r="O83">
        <f t="shared" si="3"/>
        <v>321.6285286909918</v>
      </c>
      <c r="P83">
        <f t="shared" si="3"/>
        <v>732.10561487403811</v>
      </c>
      <c r="Q83">
        <f t="shared" si="3"/>
        <v>16571.180420746259</v>
      </c>
      <c r="R83">
        <f t="shared" si="3"/>
        <v>1.7229176968081003E-2</v>
      </c>
      <c r="S83">
        <f t="shared" si="3"/>
        <v>0</v>
      </c>
      <c r="T83">
        <f t="shared" si="3"/>
        <v>58.630444434356633</v>
      </c>
      <c r="U83">
        <f t="shared" si="3"/>
        <v>8.0472035865492302</v>
      </c>
      <c r="V83">
        <f t="shared" si="3"/>
        <v>1.3480079059768432E-2</v>
      </c>
      <c r="W83">
        <f t="shared" si="3"/>
        <v>402.51198113446651</v>
      </c>
      <c r="X83">
        <f t="shared" si="3"/>
        <v>469.58417364118338</v>
      </c>
      <c r="Y83">
        <f t="shared" si="3"/>
        <v>2.4112925726219252E-2</v>
      </c>
      <c r="Z83">
        <f t="shared" si="3"/>
        <v>13.322264546586286</v>
      </c>
      <c r="AA83">
        <f t="shared" si="3"/>
        <v>0.45651341855782368</v>
      </c>
      <c r="AB83">
        <f t="shared" si="3"/>
        <v>53.051223134530233</v>
      </c>
      <c r="AC83">
        <f t="shared" si="3"/>
        <v>1.696525166731936E-2</v>
      </c>
      <c r="AD83">
        <f t="shared" si="3"/>
        <v>0.14018699719169933</v>
      </c>
      <c r="AE83">
        <f t="shared" si="3"/>
        <v>1.158709044230003</v>
      </c>
      <c r="AF83">
        <f t="shared" si="3"/>
        <v>0.24575700017364502</v>
      </c>
      <c r="AG83">
        <f t="shared" si="3"/>
        <v>6.5256446467210636E-4</v>
      </c>
      <c r="AH83">
        <f t="shared" si="3"/>
        <v>13.092644547580109</v>
      </c>
      <c r="AI83">
        <f t="shared" si="3"/>
        <v>4.0506501096888671E-2</v>
      </c>
      <c r="AJ83">
        <f t="shared" si="3"/>
        <v>586.95671103627114</v>
      </c>
      <c r="AK83">
        <f t="shared" si="3"/>
        <v>0</v>
      </c>
      <c r="AL83">
        <f t="shared" si="3"/>
        <v>3.7739942215510593</v>
      </c>
      <c r="AM83">
        <f t="shared" si="3"/>
        <v>135.38915534993885</v>
      </c>
      <c r="AN83">
        <f t="shared" si="3"/>
        <v>0</v>
      </c>
      <c r="AO83">
        <f t="shared" si="3"/>
        <v>1.7021122874907324</v>
      </c>
      <c r="AP83">
        <f t="shared" si="4"/>
        <v>3855.6870459373781</v>
      </c>
      <c r="AQ83">
        <f t="shared" si="4"/>
        <v>0</v>
      </c>
      <c r="AR83">
        <f t="shared" si="4"/>
        <v>0.4550543284598989</v>
      </c>
      <c r="AS83">
        <f t="shared" si="4"/>
        <v>3286.4062093040811</v>
      </c>
      <c r="AT83">
        <f t="shared" si="4"/>
        <v>24479.232920874179</v>
      </c>
      <c r="AU83">
        <f t="shared" si="4"/>
        <v>5286.0694021568979</v>
      </c>
      <c r="AW83">
        <f t="shared" si="2"/>
        <v>7.6569414722879668E-4</v>
      </c>
    </row>
    <row r="84" spans="1:49" x14ac:dyDescent="0.25">
      <c r="A84" s="146"/>
      <c r="B84" s="1" t="s">
        <v>8</v>
      </c>
      <c r="C84" s="1" t="s">
        <v>8</v>
      </c>
      <c r="D84" s="1" t="s">
        <v>45</v>
      </c>
      <c r="E84">
        <f t="shared" si="3"/>
        <v>421.42413009554298</v>
      </c>
      <c r="F84">
        <f t="shared" si="3"/>
        <v>1199.1811694132546</v>
      </c>
      <c r="G84">
        <f t="shared" si="3"/>
        <v>203.14542906556611</v>
      </c>
      <c r="H84">
        <f t="shared" si="3"/>
        <v>57.989788578388456</v>
      </c>
      <c r="I84">
        <f t="shared" si="3"/>
        <v>135.97986523725297</v>
      </c>
      <c r="J84">
        <f t="shared" si="3"/>
        <v>7503.3267145873979</v>
      </c>
      <c r="K84">
        <f t="shared" si="3"/>
        <v>1.3733227895970606</v>
      </c>
      <c r="L84">
        <f t="shared" si="3"/>
        <v>260.90395984385339</v>
      </c>
      <c r="M84">
        <f t="shared" si="3"/>
        <v>1723.5506046518678</v>
      </c>
      <c r="N84">
        <f t="shared" si="3"/>
        <v>18.029933533798506</v>
      </c>
      <c r="O84">
        <f t="shared" si="3"/>
        <v>17.14879467000857</v>
      </c>
      <c r="P84">
        <f t="shared" si="3"/>
        <v>1490.3176083197566</v>
      </c>
      <c r="Q84">
        <f t="shared" si="3"/>
        <v>672.96264926681101</v>
      </c>
      <c r="R84">
        <f t="shared" si="3"/>
        <v>3.189106127876554</v>
      </c>
      <c r="S84">
        <f t="shared" si="3"/>
        <v>0</v>
      </c>
      <c r="T84">
        <f t="shared" si="3"/>
        <v>49.506627810324488</v>
      </c>
      <c r="U84">
        <f t="shared" si="3"/>
        <v>22.36048049299173</v>
      </c>
      <c r="V84">
        <f t="shared" si="3"/>
        <v>20.847454674778909</v>
      </c>
      <c r="W84">
        <f t="shared" si="3"/>
        <v>14660.718923356828</v>
      </c>
      <c r="X84">
        <f t="shared" si="3"/>
        <v>4028.1640573084605</v>
      </c>
      <c r="Y84">
        <f t="shared" si="3"/>
        <v>2.1043490268060069E-2</v>
      </c>
      <c r="Z84">
        <f t="shared" si="3"/>
        <v>133.39110488423995</v>
      </c>
      <c r="AA84">
        <f t="shared" si="3"/>
        <v>3.9264677218990967</v>
      </c>
      <c r="AB84">
        <f t="shared" si="3"/>
        <v>40.925181903010497</v>
      </c>
      <c r="AC84">
        <f t="shared" si="3"/>
        <v>2.3887627210037683E-2</v>
      </c>
      <c r="AD84">
        <f t="shared" si="3"/>
        <v>0.17824867705879688</v>
      </c>
      <c r="AE84">
        <f t="shared" si="3"/>
        <v>0.74824934010349287</v>
      </c>
      <c r="AF84">
        <f t="shared" si="3"/>
        <v>0.10596225506856893</v>
      </c>
      <c r="AG84">
        <f t="shared" si="3"/>
        <v>1.5092244027574073E-4</v>
      </c>
      <c r="AH84">
        <f t="shared" si="3"/>
        <v>3.5758294341825287</v>
      </c>
      <c r="AI84">
        <f t="shared" si="3"/>
        <v>5.1844338768861478E-2</v>
      </c>
      <c r="AJ84">
        <f t="shared" si="3"/>
        <v>12.672700814766296</v>
      </c>
      <c r="AK84">
        <f t="shared" si="3"/>
        <v>0</v>
      </c>
      <c r="AL84">
        <f t="shared" si="3"/>
        <v>8.2209570905514298E-2</v>
      </c>
      <c r="AM84">
        <f t="shared" si="3"/>
        <v>72.842303001562385</v>
      </c>
      <c r="AN84">
        <f t="shared" si="3"/>
        <v>0</v>
      </c>
      <c r="AO84">
        <f t="shared" si="3"/>
        <v>2.0054854427493076</v>
      </c>
      <c r="AP84">
        <f t="shared" si="4"/>
        <v>10490.59739725836</v>
      </c>
      <c r="AQ84">
        <f t="shared" si="4"/>
        <v>0</v>
      </c>
      <c r="AR84">
        <f t="shared" si="4"/>
        <v>17157.049317000001</v>
      </c>
      <c r="AS84">
        <f t="shared" si="4"/>
        <v>10768.347929335871</v>
      </c>
      <c r="AT84">
        <f t="shared" si="4"/>
        <v>59072.290848336277</v>
      </c>
      <c r="AU84">
        <f t="shared" si="4"/>
        <v>12104.375084506541</v>
      </c>
      <c r="AW84">
        <f t="shared" si="2"/>
        <v>6.8479294546222287E-3</v>
      </c>
    </row>
    <row r="85" spans="1:49" x14ac:dyDescent="0.25">
      <c r="A85" s="146"/>
      <c r="B85" s="63" t="s">
        <v>9</v>
      </c>
      <c r="C85" s="63" t="s">
        <v>9</v>
      </c>
      <c r="D85" s="63" t="s">
        <v>46</v>
      </c>
      <c r="E85">
        <f t="shared" ref="E85:AO91" si="5">E11+E48</f>
        <v>410.12119801959204</v>
      </c>
      <c r="F85">
        <f t="shared" si="5"/>
        <v>78.035799256868771</v>
      </c>
      <c r="G85">
        <f t="shared" si="5"/>
        <v>0</v>
      </c>
      <c r="H85">
        <f t="shared" si="5"/>
        <v>0.13801313819372246</v>
      </c>
      <c r="I85">
        <f t="shared" si="5"/>
        <v>0.49272507493413376</v>
      </c>
      <c r="J85">
        <f t="shared" si="5"/>
        <v>0.40047458749289899</v>
      </c>
      <c r="K85">
        <f t="shared" si="5"/>
        <v>0</v>
      </c>
      <c r="L85">
        <f t="shared" si="5"/>
        <v>3.5183373543951673</v>
      </c>
      <c r="M85">
        <f t="shared" si="5"/>
        <v>46.85562672125284</v>
      </c>
      <c r="N85">
        <f t="shared" si="5"/>
        <v>0</v>
      </c>
      <c r="O85">
        <f t="shared" si="5"/>
        <v>1.2451252454161854</v>
      </c>
      <c r="P85">
        <f t="shared" si="5"/>
        <v>2.4235303354730675</v>
      </c>
      <c r="Q85">
        <f t="shared" si="5"/>
        <v>10.549059439967923</v>
      </c>
      <c r="R85">
        <f t="shared" si="5"/>
        <v>1.6568837216900654E-4</v>
      </c>
      <c r="S85">
        <f t="shared" si="5"/>
        <v>0</v>
      </c>
      <c r="T85">
        <f t="shared" si="5"/>
        <v>0.21894941553986708</v>
      </c>
      <c r="U85">
        <f t="shared" si="5"/>
        <v>0</v>
      </c>
      <c r="V85">
        <f t="shared" si="5"/>
        <v>0</v>
      </c>
      <c r="W85">
        <f t="shared" si="5"/>
        <v>15.18684026547367</v>
      </c>
      <c r="X85">
        <f t="shared" si="5"/>
        <v>6.9824445500346393</v>
      </c>
      <c r="Y85">
        <f t="shared" si="5"/>
        <v>4.8440432320099036E-3</v>
      </c>
      <c r="Z85">
        <f t="shared" si="5"/>
        <v>8.7897963026535686E-2</v>
      </c>
      <c r="AA85">
        <f t="shared" si="5"/>
        <v>5.4991545539854587E-2</v>
      </c>
      <c r="AB85">
        <f t="shared" si="5"/>
        <v>13.608477864677962</v>
      </c>
      <c r="AC85">
        <f t="shared" si="5"/>
        <v>2.5108771534180618E-2</v>
      </c>
      <c r="AD85">
        <f t="shared" si="5"/>
        <v>0.1538679876935293</v>
      </c>
      <c r="AE85">
        <f t="shared" si="5"/>
        <v>1.2243089649964936</v>
      </c>
      <c r="AF85">
        <f t="shared" si="5"/>
        <v>0.25809605320434958</v>
      </c>
      <c r="AG85">
        <f t="shared" si="5"/>
        <v>0</v>
      </c>
      <c r="AH85">
        <f t="shared" si="5"/>
        <v>4.3479151448700097</v>
      </c>
      <c r="AI85">
        <f t="shared" si="5"/>
        <v>6.3121385228863416E-2</v>
      </c>
      <c r="AJ85">
        <f t="shared" si="5"/>
        <v>3.6756424806273496E-5</v>
      </c>
      <c r="AK85">
        <f t="shared" si="5"/>
        <v>0</v>
      </c>
      <c r="AL85">
        <f t="shared" si="5"/>
        <v>0</v>
      </c>
      <c r="AM85">
        <f t="shared" si="5"/>
        <v>4.8638945009808546E-2</v>
      </c>
      <c r="AN85">
        <f t="shared" si="5"/>
        <v>0</v>
      </c>
      <c r="AO85">
        <f t="shared" si="5"/>
        <v>0.56040193142663219</v>
      </c>
      <c r="AP85">
        <f t="shared" si="4"/>
        <v>21.784715443568782</v>
      </c>
      <c r="AQ85">
        <f t="shared" si="4"/>
        <v>43.823322436352008</v>
      </c>
      <c r="AR85">
        <f t="shared" si="4"/>
        <v>0</v>
      </c>
      <c r="AS85">
        <f t="shared" si="4"/>
        <v>249.73539219838321</v>
      </c>
      <c r="AT85">
        <f t="shared" si="4"/>
        <v>453.33547252103477</v>
      </c>
      <c r="AU85">
        <f t="shared" si="4"/>
        <v>458.61395400714139</v>
      </c>
      <c r="AW85" s="64">
        <f>K129</f>
        <v>2.8896329719527738E-2</v>
      </c>
    </row>
    <row r="86" spans="1:49" x14ac:dyDescent="0.25">
      <c r="A86" s="146"/>
      <c r="B86" s="63" t="s">
        <v>10</v>
      </c>
      <c r="C86" s="63" t="s">
        <v>10</v>
      </c>
      <c r="D86" s="63" t="s">
        <v>47</v>
      </c>
      <c r="E86">
        <f t="shared" si="5"/>
        <v>1511.6144297177939</v>
      </c>
      <c r="F86">
        <f t="shared" si="5"/>
        <v>883.60846975021434</v>
      </c>
      <c r="G86">
        <f t="shared" si="5"/>
        <v>320.86086447688513</v>
      </c>
      <c r="H86">
        <f t="shared" si="5"/>
        <v>115.75999355990098</v>
      </c>
      <c r="I86">
        <f t="shared" si="5"/>
        <v>93.704878238055898</v>
      </c>
      <c r="J86">
        <f t="shared" si="5"/>
        <v>434.28942630545453</v>
      </c>
      <c r="K86">
        <f t="shared" si="5"/>
        <v>7.3797657627219602</v>
      </c>
      <c r="L86">
        <f t="shared" si="5"/>
        <v>1292.1952697854595</v>
      </c>
      <c r="M86">
        <f t="shared" si="5"/>
        <v>6006.4373435121825</v>
      </c>
      <c r="N86">
        <f t="shared" si="5"/>
        <v>68.01132544705888</v>
      </c>
      <c r="O86">
        <f t="shared" si="5"/>
        <v>205.17865470579747</v>
      </c>
      <c r="P86">
        <f t="shared" si="5"/>
        <v>1937.2525368245629</v>
      </c>
      <c r="Q86">
        <f t="shared" si="5"/>
        <v>1407.1937230148919</v>
      </c>
      <c r="R86">
        <f t="shared" si="5"/>
        <v>8.4935332667471233</v>
      </c>
      <c r="S86">
        <f t="shared" si="5"/>
        <v>0</v>
      </c>
      <c r="T86">
        <f t="shared" si="5"/>
        <v>4.7688708870802987</v>
      </c>
      <c r="U86">
        <f t="shared" si="5"/>
        <v>6.0933208553571294</v>
      </c>
      <c r="V86">
        <f t="shared" si="5"/>
        <v>13.340718190028038</v>
      </c>
      <c r="W86">
        <f t="shared" si="5"/>
        <v>1738.3471564155557</v>
      </c>
      <c r="X86">
        <f t="shared" si="5"/>
        <v>3454.768231823889</v>
      </c>
      <c r="Y86">
        <f t="shared" si="5"/>
        <v>2.3493357269735977</v>
      </c>
      <c r="Z86">
        <f t="shared" si="5"/>
        <v>50.398653116849282</v>
      </c>
      <c r="AA86">
        <f t="shared" si="5"/>
        <v>20.197204360051014</v>
      </c>
      <c r="AB86">
        <f t="shared" si="5"/>
        <v>306.39773622633453</v>
      </c>
      <c r="AC86">
        <f t="shared" si="5"/>
        <v>3.6784125111685233</v>
      </c>
      <c r="AD86">
        <f t="shared" si="5"/>
        <v>7.8305906861474792</v>
      </c>
      <c r="AE86">
        <f t="shared" si="5"/>
        <v>5.9782557835367136</v>
      </c>
      <c r="AF86">
        <f t="shared" si="5"/>
        <v>1.916233620089175</v>
      </c>
      <c r="AG86">
        <f t="shared" si="5"/>
        <v>4.9469885005469314E-3</v>
      </c>
      <c r="AH86">
        <f t="shared" si="5"/>
        <v>58.002339144620152</v>
      </c>
      <c r="AI86">
        <f t="shared" si="5"/>
        <v>4.423658370120676</v>
      </c>
      <c r="AJ86">
        <f t="shared" si="5"/>
        <v>3279.0552288959839</v>
      </c>
      <c r="AK86">
        <f t="shared" si="5"/>
        <v>0</v>
      </c>
      <c r="AL86">
        <f t="shared" si="5"/>
        <v>21.083491225900307</v>
      </c>
      <c r="AM86">
        <f t="shared" si="5"/>
        <v>101.35507800284344</v>
      </c>
      <c r="AN86">
        <f t="shared" si="5"/>
        <v>0</v>
      </c>
      <c r="AO86">
        <f t="shared" si="5"/>
        <v>48.84326584600521</v>
      </c>
      <c r="AP86">
        <f t="shared" si="4"/>
        <v>10019.705760942004</v>
      </c>
      <c r="AQ86">
        <f t="shared" si="4"/>
        <v>3075.1047788207106</v>
      </c>
      <c r="AR86">
        <f t="shared" si="4"/>
        <v>0</v>
      </c>
      <c r="AS86">
        <f t="shared" si="4"/>
        <v>24571.907861048461</v>
      </c>
      <c r="AT86">
        <f t="shared" si="4"/>
        <v>38797.279728343739</v>
      </c>
      <c r="AU86">
        <f t="shared" si="4"/>
        <v>22290.251615512188</v>
      </c>
      <c r="AW86" s="64">
        <f>AW85</f>
        <v>2.8896329719527738E-2</v>
      </c>
    </row>
    <row r="87" spans="1:49" x14ac:dyDescent="0.25">
      <c r="A87" s="146"/>
      <c r="B87" s="1" t="s">
        <v>11</v>
      </c>
      <c r="C87" s="1" t="s">
        <v>11</v>
      </c>
      <c r="D87" s="1" t="s">
        <v>48</v>
      </c>
      <c r="E87">
        <f t="shared" si="5"/>
        <v>356.21275972694048</v>
      </c>
      <c r="F87">
        <f t="shared" si="5"/>
        <v>1716.2932761115633</v>
      </c>
      <c r="G87">
        <f t="shared" si="5"/>
        <v>14619.324023433837</v>
      </c>
      <c r="H87">
        <f t="shared" si="5"/>
        <v>115.52320675569153</v>
      </c>
      <c r="I87">
        <f t="shared" si="5"/>
        <v>106.21621963414567</v>
      </c>
      <c r="J87">
        <f t="shared" si="5"/>
        <v>886.45293635990322</v>
      </c>
      <c r="K87">
        <f t="shared" si="5"/>
        <v>0.92855299011648695</v>
      </c>
      <c r="L87">
        <f t="shared" si="5"/>
        <v>1210.7410945127756</v>
      </c>
      <c r="M87">
        <f t="shared" si="5"/>
        <v>12471.422379001015</v>
      </c>
      <c r="N87">
        <f t="shared" si="5"/>
        <v>147.61625164161904</v>
      </c>
      <c r="O87">
        <f t="shared" si="5"/>
        <v>48.488286148116799</v>
      </c>
      <c r="P87">
        <f t="shared" si="5"/>
        <v>8003.7472755229464</v>
      </c>
      <c r="Q87">
        <f t="shared" si="5"/>
        <v>6861.2138561382872</v>
      </c>
      <c r="R87">
        <f t="shared" si="5"/>
        <v>31.644423840332511</v>
      </c>
      <c r="S87">
        <f t="shared" si="5"/>
        <v>0</v>
      </c>
      <c r="T87">
        <f t="shared" si="5"/>
        <v>423.79869271983239</v>
      </c>
      <c r="U87">
        <f t="shared" si="5"/>
        <v>31.266319686099461</v>
      </c>
      <c r="V87">
        <f t="shared" si="5"/>
        <v>52.6962133216648</v>
      </c>
      <c r="W87">
        <f t="shared" si="5"/>
        <v>2720.7550021254638</v>
      </c>
      <c r="X87">
        <f t="shared" si="5"/>
        <v>419.5545433340634</v>
      </c>
      <c r="Y87">
        <f t="shared" si="5"/>
        <v>7.4936937079722821E-2</v>
      </c>
      <c r="Z87">
        <f t="shared" si="5"/>
        <v>145.24146675423776</v>
      </c>
      <c r="AA87">
        <f t="shared" si="5"/>
        <v>26.278553303077828</v>
      </c>
      <c r="AB87">
        <f t="shared" si="5"/>
        <v>66.033162351413992</v>
      </c>
      <c r="AC87">
        <f t="shared" si="5"/>
        <v>2.505618269243425</v>
      </c>
      <c r="AD87">
        <f t="shared" si="5"/>
        <v>19.714121573123464</v>
      </c>
      <c r="AE87">
        <f t="shared" si="5"/>
        <v>24.815107304672665</v>
      </c>
      <c r="AF87">
        <f t="shared" si="5"/>
        <v>1.6703525634594475E-2</v>
      </c>
      <c r="AG87">
        <f t="shared" si="5"/>
        <v>0</v>
      </c>
      <c r="AH87">
        <f t="shared" si="5"/>
        <v>0.85346593693635642</v>
      </c>
      <c r="AI87">
        <f t="shared" si="5"/>
        <v>4.602343392152604</v>
      </c>
      <c r="AJ87">
        <f t="shared" si="5"/>
        <v>966.33315193609496</v>
      </c>
      <c r="AK87">
        <f t="shared" si="5"/>
        <v>0</v>
      </c>
      <c r="AL87">
        <f t="shared" si="5"/>
        <v>6.2132540732391792</v>
      </c>
      <c r="AM87">
        <f t="shared" si="5"/>
        <v>70.705964228950165</v>
      </c>
      <c r="AN87">
        <f t="shared" si="5"/>
        <v>0</v>
      </c>
      <c r="AO87">
        <f t="shared" si="5"/>
        <v>89.347414087752725</v>
      </c>
      <c r="AP87">
        <f t="shared" si="4"/>
        <v>6399.9607684824741</v>
      </c>
      <c r="AQ87">
        <f t="shared" si="4"/>
        <v>43061.461144375207</v>
      </c>
      <c r="AR87">
        <f t="shared" si="4"/>
        <v>0</v>
      </c>
      <c r="AS87">
        <f t="shared" si="4"/>
        <v>24384.256399467231</v>
      </c>
      <c r="AT87">
        <f t="shared" si="4"/>
        <v>99992.04113920356</v>
      </c>
      <c r="AU87">
        <f t="shared" si="4"/>
        <v>25500.267749799372</v>
      </c>
      <c r="AW87">
        <f t="shared" ref="AW87:AW115" si="6">(K87+L87)/$AQ$119</f>
        <v>3.163609209724421E-2</v>
      </c>
    </row>
    <row r="88" spans="1:49" x14ac:dyDescent="0.25">
      <c r="A88" s="146"/>
      <c r="B88" s="1" t="s">
        <v>12</v>
      </c>
      <c r="C88" s="1">
        <v>10</v>
      </c>
      <c r="D88" s="1" t="s">
        <v>49</v>
      </c>
      <c r="E88">
        <f t="shared" si="5"/>
        <v>68.108429507733703</v>
      </c>
      <c r="F88">
        <f t="shared" si="5"/>
        <v>8.3015963126908456</v>
      </c>
      <c r="G88">
        <f t="shared" si="5"/>
        <v>2061.5583809707896</v>
      </c>
      <c r="H88">
        <f t="shared" si="5"/>
        <v>0</v>
      </c>
      <c r="I88">
        <f t="shared" si="5"/>
        <v>327.48666161136885</v>
      </c>
      <c r="J88">
        <f t="shared" si="5"/>
        <v>20.366919644181642</v>
      </c>
      <c r="K88">
        <f t="shared" si="5"/>
        <v>7.0349216115331319E-5</v>
      </c>
      <c r="L88">
        <f t="shared" si="5"/>
        <v>28.45489204752143</v>
      </c>
      <c r="M88">
        <f t="shared" si="5"/>
        <v>238.59281287945601</v>
      </c>
      <c r="N88">
        <f t="shared" si="5"/>
        <v>1719.2882172770969</v>
      </c>
      <c r="O88">
        <f t="shared" si="5"/>
        <v>0.88493624988905073</v>
      </c>
      <c r="P88">
        <f t="shared" si="5"/>
        <v>10113.641131303946</v>
      </c>
      <c r="Q88">
        <f t="shared" si="5"/>
        <v>3021.064656786577</v>
      </c>
      <c r="R88">
        <f t="shared" si="5"/>
        <v>1.645145269506735</v>
      </c>
      <c r="S88">
        <f t="shared" si="5"/>
        <v>0</v>
      </c>
      <c r="T88">
        <f t="shared" si="5"/>
        <v>9.6427749212895236E-3</v>
      </c>
      <c r="U88">
        <f t="shared" si="5"/>
        <v>0.25223505510147831</v>
      </c>
      <c r="V88">
        <f t="shared" si="5"/>
        <v>9.4515842103981507E-2</v>
      </c>
      <c r="W88">
        <f t="shared" si="5"/>
        <v>742.2481136580991</v>
      </c>
      <c r="X88">
        <f t="shared" si="5"/>
        <v>0.3140557968248392</v>
      </c>
      <c r="Y88">
        <f t="shared" si="5"/>
        <v>3.68015354810333E-2</v>
      </c>
      <c r="Z88">
        <f t="shared" si="5"/>
        <v>4.3494535117629436</v>
      </c>
      <c r="AA88">
        <f t="shared" si="5"/>
        <v>0.44478372118004583</v>
      </c>
      <c r="AB88">
        <f t="shared" si="5"/>
        <v>11.754134411396837</v>
      </c>
      <c r="AC88">
        <f t="shared" si="5"/>
        <v>4.0402148741048902E-2</v>
      </c>
      <c r="AD88">
        <f t="shared" si="5"/>
        <v>0.32637815397798708</v>
      </c>
      <c r="AE88">
        <f t="shared" si="5"/>
        <v>0.28818020120046905</v>
      </c>
      <c r="AF88">
        <f t="shared" si="5"/>
        <v>1.402726837331551E-4</v>
      </c>
      <c r="AG88">
        <f t="shared" si="5"/>
        <v>0</v>
      </c>
      <c r="AH88">
        <f t="shared" si="5"/>
        <v>4.5704829580615856E-3</v>
      </c>
      <c r="AI88">
        <f t="shared" si="5"/>
        <v>7.6113803209789041E-2</v>
      </c>
      <c r="AJ88">
        <f t="shared" si="5"/>
        <v>20.467135967102291</v>
      </c>
      <c r="AK88">
        <f t="shared" si="5"/>
        <v>0</v>
      </c>
      <c r="AL88">
        <f t="shared" si="5"/>
        <v>0.13159800174532255</v>
      </c>
      <c r="AM88">
        <f t="shared" si="5"/>
        <v>6.8373035023323203E-2</v>
      </c>
      <c r="AN88">
        <f t="shared" si="5"/>
        <v>0</v>
      </c>
      <c r="AO88">
        <f t="shared" si="5"/>
        <v>1.2476588906066186</v>
      </c>
      <c r="AP88">
        <f t="shared" si="4"/>
        <v>6.964457550511987E-3</v>
      </c>
      <c r="AQ88">
        <f t="shared" si="4"/>
        <v>0</v>
      </c>
      <c r="AR88">
        <f t="shared" si="4"/>
        <v>208.8342954388076</v>
      </c>
      <c r="AS88">
        <f t="shared" si="4"/>
        <v>15697.630655736381</v>
      </c>
      <c r="AT88">
        <f t="shared" si="4"/>
        <v>25157.834259917479</v>
      </c>
      <c r="AU88">
        <f t="shared" si="4"/>
        <v>9140.1857931893592</v>
      </c>
      <c r="AW88">
        <f t="shared" si="6"/>
        <v>7.4294492138350047E-4</v>
      </c>
    </row>
    <row r="89" spans="1:49" x14ac:dyDescent="0.25">
      <c r="A89" s="146"/>
      <c r="B89" s="1" t="s">
        <v>13</v>
      </c>
      <c r="C89" s="1">
        <v>11</v>
      </c>
      <c r="D89" s="1" t="s">
        <v>50</v>
      </c>
      <c r="E89">
        <f t="shared" si="5"/>
        <v>8.0738229672376649E-2</v>
      </c>
      <c r="F89">
        <f t="shared" si="5"/>
        <v>33.499181455638961</v>
      </c>
      <c r="G89">
        <f t="shared" si="5"/>
        <v>1287.1869704998539</v>
      </c>
      <c r="H89">
        <f t="shared" si="5"/>
        <v>33.733531893128088</v>
      </c>
      <c r="I89">
        <f t="shared" si="5"/>
        <v>80.266527512222169</v>
      </c>
      <c r="J89">
        <f t="shared" si="5"/>
        <v>68.10846341894154</v>
      </c>
      <c r="K89">
        <f t="shared" si="5"/>
        <v>0</v>
      </c>
      <c r="L89">
        <f t="shared" si="5"/>
        <v>330.60288047755375</v>
      </c>
      <c r="M89">
        <f t="shared" si="5"/>
        <v>292.63997034304737</v>
      </c>
      <c r="N89">
        <f t="shared" si="5"/>
        <v>216.24078083495766</v>
      </c>
      <c r="O89">
        <f t="shared" si="5"/>
        <v>3196.1171451994742</v>
      </c>
      <c r="P89">
        <f t="shared" si="5"/>
        <v>8158.2315592012765</v>
      </c>
      <c r="Q89">
        <f t="shared" si="5"/>
        <v>2368.5680686691471</v>
      </c>
      <c r="R89">
        <f t="shared" si="5"/>
        <v>5.7217761987572159E-5</v>
      </c>
      <c r="S89">
        <f t="shared" si="5"/>
        <v>0</v>
      </c>
      <c r="T89">
        <f t="shared" si="5"/>
        <v>2.9453930146799273E-4</v>
      </c>
      <c r="U89">
        <f t="shared" si="5"/>
        <v>5.6275238887924361</v>
      </c>
      <c r="V89">
        <f t="shared" si="5"/>
        <v>6.8401124583777229E-2</v>
      </c>
      <c r="W89">
        <f t="shared" si="5"/>
        <v>175.86236166823318</v>
      </c>
      <c r="X89">
        <f t="shared" si="5"/>
        <v>0.20972618007588095</v>
      </c>
      <c r="Y89">
        <f t="shared" si="5"/>
        <v>9.4213995613912308E-3</v>
      </c>
      <c r="Z89">
        <f t="shared" si="5"/>
        <v>28.243188387948575</v>
      </c>
      <c r="AA89">
        <f t="shared" si="5"/>
        <v>5.167730509549691</v>
      </c>
      <c r="AB89">
        <f t="shared" si="5"/>
        <v>37.565682565037775</v>
      </c>
      <c r="AC89">
        <f t="shared" si="5"/>
        <v>6.2845407284607803E-3</v>
      </c>
      <c r="AD89">
        <f t="shared" si="5"/>
        <v>4.803189903358103E-2</v>
      </c>
      <c r="AE89">
        <f t="shared" si="5"/>
        <v>0.1035165598375701</v>
      </c>
      <c r="AF89">
        <f t="shared" si="5"/>
        <v>3.5291262168850986E-2</v>
      </c>
      <c r="AG89">
        <f t="shared" si="5"/>
        <v>3.6076982640404902E-5</v>
      </c>
      <c r="AH89">
        <f t="shared" si="5"/>
        <v>0.80527569874774141</v>
      </c>
      <c r="AI89">
        <f t="shared" si="5"/>
        <v>1.2589151698038842E-2</v>
      </c>
      <c r="AJ89">
        <f t="shared" si="5"/>
        <v>2.1639954957982467E-2</v>
      </c>
      <c r="AK89">
        <f t="shared" si="5"/>
        <v>0</v>
      </c>
      <c r="AL89">
        <f t="shared" si="5"/>
        <v>1.369499729246744E-4</v>
      </c>
      <c r="AM89">
        <f t="shared" si="5"/>
        <v>3.1155046182747878E-2</v>
      </c>
      <c r="AN89">
        <f t="shared" si="5"/>
        <v>0</v>
      </c>
      <c r="AO89">
        <f t="shared" si="5"/>
        <v>0.18798068985624608</v>
      </c>
      <c r="AP89">
        <f t="shared" si="4"/>
        <v>16.756762824692021</v>
      </c>
      <c r="AQ89">
        <f t="shared" si="4"/>
        <v>0</v>
      </c>
      <c r="AR89">
        <f t="shared" si="4"/>
        <v>210.61002313097117</v>
      </c>
      <c r="AS89">
        <f t="shared" si="4"/>
        <v>8231.5129254492895</v>
      </c>
      <c r="AT89">
        <f t="shared" si="4"/>
        <v>14409.54337491715</v>
      </c>
      <c r="AU89">
        <f t="shared" si="4"/>
        <v>10368.61847953373</v>
      </c>
      <c r="AW89">
        <f t="shared" si="6"/>
        <v>8.6318768452744842E-3</v>
      </c>
    </row>
    <row r="90" spans="1:49" x14ac:dyDescent="0.25">
      <c r="A90" s="146"/>
      <c r="B90" s="1" t="s">
        <v>14</v>
      </c>
      <c r="C90" s="1">
        <v>12</v>
      </c>
      <c r="D90" s="1" t="s">
        <v>51</v>
      </c>
      <c r="E90">
        <f t="shared" si="5"/>
        <v>4569.2252234114858</v>
      </c>
      <c r="F90">
        <f t="shared" si="5"/>
        <v>3992.4115223491203</v>
      </c>
      <c r="G90">
        <f t="shared" si="5"/>
        <v>31782.941918886951</v>
      </c>
      <c r="H90">
        <f t="shared" si="5"/>
        <v>515.99023256395412</v>
      </c>
      <c r="I90">
        <f t="shared" si="5"/>
        <v>2206.8529994330238</v>
      </c>
      <c r="J90">
        <f t="shared" si="5"/>
        <v>3624.9000080223941</v>
      </c>
      <c r="K90">
        <f t="shared" si="5"/>
        <v>11.878255634000947</v>
      </c>
      <c r="L90">
        <f t="shared" si="5"/>
        <v>4302.8541415566306</v>
      </c>
      <c r="M90">
        <f t="shared" si="5"/>
        <v>2738.090698217075</v>
      </c>
      <c r="N90">
        <f t="shared" si="5"/>
        <v>2458.8678878643632</v>
      </c>
      <c r="O90">
        <f t="shared" si="5"/>
        <v>731.0152144081286</v>
      </c>
      <c r="P90">
        <f t="shared" si="5"/>
        <v>99328.010732208961</v>
      </c>
      <c r="Q90">
        <f t="shared" si="5"/>
        <v>48797.545396144444</v>
      </c>
      <c r="R90">
        <f t="shared" si="5"/>
        <v>229.46137905571419</v>
      </c>
      <c r="S90">
        <f t="shared" si="5"/>
        <v>0</v>
      </c>
      <c r="T90">
        <f t="shared" si="5"/>
        <v>289.66532706913438</v>
      </c>
      <c r="U90">
        <f t="shared" si="5"/>
        <v>116.23501331380352</v>
      </c>
      <c r="V90">
        <f t="shared" si="5"/>
        <v>1312.4695227899801</v>
      </c>
      <c r="W90">
        <f t="shared" si="5"/>
        <v>21138.772763605361</v>
      </c>
      <c r="X90">
        <f t="shared" si="5"/>
        <v>15276.775158843742</v>
      </c>
      <c r="Y90">
        <f t="shared" si="5"/>
        <v>0.36800777957962172</v>
      </c>
      <c r="Z90">
        <f t="shared" si="5"/>
        <v>337.66095527599248</v>
      </c>
      <c r="AA90">
        <f t="shared" si="5"/>
        <v>67.212331361516561</v>
      </c>
      <c r="AB90">
        <f t="shared" si="5"/>
        <v>370.584996779525</v>
      </c>
      <c r="AC90">
        <f t="shared" si="5"/>
        <v>2.1132831394672738</v>
      </c>
      <c r="AD90">
        <f t="shared" si="5"/>
        <v>17.739985372484856</v>
      </c>
      <c r="AE90">
        <f t="shared" si="5"/>
        <v>19.525314523698945</v>
      </c>
      <c r="AF90">
        <f t="shared" si="5"/>
        <v>0.4595741937583504</v>
      </c>
      <c r="AG90">
        <f t="shared" si="5"/>
        <v>1.1938704049320726E-3</v>
      </c>
      <c r="AH90">
        <f t="shared" si="5"/>
        <v>24.042804586294931</v>
      </c>
      <c r="AI90">
        <f t="shared" si="5"/>
        <v>4.0616079699318632</v>
      </c>
      <c r="AJ90">
        <f t="shared" si="5"/>
        <v>774.30325225372519</v>
      </c>
      <c r="AK90">
        <f t="shared" si="5"/>
        <v>0</v>
      </c>
      <c r="AL90">
        <f t="shared" si="5"/>
        <v>4.9812794313353255</v>
      </c>
      <c r="AM90">
        <f t="shared" si="5"/>
        <v>425.6197324499401</v>
      </c>
      <c r="AN90">
        <f t="shared" si="5"/>
        <v>0</v>
      </c>
      <c r="AO90">
        <f t="shared" si="5"/>
        <v>67.957631300262562</v>
      </c>
      <c r="AP90">
        <f t="shared" si="4"/>
        <v>71762.168419375637</v>
      </c>
      <c r="AQ90">
        <f t="shared" si="4"/>
        <v>3033.148594969739</v>
      </c>
      <c r="AR90">
        <f t="shared" si="4"/>
        <v>74903.769377083139</v>
      </c>
      <c r="AS90">
        <f t="shared" si="4"/>
        <v>216988.52112075489</v>
      </c>
      <c r="AT90">
        <f t="shared" si="4"/>
        <v>403599.68736117327</v>
      </c>
      <c r="AU90">
        <f t="shared" si="4"/>
        <v>208628.51549667629</v>
      </c>
      <c r="AW90">
        <f t="shared" si="6"/>
        <v>0.11265551775915085</v>
      </c>
    </row>
    <row r="91" spans="1:49" x14ac:dyDescent="0.25">
      <c r="A91" s="146"/>
      <c r="B91" s="1" t="s">
        <v>15</v>
      </c>
      <c r="C91" s="1">
        <v>13</v>
      </c>
      <c r="D91" s="1" t="s">
        <v>52</v>
      </c>
      <c r="E91">
        <f t="shared" si="5"/>
        <v>333.35215255715775</v>
      </c>
      <c r="F91">
        <f t="shared" si="5"/>
        <v>292.03972067178938</v>
      </c>
      <c r="G91">
        <f t="shared" si="5"/>
        <v>446.94612242605581</v>
      </c>
      <c r="H91">
        <f t="shared" ref="H91:AO91" si="7">H17+H54</f>
        <v>10.718779152605652</v>
      </c>
      <c r="I91">
        <f t="shared" si="7"/>
        <v>105.86581154808813</v>
      </c>
      <c r="J91">
        <f t="shared" si="7"/>
        <v>157.34293092433606</v>
      </c>
      <c r="K91">
        <f t="shared" si="7"/>
        <v>3.1826498068040689</v>
      </c>
      <c r="L91">
        <f t="shared" si="7"/>
        <v>240.69874121026152</v>
      </c>
      <c r="M91">
        <f t="shared" si="7"/>
        <v>243.65555384307555</v>
      </c>
      <c r="N91">
        <f t="shared" si="7"/>
        <v>155.75855783168129</v>
      </c>
      <c r="O91">
        <f t="shared" si="7"/>
        <v>47.107633091458155</v>
      </c>
      <c r="P91">
        <f t="shared" si="7"/>
        <v>3092.9661516254241</v>
      </c>
      <c r="Q91">
        <f t="shared" si="7"/>
        <v>37108.566350852554</v>
      </c>
      <c r="R91">
        <f t="shared" si="7"/>
        <v>24.623116985649752</v>
      </c>
      <c r="S91">
        <f t="shared" si="7"/>
        <v>0</v>
      </c>
      <c r="T91">
        <f t="shared" si="7"/>
        <v>50.011559513125761</v>
      </c>
      <c r="U91">
        <f t="shared" si="7"/>
        <v>64.874132896903291</v>
      </c>
      <c r="V91">
        <f t="shared" si="7"/>
        <v>67.267811474088475</v>
      </c>
      <c r="W91">
        <f t="shared" si="7"/>
        <v>12082.48119192334</v>
      </c>
      <c r="X91">
        <f t="shared" si="7"/>
        <v>5575.9487300865194</v>
      </c>
      <c r="Y91">
        <f t="shared" si="7"/>
        <v>0.91822993248068607</v>
      </c>
      <c r="Z91">
        <f t="shared" si="7"/>
        <v>195.24562098257772</v>
      </c>
      <c r="AA91">
        <f t="shared" si="7"/>
        <v>3.7349637591600313</v>
      </c>
      <c r="AB91">
        <f t="shared" si="7"/>
        <v>775.93782414845873</v>
      </c>
      <c r="AC91">
        <f t="shared" si="7"/>
        <v>1.5027669412951941</v>
      </c>
      <c r="AD91">
        <f t="shared" si="7"/>
        <v>7.9948249439918015</v>
      </c>
      <c r="AE91">
        <f t="shared" si="7"/>
        <v>28.153918722774598</v>
      </c>
      <c r="AF91">
        <f t="shared" si="7"/>
        <v>5.0306953367946639</v>
      </c>
      <c r="AG91">
        <f t="shared" si="7"/>
        <v>7.1241823313453551E-2</v>
      </c>
      <c r="AH91">
        <f t="shared" si="7"/>
        <v>78.983023220095774</v>
      </c>
      <c r="AI91">
        <f t="shared" si="7"/>
        <v>2.0547272902748821</v>
      </c>
      <c r="AJ91">
        <f t="shared" si="7"/>
        <v>39.17121817929322</v>
      </c>
      <c r="AK91">
        <f t="shared" si="7"/>
        <v>0</v>
      </c>
      <c r="AL91">
        <f t="shared" si="7"/>
        <v>0.14772455992571321</v>
      </c>
      <c r="AM91">
        <f t="shared" si="7"/>
        <v>265.23309106640397</v>
      </c>
      <c r="AN91">
        <f t="shared" si="7"/>
        <v>0</v>
      </c>
      <c r="AO91">
        <f t="shared" si="7"/>
        <v>26.515421698508661</v>
      </c>
      <c r="AP91">
        <f t="shared" si="4"/>
        <v>9095.3069962999998</v>
      </c>
      <c r="AQ91">
        <f t="shared" si="4"/>
        <v>0</v>
      </c>
      <c r="AR91">
        <f t="shared" si="4"/>
        <v>240999.38043156234</v>
      </c>
      <c r="AS91">
        <f t="shared" si="4"/>
        <v>6194.5524148583081</v>
      </c>
      <c r="AT91">
        <f t="shared" si="4"/>
        <v>312688.36920742702</v>
      </c>
      <c r="AU91">
        <f t="shared" si="4"/>
        <v>5134.9736263199111</v>
      </c>
      <c r="AW91">
        <f t="shared" si="6"/>
        <v>6.367621870301491E-3</v>
      </c>
    </row>
    <row r="92" spans="1:49" x14ac:dyDescent="0.25">
      <c r="A92" s="146"/>
      <c r="B92" s="1" t="s">
        <v>16</v>
      </c>
      <c r="C92" s="1">
        <v>14</v>
      </c>
      <c r="D92" s="1" t="s">
        <v>53</v>
      </c>
      <c r="E92">
        <f t="shared" ref="E92:AO98" si="8">E18+E55</f>
        <v>513.33138555676328</v>
      </c>
      <c r="F92">
        <f t="shared" si="8"/>
        <v>869.36336228072298</v>
      </c>
      <c r="G92">
        <f t="shared" si="8"/>
        <v>252.65364788577804</v>
      </c>
      <c r="H92">
        <f t="shared" si="8"/>
        <v>30.791483859245197</v>
      </c>
      <c r="I92">
        <f t="shared" si="8"/>
        <v>112.60167747254275</v>
      </c>
      <c r="J92">
        <f t="shared" si="8"/>
        <v>168.40092741106719</v>
      </c>
      <c r="K92">
        <f t="shared" si="8"/>
        <v>3.366016510528735</v>
      </c>
      <c r="L92">
        <f t="shared" si="8"/>
        <v>175.47367758188412</v>
      </c>
      <c r="M92">
        <f t="shared" si="8"/>
        <v>408.92949414414147</v>
      </c>
      <c r="N92">
        <f t="shared" si="8"/>
        <v>81.274721529819516</v>
      </c>
      <c r="O92">
        <f t="shared" si="8"/>
        <v>71.601150198411176</v>
      </c>
      <c r="P92">
        <f t="shared" si="8"/>
        <v>1307.0223419485285</v>
      </c>
      <c r="Q92">
        <f t="shared" si="8"/>
        <v>397.74855139321755</v>
      </c>
      <c r="R92">
        <f t="shared" si="8"/>
        <v>15308.955394366749</v>
      </c>
      <c r="S92">
        <f t="shared" si="8"/>
        <v>0</v>
      </c>
      <c r="T92">
        <f t="shared" si="8"/>
        <v>500.46474315488069</v>
      </c>
      <c r="U92">
        <f t="shared" si="8"/>
        <v>15.552824837892851</v>
      </c>
      <c r="V92">
        <f t="shared" si="8"/>
        <v>35.39614177056243</v>
      </c>
      <c r="W92">
        <f t="shared" si="8"/>
        <v>3030.5204422465608</v>
      </c>
      <c r="X92">
        <f t="shared" si="8"/>
        <v>3501.6414073522674</v>
      </c>
      <c r="Y92">
        <f t="shared" si="8"/>
        <v>2.6438161357623318</v>
      </c>
      <c r="Z92">
        <f t="shared" si="8"/>
        <v>88.361063133597114</v>
      </c>
      <c r="AA92">
        <f t="shared" si="8"/>
        <v>2.7244555104723847</v>
      </c>
      <c r="AB92">
        <f t="shared" si="8"/>
        <v>60.735618437075367</v>
      </c>
      <c r="AC92">
        <f t="shared" si="8"/>
        <v>1.3393531335634405</v>
      </c>
      <c r="AD92">
        <f t="shared" si="8"/>
        <v>3.4952151401928644</v>
      </c>
      <c r="AE92">
        <f t="shared" si="8"/>
        <v>9.7376239949271035</v>
      </c>
      <c r="AF92">
        <f t="shared" si="8"/>
        <v>1.542954376892222</v>
      </c>
      <c r="AG92">
        <f t="shared" si="8"/>
        <v>0.2832918322861171</v>
      </c>
      <c r="AH92">
        <f t="shared" si="8"/>
        <v>8.4280072665506616</v>
      </c>
      <c r="AI92">
        <f t="shared" si="8"/>
        <v>2.529421866196838</v>
      </c>
      <c r="AJ92">
        <f t="shared" si="8"/>
        <v>108.66742119296451</v>
      </c>
      <c r="AK92">
        <f t="shared" si="8"/>
        <v>0</v>
      </c>
      <c r="AL92">
        <f t="shared" si="8"/>
        <v>0.6985259495269408</v>
      </c>
      <c r="AM92">
        <f t="shared" si="8"/>
        <v>77.359477500252154</v>
      </c>
      <c r="AN92">
        <f t="shared" si="8"/>
        <v>0</v>
      </c>
      <c r="AO92">
        <f t="shared" si="8"/>
        <v>21.098585308883802</v>
      </c>
      <c r="AP92">
        <f t="shared" si="4"/>
        <v>17428.541980868278</v>
      </c>
      <c r="AQ92">
        <f t="shared" si="4"/>
        <v>660.00664010414278</v>
      </c>
      <c r="AR92">
        <f t="shared" si="4"/>
        <v>510.15090486747903</v>
      </c>
      <c r="AS92">
        <f t="shared" si="4"/>
        <v>3101.6746578196639</v>
      </c>
      <c r="AT92">
        <f t="shared" si="4"/>
        <v>44983.927783172578</v>
      </c>
      <c r="AU92">
        <f t="shared" si="4"/>
        <v>3891.180622767708</v>
      </c>
      <c r="AW92">
        <f t="shared" si="6"/>
        <v>4.6694155000173432E-3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4"/>
        <v>0</v>
      </c>
      <c r="AQ93">
        <f t="shared" si="4"/>
        <v>0</v>
      </c>
      <c r="AR93">
        <f t="shared" si="4"/>
        <v>0</v>
      </c>
      <c r="AS93">
        <f t="shared" si="4"/>
        <v>0</v>
      </c>
      <c r="AT93">
        <f t="shared" si="4"/>
        <v>0</v>
      </c>
      <c r="AU93">
        <f t="shared" si="4"/>
        <v>0</v>
      </c>
      <c r="AW93">
        <f t="shared" si="6"/>
        <v>0</v>
      </c>
    </row>
    <row r="94" spans="1:49" x14ac:dyDescent="0.25">
      <c r="A94" s="146"/>
      <c r="B94" s="1" t="s">
        <v>18</v>
      </c>
      <c r="C94" s="1">
        <v>16</v>
      </c>
      <c r="D94" s="1" t="s">
        <v>55</v>
      </c>
      <c r="E94">
        <f t="shared" si="8"/>
        <v>1426.8043290112034</v>
      </c>
      <c r="F94">
        <f t="shared" si="8"/>
        <v>2507.031792656423</v>
      </c>
      <c r="G94">
        <f t="shared" si="8"/>
        <v>664.77961635507279</v>
      </c>
      <c r="H94">
        <f t="shared" si="8"/>
        <v>64.591050785794081</v>
      </c>
      <c r="I94">
        <f t="shared" si="8"/>
        <v>377.46165090275406</v>
      </c>
      <c r="J94">
        <f t="shared" si="8"/>
        <v>680.43073214324806</v>
      </c>
      <c r="K94">
        <f t="shared" si="8"/>
        <v>6.8498473092189203</v>
      </c>
      <c r="L94">
        <f t="shared" si="8"/>
        <v>382.90952663330233</v>
      </c>
      <c r="M94">
        <f t="shared" si="8"/>
        <v>1255.0317937431266</v>
      </c>
      <c r="N94">
        <f t="shared" si="8"/>
        <v>201.14991196910771</v>
      </c>
      <c r="O94">
        <f t="shared" si="8"/>
        <v>168.83857853232527</v>
      </c>
      <c r="P94">
        <f t="shared" si="8"/>
        <v>3796.5328475115607</v>
      </c>
      <c r="Q94">
        <f t="shared" si="8"/>
        <v>1519.3691953957862</v>
      </c>
      <c r="R94">
        <f t="shared" si="8"/>
        <v>759.84187388625367</v>
      </c>
      <c r="S94">
        <f t="shared" si="8"/>
        <v>0</v>
      </c>
      <c r="T94">
        <f t="shared" si="8"/>
        <v>6126.4150375281588</v>
      </c>
      <c r="U94">
        <f t="shared" si="8"/>
        <v>38.367101833452892</v>
      </c>
      <c r="V94">
        <f t="shared" si="8"/>
        <v>180.04010381457419</v>
      </c>
      <c r="W94">
        <f t="shared" si="8"/>
        <v>19756.549446088171</v>
      </c>
      <c r="X94">
        <f t="shared" si="8"/>
        <v>13982.746464404441</v>
      </c>
      <c r="Y94">
        <f t="shared" si="8"/>
        <v>7.2412490978180077</v>
      </c>
      <c r="Z94">
        <f t="shared" si="8"/>
        <v>752.88605328639653</v>
      </c>
      <c r="AA94">
        <f t="shared" si="8"/>
        <v>5.9251210334410862</v>
      </c>
      <c r="AB94">
        <f t="shared" si="8"/>
        <v>131.89936626495575</v>
      </c>
      <c r="AC94">
        <f t="shared" si="8"/>
        <v>2.6569934840051923</v>
      </c>
      <c r="AD94">
        <f t="shared" si="8"/>
        <v>6.9317961347736894</v>
      </c>
      <c r="AE94">
        <f t="shared" si="8"/>
        <v>19.361722714773752</v>
      </c>
      <c r="AF94">
        <f t="shared" si="8"/>
        <v>3.0797295712561548</v>
      </c>
      <c r="AG94">
        <f t="shared" si="8"/>
        <v>1.7311773778291912</v>
      </c>
      <c r="AH94">
        <f t="shared" si="8"/>
        <v>17.004941640134849</v>
      </c>
      <c r="AI94">
        <f t="shared" si="8"/>
        <v>5.018534437589989</v>
      </c>
      <c r="AJ94">
        <f t="shared" si="8"/>
        <v>354.72984449910803</v>
      </c>
      <c r="AK94">
        <f t="shared" si="8"/>
        <v>0</v>
      </c>
      <c r="AL94">
        <f t="shared" si="8"/>
        <v>2.2817486153687425</v>
      </c>
      <c r="AM94">
        <f t="shared" si="8"/>
        <v>237.3331444753689</v>
      </c>
      <c r="AN94">
        <f t="shared" si="8"/>
        <v>0</v>
      </c>
      <c r="AO94">
        <f t="shared" si="8"/>
        <v>41.832709507338798</v>
      </c>
      <c r="AP94">
        <f t="shared" si="4"/>
        <v>26500.682921131829</v>
      </c>
      <c r="AQ94">
        <f t="shared" si="4"/>
        <v>14020.72583568783</v>
      </c>
      <c r="AR94">
        <f t="shared" si="4"/>
        <v>1279.3262058201412</v>
      </c>
      <c r="AS94">
        <f t="shared" si="4"/>
        <v>11535.282340995431</v>
      </c>
      <c r="AT94">
        <f t="shared" si="4"/>
        <v>89541.446025524696</v>
      </c>
      <c r="AU94">
        <f t="shared" si="4"/>
        <v>19280.226310754661</v>
      </c>
      <c r="AW94">
        <f t="shared" si="6"/>
        <v>1.0176423479140106E-2</v>
      </c>
    </row>
    <row r="95" spans="1:49" x14ac:dyDescent="0.25">
      <c r="A95" s="146"/>
      <c r="B95" s="1" t="s">
        <v>19</v>
      </c>
      <c r="C95" s="1">
        <v>17</v>
      </c>
      <c r="D95" s="1" t="s">
        <v>56</v>
      </c>
      <c r="E95">
        <f t="shared" si="8"/>
        <v>23.832502783718336</v>
      </c>
      <c r="F95">
        <f t="shared" si="8"/>
        <v>32.884432931106311</v>
      </c>
      <c r="G95">
        <f t="shared" si="8"/>
        <v>8.6577549163895622</v>
      </c>
      <c r="H95">
        <f t="shared" si="8"/>
        <v>2.3662883994929249</v>
      </c>
      <c r="I95">
        <f t="shared" si="8"/>
        <v>6.5918165057186471</v>
      </c>
      <c r="J95">
        <f t="shared" si="8"/>
        <v>8.4614379327733005</v>
      </c>
      <c r="K95">
        <f t="shared" si="8"/>
        <v>1.7188606504158328</v>
      </c>
      <c r="L95">
        <f t="shared" si="8"/>
        <v>3.7349945627057872</v>
      </c>
      <c r="M95">
        <f t="shared" si="8"/>
        <v>19.420791215141016</v>
      </c>
      <c r="N95">
        <f t="shared" si="8"/>
        <v>4.0960095599948501</v>
      </c>
      <c r="O95">
        <f t="shared" si="8"/>
        <v>5.4761528694236103</v>
      </c>
      <c r="P95">
        <f t="shared" si="8"/>
        <v>48.786341195924294</v>
      </c>
      <c r="Q95">
        <f t="shared" si="8"/>
        <v>103.11530860677192</v>
      </c>
      <c r="R95">
        <f t="shared" si="8"/>
        <v>2.0754598060569105</v>
      </c>
      <c r="S95">
        <f t="shared" si="8"/>
        <v>0</v>
      </c>
      <c r="T95">
        <f t="shared" si="8"/>
        <v>7.6815550676034015</v>
      </c>
      <c r="U95">
        <f t="shared" si="8"/>
        <v>8875.166039273312</v>
      </c>
      <c r="V95">
        <f t="shared" si="8"/>
        <v>2.7201230166877357</v>
      </c>
      <c r="W95">
        <f t="shared" si="8"/>
        <v>81.226538082921934</v>
      </c>
      <c r="X95">
        <f t="shared" si="8"/>
        <v>14.667421280821623</v>
      </c>
      <c r="Y95">
        <f t="shared" si="8"/>
        <v>0.20026066133534992</v>
      </c>
      <c r="Z95">
        <f t="shared" si="8"/>
        <v>0.93738317093174983</v>
      </c>
      <c r="AA95">
        <f t="shared" si="8"/>
        <v>5.8334621568948267E-2</v>
      </c>
      <c r="AB95">
        <f t="shared" si="8"/>
        <v>4.3753184649368118</v>
      </c>
      <c r="AC95">
        <f t="shared" si="8"/>
        <v>0.10276147502948721</v>
      </c>
      <c r="AD95">
        <f t="shared" si="8"/>
        <v>0.26766603062728667</v>
      </c>
      <c r="AE95">
        <f t="shared" si="8"/>
        <v>0.74699959140780037</v>
      </c>
      <c r="AF95">
        <f t="shared" si="8"/>
        <v>0.11850882151379002</v>
      </c>
      <c r="AG95">
        <f t="shared" si="8"/>
        <v>1.2176070560037706</v>
      </c>
      <c r="AH95">
        <f t="shared" si="8"/>
        <v>0.64280127623101757</v>
      </c>
      <c r="AI95">
        <f t="shared" si="8"/>
        <v>0.19393835067371371</v>
      </c>
      <c r="AJ95">
        <f t="shared" si="8"/>
        <v>3.7736038626747961</v>
      </c>
      <c r="AK95">
        <f t="shared" si="8"/>
        <v>0</v>
      </c>
      <c r="AL95">
        <f t="shared" si="8"/>
        <v>2.4192156307182341E-2</v>
      </c>
      <c r="AM95">
        <f t="shared" si="8"/>
        <v>3.747335382517015</v>
      </c>
      <c r="AN95">
        <f t="shared" si="8"/>
        <v>0</v>
      </c>
      <c r="AO95">
        <f t="shared" si="8"/>
        <v>1.6182977210727534</v>
      </c>
      <c r="AP95">
        <f t="shared" ref="AP95:AU110" si="9">AP21+AP58</f>
        <v>6318.2195160314259</v>
      </c>
      <c r="AQ95">
        <f t="shared" si="9"/>
        <v>112.6420306531802</v>
      </c>
      <c r="AR95">
        <f t="shared" si="9"/>
        <v>136.22314569560257</v>
      </c>
      <c r="AS95">
        <f t="shared" si="9"/>
        <v>9456.762318541736</v>
      </c>
      <c r="AT95">
        <f t="shared" si="9"/>
        <v>14649.86897017993</v>
      </c>
      <c r="AU95">
        <f t="shared" si="9"/>
        <v>10644.68287804182</v>
      </c>
      <c r="AW95">
        <f t="shared" si="6"/>
        <v>1.4239744815175721E-4</v>
      </c>
    </row>
    <row r="96" spans="1:49" x14ac:dyDescent="0.25">
      <c r="A96" s="146"/>
      <c r="B96" s="1" t="s">
        <v>20</v>
      </c>
      <c r="C96" s="1">
        <v>18</v>
      </c>
      <c r="D96" s="1" t="s">
        <v>57</v>
      </c>
      <c r="E96">
        <f t="shared" si="8"/>
        <v>22.319465479820316</v>
      </c>
      <c r="F96">
        <f t="shared" si="8"/>
        <v>67.29977827867512</v>
      </c>
      <c r="G96">
        <f t="shared" si="8"/>
        <v>29.002398586933321</v>
      </c>
      <c r="H96">
        <f t="shared" si="8"/>
        <v>8.6843614624148131</v>
      </c>
      <c r="I96">
        <f t="shared" si="8"/>
        <v>20.744175869859134</v>
      </c>
      <c r="J96">
        <f t="shared" si="8"/>
        <v>27.678152711425021</v>
      </c>
      <c r="K96">
        <f t="shared" si="8"/>
        <v>0.19153226462766643</v>
      </c>
      <c r="L96">
        <f t="shared" si="8"/>
        <v>59.690614524162271</v>
      </c>
      <c r="M96">
        <f t="shared" si="8"/>
        <v>92.693527561843084</v>
      </c>
      <c r="N96">
        <f t="shared" si="8"/>
        <v>12.489673961987132</v>
      </c>
      <c r="O96">
        <f t="shared" si="8"/>
        <v>5.6824573311913564</v>
      </c>
      <c r="P96">
        <f t="shared" si="8"/>
        <v>132.53574168446963</v>
      </c>
      <c r="Q96">
        <f t="shared" si="8"/>
        <v>199.57856718683564</v>
      </c>
      <c r="R96">
        <f t="shared" si="8"/>
        <v>13.099133528536669</v>
      </c>
      <c r="S96">
        <f t="shared" si="8"/>
        <v>0</v>
      </c>
      <c r="T96">
        <f t="shared" si="8"/>
        <v>28.474249432774549</v>
      </c>
      <c r="U96">
        <f t="shared" si="8"/>
        <v>24.058625879604882</v>
      </c>
      <c r="V96">
        <f t="shared" si="8"/>
        <v>3235.2644741370787</v>
      </c>
      <c r="W96">
        <f t="shared" si="8"/>
        <v>5481.5725173633436</v>
      </c>
      <c r="X96">
        <f t="shared" si="8"/>
        <v>275.54162043193543</v>
      </c>
      <c r="Y96">
        <f t="shared" si="8"/>
        <v>0.14466701376029478</v>
      </c>
      <c r="Z96">
        <f t="shared" si="8"/>
        <v>30.794295584188571</v>
      </c>
      <c r="AA96">
        <f t="shared" si="8"/>
        <v>0.9328459941882753</v>
      </c>
      <c r="AB96">
        <f t="shared" si="8"/>
        <v>9.6454593487957467</v>
      </c>
      <c r="AC96">
        <f t="shared" si="8"/>
        <v>6.7195274068760275E-2</v>
      </c>
      <c r="AD96">
        <f t="shared" si="8"/>
        <v>0.17505096470843984</v>
      </c>
      <c r="AE96">
        <f t="shared" si="8"/>
        <v>0.488537395219176</v>
      </c>
      <c r="AF96">
        <f t="shared" si="8"/>
        <v>7.7512720032570481E-2</v>
      </c>
      <c r="AG96">
        <f t="shared" si="8"/>
        <v>3.4332070741733087E-3</v>
      </c>
      <c r="AH96">
        <f t="shared" si="8"/>
        <v>0.42132647385339167</v>
      </c>
      <c r="AI96">
        <f t="shared" si="8"/>
        <v>0.12683654457844926</v>
      </c>
      <c r="AJ96">
        <f t="shared" si="8"/>
        <v>3.928702007468682</v>
      </c>
      <c r="AK96">
        <f t="shared" si="8"/>
        <v>0</v>
      </c>
      <c r="AL96">
        <f t="shared" si="8"/>
        <v>2.5221514361141686E-2</v>
      </c>
      <c r="AM96">
        <f t="shared" si="8"/>
        <v>4.4666126411429561</v>
      </c>
      <c r="AN96">
        <f t="shared" si="8"/>
        <v>0</v>
      </c>
      <c r="AO96">
        <f t="shared" si="8"/>
        <v>1.058158550962645</v>
      </c>
      <c r="AP96">
        <f t="shared" si="9"/>
        <v>23466.776055540304</v>
      </c>
      <c r="AQ96">
        <f t="shared" si="9"/>
        <v>16.935357831011316</v>
      </c>
      <c r="AR96">
        <f t="shared" si="9"/>
        <v>8.6339994486712115</v>
      </c>
      <c r="AS96">
        <f t="shared" si="9"/>
        <v>11695.69629365336</v>
      </c>
      <c r="AT96">
        <f t="shared" si="9"/>
        <v>31798.501166237638</v>
      </c>
      <c r="AU96">
        <f t="shared" si="9"/>
        <v>13178.49746314764</v>
      </c>
      <c r="AW96">
        <f t="shared" si="6"/>
        <v>1.5634930813816011E-3</v>
      </c>
    </row>
    <row r="97" spans="1:49" x14ac:dyDescent="0.25">
      <c r="A97" s="146"/>
      <c r="B97" s="1" t="s">
        <v>21</v>
      </c>
      <c r="C97" s="1">
        <v>19</v>
      </c>
      <c r="D97" s="1" t="s">
        <v>58</v>
      </c>
      <c r="E97">
        <f t="shared" si="8"/>
        <v>17631.019408305314</v>
      </c>
      <c r="F97">
        <f t="shared" si="8"/>
        <v>46158.58947826027</v>
      </c>
      <c r="G97">
        <f t="shared" si="8"/>
        <v>22405.236491602995</v>
      </c>
      <c r="H97">
        <f t="shared" si="8"/>
        <v>2303.4920000930897</v>
      </c>
      <c r="I97">
        <f t="shared" si="8"/>
        <v>9063.6899583311169</v>
      </c>
      <c r="J97">
        <f t="shared" si="8"/>
        <v>16722.006984745341</v>
      </c>
      <c r="K97">
        <f t="shared" si="8"/>
        <v>159.22541703689615</v>
      </c>
      <c r="L97">
        <f t="shared" si="8"/>
        <v>18026.146628087034</v>
      </c>
      <c r="M97">
        <f t="shared" si="8"/>
        <v>24243.644883089786</v>
      </c>
      <c r="N97">
        <f t="shared" si="8"/>
        <v>8555.3511671305296</v>
      </c>
      <c r="O97">
        <f t="shared" si="8"/>
        <v>5679.9113259280566</v>
      </c>
      <c r="P97">
        <f t="shared" si="8"/>
        <v>93788.174237158979</v>
      </c>
      <c r="Q97">
        <f t="shared" si="8"/>
        <v>64638.579145909913</v>
      </c>
      <c r="R97">
        <f t="shared" si="8"/>
        <v>8654.5699016688377</v>
      </c>
      <c r="S97">
        <f t="shared" si="8"/>
        <v>0</v>
      </c>
      <c r="T97">
        <f t="shared" si="8"/>
        <v>17206.332729955815</v>
      </c>
      <c r="U97">
        <f t="shared" si="8"/>
        <v>3792.8808949198774</v>
      </c>
      <c r="V97">
        <f t="shared" si="8"/>
        <v>7923.8149835372842</v>
      </c>
      <c r="W97">
        <f t="shared" si="8"/>
        <v>616410.99485565478</v>
      </c>
      <c r="X97">
        <f t="shared" si="8"/>
        <v>103606.62971326038</v>
      </c>
      <c r="Y97">
        <f t="shared" si="8"/>
        <v>55.768867413345475</v>
      </c>
      <c r="Z97">
        <f t="shared" si="8"/>
        <v>11753.404386294102</v>
      </c>
      <c r="AA97">
        <f t="shared" si="8"/>
        <v>281.44119869136762</v>
      </c>
      <c r="AB97">
        <f t="shared" si="8"/>
        <v>3628.7634303865693</v>
      </c>
      <c r="AC97">
        <f t="shared" si="8"/>
        <v>33.423867520938302</v>
      </c>
      <c r="AD97">
        <f t="shared" si="8"/>
        <v>138.75469636031852</v>
      </c>
      <c r="AE97">
        <f t="shared" si="8"/>
        <v>267.94556394500137</v>
      </c>
      <c r="AF97">
        <f t="shared" si="8"/>
        <v>22.172948754962892</v>
      </c>
      <c r="AG97">
        <f t="shared" si="8"/>
        <v>24.983710132454117</v>
      </c>
      <c r="AH97">
        <f t="shared" si="8"/>
        <v>283.43622327806588</v>
      </c>
      <c r="AI97">
        <f t="shared" si="8"/>
        <v>61.694607932405496</v>
      </c>
      <c r="AJ97">
        <f t="shared" si="8"/>
        <v>8215.584521001505</v>
      </c>
      <c r="AK97">
        <f t="shared" si="8"/>
        <v>0</v>
      </c>
      <c r="AL97">
        <f t="shared" si="8"/>
        <v>50.835987629445412</v>
      </c>
      <c r="AM97">
        <f t="shared" si="8"/>
        <v>6618.2066719683844</v>
      </c>
      <c r="AN97">
        <f t="shared" si="8"/>
        <v>0</v>
      </c>
      <c r="AO97">
        <f t="shared" si="8"/>
        <v>763.88890270869729</v>
      </c>
      <c r="AP97">
        <f t="shared" si="9"/>
        <v>577176.64372899849</v>
      </c>
      <c r="AQ97">
        <f t="shared" si="9"/>
        <v>110426.9799533828</v>
      </c>
      <c r="AR97">
        <f t="shared" si="9"/>
        <v>145398.61728624388</v>
      </c>
      <c r="AS97">
        <f t="shared" si="9"/>
        <v>170519.15814004239</v>
      </c>
      <c r="AT97">
        <f t="shared" si="9"/>
        <v>1962141.5824784581</v>
      </c>
      <c r="AU97">
        <f t="shared" si="9"/>
        <v>160550.41241890349</v>
      </c>
      <c r="AW97">
        <f t="shared" si="6"/>
        <v>0.47481102297795885</v>
      </c>
    </row>
    <row r="98" spans="1:49" x14ac:dyDescent="0.25">
      <c r="A98" s="146"/>
      <c r="B98" s="1" t="s">
        <v>22</v>
      </c>
      <c r="C98" s="1">
        <v>20</v>
      </c>
      <c r="D98" s="1" t="s">
        <v>59</v>
      </c>
      <c r="E98">
        <f t="shared" si="8"/>
        <v>170.42125526427836</v>
      </c>
      <c r="F98">
        <f t="shared" si="8"/>
        <v>305.59084834451852</v>
      </c>
      <c r="G98">
        <f t="shared" si="8"/>
        <v>513.46727136113202</v>
      </c>
      <c r="H98">
        <f t="shared" ref="E98:AO104" si="10">H24+H61</f>
        <v>48.213870967686859</v>
      </c>
      <c r="I98">
        <f t="shared" si="10"/>
        <v>74.453069945056257</v>
      </c>
      <c r="J98">
        <f t="shared" si="10"/>
        <v>68.759697203060668</v>
      </c>
      <c r="K98">
        <f t="shared" si="10"/>
        <v>0.2393462477354584</v>
      </c>
      <c r="L98">
        <f t="shared" si="10"/>
        <v>220.0237645360898</v>
      </c>
      <c r="M98">
        <f t="shared" si="10"/>
        <v>216.89896135054204</v>
      </c>
      <c r="N98">
        <f t="shared" si="10"/>
        <v>56.004060068243675</v>
      </c>
      <c r="O98">
        <f t="shared" si="10"/>
        <v>34.95517189542916</v>
      </c>
      <c r="P98">
        <f t="shared" si="10"/>
        <v>981.16039194805887</v>
      </c>
      <c r="Q98">
        <f t="shared" si="10"/>
        <v>566.72956424069753</v>
      </c>
      <c r="R98">
        <f t="shared" si="10"/>
        <v>223.69332281509546</v>
      </c>
      <c r="S98">
        <f t="shared" si="10"/>
        <v>0</v>
      </c>
      <c r="T98">
        <f t="shared" si="10"/>
        <v>172.26597916980026</v>
      </c>
      <c r="U98">
        <f t="shared" si="10"/>
        <v>11.754142913003598</v>
      </c>
      <c r="V98">
        <f t="shared" si="10"/>
        <v>320.61090215417278</v>
      </c>
      <c r="W98">
        <f t="shared" si="10"/>
        <v>4053.7671063343737</v>
      </c>
      <c r="X98">
        <f t="shared" si="10"/>
        <v>5995.0476492692578</v>
      </c>
      <c r="Y98">
        <f t="shared" si="10"/>
        <v>0.18948504326927054</v>
      </c>
      <c r="Z98">
        <f t="shared" si="10"/>
        <v>111.40982203241671</v>
      </c>
      <c r="AA98">
        <f t="shared" si="10"/>
        <v>3.4309593501239966</v>
      </c>
      <c r="AB98">
        <f t="shared" si="10"/>
        <v>50.631298354027052</v>
      </c>
      <c r="AC98">
        <f t="shared" si="10"/>
        <v>2.9503085304483822E-2</v>
      </c>
      <c r="AD98">
        <f t="shared" si="10"/>
        <v>0.1896174502900565</v>
      </c>
      <c r="AE98">
        <f t="shared" si="10"/>
        <v>0.55343845273415282</v>
      </c>
      <c r="AF98">
        <f t="shared" si="10"/>
        <v>0.31394868799350523</v>
      </c>
      <c r="AG98">
        <f t="shared" si="10"/>
        <v>8.6458273250477041E-4</v>
      </c>
      <c r="AH98">
        <f t="shared" si="10"/>
        <v>4.2626500220799963</v>
      </c>
      <c r="AI98">
        <f t="shared" si="10"/>
        <v>6.4256096181754416E-2</v>
      </c>
      <c r="AJ98">
        <f t="shared" si="10"/>
        <v>173.83116781546684</v>
      </c>
      <c r="AK98">
        <f t="shared" si="10"/>
        <v>0</v>
      </c>
      <c r="AL98">
        <f t="shared" si="10"/>
        <v>1.1057529797175512</v>
      </c>
      <c r="AM98">
        <f t="shared" si="10"/>
        <v>87.762174167418721</v>
      </c>
      <c r="AN98">
        <f t="shared" si="10"/>
        <v>0</v>
      </c>
      <c r="AO98">
        <f t="shared" si="10"/>
        <v>0.74752458894256124</v>
      </c>
      <c r="AP98">
        <f t="shared" si="9"/>
        <v>40080.355050148748</v>
      </c>
      <c r="AQ98">
        <f t="shared" si="9"/>
        <v>614869.14382560609</v>
      </c>
      <c r="AR98">
        <f t="shared" si="9"/>
        <v>0</v>
      </c>
      <c r="AS98">
        <f t="shared" si="9"/>
        <v>4791.0361605187254</v>
      </c>
      <c r="AT98">
        <f t="shared" si="9"/>
        <v>668295.81400331459</v>
      </c>
      <c r="AU98">
        <f t="shared" si="9"/>
        <v>5913.2998716959846</v>
      </c>
      <c r="AW98">
        <f t="shared" si="6"/>
        <v>5.7509603155805455E-3</v>
      </c>
    </row>
    <row r="99" spans="1:49" x14ac:dyDescent="0.25">
      <c r="A99" s="146"/>
      <c r="B99" s="1" t="s">
        <v>23</v>
      </c>
      <c r="C99" s="1">
        <v>21</v>
      </c>
      <c r="D99" s="1" t="s">
        <v>60</v>
      </c>
      <c r="E99">
        <f t="shared" si="10"/>
        <v>3.2373783944029781E-2</v>
      </c>
      <c r="F99">
        <f t="shared" si="10"/>
        <v>35.168764101087199</v>
      </c>
      <c r="G99">
        <f t="shared" si="10"/>
        <v>36.248298057860794</v>
      </c>
      <c r="H99">
        <f t="shared" si="10"/>
        <v>1.8451659674720549</v>
      </c>
      <c r="I99">
        <f t="shared" si="10"/>
        <v>33.477792815358164</v>
      </c>
      <c r="J99">
        <f t="shared" si="10"/>
        <v>0.15015087919052389</v>
      </c>
      <c r="K99">
        <f t="shared" si="10"/>
        <v>0.1881174953427438</v>
      </c>
      <c r="L99">
        <f t="shared" si="10"/>
        <v>3.1529459748838673</v>
      </c>
      <c r="M99">
        <f t="shared" si="10"/>
        <v>24.945511904351623</v>
      </c>
      <c r="N99">
        <f t="shared" si="10"/>
        <v>223.52738915191549</v>
      </c>
      <c r="O99">
        <f t="shared" si="10"/>
        <v>2.7134086072851608E-2</v>
      </c>
      <c r="P99">
        <f t="shared" si="10"/>
        <v>54.972010404872151</v>
      </c>
      <c r="Q99">
        <f t="shared" si="10"/>
        <v>9.6883394669762293</v>
      </c>
      <c r="R99">
        <f t="shared" si="10"/>
        <v>0</v>
      </c>
      <c r="S99">
        <f t="shared" si="10"/>
        <v>0</v>
      </c>
      <c r="T99">
        <f t="shared" si="10"/>
        <v>1.733681042305333E-3</v>
      </c>
      <c r="U99">
        <f t="shared" si="10"/>
        <v>0</v>
      </c>
      <c r="V99">
        <f t="shared" si="10"/>
        <v>0</v>
      </c>
      <c r="W99">
        <f t="shared" si="10"/>
        <v>0.2328934859355189</v>
      </c>
      <c r="X99">
        <f t="shared" si="10"/>
        <v>2.640228562526131</v>
      </c>
      <c r="Y99">
        <f t="shared" si="10"/>
        <v>48.709577652158949</v>
      </c>
      <c r="Z99">
        <f t="shared" si="10"/>
        <v>0.89367072277659476</v>
      </c>
      <c r="AA99">
        <f t="shared" si="10"/>
        <v>4.9266950643364636E-2</v>
      </c>
      <c r="AB99">
        <f t="shared" si="10"/>
        <v>0.48268667646525809</v>
      </c>
      <c r="AC99">
        <f t="shared" si="10"/>
        <v>0.33255912574924101</v>
      </c>
      <c r="AD99">
        <f t="shared" si="10"/>
        <v>2.632736818106479</v>
      </c>
      <c r="AE99">
        <f t="shared" si="10"/>
        <v>355.0460525293974</v>
      </c>
      <c r="AF99">
        <f t="shared" si="10"/>
        <v>1.487638751019448E-5</v>
      </c>
      <c r="AG99">
        <f t="shared" si="10"/>
        <v>0</v>
      </c>
      <c r="AH99">
        <f t="shared" si="10"/>
        <v>1.2124132612204519E-4</v>
      </c>
      <c r="AI99">
        <f t="shared" si="10"/>
        <v>0.61310738127766862</v>
      </c>
      <c r="AJ99">
        <f t="shared" si="10"/>
        <v>156.72377250933931</v>
      </c>
      <c r="AK99">
        <f t="shared" si="10"/>
        <v>0</v>
      </c>
      <c r="AL99">
        <f t="shared" si="10"/>
        <v>1.0076897892075589</v>
      </c>
      <c r="AM99">
        <f t="shared" si="10"/>
        <v>4.919513547705355E-2</v>
      </c>
      <c r="AN99">
        <f t="shared" si="10"/>
        <v>0</v>
      </c>
      <c r="AO99">
        <f t="shared" si="10"/>
        <v>71.713438204532579</v>
      </c>
      <c r="AP99">
        <f t="shared" si="9"/>
        <v>3.5488647308724501</v>
      </c>
      <c r="AQ99">
        <f t="shared" si="9"/>
        <v>0</v>
      </c>
      <c r="AR99">
        <f t="shared" si="9"/>
        <v>0</v>
      </c>
      <c r="AS99">
        <f t="shared" si="9"/>
        <v>14.63717262902489</v>
      </c>
      <c r="AT99">
        <f t="shared" si="9"/>
        <v>35.575224273330377</v>
      </c>
      <c r="AU99">
        <f t="shared" si="9"/>
        <v>1047.1635525182439</v>
      </c>
      <c r="AW99">
        <f t="shared" si="6"/>
        <v>8.7233506149682696E-5</v>
      </c>
    </row>
    <row r="100" spans="1:49" x14ac:dyDescent="0.25">
      <c r="A100" s="146"/>
      <c r="B100" s="1" t="s">
        <v>24</v>
      </c>
      <c r="C100" s="1">
        <v>22</v>
      </c>
      <c r="D100" s="1" t="s">
        <v>61</v>
      </c>
      <c r="E100">
        <f t="shared" si="10"/>
        <v>1211.5878788337311</v>
      </c>
      <c r="F100">
        <f t="shared" si="10"/>
        <v>796.84642998639242</v>
      </c>
      <c r="G100">
        <f t="shared" si="10"/>
        <v>56.631509357731744</v>
      </c>
      <c r="H100">
        <f t="shared" si="10"/>
        <v>14.111604296077283</v>
      </c>
      <c r="I100">
        <f t="shared" si="10"/>
        <v>285.16325210829683</v>
      </c>
      <c r="J100">
        <f t="shared" si="10"/>
        <v>254.24956564282911</v>
      </c>
      <c r="K100">
        <f t="shared" si="10"/>
        <v>0.21177830435298789</v>
      </c>
      <c r="L100">
        <f t="shared" si="10"/>
        <v>4.3655780993346003</v>
      </c>
      <c r="M100">
        <f t="shared" si="10"/>
        <v>803.01484037304579</v>
      </c>
      <c r="N100">
        <f t="shared" si="10"/>
        <v>1.701482652389595</v>
      </c>
      <c r="O100">
        <f t="shared" si="10"/>
        <v>2.6937297262976099</v>
      </c>
      <c r="P100">
        <f t="shared" si="10"/>
        <v>199.36888383365397</v>
      </c>
      <c r="Q100">
        <f t="shared" si="10"/>
        <v>1916.0008065719019</v>
      </c>
      <c r="R100">
        <f t="shared" si="10"/>
        <v>787.62248215008162</v>
      </c>
      <c r="S100">
        <f t="shared" si="10"/>
        <v>0</v>
      </c>
      <c r="T100">
        <f t="shared" si="10"/>
        <v>2574.3172458117438</v>
      </c>
      <c r="U100">
        <f t="shared" si="10"/>
        <v>59.904901428698551</v>
      </c>
      <c r="V100">
        <f t="shared" si="10"/>
        <v>1570.6313908133634</v>
      </c>
      <c r="W100">
        <f t="shared" si="10"/>
        <v>3693.008132125804</v>
      </c>
      <c r="X100">
        <f t="shared" si="10"/>
        <v>792.27973665836475</v>
      </c>
      <c r="Y100">
        <f t="shared" si="10"/>
        <v>0.10446206887311908</v>
      </c>
      <c r="Z100">
        <f t="shared" si="10"/>
        <v>15728.899641862436</v>
      </c>
      <c r="AA100">
        <f t="shared" si="10"/>
        <v>6.4818283299284435E-2</v>
      </c>
      <c r="AB100">
        <f t="shared" si="10"/>
        <v>9.8214098841735229</v>
      </c>
      <c r="AC100">
        <f t="shared" si="10"/>
        <v>0.10825510542153673</v>
      </c>
      <c r="AD100">
        <f t="shared" si="10"/>
        <v>11.019360144732165</v>
      </c>
      <c r="AE100">
        <f t="shared" si="10"/>
        <v>0.32900765964662293</v>
      </c>
      <c r="AF100">
        <f t="shared" si="10"/>
        <v>4.2211389147921871E-2</v>
      </c>
      <c r="AG100">
        <f t="shared" si="10"/>
        <v>1.7562641109599583E-4</v>
      </c>
      <c r="AH100">
        <f t="shared" si="10"/>
        <v>3.3786515223403635</v>
      </c>
      <c r="AI100">
        <f t="shared" si="10"/>
        <v>5.4004802164753021E-2</v>
      </c>
      <c r="AJ100">
        <f t="shared" si="10"/>
        <v>550.26882241663975</v>
      </c>
      <c r="AK100">
        <f t="shared" si="10"/>
        <v>0</v>
      </c>
      <c r="AL100">
        <f t="shared" si="10"/>
        <v>3.5278057292027092</v>
      </c>
      <c r="AM100">
        <f t="shared" si="10"/>
        <v>27.788787379314222</v>
      </c>
      <c r="AN100">
        <f t="shared" si="10"/>
        <v>0</v>
      </c>
      <c r="AO100">
        <f t="shared" si="10"/>
        <v>80.912086127835167</v>
      </c>
      <c r="AP100">
        <f t="shared" si="9"/>
        <v>21336.424025112468</v>
      </c>
      <c r="AQ100">
        <f t="shared" si="9"/>
        <v>0</v>
      </c>
      <c r="AR100">
        <f t="shared" si="9"/>
        <v>0</v>
      </c>
      <c r="AS100">
        <f t="shared" si="9"/>
        <v>11585.30241527955</v>
      </c>
      <c r="AT100">
        <f t="shared" si="9"/>
        <v>33355.355790373549</v>
      </c>
      <c r="AU100">
        <f t="shared" si="9"/>
        <v>31006.401378794191</v>
      </c>
      <c r="AW100">
        <f t="shared" si="6"/>
        <v>1.1951250000147045E-4</v>
      </c>
    </row>
    <row r="101" spans="1:49" x14ac:dyDescent="0.25">
      <c r="A101" s="146"/>
      <c r="B101" s="1" t="s">
        <v>25</v>
      </c>
      <c r="C101" s="1">
        <v>23</v>
      </c>
      <c r="D101" s="1" t="s">
        <v>62</v>
      </c>
      <c r="E101">
        <f t="shared" si="10"/>
        <v>39.465152239303137</v>
      </c>
      <c r="F101">
        <f t="shared" si="10"/>
        <v>8.6136254521259534</v>
      </c>
      <c r="G101">
        <f t="shared" si="10"/>
        <v>1.89987241844438</v>
      </c>
      <c r="H101">
        <f t="shared" si="10"/>
        <v>3.7270481196484677E-2</v>
      </c>
      <c r="I101">
        <f t="shared" si="10"/>
        <v>0.76019416285867525</v>
      </c>
      <c r="J101">
        <f t="shared" si="10"/>
        <v>0</v>
      </c>
      <c r="K101">
        <f t="shared" si="10"/>
        <v>0</v>
      </c>
      <c r="L101">
        <f t="shared" si="10"/>
        <v>8.9951154657749555E-2</v>
      </c>
      <c r="M101">
        <f t="shared" si="10"/>
        <v>0.28511470716957998</v>
      </c>
      <c r="N101">
        <f t="shared" si="10"/>
        <v>5.3600409159120448E-2</v>
      </c>
      <c r="O101">
        <f t="shared" si="10"/>
        <v>0.1356599125536827</v>
      </c>
      <c r="P101">
        <f t="shared" si="10"/>
        <v>9.272543779194411</v>
      </c>
      <c r="Q101">
        <f t="shared" si="10"/>
        <v>84.164418773302401</v>
      </c>
      <c r="R101">
        <f t="shared" si="10"/>
        <v>0</v>
      </c>
      <c r="S101">
        <f t="shared" si="10"/>
        <v>0</v>
      </c>
      <c r="T101">
        <f t="shared" si="10"/>
        <v>0</v>
      </c>
      <c r="U101">
        <f t="shared" si="10"/>
        <v>4.1136467130512342</v>
      </c>
      <c r="V101">
        <f t="shared" si="10"/>
        <v>0</v>
      </c>
      <c r="W101">
        <f t="shared" si="10"/>
        <v>0</v>
      </c>
      <c r="X101">
        <f t="shared" si="10"/>
        <v>0</v>
      </c>
      <c r="Y101">
        <f t="shared" si="10"/>
        <v>2.4729985107476451E-4</v>
      </c>
      <c r="Z101">
        <f t="shared" si="10"/>
        <v>1.8782504129573638E-2</v>
      </c>
      <c r="AA101">
        <f t="shared" si="10"/>
        <v>1.365917938451361E-3</v>
      </c>
      <c r="AB101">
        <f t="shared" si="10"/>
        <v>6.3854364377098163</v>
      </c>
      <c r="AC101">
        <f t="shared" si="10"/>
        <v>3.145622704635006E-3</v>
      </c>
      <c r="AD101">
        <f t="shared" si="10"/>
        <v>0</v>
      </c>
      <c r="AE101">
        <f t="shared" si="10"/>
        <v>0.1896613458330039</v>
      </c>
      <c r="AF101">
        <f t="shared" si="10"/>
        <v>3.2561673672293318E-2</v>
      </c>
      <c r="AG101">
        <f t="shared" si="10"/>
        <v>0</v>
      </c>
      <c r="AH101">
        <f t="shared" si="10"/>
        <v>2.5499361654498869</v>
      </c>
      <c r="AI101">
        <f t="shared" si="10"/>
        <v>1.7338025906837411E-2</v>
      </c>
      <c r="AJ101">
        <f t="shared" si="10"/>
        <v>3.3043405316542311</v>
      </c>
      <c r="AK101">
        <f t="shared" si="10"/>
        <v>0</v>
      </c>
      <c r="AL101">
        <f t="shared" si="10"/>
        <v>2.1247768604286021E-2</v>
      </c>
      <c r="AM101">
        <f t="shared" si="10"/>
        <v>0</v>
      </c>
      <c r="AN101">
        <f t="shared" si="10"/>
        <v>0</v>
      </c>
      <c r="AO101">
        <f t="shared" si="10"/>
        <v>0.21602057694719751</v>
      </c>
      <c r="AP101">
        <f t="shared" si="9"/>
        <v>225.58770793299999</v>
      </c>
      <c r="AQ101">
        <f t="shared" si="9"/>
        <v>0</v>
      </c>
      <c r="AR101">
        <f t="shared" si="9"/>
        <v>0</v>
      </c>
      <c r="AS101">
        <f t="shared" si="9"/>
        <v>0</v>
      </c>
      <c r="AT101">
        <f t="shared" si="9"/>
        <v>387.21884200641807</v>
      </c>
      <c r="AU101">
        <f t="shared" si="9"/>
        <v>0</v>
      </c>
      <c r="AW101">
        <f t="shared" si="6"/>
        <v>2.3485799275988137E-6</v>
      </c>
    </row>
    <row r="102" spans="1:49" x14ac:dyDescent="0.25">
      <c r="A102" s="146"/>
      <c r="B102" s="1" t="s">
        <v>26</v>
      </c>
      <c r="C102" s="1">
        <v>24</v>
      </c>
      <c r="D102" s="1" t="s">
        <v>63</v>
      </c>
      <c r="E102">
        <f t="shared" si="10"/>
        <v>668.26885567483589</v>
      </c>
      <c r="F102">
        <f t="shared" si="10"/>
        <v>1611.4853096284949</v>
      </c>
      <c r="G102">
        <f t="shared" si="10"/>
        <v>550.97421553808624</v>
      </c>
      <c r="H102">
        <f t="shared" si="10"/>
        <v>51.917222766829269</v>
      </c>
      <c r="I102">
        <f t="shared" si="10"/>
        <v>380.04712998951436</v>
      </c>
      <c r="J102">
        <f t="shared" si="10"/>
        <v>555.80034372696559</v>
      </c>
      <c r="K102">
        <f t="shared" si="10"/>
        <v>3.5474745707704245</v>
      </c>
      <c r="L102">
        <f t="shared" si="10"/>
        <v>1263.5540585826898</v>
      </c>
      <c r="M102">
        <f t="shared" si="10"/>
        <v>1278.6383843944859</v>
      </c>
      <c r="N102">
        <f t="shared" si="10"/>
        <v>1087.3824655118576</v>
      </c>
      <c r="O102">
        <f t="shared" si="10"/>
        <v>347.16919757042393</v>
      </c>
      <c r="P102">
        <f t="shared" si="10"/>
        <v>1713.0311261087966</v>
      </c>
      <c r="Q102">
        <f t="shared" si="10"/>
        <v>997.69439211693555</v>
      </c>
      <c r="R102">
        <f t="shared" si="10"/>
        <v>146.00682048431531</v>
      </c>
      <c r="S102">
        <f t="shared" si="10"/>
        <v>0</v>
      </c>
      <c r="T102">
        <f t="shared" si="10"/>
        <v>440.8756020435298</v>
      </c>
      <c r="U102">
        <f t="shared" si="10"/>
        <v>0</v>
      </c>
      <c r="V102">
        <f t="shared" si="10"/>
        <v>6.1832946115225376</v>
      </c>
      <c r="W102">
        <f t="shared" si="10"/>
        <v>7296.5627010897651</v>
      </c>
      <c r="X102">
        <f t="shared" si="10"/>
        <v>3699.366753100519</v>
      </c>
      <c r="Y102">
        <f t="shared" si="10"/>
        <v>6.749693255461407E-4</v>
      </c>
      <c r="Z102">
        <f t="shared" si="10"/>
        <v>479.68690983368413</v>
      </c>
      <c r="AA102">
        <f t="shared" si="10"/>
        <v>19.734589759002525</v>
      </c>
      <c r="AB102">
        <f t="shared" si="10"/>
        <v>10215.06089002632</v>
      </c>
      <c r="AC102">
        <f t="shared" si="10"/>
        <v>6.8638309689533457E-4</v>
      </c>
      <c r="AD102">
        <f t="shared" si="10"/>
        <v>2.3431673658211179E-3</v>
      </c>
      <c r="AE102">
        <f t="shared" si="10"/>
        <v>5.7471310943823881E-3</v>
      </c>
      <c r="AF102">
        <f t="shared" si="10"/>
        <v>9.5397239413494341E-4</v>
      </c>
      <c r="AG102">
        <f t="shared" si="10"/>
        <v>3.9495172043524464E-6</v>
      </c>
      <c r="AH102">
        <f t="shared" si="10"/>
        <v>5.4969242563864679E-2</v>
      </c>
      <c r="AI102">
        <f t="shared" si="10"/>
        <v>2.4939066941936411E-3</v>
      </c>
      <c r="AJ102">
        <f t="shared" si="10"/>
        <v>0.15459849737327494</v>
      </c>
      <c r="AK102">
        <f t="shared" si="10"/>
        <v>0</v>
      </c>
      <c r="AL102">
        <f t="shared" si="10"/>
        <v>1.4736966466938361E-3</v>
      </c>
      <c r="AM102">
        <f t="shared" si="10"/>
        <v>292.67574013477264</v>
      </c>
      <c r="AN102">
        <f t="shared" si="10"/>
        <v>0</v>
      </c>
      <c r="AO102">
        <f t="shared" si="10"/>
        <v>2.2650778420668389E-3</v>
      </c>
      <c r="AP102">
        <f t="shared" si="9"/>
        <v>23241.31419278809</v>
      </c>
      <c r="AQ102">
        <f t="shared" si="9"/>
        <v>0</v>
      </c>
      <c r="AR102">
        <f t="shared" si="9"/>
        <v>0</v>
      </c>
      <c r="AS102">
        <f t="shared" si="9"/>
        <v>1373.3839158690671</v>
      </c>
      <c r="AT102">
        <f t="shared" si="9"/>
        <v>57716.685827469671</v>
      </c>
      <c r="AU102">
        <f t="shared" si="9"/>
        <v>3.9019684455119048</v>
      </c>
      <c r="AW102">
        <f t="shared" si="6"/>
        <v>3.3083391072818408E-2</v>
      </c>
    </row>
    <row r="103" spans="1:49" x14ac:dyDescent="0.25">
      <c r="A103" s="146"/>
      <c r="B103" s="1" t="s">
        <v>27</v>
      </c>
      <c r="C103" s="1">
        <v>25</v>
      </c>
      <c r="D103" s="1" t="s">
        <v>64</v>
      </c>
      <c r="E103">
        <f t="shared" si="10"/>
        <v>4.2586736885496785</v>
      </c>
      <c r="F103">
        <f t="shared" si="10"/>
        <v>6.7490650200529574</v>
      </c>
      <c r="G103">
        <f t="shared" si="10"/>
        <v>2.0928531762730525</v>
      </c>
      <c r="H103">
        <f t="shared" si="10"/>
        <v>0.25115536120611459</v>
      </c>
      <c r="I103">
        <f t="shared" si="10"/>
        <v>1.7242111789192469</v>
      </c>
      <c r="J103">
        <f t="shared" si="10"/>
        <v>2.8780718507736482</v>
      </c>
      <c r="K103">
        <f t="shared" si="10"/>
        <v>1.6075476162663589E-2</v>
      </c>
      <c r="L103">
        <f t="shared" si="10"/>
        <v>3.2800960294471602</v>
      </c>
      <c r="M103">
        <f t="shared" si="10"/>
        <v>5.6790183650247785</v>
      </c>
      <c r="N103">
        <f t="shared" si="10"/>
        <v>4.7122759443235473</v>
      </c>
      <c r="O103">
        <f t="shared" si="10"/>
        <v>3.1555359597492973</v>
      </c>
      <c r="P103">
        <f t="shared" si="10"/>
        <v>6.7856211026797633</v>
      </c>
      <c r="Q103">
        <f t="shared" si="10"/>
        <v>2.9915392157376552</v>
      </c>
      <c r="R103">
        <f t="shared" si="10"/>
        <v>0.70869378411824846</v>
      </c>
      <c r="S103">
        <f t="shared" si="10"/>
        <v>0</v>
      </c>
      <c r="T103">
        <f t="shared" si="10"/>
        <v>2.1100359899171766</v>
      </c>
      <c r="U103">
        <f t="shared" si="10"/>
        <v>0</v>
      </c>
      <c r="V103">
        <f t="shared" si="10"/>
        <v>0</v>
      </c>
      <c r="W103">
        <f t="shared" si="10"/>
        <v>21.812552636969457</v>
      </c>
      <c r="X103">
        <f t="shared" si="10"/>
        <v>8.6332863382107075</v>
      </c>
      <c r="Y103">
        <f t="shared" si="10"/>
        <v>0</v>
      </c>
      <c r="Z103">
        <f t="shared" si="10"/>
        <v>4.7279659194212389</v>
      </c>
      <c r="AA103">
        <f t="shared" si="10"/>
        <v>5.123673781749645E-2</v>
      </c>
      <c r="AB103">
        <f t="shared" si="10"/>
        <v>62.926594793085044</v>
      </c>
      <c r="AC103">
        <f t="shared" si="10"/>
        <v>1.480439820977543E-6</v>
      </c>
      <c r="AD103">
        <f t="shared" si="10"/>
        <v>5.0532126458791907E-6</v>
      </c>
      <c r="AE103">
        <f t="shared" si="10"/>
        <v>1.2371760216996559E-5</v>
      </c>
      <c r="AF103">
        <f t="shared" si="10"/>
        <v>2.0786522471281521E-6</v>
      </c>
      <c r="AG103">
        <f t="shared" si="10"/>
        <v>0</v>
      </c>
      <c r="AH103">
        <f t="shared" si="10"/>
        <v>1.179505534244149E-4</v>
      </c>
      <c r="AI103">
        <f t="shared" si="10"/>
        <v>5.2618949697263454E-6</v>
      </c>
      <c r="AJ103">
        <f t="shared" si="10"/>
        <v>2.699418103505448E-4</v>
      </c>
      <c r="AK103">
        <f t="shared" si="10"/>
        <v>0</v>
      </c>
      <c r="AL103">
        <f t="shared" si="10"/>
        <v>3.1951833943773062E-6</v>
      </c>
      <c r="AM103">
        <f t="shared" si="10"/>
        <v>0.87228870049052698</v>
      </c>
      <c r="AN103">
        <f t="shared" si="10"/>
        <v>0</v>
      </c>
      <c r="AO103">
        <f t="shared" si="10"/>
        <v>4.9206382227655711E-6</v>
      </c>
      <c r="AP103">
        <f t="shared" si="9"/>
        <v>157.9973749829895</v>
      </c>
      <c r="AQ103">
        <f t="shared" si="9"/>
        <v>0</v>
      </c>
      <c r="AR103">
        <f t="shared" si="9"/>
        <v>0</v>
      </c>
      <c r="AS103">
        <f t="shared" si="9"/>
        <v>55.64278991338022</v>
      </c>
      <c r="AT103">
        <f t="shared" si="9"/>
        <v>353.10501254939737</v>
      </c>
      <c r="AU103">
        <f t="shared" si="9"/>
        <v>6.9524218700470719</v>
      </c>
      <c r="AW103">
        <f t="shared" si="6"/>
        <v>8.6061399272226638E-5</v>
      </c>
    </row>
    <row r="104" spans="1:49" x14ac:dyDescent="0.25">
      <c r="A104" s="146"/>
      <c r="B104" s="1" t="s">
        <v>28</v>
      </c>
      <c r="C104" s="1">
        <v>26</v>
      </c>
      <c r="D104" s="1" t="s">
        <v>65</v>
      </c>
      <c r="E104">
        <f t="shared" si="10"/>
        <v>23.176567939171996</v>
      </c>
      <c r="F104">
        <f t="shared" si="10"/>
        <v>52.093376964199329</v>
      </c>
      <c r="G104">
        <f t="shared" ref="E104:AO109" si="11">G30+G67</f>
        <v>18.310107816772693</v>
      </c>
      <c r="H104">
        <f t="shared" si="11"/>
        <v>2.2040516841258713</v>
      </c>
      <c r="I104">
        <f t="shared" si="11"/>
        <v>15.101304800701467</v>
      </c>
      <c r="J104">
        <f t="shared" si="11"/>
        <v>25.471983343148544</v>
      </c>
      <c r="K104">
        <f t="shared" si="11"/>
        <v>0.15009923923260449</v>
      </c>
      <c r="L104">
        <f t="shared" si="11"/>
        <v>74.525769678177596</v>
      </c>
      <c r="M104">
        <f t="shared" si="11"/>
        <v>64.596223243647884</v>
      </c>
      <c r="N104">
        <f t="shared" si="11"/>
        <v>41.283133179424809</v>
      </c>
      <c r="O104">
        <f t="shared" si="11"/>
        <v>11.520059197144302</v>
      </c>
      <c r="P104">
        <f t="shared" si="11"/>
        <v>59.42784468528459</v>
      </c>
      <c r="Q104">
        <f t="shared" si="11"/>
        <v>58.623264544711631</v>
      </c>
      <c r="R104">
        <f t="shared" si="11"/>
        <v>6.2159235309943206</v>
      </c>
      <c r="S104">
        <f t="shared" si="11"/>
        <v>0</v>
      </c>
      <c r="T104">
        <f t="shared" si="11"/>
        <v>18.492241932856061</v>
      </c>
      <c r="U104">
        <f t="shared" si="11"/>
        <v>0</v>
      </c>
      <c r="V104">
        <f t="shared" si="11"/>
        <v>0</v>
      </c>
      <c r="W104">
        <f t="shared" si="11"/>
        <v>248.56990973252084</v>
      </c>
      <c r="X104">
        <f t="shared" si="11"/>
        <v>121.75425936640255</v>
      </c>
      <c r="Y104">
        <f t="shared" si="11"/>
        <v>0</v>
      </c>
      <c r="Z104">
        <f t="shared" si="11"/>
        <v>5.922588272362086</v>
      </c>
      <c r="AA104">
        <f t="shared" si="11"/>
        <v>1.1642883568550397</v>
      </c>
      <c r="AB104">
        <f t="shared" si="11"/>
        <v>401.29160175020576</v>
      </c>
      <c r="AC104">
        <f t="shared" si="11"/>
        <v>2.6766585220837581E-5</v>
      </c>
      <c r="AD104">
        <f t="shared" si="11"/>
        <v>9.1376212499396593E-5</v>
      </c>
      <c r="AE104">
        <f t="shared" si="11"/>
        <v>2.241434656334978E-4</v>
      </c>
      <c r="AF104">
        <f t="shared" si="11"/>
        <v>3.7179703658127233E-5</v>
      </c>
      <c r="AG104">
        <f t="shared" si="11"/>
        <v>0</v>
      </c>
      <c r="AH104">
        <f t="shared" si="11"/>
        <v>2.1505597029587123E-3</v>
      </c>
      <c r="AI104">
        <f t="shared" si="11"/>
        <v>9.7293757300934356E-5</v>
      </c>
      <c r="AJ104">
        <f t="shared" si="11"/>
        <v>5.6751352657082891E-3</v>
      </c>
      <c r="AK104">
        <f t="shared" si="11"/>
        <v>0</v>
      </c>
      <c r="AL104">
        <f t="shared" si="11"/>
        <v>5.745180068823629E-5</v>
      </c>
      <c r="AM104">
        <f t="shared" si="11"/>
        <v>8.4248801632726522</v>
      </c>
      <c r="AN104">
        <f t="shared" si="11"/>
        <v>0</v>
      </c>
      <c r="AO104">
        <f t="shared" si="11"/>
        <v>8.8293620689534238E-5</v>
      </c>
      <c r="AP104">
        <f t="shared" si="9"/>
        <v>954.046030822229</v>
      </c>
      <c r="AQ104">
        <f t="shared" si="9"/>
        <v>0</v>
      </c>
      <c r="AR104">
        <f t="shared" si="9"/>
        <v>0</v>
      </c>
      <c r="AS104">
        <f t="shared" si="9"/>
        <v>222.00291020112419</v>
      </c>
      <c r="AT104">
        <f t="shared" si="9"/>
        <v>2360.3705560752192</v>
      </c>
      <c r="AU104">
        <f t="shared" si="9"/>
        <v>74.006312569461187</v>
      </c>
      <c r="AW104">
        <f t="shared" si="6"/>
        <v>1.9497498112473653E-3</v>
      </c>
    </row>
    <row r="105" spans="1:49" x14ac:dyDescent="0.25">
      <c r="A105" s="146"/>
      <c r="B105" s="1" t="s">
        <v>29</v>
      </c>
      <c r="C105" s="1">
        <v>27</v>
      </c>
      <c r="D105" s="1" t="s">
        <v>66</v>
      </c>
      <c r="E105">
        <f t="shared" si="11"/>
        <v>11.264210013663</v>
      </c>
      <c r="F105">
        <f t="shared" si="11"/>
        <v>25.335048596879194</v>
      </c>
      <c r="G105">
        <f t="shared" si="11"/>
        <v>8.9087883848500038</v>
      </c>
      <c r="H105">
        <f t="shared" si="11"/>
        <v>1.0683389938295662</v>
      </c>
      <c r="I105">
        <f t="shared" si="11"/>
        <v>7.3376873274205252</v>
      </c>
      <c r="J105">
        <f t="shared" si="11"/>
        <v>12.280695426763147</v>
      </c>
      <c r="K105">
        <f t="shared" si="11"/>
        <v>6.826912684366053E-2</v>
      </c>
      <c r="L105">
        <f t="shared" si="11"/>
        <v>13.961281589925367</v>
      </c>
      <c r="M105">
        <f t="shared" si="11"/>
        <v>24.171245891476062</v>
      </c>
      <c r="N105">
        <f t="shared" si="11"/>
        <v>20.05264618618838</v>
      </c>
      <c r="O105">
        <f t="shared" si="11"/>
        <v>12.906817085296716</v>
      </c>
      <c r="P105">
        <f t="shared" si="11"/>
        <v>28.890093092688971</v>
      </c>
      <c r="Q105">
        <f t="shared" si="11"/>
        <v>55.008582475487536</v>
      </c>
      <c r="R105">
        <f t="shared" si="11"/>
        <v>3.0161427722442</v>
      </c>
      <c r="S105">
        <f t="shared" si="11"/>
        <v>0</v>
      </c>
      <c r="T105">
        <f t="shared" si="11"/>
        <v>8.9809441367083505</v>
      </c>
      <c r="U105">
        <f t="shared" si="11"/>
        <v>0</v>
      </c>
      <c r="V105">
        <f t="shared" si="11"/>
        <v>0</v>
      </c>
      <c r="W105">
        <f t="shared" si="11"/>
        <v>179.55710763564008</v>
      </c>
      <c r="X105">
        <f t="shared" si="11"/>
        <v>32.762862264078755</v>
      </c>
      <c r="Y105">
        <f t="shared" si="11"/>
        <v>0</v>
      </c>
      <c r="Z105">
        <f t="shared" si="11"/>
        <v>2.8501901908296272</v>
      </c>
      <c r="AA105">
        <f t="shared" si="11"/>
        <v>0.21808219098446507</v>
      </c>
      <c r="AB105">
        <f t="shared" si="11"/>
        <v>376.36015402627913</v>
      </c>
      <c r="AC105">
        <f t="shared" si="11"/>
        <v>6.2579795920170666E-6</v>
      </c>
      <c r="AD105">
        <f t="shared" si="11"/>
        <v>2.1360772538681601E-5</v>
      </c>
      <c r="AE105">
        <f t="shared" si="11"/>
        <v>5.2306950632545322E-5</v>
      </c>
      <c r="AF105">
        <f t="shared" si="11"/>
        <v>8.7777798814978998E-6</v>
      </c>
      <c r="AG105">
        <f t="shared" si="11"/>
        <v>0</v>
      </c>
      <c r="AH105">
        <f t="shared" si="11"/>
        <v>5.0234402821415145E-4</v>
      </c>
      <c r="AI105">
        <f t="shared" si="11"/>
        <v>2.2259101346444229E-5</v>
      </c>
      <c r="AJ105">
        <f t="shared" si="11"/>
        <v>8.3094373239187298E-3</v>
      </c>
      <c r="AK105">
        <f t="shared" si="11"/>
        <v>0</v>
      </c>
      <c r="AL105">
        <f t="shared" si="11"/>
        <v>1.349935946700753E-5</v>
      </c>
      <c r="AM105">
        <f t="shared" si="11"/>
        <v>3.93572949699228</v>
      </c>
      <c r="AN105">
        <f t="shared" si="11"/>
        <v>0</v>
      </c>
      <c r="AO105">
        <f t="shared" si="11"/>
        <v>2.0785197126870801E-5</v>
      </c>
      <c r="AP105">
        <f t="shared" si="9"/>
        <v>857.66870826426589</v>
      </c>
      <c r="AQ105">
        <f t="shared" si="9"/>
        <v>0</v>
      </c>
      <c r="AR105">
        <f t="shared" si="9"/>
        <v>0</v>
      </c>
      <c r="AS105">
        <f t="shared" si="9"/>
        <v>149.3693823535323</v>
      </c>
      <c r="AT105">
        <f t="shared" si="9"/>
        <v>1823.687799623656</v>
      </c>
      <c r="AU105">
        <f t="shared" si="9"/>
        <v>12.29416492770364</v>
      </c>
      <c r="AW105">
        <f t="shared" si="6"/>
        <v>3.6630459422117701E-4</v>
      </c>
    </row>
    <row r="106" spans="1:49" x14ac:dyDescent="0.25">
      <c r="A106" s="146"/>
      <c r="B106" s="1" t="s">
        <v>30</v>
      </c>
      <c r="C106" s="1">
        <v>28</v>
      </c>
      <c r="D106" s="1" t="s">
        <v>67</v>
      </c>
      <c r="E106">
        <f t="shared" si="11"/>
        <v>11.753998923234924</v>
      </c>
      <c r="F106">
        <f t="shared" si="11"/>
        <v>26.418622830093366</v>
      </c>
      <c r="G106">
        <f t="shared" si="11"/>
        <v>9.2693403191986601</v>
      </c>
      <c r="H106">
        <f t="shared" si="11"/>
        <v>1.1330297852566547</v>
      </c>
      <c r="I106">
        <f t="shared" si="11"/>
        <v>7.6868495780897748</v>
      </c>
      <c r="J106">
        <f t="shared" si="11"/>
        <v>12.835316234930531</v>
      </c>
      <c r="K106">
        <f t="shared" si="11"/>
        <v>8.0422172837173733E-2</v>
      </c>
      <c r="L106">
        <f t="shared" si="11"/>
        <v>14.563063720613732</v>
      </c>
      <c r="M106">
        <f t="shared" si="11"/>
        <v>16.548595917684011</v>
      </c>
      <c r="N106">
        <f t="shared" si="11"/>
        <v>21.042530626172002</v>
      </c>
      <c r="O106">
        <f t="shared" si="11"/>
        <v>5.8970408259567453</v>
      </c>
      <c r="P106">
        <f t="shared" si="11"/>
        <v>30.143290898407479</v>
      </c>
      <c r="Q106">
        <f t="shared" si="11"/>
        <v>13.249220271798537</v>
      </c>
      <c r="R106">
        <f t="shared" si="11"/>
        <v>3.1549131319165924</v>
      </c>
      <c r="S106">
        <f t="shared" si="11"/>
        <v>0</v>
      </c>
      <c r="T106">
        <f t="shared" si="11"/>
        <v>9.3718188036399699</v>
      </c>
      <c r="U106">
        <f t="shared" si="11"/>
        <v>0</v>
      </c>
      <c r="V106">
        <f t="shared" si="11"/>
        <v>0</v>
      </c>
      <c r="W106">
        <f t="shared" si="11"/>
        <v>78.950496715821345</v>
      </c>
      <c r="X106">
        <f t="shared" si="11"/>
        <v>34.169476334331222</v>
      </c>
      <c r="Y106">
        <f t="shared" si="11"/>
        <v>0</v>
      </c>
      <c r="Z106">
        <f t="shared" si="11"/>
        <v>3.0038030290794153</v>
      </c>
      <c r="AA106">
        <f t="shared" si="11"/>
        <v>0.22748229187964078</v>
      </c>
      <c r="AB106">
        <f t="shared" si="11"/>
        <v>46.980416420365671</v>
      </c>
      <c r="AC106">
        <f t="shared" si="11"/>
        <v>6.5693751097126736E-6</v>
      </c>
      <c r="AD106">
        <f t="shared" si="11"/>
        <v>2.2423593200675099E-5</v>
      </c>
      <c r="AE106">
        <f t="shared" si="11"/>
        <v>5.4906760167197268E-5</v>
      </c>
      <c r="AF106">
        <f t="shared" si="11"/>
        <v>9.2171605065395423E-6</v>
      </c>
      <c r="AG106">
        <f t="shared" si="11"/>
        <v>0</v>
      </c>
      <c r="AH106">
        <f t="shared" si="11"/>
        <v>5.2359349569400259E-4</v>
      </c>
      <c r="AI106">
        <f t="shared" si="11"/>
        <v>2.3361891943757729E-5</v>
      </c>
      <c r="AJ106">
        <f t="shared" si="11"/>
        <v>4.8067807433876458E-3</v>
      </c>
      <c r="AK106">
        <f t="shared" si="11"/>
        <v>0</v>
      </c>
      <c r="AL106">
        <f t="shared" si="11"/>
        <v>1.4173135526275691E-5</v>
      </c>
      <c r="AM106">
        <f t="shared" si="11"/>
        <v>3.957635263776921</v>
      </c>
      <c r="AN106">
        <f t="shared" si="11"/>
        <v>0</v>
      </c>
      <c r="AO106">
        <f t="shared" si="11"/>
        <v>2.1823805258253139E-5</v>
      </c>
      <c r="AP106">
        <f t="shared" si="9"/>
        <v>100.85944777422435</v>
      </c>
      <c r="AQ106">
        <f t="shared" si="9"/>
        <v>0</v>
      </c>
      <c r="AR106">
        <f t="shared" si="9"/>
        <v>0</v>
      </c>
      <c r="AS106">
        <f t="shared" si="9"/>
        <v>11.564099161864579</v>
      </c>
      <c r="AT106">
        <f t="shared" si="9"/>
        <v>461.92199231348081</v>
      </c>
      <c r="AU106">
        <f t="shared" si="9"/>
        <v>0.94440156765330563</v>
      </c>
      <c r="AW106">
        <f t="shared" si="6"/>
        <v>3.8233413645760532E-4</v>
      </c>
    </row>
    <row r="107" spans="1:49" x14ac:dyDescent="0.25">
      <c r="A107" s="146"/>
      <c r="B107" s="1" t="s">
        <v>31</v>
      </c>
      <c r="C107" s="1">
        <v>29</v>
      </c>
      <c r="D107" s="1" t="s">
        <v>68</v>
      </c>
      <c r="E107">
        <f t="shared" si="11"/>
        <v>2.0224171587536084</v>
      </c>
      <c r="F107">
        <f t="shared" si="11"/>
        <v>2.5498246162640914</v>
      </c>
      <c r="G107">
        <f t="shared" si="11"/>
        <v>1.5962189468338346</v>
      </c>
      <c r="H107">
        <f t="shared" si="11"/>
        <v>0.19661871591265687</v>
      </c>
      <c r="I107">
        <f t="shared" si="11"/>
        <v>1.327405397878048</v>
      </c>
      <c r="J107">
        <f t="shared" si="11"/>
        <v>2.1949608288055988</v>
      </c>
      <c r="K107">
        <f t="shared" si="11"/>
        <v>1.332584569502002E-2</v>
      </c>
      <c r="L107">
        <f t="shared" si="11"/>
        <v>2.6285114187538431E-4</v>
      </c>
      <c r="M107">
        <f t="shared" si="11"/>
        <v>1.9525388822632543</v>
      </c>
      <c r="N107">
        <f t="shared" si="11"/>
        <v>3.6360871903368608</v>
      </c>
      <c r="O107">
        <f t="shared" si="11"/>
        <v>1.0198820359762011</v>
      </c>
      <c r="P107">
        <f t="shared" si="11"/>
        <v>5.1946884564389153</v>
      </c>
      <c r="Q107">
        <f t="shared" si="11"/>
        <v>1.4298090711728929E-3</v>
      </c>
      <c r="R107">
        <f t="shared" si="11"/>
        <v>0.54359359237842308</v>
      </c>
      <c r="S107">
        <f t="shared" si="11"/>
        <v>0</v>
      </c>
      <c r="T107">
        <f t="shared" si="11"/>
        <v>1.6138566127047678</v>
      </c>
      <c r="U107">
        <f t="shared" si="11"/>
        <v>0</v>
      </c>
      <c r="V107">
        <f t="shared" si="11"/>
        <v>0</v>
      </c>
      <c r="W107">
        <f t="shared" si="11"/>
        <v>8.7378942044968806</v>
      </c>
      <c r="X107">
        <f t="shared" si="11"/>
        <v>1.4391386236854646</v>
      </c>
      <c r="Y107">
        <f t="shared" si="11"/>
        <v>0</v>
      </c>
      <c r="Z107">
        <f t="shared" si="11"/>
        <v>0.51734460667453408</v>
      </c>
      <c r="AA107">
        <f t="shared" si="11"/>
        <v>2.9972692667522527E-6</v>
      </c>
      <c r="AB107">
        <f t="shared" si="11"/>
        <v>1.925446052963311E-3</v>
      </c>
      <c r="AC107">
        <f t="shared" si="11"/>
        <v>0</v>
      </c>
      <c r="AD107">
        <f t="shared" si="11"/>
        <v>0</v>
      </c>
      <c r="AE107">
        <f t="shared" si="11"/>
        <v>0</v>
      </c>
      <c r="AF107">
        <f t="shared" si="11"/>
        <v>0</v>
      </c>
      <c r="AG107">
        <f t="shared" si="11"/>
        <v>0</v>
      </c>
      <c r="AH107">
        <f t="shared" si="11"/>
        <v>0</v>
      </c>
      <c r="AI107">
        <f t="shared" si="11"/>
        <v>0</v>
      </c>
      <c r="AJ107">
        <f t="shared" si="11"/>
        <v>1.0746887829865049E-3</v>
      </c>
      <c r="AK107">
        <f t="shared" si="11"/>
        <v>0</v>
      </c>
      <c r="AL107">
        <f t="shared" si="11"/>
        <v>0</v>
      </c>
      <c r="AM107">
        <f t="shared" si="11"/>
        <v>0.62557183859589105</v>
      </c>
      <c r="AN107">
        <f t="shared" si="11"/>
        <v>0</v>
      </c>
      <c r="AO107">
        <f t="shared" si="11"/>
        <v>0</v>
      </c>
      <c r="AP107">
        <f t="shared" si="9"/>
        <v>3.9395708979480578E-3</v>
      </c>
      <c r="AQ107">
        <f t="shared" si="9"/>
        <v>0</v>
      </c>
      <c r="AR107">
        <f t="shared" si="9"/>
        <v>0</v>
      </c>
      <c r="AS107">
        <f t="shared" si="9"/>
        <v>4.585592259332813E-2</v>
      </c>
      <c r="AT107">
        <f t="shared" si="9"/>
        <v>35.225180009559267</v>
      </c>
      <c r="AU107">
        <f t="shared" si="9"/>
        <v>1.0678829944316889E-2</v>
      </c>
      <c r="AW107">
        <f t="shared" si="6"/>
        <v>3.5479411859454706E-7</v>
      </c>
    </row>
    <row r="108" spans="1:49" x14ac:dyDescent="0.25">
      <c r="A108" s="146"/>
      <c r="B108" s="1" t="s">
        <v>32</v>
      </c>
      <c r="C108" s="1">
        <v>30</v>
      </c>
      <c r="D108" s="1" t="s">
        <v>69</v>
      </c>
      <c r="E108">
        <f t="shared" si="11"/>
        <v>39.69244956543244</v>
      </c>
      <c r="F108">
        <f t="shared" si="11"/>
        <v>121.19349888968772</v>
      </c>
      <c r="G108">
        <f t="shared" si="11"/>
        <v>31.353245739093218</v>
      </c>
      <c r="H108">
        <f t="shared" si="11"/>
        <v>3.7784555494847023</v>
      </c>
      <c r="I108">
        <f t="shared" si="11"/>
        <v>25.9526307352155</v>
      </c>
      <c r="J108">
        <f t="shared" si="11"/>
        <v>43.570365712626632</v>
      </c>
      <c r="K108">
        <f t="shared" si="11"/>
        <v>0.26951564513834486</v>
      </c>
      <c r="L108">
        <f t="shared" si="11"/>
        <v>112.12154071872901</v>
      </c>
      <c r="M108">
        <f t="shared" si="11"/>
        <v>101.152383619121</v>
      </c>
      <c r="N108">
        <f t="shared" si="11"/>
        <v>70.815665365000626</v>
      </c>
      <c r="O108">
        <f t="shared" si="11"/>
        <v>19.907181721281184</v>
      </c>
      <c r="P108">
        <f t="shared" si="11"/>
        <v>102.17980570775035</v>
      </c>
      <c r="Q108">
        <f t="shared" si="11"/>
        <v>88.188734690660453</v>
      </c>
      <c r="R108">
        <f t="shared" si="11"/>
        <v>10.631840922235867</v>
      </c>
      <c r="S108">
        <f t="shared" si="11"/>
        <v>0</v>
      </c>
      <c r="T108">
        <f t="shared" si="11"/>
        <v>31.623521860996568</v>
      </c>
      <c r="U108">
        <f t="shared" si="11"/>
        <v>0</v>
      </c>
      <c r="V108">
        <f t="shared" si="11"/>
        <v>0</v>
      </c>
      <c r="W108">
        <f t="shared" si="11"/>
        <v>418.27459420957666</v>
      </c>
      <c r="X108">
        <f t="shared" si="11"/>
        <v>212.0607793605655</v>
      </c>
      <c r="Y108">
        <f t="shared" si="11"/>
        <v>2.8469320001511686E-4</v>
      </c>
      <c r="Z108">
        <f t="shared" si="11"/>
        <v>42.479215195717629</v>
      </c>
      <c r="AA108">
        <f t="shared" si="11"/>
        <v>1.7516392174633431</v>
      </c>
      <c r="AB108">
        <f t="shared" si="11"/>
        <v>601.95603853681359</v>
      </c>
      <c r="AC108">
        <f t="shared" si="11"/>
        <v>1.2499700792584155E-4</v>
      </c>
      <c r="AD108">
        <f t="shared" si="11"/>
        <v>4.7457833477691617E-4</v>
      </c>
      <c r="AE108">
        <f t="shared" si="11"/>
        <v>2.1036189926726652E-3</v>
      </c>
      <c r="AF108">
        <f t="shared" si="11"/>
        <v>7.1843911368804083E-5</v>
      </c>
      <c r="AG108">
        <f t="shared" si="11"/>
        <v>0</v>
      </c>
      <c r="AH108">
        <f t="shared" si="11"/>
        <v>3.3165097402951317E-3</v>
      </c>
      <c r="AI108">
        <f t="shared" si="11"/>
        <v>2.0638131691199155E-4</v>
      </c>
      <c r="AJ108">
        <f t="shared" si="11"/>
        <v>0.11684200499183464</v>
      </c>
      <c r="AK108">
        <f t="shared" si="11"/>
        <v>0</v>
      </c>
      <c r="AL108">
        <f t="shared" si="11"/>
        <v>5.3484765560696279E-4</v>
      </c>
      <c r="AM108">
        <f t="shared" si="11"/>
        <v>14.087734483848228</v>
      </c>
      <c r="AN108">
        <f t="shared" si="11"/>
        <v>0</v>
      </c>
      <c r="AO108">
        <f t="shared" si="11"/>
        <v>1.4902034517393704E-2</v>
      </c>
      <c r="AP108">
        <f t="shared" si="9"/>
        <v>1331.693236132603</v>
      </c>
      <c r="AQ108">
        <f t="shared" si="9"/>
        <v>0</v>
      </c>
      <c r="AR108">
        <f t="shared" si="9"/>
        <v>0</v>
      </c>
      <c r="AS108">
        <f t="shared" si="9"/>
        <v>182.9443907233323</v>
      </c>
      <c r="AT108">
        <f t="shared" si="9"/>
        <v>3603.19321604877</v>
      </c>
      <c r="AU108">
        <f t="shared" si="9"/>
        <v>4.6241097632724424</v>
      </c>
      <c r="AW108">
        <f t="shared" si="6"/>
        <v>2.9344746048244851E-3</v>
      </c>
    </row>
    <row r="109" spans="1:49" x14ac:dyDescent="0.25">
      <c r="A109" s="146"/>
      <c r="B109" s="1" t="s">
        <v>33</v>
      </c>
      <c r="C109" s="1">
        <v>31</v>
      </c>
      <c r="D109" s="1" t="s">
        <v>70</v>
      </c>
      <c r="E109">
        <f t="shared" si="11"/>
        <v>6.8361671867239568</v>
      </c>
      <c r="F109">
        <f t="shared" si="11"/>
        <v>15.46302302132764</v>
      </c>
      <c r="G109">
        <f t="shared" si="11"/>
        <v>5.4358794789248766</v>
      </c>
      <c r="H109">
        <f t="shared" si="11"/>
        <v>0.65444654120377566</v>
      </c>
      <c r="I109">
        <f t="shared" si="11"/>
        <v>4.4835245864222957</v>
      </c>
      <c r="J109">
        <f t="shared" si="11"/>
        <v>7.4896822024712142</v>
      </c>
      <c r="K109">
        <f t="shared" si="11"/>
        <v>3.9407448886086376E-2</v>
      </c>
      <c r="L109">
        <f t="shared" si="11"/>
        <v>8.5231917077049975</v>
      </c>
      <c r="M109">
        <f t="shared" si="11"/>
        <v>14.758662724165173</v>
      </c>
      <c r="N109">
        <f t="shared" si="11"/>
        <v>12.257002246015164</v>
      </c>
      <c r="O109">
        <f t="shared" si="11"/>
        <v>3.7620691531500583</v>
      </c>
      <c r="P109">
        <f t="shared" si="11"/>
        <v>17.600282512196454</v>
      </c>
      <c r="Q109">
        <f t="shared" si="11"/>
        <v>7.7701572355404567</v>
      </c>
      <c r="R109">
        <f t="shared" si="11"/>
        <v>1.8423736018012913</v>
      </c>
      <c r="S109">
        <f t="shared" si="11"/>
        <v>0</v>
      </c>
      <c r="T109">
        <f t="shared" si="11"/>
        <v>5.4832093796034354</v>
      </c>
      <c r="U109">
        <f t="shared" si="11"/>
        <v>0</v>
      </c>
      <c r="V109">
        <f t="shared" si="11"/>
        <v>0</v>
      </c>
      <c r="W109">
        <f t="shared" si="11"/>
        <v>70.760770464855554</v>
      </c>
      <c r="X109">
        <f t="shared" si="11"/>
        <v>19.998689554698746</v>
      </c>
      <c r="Y109">
        <f t="shared" si="11"/>
        <v>0</v>
      </c>
      <c r="Z109">
        <f t="shared" si="11"/>
        <v>1.7435622796366981</v>
      </c>
      <c r="AA109">
        <f t="shared" si="11"/>
        <v>0.13313650673101499</v>
      </c>
      <c r="AB109">
        <f t="shared" si="11"/>
        <v>101.15466454252469</v>
      </c>
      <c r="AC109">
        <f t="shared" si="11"/>
        <v>3.5855466470325271E-6</v>
      </c>
      <c r="AD109">
        <f t="shared" si="11"/>
        <v>1.223868071480671E-5</v>
      </c>
      <c r="AE109">
        <f t="shared" si="11"/>
        <v>3.2092981454924429E-5</v>
      </c>
      <c r="AF109">
        <f t="shared" si="11"/>
        <v>5.0323324522245074E-6</v>
      </c>
      <c r="AG109">
        <f t="shared" si="11"/>
        <v>0</v>
      </c>
      <c r="AH109">
        <f t="shared" si="11"/>
        <v>3.060063545255838E-4</v>
      </c>
      <c r="AI109">
        <f t="shared" si="11"/>
        <v>1.274783284682347E-5</v>
      </c>
      <c r="AJ109">
        <f t="shared" si="11"/>
        <v>9.9558513875340937E-4</v>
      </c>
      <c r="AK109">
        <f t="shared" si="11"/>
        <v>0</v>
      </c>
      <c r="AL109">
        <f t="shared" si="11"/>
        <v>7.7369451753678364E-6</v>
      </c>
      <c r="AM109">
        <f t="shared" si="11"/>
        <v>2.3117961092785606</v>
      </c>
      <c r="AN109">
        <f t="shared" si="11"/>
        <v>0</v>
      </c>
      <c r="AO109">
        <f t="shared" si="11"/>
        <v>1.191409686246237E-5</v>
      </c>
      <c r="AP109">
        <f t="shared" si="9"/>
        <v>241.71046694326134</v>
      </c>
      <c r="AQ109">
        <f t="shared" si="9"/>
        <v>0</v>
      </c>
      <c r="AR109">
        <f t="shared" si="9"/>
        <v>0</v>
      </c>
      <c r="AS109">
        <f t="shared" si="9"/>
        <v>52.669299943276521</v>
      </c>
      <c r="AT109">
        <f t="shared" si="9"/>
        <v>601.52695613729497</v>
      </c>
      <c r="AU109">
        <f t="shared" si="9"/>
        <v>1.355896173014413</v>
      </c>
      <c r="AW109">
        <f t="shared" si="6"/>
        <v>2.2356520695881717E-4</v>
      </c>
    </row>
    <row r="110" spans="1:49" x14ac:dyDescent="0.25">
      <c r="A110" s="146"/>
      <c r="B110" s="1" t="s">
        <v>34</v>
      </c>
      <c r="C110" s="1">
        <v>32</v>
      </c>
      <c r="D110" s="1" t="s">
        <v>71</v>
      </c>
      <c r="E110">
        <f t="shared" ref="E110:AO115" si="12">E36+E73</f>
        <v>215.01082593928766</v>
      </c>
      <c r="F110">
        <f t="shared" si="12"/>
        <v>694.25038104048315</v>
      </c>
      <c r="G110">
        <f t="shared" si="12"/>
        <v>93.98488676115754</v>
      </c>
      <c r="H110">
        <f t="shared" si="12"/>
        <v>82.584210315831385</v>
      </c>
      <c r="I110">
        <f t="shared" si="12"/>
        <v>359.14252542276807</v>
      </c>
      <c r="J110">
        <f t="shared" si="12"/>
        <v>199.79644666648448</v>
      </c>
      <c r="K110">
        <f t="shared" si="12"/>
        <v>117.18595797948578</v>
      </c>
      <c r="L110">
        <f t="shared" si="12"/>
        <v>995.31923764043199</v>
      </c>
      <c r="M110">
        <f t="shared" si="12"/>
        <v>629.72204255453357</v>
      </c>
      <c r="N110">
        <f t="shared" si="12"/>
        <v>340.20685902913942</v>
      </c>
      <c r="O110">
        <f t="shared" si="12"/>
        <v>126.10241099885164</v>
      </c>
      <c r="P110">
        <f t="shared" si="12"/>
        <v>831.77906589661404</v>
      </c>
      <c r="Q110">
        <f t="shared" si="12"/>
        <v>491.69661255941884</v>
      </c>
      <c r="R110">
        <f t="shared" si="12"/>
        <v>31.354151240014691</v>
      </c>
      <c r="S110">
        <f t="shared" si="12"/>
        <v>0</v>
      </c>
      <c r="T110">
        <f t="shared" si="12"/>
        <v>127.44281404565629</v>
      </c>
      <c r="U110">
        <f t="shared" si="12"/>
        <v>7.386741606938485</v>
      </c>
      <c r="V110">
        <f t="shared" si="12"/>
        <v>11.730178552699225</v>
      </c>
      <c r="W110">
        <f t="shared" si="12"/>
        <v>1975.4743011949572</v>
      </c>
      <c r="X110">
        <f t="shared" si="12"/>
        <v>1006.3465721147638</v>
      </c>
      <c r="Y110">
        <f t="shared" si="12"/>
        <v>1.3966664503175896</v>
      </c>
      <c r="Z110">
        <f t="shared" si="12"/>
        <v>1441.8655330995559</v>
      </c>
      <c r="AA110">
        <f t="shared" si="12"/>
        <v>15.553655729305801</v>
      </c>
      <c r="AB110">
        <f t="shared" si="12"/>
        <v>13249.482051374613</v>
      </c>
      <c r="AC110">
        <f t="shared" si="12"/>
        <v>258.01032433226135</v>
      </c>
      <c r="AD110">
        <f t="shared" si="12"/>
        <v>2053.5922071868235</v>
      </c>
      <c r="AE110">
        <f t="shared" si="12"/>
        <v>977.96313043655141</v>
      </c>
      <c r="AF110">
        <f t="shared" si="12"/>
        <v>148.63389067984403</v>
      </c>
      <c r="AG110">
        <f t="shared" si="12"/>
        <v>0.24403613891609388</v>
      </c>
      <c r="AH110">
        <f t="shared" si="12"/>
        <v>959.8829059049333</v>
      </c>
      <c r="AI110">
        <f t="shared" si="12"/>
        <v>451.11718613818181</v>
      </c>
      <c r="AJ110">
        <f t="shared" si="12"/>
        <v>1767.8533804056981</v>
      </c>
      <c r="AK110">
        <f t="shared" si="12"/>
        <v>0</v>
      </c>
      <c r="AL110">
        <f t="shared" si="12"/>
        <v>10.850035629953533</v>
      </c>
      <c r="AM110">
        <f t="shared" si="12"/>
        <v>115.20426848811319</v>
      </c>
      <c r="AN110">
        <f t="shared" si="12"/>
        <v>0</v>
      </c>
      <c r="AO110">
        <f t="shared" si="12"/>
        <v>8070.7341426317062</v>
      </c>
      <c r="AP110">
        <f t="shared" si="9"/>
        <v>8910.4243788099993</v>
      </c>
      <c r="AQ110">
        <f t="shared" si="9"/>
        <v>0</v>
      </c>
      <c r="AR110">
        <f t="shared" si="9"/>
        <v>0</v>
      </c>
      <c r="AS110">
        <f t="shared" si="9"/>
        <v>0</v>
      </c>
      <c r="AT110">
        <f t="shared" si="9"/>
        <v>39631.789652801919</v>
      </c>
      <c r="AU110">
        <f t="shared" si="9"/>
        <v>7137.5343621943703</v>
      </c>
      <c r="AW110">
        <f t="shared" si="6"/>
        <v>2.9046957559618489E-2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ref="AP111:AU115" si="13">AP37+AP74</f>
        <v>0</v>
      </c>
      <c r="AQ111">
        <f t="shared" si="13"/>
        <v>0</v>
      </c>
      <c r="AR111">
        <f t="shared" si="13"/>
        <v>0</v>
      </c>
      <c r="AS111">
        <f t="shared" si="13"/>
        <v>0</v>
      </c>
      <c r="AT111">
        <f t="shared" si="13"/>
        <v>0</v>
      </c>
      <c r="AU111">
        <f t="shared" si="13"/>
        <v>0</v>
      </c>
      <c r="AW111">
        <f t="shared" si="6"/>
        <v>0</v>
      </c>
    </row>
    <row r="112" spans="1:49" x14ac:dyDescent="0.25">
      <c r="A112" s="146"/>
      <c r="B112" s="1" t="s">
        <v>36</v>
      </c>
      <c r="C112" s="1">
        <v>34</v>
      </c>
      <c r="D112" s="1" t="s">
        <v>73</v>
      </c>
      <c r="E112">
        <f t="shared" si="12"/>
        <v>2.0494266395937482</v>
      </c>
      <c r="F112">
        <f t="shared" si="12"/>
        <v>3.5718309583999148</v>
      </c>
      <c r="G112">
        <f t="shared" si="12"/>
        <v>0</v>
      </c>
      <c r="H112">
        <f t="shared" si="12"/>
        <v>0</v>
      </c>
      <c r="I112">
        <f t="shared" si="12"/>
        <v>0</v>
      </c>
      <c r="J112">
        <f t="shared" si="12"/>
        <v>1.4161714394454839E-2</v>
      </c>
      <c r="K112">
        <f t="shared" si="12"/>
        <v>0</v>
      </c>
      <c r="L112">
        <f t="shared" si="12"/>
        <v>1.1936636256391041E-3</v>
      </c>
      <c r="M112">
        <f t="shared" si="12"/>
        <v>1.3927674372303719E-5</v>
      </c>
      <c r="N112">
        <f t="shared" si="12"/>
        <v>0</v>
      </c>
      <c r="O112">
        <f t="shared" si="12"/>
        <v>0</v>
      </c>
      <c r="P112">
        <f t="shared" si="12"/>
        <v>4.973187950735725E-3</v>
      </c>
      <c r="Q112">
        <f t="shared" si="12"/>
        <v>3.6717772968672502E-3</v>
      </c>
      <c r="R112">
        <f t="shared" si="12"/>
        <v>0</v>
      </c>
      <c r="S112">
        <f t="shared" si="12"/>
        <v>0</v>
      </c>
      <c r="T112">
        <f t="shared" si="12"/>
        <v>0.97926501990939829</v>
      </c>
      <c r="U112">
        <f t="shared" si="12"/>
        <v>0</v>
      </c>
      <c r="V112">
        <f t="shared" si="12"/>
        <v>0</v>
      </c>
      <c r="W112">
        <f t="shared" si="12"/>
        <v>9.4002431102195416</v>
      </c>
      <c r="X112">
        <f t="shared" si="12"/>
        <v>3.7572273842309398</v>
      </c>
      <c r="Y112">
        <f t="shared" si="12"/>
        <v>0</v>
      </c>
      <c r="Z112">
        <f t="shared" si="12"/>
        <v>1.646882415885489E-6</v>
      </c>
      <c r="AA112">
        <f t="shared" si="12"/>
        <v>0</v>
      </c>
      <c r="AB112">
        <f t="shared" si="12"/>
        <v>15.419719011722799</v>
      </c>
      <c r="AC112">
        <f t="shared" si="12"/>
        <v>0</v>
      </c>
      <c r="AD112">
        <f t="shared" si="12"/>
        <v>2.4687005561154689E-6</v>
      </c>
      <c r="AE112">
        <f t="shared" si="12"/>
        <v>6.0440445935548578E-6</v>
      </c>
      <c r="AF112">
        <f t="shared" si="12"/>
        <v>1.015568554311992E-6</v>
      </c>
      <c r="AG112">
        <f t="shared" si="12"/>
        <v>0</v>
      </c>
      <c r="AH112">
        <f t="shared" si="12"/>
        <v>5.7621944076620383E-5</v>
      </c>
      <c r="AI112">
        <f t="shared" si="12"/>
        <v>2.570538982384688E-6</v>
      </c>
      <c r="AJ112">
        <f t="shared" si="12"/>
        <v>1.2322627893509929E-4</v>
      </c>
      <c r="AK112">
        <f t="shared" si="12"/>
        <v>0</v>
      </c>
      <c r="AL112">
        <f t="shared" si="12"/>
        <v>1.5610270813343919E-6</v>
      </c>
      <c r="AM112">
        <f t="shared" si="12"/>
        <v>0.42644973205369152</v>
      </c>
      <c r="AN112">
        <f t="shared" si="12"/>
        <v>0</v>
      </c>
      <c r="AO112">
        <f t="shared" si="12"/>
        <v>216.48225680839721</v>
      </c>
      <c r="AP112">
        <f t="shared" si="13"/>
        <v>0</v>
      </c>
      <c r="AQ112">
        <f t="shared" si="13"/>
        <v>0</v>
      </c>
      <c r="AR112">
        <f t="shared" si="13"/>
        <v>0</v>
      </c>
      <c r="AS112">
        <f t="shared" si="13"/>
        <v>0</v>
      </c>
      <c r="AT112">
        <f t="shared" si="13"/>
        <v>252.11062909045461</v>
      </c>
      <c r="AU112">
        <f t="shared" si="13"/>
        <v>0</v>
      </c>
      <c r="AW112">
        <f t="shared" si="6"/>
        <v>3.11659638183344E-8</v>
      </c>
    </row>
    <row r="113" spans="1:49" x14ac:dyDescent="0.25">
      <c r="A113" s="146"/>
      <c r="B113" s="1" t="s">
        <v>37</v>
      </c>
      <c r="C113" s="1">
        <v>35</v>
      </c>
      <c r="D113" s="1" t="s">
        <v>74</v>
      </c>
      <c r="E113">
        <f t="shared" si="12"/>
        <v>42.38286899982063</v>
      </c>
      <c r="F113">
        <f t="shared" si="12"/>
        <v>339.40114173314157</v>
      </c>
      <c r="G113">
        <f t="shared" si="12"/>
        <v>306.01994463185252</v>
      </c>
      <c r="H113">
        <f t="shared" si="12"/>
        <v>35.781789832760651</v>
      </c>
      <c r="I113">
        <f t="shared" si="12"/>
        <v>310.64266651231497</v>
      </c>
      <c r="J113">
        <f t="shared" si="12"/>
        <v>351.14322998873627</v>
      </c>
      <c r="K113">
        <f t="shared" si="12"/>
        <v>1.120890365134636</v>
      </c>
      <c r="L113">
        <f t="shared" si="12"/>
        <v>24.753293495876569</v>
      </c>
      <c r="M113">
        <f t="shared" si="12"/>
        <v>524.85715690413156</v>
      </c>
      <c r="N113">
        <f t="shared" si="12"/>
        <v>2538.1518092703332</v>
      </c>
      <c r="O113">
        <f t="shared" si="12"/>
        <v>560.15349218917527</v>
      </c>
      <c r="P113">
        <f t="shared" si="12"/>
        <v>1689.7861646761087</v>
      </c>
      <c r="Q113">
        <f t="shared" si="12"/>
        <v>639.61604273113267</v>
      </c>
      <c r="R113">
        <f t="shared" si="12"/>
        <v>42.854885431889251</v>
      </c>
      <c r="S113">
        <f t="shared" si="12"/>
        <v>0</v>
      </c>
      <c r="T113">
        <f t="shared" si="12"/>
        <v>14.999250035671098</v>
      </c>
      <c r="U113">
        <f t="shared" si="12"/>
        <v>29.711208862176239</v>
      </c>
      <c r="V113">
        <f t="shared" si="12"/>
        <v>48.0853947696219</v>
      </c>
      <c r="W113">
        <f t="shared" si="12"/>
        <v>3903.8420824050063</v>
      </c>
      <c r="X113">
        <f t="shared" si="12"/>
        <v>1754.7966933761093</v>
      </c>
      <c r="Y113">
        <f t="shared" si="12"/>
        <v>0.48658342999585369</v>
      </c>
      <c r="Z113">
        <f t="shared" si="12"/>
        <v>470.43258962467598</v>
      </c>
      <c r="AA113">
        <f t="shared" si="12"/>
        <v>0.37823548612154706</v>
      </c>
      <c r="AB113">
        <f t="shared" si="12"/>
        <v>83.620518636562963</v>
      </c>
      <c r="AC113">
        <f t="shared" si="12"/>
        <v>4.5766160968873093E-2</v>
      </c>
      <c r="AD113">
        <f t="shared" si="12"/>
        <v>0.29423499825590776</v>
      </c>
      <c r="AE113">
        <f t="shared" si="12"/>
        <v>0.87374647986093079</v>
      </c>
      <c r="AF113">
        <f t="shared" si="12"/>
        <v>0.26973118321324774</v>
      </c>
      <c r="AG113">
        <f t="shared" si="12"/>
        <v>6.1245505020261315E-4</v>
      </c>
      <c r="AH113">
        <f t="shared" si="12"/>
        <v>3.6386355819232934</v>
      </c>
      <c r="AI113">
        <f t="shared" si="12"/>
        <v>9.7451269860127102E-2</v>
      </c>
      <c r="AJ113">
        <f t="shared" si="12"/>
        <v>84.751265179849199</v>
      </c>
      <c r="AK113">
        <f t="shared" si="12"/>
        <v>0</v>
      </c>
      <c r="AL113">
        <f t="shared" si="12"/>
        <v>0.5031010852851231</v>
      </c>
      <c r="AM113">
        <f t="shared" si="12"/>
        <v>953.37523104845422</v>
      </c>
      <c r="AN113">
        <f t="shared" si="12"/>
        <v>0</v>
      </c>
      <c r="AO113">
        <f t="shared" si="12"/>
        <v>1.1328185999668414</v>
      </c>
      <c r="AP113">
        <f t="shared" si="13"/>
        <v>5136.7421550804947</v>
      </c>
      <c r="AQ113">
        <f t="shared" si="13"/>
        <v>0</v>
      </c>
      <c r="AR113">
        <f t="shared" si="13"/>
        <v>328.67469650297949</v>
      </c>
      <c r="AS113">
        <f t="shared" si="13"/>
        <v>399.52466606228472</v>
      </c>
      <c r="AT113">
        <f t="shared" si="13"/>
        <v>20270.48775752974</v>
      </c>
      <c r="AU113">
        <f t="shared" si="13"/>
        <v>352.45428754706472</v>
      </c>
      <c r="AW113">
        <f t="shared" si="6"/>
        <v>6.755620768869895E-4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3"/>
        <v>0</v>
      </c>
      <c r="AQ114">
        <f t="shared" si="13"/>
        <v>0</v>
      </c>
      <c r="AR114">
        <f t="shared" si="13"/>
        <v>0</v>
      </c>
      <c r="AS114">
        <f t="shared" si="13"/>
        <v>0</v>
      </c>
      <c r="AT114">
        <f t="shared" si="13"/>
        <v>0</v>
      </c>
      <c r="AU114">
        <f t="shared" si="13"/>
        <v>0</v>
      </c>
      <c r="AW114">
        <f t="shared" si="6"/>
        <v>0</v>
      </c>
    </row>
    <row r="115" spans="1:49" x14ac:dyDescent="0.25">
      <c r="A115" s="146"/>
      <c r="B115" s="1" t="s">
        <v>39</v>
      </c>
      <c r="C115" s="1">
        <v>37</v>
      </c>
      <c r="D115" s="1" t="s">
        <v>76</v>
      </c>
      <c r="E115">
        <f t="shared" si="12"/>
        <v>0.69035915624093647</v>
      </c>
      <c r="F115">
        <f t="shared" si="12"/>
        <v>0</v>
      </c>
      <c r="G115">
        <f t="shared" si="12"/>
        <v>0</v>
      </c>
      <c r="H115">
        <f t="shared" si="12"/>
        <v>0</v>
      </c>
      <c r="I115">
        <f t="shared" si="12"/>
        <v>0</v>
      </c>
      <c r="J115">
        <f t="shared" si="12"/>
        <v>7.0137397997198176</v>
      </c>
      <c r="K115">
        <f t="shared" si="12"/>
        <v>2.7373339158264789E-4</v>
      </c>
      <c r="L115">
        <f t="shared" si="12"/>
        <v>0.59828955857247279</v>
      </c>
      <c r="M115">
        <f t="shared" si="12"/>
        <v>6.9995002417501924E-3</v>
      </c>
      <c r="N115">
        <f t="shared" si="12"/>
        <v>0</v>
      </c>
      <c r="O115">
        <f t="shared" si="12"/>
        <v>0</v>
      </c>
      <c r="P115">
        <f t="shared" si="12"/>
        <v>2.496200018603226</v>
      </c>
      <c r="Q115">
        <f t="shared" si="12"/>
        <v>1.8013144965568231</v>
      </c>
      <c r="R115">
        <f t="shared" si="12"/>
        <v>0</v>
      </c>
      <c r="S115">
        <f t="shared" si="12"/>
        <v>0</v>
      </c>
      <c r="T115">
        <f t="shared" si="12"/>
        <v>212.6042031410322</v>
      </c>
      <c r="U115">
        <f t="shared" si="12"/>
        <v>0</v>
      </c>
      <c r="V115">
        <f t="shared" si="12"/>
        <v>0</v>
      </c>
      <c r="W115">
        <f t="shared" si="12"/>
        <v>3664.491824718717</v>
      </c>
      <c r="X115">
        <f t="shared" si="12"/>
        <v>1944.062107592332</v>
      </c>
      <c r="Y115">
        <f t="shared" si="12"/>
        <v>0</v>
      </c>
      <c r="Z115">
        <f t="shared" si="12"/>
        <v>8.6500064575200243E-4</v>
      </c>
      <c r="AA115">
        <f t="shared" si="12"/>
        <v>7.9823394909185131E-4</v>
      </c>
      <c r="AB115">
        <f t="shared" si="12"/>
        <v>5361.1039674944777</v>
      </c>
      <c r="AC115">
        <f t="shared" si="12"/>
        <v>3.5974282743037869E-4</v>
      </c>
      <c r="AD115">
        <f t="shared" si="12"/>
        <v>1.2280886028804071E-3</v>
      </c>
      <c r="AE115">
        <f t="shared" si="12"/>
        <v>3.0122312096617638E-3</v>
      </c>
      <c r="AF115">
        <f t="shared" si="12"/>
        <v>4.9991942774547059E-4</v>
      </c>
      <c r="AG115">
        <f t="shared" si="12"/>
        <v>2.314607228201813E-6</v>
      </c>
      <c r="AH115">
        <f t="shared" si="12"/>
        <v>2.8810735972406271E-2</v>
      </c>
      <c r="AI115">
        <f t="shared" si="12"/>
        <v>1.307219416467419E-3</v>
      </c>
      <c r="AJ115">
        <f t="shared" si="12"/>
        <v>6.0780627233889807E-2</v>
      </c>
      <c r="AK115">
        <f t="shared" si="12"/>
        <v>0</v>
      </c>
      <c r="AL115">
        <f t="shared" si="12"/>
        <v>7.7232897837889003E-4</v>
      </c>
      <c r="AM115">
        <f t="shared" si="12"/>
        <v>151.61817768752269</v>
      </c>
      <c r="AN115">
        <f t="shared" si="12"/>
        <v>0</v>
      </c>
      <c r="AO115">
        <f t="shared" si="12"/>
        <v>1.187040537960533E-3</v>
      </c>
      <c r="AP115">
        <f t="shared" si="13"/>
        <v>0</v>
      </c>
      <c r="AQ115">
        <f t="shared" si="13"/>
        <v>0</v>
      </c>
      <c r="AR115">
        <f t="shared" si="13"/>
        <v>0</v>
      </c>
      <c r="AS115">
        <f t="shared" si="13"/>
        <v>0</v>
      </c>
      <c r="AT115">
        <f t="shared" si="13"/>
        <v>11346.587080380819</v>
      </c>
      <c r="AU115">
        <f t="shared" si="13"/>
        <v>0</v>
      </c>
      <c r="AW115">
        <f t="shared" si="6"/>
        <v>1.5628189968800334E-5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127">
        <f>E11+E12*(1+Chocs_Run3_250417!$K$414)</f>
        <v>523.20849821827119</v>
      </c>
      <c r="F119" s="67">
        <f>F11*(1+Chocs_Run3_250417!$K$332)+F12*(1+Chocs_Run3_250417!$K$414)</f>
        <v>247.51419843211565</v>
      </c>
      <c r="G119" s="67">
        <f>G11*(1+Chocs_Run3_250417!$K$332)+G12*(1+Chocs_Run3_250417!$K$414)</f>
        <v>53.449485815514215</v>
      </c>
      <c r="H119" s="67">
        <f>H11*(1+Chocs_Run3_250417!$K$332)+H12*(1+Chocs_Run3_250417!$K$414)</f>
        <v>16.445107327234204</v>
      </c>
      <c r="I119" s="67">
        <f>I11*(1+Chocs_Run3_250417!$K$332)+I12*(1+Chocs_Run3_250417!$K$414)</f>
        <v>29.119752446796298</v>
      </c>
      <c r="J119" s="67">
        <f>J11*(1+Chocs_Run3_250417!$K$332)+J12*(1+Chocs_Run3_250417!$K$414)</f>
        <v>58.878373820386777</v>
      </c>
      <c r="K119" s="67">
        <f>K11*(1+Chocs_Run3_250417!$K$332)+K12*(1+Chocs_Run3_250417!$K$414)</f>
        <v>1.1616270148336603</v>
      </c>
      <c r="L119" s="67">
        <f>L11*(1+Chocs_Run3_250417!$K$332)+L12*(1+Chocs_Run3_250417!$K$414)</f>
        <v>267.5073821551839</v>
      </c>
      <c r="M119" s="67">
        <f>M11*(1+Chocs_Run3_250417!$K$332)+M12*(1+Chocs_Run3_250417!$K$414)</f>
        <v>1173.9854475639893</v>
      </c>
      <c r="N119" s="67">
        <f>N11*(1+Chocs_Run3_250417!$K$332)+N12*(1+Chocs_Run3_250417!$K$414)</f>
        <v>25.471718668984256</v>
      </c>
      <c r="O119" s="67">
        <f>O11*(1+Chocs_Run3_250417!$K$332)+O12*(1+Chocs_Run3_250417!$K$414)</f>
        <v>52.797350650141048</v>
      </c>
      <c r="P119" s="67">
        <f>P11*(1+Chocs_Run3_250417!$K$332)+P12*(1+Chocs_Run3_250417!$K$414)</f>
        <v>315.88331124470801</v>
      </c>
      <c r="Q119" s="67">
        <f>Q11*(1+Chocs_Run3_250417!$K$332)+Q12*(1+Chocs_Run3_250417!$K$414)</f>
        <v>347.21123735371583</v>
      </c>
      <c r="R119" s="67">
        <f>R11*(1+Chocs_Run3_250417!$K$332)+R12*(1+Chocs_Run3_250417!$K$414)</f>
        <v>1.5033091603057547</v>
      </c>
      <c r="S119" s="67">
        <f>S11*(1+Chocs_Run3_250417!$K$332)+S12*(1+Chocs_Run3_250417!$K$414)</f>
        <v>0</v>
      </c>
      <c r="T119" s="67">
        <f>T11*(1+Chocs_Run3_250417!$K$332)+T12*(1+Chocs_Run3_250417!$K$414)</f>
        <v>0.94724842199736403</v>
      </c>
      <c r="U119" s="67">
        <f>U11*(1+Chocs_Run3_250417!$K$332)+U12*(1+Chocs_Run3_250417!$K$414)</f>
        <v>1.7602071333463203</v>
      </c>
      <c r="V119" s="67">
        <f>V11*(1+Chocs_Run3_250417!$K$332)+V12*(1+Chocs_Run3_250417!$K$414)</f>
        <v>9.402439537550709</v>
      </c>
      <c r="W119" s="67">
        <f>W11*(1+Chocs_Run3_250417!$K$332)+W12*(1+Chocs_Run3_250417!$K$414)</f>
        <v>469.8863110748573</v>
      </c>
      <c r="X119" s="67">
        <f>X11*(1+Chocs_Run3_250417!$K$332)+X12*(1+Chocs_Run3_250417!$K$414)</f>
        <v>1212.0461239113711</v>
      </c>
      <c r="Y119" s="67">
        <f>Y11*(1+Chocs_Run3_250417!$K$332)+Y12*(1+Chocs_Run3_250417!$K$414)</f>
        <v>8.3218631502993495E-2</v>
      </c>
      <c r="Z119" s="67">
        <f>Z11*(1+Chocs_Run3_250417!$K$332)+Z12*(1+Chocs_Run3_250417!$K$414)</f>
        <v>4.4837615080473991</v>
      </c>
      <c r="AA119" s="67">
        <f>AA11*(1+Chocs_Run3_250417!$K$332)+AA12*(1+Chocs_Run3_250417!$K$414)</f>
        <v>4.1805301676511695</v>
      </c>
      <c r="AB119" s="67">
        <f>AB11*(1+Chocs_Run3_250417!$K$332)+AB12*(1+Chocs_Run3_250417!$K$414)</f>
        <v>47.187957052299957</v>
      </c>
      <c r="AC119" s="67">
        <f>AC11*(1+Chocs_Run3_250417!$K$332)+AC12*(1+Chocs_Run3_250417!$K$414)</f>
        <v>0.42018962676627647</v>
      </c>
      <c r="AD119" s="67">
        <f>AD11*(1+Chocs_Run3_250417!$K$332)+AD12*(1+Chocs_Run3_250417!$K$414)</f>
        <v>2.7387318931689149</v>
      </c>
      <c r="AE119" s="67">
        <f>AE11*(1+Chocs_Run3_250417!$K$332)+AE12*(1+Chocs_Run3_250417!$K$414)</f>
        <v>5.3743720214713866</v>
      </c>
      <c r="AF119" s="67">
        <f>AF11*(1+Chocs_Run3_250417!$K$332)+AF12*(1+Chocs_Run3_250417!$K$414)</f>
        <v>0.28864459402850912</v>
      </c>
      <c r="AG119" s="67">
        <f>AG11*(1+Chocs_Run3_250417!$K$332)+AG12*(1+Chocs_Run3_250417!$K$414)</f>
        <v>5.5692006718868542E-4</v>
      </c>
      <c r="AH119" s="67">
        <f>AH11*(1+Chocs_Run3_250417!$K$332)+AH12*(1+Chocs_Run3_250417!$K$414)</f>
        <v>10.046666357991606</v>
      </c>
      <c r="AI119" s="67">
        <f>AI11*(1+Chocs_Run3_250417!$K$332)+AI12*(1+Chocs_Run3_250417!$K$414)</f>
        <v>0.51404138979895497</v>
      </c>
      <c r="AJ119" s="67">
        <f>AJ11*(1+Chocs_Run3_250417!$K$332)+AJ12*(1+Chocs_Run3_250417!$K$414)</f>
        <v>497.38197028784009</v>
      </c>
      <c r="AK119" s="67">
        <f>AK11*(1+Chocs_Run3_250417!$K$332)+AK12*(1+Chocs_Run3_250417!$K$414)</f>
        <v>0</v>
      </c>
      <c r="AL119" s="67">
        <f>AL11*(1+Chocs_Run3_250417!$K$332)+AL12*(1+Chocs_Run3_250417!$K$414)</f>
        <v>3.1980777087880652</v>
      </c>
      <c r="AM119" s="67">
        <f>AM11*(1+Chocs_Run3_250417!$K$332)+AM12*(1+Chocs_Run3_250417!$K$414)</f>
        <v>42.670432137600748</v>
      </c>
      <c r="AN119" s="67">
        <f>AN11*(1+Chocs_Run3_250417!$K$332)+AN12*(1+Chocs_Run3_250417!$K$414)</f>
        <v>0</v>
      </c>
      <c r="AO119" s="67">
        <f>AO11*(1+Chocs_Run3_250417!$K$332)+AO12*(1+Chocs_Run3_250417!$K$414)</f>
        <v>8.9747015919638713</v>
      </c>
      <c r="AQ119" s="76">
        <f>SUM(E119:AO119)+SUM(AP127:AS127)</f>
        <v>38300.231386936677</v>
      </c>
      <c r="AR119" s="76">
        <f>SUM(E11:AS12)</f>
        <v>39250.615200864777</v>
      </c>
    </row>
    <row r="120" spans="1:49" x14ac:dyDescent="0.25">
      <c r="C120" t="s">
        <v>97</v>
      </c>
      <c r="D120" t="s">
        <v>96</v>
      </c>
      <c r="E120" s="127">
        <f>E48+E49*(1+Chocs_Run3_250417!$K$414)</f>
        <v>1171.7849650614455</v>
      </c>
      <c r="F120" s="67">
        <f>F48*(1+Chocs_Run3_250417!$K$332)+F49*(1+Chocs_Run3_250417!$K$414)</f>
        <v>550.07132470746853</v>
      </c>
      <c r="G120" s="67">
        <f>G48*(1+Chocs_Run3_250417!$K$332)+G49*(1+Chocs_Run3_250417!$K$414)</f>
        <v>219.28224898983811</v>
      </c>
      <c r="H120" s="67">
        <f>H48*(1+Chocs_Run3_250417!$K$332)+H49*(1+Chocs_Run3_250417!$K$414)</f>
        <v>82.033158924215954</v>
      </c>
      <c r="I120" s="67">
        <f>I48*(1+Chocs_Run3_250417!$K$332)+I49*(1+Chocs_Run3_250417!$K$414)</f>
        <v>50.823114948064799</v>
      </c>
      <c r="J120" s="67">
        <f>J48*(1+Chocs_Run3_250417!$K$332)+J49*(1+Chocs_Run3_250417!$K$414)</f>
        <v>310.50636751662734</v>
      </c>
      <c r="K120" s="67">
        <f>K48*(1+Chocs_Run3_250417!$K$332)+K49*(1+Chocs_Run3_250417!$K$414)</f>
        <v>5.1111738834800056</v>
      </c>
      <c r="L120" s="67">
        <f>L48*(1+Chocs_Run3_250417!$K$332)+L49*(1+Chocs_Run3_250417!$K$414)</f>
        <v>832.95593143763006</v>
      </c>
      <c r="M120" s="67">
        <f>M48*(1+Chocs_Run3_250417!$K$332)+M49*(1+Chocs_Run3_250417!$K$414)</f>
        <v>3959.4176443768952</v>
      </c>
      <c r="N120" s="67">
        <f>N48*(1+Chocs_Run3_250417!$K$332)+N49*(1+Chocs_Run3_250417!$K$414)</f>
        <v>32.337907961015787</v>
      </c>
      <c r="O120" s="67">
        <f>O48*(1+Chocs_Run3_250417!$K$332)+O49*(1+Chocs_Run3_250417!$K$414)</f>
        <v>122.34674389891335</v>
      </c>
      <c r="P120" s="67">
        <f>P48*(1+Chocs_Run3_250417!$K$332)+P49*(1+Chocs_Run3_250417!$K$414)</f>
        <v>1332.2260482575734</v>
      </c>
      <c r="Q120" s="67">
        <f>Q48*(1+Chocs_Run3_250417!$K$332)+Q49*(1+Chocs_Run3_250417!$K$414)</f>
        <v>855.19188158545319</v>
      </c>
      <c r="R120" s="67">
        <f>R48*(1+Chocs_Run3_250417!$K$332)+R49*(1+Chocs_Run3_250417!$K$414)</f>
        <v>5.7162928857816802</v>
      </c>
      <c r="S120" s="67">
        <f>S48*(1+Chocs_Run3_250417!$K$332)+S49*(1+Chocs_Run3_250417!$K$414)</f>
        <v>0</v>
      </c>
      <c r="T120" s="67">
        <f>T48*(1+Chocs_Run3_250417!$K$332)+T49*(1+Chocs_Run3_250417!$K$414)</f>
        <v>3.2368109004005432</v>
      </c>
      <c r="U120" s="67">
        <f>U48*(1+Chocs_Run3_250417!$K$332)+U49*(1+Chocs_Run3_250417!$K$414)</f>
        <v>3.4191155937072395</v>
      </c>
      <c r="V120" s="67">
        <f>V48*(1+Chocs_Run3_250417!$K$332)+V49*(1+Chocs_Run3_250417!$K$414)</f>
        <v>1.9371709239731236</v>
      </c>
      <c r="W120" s="67">
        <f>W48*(1+Chocs_Run3_250417!$K$332)+W49*(1+Chocs_Run3_250417!$K$414)</f>
        <v>1016.7618777667401</v>
      </c>
      <c r="X120" s="67">
        <f>X48*(1+Chocs_Run3_250417!$K$332)+X49*(1+Chocs_Run3_250417!$K$414)</f>
        <v>1728.6692142688983</v>
      </c>
      <c r="Y120" s="67">
        <f>Y48*(1+Chocs_Run3_250417!$K$332)+Y49*(1+Chocs_Run3_250417!$K$414)</f>
        <v>1.9166043440862417</v>
      </c>
      <c r="Z120" s="67">
        <f>Z48*(1+Chocs_Run3_250417!$K$332)+Z49*(1+Chocs_Run3_250417!$K$414)</f>
        <v>38.407490950572644</v>
      </c>
      <c r="AA120" s="67">
        <f>AA48*(1+Chocs_Run3_250417!$K$332)+AA49*(1+Chocs_Run3_250417!$K$414)</f>
        <v>13.019874832989034</v>
      </c>
      <c r="AB120" s="67">
        <f>AB48*(1+Chocs_Run3_250417!$K$332)+AB49*(1+Chocs_Run3_250417!$K$414)</f>
        <v>221.36233885532602</v>
      </c>
      <c r="AC120" s="67">
        <f>AC48*(1+Chocs_Run3_250417!$K$332)+AC49*(1+Chocs_Run3_250417!$K$414)</f>
        <v>2.721428727374533</v>
      </c>
      <c r="AD120" s="67">
        <f>AD48*(1+Chocs_Run3_250417!$K$332)+AD49*(1+Chocs_Run3_250417!$K$414)</f>
        <v>4.0089932319183861</v>
      </c>
      <c r="AE120" s="67">
        <f>AE48*(1+Chocs_Run3_250417!$K$332)+AE49*(1+Chocs_Run3_250417!$K$414)</f>
        <v>0.43697454309038891</v>
      </c>
      <c r="AF120" s="67">
        <f>AF48*(1+Chocs_Run3_250417!$K$332)+AF49*(1+Chocs_Run3_250417!$K$414)</f>
        <v>1.4940089560493235</v>
      </c>
      <c r="AG120" s="67">
        <f>AG48*(1+Chocs_Run3_250417!$K$332)+AG49*(1+Chocs_Run3_250417!$K$414)</f>
        <v>3.648020158276206E-3</v>
      </c>
      <c r="AH120" s="67">
        <f>AH48*(1+Chocs_Run3_250417!$K$332)+AH49*(1+Chocs_Run3_250417!$K$414)</f>
        <v>41.847180096894867</v>
      </c>
      <c r="AI120" s="67">
        <f>AI48*(1+Chocs_Run3_250417!$K$332)+AI49*(1+Chocs_Run3_250417!$K$414)</f>
        <v>3.283695840180398</v>
      </c>
      <c r="AJ120" s="67">
        <f>AJ48*(1+Chocs_Run3_250417!$K$332)+AJ49*(1+Chocs_Run3_250417!$K$414)</f>
        <v>2289.8149961848089</v>
      </c>
      <c r="AK120" s="67">
        <f>AK48*(1+Chocs_Run3_250417!$K$332)+AK49*(1+Chocs_Run3_250417!$K$414)</f>
        <v>0</v>
      </c>
      <c r="AL120" s="67">
        <f>AL48*(1+Chocs_Run3_250417!$K$332)+AL49*(1+Chocs_Run3_250417!$K$414)</f>
        <v>14.722889833227194</v>
      </c>
      <c r="AM120" s="67">
        <f>AM48*(1+Chocs_Run3_250417!$K$332)+AM49*(1+Chocs_Run3_250417!$K$414)</f>
        <v>43.510378577859001</v>
      </c>
      <c r="AN120" s="67">
        <f>AN48*(1+Chocs_Run3_250417!$K$332)+AN49*(1+Chocs_Run3_250417!$K$414)</f>
        <v>0</v>
      </c>
      <c r="AO120" s="67">
        <f>AO48*(1+Chocs_Run3_250417!$K$332)+AO49*(1+Chocs_Run3_250417!$K$414)</f>
        <v>32.876138470564193</v>
      </c>
      <c r="AQ120" s="76">
        <f t="shared" ref="AQ120:AQ121" si="14">SUM(E120:AO120)+SUM(AP128:AS128)</f>
        <v>20110.809061146319</v>
      </c>
      <c r="AR120" s="76">
        <f>SUM(E48:AS49)</f>
        <v>22748.865569519337</v>
      </c>
    </row>
    <row r="121" spans="1:49" x14ac:dyDescent="0.25">
      <c r="C121" t="s">
        <v>98</v>
      </c>
      <c r="D121" t="s">
        <v>96</v>
      </c>
      <c r="E121" s="67">
        <f>SUM(E119:E120)</f>
        <v>1694.9934632797167</v>
      </c>
      <c r="F121" s="67">
        <f t="shared" ref="F121:AO121" si="15">SUM(F119:F120)</f>
        <v>797.58552313958421</v>
      </c>
      <c r="G121" s="67">
        <f t="shared" si="15"/>
        <v>272.73173480535235</v>
      </c>
      <c r="H121" s="67">
        <f t="shared" si="15"/>
        <v>98.478266251450151</v>
      </c>
      <c r="I121" s="67">
        <f t="shared" si="15"/>
        <v>79.942867394861096</v>
      </c>
      <c r="J121" s="67">
        <f t="shared" si="15"/>
        <v>369.38474133701413</v>
      </c>
      <c r="K121" s="69">
        <f t="shared" si="15"/>
        <v>6.2728008983136654</v>
      </c>
      <c r="L121" s="69">
        <f t="shared" si="15"/>
        <v>1100.4633135928138</v>
      </c>
      <c r="M121" s="67">
        <f t="shared" si="15"/>
        <v>5133.4030919408842</v>
      </c>
      <c r="N121" s="67">
        <f t="shared" si="15"/>
        <v>57.809626630000039</v>
      </c>
      <c r="O121" s="67">
        <f t="shared" si="15"/>
        <v>175.14409454905439</v>
      </c>
      <c r="P121" s="67">
        <f t="shared" si="15"/>
        <v>1648.1093595022814</v>
      </c>
      <c r="Q121" s="67">
        <f t="shared" si="15"/>
        <v>1202.403118939169</v>
      </c>
      <c r="R121" s="67">
        <f t="shared" si="15"/>
        <v>7.2196020460874344</v>
      </c>
      <c r="S121" s="67">
        <f t="shared" si="15"/>
        <v>0</v>
      </c>
      <c r="T121" s="67">
        <f t="shared" si="15"/>
        <v>4.184059322397907</v>
      </c>
      <c r="U121" s="67">
        <f t="shared" si="15"/>
        <v>5.1793227270535596</v>
      </c>
      <c r="V121" s="67">
        <f t="shared" si="15"/>
        <v>11.339610461523833</v>
      </c>
      <c r="W121" s="67">
        <f t="shared" si="15"/>
        <v>1486.6481888415974</v>
      </c>
      <c r="X121" s="67">
        <f t="shared" si="15"/>
        <v>2940.7153381802691</v>
      </c>
      <c r="Y121" s="67">
        <f t="shared" si="15"/>
        <v>1.9998229755892352</v>
      </c>
      <c r="Z121" s="67">
        <f t="shared" si="15"/>
        <v>42.891252458620045</v>
      </c>
      <c r="AA121" s="67">
        <f t="shared" si="15"/>
        <v>17.200405000640203</v>
      </c>
      <c r="AB121" s="67">
        <f t="shared" si="15"/>
        <v>268.55029590762598</v>
      </c>
      <c r="AC121" s="67">
        <f t="shared" si="15"/>
        <v>3.1416183541408094</v>
      </c>
      <c r="AD121" s="67">
        <f t="shared" si="15"/>
        <v>6.7477251250873014</v>
      </c>
      <c r="AE121" s="67">
        <f t="shared" si="15"/>
        <v>5.8113465645617755</v>
      </c>
      <c r="AF121" s="67">
        <f t="shared" si="15"/>
        <v>1.7826535500778327</v>
      </c>
      <c r="AG121" s="67">
        <f t="shared" si="15"/>
        <v>4.2049402254648914E-3</v>
      </c>
      <c r="AH121" s="67">
        <f t="shared" si="15"/>
        <v>51.893846454886472</v>
      </c>
      <c r="AI121" s="67">
        <f t="shared" si="15"/>
        <v>3.797737229979353</v>
      </c>
      <c r="AJ121" s="67">
        <f t="shared" si="15"/>
        <v>2787.1969664726489</v>
      </c>
      <c r="AK121" s="67">
        <f t="shared" si="15"/>
        <v>0</v>
      </c>
      <c r="AL121" s="67">
        <f t="shared" si="15"/>
        <v>17.920967542015259</v>
      </c>
      <c r="AM121" s="67">
        <f t="shared" si="15"/>
        <v>86.180810715459756</v>
      </c>
      <c r="AN121" s="67">
        <f t="shared" si="15"/>
        <v>0</v>
      </c>
      <c r="AO121" s="67">
        <f t="shared" si="15"/>
        <v>41.850840062528064</v>
      </c>
      <c r="AQ121" s="76">
        <f t="shared" si="14"/>
        <v>58411.040448082989</v>
      </c>
      <c r="AR121" s="76">
        <f>AR119+AR120</f>
        <v>61999.480770384114</v>
      </c>
    </row>
    <row r="122" spans="1:49" x14ac:dyDescent="0.25">
      <c r="A122" s="65"/>
      <c r="D122" s="63" t="s">
        <v>90</v>
      </c>
      <c r="E122" s="68">
        <f t="array" ref="E122:AO122">TRANSPOSE(AT5:AT41)</f>
        <v>86631.589640681661</v>
      </c>
      <c r="F122" s="68">
        <v>172482.17538782919</v>
      </c>
      <c r="G122" s="68">
        <v>101950.5825618645</v>
      </c>
      <c r="H122" s="68">
        <v>5545.1958142291587</v>
      </c>
      <c r="I122" s="68">
        <v>24479.232920874179</v>
      </c>
      <c r="J122" s="68">
        <v>59072.290848336277</v>
      </c>
      <c r="K122" s="70">
        <v>453.33547252103477</v>
      </c>
      <c r="L122" s="70">
        <v>38797.279728343739</v>
      </c>
      <c r="M122" s="68">
        <v>99992.04113920356</v>
      </c>
      <c r="N122" s="68">
        <v>25157.834259917479</v>
      </c>
      <c r="O122" s="68">
        <v>14409.54337491715</v>
      </c>
      <c r="P122" s="68">
        <v>403599.68736117327</v>
      </c>
      <c r="Q122" s="68">
        <v>312688.36920742702</v>
      </c>
      <c r="R122" s="68">
        <v>44983.927783172578</v>
      </c>
      <c r="S122" s="68">
        <v>0</v>
      </c>
      <c r="T122" s="68">
        <v>89541.446025524696</v>
      </c>
      <c r="U122" s="68">
        <v>14649.86897017993</v>
      </c>
      <c r="V122" s="68">
        <v>31798.501166237638</v>
      </c>
      <c r="W122" s="68">
        <v>1962141.5824784581</v>
      </c>
      <c r="X122" s="68">
        <v>668295.81400331459</v>
      </c>
      <c r="Y122" s="68">
        <v>35.575224273330377</v>
      </c>
      <c r="Z122" s="68">
        <v>33355.355790373549</v>
      </c>
      <c r="AA122" s="68">
        <v>387.21884200641807</v>
      </c>
      <c r="AB122" s="68">
        <v>57716.685827469671</v>
      </c>
      <c r="AC122" s="68">
        <v>353.10501254939737</v>
      </c>
      <c r="AD122" s="68">
        <v>2360.3705560752192</v>
      </c>
      <c r="AE122" s="68">
        <v>1823.687799623656</v>
      </c>
      <c r="AF122" s="68">
        <v>461.92199231348081</v>
      </c>
      <c r="AG122" s="68">
        <v>35.225180009559267</v>
      </c>
      <c r="AH122" s="68">
        <v>3603.19321604877</v>
      </c>
      <c r="AI122" s="68">
        <v>601.52695613729497</v>
      </c>
      <c r="AJ122" s="68">
        <v>39631.789652801919</v>
      </c>
      <c r="AK122" s="68">
        <v>0</v>
      </c>
      <c r="AL122" s="68">
        <v>252.11062909045461</v>
      </c>
      <c r="AM122" s="68">
        <v>20270.48775752974</v>
      </c>
      <c r="AN122" s="68">
        <v>0</v>
      </c>
      <c r="AO122" s="68">
        <v>11346.587080380819</v>
      </c>
    </row>
    <row r="123" spans="1:49" x14ac:dyDescent="0.25">
      <c r="A123" s="65"/>
      <c r="D123" s="63" t="s">
        <v>91</v>
      </c>
      <c r="E123" s="68">
        <f t="array" ref="E123:AO123">TRANSPOSE(AU42:AU78)</f>
        <v>19378.855667839121</v>
      </c>
      <c r="F123" s="68">
        <v>47402.005609598367</v>
      </c>
      <c r="G123" s="68">
        <v>61573.716088376561</v>
      </c>
      <c r="H123" s="68">
        <v>2360.9353890798002</v>
      </c>
      <c r="I123" s="68">
        <v>5286.0694021568979</v>
      </c>
      <c r="J123" s="68">
        <v>12104.375084506541</v>
      </c>
      <c r="K123" s="70">
        <v>458.61395400714139</v>
      </c>
      <c r="L123" s="70">
        <v>22290.251615512188</v>
      </c>
      <c r="M123" s="68">
        <v>25500.267749799372</v>
      </c>
      <c r="N123" s="68">
        <v>9140.1857931893592</v>
      </c>
      <c r="O123" s="68">
        <v>10368.61847953373</v>
      </c>
      <c r="P123" s="68">
        <v>208628.51549667629</v>
      </c>
      <c r="Q123" s="68">
        <v>5134.9736263199111</v>
      </c>
      <c r="R123" s="68">
        <v>3891.180622767708</v>
      </c>
      <c r="S123" s="68">
        <v>0</v>
      </c>
      <c r="T123" s="68">
        <v>19280.226310754661</v>
      </c>
      <c r="U123" s="68">
        <v>10644.68287804182</v>
      </c>
      <c r="V123" s="68">
        <v>13178.49746314764</v>
      </c>
      <c r="W123" s="68">
        <v>160550.41241890349</v>
      </c>
      <c r="X123" s="68">
        <v>5913.2998716959846</v>
      </c>
      <c r="Y123" s="68">
        <v>1047.1635525182439</v>
      </c>
      <c r="Z123" s="68">
        <v>31006.401378794191</v>
      </c>
      <c r="AA123" s="68">
        <v>0</v>
      </c>
      <c r="AB123" s="68">
        <v>3.9019684455119048</v>
      </c>
      <c r="AC123" s="68">
        <v>6.9524218700470719</v>
      </c>
      <c r="AD123" s="68">
        <v>74.006312569461187</v>
      </c>
      <c r="AE123" s="68">
        <v>12.29416492770364</v>
      </c>
      <c r="AF123" s="68">
        <v>0.94440156765330563</v>
      </c>
      <c r="AG123" s="68">
        <v>1.0678829944316889E-2</v>
      </c>
      <c r="AH123" s="68">
        <v>4.6241097632724424</v>
      </c>
      <c r="AI123" s="68">
        <v>1.355896173014413</v>
      </c>
      <c r="AJ123" s="68">
        <v>7137.5343621943703</v>
      </c>
      <c r="AK123" s="68">
        <v>0</v>
      </c>
      <c r="AL123" s="68">
        <v>0</v>
      </c>
      <c r="AM123" s="68">
        <v>352.45428754706472</v>
      </c>
      <c r="AN123" s="68">
        <v>0</v>
      </c>
      <c r="AO123" s="68">
        <v>0</v>
      </c>
    </row>
    <row r="124" spans="1:49" x14ac:dyDescent="0.25">
      <c r="D124" t="s">
        <v>93</v>
      </c>
      <c r="E124" s="67">
        <f>SUM(E122:E123)</f>
        <v>106010.44530852078</v>
      </c>
      <c r="F124" s="67">
        <f t="shared" ref="F124:AO124" si="16">SUM(F122:F123)</f>
        <v>219884.18099742755</v>
      </c>
      <c r="G124" s="67">
        <f t="shared" si="16"/>
        <v>163524.29865024105</v>
      </c>
      <c r="H124" s="67">
        <f t="shared" si="16"/>
        <v>7906.1312033089589</v>
      </c>
      <c r="I124" s="67">
        <f t="shared" si="16"/>
        <v>29765.302323031079</v>
      </c>
      <c r="J124" s="67">
        <f t="shared" si="16"/>
        <v>71176.665932842821</v>
      </c>
      <c r="K124" s="67">
        <f>SUM(K122:K123)</f>
        <v>911.94942652817622</v>
      </c>
      <c r="L124" s="67">
        <f>SUM(L122:L123)</f>
        <v>61087.531343855924</v>
      </c>
      <c r="M124" s="67">
        <f t="shared" si="16"/>
        <v>125492.30888900293</v>
      </c>
      <c r="N124" s="67">
        <f t="shared" si="16"/>
        <v>34298.02005310684</v>
      </c>
      <c r="O124" s="67">
        <f t="shared" si="16"/>
        <v>24778.161854450882</v>
      </c>
      <c r="P124" s="67">
        <f t="shared" si="16"/>
        <v>612228.20285784954</v>
      </c>
      <c r="Q124" s="67">
        <f t="shared" si="16"/>
        <v>317823.34283374692</v>
      </c>
      <c r="R124" s="67">
        <f t="shared" si="16"/>
        <v>48875.108405940286</v>
      </c>
      <c r="S124" s="67">
        <f t="shared" si="16"/>
        <v>0</v>
      </c>
      <c r="T124" s="67">
        <f t="shared" si="16"/>
        <v>108821.67233627936</v>
      </c>
      <c r="U124" s="67">
        <f t="shared" si="16"/>
        <v>25294.551848221752</v>
      </c>
      <c r="V124" s="67">
        <f t="shared" si="16"/>
        <v>44976.998629385278</v>
      </c>
      <c r="W124" s="67">
        <f t="shared" si="16"/>
        <v>2122691.9948973614</v>
      </c>
      <c r="X124" s="67">
        <f t="shared" si="16"/>
        <v>674209.11387501052</v>
      </c>
      <c r="Y124" s="67">
        <f t="shared" si="16"/>
        <v>1082.7387767915743</v>
      </c>
      <c r="Z124" s="67">
        <f t="shared" si="16"/>
        <v>64361.757169167744</v>
      </c>
      <c r="AA124" s="67">
        <f t="shared" si="16"/>
        <v>387.21884200641807</v>
      </c>
      <c r="AB124" s="67">
        <f t="shared" si="16"/>
        <v>57720.587795915184</v>
      </c>
      <c r="AC124" s="67">
        <f t="shared" si="16"/>
        <v>360.05743441944446</v>
      </c>
      <c r="AD124" s="67">
        <f t="shared" si="16"/>
        <v>2434.3768686446801</v>
      </c>
      <c r="AE124" s="67">
        <f t="shared" si="16"/>
        <v>1835.9819645513596</v>
      </c>
      <c r="AF124" s="67">
        <f t="shared" si="16"/>
        <v>462.86639388113412</v>
      </c>
      <c r="AG124" s="67">
        <f t="shared" si="16"/>
        <v>35.235858839503585</v>
      </c>
      <c r="AH124" s="67">
        <f t="shared" si="16"/>
        <v>3607.8173258120423</v>
      </c>
      <c r="AI124" s="67">
        <f t="shared" si="16"/>
        <v>602.88285231030943</v>
      </c>
      <c r="AJ124" s="67">
        <f t="shared" si="16"/>
        <v>46769.324014996288</v>
      </c>
      <c r="AK124" s="67">
        <f t="shared" si="16"/>
        <v>0</v>
      </c>
      <c r="AL124" s="67">
        <f t="shared" si="16"/>
        <v>252.11062909045461</v>
      </c>
      <c r="AM124" s="67">
        <f t="shared" si="16"/>
        <v>20622.942045076805</v>
      </c>
      <c r="AN124" s="67">
        <f t="shared" si="16"/>
        <v>0</v>
      </c>
      <c r="AO124" s="67">
        <f t="shared" si="16"/>
        <v>11346.587080380819</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6.0394655158512263E-3</v>
      </c>
      <c r="F127">
        <f t="shared" ref="F127:J129" si="17">IF(F$122=0,0,F119/F$122)</f>
        <v>1.4350131999180532E-3</v>
      </c>
      <c r="G127">
        <f t="shared" si="17"/>
        <v>5.2426856691162706E-4</v>
      </c>
      <c r="H127">
        <f t="shared" si="17"/>
        <v>2.965649524050261E-3</v>
      </c>
      <c r="I127">
        <f t="shared" si="17"/>
        <v>1.1895696462761709E-3</v>
      </c>
      <c r="J127">
        <f t="shared" si="17"/>
        <v>9.9671729291069206E-4</v>
      </c>
      <c r="K127" s="66">
        <f>(K119+L119)/$AQ$119</f>
        <v>7.0148142567528805E-3</v>
      </c>
      <c r="L127" s="66">
        <f>K127</f>
        <v>7.0148142567528805E-3</v>
      </c>
      <c r="M127">
        <f t="shared" ref="M127:AO129" si="18">IF(M$122=0,0,M119/M$122)</f>
        <v>1.1740788908685539E-2</v>
      </c>
      <c r="N127">
        <f t="shared" si="18"/>
        <v>1.0124766069218793E-3</v>
      </c>
      <c r="O127">
        <f t="shared" si="18"/>
        <v>3.6640543892630197E-3</v>
      </c>
      <c r="P127">
        <f t="shared" si="18"/>
        <v>7.826649056891622E-4</v>
      </c>
      <c r="Q127">
        <f t="shared" si="18"/>
        <v>1.1104066269998917E-3</v>
      </c>
      <c r="R127">
        <f t="shared" si="18"/>
        <v>3.3418806102300989E-5</v>
      </c>
      <c r="S127">
        <f t="shared" si="18"/>
        <v>0</v>
      </c>
      <c r="T127">
        <f t="shared" si="18"/>
        <v>1.0578882339328553E-5</v>
      </c>
      <c r="U127">
        <f t="shared" si="18"/>
        <v>1.2015173220519946E-4</v>
      </c>
      <c r="V127">
        <f t="shared" si="18"/>
        <v>2.9568813600352458E-4</v>
      </c>
      <c r="W127">
        <f t="shared" si="18"/>
        <v>2.3947625149522872E-4</v>
      </c>
      <c r="X127">
        <f t="shared" si="18"/>
        <v>1.8136371626373221E-3</v>
      </c>
      <c r="Y127">
        <f t="shared" si="18"/>
        <v>2.33922998948962E-3</v>
      </c>
      <c r="Z127">
        <f t="shared" si="18"/>
        <v>1.3442403481546509E-4</v>
      </c>
      <c r="AA127">
        <f t="shared" si="18"/>
        <v>1.0796298408386537E-2</v>
      </c>
      <c r="AB127">
        <f t="shared" si="18"/>
        <v>8.1757911729992869E-4</v>
      </c>
      <c r="AC127">
        <f t="shared" si="18"/>
        <v>1.1899848822097771E-3</v>
      </c>
      <c r="AD127">
        <f t="shared" si="18"/>
        <v>1.1602974313163895E-3</v>
      </c>
      <c r="AE127">
        <f t="shared" si="18"/>
        <v>2.9469803014422011E-3</v>
      </c>
      <c r="AF127">
        <f t="shared" si="18"/>
        <v>6.248773577176253E-4</v>
      </c>
      <c r="AG127">
        <f t="shared" si="18"/>
        <v>1.581028307130157E-5</v>
      </c>
      <c r="AH127">
        <f t="shared" si="18"/>
        <v>2.788267449340031E-3</v>
      </c>
      <c r="AI127">
        <f t="shared" si="18"/>
        <v>8.5456085476180732E-4</v>
      </c>
      <c r="AJ127">
        <f t="shared" si="18"/>
        <v>1.2550075952794521E-2</v>
      </c>
      <c r="AK127">
        <f t="shared" si="18"/>
        <v>0</v>
      </c>
      <c r="AL127">
        <f t="shared" si="18"/>
        <v>1.2685215694101613E-2</v>
      </c>
      <c r="AM127">
        <f t="shared" si="18"/>
        <v>2.1050520662360605E-3</v>
      </c>
      <c r="AN127">
        <f t="shared" si="18"/>
        <v>0</v>
      </c>
      <c r="AO127">
        <f t="shared" si="18"/>
        <v>7.9096044725923513E-4</v>
      </c>
      <c r="AP127">
        <f t="shared" ref="AP127:AU127" si="19">SUM(AP11:AP12)</f>
        <v>6307.2664153705646</v>
      </c>
      <c r="AQ127">
        <f t="shared" si="19"/>
        <v>1735.5987364789746</v>
      </c>
      <c r="AR127">
        <f t="shared" si="19"/>
        <v>0</v>
      </c>
      <c r="AS127">
        <f t="shared" si="19"/>
        <v>24821.643253246846</v>
      </c>
      <c r="AT127">
        <f t="shared" si="19"/>
        <v>39250.615200864777</v>
      </c>
      <c r="AU127">
        <f t="shared" si="19"/>
        <v>0</v>
      </c>
    </row>
    <row r="128" spans="1:49" x14ac:dyDescent="0.25">
      <c r="C128" t="s">
        <v>97</v>
      </c>
      <c r="D128" t="s">
        <v>96</v>
      </c>
      <c r="E128">
        <f>IF(E$122=0,0,E120/E$122)</f>
        <v>1.352607022359408E-2</v>
      </c>
      <c r="F128">
        <f t="shared" si="17"/>
        <v>3.189148811873595E-3</v>
      </c>
      <c r="G128">
        <f t="shared" si="17"/>
        <v>2.1508680331157079E-3</v>
      </c>
      <c r="H128">
        <f t="shared" si="17"/>
        <v>1.4793554938802361E-2</v>
      </c>
      <c r="I128">
        <f t="shared" si="17"/>
        <v>2.0761726934967147E-3</v>
      </c>
      <c r="J128">
        <f t="shared" si="17"/>
        <v>5.256379311813544E-3</v>
      </c>
      <c r="K128" s="66">
        <f t="shared" ref="K128" si="20">(K120+L120)/$AQ$119</f>
        <v>2.1881515462774864E-2</v>
      </c>
      <c r="L128" s="66">
        <f>K128</f>
        <v>2.1881515462774864E-2</v>
      </c>
      <c r="M128">
        <f t="shared" si="18"/>
        <v>3.9597327939978805E-2</v>
      </c>
      <c r="N128">
        <f t="shared" si="18"/>
        <v>1.2854011051554586E-3</v>
      </c>
      <c r="O128">
        <f t="shared" si="18"/>
        <v>8.4906745977727273E-3</v>
      </c>
      <c r="P128">
        <f t="shared" si="18"/>
        <v>3.3008599609379552E-3</v>
      </c>
      <c r="Q128">
        <f t="shared" si="18"/>
        <v>2.7349654346054278E-3</v>
      </c>
      <c r="R128">
        <f t="shared" si="18"/>
        <v>1.2707411663416394E-4</v>
      </c>
      <c r="S128">
        <f t="shared" si="18"/>
        <v>0</v>
      </c>
      <c r="T128">
        <f t="shared" si="18"/>
        <v>3.6148745012202029E-5</v>
      </c>
      <c r="U128">
        <f t="shared" si="18"/>
        <v>2.3338881737897522E-4</v>
      </c>
      <c r="V128">
        <f t="shared" si="18"/>
        <v>6.0920196013198673E-5</v>
      </c>
      <c r="W128">
        <f t="shared" si="18"/>
        <v>5.1818986297738428E-4</v>
      </c>
      <c r="X128">
        <f t="shared" si="18"/>
        <v>2.5866826905791818E-3</v>
      </c>
      <c r="Y128">
        <f t="shared" si="18"/>
        <v>5.3874694629066876E-2</v>
      </c>
      <c r="Z128">
        <f t="shared" si="18"/>
        <v>1.1514639865318767E-3</v>
      </c>
      <c r="AA128">
        <f t="shared" si="18"/>
        <v>3.3624073574325786E-2</v>
      </c>
      <c r="AB128">
        <f t="shared" si="18"/>
        <v>3.8353265729261753E-3</v>
      </c>
      <c r="AC128">
        <f t="shared" si="18"/>
        <v>7.7071370574039099E-3</v>
      </c>
      <c r="AD128">
        <f t="shared" si="18"/>
        <v>1.698459261661214E-3</v>
      </c>
      <c r="AE128">
        <f t="shared" si="18"/>
        <v>2.3961038900439255E-4</v>
      </c>
      <c r="AF128">
        <f t="shared" si="18"/>
        <v>3.2343317289717233E-3</v>
      </c>
      <c r="AG128">
        <f t="shared" si="18"/>
        <v>1.0356285354074048E-4</v>
      </c>
      <c r="AH128">
        <f t="shared" si="18"/>
        <v>1.1613915099114257E-2</v>
      </c>
      <c r="AI128">
        <f t="shared" si="18"/>
        <v>5.45893381281971E-3</v>
      </c>
      <c r="AJ128">
        <f t="shared" si="18"/>
        <v>5.7777229245637204E-2</v>
      </c>
      <c r="AK128">
        <f t="shared" si="18"/>
        <v>0</v>
      </c>
      <c r="AL128">
        <f t="shared" si="18"/>
        <v>5.8398528798025325E-2</v>
      </c>
      <c r="AM128">
        <f t="shared" si="18"/>
        <v>2.1464889793634343E-3</v>
      </c>
      <c r="AN128">
        <f t="shared" si="18"/>
        <v>0</v>
      </c>
      <c r="AO128">
        <f t="shared" si="18"/>
        <v>2.8974473326353555E-3</v>
      </c>
      <c r="AP128">
        <f t="shared" ref="AP128:AU128" si="21">SUM(AP48:AP49)</f>
        <v>3734.2240610150084</v>
      </c>
      <c r="AQ128">
        <f t="shared" si="21"/>
        <v>1383.3293647780881</v>
      </c>
      <c r="AR128">
        <f t="shared" si="21"/>
        <v>0</v>
      </c>
      <c r="AS128">
        <f t="shared" si="21"/>
        <v>0</v>
      </c>
      <c r="AT128">
        <f t="shared" si="21"/>
        <v>0</v>
      </c>
      <c r="AU128">
        <f t="shared" si="21"/>
        <v>22748.86556951933</v>
      </c>
    </row>
    <row r="129" spans="3:47" x14ac:dyDescent="0.25">
      <c r="C129" t="s">
        <v>98</v>
      </c>
      <c r="D129" t="s">
        <v>96</v>
      </c>
      <c r="E129">
        <f>IF(E$122=0,0,E121/E$122)</f>
        <v>1.9565535739445306E-2</v>
      </c>
      <c r="F129">
        <f t="shared" si="17"/>
        <v>4.6241620117916486E-3</v>
      </c>
      <c r="G129">
        <f t="shared" si="17"/>
        <v>2.6751366000273354E-3</v>
      </c>
      <c r="H129">
        <f t="shared" si="17"/>
        <v>1.7759204462852621E-2</v>
      </c>
      <c r="I129">
        <f t="shared" si="17"/>
        <v>3.2657423397728859E-3</v>
      </c>
      <c r="J129">
        <f t="shared" si="17"/>
        <v>6.2530966047242356E-3</v>
      </c>
      <c r="K129" s="66">
        <f>(K121+L121)/$AQ$119</f>
        <v>2.8896329719527738E-2</v>
      </c>
      <c r="L129" s="66">
        <f>K129</f>
        <v>2.8896329719527738E-2</v>
      </c>
      <c r="M129">
        <f t="shared" si="18"/>
        <v>5.1338116848664343E-2</v>
      </c>
      <c r="N129">
        <f t="shared" si="18"/>
        <v>2.2978777120773379E-3</v>
      </c>
      <c r="O129">
        <f t="shared" si="18"/>
        <v>1.2154728987035747E-2</v>
      </c>
      <c r="P129">
        <f t="shared" si="18"/>
        <v>4.083524866627118E-3</v>
      </c>
      <c r="Q129">
        <f t="shared" si="18"/>
        <v>3.8453720616053195E-3</v>
      </c>
      <c r="R129">
        <f t="shared" si="18"/>
        <v>1.6049292273646494E-4</v>
      </c>
      <c r="S129">
        <f t="shared" si="18"/>
        <v>0</v>
      </c>
      <c r="T129">
        <f t="shared" si="18"/>
        <v>4.6727627351530583E-5</v>
      </c>
      <c r="U129">
        <f t="shared" si="18"/>
        <v>3.5354054958417467E-4</v>
      </c>
      <c r="V129">
        <f t="shared" si="18"/>
        <v>3.5660833201672326E-4</v>
      </c>
      <c r="W129">
        <f t="shared" si="18"/>
        <v>7.5766611447261297E-4</v>
      </c>
      <c r="X129">
        <f t="shared" si="18"/>
        <v>4.4003198532165033E-3</v>
      </c>
      <c r="Y129">
        <f t="shared" si="18"/>
        <v>5.6213924618556496E-2</v>
      </c>
      <c r="Z129">
        <f t="shared" si="18"/>
        <v>1.2858880213473419E-3</v>
      </c>
      <c r="AA129">
        <f t="shared" si="18"/>
        <v>4.4420371982712321E-2</v>
      </c>
      <c r="AB129">
        <f t="shared" si="18"/>
        <v>4.6529056902261043E-3</v>
      </c>
      <c r="AC129">
        <f t="shared" si="18"/>
        <v>8.8971219396136864E-3</v>
      </c>
      <c r="AD129">
        <f t="shared" si="18"/>
        <v>2.8587566929776037E-3</v>
      </c>
      <c r="AE129">
        <f t="shared" si="18"/>
        <v>3.186590690446594E-3</v>
      </c>
      <c r="AF129">
        <f t="shared" si="18"/>
        <v>3.8592090866893486E-3</v>
      </c>
      <c r="AG129">
        <f t="shared" si="18"/>
        <v>1.1937313661204206E-4</v>
      </c>
      <c r="AH129">
        <f t="shared" si="18"/>
        <v>1.4402182548454287E-2</v>
      </c>
      <c r="AI129">
        <f t="shared" si="18"/>
        <v>6.3134946675815172E-3</v>
      </c>
      <c r="AJ129">
        <f t="shared" si="18"/>
        <v>7.0327305198431722E-2</v>
      </c>
      <c r="AK129">
        <f t="shared" si="18"/>
        <v>0</v>
      </c>
      <c r="AL129">
        <f t="shared" si="18"/>
        <v>7.1083744492126927E-2</v>
      </c>
      <c r="AM129">
        <f t="shared" si="18"/>
        <v>4.2515410455994948E-3</v>
      </c>
      <c r="AN129">
        <f t="shared" si="18"/>
        <v>0</v>
      </c>
      <c r="AO129">
        <f t="shared" si="18"/>
        <v>3.6884077798945906E-3</v>
      </c>
      <c r="AP129">
        <f>SUM(AP127:AP128)</f>
        <v>10041.490476385574</v>
      </c>
      <c r="AQ129">
        <f t="shared" ref="AQ129:AU129" si="22">SUM(AQ127:AQ128)</f>
        <v>3118.9281012570627</v>
      </c>
      <c r="AR129">
        <f t="shared" si="22"/>
        <v>0</v>
      </c>
      <c r="AS129">
        <f t="shared" si="22"/>
        <v>24821.643253246846</v>
      </c>
      <c r="AT129">
        <f t="shared" si="22"/>
        <v>39250.615200864777</v>
      </c>
      <c r="AU129">
        <f t="shared" si="22"/>
        <v>22748.86556951933</v>
      </c>
    </row>
  </sheetData>
  <sheetProtection sheet="1" objects="1" scenarios="1"/>
  <mergeCells count="3">
    <mergeCell ref="A5:A41"/>
    <mergeCell ref="A42:A78"/>
    <mergeCell ref="A79:A1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93B7D-C733-45E7-AA66-B3D28AAFEF63}">
  <dimension ref="A1:AW129"/>
  <sheetViews>
    <sheetView workbookViewId="0">
      <selection activeCell="AZ15" sqref="AZ15"/>
    </sheetView>
  </sheetViews>
  <sheetFormatPr baseColWidth="10" defaultColWidth="9.140625" defaultRowHeight="15" x14ac:dyDescent="0.25"/>
  <cols>
    <col min="49" max="49" width="11" bestFit="1" customWidth="1"/>
  </cols>
  <sheetData>
    <row r="1" spans="1:49" x14ac:dyDescent="0.25">
      <c r="D1" s="1" t="s">
        <v>0</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80</v>
      </c>
      <c r="AQ1" s="1" t="s">
        <v>81</v>
      </c>
      <c r="AR1" s="1" t="s">
        <v>82</v>
      </c>
      <c r="AS1" s="1" t="s">
        <v>83</v>
      </c>
      <c r="AT1" s="3" t="s">
        <v>88</v>
      </c>
      <c r="AU1" s="3" t="s">
        <v>89</v>
      </c>
    </row>
    <row r="2" spans="1:49" x14ac:dyDescent="0.25">
      <c r="D2" s="1" t="s">
        <v>1</v>
      </c>
      <c r="E2" s="1" t="s">
        <v>3</v>
      </c>
      <c r="F2" s="1" t="s">
        <v>4</v>
      </c>
      <c r="G2" s="1" t="s">
        <v>5</v>
      </c>
      <c r="H2" s="1" t="s">
        <v>6</v>
      </c>
      <c r="I2" s="1" t="s">
        <v>7</v>
      </c>
      <c r="J2" s="1" t="s">
        <v>8</v>
      </c>
      <c r="K2" s="1" t="s">
        <v>9</v>
      </c>
      <c r="L2" s="1" t="s">
        <v>10</v>
      </c>
      <c r="M2" s="1" t="s">
        <v>11</v>
      </c>
      <c r="N2" s="1">
        <v>10</v>
      </c>
      <c r="O2" s="1">
        <v>11</v>
      </c>
      <c r="P2" s="1">
        <v>12</v>
      </c>
      <c r="Q2" s="1">
        <v>13</v>
      </c>
      <c r="R2" s="1">
        <v>14</v>
      </c>
      <c r="S2" s="1">
        <v>15</v>
      </c>
      <c r="T2" s="1">
        <v>16</v>
      </c>
      <c r="U2" s="1">
        <v>17</v>
      </c>
      <c r="V2" s="1">
        <v>18</v>
      </c>
      <c r="W2" s="1">
        <v>19</v>
      </c>
      <c r="X2" s="1">
        <v>20</v>
      </c>
      <c r="Y2" s="1">
        <v>21</v>
      </c>
      <c r="Z2" s="1">
        <v>22</v>
      </c>
      <c r="AA2" s="1">
        <v>23</v>
      </c>
      <c r="AB2" s="1">
        <v>24</v>
      </c>
      <c r="AC2" s="1">
        <v>25</v>
      </c>
      <c r="AD2" s="1">
        <v>26</v>
      </c>
      <c r="AE2" s="1">
        <v>27</v>
      </c>
      <c r="AF2" s="1">
        <v>28</v>
      </c>
      <c r="AG2" s="1">
        <v>29</v>
      </c>
      <c r="AH2" s="1">
        <v>30</v>
      </c>
      <c r="AI2" s="1">
        <v>31</v>
      </c>
      <c r="AJ2" s="1">
        <v>32</v>
      </c>
      <c r="AK2" s="1">
        <v>33</v>
      </c>
      <c r="AL2" s="1">
        <v>34</v>
      </c>
      <c r="AM2" s="1">
        <v>35</v>
      </c>
      <c r="AN2" s="1">
        <v>36</v>
      </c>
      <c r="AO2" s="1">
        <v>37</v>
      </c>
      <c r="AP2" s="1" t="s">
        <v>84</v>
      </c>
      <c r="AQ2" s="1" t="s">
        <v>85</v>
      </c>
      <c r="AR2" s="1" t="s">
        <v>86</v>
      </c>
      <c r="AS2" s="1" t="s">
        <v>87</v>
      </c>
      <c r="AT2" s="1" t="s">
        <v>90</v>
      </c>
      <c r="AU2" s="3" t="s">
        <v>91</v>
      </c>
    </row>
    <row r="3" spans="1:49" x14ac:dyDescent="0.25">
      <c r="D3" s="1" t="s">
        <v>2</v>
      </c>
      <c r="E3" s="1" t="s">
        <v>40</v>
      </c>
      <c r="F3" s="1" t="s">
        <v>41</v>
      </c>
      <c r="G3" s="1" t="s">
        <v>42</v>
      </c>
      <c r="H3" s="1" t="s">
        <v>43</v>
      </c>
      <c r="I3" s="1" t="s">
        <v>44</v>
      </c>
      <c r="J3" s="1" t="s">
        <v>45</v>
      </c>
      <c r="K3" s="1" t="s">
        <v>46</v>
      </c>
      <c r="L3" s="1" t="s">
        <v>47</v>
      </c>
      <c r="M3" s="1" t="s">
        <v>48</v>
      </c>
      <c r="N3" s="1" t="s">
        <v>49</v>
      </c>
      <c r="O3" s="1" t="s">
        <v>50</v>
      </c>
      <c r="P3" s="1" t="s">
        <v>51</v>
      </c>
      <c r="Q3" s="1" t="s">
        <v>52</v>
      </c>
      <c r="R3" s="1" t="s">
        <v>53</v>
      </c>
      <c r="S3" s="1" t="s">
        <v>54</v>
      </c>
      <c r="T3" s="1" t="s">
        <v>55</v>
      </c>
      <c r="U3" s="1" t="s">
        <v>56</v>
      </c>
      <c r="V3" s="1" t="s">
        <v>57</v>
      </c>
      <c r="W3" s="1" t="s">
        <v>58</v>
      </c>
      <c r="X3" s="1" t="s">
        <v>59</v>
      </c>
      <c r="Y3" s="1" t="s">
        <v>60</v>
      </c>
      <c r="Z3" s="1" t="s">
        <v>61</v>
      </c>
      <c r="AA3" s="1" t="s">
        <v>62</v>
      </c>
      <c r="AB3" s="1" t="s">
        <v>63</v>
      </c>
      <c r="AC3" s="1" t="s">
        <v>64</v>
      </c>
      <c r="AD3" s="1" t="s">
        <v>65</v>
      </c>
      <c r="AE3" s="1" t="s">
        <v>66</v>
      </c>
      <c r="AF3" s="1" t="s">
        <v>67</v>
      </c>
      <c r="AG3" s="1" t="s">
        <v>68</v>
      </c>
      <c r="AH3" s="1" t="s">
        <v>69</v>
      </c>
      <c r="AI3" s="1" t="s">
        <v>70</v>
      </c>
      <c r="AJ3" s="1" t="s">
        <v>71</v>
      </c>
      <c r="AK3" s="1" t="s">
        <v>72</v>
      </c>
      <c r="AL3" s="1" t="s">
        <v>73</v>
      </c>
      <c r="AM3" s="1" t="s">
        <v>74</v>
      </c>
      <c r="AN3" s="1" t="s">
        <v>75</v>
      </c>
      <c r="AO3" s="1" t="s">
        <v>76</v>
      </c>
      <c r="AP3" s="2"/>
      <c r="AQ3" s="2"/>
      <c r="AR3" s="2"/>
      <c r="AS3" s="2"/>
      <c r="AT3" s="2"/>
      <c r="AU3" s="2"/>
      <c r="AW3" s="1" t="s">
        <v>139</v>
      </c>
    </row>
    <row r="4" spans="1:49" x14ac:dyDescent="0.25">
      <c r="A4" s="1" t="s">
        <v>77</v>
      </c>
      <c r="B4" s="1" t="s">
        <v>0</v>
      </c>
      <c r="C4" s="1" t="s">
        <v>1</v>
      </c>
      <c r="D4" s="1" t="s">
        <v>2</v>
      </c>
      <c r="E4" s="1" t="s">
        <v>95</v>
      </c>
      <c r="F4" s="1" t="s">
        <v>95</v>
      </c>
      <c r="G4" s="1" t="s">
        <v>95</v>
      </c>
      <c r="H4" s="1" t="s">
        <v>95</v>
      </c>
      <c r="I4" s="1" t="s">
        <v>95</v>
      </c>
      <c r="J4" s="1" t="s">
        <v>95</v>
      </c>
      <c r="K4" s="1" t="s">
        <v>95</v>
      </c>
      <c r="L4" s="1" t="s">
        <v>95</v>
      </c>
      <c r="M4" s="1" t="s">
        <v>95</v>
      </c>
      <c r="N4" s="1" t="s">
        <v>95</v>
      </c>
      <c r="O4" s="1" t="s">
        <v>95</v>
      </c>
      <c r="P4" s="1" t="s">
        <v>95</v>
      </c>
      <c r="Q4" s="1" t="s">
        <v>95</v>
      </c>
      <c r="R4" s="1" t="s">
        <v>95</v>
      </c>
      <c r="S4" s="1" t="s">
        <v>95</v>
      </c>
      <c r="T4" s="1" t="s">
        <v>95</v>
      </c>
      <c r="U4" s="1" t="s">
        <v>95</v>
      </c>
      <c r="V4" s="1" t="s">
        <v>95</v>
      </c>
      <c r="W4" s="1" t="s">
        <v>95</v>
      </c>
      <c r="X4" s="1" t="s">
        <v>95</v>
      </c>
      <c r="Y4" s="1" t="s">
        <v>95</v>
      </c>
      <c r="Z4" s="1" t="s">
        <v>95</v>
      </c>
      <c r="AA4" s="1" t="s">
        <v>95</v>
      </c>
      <c r="AB4" s="1" t="s">
        <v>95</v>
      </c>
      <c r="AC4" s="1" t="s">
        <v>95</v>
      </c>
      <c r="AD4" s="1" t="s">
        <v>95</v>
      </c>
      <c r="AE4" s="1" t="s">
        <v>95</v>
      </c>
      <c r="AF4" s="1" t="s">
        <v>95</v>
      </c>
      <c r="AG4" s="1" t="s">
        <v>95</v>
      </c>
      <c r="AH4" s="1" t="s">
        <v>95</v>
      </c>
      <c r="AI4" s="1" t="s">
        <v>95</v>
      </c>
      <c r="AJ4" s="1" t="s">
        <v>95</v>
      </c>
      <c r="AK4" s="1" t="s">
        <v>95</v>
      </c>
      <c r="AL4" s="1" t="s">
        <v>95</v>
      </c>
      <c r="AM4" s="1" t="s">
        <v>95</v>
      </c>
      <c r="AN4" s="1" t="s">
        <v>95</v>
      </c>
      <c r="AO4" s="1" t="s">
        <v>95</v>
      </c>
      <c r="AP4" s="2"/>
      <c r="AQ4" s="2"/>
      <c r="AR4" s="2"/>
      <c r="AS4" s="2"/>
      <c r="AT4" s="1"/>
      <c r="AU4" s="3"/>
      <c r="AW4" s="1" t="s">
        <v>92</v>
      </c>
    </row>
    <row r="5" spans="1:49" x14ac:dyDescent="0.25">
      <c r="A5" s="146" t="s">
        <v>78</v>
      </c>
      <c r="B5" s="1" t="s">
        <v>3</v>
      </c>
      <c r="C5" s="1" t="s">
        <v>3</v>
      </c>
      <c r="D5" s="1" t="s">
        <v>40</v>
      </c>
      <c r="E5">
        <v>8816.7154745192893</v>
      </c>
      <c r="F5">
        <v>31366.97933255558</v>
      </c>
      <c r="G5">
        <v>2.038881527161807</v>
      </c>
      <c r="H5">
        <v>0</v>
      </c>
      <c r="I5">
        <v>0</v>
      </c>
      <c r="J5">
        <v>66.703740256082597</v>
      </c>
      <c r="K5">
        <v>4.9284877559975047E-3</v>
      </c>
      <c r="L5">
        <v>7.1974950939106286</v>
      </c>
      <c r="M5">
        <v>55.327414472290812</v>
      </c>
      <c r="N5">
        <v>0</v>
      </c>
      <c r="O5">
        <v>0</v>
      </c>
      <c r="P5">
        <v>1042.696877865332</v>
      </c>
      <c r="Q5">
        <v>1098.090963912744</v>
      </c>
      <c r="R5">
        <v>3.493913024853125E-2</v>
      </c>
      <c r="S5">
        <v>0</v>
      </c>
      <c r="T5">
        <v>7.7836364935092328E-2</v>
      </c>
      <c r="U5">
        <v>0</v>
      </c>
      <c r="V5">
        <v>0</v>
      </c>
      <c r="W5">
        <v>694.85567647202674</v>
      </c>
      <c r="X5">
        <v>158.76701175636219</v>
      </c>
      <c r="Y5">
        <v>0</v>
      </c>
      <c r="Z5">
        <v>7.6030073755255695E-2</v>
      </c>
      <c r="AA5">
        <v>0.11266110125628789</v>
      </c>
      <c r="AB5">
        <v>12.292770377246869</v>
      </c>
      <c r="AC5">
        <v>2.1890212955901631E-2</v>
      </c>
      <c r="AD5">
        <v>0.53143144148710331</v>
      </c>
      <c r="AE5">
        <v>1.15023912692209</v>
      </c>
      <c r="AF5">
        <v>8.8765287121830381E-3</v>
      </c>
      <c r="AG5">
        <v>0</v>
      </c>
      <c r="AH5">
        <v>1.040501778231834</v>
      </c>
      <c r="AI5">
        <v>1.342091052204434</v>
      </c>
      <c r="AJ5">
        <v>12.10334914044101</v>
      </c>
      <c r="AK5">
        <v>0</v>
      </c>
      <c r="AL5">
        <v>7.7889105765173786E-2</v>
      </c>
      <c r="AM5">
        <v>3.3651344719856642</v>
      </c>
      <c r="AN5">
        <v>0</v>
      </c>
      <c r="AO5">
        <v>11.831836229629291</v>
      </c>
      <c r="AP5">
        <f>AMS_2050!AP5</f>
        <v>21903.543803583489</v>
      </c>
      <c r="AQ5">
        <f>AMS_2050!AQ5</f>
        <v>0</v>
      </c>
      <c r="AR5">
        <f>AMS_2050!AR5</f>
        <v>1897.281766018709</v>
      </c>
      <c r="AS5">
        <f>AMS_2050!AS5</f>
        <v>19283.935097530291</v>
      </c>
      <c r="AT5">
        <f>AMS_2050!AT5</f>
        <v>86438.205940186788</v>
      </c>
      <c r="AU5">
        <f>AMS_2050!AU5</f>
        <v>0</v>
      </c>
      <c r="AW5">
        <f>(K5+L5)/$AQ$119</f>
        <v>1.9246488197434557E-4</v>
      </c>
    </row>
    <row r="6" spans="1:49" x14ac:dyDescent="0.25">
      <c r="A6" s="146"/>
      <c r="B6" s="1" t="s">
        <v>4</v>
      </c>
      <c r="C6" s="1" t="s">
        <v>4</v>
      </c>
      <c r="D6" s="1" t="s">
        <v>41</v>
      </c>
      <c r="E6">
        <v>4292.1983667885461</v>
      </c>
      <c r="F6">
        <v>13221.92767132904</v>
      </c>
      <c r="G6">
        <v>133.56950888775921</v>
      </c>
      <c r="H6">
        <v>1.3082111442200279</v>
      </c>
      <c r="I6">
        <v>44.094646878024477</v>
      </c>
      <c r="J6">
        <v>329.98567715970529</v>
      </c>
      <c r="K6">
        <v>4.0137787247091078E-2</v>
      </c>
      <c r="L6">
        <v>771.69052304334434</v>
      </c>
      <c r="M6">
        <v>1002.929339501218</v>
      </c>
      <c r="N6">
        <v>94.145300992934835</v>
      </c>
      <c r="O6">
        <v>1.619963862987667E-2</v>
      </c>
      <c r="P6">
        <v>864.30614439130181</v>
      </c>
      <c r="Q6">
        <v>413.41120293394658</v>
      </c>
      <c r="R6">
        <v>21.702436486957708</v>
      </c>
      <c r="S6">
        <v>0</v>
      </c>
      <c r="T6">
        <v>66.022787758754049</v>
      </c>
      <c r="U6">
        <v>27.75286002826968</v>
      </c>
      <c r="V6">
        <v>157.52084349893661</v>
      </c>
      <c r="W6">
        <v>13458.859376288519</v>
      </c>
      <c r="X6">
        <v>3847.2271992751962</v>
      </c>
      <c r="Y6">
        <v>2.15794525759277E-2</v>
      </c>
      <c r="Z6">
        <v>78.367078183144784</v>
      </c>
      <c r="AA6">
        <v>12.14173040139652</v>
      </c>
      <c r="AB6">
        <v>6.4154157846307998</v>
      </c>
      <c r="AC6">
        <v>0.69402838134709943</v>
      </c>
      <c r="AD6">
        <v>6.7990957253633848</v>
      </c>
      <c r="AE6">
        <v>6.1753226682632798</v>
      </c>
      <c r="AF6">
        <v>5.7330157409974021E-4</v>
      </c>
      <c r="AG6">
        <v>0</v>
      </c>
      <c r="AH6">
        <v>0.1027679897058961</v>
      </c>
      <c r="AI6">
        <v>1.2900744698646489</v>
      </c>
      <c r="AJ6">
        <v>26.5503306603505</v>
      </c>
      <c r="AK6">
        <v>0</v>
      </c>
      <c r="AL6">
        <v>0.1713063888058563</v>
      </c>
      <c r="AM6">
        <v>12.750608941162209</v>
      </c>
      <c r="AN6">
        <v>0</v>
      </c>
      <c r="AO6">
        <v>25.30677891362458</v>
      </c>
      <c r="AP6">
        <f>AMS_2050!AP6</f>
        <v>69018.496257204009</v>
      </c>
      <c r="AQ6">
        <f>AMS_2050!AQ6</f>
        <v>338.05363384997167</v>
      </c>
      <c r="AR6">
        <f>AMS_2050!AR6</f>
        <v>0</v>
      </c>
      <c r="AS6">
        <f>AMS_2050!AS6</f>
        <v>61742.292389954921</v>
      </c>
      <c r="AT6">
        <f>AMS_2050!AT6</f>
        <v>170024.33740608321</v>
      </c>
      <c r="AU6">
        <f>AMS_2050!AU6</f>
        <v>0</v>
      </c>
      <c r="AW6">
        <f t="shared" ref="AW6:AW10" si="0">(K6+L6)/$AQ$119</f>
        <v>2.0622370910094917E-2</v>
      </c>
    </row>
    <row r="7" spans="1:49" x14ac:dyDescent="0.25">
      <c r="A7" s="146"/>
      <c r="B7" s="1" t="s">
        <v>5</v>
      </c>
      <c r="C7" s="1" t="s">
        <v>5</v>
      </c>
      <c r="D7" s="1" t="s">
        <v>42</v>
      </c>
      <c r="E7">
        <v>120.4053458346805</v>
      </c>
      <c r="F7">
        <v>71.69502858647823</v>
      </c>
      <c r="G7">
        <v>608.92241220840867</v>
      </c>
      <c r="H7">
        <v>1.1875085362216511</v>
      </c>
      <c r="I7">
        <v>5.971366575874038</v>
      </c>
      <c r="J7">
        <v>8.6782952125822774</v>
      </c>
      <c r="K7">
        <v>5.9964620315276192E-3</v>
      </c>
      <c r="L7">
        <v>11.35144929703714</v>
      </c>
      <c r="M7">
        <v>10.10587509089105</v>
      </c>
      <c r="N7">
        <v>1.0236596740472459</v>
      </c>
      <c r="O7">
        <v>0.3166408650287737</v>
      </c>
      <c r="P7">
        <v>556.26937538218374</v>
      </c>
      <c r="Q7">
        <v>60.687495703351487</v>
      </c>
      <c r="R7">
        <v>5.7349133081074928E-2</v>
      </c>
      <c r="S7">
        <v>0</v>
      </c>
      <c r="T7">
        <v>9.7732897975105377</v>
      </c>
      <c r="U7">
        <v>5.9763981595100297</v>
      </c>
      <c r="V7">
        <v>18.12160905311675</v>
      </c>
      <c r="W7">
        <v>897.7907173871555</v>
      </c>
      <c r="X7">
        <v>354.6258516809728</v>
      </c>
      <c r="Y7">
        <v>1.2361061857072499E-4</v>
      </c>
      <c r="Z7">
        <v>0.50330154826450624</v>
      </c>
      <c r="AA7">
        <v>0.17786388088943331</v>
      </c>
      <c r="AB7">
        <v>0.55789515717677141</v>
      </c>
      <c r="AC7">
        <v>2.3335391510728151E-4</v>
      </c>
      <c r="AD7">
        <v>1.2624366208131819E-3</v>
      </c>
      <c r="AE7">
        <v>5.4135476047271879E-3</v>
      </c>
      <c r="AF7">
        <v>2.2110972875782561E-4</v>
      </c>
      <c r="AG7">
        <v>2.9378220682397282E-6</v>
      </c>
      <c r="AH7">
        <v>1.417504444709337E-2</v>
      </c>
      <c r="AI7">
        <v>4.7840313890797781E-4</v>
      </c>
      <c r="AJ7">
        <v>5.0616921168981044</v>
      </c>
      <c r="AK7">
        <v>0</v>
      </c>
      <c r="AL7">
        <v>3.261378988631549E-2</v>
      </c>
      <c r="AM7">
        <v>7.5028521251174514</v>
      </c>
      <c r="AN7">
        <v>0</v>
      </c>
      <c r="AO7">
        <v>5.1624714789916693E-3</v>
      </c>
      <c r="AP7">
        <f>AMS_2050!AP7</f>
        <v>22840.669181199999</v>
      </c>
      <c r="AQ7">
        <f>AMS_2050!AQ7</f>
        <v>0</v>
      </c>
      <c r="AR7">
        <f>AMS_2050!AR7</f>
        <v>14643.287059499997</v>
      </c>
      <c r="AS7">
        <f>AMS_2050!AS7</f>
        <v>61693.842441439068</v>
      </c>
      <c r="AT7">
        <f>AMS_2050!AT7</f>
        <v>101934.6276383128</v>
      </c>
      <c r="AU7">
        <f>AMS_2050!AU7</f>
        <v>0</v>
      </c>
      <c r="AW7">
        <f t="shared" si="0"/>
        <v>3.0349637629107165E-4</v>
      </c>
    </row>
    <row r="8" spans="1:49" x14ac:dyDescent="0.25">
      <c r="A8" s="146"/>
      <c r="B8" s="1" t="s">
        <v>6</v>
      </c>
      <c r="C8" s="1" t="s">
        <v>6</v>
      </c>
      <c r="D8" s="1" t="s">
        <v>43</v>
      </c>
      <c r="E8">
        <v>70.999641526613601</v>
      </c>
      <c r="F8">
        <v>213.02526938640489</v>
      </c>
      <c r="G8">
        <v>544.38764557216768</v>
      </c>
      <c r="H8">
        <v>22.04564162028014</v>
      </c>
      <c r="I8">
        <v>6.681041957027495</v>
      </c>
      <c r="J8">
        <v>19.531583635696379</v>
      </c>
      <c r="K8">
        <v>4.8472285638666182E-4</v>
      </c>
      <c r="L8">
        <v>187.5789750623326</v>
      </c>
      <c r="M8">
        <v>81.36946214368885</v>
      </c>
      <c r="N8">
        <v>1.219270142064055</v>
      </c>
      <c r="O8">
        <v>8.3719444207601135E-2</v>
      </c>
      <c r="P8">
        <v>270.68123588353609</v>
      </c>
      <c r="Q8">
        <v>149.89417876149551</v>
      </c>
      <c r="R8">
        <v>5.0180792137869074E-3</v>
      </c>
      <c r="S8">
        <v>0</v>
      </c>
      <c r="T8">
        <v>6.1653216111470828</v>
      </c>
      <c r="U8">
        <v>0.1142247862400928</v>
      </c>
      <c r="V8">
        <v>0.36190611225214092</v>
      </c>
      <c r="W8">
        <v>327.87367735846448</v>
      </c>
      <c r="X8">
        <v>172.2016627676218</v>
      </c>
      <c r="Y8">
        <v>2.2373413939169111E-3</v>
      </c>
      <c r="Z8">
        <v>16.654831807093839</v>
      </c>
      <c r="AA8">
        <v>1.577022761929934</v>
      </c>
      <c r="AB8">
        <v>0.14035370194638991</v>
      </c>
      <c r="AC8">
        <v>1.124191404657387E-2</v>
      </c>
      <c r="AD8">
        <v>0.142735942397166</v>
      </c>
      <c r="AE8">
        <v>0.13440383045987339</v>
      </c>
      <c r="AF8">
        <v>2.1304580128283401E-4</v>
      </c>
      <c r="AG8">
        <v>0</v>
      </c>
      <c r="AH8">
        <v>1.257852826781234E-3</v>
      </c>
      <c r="AI8">
        <v>2.0386357185901809E-2</v>
      </c>
      <c r="AJ8">
        <v>1.395550625859839E-3</v>
      </c>
      <c r="AK8">
        <v>0</v>
      </c>
      <c r="AL8">
        <v>2.4807718008074761E-5</v>
      </c>
      <c r="AM8">
        <v>3.0073504120504881</v>
      </c>
      <c r="AN8">
        <v>0</v>
      </c>
      <c r="AO8">
        <v>0.26497846631580613</v>
      </c>
      <c r="AP8">
        <f>AMS_2050!AP8</f>
        <v>0</v>
      </c>
      <c r="AQ8">
        <f>AMS_2050!AQ8</f>
        <v>0</v>
      </c>
      <c r="AR8">
        <f>AMS_2050!AR8</f>
        <v>0</v>
      </c>
      <c r="AS8">
        <f>AMS_2050!AS8</f>
        <v>3339.7659416551251</v>
      </c>
      <c r="AT8">
        <f>AMS_2050!AT8</f>
        <v>5435.9443360202276</v>
      </c>
      <c r="AU8">
        <f>AMS_2050!AU8</f>
        <v>0</v>
      </c>
      <c r="AW8">
        <f t="shared" si="0"/>
        <v>5.0125430945584378E-3</v>
      </c>
    </row>
    <row r="9" spans="1:49" x14ac:dyDescent="0.25">
      <c r="A9" s="146"/>
      <c r="B9" s="1" t="s">
        <v>7</v>
      </c>
      <c r="C9" s="1" t="s">
        <v>7</v>
      </c>
      <c r="D9" s="1" t="s">
        <v>44</v>
      </c>
      <c r="E9">
        <v>71.549137707144624</v>
      </c>
      <c r="F9">
        <v>40.47680903177659</v>
      </c>
      <c r="G9">
        <v>117.0182934815908</v>
      </c>
      <c r="H9">
        <v>42.583988527712442</v>
      </c>
      <c r="I9">
        <v>1976.875250006959</v>
      </c>
      <c r="J9">
        <v>20.184705667605339</v>
      </c>
      <c r="K9">
        <v>4.255179881062815E-2</v>
      </c>
      <c r="L9">
        <v>17.322491263095209</v>
      </c>
      <c r="M9">
        <v>42.370911183508547</v>
      </c>
      <c r="N9">
        <v>49.896991680740669</v>
      </c>
      <c r="O9">
        <v>233.38057572764461</v>
      </c>
      <c r="P9">
        <v>500.47815541665568</v>
      </c>
      <c r="Q9">
        <v>13424.1413937385</v>
      </c>
      <c r="R9">
        <v>1.3464692440105961E-2</v>
      </c>
      <c r="S9">
        <v>0</v>
      </c>
      <c r="T9">
        <v>41.66912877314968</v>
      </c>
      <c r="U9">
        <v>4.0435390809162328</v>
      </c>
      <c r="V9">
        <v>6.7509840815881024E-3</v>
      </c>
      <c r="W9">
        <v>267.31448879578829</v>
      </c>
      <c r="X9">
        <v>302.71579858895268</v>
      </c>
      <c r="Y9">
        <v>1.7310031149733281E-2</v>
      </c>
      <c r="Z9">
        <v>10.95220083951526</v>
      </c>
      <c r="AA9">
        <v>0.27246397985265242</v>
      </c>
      <c r="AB9">
        <v>39.23081953383123</v>
      </c>
      <c r="AC9">
        <v>1.327738689994174E-2</v>
      </c>
      <c r="AD9">
        <v>0.1101376229782535</v>
      </c>
      <c r="AE9">
        <v>0.91061150026395299</v>
      </c>
      <c r="AF9">
        <v>0.19273774361297491</v>
      </c>
      <c r="AG9">
        <v>5.0772339279338871E-4</v>
      </c>
      <c r="AH9">
        <v>10.24447317103601</v>
      </c>
      <c r="AI9">
        <v>3.1687238620225718E-2</v>
      </c>
      <c r="AJ9">
        <v>544.22540497195166</v>
      </c>
      <c r="AK9">
        <v>0</v>
      </c>
      <c r="AL9">
        <v>3.5006419752687141</v>
      </c>
      <c r="AM9">
        <v>101.57672790652499</v>
      </c>
      <c r="AN9">
        <v>0</v>
      </c>
      <c r="AO9">
        <v>1.5074883860173549</v>
      </c>
      <c r="AP9">
        <f>AMS_2050!AP9</f>
        <v>1681.23897102208</v>
      </c>
      <c r="AQ9">
        <f>AMS_2050!AQ9</f>
        <v>0</v>
      </c>
      <c r="AR9">
        <f>AMS_2050!AR9</f>
        <v>0.36356598389589989</v>
      </c>
      <c r="AS9">
        <f>AMS_2050!AS9</f>
        <v>3286.4062093040811</v>
      </c>
      <c r="AT9">
        <f>AMS_2050!AT9</f>
        <v>22832.879662468051</v>
      </c>
      <c r="AU9">
        <f>AMS_2050!AU9</f>
        <v>0</v>
      </c>
      <c r="AW9">
        <f t="shared" si="0"/>
        <v>4.6403282526959709E-4</v>
      </c>
    </row>
    <row r="10" spans="1:49" x14ac:dyDescent="0.25">
      <c r="A10" s="146"/>
      <c r="B10" s="1" t="s">
        <v>8</v>
      </c>
      <c r="C10" s="1" t="s">
        <v>8</v>
      </c>
      <c r="D10" s="1" t="s">
        <v>45</v>
      </c>
      <c r="E10">
        <v>336.36918557878971</v>
      </c>
      <c r="F10">
        <v>645.39376607330496</v>
      </c>
      <c r="G10">
        <v>77.205905264901617</v>
      </c>
      <c r="H10">
        <v>28.33006683026348</v>
      </c>
      <c r="I10">
        <v>66.503739299178974</v>
      </c>
      <c r="J10">
        <v>5177.4567569217743</v>
      </c>
      <c r="K10">
        <v>0.80022751069473053</v>
      </c>
      <c r="L10">
        <v>160.0004180645409</v>
      </c>
      <c r="M10">
        <v>1393.506600244478</v>
      </c>
      <c r="N10">
        <v>11.26854437200018</v>
      </c>
      <c r="O10">
        <v>9.2777403669003249</v>
      </c>
      <c r="P10">
        <v>875.78454997801236</v>
      </c>
      <c r="Q10">
        <v>358.9720860846752</v>
      </c>
      <c r="R10">
        <v>1.536831223503486</v>
      </c>
      <c r="S10">
        <v>0</v>
      </c>
      <c r="T10">
        <v>32.167013630352592</v>
      </c>
      <c r="U10">
        <v>11.52581914308081</v>
      </c>
      <c r="V10">
        <v>15.71153792714256</v>
      </c>
      <c r="W10">
        <v>11299.90778270995</v>
      </c>
      <c r="X10">
        <v>3367.4963764384988</v>
      </c>
      <c r="Y10">
        <v>1.490097715830326E-2</v>
      </c>
      <c r="Z10">
        <v>107.72827947761949</v>
      </c>
      <c r="AA10">
        <v>2.4094907909073089</v>
      </c>
      <c r="AB10">
        <v>30.266724057772191</v>
      </c>
      <c r="AC10">
        <v>2.0792580961534801E-2</v>
      </c>
      <c r="AD10">
        <v>0.15507099941099151</v>
      </c>
      <c r="AE10">
        <v>0.63638575887701088</v>
      </c>
      <c r="AF10">
        <v>8.7272671639816682E-2</v>
      </c>
      <c r="AG10">
        <v>1.233120744231883E-4</v>
      </c>
      <c r="AH10">
        <v>2.9306645530703421</v>
      </c>
      <c r="AI10">
        <v>4.4933961707764709E-2</v>
      </c>
      <c r="AJ10">
        <v>4.3472460538678872</v>
      </c>
      <c r="AK10">
        <v>0</v>
      </c>
      <c r="AL10">
        <v>2.8557893858296799E-2</v>
      </c>
      <c r="AM10">
        <v>55.751566744466402</v>
      </c>
      <c r="AN10">
        <v>0</v>
      </c>
      <c r="AO10">
        <v>1.0692680610297549</v>
      </c>
      <c r="AP10">
        <f>AMS_2050!AP10</f>
        <v>7054.767050577655</v>
      </c>
      <c r="AQ10">
        <f>AMS_2050!AQ10</f>
        <v>0</v>
      </c>
      <c r="AR10">
        <f>AMS_2050!AR10</f>
        <v>17157.049317000001</v>
      </c>
      <c r="AS10">
        <f>AMS_2050!AS10</f>
        <v>10768.347929335871</v>
      </c>
      <c r="AT10">
        <f>AMS_2050!AT10</f>
        <v>59054.870522469988</v>
      </c>
      <c r="AU10">
        <f>AMS_2050!AU10</f>
        <v>0</v>
      </c>
      <c r="AW10">
        <f t="shared" si="0"/>
        <v>4.2969532298563979E-3</v>
      </c>
    </row>
    <row r="11" spans="1:49" x14ac:dyDescent="0.25">
      <c r="A11" s="146"/>
      <c r="B11" s="63" t="s">
        <v>9</v>
      </c>
      <c r="C11" s="63" t="s">
        <v>9</v>
      </c>
      <c r="D11" s="63" t="s">
        <v>46</v>
      </c>
      <c r="E11">
        <v>95.551889303808267</v>
      </c>
      <c r="F11">
        <v>18.992247607884629</v>
      </c>
      <c r="G11">
        <v>0</v>
      </c>
      <c r="H11">
        <v>5.5141706985132939E-2</v>
      </c>
      <c r="I11">
        <v>0.19454122537470439</v>
      </c>
      <c r="J11">
        <v>0.1596901971249787</v>
      </c>
      <c r="K11">
        <v>0</v>
      </c>
      <c r="L11">
        <v>0.19849328148156559</v>
      </c>
      <c r="M11">
        <v>3.9688293309235219</v>
      </c>
      <c r="N11">
        <v>0</v>
      </c>
      <c r="O11">
        <v>0.4854413450183207</v>
      </c>
      <c r="P11">
        <v>0.94439446399148619</v>
      </c>
      <c r="Q11">
        <v>1.0012249201257519</v>
      </c>
      <c r="R11">
        <v>1.3825031587641939E-4</v>
      </c>
      <c r="S11">
        <v>0</v>
      </c>
      <c r="T11">
        <v>9.019957551469171E-2</v>
      </c>
      <c r="U11">
        <v>0</v>
      </c>
      <c r="V11">
        <v>0</v>
      </c>
      <c r="W11">
        <v>1.089850000265423</v>
      </c>
      <c r="X11">
        <v>4.233855721985563</v>
      </c>
      <c r="Y11">
        <v>0</v>
      </c>
      <c r="Z11">
        <v>3.3710563809872848E-2</v>
      </c>
      <c r="AA11">
        <v>3.123072929530435E-3</v>
      </c>
      <c r="AB11">
        <v>2.4229627912877159</v>
      </c>
      <c r="AC11">
        <v>1.04499795227591E-2</v>
      </c>
      <c r="AD11">
        <v>6.1764323303532737E-2</v>
      </c>
      <c r="AE11">
        <v>0.48868655934813909</v>
      </c>
      <c r="AF11">
        <v>0.1216086900939034</v>
      </c>
      <c r="AG11">
        <v>0</v>
      </c>
      <c r="AH11">
        <v>1.751400345940245</v>
      </c>
      <c r="AI11">
        <v>2.6994703587845021E-2</v>
      </c>
      <c r="AJ11">
        <v>3.081388442036487E-5</v>
      </c>
      <c r="AK11">
        <v>0</v>
      </c>
      <c r="AL11">
        <v>0</v>
      </c>
      <c r="AM11">
        <v>9.9328623927688008E-3</v>
      </c>
      <c r="AN11">
        <v>0</v>
      </c>
      <c r="AO11">
        <v>0.2281409008985498</v>
      </c>
      <c r="AP11">
        <f>AMS_2050!AP11</f>
        <v>13.68345249878959</v>
      </c>
      <c r="AQ11">
        <f>AMS_2050!AQ11</f>
        <v>24.40748962422105</v>
      </c>
      <c r="AR11">
        <f>AMS_2050!AR11</f>
        <v>0</v>
      </c>
      <c r="AS11">
        <f>AMS_2050!AS11</f>
        <v>249.73539219838321</v>
      </c>
      <c r="AT11">
        <f>AMS_2050!AT11</f>
        <v>419.95107685919311</v>
      </c>
      <c r="AU11">
        <f>AMS_2050!AU11</f>
        <v>0</v>
      </c>
      <c r="AW11" s="64">
        <f>K127</f>
        <v>6.6600304363378486E-3</v>
      </c>
    </row>
    <row r="12" spans="1:49" x14ac:dyDescent="0.25">
      <c r="A12" s="146"/>
      <c r="B12" s="63" t="s">
        <v>10</v>
      </c>
      <c r="C12" s="63" t="s">
        <v>10</v>
      </c>
      <c r="D12" s="63" t="s">
        <v>47</v>
      </c>
      <c r="E12">
        <v>481.13570459977763</v>
      </c>
      <c r="F12">
        <v>273.40052104388423</v>
      </c>
      <c r="G12">
        <v>62.871908547594323</v>
      </c>
      <c r="H12">
        <v>19.035107769645499</v>
      </c>
      <c r="I12">
        <v>32.421124990436923</v>
      </c>
      <c r="J12">
        <v>69.250329534619695</v>
      </c>
      <c r="K12">
        <v>1.271828300257867</v>
      </c>
      <c r="L12">
        <v>310.14590626493163</v>
      </c>
      <c r="M12">
        <v>1360.2164557617609</v>
      </c>
      <c r="N12">
        <v>29.60393145649547</v>
      </c>
      <c r="O12">
        <v>62.339593773268987</v>
      </c>
      <c r="P12">
        <v>365.67764350361369</v>
      </c>
      <c r="Q12">
        <v>370.15643191325398</v>
      </c>
      <c r="R12">
        <v>1.761786448851602</v>
      </c>
      <c r="S12">
        <v>0</v>
      </c>
      <c r="T12">
        <v>1.046040163564194</v>
      </c>
      <c r="U12">
        <v>2.0688628829153868</v>
      </c>
      <c r="V12">
        <v>11.044827215737451</v>
      </c>
      <c r="W12">
        <v>549.32479967973995</v>
      </c>
      <c r="X12">
        <v>1422.8675148044731</v>
      </c>
      <c r="Y12">
        <v>9.0320368820215047E-2</v>
      </c>
      <c r="Z12">
        <v>5.2056374431440702</v>
      </c>
      <c r="AA12">
        <v>4.8846347953234908</v>
      </c>
      <c r="AB12">
        <v>53.569774969508877</v>
      </c>
      <c r="AC12">
        <v>0.4839725013274056</v>
      </c>
      <c r="AD12">
        <v>3.1594894289587798</v>
      </c>
      <c r="AE12">
        <v>5.9431081350996067</v>
      </c>
      <c r="AF12">
        <v>0.25207111125290671</v>
      </c>
      <c r="AG12">
        <v>6.5138821307060438E-4</v>
      </c>
      <c r="AH12">
        <v>10.518512904443719</v>
      </c>
      <c r="AI12">
        <v>0.58212847430362391</v>
      </c>
      <c r="AJ12">
        <v>581.72889724683</v>
      </c>
      <c r="AK12">
        <v>0</v>
      </c>
      <c r="AL12">
        <v>3.7419187268520222</v>
      </c>
      <c r="AM12">
        <v>46.923698033659058</v>
      </c>
      <c r="AN12">
        <v>0</v>
      </c>
      <c r="AO12">
        <v>10.36668269563199</v>
      </c>
      <c r="AP12">
        <f>AMS_2050!AP12</f>
        <v>5920.6322487680009</v>
      </c>
      <c r="AQ12">
        <f>AMS_2050!AQ12</f>
        <v>1605.645623424</v>
      </c>
      <c r="AR12">
        <f>AMS_2050!AR12</f>
        <v>0</v>
      </c>
      <c r="AS12">
        <f>AMS_2050!AS12</f>
        <v>24571.907861048461</v>
      </c>
      <c r="AT12">
        <f>AMS_2050!AT12</f>
        <v>38251.277550118648</v>
      </c>
      <c r="AU12">
        <f>AMS_2050!AU12</f>
        <v>0</v>
      </c>
      <c r="AW12" s="64">
        <f>AW11</f>
        <v>6.6600304363378486E-3</v>
      </c>
    </row>
    <row r="13" spans="1:49" x14ac:dyDescent="0.25">
      <c r="A13" s="146"/>
      <c r="B13" s="1" t="s">
        <v>11</v>
      </c>
      <c r="C13" s="1" t="s">
        <v>11</v>
      </c>
      <c r="D13" s="1" t="s">
        <v>48</v>
      </c>
      <c r="E13">
        <v>181.03675207784801</v>
      </c>
      <c r="F13">
        <v>759.17992557070568</v>
      </c>
      <c r="G13">
        <v>8259.392530160665</v>
      </c>
      <c r="H13">
        <v>77.354679678908269</v>
      </c>
      <c r="I13">
        <v>68.258200442301671</v>
      </c>
      <c r="J13">
        <v>524.51179275694403</v>
      </c>
      <c r="K13">
        <v>0.60179846455878261</v>
      </c>
      <c r="L13">
        <v>570.89765971705981</v>
      </c>
      <c r="M13">
        <v>9657.0501065051594</v>
      </c>
      <c r="N13">
        <v>93.255065435165534</v>
      </c>
      <c r="O13">
        <v>31.761004944420339</v>
      </c>
      <c r="P13">
        <v>4254.224936779895</v>
      </c>
      <c r="Q13">
        <v>3480.031252926743</v>
      </c>
      <c r="R13">
        <v>19.468901128807921</v>
      </c>
      <c r="S13">
        <v>0</v>
      </c>
      <c r="T13">
        <v>194.4691506861345</v>
      </c>
      <c r="U13">
        <v>17.228856545633001</v>
      </c>
      <c r="V13">
        <v>0</v>
      </c>
      <c r="W13">
        <v>1177.4914486685529</v>
      </c>
      <c r="X13">
        <v>218.92099446545521</v>
      </c>
      <c r="Y13">
        <v>4.8089842528896122E-2</v>
      </c>
      <c r="Z13">
        <v>76.866568099943819</v>
      </c>
      <c r="AA13">
        <v>14.92077339313076</v>
      </c>
      <c r="AB13">
        <v>37.537358063905153</v>
      </c>
      <c r="AC13">
        <v>1.7258678417375759</v>
      </c>
      <c r="AD13">
        <v>11.36181012750129</v>
      </c>
      <c r="AE13">
        <v>17.097837302788552</v>
      </c>
      <c r="AF13">
        <v>1.150116480958469E-2</v>
      </c>
      <c r="AG13">
        <v>0</v>
      </c>
      <c r="AH13">
        <v>0.58785856750825372</v>
      </c>
      <c r="AI13">
        <v>3.1702153827791242</v>
      </c>
      <c r="AJ13">
        <v>522.56449216220801</v>
      </c>
      <c r="AK13">
        <v>0</v>
      </c>
      <c r="AL13">
        <v>3.361297460930373</v>
      </c>
      <c r="AM13">
        <v>32.503705340647556</v>
      </c>
      <c r="AN13">
        <v>0</v>
      </c>
      <c r="AO13">
        <v>58.158993288302902</v>
      </c>
      <c r="AP13">
        <f>AMS_2050!AP13</f>
        <v>2126.101455436376</v>
      </c>
      <c r="AQ13">
        <f>AMS_2050!AQ13</f>
        <v>39731.799394574351</v>
      </c>
      <c r="AR13">
        <f>AMS_2050!AR13</f>
        <v>0</v>
      </c>
      <c r="AS13">
        <f>AMS_2050!AS13</f>
        <v>24384.256399467231</v>
      </c>
      <c r="AT13">
        <f>AMS_2050!AT13</f>
        <v>96607.208674471651</v>
      </c>
      <c r="AU13">
        <f>AMS_2050!AU13</f>
        <v>0</v>
      </c>
      <c r="AW13">
        <f>(K13+L13)/$AQ$119</f>
        <v>1.5271744923099255E-2</v>
      </c>
    </row>
    <row r="14" spans="1:49" x14ac:dyDescent="0.25">
      <c r="A14" s="146"/>
      <c r="B14" s="1" t="s">
        <v>12</v>
      </c>
      <c r="C14" s="1">
        <v>10</v>
      </c>
      <c r="D14" s="1" t="s">
        <v>49</v>
      </c>
      <c r="E14">
        <v>33.096369341772863</v>
      </c>
      <c r="F14">
        <v>4.0575443436195684</v>
      </c>
      <c r="G14">
        <v>1414.748180195297</v>
      </c>
      <c r="H14">
        <v>0</v>
      </c>
      <c r="I14">
        <v>146.68106590193551</v>
      </c>
      <c r="J14">
        <v>10.024201574136169</v>
      </c>
      <c r="K14">
        <v>3.2285867181332182E-5</v>
      </c>
      <c r="L14">
        <v>13.82581142544768</v>
      </c>
      <c r="M14">
        <v>104.0242840722868</v>
      </c>
      <c r="N14">
        <v>782.82769813853042</v>
      </c>
      <c r="O14">
        <v>0.43143462371854868</v>
      </c>
      <c r="P14">
        <v>4812.258798158703</v>
      </c>
      <c r="Q14">
        <v>1257.6530014386051</v>
      </c>
      <c r="R14">
        <v>0.80770838291532687</v>
      </c>
      <c r="S14">
        <v>0</v>
      </c>
      <c r="T14">
        <v>4.7878511527935088E-3</v>
      </c>
      <c r="U14">
        <v>0.1398866599244076</v>
      </c>
      <c r="V14">
        <v>5.0437156557822937E-2</v>
      </c>
      <c r="W14">
        <v>363.80663516120381</v>
      </c>
      <c r="X14">
        <v>0.24525756831045659</v>
      </c>
      <c r="Y14">
        <v>1.67316509167314E-2</v>
      </c>
      <c r="Z14">
        <v>2.1355250348393411</v>
      </c>
      <c r="AA14">
        <v>0.21779706230990931</v>
      </c>
      <c r="AB14">
        <v>5.2239525340836632</v>
      </c>
      <c r="AC14">
        <v>1.978860076239054E-2</v>
      </c>
      <c r="AD14">
        <v>0.15988584564944361</v>
      </c>
      <c r="AE14">
        <v>0.14119104214277561</v>
      </c>
      <c r="AF14">
        <v>6.8727895583147608E-5</v>
      </c>
      <c r="AG14">
        <v>0</v>
      </c>
      <c r="AH14">
        <v>2.2392816904369451E-3</v>
      </c>
      <c r="AI14">
        <v>3.7281314508922393E-2</v>
      </c>
      <c r="AJ14">
        <v>10.027568993380839</v>
      </c>
      <c r="AK14">
        <v>0</v>
      </c>
      <c r="AL14">
        <v>6.4500452462423211E-2</v>
      </c>
      <c r="AM14">
        <v>3.3023360699768481E-2</v>
      </c>
      <c r="AN14">
        <v>0</v>
      </c>
      <c r="AO14">
        <v>0.6130206342485458</v>
      </c>
      <c r="AP14">
        <f>AMS_2050!AP14</f>
        <v>7.0241092945252156E-3</v>
      </c>
      <c r="AQ14">
        <f>AMS_2050!AQ14</f>
        <v>0</v>
      </c>
      <c r="AR14">
        <f>AMS_2050!AR14</f>
        <v>210.62299611539993</v>
      </c>
      <c r="AS14">
        <f>AMS_2050!AS14</f>
        <v>15697.630655736381</v>
      </c>
      <c r="AT14">
        <f>AMS_2050!AT14</f>
        <v>24871.636384776659</v>
      </c>
      <c r="AU14">
        <f>AMS_2050!AU14</f>
        <v>0</v>
      </c>
      <c r="AW14">
        <f t="shared" ref="AW14:AW47" si="1">(K14+L14)/$AQ$119</f>
        <v>3.6945749551128387E-4</v>
      </c>
    </row>
    <row r="15" spans="1:49" x14ac:dyDescent="0.25">
      <c r="A15" s="146"/>
      <c r="B15" s="1" t="s">
        <v>13</v>
      </c>
      <c r="C15" s="1">
        <v>11</v>
      </c>
      <c r="D15" s="1" t="s">
        <v>50</v>
      </c>
      <c r="E15">
        <v>3.0760481301778199E-2</v>
      </c>
      <c r="F15">
        <v>9.7342317460642445</v>
      </c>
      <c r="G15">
        <v>807.40072311356096</v>
      </c>
      <c r="H15">
        <v>12.318296315612759</v>
      </c>
      <c r="I15">
        <v>14.087905004644879</v>
      </c>
      <c r="J15">
        <v>21.173657079402791</v>
      </c>
      <c r="K15">
        <v>0</v>
      </c>
      <c r="L15">
        <v>61.351062593410283</v>
      </c>
      <c r="M15">
        <v>70.080479968612636</v>
      </c>
      <c r="N15">
        <v>38.373958446367837</v>
      </c>
      <c r="O15">
        <v>1255.5000727374611</v>
      </c>
      <c r="P15">
        <v>2599.1771307320641</v>
      </c>
      <c r="Q15">
        <v>884.39677721097735</v>
      </c>
      <c r="R15">
        <v>4.0087151891889702E-5</v>
      </c>
      <c r="S15">
        <v>0</v>
      </c>
      <c r="T15">
        <v>1.5906041261313369E-4</v>
      </c>
      <c r="U15">
        <v>3.3018198131046979</v>
      </c>
      <c r="V15">
        <v>3.2133673180551547E-2</v>
      </c>
      <c r="W15">
        <v>64.568662528612961</v>
      </c>
      <c r="X15">
        <v>0.13359910671875119</v>
      </c>
      <c r="Y15">
        <v>2.1888716494579941E-3</v>
      </c>
      <c r="Z15">
        <v>5.01065024010461</v>
      </c>
      <c r="AA15">
        <v>0.9664632734641927</v>
      </c>
      <c r="AB15">
        <v>3.6287361799364302</v>
      </c>
      <c r="AC15">
        <v>1.7908027212588311E-3</v>
      </c>
      <c r="AD15">
        <v>1.415524881301336E-2</v>
      </c>
      <c r="AE15">
        <v>1.8166840139955991E-2</v>
      </c>
      <c r="AF15">
        <v>3.2717927499649872E-3</v>
      </c>
      <c r="AG15">
        <v>1.188158908807072E-6</v>
      </c>
      <c r="AH15">
        <v>7.4890271433063593E-2</v>
      </c>
      <c r="AI15">
        <v>3.4390074451092888E-3</v>
      </c>
      <c r="AJ15">
        <v>7.3338180832499666E-3</v>
      </c>
      <c r="AK15">
        <v>0</v>
      </c>
      <c r="AL15">
        <v>4.6498123743484163E-5</v>
      </c>
      <c r="AM15">
        <v>1.157032715093125E-2</v>
      </c>
      <c r="AN15">
        <v>0</v>
      </c>
      <c r="AO15">
        <v>5.4894853852513407E-2</v>
      </c>
      <c r="AP15">
        <f>AMS_2050!AP15</f>
        <v>1.1191993769277231</v>
      </c>
      <c r="AQ15">
        <f>AMS_2050!AQ15</f>
        <v>0</v>
      </c>
      <c r="AR15">
        <f>AMS_2050!AR15</f>
        <v>211.03911195384745</v>
      </c>
      <c r="AS15">
        <f>AMS_2050!AS15</f>
        <v>8231.5129254492895</v>
      </c>
      <c r="AT15">
        <f>AMS_2050!AT15</f>
        <v>14295.13030569255</v>
      </c>
      <c r="AU15">
        <f>AMS_2050!AU15</f>
        <v>0</v>
      </c>
      <c r="AW15">
        <f t="shared" si="1"/>
        <v>1.6394377374718452E-3</v>
      </c>
    </row>
    <row r="16" spans="1:49" x14ac:dyDescent="0.25">
      <c r="A16" s="146"/>
      <c r="B16" s="1" t="s">
        <v>14</v>
      </c>
      <c r="C16" s="1">
        <v>12</v>
      </c>
      <c r="D16" s="1" t="s">
        <v>51</v>
      </c>
      <c r="E16">
        <v>2368.728856139393</v>
      </c>
      <c r="F16">
        <v>2315.465965697621</v>
      </c>
      <c r="G16">
        <v>16202.11818290864</v>
      </c>
      <c r="H16">
        <v>295.13967392557169</v>
      </c>
      <c r="I16">
        <v>1754.5152740248291</v>
      </c>
      <c r="J16">
        <v>1677.607320982574</v>
      </c>
      <c r="K16">
        <v>8.3868883515893913</v>
      </c>
      <c r="L16">
        <v>2605.914053011049</v>
      </c>
      <c r="M16">
        <v>1539.8106084734229</v>
      </c>
      <c r="N16">
        <v>1343.011535172988</v>
      </c>
      <c r="O16">
        <v>380.89565908205162</v>
      </c>
      <c r="P16">
        <v>52220.266613886459</v>
      </c>
      <c r="Q16">
        <v>27558.66713022938</v>
      </c>
      <c r="R16">
        <v>83.839264728296428</v>
      </c>
      <c r="S16">
        <v>0</v>
      </c>
      <c r="T16">
        <v>152.23420757780499</v>
      </c>
      <c r="U16">
        <v>67.0230691855636</v>
      </c>
      <c r="V16">
        <v>501.85118514213173</v>
      </c>
      <c r="W16">
        <v>9439.2033572576747</v>
      </c>
      <c r="X16">
        <v>6574.9108247365466</v>
      </c>
      <c r="Y16">
        <v>0.22310523119779091</v>
      </c>
      <c r="Z16">
        <v>151.38230719224319</v>
      </c>
      <c r="AA16">
        <v>41.030177268940903</v>
      </c>
      <c r="AB16">
        <v>217.74874460848491</v>
      </c>
      <c r="AC16">
        <v>1.2539866855606669</v>
      </c>
      <c r="AD16">
        <v>10.660578569448081</v>
      </c>
      <c r="AE16">
        <v>11.5519665182939</v>
      </c>
      <c r="AF16">
        <v>0.27405478180102649</v>
      </c>
      <c r="AG16">
        <v>7.3789686140011848E-4</v>
      </c>
      <c r="AH16">
        <v>14.770646161975121</v>
      </c>
      <c r="AI16">
        <v>2.4111048217583368</v>
      </c>
      <c r="AJ16">
        <v>329.1174427268918</v>
      </c>
      <c r="AK16">
        <v>0</v>
      </c>
      <c r="AL16">
        <v>2.118200347364926</v>
      </c>
      <c r="AM16">
        <v>200.51022736463511</v>
      </c>
      <c r="AN16">
        <v>0</v>
      </c>
      <c r="AO16">
        <v>40.841966942100413</v>
      </c>
      <c r="AP16">
        <f>AMS_2050!AP16</f>
        <v>22339.03923689375</v>
      </c>
      <c r="AQ16">
        <f>AMS_2050!AQ16</f>
        <v>1206.5103399925999</v>
      </c>
      <c r="AR16">
        <f>AMS_2050!AR16</f>
        <v>31219.545609859222</v>
      </c>
      <c r="AS16">
        <f>AMS_2050!AS16</f>
        <v>216988.52112075489</v>
      </c>
      <c r="AT16">
        <f>AMS_2050!AT16</f>
        <v>399867.1012251316</v>
      </c>
      <c r="AU16">
        <f>AMS_2050!AU16</f>
        <v>0</v>
      </c>
      <c r="AW16">
        <f t="shared" si="1"/>
        <v>6.9859973718506316E-2</v>
      </c>
    </row>
    <row r="17" spans="1:49" x14ac:dyDescent="0.25">
      <c r="A17" s="146"/>
      <c r="B17" s="1" t="s">
        <v>15</v>
      </c>
      <c r="C17" s="1">
        <v>13</v>
      </c>
      <c r="D17" s="1" t="s">
        <v>52</v>
      </c>
      <c r="E17">
        <v>300.90922507677197</v>
      </c>
      <c r="F17">
        <v>244.25324964817369</v>
      </c>
      <c r="G17">
        <v>429.61280981677157</v>
      </c>
      <c r="H17">
        <v>9.0761300985817357</v>
      </c>
      <c r="I17">
        <v>80.080704458579447</v>
      </c>
      <c r="J17">
        <v>130.5750516749506</v>
      </c>
      <c r="K17">
        <v>1.296889876463982</v>
      </c>
      <c r="L17">
        <v>213.9959771695757</v>
      </c>
      <c r="M17">
        <v>212.01554379244411</v>
      </c>
      <c r="N17">
        <v>138.2041764892866</v>
      </c>
      <c r="O17">
        <v>40.09613706777337</v>
      </c>
      <c r="P17">
        <v>2941.4123682353188</v>
      </c>
      <c r="Q17">
        <v>31622.021745402672</v>
      </c>
      <c r="R17">
        <v>7.243586627200532</v>
      </c>
      <c r="S17">
        <v>0</v>
      </c>
      <c r="T17">
        <v>35.66747560130829</v>
      </c>
      <c r="U17">
        <v>57.489561107674753</v>
      </c>
      <c r="V17">
        <v>62.565484878049922</v>
      </c>
      <c r="W17">
        <v>10535.596136217109</v>
      </c>
      <c r="X17">
        <v>4843.0950914360701</v>
      </c>
      <c r="Y17">
        <v>0.1856644287182655</v>
      </c>
      <c r="Z17">
        <v>111.773856756619</v>
      </c>
      <c r="AA17">
        <v>3.346781989629005</v>
      </c>
      <c r="AB17">
        <v>687.60641852038975</v>
      </c>
      <c r="AC17">
        <v>0.48640549591540849</v>
      </c>
      <c r="AD17">
        <v>3.102756596969904</v>
      </c>
      <c r="AE17">
        <v>10.79740401916925</v>
      </c>
      <c r="AF17">
        <v>3.6749611479740572</v>
      </c>
      <c r="AG17">
        <v>2.582048303274374E-2</v>
      </c>
      <c r="AH17">
        <v>65.856427286473533</v>
      </c>
      <c r="AI17">
        <v>1.0777044333580541</v>
      </c>
      <c r="AJ17">
        <v>19.245257501152281</v>
      </c>
      <c r="AK17">
        <v>0</v>
      </c>
      <c r="AL17">
        <v>9.0588922884249273E-2</v>
      </c>
      <c r="AM17">
        <v>227.90494931015081</v>
      </c>
      <c r="AN17">
        <v>0</v>
      </c>
      <c r="AO17">
        <v>12.84750917312638</v>
      </c>
      <c r="AP17">
        <f>AMS_2050!AP17</f>
        <v>9095.3069962999998</v>
      </c>
      <c r="AQ17">
        <f>AMS_2050!AQ17</f>
        <v>0</v>
      </c>
      <c r="AR17">
        <f>AMS_2050!AR17</f>
        <v>215544.50066450992</v>
      </c>
      <c r="AS17">
        <f>AMS_2050!AS17</f>
        <v>6194.5524148583081</v>
      </c>
      <c r="AT17">
        <f>AMS_2050!AT17</f>
        <v>283887.5899264086</v>
      </c>
      <c r="AU17">
        <f>AMS_2050!AU17</f>
        <v>0</v>
      </c>
      <c r="AW17">
        <f t="shared" si="1"/>
        <v>5.7531073778288137E-3</v>
      </c>
    </row>
    <row r="18" spans="1:49" x14ac:dyDescent="0.25">
      <c r="A18" s="146"/>
      <c r="B18" s="1" t="s">
        <v>16</v>
      </c>
      <c r="C18" s="1">
        <v>14</v>
      </c>
      <c r="D18" s="1" t="s">
        <v>53</v>
      </c>
      <c r="E18">
        <v>488.29836431254802</v>
      </c>
      <c r="F18">
        <v>825.1303102993686</v>
      </c>
      <c r="G18">
        <v>244.81906401031949</v>
      </c>
      <c r="H18">
        <v>28.5090086560255</v>
      </c>
      <c r="I18">
        <v>99.877842859379129</v>
      </c>
      <c r="J18">
        <v>159.89183488371069</v>
      </c>
      <c r="K18">
        <v>2.9205904891148911</v>
      </c>
      <c r="L18">
        <v>169.1607272841303</v>
      </c>
      <c r="M18">
        <v>378.76572126266899</v>
      </c>
      <c r="N18">
        <v>75.187749374580335</v>
      </c>
      <c r="O18">
        <v>67.023827678054715</v>
      </c>
      <c r="P18">
        <v>1254.600626631214</v>
      </c>
      <c r="Q18">
        <v>313.98107659849921</v>
      </c>
      <c r="R18">
        <v>13236.62726059431</v>
      </c>
      <c r="S18">
        <v>0</v>
      </c>
      <c r="T18">
        <v>429.61662282613662</v>
      </c>
      <c r="U18">
        <v>13.90880158122641</v>
      </c>
      <c r="V18">
        <v>33.130381458804692</v>
      </c>
      <c r="W18">
        <v>2760.3145516334212</v>
      </c>
      <c r="X18">
        <v>3223.2919473250181</v>
      </c>
      <c r="Y18">
        <v>2.2863805400522321</v>
      </c>
      <c r="Z18">
        <v>86.987161721815156</v>
      </c>
      <c r="AA18">
        <v>2.6481669398774099</v>
      </c>
      <c r="AB18">
        <v>56.649069897254464</v>
      </c>
      <c r="AC18">
        <v>1.247792014021319</v>
      </c>
      <c r="AD18">
        <v>3.2568460128106209</v>
      </c>
      <c r="AE18">
        <v>9.0746753196838039</v>
      </c>
      <c r="AF18">
        <v>1.436890216879696</v>
      </c>
      <c r="AG18">
        <v>6.3687669390334073E-2</v>
      </c>
      <c r="AH18">
        <v>7.850018903961975</v>
      </c>
      <c r="AI18">
        <v>2.3565310710413541</v>
      </c>
      <c r="AJ18">
        <v>105.0147633426013</v>
      </c>
      <c r="AK18">
        <v>0</v>
      </c>
      <c r="AL18">
        <v>0.67530381745192403</v>
      </c>
      <c r="AM18">
        <v>67.713669938913853</v>
      </c>
      <c r="AN18">
        <v>0</v>
      </c>
      <c r="AO18">
        <v>19.718574006392089</v>
      </c>
      <c r="AP18">
        <f>AMS_2050!AP18</f>
        <v>16465.611852599999</v>
      </c>
      <c r="AQ18">
        <f>AMS_2050!AQ18</f>
        <v>631.03218123869999</v>
      </c>
      <c r="AR18">
        <f>AMS_2050!AR18</f>
        <v>442.74966025699973</v>
      </c>
      <c r="AS18">
        <f>AMS_2050!AS18</f>
        <v>3101.6746578196639</v>
      </c>
      <c r="AT18">
        <f>AMS_2050!AT18</f>
        <v>44813.104193086037</v>
      </c>
      <c r="AU18">
        <f>AMS_2050!AU18</f>
        <v>0</v>
      </c>
      <c r="AW18">
        <f t="shared" si="1"/>
        <v>4.5983980447250614E-3</v>
      </c>
    </row>
    <row r="19" spans="1:49" x14ac:dyDescent="0.25">
      <c r="A19" s="146"/>
      <c r="B19" s="1" t="s">
        <v>17</v>
      </c>
      <c r="C19" s="1">
        <v>15</v>
      </c>
      <c r="D19" s="1" t="s">
        <v>54</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f>AMS_2050!AP19</f>
        <v>0</v>
      </c>
      <c r="AQ19">
        <f>AMS_2050!AQ19</f>
        <v>0</v>
      </c>
      <c r="AR19">
        <f>AMS_2050!AR19</f>
        <v>0</v>
      </c>
      <c r="AS19">
        <f>AMS_2050!AS19</f>
        <v>0</v>
      </c>
      <c r="AT19">
        <f>AMS_2050!AT19</f>
        <v>0</v>
      </c>
      <c r="AU19">
        <f>AMS_2050!AU19</f>
        <v>0</v>
      </c>
      <c r="AW19">
        <f t="shared" si="1"/>
        <v>0</v>
      </c>
    </row>
    <row r="20" spans="1:49" x14ac:dyDescent="0.25">
      <c r="A20" s="146"/>
      <c r="B20" s="1" t="s">
        <v>18</v>
      </c>
      <c r="C20" s="1">
        <v>16</v>
      </c>
      <c r="D20" s="1" t="s">
        <v>55</v>
      </c>
      <c r="E20">
        <v>1128.0858960388689</v>
      </c>
      <c r="F20">
        <v>1882.177377269574</v>
      </c>
      <c r="G20">
        <v>474.30719442675712</v>
      </c>
      <c r="H20">
        <v>57.535649216485602</v>
      </c>
      <c r="I20">
        <v>278.17792402535508</v>
      </c>
      <c r="J20">
        <v>504.97248244699472</v>
      </c>
      <c r="K20">
        <v>5.7185017977564989</v>
      </c>
      <c r="L20">
        <v>269.26937191594959</v>
      </c>
      <c r="M20">
        <v>967.3599740657487</v>
      </c>
      <c r="N20">
        <v>188.05683348702351</v>
      </c>
      <c r="O20">
        <v>152.65575523186581</v>
      </c>
      <c r="P20">
        <v>2814.214884298281</v>
      </c>
      <c r="Q20">
        <v>1009.0531656127559</v>
      </c>
      <c r="R20">
        <v>538.78760228908527</v>
      </c>
      <c r="S20">
        <v>0</v>
      </c>
      <c r="T20">
        <v>4529.6391138468352</v>
      </c>
      <c r="U20">
        <v>32.119133095753511</v>
      </c>
      <c r="V20">
        <v>126.1478851417653</v>
      </c>
      <c r="W20">
        <v>14219.131197979001</v>
      </c>
      <c r="X20">
        <v>10786.918769377689</v>
      </c>
      <c r="Y20">
        <v>6.2059593793845851</v>
      </c>
      <c r="Z20">
        <v>592.25529617929237</v>
      </c>
      <c r="AA20">
        <v>4.1946061018238892</v>
      </c>
      <c r="AB20">
        <v>119.1723412111368</v>
      </c>
      <c r="AC20">
        <v>2.381448230253707</v>
      </c>
      <c r="AD20">
        <v>6.2138083089168212</v>
      </c>
      <c r="AE20">
        <v>17.358777481301939</v>
      </c>
      <c r="AF20">
        <v>2.7590616416081528</v>
      </c>
      <c r="AG20">
        <v>0.47561921758652792</v>
      </c>
      <c r="AH20">
        <v>15.221442696051311</v>
      </c>
      <c r="AI20">
        <v>4.4978393804160914</v>
      </c>
      <c r="AJ20">
        <v>251.58216327759391</v>
      </c>
      <c r="AK20">
        <v>0</v>
      </c>
      <c r="AL20">
        <v>1.618777206359445</v>
      </c>
      <c r="AM20">
        <v>186.78562942369879</v>
      </c>
      <c r="AN20">
        <v>0</v>
      </c>
      <c r="AO20">
        <v>37.616273524033552</v>
      </c>
      <c r="AP20">
        <f>AMS_2050!AP20</f>
        <v>22976.131216176</v>
      </c>
      <c r="AQ20">
        <f>AMS_2050!AQ20</f>
        <v>12467.99357575065</v>
      </c>
      <c r="AR20">
        <f>AMS_2050!AR20</f>
        <v>949.11315986499994</v>
      </c>
      <c r="AS20">
        <f>AMS_2050!AS20</f>
        <v>11535.282340995431</v>
      </c>
      <c r="AT20">
        <f>AMS_2050!AT20</f>
        <v>89141.188047610078</v>
      </c>
      <c r="AU20">
        <f>AMS_2050!AU20</f>
        <v>0</v>
      </c>
      <c r="AW20">
        <f t="shared" si="1"/>
        <v>7.3482915935968642E-3</v>
      </c>
    </row>
    <row r="21" spans="1:49" x14ac:dyDescent="0.25">
      <c r="A21" s="146"/>
      <c r="B21" s="1" t="s">
        <v>19</v>
      </c>
      <c r="C21" s="1">
        <v>17</v>
      </c>
      <c r="D21" s="1" t="s">
        <v>56</v>
      </c>
      <c r="E21">
        <v>21.442215376204121</v>
      </c>
      <c r="F21">
        <v>29.541323876514351</v>
      </c>
      <c r="G21">
        <v>7.9425600435287613</v>
      </c>
      <c r="H21">
        <v>2.1738626602444429</v>
      </c>
      <c r="I21">
        <v>5.7315191172184337</v>
      </c>
      <c r="J21">
        <v>7.7480929322311516</v>
      </c>
      <c r="K21">
        <v>0.22224787911183691</v>
      </c>
      <c r="L21">
        <v>3.3541323252381869</v>
      </c>
      <c r="M21">
        <v>17.435566219065041</v>
      </c>
      <c r="N21">
        <v>3.7554500793777912</v>
      </c>
      <c r="O21">
        <v>5.0862842143032578</v>
      </c>
      <c r="P21">
        <v>44.151674631262217</v>
      </c>
      <c r="Q21">
        <v>92.752717012219875</v>
      </c>
      <c r="R21">
        <v>1.906611153477817</v>
      </c>
      <c r="S21">
        <v>0</v>
      </c>
      <c r="T21">
        <v>6.9939039706702744</v>
      </c>
      <c r="U21">
        <v>2323.4191928317559</v>
      </c>
      <c r="V21">
        <v>2.5262228155629289</v>
      </c>
      <c r="W21">
        <v>72.43604485964768</v>
      </c>
      <c r="X21">
        <v>13.226779405373369</v>
      </c>
      <c r="Y21">
        <v>0.17182661172315461</v>
      </c>
      <c r="Z21">
        <v>0.93085777190740848</v>
      </c>
      <c r="AA21">
        <v>5.2794915634233469E-2</v>
      </c>
      <c r="AB21">
        <v>4.0499185244407876</v>
      </c>
      <c r="AC21">
        <v>9.4994384027146286E-2</v>
      </c>
      <c r="AD21">
        <v>0.24747960906222349</v>
      </c>
      <c r="AE21">
        <v>0.69074915770861178</v>
      </c>
      <c r="AF21">
        <v>0.10950698152929871</v>
      </c>
      <c r="AG21">
        <v>0.3802302925686904</v>
      </c>
      <c r="AH21">
        <v>0.59420491426033228</v>
      </c>
      <c r="AI21">
        <v>0.17928529627274961</v>
      </c>
      <c r="AJ21">
        <v>3.433543996223948</v>
      </c>
      <c r="AK21">
        <v>0</v>
      </c>
      <c r="AL21">
        <v>2.2019948386778721E-2</v>
      </c>
      <c r="AM21">
        <v>3.2540356223353641</v>
      </c>
      <c r="AN21">
        <v>0</v>
      </c>
      <c r="AO21">
        <v>1.5007036281141719</v>
      </c>
      <c r="AP21">
        <f>AMS_2050!AP21</f>
        <v>2253.8874826830001</v>
      </c>
      <c r="AQ21">
        <f>AMS_2050!AQ21</f>
        <v>111.5140594166736</v>
      </c>
      <c r="AR21">
        <f>AMS_2050!AR21</f>
        <v>134.8562902884731</v>
      </c>
      <c r="AS21">
        <f>AMS_2050!AS21</f>
        <v>9456.762318541736</v>
      </c>
      <c r="AT21">
        <f>AMS_2050!AT21</f>
        <v>14634.578703987079</v>
      </c>
      <c r="AU21">
        <f>AMS_2050!AU21</f>
        <v>0</v>
      </c>
      <c r="AW21">
        <f t="shared" si="1"/>
        <v>9.5568885406533617E-5</v>
      </c>
    </row>
    <row r="22" spans="1:49" x14ac:dyDescent="0.25">
      <c r="A22" s="146"/>
      <c r="B22" s="1" t="s">
        <v>20</v>
      </c>
      <c r="C22" s="1">
        <v>18</v>
      </c>
      <c r="D22" s="1" t="s">
        <v>57</v>
      </c>
      <c r="E22">
        <v>13.953176176691301</v>
      </c>
      <c r="F22">
        <v>42.175874450973737</v>
      </c>
      <c r="G22">
        <v>18.39358085345868</v>
      </c>
      <c r="H22">
        <v>5.4425407392349614</v>
      </c>
      <c r="I22">
        <v>12.44141051496527</v>
      </c>
      <c r="J22">
        <v>17.56603966255264</v>
      </c>
      <c r="K22">
        <v>0.1124975625759416</v>
      </c>
      <c r="L22">
        <v>49.826158474009112</v>
      </c>
      <c r="M22">
        <v>64.625333397868417</v>
      </c>
      <c r="N22">
        <v>8.5924848824509574</v>
      </c>
      <c r="O22">
        <v>3.5962889670855378</v>
      </c>
      <c r="P22">
        <v>82.935032544561665</v>
      </c>
      <c r="Q22">
        <v>108.6482621555317</v>
      </c>
      <c r="R22">
        <v>8.277337947949988</v>
      </c>
      <c r="S22">
        <v>0</v>
      </c>
      <c r="T22">
        <v>17.977653881406368</v>
      </c>
      <c r="U22">
        <v>14.420445368527091</v>
      </c>
      <c r="V22">
        <v>1938.138379618239</v>
      </c>
      <c r="W22">
        <v>3255.3653996224321</v>
      </c>
      <c r="X22">
        <v>184.80777902436469</v>
      </c>
      <c r="Y22">
        <v>8.4655251806030757E-2</v>
      </c>
      <c r="Z22">
        <v>27.91033739144024</v>
      </c>
      <c r="AA22">
        <v>0.7847899882074314</v>
      </c>
      <c r="AB22">
        <v>6.0834282593895548</v>
      </c>
      <c r="AC22">
        <v>4.2360441860683183E-2</v>
      </c>
      <c r="AD22">
        <v>0.1103734987794754</v>
      </c>
      <c r="AE22">
        <v>0.30807181379583409</v>
      </c>
      <c r="AF22">
        <v>4.8844784502236553E-2</v>
      </c>
      <c r="AG22">
        <v>2.1650417921298781E-3</v>
      </c>
      <c r="AH22">
        <v>0.26560439937136388</v>
      </c>
      <c r="AI22">
        <v>7.9961244880530497E-2</v>
      </c>
      <c r="AJ22">
        <v>2.477405298939686</v>
      </c>
      <c r="AK22">
        <v>0</v>
      </c>
      <c r="AL22">
        <v>1.5910936915308919E-2</v>
      </c>
      <c r="AM22">
        <v>2.6321578642633279</v>
      </c>
      <c r="AN22">
        <v>0</v>
      </c>
      <c r="AO22">
        <v>0.66917765771141102</v>
      </c>
      <c r="AP22">
        <f>AMS_2050!AP22</f>
        <v>14148.8779543</v>
      </c>
      <c r="AQ22">
        <f>AMS_2050!AQ22</f>
        <v>11.145917974334001</v>
      </c>
      <c r="AR22">
        <f>AMS_2050!AR22</f>
        <v>5.4766167117399993</v>
      </c>
      <c r="AS22">
        <f>AMS_2050!AS22</f>
        <v>11695.69629365336</v>
      </c>
      <c r="AT22">
        <f>AMS_2050!AT22</f>
        <v>31750.00770235798</v>
      </c>
      <c r="AU22">
        <f>AMS_2050!AU22</f>
        <v>0</v>
      </c>
      <c r="AW22">
        <f t="shared" si="1"/>
        <v>1.3344726856254563E-3</v>
      </c>
    </row>
    <row r="23" spans="1:49" x14ac:dyDescent="0.25">
      <c r="A23" s="146"/>
      <c r="B23" s="1" t="s">
        <v>21</v>
      </c>
      <c r="C23" s="1">
        <v>19</v>
      </c>
      <c r="D23" s="1" t="s">
        <v>58</v>
      </c>
      <c r="E23">
        <v>16514.044124695742</v>
      </c>
      <c r="F23">
        <v>41705.32670801106</v>
      </c>
      <c r="G23">
        <v>19728.976031796301</v>
      </c>
      <c r="H23">
        <v>2165.5208722861762</v>
      </c>
      <c r="I23">
        <v>7884.2260773487687</v>
      </c>
      <c r="J23">
        <v>15027.77446091759</v>
      </c>
      <c r="K23">
        <v>129.69715221141189</v>
      </c>
      <c r="L23">
        <v>15306.13203659912</v>
      </c>
      <c r="M23">
        <v>21791.446287115461</v>
      </c>
      <c r="N23">
        <v>8040.9632566214532</v>
      </c>
      <c r="O23">
        <v>5378.0626189334434</v>
      </c>
      <c r="P23">
        <v>82652.930866088558</v>
      </c>
      <c r="Q23">
        <v>52016.254887885087</v>
      </c>
      <c r="R23">
        <v>8177.2120048496572</v>
      </c>
      <c r="S23">
        <v>0</v>
      </c>
      <c r="T23">
        <v>15587.333532105629</v>
      </c>
      <c r="U23">
        <v>3481.2879352850291</v>
      </c>
      <c r="V23">
        <v>6730.9042482022924</v>
      </c>
      <c r="W23">
        <v>544546.49501643411</v>
      </c>
      <c r="X23">
        <v>83314.606905760767</v>
      </c>
      <c r="Y23">
        <v>43.278939725259583</v>
      </c>
      <c r="Z23">
        <v>9995.5086972578993</v>
      </c>
      <c r="AA23">
        <v>240.85043706982211</v>
      </c>
      <c r="AB23">
        <v>3108.0766657304271</v>
      </c>
      <c r="AC23">
        <v>27.291441623770279</v>
      </c>
      <c r="AD23">
        <v>113.7432791428856</v>
      </c>
      <c r="AE23">
        <v>224.52249237591121</v>
      </c>
      <c r="AF23">
        <v>18.803800317871591</v>
      </c>
      <c r="AG23">
        <v>23.889728457486349</v>
      </c>
      <c r="AH23">
        <v>252.52975066701029</v>
      </c>
      <c r="AI23">
        <v>53.496043862635091</v>
      </c>
      <c r="AJ23">
        <v>7523.0185599046581</v>
      </c>
      <c r="AK23">
        <v>0</v>
      </c>
      <c r="AL23">
        <v>47.346425281614813</v>
      </c>
      <c r="AM23">
        <v>5758.7267788372992</v>
      </c>
      <c r="AN23">
        <v>0</v>
      </c>
      <c r="AO23">
        <v>694.26604604834199</v>
      </c>
      <c r="AP23">
        <f>AMS_2050!AP23</f>
        <v>563843.5831870184</v>
      </c>
      <c r="AQ23">
        <f>AMS_2050!AQ23</f>
        <v>106203.1950668004</v>
      </c>
      <c r="AR23">
        <f>AMS_2050!AR23</f>
        <v>126209.54996584731</v>
      </c>
      <c r="AS23">
        <f>AMS_2050!AS23</f>
        <v>170539.69793238831</v>
      </c>
      <c r="AT23">
        <f>AMS_2050!AT23</f>
        <v>1945100.570261505</v>
      </c>
      <c r="AU23">
        <f>AMS_2050!AU23</f>
        <v>0</v>
      </c>
      <c r="AW23">
        <f t="shared" si="1"/>
        <v>0.41247991170121201</v>
      </c>
    </row>
    <row r="24" spans="1:49" x14ac:dyDescent="0.25">
      <c r="A24" s="146"/>
      <c r="B24" s="1" t="s">
        <v>22</v>
      </c>
      <c r="C24" s="1">
        <v>20</v>
      </c>
      <c r="D24" s="1" t="s">
        <v>59</v>
      </c>
      <c r="E24">
        <v>166.90510434423851</v>
      </c>
      <c r="F24">
        <v>299.69717282994412</v>
      </c>
      <c r="G24">
        <v>505.77638808326088</v>
      </c>
      <c r="H24">
        <v>47.639171829708623</v>
      </c>
      <c r="I24">
        <v>69.05029138229898</v>
      </c>
      <c r="J24">
        <v>67.20122744169079</v>
      </c>
      <c r="K24">
        <v>0.2219946741749598</v>
      </c>
      <c r="L24">
        <v>214.71494135054911</v>
      </c>
      <c r="M24">
        <v>205.6380273418778</v>
      </c>
      <c r="N24">
        <v>55.795104078978298</v>
      </c>
      <c r="O24">
        <v>34.63363695896156</v>
      </c>
      <c r="P24">
        <v>960.77170222054895</v>
      </c>
      <c r="Q24">
        <v>508.60155088625902</v>
      </c>
      <c r="R24">
        <v>216.21983700780709</v>
      </c>
      <c r="S24">
        <v>0</v>
      </c>
      <c r="T24">
        <v>165.70658751947661</v>
      </c>
      <c r="U24">
        <v>11.190598867097041</v>
      </c>
      <c r="V24">
        <v>317.23934632865428</v>
      </c>
      <c r="W24">
        <v>3958.531672780568</v>
      </c>
      <c r="X24">
        <v>5944.6631238739428</v>
      </c>
      <c r="Y24">
        <v>0.17426047650373169</v>
      </c>
      <c r="Z24">
        <v>110.66220400258</v>
      </c>
      <c r="AA24">
        <v>3.3742877163931699</v>
      </c>
      <c r="AB24">
        <v>49.434131426727816</v>
      </c>
      <c r="AC24">
        <v>2.899670222807102E-2</v>
      </c>
      <c r="AD24">
        <v>0.1864008475303344</v>
      </c>
      <c r="AE24">
        <v>0.54402778403457241</v>
      </c>
      <c r="AF24">
        <v>0.30837139583153939</v>
      </c>
      <c r="AG24">
        <v>8.498488136723354E-4</v>
      </c>
      <c r="AH24">
        <v>4.1885105507675231</v>
      </c>
      <c r="AI24">
        <v>6.3152641906741969E-2</v>
      </c>
      <c r="AJ24">
        <v>170.46549774986889</v>
      </c>
      <c r="AK24">
        <v>0</v>
      </c>
      <c r="AL24">
        <v>1.0847804490134541</v>
      </c>
      <c r="AM24">
        <v>81.374045014754941</v>
      </c>
      <c r="AN24">
        <v>0</v>
      </c>
      <c r="AO24">
        <v>0.73703695801870672</v>
      </c>
      <c r="AP24">
        <f>AMS_2050!AP24</f>
        <v>39659.945196227003</v>
      </c>
      <c r="AQ24">
        <f>AMS_2050!AQ24</f>
        <v>609557.06690810004</v>
      </c>
      <c r="AR24">
        <f>AMS_2050!AR24</f>
        <v>0</v>
      </c>
      <c r="AS24">
        <f>AMS_2050!AS24</f>
        <v>4791.0361605187254</v>
      </c>
      <c r="AT24">
        <f>AMS_2050!AT24</f>
        <v>668180.87229821086</v>
      </c>
      <c r="AU24">
        <f>AMS_2050!AU24</f>
        <v>0</v>
      </c>
      <c r="AW24">
        <f t="shared" si="1"/>
        <v>5.7435961041260438E-3</v>
      </c>
    </row>
    <row r="25" spans="1:49" x14ac:dyDescent="0.25">
      <c r="A25" s="146"/>
      <c r="B25" s="1" t="s">
        <v>23</v>
      </c>
      <c r="C25" s="1">
        <v>21</v>
      </c>
      <c r="D25" s="1" t="s">
        <v>60</v>
      </c>
      <c r="E25">
        <v>0</v>
      </c>
      <c r="F25">
        <v>2.149456498328179</v>
      </c>
      <c r="G25">
        <v>2.586610710543817</v>
      </c>
      <c r="H25">
        <v>0.1037123816119471</v>
      </c>
      <c r="I25">
        <v>1.942207925986754</v>
      </c>
      <c r="J25">
        <v>0</v>
      </c>
      <c r="K25">
        <v>3.8585776153853718E-4</v>
      </c>
      <c r="L25">
        <v>1.7806320484430999E-2</v>
      </c>
      <c r="M25">
        <v>0.2109959753264381</v>
      </c>
      <c r="N25">
        <v>0.55999771200804327</v>
      </c>
      <c r="O25">
        <v>1.3276004018975831E-2</v>
      </c>
      <c r="P25">
        <v>3.4923351475700022</v>
      </c>
      <c r="Q25">
        <v>8.7833194082647577</v>
      </c>
      <c r="R25">
        <v>0</v>
      </c>
      <c r="S25">
        <v>0</v>
      </c>
      <c r="T25">
        <v>0</v>
      </c>
      <c r="U25">
        <v>0</v>
      </c>
      <c r="V25">
        <v>0</v>
      </c>
      <c r="W25">
        <v>0</v>
      </c>
      <c r="X25">
        <v>0</v>
      </c>
      <c r="Y25">
        <v>0</v>
      </c>
      <c r="Z25">
        <v>1.9760387173664149E-5</v>
      </c>
      <c r="AA25">
        <v>2.8050314207447852E-4</v>
      </c>
      <c r="AB25">
        <v>0</v>
      </c>
      <c r="AC25">
        <v>0</v>
      </c>
      <c r="AD25">
        <v>0</v>
      </c>
      <c r="AE25">
        <v>0</v>
      </c>
      <c r="AF25">
        <v>0</v>
      </c>
      <c r="AG25">
        <v>0</v>
      </c>
      <c r="AH25">
        <v>0</v>
      </c>
      <c r="AI25">
        <v>0</v>
      </c>
      <c r="AJ25">
        <v>0</v>
      </c>
      <c r="AK25">
        <v>0</v>
      </c>
      <c r="AL25">
        <v>0</v>
      </c>
      <c r="AM25">
        <v>0</v>
      </c>
      <c r="AN25">
        <v>0</v>
      </c>
      <c r="AO25">
        <v>0</v>
      </c>
      <c r="AP25">
        <f>AMS_2050!AP25</f>
        <v>0</v>
      </c>
      <c r="AQ25">
        <f>AMS_2050!AQ25</f>
        <v>0</v>
      </c>
      <c r="AR25">
        <f>AMS_2050!AR25</f>
        <v>0</v>
      </c>
      <c r="AS25">
        <f>AMS_2050!AS25</f>
        <v>14.63717262902489</v>
      </c>
      <c r="AT25">
        <f>AMS_2050!AT25</f>
        <v>34.497576834459011</v>
      </c>
      <c r="AU25">
        <f>AMS_2050!AU25</f>
        <v>0</v>
      </c>
      <c r="AW25">
        <f t="shared" si="1"/>
        <v>4.8613572907309863E-7</v>
      </c>
    </row>
    <row r="26" spans="1:49" x14ac:dyDescent="0.25">
      <c r="A26" s="146"/>
      <c r="B26" s="1" t="s">
        <v>24</v>
      </c>
      <c r="C26" s="1">
        <v>22</v>
      </c>
      <c r="D26" s="1" t="s">
        <v>61</v>
      </c>
      <c r="E26">
        <v>898.98507219482099</v>
      </c>
      <c r="F26">
        <v>146.42382738984111</v>
      </c>
      <c r="G26">
        <v>30.984842035591679</v>
      </c>
      <c r="H26">
        <v>4.4919982729090906</v>
      </c>
      <c r="I26">
        <v>54.646675921179913</v>
      </c>
      <c r="J26">
        <v>38.698295140903873</v>
      </c>
      <c r="K26">
        <v>8.2207383145903742E-2</v>
      </c>
      <c r="L26">
        <v>2.6531827575064302</v>
      </c>
      <c r="M26">
        <v>14.06493862826642</v>
      </c>
      <c r="N26">
        <v>0.36030680919984343</v>
      </c>
      <c r="O26">
        <v>1.0014917199781901</v>
      </c>
      <c r="P26">
        <v>133.75570911595551</v>
      </c>
      <c r="Q26">
        <v>1163.9673244245471</v>
      </c>
      <c r="R26">
        <v>519.85477842311161</v>
      </c>
      <c r="S26">
        <v>0</v>
      </c>
      <c r="T26">
        <v>1668.1471903550671</v>
      </c>
      <c r="U26">
        <v>46.848368471175618</v>
      </c>
      <c r="V26">
        <v>977.81447364530095</v>
      </c>
      <c r="W26">
        <v>2253.4206341842132</v>
      </c>
      <c r="X26">
        <v>532.47847922614847</v>
      </c>
      <c r="Y26">
        <v>9.4887444443172375E-2</v>
      </c>
      <c r="Z26">
        <v>350.41403826855333</v>
      </c>
      <c r="AA26">
        <v>3.9533889468249088E-2</v>
      </c>
      <c r="AB26">
        <v>6.4208192546755498</v>
      </c>
      <c r="AC26">
        <v>3.6911900118628563E-2</v>
      </c>
      <c r="AD26">
        <v>10.92071183372124</v>
      </c>
      <c r="AE26">
        <v>0.23100909697447519</v>
      </c>
      <c r="AF26">
        <v>2.9514099185553339E-2</v>
      </c>
      <c r="AG26">
        <v>1.4014765495472191E-4</v>
      </c>
      <c r="AH26">
        <v>2.168637784820195</v>
      </c>
      <c r="AI26">
        <v>3.2594698551808451E-2</v>
      </c>
      <c r="AJ26">
        <v>57.930022162535813</v>
      </c>
      <c r="AK26">
        <v>0</v>
      </c>
      <c r="AL26">
        <v>0.363539862515253</v>
      </c>
      <c r="AM26">
        <v>19.453600597390778</v>
      </c>
      <c r="AN26">
        <v>0</v>
      </c>
      <c r="AO26">
        <v>78.855109496185847</v>
      </c>
      <c r="AP26">
        <f>AMS_2050!AP26</f>
        <v>12588.884931214532</v>
      </c>
      <c r="AQ26">
        <f>AMS_2050!AQ26</f>
        <v>0</v>
      </c>
      <c r="AR26">
        <f>AMS_2050!AR26</f>
        <v>0</v>
      </c>
      <c r="AS26">
        <f>AMS_2050!AS26</f>
        <v>11585.30241527955</v>
      </c>
      <c r="AT26">
        <f>AMS_2050!AT26</f>
        <v>33189.858213129737</v>
      </c>
      <c r="AU26">
        <f>AMS_2050!AU26</f>
        <v>0</v>
      </c>
      <c r="AW26">
        <f t="shared" si="1"/>
        <v>7.3095748202664949E-5</v>
      </c>
    </row>
    <row r="27" spans="1:49" x14ac:dyDescent="0.25">
      <c r="A27" s="146"/>
      <c r="B27" s="1" t="s">
        <v>25</v>
      </c>
      <c r="C27" s="1">
        <v>23</v>
      </c>
      <c r="D27" s="1" t="s">
        <v>62</v>
      </c>
      <c r="E27">
        <v>39.946975569869068</v>
      </c>
      <c r="F27">
        <v>8.5548727110678993</v>
      </c>
      <c r="G27">
        <v>1.8995751344231211</v>
      </c>
      <c r="H27">
        <v>3.7956822671507372E-2</v>
      </c>
      <c r="I27">
        <v>0.71335674642178049</v>
      </c>
      <c r="J27">
        <v>0</v>
      </c>
      <c r="K27">
        <v>0</v>
      </c>
      <c r="L27">
        <v>8.8685135677770213E-2</v>
      </c>
      <c r="M27">
        <v>0.26763607629935282</v>
      </c>
      <c r="N27">
        <v>5.2905567012438863E-2</v>
      </c>
      <c r="O27">
        <v>0.12843012425494141</v>
      </c>
      <c r="P27">
        <v>9.1141827813147493</v>
      </c>
      <c r="Q27">
        <v>76.412083176064399</v>
      </c>
      <c r="R27">
        <v>0</v>
      </c>
      <c r="S27">
        <v>0</v>
      </c>
      <c r="T27">
        <v>0</v>
      </c>
      <c r="U27">
        <v>4.1091140551413607</v>
      </c>
      <c r="V27">
        <v>0</v>
      </c>
      <c r="W27">
        <v>0</v>
      </c>
      <c r="X27">
        <v>0</v>
      </c>
      <c r="Y27">
        <v>2.2814340192358601E-4</v>
      </c>
      <c r="Z27">
        <v>1.8560628043543911E-2</v>
      </c>
      <c r="AA27">
        <v>1.357185195928573E-3</v>
      </c>
      <c r="AB27">
        <v>6.3611036863586321</v>
      </c>
      <c r="AC27">
        <v>3.1262812940749192E-3</v>
      </c>
      <c r="AD27">
        <v>0</v>
      </c>
      <c r="AE27">
        <v>0.18855265421964709</v>
      </c>
      <c r="AF27">
        <v>3.2348310979648111E-2</v>
      </c>
      <c r="AG27">
        <v>0</v>
      </c>
      <c r="AH27">
        <v>2.5342268817581171</v>
      </c>
      <c r="AI27">
        <v>1.7232120612538579E-2</v>
      </c>
      <c r="AJ27">
        <v>3.284992170739065</v>
      </c>
      <c r="AK27">
        <v>0</v>
      </c>
      <c r="AL27">
        <v>2.1131853541850699E-2</v>
      </c>
      <c r="AM27">
        <v>0</v>
      </c>
      <c r="AN27">
        <v>0</v>
      </c>
      <c r="AO27">
        <v>0.21537013364808691</v>
      </c>
      <c r="AP27">
        <f>AMS_2050!AP27</f>
        <v>225.58770793299999</v>
      </c>
      <c r="AQ27">
        <f>AMS_2050!AQ27</f>
        <v>0</v>
      </c>
      <c r="AR27">
        <f>AMS_2050!AR27</f>
        <v>0</v>
      </c>
      <c r="AS27">
        <f>AMS_2050!AS27</f>
        <v>0</v>
      </c>
      <c r="AT27">
        <f>AMS_2050!AT27</f>
        <v>379.59171188301138</v>
      </c>
      <c r="AU27">
        <f>AMS_2050!AU27</f>
        <v>0</v>
      </c>
      <c r="AW27">
        <f t="shared" si="1"/>
        <v>2.369865362341156E-6</v>
      </c>
    </row>
    <row r="28" spans="1:49" x14ac:dyDescent="0.25">
      <c r="A28" s="146"/>
      <c r="B28" s="1" t="s">
        <v>26</v>
      </c>
      <c r="C28" s="1">
        <v>24</v>
      </c>
      <c r="D28" s="1" t="s">
        <v>63</v>
      </c>
      <c r="E28">
        <v>678.3623984572248</v>
      </c>
      <c r="F28">
        <v>1602.237494169515</v>
      </c>
      <c r="G28">
        <v>550.83847701153775</v>
      </c>
      <c r="H28">
        <v>51.532238742563393</v>
      </c>
      <c r="I28">
        <v>353.42791119231879</v>
      </c>
      <c r="J28">
        <v>545.77491381334767</v>
      </c>
      <c r="K28">
        <v>3.2980259189917942</v>
      </c>
      <c r="L28">
        <v>1245.723854494119</v>
      </c>
      <c r="M28">
        <v>1247.093135758088</v>
      </c>
      <c r="N28">
        <v>1109.664542440282</v>
      </c>
      <c r="O28">
        <v>309.98399419354809</v>
      </c>
      <c r="P28">
        <v>1689.7560962465029</v>
      </c>
      <c r="Q28">
        <v>905.71610783677784</v>
      </c>
      <c r="R28">
        <v>145.43357551135941</v>
      </c>
      <c r="S28">
        <v>0</v>
      </c>
      <c r="T28">
        <v>438.83589288048722</v>
      </c>
      <c r="U28">
        <v>0</v>
      </c>
      <c r="V28">
        <v>6.1738666103827393</v>
      </c>
      <c r="W28">
        <v>7277.8084960795532</v>
      </c>
      <c r="X28">
        <v>3698.3443876542278</v>
      </c>
      <c r="Y28">
        <v>6.2268455664217916E-4</v>
      </c>
      <c r="Z28">
        <v>477.98621771867988</v>
      </c>
      <c r="AA28">
        <v>19.60768448593031</v>
      </c>
      <c r="AB28">
        <v>10177.161374941779</v>
      </c>
      <c r="AC28">
        <v>6.8216275055214609E-4</v>
      </c>
      <c r="AD28">
        <v>2.3291812242218391E-3</v>
      </c>
      <c r="AE28">
        <v>5.7135354451623632E-3</v>
      </c>
      <c r="AF28">
        <v>9.4772142187933041E-4</v>
      </c>
      <c r="AG28">
        <v>3.926539444229894E-6</v>
      </c>
      <c r="AH28">
        <v>5.4627883496412857E-2</v>
      </c>
      <c r="AI28">
        <v>2.478670826586734E-3</v>
      </c>
      <c r="AJ28">
        <v>0.15359175721554941</v>
      </c>
      <c r="AK28">
        <v>0</v>
      </c>
      <c r="AL28">
        <v>1.465657043006803E-3</v>
      </c>
      <c r="AM28">
        <v>273.59960004696222</v>
      </c>
      <c r="AN28">
        <v>0</v>
      </c>
      <c r="AO28">
        <v>2.2582576366717922E-3</v>
      </c>
      <c r="AP28">
        <f>AMS_2050!AP28</f>
        <v>23239.87622954711</v>
      </c>
      <c r="AQ28">
        <f>AMS_2050!AQ28</f>
        <v>0</v>
      </c>
      <c r="AR28">
        <f>AMS_2050!AR28</f>
        <v>0</v>
      </c>
      <c r="AS28">
        <f>AMS_2050!AS28</f>
        <v>1373.3839158690671</v>
      </c>
      <c r="AT28">
        <f>AMS_2050!AT28</f>
        <v>57421.845153058523</v>
      </c>
      <c r="AU28">
        <f>AMS_2050!AU28</f>
        <v>0</v>
      </c>
      <c r="AW28">
        <f t="shared" si="1"/>
        <v>3.3376660796372942E-2</v>
      </c>
    </row>
    <row r="29" spans="1:49" x14ac:dyDescent="0.25">
      <c r="A29" s="146"/>
      <c r="B29" s="1" t="s">
        <v>27</v>
      </c>
      <c r="C29" s="1">
        <v>25</v>
      </c>
      <c r="D29" s="1" t="s">
        <v>64</v>
      </c>
      <c r="E29">
        <v>4.374239541111602</v>
      </c>
      <c r="F29">
        <v>6.7022516686001516</v>
      </c>
      <c r="G29">
        <v>2.0911911085404729</v>
      </c>
      <c r="H29">
        <v>0.24918404923447379</v>
      </c>
      <c r="I29">
        <v>1.6052681135416511</v>
      </c>
      <c r="J29">
        <v>2.7942665593358891</v>
      </c>
      <c r="K29">
        <v>1.4964452993771121E-2</v>
      </c>
      <c r="L29">
        <v>3.2326833889206008</v>
      </c>
      <c r="M29">
        <v>5.5411165753506584</v>
      </c>
      <c r="N29">
        <v>4.8082037852342081</v>
      </c>
      <c r="O29">
        <v>1.1875463336096499</v>
      </c>
      <c r="P29">
        <v>6.6796928305722183</v>
      </c>
      <c r="Q29">
        <v>2.7137913270234111</v>
      </c>
      <c r="R29">
        <v>0.70549566080691972</v>
      </c>
      <c r="S29">
        <v>0</v>
      </c>
      <c r="T29">
        <v>2.0990357705161289</v>
      </c>
      <c r="U29">
        <v>0</v>
      </c>
      <c r="V29">
        <v>0</v>
      </c>
      <c r="W29">
        <v>21.725007476849509</v>
      </c>
      <c r="X29">
        <v>7.6894280012000884</v>
      </c>
      <c r="Y29">
        <v>0</v>
      </c>
      <c r="Z29">
        <v>0.66699150894836434</v>
      </c>
      <c r="AA29">
        <v>5.0889527040852471E-2</v>
      </c>
      <c r="AB29">
        <v>62.695985378419991</v>
      </c>
      <c r="AC29">
        <v>1.4713370781899741E-6</v>
      </c>
      <c r="AD29">
        <v>5.0230505035467894E-6</v>
      </c>
      <c r="AE29">
        <v>1.229943938253869E-5</v>
      </c>
      <c r="AF29">
        <v>2.0650317297989811E-6</v>
      </c>
      <c r="AG29">
        <v>0</v>
      </c>
      <c r="AH29">
        <v>1.1722390044758689E-4</v>
      </c>
      <c r="AI29">
        <v>5.2297539094734244E-6</v>
      </c>
      <c r="AJ29">
        <v>2.6831745199171431E-4</v>
      </c>
      <c r="AK29">
        <v>0</v>
      </c>
      <c r="AL29">
        <v>3.177752393054332E-6</v>
      </c>
      <c r="AM29">
        <v>0.81491145856578884</v>
      </c>
      <c r="AN29">
        <v>0</v>
      </c>
      <c r="AO29">
        <v>4.9058220593955036E-6</v>
      </c>
      <c r="AP29">
        <f>AMS_2050!AP29</f>
        <v>157.95861850159574</v>
      </c>
      <c r="AQ29">
        <f>AMS_2050!AQ29</f>
        <v>0</v>
      </c>
      <c r="AR29">
        <f>AMS_2050!AR29</f>
        <v>0</v>
      </c>
      <c r="AS29">
        <f>AMS_2050!AS29</f>
        <v>55.64278991338022</v>
      </c>
      <c r="AT29">
        <f>AMS_2050!AT29</f>
        <v>352.04397264493201</v>
      </c>
      <c r="AU29">
        <f>AMS_2050!AU29</f>
        <v>0</v>
      </c>
      <c r="AW29">
        <f t="shared" si="1"/>
        <v>8.6784420757943042E-5</v>
      </c>
    </row>
    <row r="30" spans="1:49" x14ac:dyDescent="0.25">
      <c r="A30" s="146"/>
      <c r="B30" s="1" t="s">
        <v>28</v>
      </c>
      <c r="C30" s="1">
        <v>26</v>
      </c>
      <c r="D30" s="1" t="s">
        <v>65</v>
      </c>
      <c r="E30">
        <v>23.16876792750503</v>
      </c>
      <c r="F30">
        <v>51.472464005841999</v>
      </c>
      <c r="G30">
        <v>18.190667157588031</v>
      </c>
      <c r="H30">
        <v>2.177518313086086</v>
      </c>
      <c r="I30">
        <v>13.999928370873249</v>
      </c>
      <c r="J30">
        <v>24.604557727949992</v>
      </c>
      <c r="K30">
        <v>0.13904831879628721</v>
      </c>
      <c r="L30">
        <v>73.367897590373616</v>
      </c>
      <c r="M30">
        <v>63.015866133973653</v>
      </c>
      <c r="N30">
        <v>41.886605777586219</v>
      </c>
      <c r="O30">
        <v>10.428583880445419</v>
      </c>
      <c r="P30">
        <v>58.155643669956817</v>
      </c>
      <c r="Q30">
        <v>53.032290738723141</v>
      </c>
      <c r="R30">
        <v>6.1479867650900024</v>
      </c>
      <c r="S30">
        <v>0</v>
      </c>
      <c r="T30">
        <v>18.277206332939951</v>
      </c>
      <c r="U30">
        <v>0</v>
      </c>
      <c r="V30">
        <v>0</v>
      </c>
      <c r="W30">
        <v>246.64504069547701</v>
      </c>
      <c r="X30">
        <v>121.308055339392</v>
      </c>
      <c r="Y30">
        <v>0</v>
      </c>
      <c r="Z30">
        <v>5.8544438979380047</v>
      </c>
      <c r="AA30">
        <v>1.155129870880869</v>
      </c>
      <c r="AB30">
        <v>398.19833312655379</v>
      </c>
      <c r="AC30">
        <v>2.660200619701346E-5</v>
      </c>
      <c r="AD30">
        <v>9.0830796638172119E-5</v>
      </c>
      <c r="AE30">
        <v>2.2283320402249261E-4</v>
      </c>
      <c r="AF30">
        <v>3.6936080994130097E-5</v>
      </c>
      <c r="AG30">
        <v>0</v>
      </c>
      <c r="AH30">
        <v>2.130926772122602E-3</v>
      </c>
      <c r="AI30">
        <v>9.6699366742422405E-5</v>
      </c>
      <c r="AJ30">
        <v>5.6125985593471284E-3</v>
      </c>
      <c r="AK30">
        <v>0</v>
      </c>
      <c r="AL30">
        <v>5.7138378173720808E-5</v>
      </c>
      <c r="AM30">
        <v>7.8248577446167094</v>
      </c>
      <c r="AN30">
        <v>0</v>
      </c>
      <c r="AO30">
        <v>8.8027766414245628E-5</v>
      </c>
      <c r="AP30">
        <f>AMS_2050!AP30</f>
        <v>885.78565774185415</v>
      </c>
      <c r="AQ30">
        <f>AMS_2050!AQ30</f>
        <v>0</v>
      </c>
      <c r="AR30">
        <f>AMS_2050!AR30</f>
        <v>0</v>
      </c>
      <c r="AS30">
        <f>AMS_2050!AS30</f>
        <v>222.00291020112419</v>
      </c>
      <c r="AT30">
        <f>AMS_2050!AT30</f>
        <v>2346.8478239214969</v>
      </c>
      <c r="AU30">
        <f>AMS_2050!AU30</f>
        <v>0</v>
      </c>
      <c r="AW30">
        <f t="shared" si="1"/>
        <v>1.964270152718411E-3</v>
      </c>
    </row>
    <row r="31" spans="1:49" x14ac:dyDescent="0.25">
      <c r="A31" s="146"/>
      <c r="B31" s="1" t="s">
        <v>29</v>
      </c>
      <c r="C31" s="1">
        <v>27</v>
      </c>
      <c r="D31" s="1" t="s">
        <v>66</v>
      </c>
      <c r="E31">
        <v>11.249902975103881</v>
      </c>
      <c r="F31">
        <v>25.016221809857459</v>
      </c>
      <c r="G31">
        <v>8.8438718737949387</v>
      </c>
      <c r="H31">
        <v>1.054830023358285</v>
      </c>
      <c r="I31">
        <v>6.7985117096716516</v>
      </c>
      <c r="J31">
        <v>11.85084447490425</v>
      </c>
      <c r="K31">
        <v>6.3301401938721857E-2</v>
      </c>
      <c r="L31">
        <v>13.705441217657469</v>
      </c>
      <c r="M31">
        <v>23.476996355798221</v>
      </c>
      <c r="N31">
        <v>20.33007989121441</v>
      </c>
      <c r="O31">
        <v>5.0537658646745616</v>
      </c>
      <c r="P31">
        <v>28.24907703415947</v>
      </c>
      <c r="Q31">
        <v>49.83757730527271</v>
      </c>
      <c r="R31">
        <v>2.9805575115436338</v>
      </c>
      <c r="S31">
        <v>0</v>
      </c>
      <c r="T31">
        <v>8.868740408045138</v>
      </c>
      <c r="U31">
        <v>0</v>
      </c>
      <c r="V31">
        <v>0</v>
      </c>
      <c r="W31">
        <v>178.39798591362359</v>
      </c>
      <c r="X31">
        <v>32.529697332824178</v>
      </c>
      <c r="Y31">
        <v>0</v>
      </c>
      <c r="Z31">
        <v>2.814409615678541</v>
      </c>
      <c r="AA31">
        <v>0.21575413348258271</v>
      </c>
      <c r="AB31">
        <v>374.1006359562532</v>
      </c>
      <c r="AC31">
        <v>6.2195013115839086E-6</v>
      </c>
      <c r="AD31">
        <v>2.1233272133139162E-5</v>
      </c>
      <c r="AE31">
        <v>5.2001183122397887E-5</v>
      </c>
      <c r="AF31">
        <v>8.7202628518202466E-6</v>
      </c>
      <c r="AG31">
        <v>0</v>
      </c>
      <c r="AH31">
        <v>4.9577256644818687E-4</v>
      </c>
      <c r="AI31">
        <v>2.2123136808636439E-5</v>
      </c>
      <c r="AJ31">
        <v>8.1603183884220894E-3</v>
      </c>
      <c r="AK31">
        <v>0</v>
      </c>
      <c r="AL31">
        <v>1.342571507052538E-5</v>
      </c>
      <c r="AM31">
        <v>3.651554663870741</v>
      </c>
      <c r="AN31">
        <v>0</v>
      </c>
      <c r="AO31">
        <v>2.072261238432948E-5</v>
      </c>
      <c r="AP31">
        <f>AMS_2050!AP31</f>
        <v>855.82395377402599</v>
      </c>
      <c r="AQ31">
        <f>AMS_2050!AQ31</f>
        <v>0</v>
      </c>
      <c r="AR31">
        <f>AMS_2050!AR31</f>
        <v>0</v>
      </c>
      <c r="AS31">
        <f>AMS_2050!AS31</f>
        <v>149.3693823535323</v>
      </c>
      <c r="AT31">
        <f>AMS_2050!AT31</f>
        <v>1814.2918941369251</v>
      </c>
      <c r="AU31">
        <f>AMS_2050!AU31</f>
        <v>0</v>
      </c>
      <c r="AW31">
        <f t="shared" si="1"/>
        <v>3.679316265098807E-4</v>
      </c>
    </row>
    <row r="32" spans="1:49" x14ac:dyDescent="0.25">
      <c r="A32" s="146"/>
      <c r="B32" s="1" t="s">
        <v>30</v>
      </c>
      <c r="C32" s="1">
        <v>28</v>
      </c>
      <c r="D32" s="1" t="s">
        <v>67</v>
      </c>
      <c r="E32">
        <v>11.823832307083149</v>
      </c>
      <c r="F32">
        <v>26.22062936650908</v>
      </c>
      <c r="G32">
        <v>9.255917282913396</v>
      </c>
      <c r="H32">
        <v>1.123828903476694</v>
      </c>
      <c r="I32">
        <v>7.1538323408840334</v>
      </c>
      <c r="J32">
        <v>12.452390454514649</v>
      </c>
      <c r="K32">
        <v>7.4699643985307512E-2</v>
      </c>
      <c r="L32">
        <v>14.346882658016151</v>
      </c>
      <c r="M32">
        <v>16.02951381692257</v>
      </c>
      <c r="N32">
        <v>21.458722363179501</v>
      </c>
      <c r="O32">
        <v>5.3455140483885399</v>
      </c>
      <c r="P32">
        <v>29.652537973203099</v>
      </c>
      <c r="Q32">
        <v>12.009204114810791</v>
      </c>
      <c r="R32">
        <v>3.138360835397727</v>
      </c>
      <c r="S32">
        <v>0</v>
      </c>
      <c r="T32">
        <v>9.3160808374820547</v>
      </c>
      <c r="U32">
        <v>0</v>
      </c>
      <c r="V32">
        <v>0</v>
      </c>
      <c r="W32">
        <v>78.669069951721355</v>
      </c>
      <c r="X32">
        <v>34.118881014541522</v>
      </c>
      <c r="Y32">
        <v>0</v>
      </c>
      <c r="Z32">
        <v>2.9883628543364682</v>
      </c>
      <c r="AA32">
        <v>0.22585141105775861</v>
      </c>
      <c r="AB32">
        <v>46.637383003751047</v>
      </c>
      <c r="AC32">
        <v>6.5289821595559516E-6</v>
      </c>
      <c r="AD32">
        <v>2.2289748920388541E-5</v>
      </c>
      <c r="AE32">
        <v>5.4585795111051557E-5</v>
      </c>
      <c r="AF32">
        <v>9.156764403930978E-6</v>
      </c>
      <c r="AG32">
        <v>0</v>
      </c>
      <c r="AH32">
        <v>5.2036781543013139E-4</v>
      </c>
      <c r="AI32">
        <v>2.3219191266357931E-5</v>
      </c>
      <c r="AJ32">
        <v>4.761842366739712E-3</v>
      </c>
      <c r="AK32">
        <v>0</v>
      </c>
      <c r="AL32">
        <v>1.409581541233671E-5</v>
      </c>
      <c r="AM32">
        <v>3.6945843748676079</v>
      </c>
      <c r="AN32">
        <v>0</v>
      </c>
      <c r="AO32">
        <v>2.1758093240944721E-5</v>
      </c>
      <c r="AP32">
        <f>AMS_2050!AP32</f>
        <v>100.5120392558173</v>
      </c>
      <c r="AQ32">
        <f>AMS_2050!AQ32</f>
        <v>0</v>
      </c>
      <c r="AR32">
        <f>AMS_2050!AR32</f>
        <v>0</v>
      </c>
      <c r="AS32">
        <f>AMS_2050!AS32</f>
        <v>11.564099161864579</v>
      </c>
      <c r="AT32">
        <f>AMS_2050!AT32</f>
        <v>457.81765181929711</v>
      </c>
      <c r="AU32">
        <f>AMS_2050!AU32</f>
        <v>0</v>
      </c>
      <c r="AW32">
        <f t="shared" si="1"/>
        <v>3.8537696431841098E-4</v>
      </c>
    </row>
    <row r="33" spans="1:49" x14ac:dyDescent="0.25">
      <c r="A33" s="146"/>
      <c r="B33" s="1" t="s">
        <v>31</v>
      </c>
      <c r="C33" s="1">
        <v>29</v>
      </c>
      <c r="D33" s="1" t="s">
        <v>68</v>
      </c>
      <c r="E33">
        <v>2.0375089069553032</v>
      </c>
      <c r="F33">
        <v>2.535411319327574</v>
      </c>
      <c r="G33">
        <v>1.5958333637863209</v>
      </c>
      <c r="H33">
        <v>0.19521418617509881</v>
      </c>
      <c r="I33">
        <v>1.236525961113826</v>
      </c>
      <c r="J33">
        <v>2.1311734461548579</v>
      </c>
      <c r="K33">
        <v>1.240963979973576E-2</v>
      </c>
      <c r="L33">
        <v>1.318249973959585E-4</v>
      </c>
      <c r="M33">
        <v>1.8774844825099899</v>
      </c>
      <c r="N33">
        <v>3.7125278676482489</v>
      </c>
      <c r="O33">
        <v>0.92564381164979526</v>
      </c>
      <c r="P33">
        <v>5.1164225959119518</v>
      </c>
      <c r="Q33">
        <v>1.0753436239451159E-3</v>
      </c>
      <c r="R33">
        <v>0.54147751257486143</v>
      </c>
      <c r="S33">
        <v>0</v>
      </c>
      <c r="T33">
        <v>1.6064408593762081</v>
      </c>
      <c r="U33">
        <v>0</v>
      </c>
      <c r="V33">
        <v>0</v>
      </c>
      <c r="W33">
        <v>8.7095614174993088</v>
      </c>
      <c r="X33">
        <v>1.4385934899293691</v>
      </c>
      <c r="Y33">
        <v>0</v>
      </c>
      <c r="Z33">
        <v>0.51547550716685564</v>
      </c>
      <c r="AA33">
        <v>1.5601964893247649E-6</v>
      </c>
      <c r="AB33">
        <v>0</v>
      </c>
      <c r="AC33">
        <v>0</v>
      </c>
      <c r="AD33">
        <v>0</v>
      </c>
      <c r="AE33">
        <v>0</v>
      </c>
      <c r="AF33">
        <v>0</v>
      </c>
      <c r="AG33">
        <v>0</v>
      </c>
      <c r="AH33">
        <v>0</v>
      </c>
      <c r="AI33">
        <v>0</v>
      </c>
      <c r="AJ33">
        <v>1.0659337415035439E-3</v>
      </c>
      <c r="AK33">
        <v>0</v>
      </c>
      <c r="AL33">
        <v>0</v>
      </c>
      <c r="AM33">
        <v>0.58479533724996946</v>
      </c>
      <c r="AN33">
        <v>0</v>
      </c>
      <c r="AO33">
        <v>0</v>
      </c>
      <c r="AP33">
        <f>AMS_2050!AP33</f>
        <v>0</v>
      </c>
      <c r="AQ33">
        <f>AMS_2050!AQ33</f>
        <v>0</v>
      </c>
      <c r="AR33">
        <f>AMS_2050!AR33</f>
        <v>0</v>
      </c>
      <c r="AS33">
        <f>AMS_2050!AS33</f>
        <v>4.585592259332813E-2</v>
      </c>
      <c r="AT33">
        <f>AMS_2050!AT33</f>
        <v>34.820630289981928</v>
      </c>
      <c r="AU33">
        <f>AMS_2050!AU33</f>
        <v>0</v>
      </c>
      <c r="AW33">
        <f t="shared" si="1"/>
        <v>3.3513601561973385E-7</v>
      </c>
    </row>
    <row r="34" spans="1:49" x14ac:dyDescent="0.25">
      <c r="A34" s="146"/>
      <c r="B34" s="1" t="s">
        <v>32</v>
      </c>
      <c r="C34" s="1">
        <v>30</v>
      </c>
      <c r="D34" s="1" t="s">
        <v>69</v>
      </c>
      <c r="E34">
        <v>39.888190437679668</v>
      </c>
      <c r="F34">
        <v>120.19766776268079</v>
      </c>
      <c r="G34">
        <v>31.27732294547868</v>
      </c>
      <c r="H34">
        <v>3.7369179057093351</v>
      </c>
      <c r="I34">
        <v>24.02983678269775</v>
      </c>
      <c r="J34">
        <v>42.186514546689871</v>
      </c>
      <c r="K34">
        <v>0.23826155827805101</v>
      </c>
      <c r="L34">
        <v>110.30001158554521</v>
      </c>
      <c r="M34">
        <v>98.738940345728182</v>
      </c>
      <c r="N34">
        <v>72.004394778882101</v>
      </c>
      <c r="O34">
        <v>17.926525000678911</v>
      </c>
      <c r="P34">
        <v>100.0319468055318</v>
      </c>
      <c r="Q34">
        <v>79.960701187231109</v>
      </c>
      <c r="R34">
        <v>10.57441711583394</v>
      </c>
      <c r="S34">
        <v>0</v>
      </c>
      <c r="T34">
        <v>31.440667073571031</v>
      </c>
      <c r="U34">
        <v>0</v>
      </c>
      <c r="V34">
        <v>0</v>
      </c>
      <c r="W34">
        <v>416.42964258081889</v>
      </c>
      <c r="X34">
        <v>211.71332153185739</v>
      </c>
      <c r="Y34">
        <v>4.5010092889952001E-5</v>
      </c>
      <c r="Z34">
        <v>42.143885478465627</v>
      </c>
      <c r="AA34">
        <v>1.7366054452425039</v>
      </c>
      <c r="AB34">
        <v>598.8418821485235</v>
      </c>
      <c r="AC34">
        <v>4.0037328323362451E-5</v>
      </c>
      <c r="AD34">
        <v>1.367036275661826E-4</v>
      </c>
      <c r="AE34">
        <v>3.3533383396220268E-4</v>
      </c>
      <c r="AF34">
        <v>5.5626565743030337E-5</v>
      </c>
      <c r="AG34">
        <v>0</v>
      </c>
      <c r="AH34">
        <v>3.206116220756984E-3</v>
      </c>
      <c r="AI34">
        <v>1.454718313867401E-4</v>
      </c>
      <c r="AJ34">
        <v>9.0745537049734485E-3</v>
      </c>
      <c r="AK34">
        <v>0</v>
      </c>
      <c r="AL34">
        <v>8.6024456808955166E-5</v>
      </c>
      <c r="AM34">
        <v>13.164755870701541</v>
      </c>
      <c r="AN34">
        <v>0</v>
      </c>
      <c r="AO34">
        <v>1.325463516264792E-4</v>
      </c>
      <c r="AP34">
        <f>AMS_2050!AP34</f>
        <v>1331.693236132603</v>
      </c>
      <c r="AQ34">
        <f>AMS_2050!AQ34</f>
        <v>0</v>
      </c>
      <c r="AR34">
        <f>AMS_2050!AR34</f>
        <v>0</v>
      </c>
      <c r="AS34">
        <f>AMS_2050!AS34</f>
        <v>182.9443907233323</v>
      </c>
      <c r="AT34">
        <f>AMS_2050!AT34</f>
        <v>3581.2132931677752</v>
      </c>
      <c r="AU34">
        <f>AMS_2050!AU34</f>
        <v>0</v>
      </c>
      <c r="AW34">
        <f t="shared" si="1"/>
        <v>2.9538301174659577E-3</v>
      </c>
    </row>
    <row r="35" spans="1:49" x14ac:dyDescent="0.25">
      <c r="A35" s="146"/>
      <c r="B35" s="1" t="s">
        <v>33</v>
      </c>
      <c r="C35" s="1">
        <v>31</v>
      </c>
      <c r="D35" s="1" t="s">
        <v>70</v>
      </c>
      <c r="E35">
        <v>6.868378846056916</v>
      </c>
      <c r="F35">
        <v>15.333093771800449</v>
      </c>
      <c r="G35">
        <v>5.4223330638943432</v>
      </c>
      <c r="H35">
        <v>0.64851467118137873</v>
      </c>
      <c r="I35">
        <v>4.1690399809252492</v>
      </c>
      <c r="J35">
        <v>7.259892998421277</v>
      </c>
      <c r="K35">
        <v>3.6642563269556311E-2</v>
      </c>
      <c r="L35">
        <v>8.391365356071331</v>
      </c>
      <c r="M35">
        <v>14.383217732890129</v>
      </c>
      <c r="N35">
        <v>12.48579077785279</v>
      </c>
      <c r="O35">
        <v>3.0983096732372908</v>
      </c>
      <c r="P35">
        <v>17.295340341949341</v>
      </c>
      <c r="Q35">
        <v>7.03362759672798</v>
      </c>
      <c r="R35">
        <v>1.8305493145933891</v>
      </c>
      <c r="S35">
        <v>0</v>
      </c>
      <c r="T35">
        <v>5.4441837451137918</v>
      </c>
      <c r="U35">
        <v>0</v>
      </c>
      <c r="V35">
        <v>0</v>
      </c>
      <c r="W35">
        <v>70.420540587281607</v>
      </c>
      <c r="X35">
        <v>19.9489243167958</v>
      </c>
      <c r="Y35">
        <v>0</v>
      </c>
      <c r="Z35">
        <v>1.732289072033659</v>
      </c>
      <c r="AA35">
        <v>0.1320985606202861</v>
      </c>
      <c r="AB35">
        <v>100.614521701912</v>
      </c>
      <c r="AC35">
        <v>3.5635002872830188E-6</v>
      </c>
      <c r="AD35">
        <v>1.2165629201729811E-5</v>
      </c>
      <c r="AE35">
        <v>3.1905377495718021E-5</v>
      </c>
      <c r="AF35">
        <v>4.9993577343676023E-6</v>
      </c>
      <c r="AG35">
        <v>0</v>
      </c>
      <c r="AH35">
        <v>3.0412115414297781E-4</v>
      </c>
      <c r="AI35">
        <v>1.266996567805989E-5</v>
      </c>
      <c r="AJ35">
        <v>9.8598457859014224E-4</v>
      </c>
      <c r="AK35">
        <v>0</v>
      </c>
      <c r="AL35">
        <v>7.6947370499046983E-6</v>
      </c>
      <c r="AM35">
        <v>2.155675524341035</v>
      </c>
      <c r="AN35">
        <v>0</v>
      </c>
      <c r="AO35">
        <v>1.187822322218856E-5</v>
      </c>
      <c r="AP35">
        <f>AMS_2050!AP35</f>
        <v>241.34183116879032</v>
      </c>
      <c r="AQ35">
        <f>AMS_2050!AQ35</f>
        <v>0</v>
      </c>
      <c r="AR35">
        <f>AMS_2050!AR35</f>
        <v>0</v>
      </c>
      <c r="AS35">
        <f>AMS_2050!AS35</f>
        <v>52.669299943276521</v>
      </c>
      <c r="AT35">
        <f>AMS_2050!AT35</f>
        <v>598.71683629155996</v>
      </c>
      <c r="AU35">
        <f>AMS_2050!AU35</f>
        <v>0</v>
      </c>
      <c r="AW35">
        <f t="shared" si="1"/>
        <v>2.2521523915973904E-4</v>
      </c>
    </row>
    <row r="36" spans="1:49" x14ac:dyDescent="0.25">
      <c r="A36" s="146"/>
      <c r="B36" s="1" t="s">
        <v>34</v>
      </c>
      <c r="C36" s="1">
        <v>32</v>
      </c>
      <c r="D36" s="1" t="s">
        <v>71</v>
      </c>
      <c r="E36">
        <v>210.1808604845655</v>
      </c>
      <c r="F36">
        <v>610.26909845350042</v>
      </c>
      <c r="G36">
        <v>73.202671465012202</v>
      </c>
      <c r="H36">
        <v>61.671706487838293</v>
      </c>
      <c r="I36">
        <v>276.16729652140731</v>
      </c>
      <c r="J36">
        <v>163.61977728989709</v>
      </c>
      <c r="K36">
        <v>1.838600122393484</v>
      </c>
      <c r="L36">
        <v>351.95026721235593</v>
      </c>
      <c r="M36">
        <v>456.42508123030979</v>
      </c>
      <c r="N36">
        <v>270.49512362291409</v>
      </c>
      <c r="O36">
        <v>76.466479207470911</v>
      </c>
      <c r="P36">
        <v>666.08547638275513</v>
      </c>
      <c r="Q36">
        <v>437.38511796357011</v>
      </c>
      <c r="R36">
        <v>31.235095339939662</v>
      </c>
      <c r="S36">
        <v>0</v>
      </c>
      <c r="T36">
        <v>102.8141393327881</v>
      </c>
      <c r="U36">
        <v>0</v>
      </c>
      <c r="V36">
        <v>4.6645032910394821</v>
      </c>
      <c r="W36">
        <v>1710.136879448489</v>
      </c>
      <c r="X36">
        <v>821.53054138268305</v>
      </c>
      <c r="Y36">
        <v>9.0229551461563334E-2</v>
      </c>
      <c r="Z36">
        <v>186.9821265266423</v>
      </c>
      <c r="AA36">
        <v>5.5406836671437247</v>
      </c>
      <c r="AB36">
        <v>13116.9450388437</v>
      </c>
      <c r="AC36">
        <v>206.90076865853919</v>
      </c>
      <c r="AD36">
        <v>1250.670511960047</v>
      </c>
      <c r="AE36">
        <v>972.24605162056469</v>
      </c>
      <c r="AF36">
        <v>145.7403785507334</v>
      </c>
      <c r="AG36">
        <v>0.21833112456147541</v>
      </c>
      <c r="AH36">
        <v>951.65120907106484</v>
      </c>
      <c r="AI36">
        <v>444.83207719214403</v>
      </c>
      <c r="AJ36">
        <v>0.16878534020204919</v>
      </c>
      <c r="AK36">
        <v>0</v>
      </c>
      <c r="AL36">
        <v>3.2459347264206261E-4</v>
      </c>
      <c r="AM36">
        <v>104.9535769543204</v>
      </c>
      <c r="AN36">
        <v>0</v>
      </c>
      <c r="AO36">
        <v>6775.7507248069487</v>
      </c>
      <c r="AP36">
        <f>AMS_2050!AP36</f>
        <v>8910.4243788099993</v>
      </c>
      <c r="AQ36">
        <f>AMS_2050!AQ36</f>
        <v>0</v>
      </c>
      <c r="AR36">
        <f>AMS_2050!AR36</f>
        <v>0</v>
      </c>
      <c r="AS36">
        <f>AMS_2050!AS36</f>
        <v>0</v>
      </c>
      <c r="AT36">
        <f>AMS_2050!AT36</f>
        <v>39399.253912510467</v>
      </c>
      <c r="AU36">
        <f>AMS_2050!AU36</f>
        <v>0</v>
      </c>
      <c r="AW36">
        <f t="shared" si="1"/>
        <v>9.4540305528189456E-3</v>
      </c>
    </row>
    <row r="37" spans="1:49" x14ac:dyDescent="0.25">
      <c r="A37" s="146"/>
      <c r="B37" s="1" t="s">
        <v>35</v>
      </c>
      <c r="C37" s="1">
        <v>33</v>
      </c>
      <c r="D37" s="1" t="s">
        <v>72</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f>AMS_2050!AP37</f>
        <v>0</v>
      </c>
      <c r="AQ37">
        <f>AMS_2050!AQ37</f>
        <v>0</v>
      </c>
      <c r="AR37">
        <f>AMS_2050!AR37</f>
        <v>0</v>
      </c>
      <c r="AS37">
        <f>AMS_2050!AS37</f>
        <v>0</v>
      </c>
      <c r="AT37">
        <f>AMS_2050!AT37</f>
        <v>0</v>
      </c>
      <c r="AU37">
        <f>AMS_2050!AU37</f>
        <v>0</v>
      </c>
      <c r="AW37">
        <f t="shared" si="1"/>
        <v>0</v>
      </c>
    </row>
    <row r="38" spans="1:49" x14ac:dyDescent="0.25">
      <c r="A38" s="146"/>
      <c r="B38" s="1" t="s">
        <v>36</v>
      </c>
      <c r="C38" s="1">
        <v>34</v>
      </c>
      <c r="D38" s="1" t="s">
        <v>73</v>
      </c>
      <c r="E38">
        <v>2.0930423797823492</v>
      </c>
      <c r="F38">
        <v>3.5488996368263721</v>
      </c>
      <c r="G38">
        <v>0</v>
      </c>
      <c r="H38">
        <v>0</v>
      </c>
      <c r="I38">
        <v>0</v>
      </c>
      <c r="J38">
        <v>1.4170878356880299E-2</v>
      </c>
      <c r="K38">
        <v>0</v>
      </c>
      <c r="L38">
        <v>1.1768633876486081E-3</v>
      </c>
      <c r="M38">
        <v>1.3760413853803721E-5</v>
      </c>
      <c r="N38">
        <v>0</v>
      </c>
      <c r="O38">
        <v>0</v>
      </c>
      <c r="P38">
        <v>4.9500622717076554E-3</v>
      </c>
      <c r="Q38">
        <v>3.3335720284354119E-3</v>
      </c>
      <c r="R38">
        <v>0</v>
      </c>
      <c r="S38">
        <v>0</v>
      </c>
      <c r="T38">
        <v>0.97499510736711237</v>
      </c>
      <c r="U38">
        <v>0</v>
      </c>
      <c r="V38">
        <v>0</v>
      </c>
      <c r="W38">
        <v>9.3809260943173918</v>
      </c>
      <c r="X38">
        <v>3.756350389770303</v>
      </c>
      <c r="Y38">
        <v>0</v>
      </c>
      <c r="Z38">
        <v>1.627347754875315E-6</v>
      </c>
      <c r="AA38">
        <v>0</v>
      </c>
      <c r="AB38">
        <v>15.3624157218419</v>
      </c>
      <c r="AC38">
        <v>0</v>
      </c>
      <c r="AD38">
        <v>2.453965118925752E-6</v>
      </c>
      <c r="AE38">
        <v>6.0087132954340038E-6</v>
      </c>
      <c r="AF38">
        <v>1.008913968816954E-6</v>
      </c>
      <c r="AG38">
        <v>0</v>
      </c>
      <c r="AH38">
        <v>5.7266955007232742E-5</v>
      </c>
      <c r="AI38">
        <v>2.554837443530216E-6</v>
      </c>
      <c r="AJ38">
        <v>1.2250473510623869E-4</v>
      </c>
      <c r="AK38">
        <v>0</v>
      </c>
      <c r="AL38">
        <v>1.5525110552534411E-6</v>
      </c>
      <c r="AM38">
        <v>0.39868612616982541</v>
      </c>
      <c r="AN38">
        <v>0</v>
      </c>
      <c r="AO38">
        <v>215.83042337980771</v>
      </c>
      <c r="AP38">
        <f>AMS_2050!AP38</f>
        <v>0</v>
      </c>
      <c r="AQ38">
        <f>AMS_2050!AQ38</f>
        <v>0</v>
      </c>
      <c r="AR38">
        <f>AMS_2050!AR38</f>
        <v>0</v>
      </c>
      <c r="AS38">
        <f>AMS_2050!AS38</f>
        <v>0</v>
      </c>
      <c r="AT38">
        <f>AMS_2050!AT38</f>
        <v>251.36957895032029</v>
      </c>
      <c r="AU38">
        <f>AMS_2050!AU38</f>
        <v>0</v>
      </c>
      <c r="AW38">
        <f t="shared" si="1"/>
        <v>3.1448424330425879E-8</v>
      </c>
    </row>
    <row r="39" spans="1:49" x14ac:dyDescent="0.25">
      <c r="A39" s="146"/>
      <c r="B39" s="1" t="s">
        <v>37</v>
      </c>
      <c r="C39" s="1">
        <v>35</v>
      </c>
      <c r="D39" s="1" t="s">
        <v>74</v>
      </c>
      <c r="E39">
        <v>39.073095670308462</v>
      </c>
      <c r="F39">
        <v>313.02695993256862</v>
      </c>
      <c r="G39">
        <v>284.08220773584361</v>
      </c>
      <c r="H39">
        <v>32.826097195313622</v>
      </c>
      <c r="I39">
        <v>269.17092430603572</v>
      </c>
      <c r="J39">
        <v>323.918140850795</v>
      </c>
      <c r="K39">
        <v>0.96693246730902926</v>
      </c>
      <c r="L39">
        <v>22.659583592385601</v>
      </c>
      <c r="M39">
        <v>477.21917124697927</v>
      </c>
      <c r="N39">
        <v>2323.5887499484561</v>
      </c>
      <c r="O39">
        <v>510.36596240504718</v>
      </c>
      <c r="P39">
        <v>1532.1134039739329</v>
      </c>
      <c r="Q39">
        <v>540.50657939993584</v>
      </c>
      <c r="R39">
        <v>39.638538338501057</v>
      </c>
      <c r="S39">
        <v>0</v>
      </c>
      <c r="T39">
        <v>13.86669136660646</v>
      </c>
      <c r="U39">
        <v>27.557456430091939</v>
      </c>
      <c r="V39">
        <v>44.577196670142847</v>
      </c>
      <c r="W39">
        <v>3621.4493235015989</v>
      </c>
      <c r="X39">
        <v>1631.3303771966459</v>
      </c>
      <c r="Y39">
        <v>0.41677689709022081</v>
      </c>
      <c r="Z39">
        <v>439.8085168841655</v>
      </c>
      <c r="AA39">
        <v>0.34893045447468068</v>
      </c>
      <c r="AB39">
        <v>77.200466394673583</v>
      </c>
      <c r="AC39">
        <v>4.2231166129601261E-2</v>
      </c>
      <c r="AD39">
        <v>0.27155583080975959</v>
      </c>
      <c r="AE39">
        <v>0.80649794025206401</v>
      </c>
      <c r="AF39">
        <v>0.24879442274111641</v>
      </c>
      <c r="AG39">
        <v>5.654705253182507E-4</v>
      </c>
      <c r="AH39">
        <v>3.3575265304935602</v>
      </c>
      <c r="AI39">
        <v>8.9927055991933055E-2</v>
      </c>
      <c r="AJ39">
        <v>78.213377699916578</v>
      </c>
      <c r="AK39">
        <v>0</v>
      </c>
      <c r="AL39">
        <v>0.46456152183897481</v>
      </c>
      <c r="AM39">
        <v>827.58172167120199</v>
      </c>
      <c r="AN39">
        <v>0</v>
      </c>
      <c r="AO39">
        <v>1.0486102795745511</v>
      </c>
      <c r="AP39">
        <f>AMS_2050!AP39</f>
        <v>4789.3093920872116</v>
      </c>
      <c r="AQ39">
        <f>AMS_2050!AQ39</f>
        <v>0</v>
      </c>
      <c r="AR39">
        <f>AMS_2050!AR39</f>
        <v>306.14927438432852</v>
      </c>
      <c r="AS39">
        <f>AMS_2050!AS39</f>
        <v>377.56639797954142</v>
      </c>
      <c r="AT39">
        <f>AMS_2050!AT39</f>
        <v>18950.862516899459</v>
      </c>
      <c r="AU39">
        <f>AMS_2050!AU39</f>
        <v>0</v>
      </c>
      <c r="AW39">
        <f t="shared" si="1"/>
        <v>6.3135340116192895E-4</v>
      </c>
    </row>
    <row r="40" spans="1:49" x14ac:dyDescent="0.25">
      <c r="A40" s="146"/>
      <c r="B40" s="1" t="s">
        <v>38</v>
      </c>
      <c r="C40" s="1">
        <v>36</v>
      </c>
      <c r="D40" s="1" t="s">
        <v>75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f>AMS_2050!AP40</f>
        <v>0</v>
      </c>
      <c r="AQ40">
        <f>AMS_2050!AQ40</f>
        <v>0</v>
      </c>
      <c r="AR40">
        <f>AMS_2050!AR40</f>
        <v>0</v>
      </c>
      <c r="AS40">
        <f>AMS_2050!AS40</f>
        <v>0</v>
      </c>
      <c r="AT40">
        <f>AMS_2050!AT40</f>
        <v>0</v>
      </c>
      <c r="AU40">
        <f>AMS_2050!AU40</f>
        <v>0</v>
      </c>
      <c r="AW40">
        <f t="shared" si="1"/>
        <v>0</v>
      </c>
    </row>
    <row r="41" spans="1:49" x14ac:dyDescent="0.25">
      <c r="A41" s="146"/>
      <c r="B41" s="1" t="s">
        <v>39</v>
      </c>
      <c r="C41" s="1">
        <v>37</v>
      </c>
      <c r="D41" s="1" t="s">
        <v>76</v>
      </c>
      <c r="E41">
        <v>0.67412343917839523</v>
      </c>
      <c r="F41">
        <v>0</v>
      </c>
      <c r="G41">
        <v>0</v>
      </c>
      <c r="H41">
        <v>0</v>
      </c>
      <c r="I41">
        <v>0</v>
      </c>
      <c r="J41">
        <v>7.0182783496577956</v>
      </c>
      <c r="K41">
        <v>2.549131115911197E-4</v>
      </c>
      <c r="L41">
        <v>0.58986892251106615</v>
      </c>
      <c r="M41">
        <v>6.9154416969866711E-3</v>
      </c>
      <c r="N41">
        <v>0</v>
      </c>
      <c r="O41">
        <v>0</v>
      </c>
      <c r="P41">
        <v>2.4843452168969988</v>
      </c>
      <c r="Q41">
        <v>1.63539646733486</v>
      </c>
      <c r="R41">
        <v>0</v>
      </c>
      <c r="S41">
        <v>0</v>
      </c>
      <c r="T41">
        <v>211.6771799807251</v>
      </c>
      <c r="U41">
        <v>0</v>
      </c>
      <c r="V41">
        <v>0</v>
      </c>
      <c r="W41">
        <v>3656.4241529314099</v>
      </c>
      <c r="X41">
        <v>1943.618187885666</v>
      </c>
      <c r="Y41">
        <v>0</v>
      </c>
      <c r="Z41">
        <v>8.5525700855968606E-4</v>
      </c>
      <c r="AA41">
        <v>7.9321404988811316E-4</v>
      </c>
      <c r="AB41">
        <v>5341.5514240866723</v>
      </c>
      <c r="AC41">
        <v>3.57530885829396E-4</v>
      </c>
      <c r="AD41">
        <v>1.2207582596249959E-3</v>
      </c>
      <c r="AE41">
        <v>2.9946227957544621E-3</v>
      </c>
      <c r="AF41">
        <v>4.966436699855067E-4</v>
      </c>
      <c r="AG41">
        <v>2.3011411545235069E-6</v>
      </c>
      <c r="AH41">
        <v>2.8633242892033652E-2</v>
      </c>
      <c r="AI41">
        <v>1.2992333032237661E-3</v>
      </c>
      <c r="AJ41">
        <v>6.0424730043177853E-2</v>
      </c>
      <c r="AK41">
        <v>0</v>
      </c>
      <c r="AL41">
        <v>7.6811561539397231E-4</v>
      </c>
      <c r="AM41">
        <v>141.7472818860515</v>
      </c>
      <c r="AN41">
        <v>0</v>
      </c>
      <c r="AO41">
        <v>1.183466329546684E-3</v>
      </c>
      <c r="AP41">
        <f>AMS_2050!AP41</f>
        <v>0</v>
      </c>
      <c r="AQ41">
        <f>AMS_2050!AQ41</f>
        <v>0</v>
      </c>
      <c r="AR41">
        <f>AMS_2050!AR41</f>
        <v>0</v>
      </c>
      <c r="AS41">
        <f>AMS_2050!AS41</f>
        <v>0</v>
      </c>
      <c r="AT41">
        <f>AMS_2050!AT41</f>
        <v>11307.526438636911</v>
      </c>
      <c r="AU41">
        <f>AMS_2050!AU41</f>
        <v>0</v>
      </c>
      <c r="AW41">
        <f t="shared" si="1"/>
        <v>1.576942998221733E-5</v>
      </c>
    </row>
    <row r="42" spans="1:49" x14ac:dyDescent="0.25">
      <c r="A42" s="146" t="s">
        <v>79</v>
      </c>
      <c r="B42" s="1" t="s">
        <v>3</v>
      </c>
      <c r="C42" s="1" t="s">
        <v>3</v>
      </c>
      <c r="D42" s="1" t="s">
        <v>40</v>
      </c>
      <c r="E42">
        <v>2109.0934948000809</v>
      </c>
      <c r="F42">
        <v>3307.5966678444729</v>
      </c>
      <c r="G42">
        <v>7.8290634070186802E-5</v>
      </c>
      <c r="H42">
        <v>2.912077719955541E-6</v>
      </c>
      <c r="I42">
        <v>2.2078119913591388E-6</v>
      </c>
      <c r="J42">
        <v>1.1430856137569829</v>
      </c>
      <c r="K42">
        <v>5.5388782144607466E-4</v>
      </c>
      <c r="L42">
        <v>0.80575793188616363</v>
      </c>
      <c r="M42">
        <v>3.295731688992634</v>
      </c>
      <c r="N42">
        <v>6.1195805035635894E-6</v>
      </c>
      <c r="O42">
        <v>5.0508338658657586E-6</v>
      </c>
      <c r="P42">
        <v>47.494805780941867</v>
      </c>
      <c r="Q42">
        <v>1.6762723907216628E-2</v>
      </c>
      <c r="R42">
        <v>2.283227267992747E-3</v>
      </c>
      <c r="S42">
        <v>0</v>
      </c>
      <c r="T42">
        <v>2.6349922732282111E-2</v>
      </c>
      <c r="U42">
        <v>7.9423293646898059E-5</v>
      </c>
      <c r="V42">
        <v>3.5325926878188008E-4</v>
      </c>
      <c r="W42">
        <v>67.020275704011652</v>
      </c>
      <c r="X42">
        <v>8.9904576210548459</v>
      </c>
      <c r="Y42">
        <v>0</v>
      </c>
      <c r="Z42">
        <v>9.0650494015980171E-4</v>
      </c>
      <c r="AA42">
        <v>1.2646502465028591E-2</v>
      </c>
      <c r="AB42">
        <v>7.4953911869552782E-4</v>
      </c>
      <c r="AC42">
        <v>0</v>
      </c>
      <c r="AD42">
        <v>2.4006435897479911E-6</v>
      </c>
      <c r="AE42">
        <v>1.2172220850602569E-5</v>
      </c>
      <c r="AF42">
        <v>1.595602298255378E-6</v>
      </c>
      <c r="AG42">
        <v>0</v>
      </c>
      <c r="AH42">
        <v>1.2117193078785939E-4</v>
      </c>
      <c r="AI42">
        <v>7.237247372399237E-5</v>
      </c>
      <c r="AJ42">
        <v>4.5605230542400057E-4</v>
      </c>
      <c r="AK42">
        <v>0</v>
      </c>
      <c r="AL42">
        <v>2.0055103653189832E-6</v>
      </c>
      <c r="AM42">
        <v>0.123673649622294</v>
      </c>
      <c r="AN42">
        <v>0</v>
      </c>
      <c r="AO42">
        <v>6.6699629797394377E-5</v>
      </c>
      <c r="AP42">
        <f>AMS_2050!AP42</f>
        <v>14197.864928087731</v>
      </c>
      <c r="AQ42">
        <f>AMS_2050!AQ42</f>
        <v>0</v>
      </c>
      <c r="AR42">
        <f>AMS_2050!AR42</f>
        <v>169.91083806416623</v>
      </c>
      <c r="AS42">
        <f>AMS_2050!AS42</f>
        <v>0</v>
      </c>
      <c r="AT42">
        <f>AMS_2050!AT42</f>
        <v>0</v>
      </c>
      <c r="AU42">
        <f>AMS_2050!AU42</f>
        <v>19913.401230828789</v>
      </c>
      <c r="AW42">
        <f t="shared" si="1"/>
        <v>2.1546456891200363E-5</v>
      </c>
    </row>
    <row r="43" spans="1:49" x14ac:dyDescent="0.25">
      <c r="A43" s="146"/>
      <c r="B43" s="1" t="s">
        <v>4</v>
      </c>
      <c r="C43" s="1" t="s">
        <v>4</v>
      </c>
      <c r="D43" s="1" t="s">
        <v>41</v>
      </c>
      <c r="E43">
        <v>885.44669599936435</v>
      </c>
      <c r="F43">
        <v>8037.2665194117517</v>
      </c>
      <c r="G43">
        <v>60.200905204674221</v>
      </c>
      <c r="H43">
        <v>0.67198689883631313</v>
      </c>
      <c r="I43">
        <v>24.256498235258629</v>
      </c>
      <c r="J43">
        <v>79.448463824259505</v>
      </c>
      <c r="K43">
        <v>1.078121079643372E-2</v>
      </c>
      <c r="L43">
        <v>385.51554087001631</v>
      </c>
      <c r="M43">
        <v>515.25765669594273</v>
      </c>
      <c r="N43">
        <v>42.745108252737133</v>
      </c>
      <c r="O43">
        <v>0.49569056853098648</v>
      </c>
      <c r="P43">
        <v>322.18781981102961</v>
      </c>
      <c r="Q43">
        <v>238.94674526950041</v>
      </c>
      <c r="R43">
        <v>6.0363201312424009</v>
      </c>
      <c r="S43">
        <v>0</v>
      </c>
      <c r="T43">
        <v>18.587846248648049</v>
      </c>
      <c r="U43">
        <v>13.47836087598254</v>
      </c>
      <c r="V43">
        <v>80.312777085552469</v>
      </c>
      <c r="W43">
        <v>6531.3825872683956</v>
      </c>
      <c r="X43">
        <v>1551.0373230374339</v>
      </c>
      <c r="Y43">
        <v>8.1692867369741115E-3</v>
      </c>
      <c r="Z43">
        <v>20.050620200194111</v>
      </c>
      <c r="AA43">
        <v>6.0670920933011594</v>
      </c>
      <c r="AB43">
        <v>3.4643398269355781</v>
      </c>
      <c r="AC43">
        <v>0.28391982318354791</v>
      </c>
      <c r="AD43">
        <v>3.4806585468628111</v>
      </c>
      <c r="AE43">
        <v>3.267353250590133</v>
      </c>
      <c r="AF43">
        <v>3.7556075088534521E-4</v>
      </c>
      <c r="AG43">
        <v>0</v>
      </c>
      <c r="AH43">
        <v>4.48205837945964E-2</v>
      </c>
      <c r="AI43">
        <v>0.52740452505276314</v>
      </c>
      <c r="AJ43">
        <v>15.576648332845551</v>
      </c>
      <c r="AK43">
        <v>0</v>
      </c>
      <c r="AL43">
        <v>0.1004094409935381</v>
      </c>
      <c r="AM43">
        <v>6.1393767275073579</v>
      </c>
      <c r="AN43">
        <v>0</v>
      </c>
      <c r="AO43">
        <v>12.68385643049322</v>
      </c>
      <c r="AP43">
        <f>AMS_2050!AP43</f>
        <v>28063.145698028919</v>
      </c>
      <c r="AQ43">
        <f>AMS_2050!AQ43</f>
        <v>0</v>
      </c>
      <c r="AR43">
        <f>AMS_2050!AR43</f>
        <v>0</v>
      </c>
      <c r="AS43">
        <f>AMS_2050!AS43</f>
        <v>0</v>
      </c>
      <c r="AT43">
        <f>AMS_2050!AT43</f>
        <v>0</v>
      </c>
      <c r="AU43">
        <f>AMS_2050!AU43</f>
        <v>46928.126369558122</v>
      </c>
      <c r="AW43">
        <f t="shared" si="1"/>
        <v>1.0302126393421221E-2</v>
      </c>
    </row>
    <row r="44" spans="1:49" x14ac:dyDescent="0.25">
      <c r="A44" s="146"/>
      <c r="B44" s="1" t="s">
        <v>5</v>
      </c>
      <c r="C44" s="1" t="s">
        <v>5</v>
      </c>
      <c r="D44" s="1" t="s">
        <v>42</v>
      </c>
      <c r="E44">
        <v>92.616910723237496</v>
      </c>
      <c r="F44">
        <v>64.269901009574198</v>
      </c>
      <c r="G44">
        <v>718.86396056631088</v>
      </c>
      <c r="H44">
        <v>1.0921404992018851</v>
      </c>
      <c r="I44">
        <v>5.4918100158438596</v>
      </c>
      <c r="J44">
        <v>8.1152874680864997</v>
      </c>
      <c r="K44">
        <v>5.5571470992869659E-3</v>
      </c>
      <c r="L44">
        <v>10.47662827676514</v>
      </c>
      <c r="M44">
        <v>9.291900917666382</v>
      </c>
      <c r="N44">
        <v>0.93689495099558895</v>
      </c>
      <c r="O44">
        <v>0.28814465493281488</v>
      </c>
      <c r="P44">
        <v>861.57105221869415</v>
      </c>
      <c r="Q44">
        <v>88.327122958696279</v>
      </c>
      <c r="R44">
        <v>8.2177311686151042E-2</v>
      </c>
      <c r="S44">
        <v>0</v>
      </c>
      <c r="T44">
        <v>20.476811762495039</v>
      </c>
      <c r="U44">
        <v>7.8543232142527399</v>
      </c>
      <c r="V44">
        <v>25.871985697620222</v>
      </c>
      <c r="W44">
        <v>1260.130426533957</v>
      </c>
      <c r="X44">
        <v>475.7766972497663</v>
      </c>
      <c r="Y44">
        <v>1.136835303119283E-4</v>
      </c>
      <c r="Z44">
        <v>0.73511843293769974</v>
      </c>
      <c r="AA44">
        <v>0.1637112398186068</v>
      </c>
      <c r="AB44">
        <v>0.5127443381857798</v>
      </c>
      <c r="AC44">
        <v>2.3584255197485099E-4</v>
      </c>
      <c r="AD44">
        <v>1.2325455176970259E-3</v>
      </c>
      <c r="AE44">
        <v>5.1224068407794299E-3</v>
      </c>
      <c r="AF44">
        <v>2.627461334062374E-4</v>
      </c>
      <c r="AG44">
        <v>2.9770808067874491E-6</v>
      </c>
      <c r="AH44">
        <v>1.3877089563046769E-2</v>
      </c>
      <c r="AI44">
        <v>4.626588570052509E-4</v>
      </c>
      <c r="AJ44">
        <v>4.7965320972751337</v>
      </c>
      <c r="AK44">
        <v>0</v>
      </c>
      <c r="AL44">
        <v>3.0931029180917981E-2</v>
      </c>
      <c r="AM44">
        <v>8.5521502961562241</v>
      </c>
      <c r="AN44">
        <v>0</v>
      </c>
      <c r="AO44">
        <v>4.8682551645312117E-3</v>
      </c>
      <c r="AP44">
        <f>AMS_2050!AP44</f>
        <v>36177.032919549827</v>
      </c>
      <c r="AQ44">
        <f>AMS_2050!AQ44</f>
        <v>0</v>
      </c>
      <c r="AR44">
        <f>AMS_2050!AR44</f>
        <v>21708.811716416934</v>
      </c>
      <c r="AS44">
        <f>AMS_2050!AS44</f>
        <v>0</v>
      </c>
      <c r="AT44">
        <f>AMS_2050!AT44</f>
        <v>0</v>
      </c>
      <c r="AU44">
        <f>AMS_2050!AU44</f>
        <v>61552.201734782437</v>
      </c>
      <c r="AW44">
        <f t="shared" si="1"/>
        <v>2.8010746071261165E-4</v>
      </c>
    </row>
    <row r="45" spans="1:49" x14ac:dyDescent="0.25">
      <c r="A45" s="146"/>
      <c r="B45" s="1" t="s">
        <v>6</v>
      </c>
      <c r="C45" s="1" t="s">
        <v>6</v>
      </c>
      <c r="D45" s="1" t="s">
        <v>43</v>
      </c>
      <c r="E45">
        <v>134.14643957716149</v>
      </c>
      <c r="F45">
        <v>64.83924020762916</v>
      </c>
      <c r="G45">
        <v>138.66515059897139</v>
      </c>
      <c r="H45">
        <v>18.605030982408248</v>
      </c>
      <c r="I45">
        <v>4.8081747364104901</v>
      </c>
      <c r="J45">
        <v>25.11291713555125</v>
      </c>
      <c r="K45">
        <v>6.5369835691466587E-4</v>
      </c>
      <c r="L45">
        <v>44.582913819420739</v>
      </c>
      <c r="M45">
        <v>149.06718387680419</v>
      </c>
      <c r="N45">
        <v>1.19541006469702</v>
      </c>
      <c r="O45">
        <v>8.1674588830856792E-2</v>
      </c>
      <c r="P45">
        <v>899.55575714780002</v>
      </c>
      <c r="Q45">
        <v>111.3780587550059</v>
      </c>
      <c r="R45">
        <v>0.1112629981588712</v>
      </c>
      <c r="S45">
        <v>0</v>
      </c>
      <c r="T45">
        <v>10.5625253410158</v>
      </c>
      <c r="U45">
        <v>0.91025168437461679</v>
      </c>
      <c r="V45">
        <v>2.0626579295291338</v>
      </c>
      <c r="W45">
        <v>435.16784954455471</v>
      </c>
      <c r="X45">
        <v>168.66476668725969</v>
      </c>
      <c r="Y45">
        <v>1.3492982885962769E-3</v>
      </c>
      <c r="Z45">
        <v>7.7196988949353589</v>
      </c>
      <c r="AA45">
        <v>2.8568099473073891</v>
      </c>
      <c r="AB45">
        <v>0.4397113194963217</v>
      </c>
      <c r="AC45">
        <v>6.6381574577040244E-3</v>
      </c>
      <c r="AD45">
        <v>8.4152848331471741E-2</v>
      </c>
      <c r="AE45">
        <v>7.9334660642090937E-2</v>
      </c>
      <c r="AF45">
        <v>1.2589863474289379E-4</v>
      </c>
      <c r="AG45">
        <v>0</v>
      </c>
      <c r="AH45">
        <v>5.2503277579024161E-3</v>
      </c>
      <c r="AI45">
        <v>1.2098389236602751E-2</v>
      </c>
      <c r="AJ45">
        <v>0.1088468735972723</v>
      </c>
      <c r="AK45">
        <v>0</v>
      </c>
      <c r="AL45">
        <v>7.0865179529434983E-4</v>
      </c>
      <c r="AM45">
        <v>1.917639492732151</v>
      </c>
      <c r="AN45">
        <v>0</v>
      </c>
      <c r="AO45">
        <v>0.25790405577746561</v>
      </c>
      <c r="AP45">
        <f>AMS_2050!AP45</f>
        <v>0</v>
      </c>
      <c r="AQ45">
        <f>AMS_2050!AQ45</f>
        <v>0</v>
      </c>
      <c r="AR45">
        <f>AMS_2050!AR45</f>
        <v>4.8881549211814016E-4</v>
      </c>
      <c r="AS45">
        <f>AMS_2050!AS45</f>
        <v>0</v>
      </c>
      <c r="AT45">
        <f>AMS_2050!AT45</f>
        <v>0</v>
      </c>
      <c r="AU45">
        <f>AMS_2050!AU45</f>
        <v>2223.0086770054231</v>
      </c>
      <c r="AW45">
        <f t="shared" si="1"/>
        <v>1.1913727321100946E-3</v>
      </c>
    </row>
    <row r="46" spans="1:49" x14ac:dyDescent="0.25">
      <c r="A46" s="146"/>
      <c r="B46" s="1" t="s">
        <v>7</v>
      </c>
      <c r="C46" s="1" t="s">
        <v>7</v>
      </c>
      <c r="D46" s="1" t="s">
        <v>44</v>
      </c>
      <c r="E46">
        <v>31.772528651716591</v>
      </c>
      <c r="F46">
        <v>35.903545364415343</v>
      </c>
      <c r="G46">
        <v>124.00384010038979</v>
      </c>
      <c r="H46">
        <v>14.052816001874961</v>
      </c>
      <c r="I46">
        <v>284.81149654057339</v>
      </c>
      <c r="J46">
        <v>10.717806486399139</v>
      </c>
      <c r="K46">
        <v>2.8304583169027061E-2</v>
      </c>
      <c r="L46">
        <v>11.515896175278989</v>
      </c>
      <c r="M46">
        <v>37.004311773697239</v>
      </c>
      <c r="N46">
        <v>14.463558688659541</v>
      </c>
      <c r="O46">
        <v>90.391793114752261</v>
      </c>
      <c r="P46">
        <v>225.73160401632569</v>
      </c>
      <c r="Q46">
        <v>1620.1895568035529</v>
      </c>
      <c r="R46">
        <v>3.6990630418125021E-3</v>
      </c>
      <c r="S46">
        <v>0</v>
      </c>
      <c r="T46">
        <v>16.64763798287224</v>
      </c>
      <c r="U46">
        <v>3.99525988289072</v>
      </c>
      <c r="V46">
        <v>6.7085411781878084E-3</v>
      </c>
      <c r="W46">
        <v>138.34926749390269</v>
      </c>
      <c r="X46">
        <v>166.7986525718207</v>
      </c>
      <c r="Y46">
        <v>4.9350028798467874E-3</v>
      </c>
      <c r="Z46">
        <v>2.2956525811220998</v>
      </c>
      <c r="AA46">
        <v>0.18113069005945259</v>
      </c>
      <c r="AB46">
        <v>13.59979633719089</v>
      </c>
      <c r="AC46">
        <v>3.5835509546405342E-3</v>
      </c>
      <c r="AD46">
        <v>2.921261145304695E-2</v>
      </c>
      <c r="AE46">
        <v>0.24132415008330529</v>
      </c>
      <c r="AF46">
        <v>5.1408916262404833E-2</v>
      </c>
      <c r="AG46">
        <v>1.4104453955390259E-4</v>
      </c>
      <c r="AH46">
        <v>2.7675120760250378</v>
      </c>
      <c r="AI46">
        <v>8.5717837201229781E-3</v>
      </c>
      <c r="AJ46">
        <v>39.294417469480067</v>
      </c>
      <c r="AK46">
        <v>0</v>
      </c>
      <c r="AL46">
        <v>0.25276360076531029</v>
      </c>
      <c r="AM46">
        <v>24.993659064302118</v>
      </c>
      <c r="AN46">
        <v>0</v>
      </c>
      <c r="AO46">
        <v>0.1894987992846042</v>
      </c>
      <c r="AP46">
        <f>AMS_2050!AP46</f>
        <v>2174.4480749152981</v>
      </c>
      <c r="AQ46">
        <f>AMS_2050!AQ46</f>
        <v>0</v>
      </c>
      <c r="AR46">
        <f>AMS_2050!AR46</f>
        <v>9.1488344563999E-2</v>
      </c>
      <c r="AS46">
        <f>AMS_2050!AS46</f>
        <v>0</v>
      </c>
      <c r="AT46">
        <f>AMS_2050!AT46</f>
        <v>0</v>
      </c>
      <c r="AU46">
        <f>AMS_2050!AU46</f>
        <v>5084.841454774496</v>
      </c>
      <c r="AW46">
        <f t="shared" si="1"/>
        <v>3.0848688795788866E-4</v>
      </c>
    </row>
    <row r="47" spans="1:49" x14ac:dyDescent="0.25">
      <c r="A47" s="146"/>
      <c r="B47" s="1" t="s">
        <v>8</v>
      </c>
      <c r="C47" s="1" t="s">
        <v>8</v>
      </c>
      <c r="D47" s="1" t="s">
        <v>45</v>
      </c>
      <c r="E47">
        <v>84.826108205152536</v>
      </c>
      <c r="F47">
        <v>540.34039565354431</v>
      </c>
      <c r="G47">
        <v>125.9077364609112</v>
      </c>
      <c r="H47">
        <v>28.8426808915859</v>
      </c>
      <c r="I47">
        <v>62.750449549406461</v>
      </c>
      <c r="J47">
        <v>2308.0881716349359</v>
      </c>
      <c r="K47">
        <v>0.47774724944455682</v>
      </c>
      <c r="L47">
        <v>98.654521755798683</v>
      </c>
      <c r="M47">
        <v>298.8104227331911</v>
      </c>
      <c r="N47">
        <v>6.5944492772207806</v>
      </c>
      <c r="O47">
        <v>7.6291017627169184</v>
      </c>
      <c r="P47">
        <v>605.82590831237519</v>
      </c>
      <c r="Q47">
        <v>252.00432615242471</v>
      </c>
      <c r="R47">
        <v>1.6401579354357929</v>
      </c>
      <c r="S47">
        <v>0</v>
      </c>
      <c r="T47">
        <v>17.127341394772021</v>
      </c>
      <c r="U47">
        <v>10.81765162423007</v>
      </c>
      <c r="V47">
        <v>5.1041295146506513</v>
      </c>
      <c r="W47">
        <v>3357.4054221317979</v>
      </c>
      <c r="X47">
        <v>685.51059472012776</v>
      </c>
      <c r="Y47">
        <v>4.5211347979351524E-3</v>
      </c>
      <c r="Z47">
        <v>24.868060470787441</v>
      </c>
      <c r="AA47">
        <v>1.4897338865645431</v>
      </c>
      <c r="AB47">
        <v>10.452078591837051</v>
      </c>
      <c r="AC47">
        <v>2.9481690007977191E-3</v>
      </c>
      <c r="AD47">
        <v>2.211379204990099E-2</v>
      </c>
      <c r="AE47">
        <v>0.107489599707202</v>
      </c>
      <c r="AF47">
        <v>1.7995258183443191E-2</v>
      </c>
      <c r="AG47">
        <v>2.6732319385013399E-5</v>
      </c>
      <c r="AH47">
        <v>0.62313521210737211</v>
      </c>
      <c r="AI47">
        <v>6.5936707998570246E-3</v>
      </c>
      <c r="AJ47">
        <v>8.2512488850689838</v>
      </c>
      <c r="AK47">
        <v>0</v>
      </c>
      <c r="AL47">
        <v>5.3203191009847377E-2</v>
      </c>
      <c r="AM47">
        <v>12.780894942137479</v>
      </c>
      <c r="AN47">
        <v>0</v>
      </c>
      <c r="AO47">
        <v>0.93017882631841198</v>
      </c>
      <c r="AP47">
        <f>AMS_2050!AP47</f>
        <v>3502.617911880634</v>
      </c>
      <c r="AQ47">
        <f>AMS_2050!AQ47</f>
        <v>0</v>
      </c>
      <c r="AR47">
        <f>AMS_2050!AR47</f>
        <v>0</v>
      </c>
      <c r="AS47">
        <f>AMS_2050!AS47</f>
        <v>0</v>
      </c>
      <c r="AT47">
        <f>AMS_2050!AT47</f>
        <v>0</v>
      </c>
      <c r="AU47">
        <f>AMS_2050!AU47</f>
        <v>12060.585451203049</v>
      </c>
      <c r="AW47">
        <f t="shared" si="1"/>
        <v>2.6490361525680029E-3</v>
      </c>
    </row>
    <row r="48" spans="1:49" x14ac:dyDescent="0.25">
      <c r="A48" s="146"/>
      <c r="B48" s="63" t="s">
        <v>9</v>
      </c>
      <c r="C48" s="63" t="s">
        <v>9</v>
      </c>
      <c r="D48" s="63" t="s">
        <v>46</v>
      </c>
      <c r="E48">
        <v>238.7759647032199</v>
      </c>
      <c r="F48">
        <v>48.055739555955313</v>
      </c>
      <c r="G48">
        <v>0</v>
      </c>
      <c r="H48">
        <v>8.1144942091463529E-2</v>
      </c>
      <c r="I48">
        <v>0.29282409930535708</v>
      </c>
      <c r="J48">
        <v>0.24261040471023629</v>
      </c>
      <c r="K48">
        <v>0</v>
      </c>
      <c r="L48">
        <v>3.2703251769574302</v>
      </c>
      <c r="M48">
        <v>42.313211882657903</v>
      </c>
      <c r="N48">
        <v>0</v>
      </c>
      <c r="O48">
        <v>0.73679742724172592</v>
      </c>
      <c r="P48">
        <v>1.4571208570721661</v>
      </c>
      <c r="Q48">
        <v>8.5761667984251471</v>
      </c>
      <c r="R48">
        <v>2.68089154132967E-5</v>
      </c>
      <c r="S48">
        <v>0</v>
      </c>
      <c r="T48">
        <v>0.12718472071836109</v>
      </c>
      <c r="U48">
        <v>0</v>
      </c>
      <c r="V48">
        <v>0</v>
      </c>
      <c r="W48">
        <v>14.071507779498679</v>
      </c>
      <c r="X48">
        <v>2.7481201554885741</v>
      </c>
      <c r="Y48">
        <v>4.4688118379883658E-3</v>
      </c>
      <c r="Z48">
        <v>5.3883765014267469E-2</v>
      </c>
      <c r="AA48">
        <v>5.15168731455573E-2</v>
      </c>
      <c r="AB48">
        <v>11.129476852891241</v>
      </c>
      <c r="AC48">
        <v>1.450440634457519E-2</v>
      </c>
      <c r="AD48">
        <v>9.1185241107533427E-2</v>
      </c>
      <c r="AE48">
        <v>0.72846553836109906</v>
      </c>
      <c r="AF48">
        <v>0.1347961702858084</v>
      </c>
      <c r="AG48">
        <v>0</v>
      </c>
      <c r="AH48">
        <v>2.5697287823212038</v>
      </c>
      <c r="AI48">
        <v>3.5740940596914968E-2</v>
      </c>
      <c r="AJ48">
        <v>5.7273154215654692E-6</v>
      </c>
      <c r="AK48">
        <v>0</v>
      </c>
      <c r="AL48">
        <v>0</v>
      </c>
      <c r="AM48">
        <v>3.5539569442707968E-2</v>
      </c>
      <c r="AN48">
        <v>0</v>
      </c>
      <c r="AO48">
        <v>0.3305736464545076</v>
      </c>
      <c r="AP48">
        <f>AMS_2050!AP48</f>
        <v>4.2795717306190157</v>
      </c>
      <c r="AQ48">
        <f>AMS_2050!AQ48</f>
        <v>11.72791020583602</v>
      </c>
      <c r="AR48">
        <f>AMS_2050!AR48</f>
        <v>0</v>
      </c>
      <c r="AS48">
        <f>AMS_2050!AS48</f>
        <v>0</v>
      </c>
      <c r="AT48">
        <f>AMS_2050!AT48</f>
        <v>0</v>
      </c>
      <c r="AU48">
        <f>AMS_2050!AU48</f>
        <v>391.93611357383162</v>
      </c>
      <c r="AW48" s="64">
        <f>K128</f>
        <v>2.0767834772399827E-2</v>
      </c>
    </row>
    <row r="49" spans="1:49" x14ac:dyDescent="0.25">
      <c r="A49" s="146"/>
      <c r="B49" s="63" t="s">
        <v>10</v>
      </c>
      <c r="C49" s="63" t="s">
        <v>10</v>
      </c>
      <c r="D49" s="63" t="s">
        <v>47</v>
      </c>
      <c r="E49">
        <v>1047.056400175207</v>
      </c>
      <c r="F49">
        <v>603.54643664047137</v>
      </c>
      <c r="G49">
        <v>257.93874897479731</v>
      </c>
      <c r="H49">
        <v>97.063141407595282</v>
      </c>
      <c r="I49">
        <v>57.741398217821519</v>
      </c>
      <c r="J49">
        <v>366.1738379330485</v>
      </c>
      <c r="K49">
        <v>5.5960598231200853</v>
      </c>
      <c r="L49">
        <v>963.86234031207152</v>
      </c>
      <c r="M49">
        <v>4549.7720833246995</v>
      </c>
      <c r="N49">
        <v>37.541708673731137</v>
      </c>
      <c r="O49">
        <v>153.1354422982549</v>
      </c>
      <c r="P49">
        <v>1546.020539404504</v>
      </c>
      <c r="Q49">
        <v>907.42149680117689</v>
      </c>
      <c r="R49">
        <v>6.6994957376430531</v>
      </c>
      <c r="S49">
        <v>0</v>
      </c>
      <c r="T49">
        <v>3.7016865569997068</v>
      </c>
      <c r="U49">
        <v>4.0191517858329426</v>
      </c>
      <c r="V49">
        <v>2.275549665295387</v>
      </c>
      <c r="W49">
        <v>1178.9854726151259</v>
      </c>
      <c r="X49">
        <v>2031.6983775055139</v>
      </c>
      <c r="Y49">
        <v>2.0770300872475329</v>
      </c>
      <c r="Z49">
        <v>44.863043137032548</v>
      </c>
      <c r="AA49">
        <v>15.183435242856341</v>
      </c>
      <c r="AB49">
        <v>251.47446876273159</v>
      </c>
      <c r="AC49">
        <v>3.1718226481076068</v>
      </c>
      <c r="AD49">
        <v>4.6243612113259998</v>
      </c>
      <c r="AE49">
        <v>2.0092789899381539E-4</v>
      </c>
      <c r="AF49">
        <v>1.6516062511624681</v>
      </c>
      <c r="AG49">
        <v>4.2668193734523747E-3</v>
      </c>
      <c r="AH49">
        <v>47.126493687010978</v>
      </c>
      <c r="AI49">
        <v>3.8145066816875599</v>
      </c>
      <c r="AJ49">
        <v>2678.126027255079</v>
      </c>
      <c r="AK49">
        <v>0</v>
      </c>
      <c r="AL49">
        <v>17.22655363531161</v>
      </c>
      <c r="AM49">
        <v>47.834212163764519</v>
      </c>
      <c r="AN49">
        <v>0</v>
      </c>
      <c r="AO49">
        <v>38.329514869077123</v>
      </c>
      <c r="AP49">
        <f>AMS_2050!AP49</f>
        <v>3509.6790556480032</v>
      </c>
      <c r="AQ49">
        <f>AMS_2050!AQ49</f>
        <v>1288.5706389954919</v>
      </c>
      <c r="AR49">
        <f>AMS_2050!AR49</f>
        <v>0</v>
      </c>
      <c r="AS49">
        <f>AMS_2050!AS49</f>
        <v>0</v>
      </c>
      <c r="AT49">
        <f>AMS_2050!AT49</f>
        <v>0</v>
      </c>
      <c r="AU49">
        <f>AMS_2050!AU49</f>
        <v>21774.006605876071</v>
      </c>
      <c r="AW49" s="64">
        <f>AW48</f>
        <v>2.0767834772399827E-2</v>
      </c>
    </row>
    <row r="50" spans="1:49" x14ac:dyDescent="0.25">
      <c r="A50" s="146"/>
      <c r="B50" s="1" t="s">
        <v>11</v>
      </c>
      <c r="C50" s="1" t="s">
        <v>11</v>
      </c>
      <c r="D50" s="1" t="s">
        <v>48</v>
      </c>
      <c r="E50">
        <v>104.1428563607478</v>
      </c>
      <c r="F50">
        <v>591.87548711452587</v>
      </c>
      <c r="G50">
        <v>5548.4406748303891</v>
      </c>
      <c r="H50">
        <v>36.280280865173957</v>
      </c>
      <c r="I50">
        <v>31.797200932028691</v>
      </c>
      <c r="J50">
        <v>362.20847568389161</v>
      </c>
      <c r="K50">
        <v>0.26168725582832469</v>
      </c>
      <c r="L50">
        <v>400.98625523381048</v>
      </c>
      <c r="M50">
        <v>2052.183858770803</v>
      </c>
      <c r="N50">
        <v>53.142187198180856</v>
      </c>
      <c r="O50">
        <v>16.505673843066649</v>
      </c>
      <c r="P50">
        <v>2586.1925489139198</v>
      </c>
      <c r="Q50">
        <v>2749.200190780557</v>
      </c>
      <c r="R50">
        <v>12.0553646076159</v>
      </c>
      <c r="S50">
        <v>0</v>
      </c>
      <c r="T50">
        <v>227.3846707016431</v>
      </c>
      <c r="U50">
        <v>14.01082023137961</v>
      </c>
      <c r="V50">
        <v>52.615864577108148</v>
      </c>
      <c r="W50">
        <v>984.44891627528455</v>
      </c>
      <c r="X50">
        <v>131.45420524683539</v>
      </c>
      <c r="Y50">
        <v>2.1042296778106609E-2</v>
      </c>
      <c r="Z50">
        <v>67.822105037572101</v>
      </c>
      <c r="AA50">
        <v>11.189762799337389</v>
      </c>
      <c r="AB50">
        <v>28.110102692473991</v>
      </c>
      <c r="AC50">
        <v>0.76434419598899017</v>
      </c>
      <c r="AD50">
        <v>8.2346397419918524</v>
      </c>
      <c r="AE50">
        <v>7.5722098620206051</v>
      </c>
      <c r="AF50">
        <v>5.0929097801423306E-3</v>
      </c>
      <c r="AG50">
        <v>0</v>
      </c>
      <c r="AH50">
        <v>0.2603494579924136</v>
      </c>
      <c r="AI50">
        <v>1.404010699965359</v>
      </c>
      <c r="AJ50">
        <v>438.11035597352492</v>
      </c>
      <c r="AK50">
        <v>0</v>
      </c>
      <c r="AL50">
        <v>2.8180608302509791</v>
      </c>
      <c r="AM50">
        <v>20.39314063570415</v>
      </c>
      <c r="AN50">
        <v>0</v>
      </c>
      <c r="AO50">
        <v>30.919393526180151</v>
      </c>
      <c r="AP50">
        <f>AMS_2050!AP50</f>
        <v>2995.3234041112619</v>
      </c>
      <c r="AQ50">
        <f>AMS_2050!AQ50</f>
        <v>3329.66174980086</v>
      </c>
      <c r="AR50">
        <f>AMS_2050!AR50</f>
        <v>0</v>
      </c>
      <c r="AS50">
        <f>AMS_2050!AS50</f>
        <v>0</v>
      </c>
      <c r="AT50">
        <f>AMS_2050!AT50</f>
        <v>0</v>
      </c>
      <c r="AU50">
        <f>AMS_2050!AU50</f>
        <v>22897.796983994471</v>
      </c>
      <c r="AW50">
        <f>(K50+L50)/$AQ$119</f>
        <v>1.0722243286314376E-2</v>
      </c>
    </row>
    <row r="51" spans="1:49" x14ac:dyDescent="0.25">
      <c r="A51" s="146"/>
      <c r="B51" s="1" t="s">
        <v>12</v>
      </c>
      <c r="C51" s="1">
        <v>10</v>
      </c>
      <c r="D51" s="1" t="s">
        <v>49</v>
      </c>
      <c r="E51">
        <v>33.571691641564783</v>
      </c>
      <c r="F51">
        <v>4.1158277502549261</v>
      </c>
      <c r="G51">
        <v>535.70707996562282</v>
      </c>
      <c r="H51">
        <v>0</v>
      </c>
      <c r="I51">
        <v>151.45360069199481</v>
      </c>
      <c r="J51">
        <v>10.167055819827549</v>
      </c>
      <c r="K51">
        <v>3.2749628058964361E-5</v>
      </c>
      <c r="L51">
        <v>14.02435809503276</v>
      </c>
      <c r="M51">
        <v>118.45134003475</v>
      </c>
      <c r="N51">
        <v>900.30106999493944</v>
      </c>
      <c r="O51">
        <v>0.43763183993749433</v>
      </c>
      <c r="P51">
        <v>5068.7837727503957</v>
      </c>
      <c r="Q51">
        <v>1461.550900789274</v>
      </c>
      <c r="R51">
        <v>0.81925992829083372</v>
      </c>
      <c r="S51">
        <v>0</v>
      </c>
      <c r="T51">
        <v>4.743838308390683E-3</v>
      </c>
      <c r="U51">
        <v>0.11085449691144569</v>
      </c>
      <c r="V51">
        <v>4.3395862287332852E-2</v>
      </c>
      <c r="W51">
        <v>366.54543139158352</v>
      </c>
      <c r="X51">
        <v>6.9593131607872796E-2</v>
      </c>
      <c r="Y51">
        <v>1.6971987813006649E-2</v>
      </c>
      <c r="Z51">
        <v>2.1661999956077298</v>
      </c>
      <c r="AA51">
        <v>0.22092554438501899</v>
      </c>
      <c r="AB51">
        <v>6.3535772201034657</v>
      </c>
      <c r="AC51">
        <v>2.007281186761618E-2</v>
      </c>
      <c r="AD51">
        <v>0.1621823562655241</v>
      </c>
      <c r="AE51">
        <v>0.14321889289327069</v>
      </c>
      <c r="AF51">
        <v>6.9613125800816784E-5</v>
      </c>
      <c r="AG51">
        <v>0</v>
      </c>
      <c r="AH51">
        <v>2.2700040749862619E-3</v>
      </c>
      <c r="AI51">
        <v>3.7816792090224947E-2</v>
      </c>
      <c r="AJ51">
        <v>10.171595873695519</v>
      </c>
      <c r="AK51">
        <v>0</v>
      </c>
      <c r="AL51">
        <v>6.5426831450600645E-2</v>
      </c>
      <c r="AM51">
        <v>3.0490781349293072E-2</v>
      </c>
      <c r="AN51">
        <v>0</v>
      </c>
      <c r="AO51">
        <v>0.62182598280623769</v>
      </c>
      <c r="AP51">
        <f>AMS_2050!AP51</f>
        <v>0</v>
      </c>
      <c r="AQ51">
        <f>AMS_2050!AQ51</f>
        <v>0</v>
      </c>
      <c r="AR51">
        <f>AMS_2050!AR51</f>
        <v>0</v>
      </c>
      <c r="AS51">
        <f>AMS_2050!AS51</f>
        <v>0</v>
      </c>
      <c r="AT51">
        <f>AMS_2050!AT51</f>
        <v>0</v>
      </c>
      <c r="AU51">
        <f>AMS_2050!AU51</f>
        <v>8686.1702854597388</v>
      </c>
      <c r="AW51">
        <f t="shared" ref="AW51:AW84" si="2">(K51+L51)/$AQ$119</f>
        <v>3.7476311939642218E-4</v>
      </c>
    </row>
    <row r="52" spans="1:49" x14ac:dyDescent="0.25">
      <c r="A52" s="146"/>
      <c r="B52" s="1" t="s">
        <v>13</v>
      </c>
      <c r="C52" s="1">
        <v>11</v>
      </c>
      <c r="D52" s="1" t="s">
        <v>50</v>
      </c>
      <c r="E52">
        <v>4.8770439449891838E-2</v>
      </c>
      <c r="F52">
        <v>23.037022233126471</v>
      </c>
      <c r="G52">
        <v>430.27850125040879</v>
      </c>
      <c r="H52">
        <v>20.684785578931031</v>
      </c>
      <c r="I52">
        <v>63.30311270308674</v>
      </c>
      <c r="J52">
        <v>46.128919470565897</v>
      </c>
      <c r="K52">
        <v>0</v>
      </c>
      <c r="L52">
        <v>261.3360404392854</v>
      </c>
      <c r="M52">
        <v>213.2375793634653</v>
      </c>
      <c r="N52">
        <v>175.55317354009509</v>
      </c>
      <c r="O52">
        <v>1898.895704882493</v>
      </c>
      <c r="P52">
        <v>5389.4617383322566</v>
      </c>
      <c r="Q52">
        <v>1262.288725276992</v>
      </c>
      <c r="R52">
        <v>1.7034512815720931E-5</v>
      </c>
      <c r="S52">
        <v>0</v>
      </c>
      <c r="T52">
        <v>1.3342793289085241E-4</v>
      </c>
      <c r="U52">
        <v>2.320115161058125</v>
      </c>
      <c r="V52">
        <v>3.6097618704941437E-2</v>
      </c>
      <c r="W52">
        <v>109.2132834288355</v>
      </c>
      <c r="X52">
        <v>7.6319766019966789E-2</v>
      </c>
      <c r="Y52">
        <v>6.4661885164245068E-3</v>
      </c>
      <c r="Z52">
        <v>22.719917043912869</v>
      </c>
      <c r="AA52">
        <v>4.1168289373106646</v>
      </c>
      <c r="AB52">
        <v>33.712246637376047</v>
      </c>
      <c r="AC52">
        <v>4.455096410982652E-3</v>
      </c>
      <c r="AD52">
        <v>3.3589952415295617E-2</v>
      </c>
      <c r="AE52">
        <v>8.4744599338315893E-2</v>
      </c>
      <c r="AF52">
        <v>3.1788220902640302E-2</v>
      </c>
      <c r="AG52">
        <v>3.4678932696778903E-5</v>
      </c>
      <c r="AH52">
        <v>0.72542439943754067</v>
      </c>
      <c r="AI52">
        <v>9.0732354752483466E-3</v>
      </c>
      <c r="AJ52">
        <v>1.4161349495589899E-2</v>
      </c>
      <c r="AK52">
        <v>0</v>
      </c>
      <c r="AL52">
        <v>8.9504014284075349E-5</v>
      </c>
      <c r="AM52">
        <v>1.745932931575947E-2</v>
      </c>
      <c r="AN52">
        <v>0</v>
      </c>
      <c r="AO52">
        <v>0.1325026801444591</v>
      </c>
      <c r="AP52">
        <f>AMS_2050!AP52</f>
        <v>15.61486079092743</v>
      </c>
      <c r="AQ52">
        <f>AMS_2050!AQ52</f>
        <v>0</v>
      </c>
      <c r="AR52">
        <f>AMS_2050!AR52</f>
        <v>0</v>
      </c>
      <c r="AS52">
        <f>AMS_2050!AS52</f>
        <v>0</v>
      </c>
      <c r="AT52">
        <f>AMS_2050!AT52</f>
        <v>0</v>
      </c>
      <c r="AU52">
        <f>AMS_2050!AU52</f>
        <v>9973.1236825911456</v>
      </c>
      <c r="AW52">
        <f t="shared" si="2"/>
        <v>6.9834840465118828E-3</v>
      </c>
    </row>
    <row r="53" spans="1:49" x14ac:dyDescent="0.25">
      <c r="A53" s="146"/>
      <c r="B53" s="1" t="s">
        <v>14</v>
      </c>
      <c r="C53" s="1">
        <v>12</v>
      </c>
      <c r="D53" s="1" t="s">
        <v>51</v>
      </c>
      <c r="E53">
        <v>2235.16109268735</v>
      </c>
      <c r="F53">
        <v>1650.2318150194581</v>
      </c>
      <c r="G53">
        <v>15575.85047530599</v>
      </c>
      <c r="H53">
        <v>203.83154784600319</v>
      </c>
      <c r="I53">
        <v>312.64412872500537</v>
      </c>
      <c r="J53">
        <v>1938.986940249282</v>
      </c>
      <c r="K53">
        <v>2.65390259291605</v>
      </c>
      <c r="L53">
        <v>1636.3794983895091</v>
      </c>
      <c r="M53">
        <v>1097.406734160536</v>
      </c>
      <c r="N53">
        <v>1065.7377783795121</v>
      </c>
      <c r="O53">
        <v>344.71683494332439</v>
      </c>
      <c r="P53">
        <v>46350.879113322488</v>
      </c>
      <c r="Q53">
        <v>16955.36243428048</v>
      </c>
      <c r="R53">
        <v>144.75081882313791</v>
      </c>
      <c r="S53">
        <v>0</v>
      </c>
      <c r="T53">
        <v>135.77835850271589</v>
      </c>
      <c r="U53">
        <v>49.111354756120463</v>
      </c>
      <c r="V53">
        <v>808.61714492871852</v>
      </c>
      <c r="W53">
        <v>11561.002237838489</v>
      </c>
      <c r="X53">
        <v>8701.3142886873538</v>
      </c>
      <c r="Y53">
        <v>0.11639576891505871</v>
      </c>
      <c r="Z53">
        <v>185.06351970441349</v>
      </c>
      <c r="AA53">
        <v>25.752419624258231</v>
      </c>
      <c r="AB53">
        <v>150.84902904197921</v>
      </c>
      <c r="AC53">
        <v>0.84630256345371835</v>
      </c>
      <c r="AD53">
        <v>6.9735185293232318</v>
      </c>
      <c r="AE53">
        <v>7.8592100804340896</v>
      </c>
      <c r="AF53">
        <v>0.1825080192249543</v>
      </c>
      <c r="AG53">
        <v>4.4902776601977811E-4</v>
      </c>
      <c r="AH53">
        <v>9.1240389368167634</v>
      </c>
      <c r="AI53">
        <v>1.6256897299352731</v>
      </c>
      <c r="AJ53">
        <v>440.65192488665349</v>
      </c>
      <c r="AK53">
        <v>0</v>
      </c>
      <c r="AL53">
        <v>2.8359042155385881</v>
      </c>
      <c r="AM53">
        <v>197.39359534035009</v>
      </c>
      <c r="AN53">
        <v>0</v>
      </c>
      <c r="AO53">
        <v>26.911042249808592</v>
      </c>
      <c r="AP53">
        <f>AMS_2050!AP53</f>
        <v>47356.054419478911</v>
      </c>
      <c r="AQ53">
        <f>AMS_2050!AQ53</f>
        <v>1826.638254977139</v>
      </c>
      <c r="AR53">
        <f>AMS_2050!AR53</f>
        <v>44049.746573772216</v>
      </c>
      <c r="AS53">
        <f>AMS_2050!AS53</f>
        <v>0</v>
      </c>
      <c r="AT53">
        <f>AMS_2050!AT53</f>
        <v>0</v>
      </c>
      <c r="AU53">
        <f>AMS_2050!AU53</f>
        <v>205059.04129538551</v>
      </c>
      <c r="AW53">
        <f t="shared" si="2"/>
        <v>4.3798641734300314E-2</v>
      </c>
    </row>
    <row r="54" spans="1:49" x14ac:dyDescent="0.25">
      <c r="A54" s="146"/>
      <c r="B54" s="1" t="s">
        <v>15</v>
      </c>
      <c r="C54" s="1">
        <v>13</v>
      </c>
      <c r="D54" s="1" t="s">
        <v>52</v>
      </c>
      <c r="E54">
        <v>35.223403098147408</v>
      </c>
      <c r="F54">
        <v>45.276690570150791</v>
      </c>
      <c r="G54">
        <v>17.263376365528561</v>
      </c>
      <c r="H54">
        <v>1.4161361586903021</v>
      </c>
      <c r="I54">
        <v>19.025314165178049</v>
      </c>
      <c r="J54">
        <v>26.802701325073379</v>
      </c>
      <c r="K54">
        <v>1.662787608154884</v>
      </c>
      <c r="L54">
        <v>23.315045717460599</v>
      </c>
      <c r="M54">
        <v>21.960619148577791</v>
      </c>
      <c r="N54">
        <v>15.347552519112231</v>
      </c>
      <c r="O54">
        <v>6.8614775775194579</v>
      </c>
      <c r="P54">
        <v>128.42105069117221</v>
      </c>
      <c r="Q54">
        <v>2068.4961702905471</v>
      </c>
      <c r="R54">
        <v>17.2860330944685</v>
      </c>
      <c r="S54">
        <v>0</v>
      </c>
      <c r="T54">
        <v>14.082071710529391</v>
      </c>
      <c r="U54">
        <v>7.3233099525400744</v>
      </c>
      <c r="V54">
        <v>4.5997597537490673</v>
      </c>
      <c r="W54">
        <v>1455.49996006881</v>
      </c>
      <c r="X54">
        <v>731.80238318512431</v>
      </c>
      <c r="Y54">
        <v>0.66143717540230218</v>
      </c>
      <c r="Z54">
        <v>82.808009244251778</v>
      </c>
      <c r="AA54">
        <v>0.36430165114191099</v>
      </c>
      <c r="AB54">
        <v>84.457901691252815</v>
      </c>
      <c r="AC54">
        <v>1.00712142039367</v>
      </c>
      <c r="AD54">
        <v>4.8443480026029926</v>
      </c>
      <c r="AE54">
        <v>17.191937080083949</v>
      </c>
      <c r="AF54">
        <v>1.3227701982794959</v>
      </c>
      <c r="AG54">
        <v>4.500686493040984E-2</v>
      </c>
      <c r="AH54">
        <v>12.6400085690404</v>
      </c>
      <c r="AI54">
        <v>0.96446856417711957</v>
      </c>
      <c r="AJ54">
        <v>19.65901799738608</v>
      </c>
      <c r="AK54">
        <v>0</v>
      </c>
      <c r="AL54">
        <v>5.6329740577419907E-2</v>
      </c>
      <c r="AM54">
        <v>20.066936314269359</v>
      </c>
      <c r="AN54">
        <v>0</v>
      </c>
      <c r="AO54">
        <v>13.588073934954361</v>
      </c>
      <c r="AP54">
        <f>AMS_2050!AP54</f>
        <v>0</v>
      </c>
      <c r="AQ54">
        <f>AMS_2050!AQ54</f>
        <v>0</v>
      </c>
      <c r="AR54">
        <f>AMS_2050!AR54</f>
        <v>0</v>
      </c>
      <c r="AS54">
        <f>AMS_2050!AS54</f>
        <v>0</v>
      </c>
      <c r="AT54">
        <f>AMS_2050!AT54</f>
        <v>0</v>
      </c>
      <c r="AU54">
        <f>AMS_2050!AU54</f>
        <v>4901.3435114492768</v>
      </c>
      <c r="AW54">
        <f t="shared" si="2"/>
        <v>6.6746362366500059E-4</v>
      </c>
    </row>
    <row r="55" spans="1:49" x14ac:dyDescent="0.25">
      <c r="A55" s="146"/>
      <c r="B55" s="1" t="s">
        <v>16</v>
      </c>
      <c r="C55" s="1">
        <v>14</v>
      </c>
      <c r="D55" s="1" t="s">
        <v>53</v>
      </c>
      <c r="E55">
        <v>18.96683278773223</v>
      </c>
      <c r="F55">
        <v>26.03871100453873</v>
      </c>
      <c r="G55">
        <v>7.7950496984790449</v>
      </c>
      <c r="H55">
        <v>1.9032662785213481</v>
      </c>
      <c r="I55">
        <v>5.1580322095749898</v>
      </c>
      <c r="J55">
        <v>7.9289642639882496</v>
      </c>
      <c r="K55">
        <v>0.19497133628412869</v>
      </c>
      <c r="L55">
        <v>3.8432431867033352</v>
      </c>
      <c r="M55">
        <v>17.471127228698251</v>
      </c>
      <c r="N55">
        <v>3.7775473936673332</v>
      </c>
      <c r="O55">
        <v>4.4745221630165481</v>
      </c>
      <c r="P55">
        <v>39.518010484315027</v>
      </c>
      <c r="Q55">
        <v>47.131087368092508</v>
      </c>
      <c r="R55">
        <v>2014.197985399655</v>
      </c>
      <c r="S55">
        <v>0</v>
      </c>
      <c r="T55">
        <v>68.624548054299169</v>
      </c>
      <c r="U55">
        <v>1.6310704614830229</v>
      </c>
      <c r="V55">
        <v>2.2117899147568538</v>
      </c>
      <c r="W55">
        <v>249.8638503796216</v>
      </c>
      <c r="X55">
        <v>277.29971465122912</v>
      </c>
      <c r="Y55">
        <v>0.1526391546702198</v>
      </c>
      <c r="Z55">
        <v>1.059186711678666</v>
      </c>
      <c r="AA55">
        <v>5.8869278805845457E-2</v>
      </c>
      <c r="AB55">
        <v>3.78831823575227</v>
      </c>
      <c r="AC55">
        <v>8.3325872891905045E-2</v>
      </c>
      <c r="AD55">
        <v>0.21750652295042069</v>
      </c>
      <c r="AE55">
        <v>0.60602604817988814</v>
      </c>
      <c r="AF55">
        <v>9.5953841243422058E-2</v>
      </c>
      <c r="AG55">
        <v>0.21795600910124441</v>
      </c>
      <c r="AH55">
        <v>0.52606629532266536</v>
      </c>
      <c r="AI55">
        <v>0.15741576737355781</v>
      </c>
      <c r="AJ55">
        <v>3.0160226616947372</v>
      </c>
      <c r="AK55">
        <v>0</v>
      </c>
      <c r="AL55">
        <v>1.941139408365088E-2</v>
      </c>
      <c r="AM55">
        <v>4.6123500764547156</v>
      </c>
      <c r="AN55">
        <v>0</v>
      </c>
      <c r="AO55">
        <v>1.3164829403846401</v>
      </c>
      <c r="AP55">
        <f>AMS_2050!AP55</f>
        <v>962.93012826827908</v>
      </c>
      <c r="AQ55">
        <f>AMS_2050!AQ55</f>
        <v>28.974458865442781</v>
      </c>
      <c r="AR55">
        <f>AMS_2050!AR55</f>
        <v>67.401244610479296</v>
      </c>
      <c r="AS55">
        <f>AMS_2050!AS55</f>
        <v>0</v>
      </c>
      <c r="AT55">
        <f>AMS_2050!AT55</f>
        <v>0</v>
      </c>
      <c r="AU55">
        <f>AMS_2050!AU55</f>
        <v>3873.2636868194459</v>
      </c>
      <c r="AW55">
        <f t="shared" si="2"/>
        <v>1.0791013229661015E-4</v>
      </c>
    </row>
    <row r="56" spans="1:49" x14ac:dyDescent="0.25">
      <c r="A56" s="146"/>
      <c r="B56" s="1" t="s">
        <v>17</v>
      </c>
      <c r="C56" s="1">
        <v>15</v>
      </c>
      <c r="D56" s="1" t="s">
        <v>54</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f>AMS_2050!AP56</f>
        <v>0</v>
      </c>
      <c r="AQ56">
        <f>AMS_2050!AQ56</f>
        <v>0</v>
      </c>
      <c r="AR56">
        <f>AMS_2050!AR56</f>
        <v>0</v>
      </c>
      <c r="AS56">
        <f>AMS_2050!AS56</f>
        <v>0</v>
      </c>
      <c r="AT56">
        <f>AMS_2050!AT56</f>
        <v>0</v>
      </c>
      <c r="AU56">
        <f>AMS_2050!AU56</f>
        <v>0</v>
      </c>
      <c r="AW56">
        <f t="shared" si="2"/>
        <v>0</v>
      </c>
    </row>
    <row r="57" spans="1:49" x14ac:dyDescent="0.25">
      <c r="A57" s="146"/>
      <c r="B57" s="1" t="s">
        <v>18</v>
      </c>
      <c r="C57" s="1">
        <v>16</v>
      </c>
      <c r="D57" s="1" t="s">
        <v>55</v>
      </c>
      <c r="E57">
        <v>285.38860522246472</v>
      </c>
      <c r="F57">
        <v>583.15137225563728</v>
      </c>
      <c r="G57">
        <v>190.36840001837979</v>
      </c>
      <c r="H57">
        <v>6.2613533597877851</v>
      </c>
      <c r="I57">
        <v>70.636854356342326</v>
      </c>
      <c r="J57">
        <v>174.50740292103521</v>
      </c>
      <c r="K57">
        <v>0.62228601177564524</v>
      </c>
      <c r="L57">
        <v>108.2508883963461</v>
      </c>
      <c r="M57">
        <v>249.3137804430917</v>
      </c>
      <c r="N57">
        <v>11.09421705869946</v>
      </c>
      <c r="O57">
        <v>15.564823163513889</v>
      </c>
      <c r="P57">
        <v>945.88180859129966</v>
      </c>
      <c r="Q57">
        <v>370.36781805071138</v>
      </c>
      <c r="R57">
        <v>218.16905051375511</v>
      </c>
      <c r="S57">
        <v>0</v>
      </c>
      <c r="T57">
        <v>1563.931167672851</v>
      </c>
      <c r="U57">
        <v>6.2155825298503338</v>
      </c>
      <c r="V57">
        <v>53.617701864114323</v>
      </c>
      <c r="W57">
        <v>5374.0045164412159</v>
      </c>
      <c r="X57">
        <v>3193.171401333635</v>
      </c>
      <c r="Y57">
        <v>0.47436491588912888</v>
      </c>
      <c r="Z57">
        <v>157.97436972580019</v>
      </c>
      <c r="AA57">
        <v>1.6926319769940401</v>
      </c>
      <c r="AB57">
        <v>12.151839800649791</v>
      </c>
      <c r="AC57">
        <v>0.25920826529005919</v>
      </c>
      <c r="AD57">
        <v>0.67661259859293288</v>
      </c>
      <c r="AE57">
        <v>1.8897636070327151</v>
      </c>
      <c r="AF57">
        <v>0.30048778164469392</v>
      </c>
      <c r="AG57">
        <v>1.2454864029976229</v>
      </c>
      <c r="AH57">
        <v>1.6787373206333609</v>
      </c>
      <c r="AI57">
        <v>0.4899916318749814</v>
      </c>
      <c r="AJ57">
        <v>101.0699086140598</v>
      </c>
      <c r="AK57">
        <v>0</v>
      </c>
      <c r="AL57">
        <v>0.6505235591603109</v>
      </c>
      <c r="AM57">
        <v>35.102361628877873</v>
      </c>
      <c r="AN57">
        <v>0</v>
      </c>
      <c r="AO57">
        <v>4.0904766605072922</v>
      </c>
      <c r="AP57">
        <f>AMS_2050!AP57</f>
        <v>3524.5517049558289</v>
      </c>
      <c r="AQ57">
        <f>AMS_2050!AQ57</f>
        <v>1552.7322599371801</v>
      </c>
      <c r="AR57">
        <f>AMS_2050!AR57</f>
        <v>330.21304595514141</v>
      </c>
      <c r="AS57">
        <f>AMS_2050!AS57</f>
        <v>0</v>
      </c>
      <c r="AT57">
        <f>AMS_2050!AT57</f>
        <v>0</v>
      </c>
      <c r="AU57">
        <f>AMS_2050!AU57</f>
        <v>19147.762805542661</v>
      </c>
      <c r="AW57">
        <f t="shared" si="2"/>
        <v>2.9093349516361986E-3</v>
      </c>
    </row>
    <row r="58" spans="1:49" x14ac:dyDescent="0.25">
      <c r="A58" s="146"/>
      <c r="B58" s="1" t="s">
        <v>19</v>
      </c>
      <c r="C58" s="1">
        <v>17</v>
      </c>
      <c r="D58" s="1" t="s">
        <v>56</v>
      </c>
      <c r="E58">
        <v>1.960529569524625</v>
      </c>
      <c r="F58">
        <v>2.6548808088132012</v>
      </c>
      <c r="G58">
        <v>0.7138401438949844</v>
      </c>
      <c r="H58">
        <v>0.16328399071826441</v>
      </c>
      <c r="I58">
        <v>0.45798544621571707</v>
      </c>
      <c r="J58">
        <v>0.6739233376968915</v>
      </c>
      <c r="K58">
        <v>1.336722270786459</v>
      </c>
      <c r="L58">
        <v>0.32829399613154758</v>
      </c>
      <c r="M58">
        <v>1.4342957954448119</v>
      </c>
      <c r="N58">
        <v>0.30108298808307221</v>
      </c>
      <c r="O58">
        <v>0.38204288643441292</v>
      </c>
      <c r="P58">
        <v>4.0213177607861503</v>
      </c>
      <c r="Q58">
        <v>0.86470057143915702</v>
      </c>
      <c r="R58">
        <v>0.16096785448674111</v>
      </c>
      <c r="S58">
        <v>0</v>
      </c>
      <c r="T58">
        <v>0.64982848421753936</v>
      </c>
      <c r="U58">
        <v>6541.9686772208197</v>
      </c>
      <c r="V58">
        <v>0.1897526835774567</v>
      </c>
      <c r="W58">
        <v>8.5952010509467343</v>
      </c>
      <c r="X58">
        <v>1.4382354362647289</v>
      </c>
      <c r="Y58">
        <v>1.2921370736013229E-2</v>
      </c>
      <c r="Z58">
        <v>3.0695544144654849E-3</v>
      </c>
      <c r="AA58">
        <v>5.1667328135119508E-3</v>
      </c>
      <c r="AB58">
        <v>0.30422993967990919</v>
      </c>
      <c r="AC58">
        <v>7.1352441265611494E-3</v>
      </c>
      <c r="AD58">
        <v>1.8588748662872211E-2</v>
      </c>
      <c r="AE58">
        <v>5.1883744332215702E-2</v>
      </c>
      <c r="AF58">
        <v>8.22530246633826E-3</v>
      </c>
      <c r="AG58">
        <v>0.83029288927812017</v>
      </c>
      <c r="AH58">
        <v>4.4636283384183198E-2</v>
      </c>
      <c r="AI58">
        <v>1.346653404834431E-2</v>
      </c>
      <c r="AJ58">
        <v>0.31793764692970877</v>
      </c>
      <c r="AK58">
        <v>0</v>
      </c>
      <c r="AL58">
        <v>2.040230047290563E-3</v>
      </c>
      <c r="AM58">
        <v>0.24955143756465259</v>
      </c>
      <c r="AN58">
        <v>0</v>
      </c>
      <c r="AO58">
        <v>0.11272135850192309</v>
      </c>
      <c r="AP58">
        <f>AMS_2050!AP58</f>
        <v>4064.3320333484262</v>
      </c>
      <c r="AQ58">
        <f>AMS_2050!AQ58</f>
        <v>1.1279712365065999</v>
      </c>
      <c r="AR58">
        <f>AMS_2050!AR58</f>
        <v>1.3668554071294707</v>
      </c>
      <c r="AS58">
        <f>AMS_2050!AS58</f>
        <v>0</v>
      </c>
      <c r="AT58">
        <f>AMS_2050!AT58</f>
        <v>0</v>
      </c>
      <c r="AU58">
        <f>AMS_2050!AU58</f>
        <v>10637.104289305331</v>
      </c>
      <c r="AW58">
        <f t="shared" si="2"/>
        <v>4.4492962079243115E-5</v>
      </c>
    </row>
    <row r="59" spans="1:49" x14ac:dyDescent="0.25">
      <c r="A59" s="146"/>
      <c r="B59" s="1" t="s">
        <v>20</v>
      </c>
      <c r="C59" s="1">
        <v>18</v>
      </c>
      <c r="D59" s="1" t="s">
        <v>57</v>
      </c>
      <c r="E59">
        <v>8.0347870275445246</v>
      </c>
      <c r="F59">
        <v>24.315263403597179</v>
      </c>
      <c r="G59">
        <v>10.60427956049293</v>
      </c>
      <c r="H59">
        <v>3.1377372344336032</v>
      </c>
      <c r="I59">
        <v>7.1157875577194796</v>
      </c>
      <c r="J59">
        <v>10.115244771559169</v>
      </c>
      <c r="K59">
        <v>6.4862612098906758E-2</v>
      </c>
      <c r="L59">
        <v>9.0243395313408055</v>
      </c>
      <c r="M59">
        <v>26.171869045957671</v>
      </c>
      <c r="N59">
        <v>3.5702864929913778</v>
      </c>
      <c r="O59">
        <v>2.0733349254409532</v>
      </c>
      <c r="P59">
        <v>48.091314246409603</v>
      </c>
      <c r="Q59">
        <v>72.547239438994012</v>
      </c>
      <c r="R59">
        <v>4.7720564209932732</v>
      </c>
      <c r="S59">
        <v>0</v>
      </c>
      <c r="T59">
        <v>10.364489063858841</v>
      </c>
      <c r="U59">
        <v>9.6151200468294284</v>
      </c>
      <c r="V59">
        <v>1292.193113144659</v>
      </c>
      <c r="W59">
        <v>2177.4099050092641</v>
      </c>
      <c r="X59">
        <v>90.710211950984245</v>
      </c>
      <c r="Y59">
        <v>4.8805502504822407E-2</v>
      </c>
      <c r="Z59">
        <v>2.7758643441005688</v>
      </c>
      <c r="AA59">
        <v>0.14209170064227339</v>
      </c>
      <c r="AB59">
        <v>3.5072221370533838</v>
      </c>
      <c r="AC59">
        <v>2.4421670330288459E-2</v>
      </c>
      <c r="AD59">
        <v>6.3632603485412553E-2</v>
      </c>
      <c r="AE59">
        <v>0.17760976855060409</v>
      </c>
      <c r="AF59">
        <v>2.8160027895522289E-2</v>
      </c>
      <c r="AG59">
        <v>1.248191344845622E-3</v>
      </c>
      <c r="AH59">
        <v>0.1531264263264793</v>
      </c>
      <c r="AI59">
        <v>4.6099310486318448E-2</v>
      </c>
      <c r="AJ59">
        <v>1.4282753632306151</v>
      </c>
      <c r="AK59">
        <v>0</v>
      </c>
      <c r="AL59">
        <v>9.1729840134901729E-3</v>
      </c>
      <c r="AM59">
        <v>1.543806661747916</v>
      </c>
      <c r="AN59">
        <v>0</v>
      </c>
      <c r="AO59">
        <v>0.3857947516873283</v>
      </c>
      <c r="AP59">
        <f>AMS_2050!AP59</f>
        <v>9317.8981012403037</v>
      </c>
      <c r="AQ59">
        <f>AMS_2050!AQ59</f>
        <v>5.7894398566773138</v>
      </c>
      <c r="AR59">
        <f>AMS_2050!AR59</f>
        <v>3.1573827369312131</v>
      </c>
      <c r="AS59">
        <f>AMS_2050!AS59</f>
        <v>0</v>
      </c>
      <c r="AT59">
        <f>AMS_2050!AT59</f>
        <v>0</v>
      </c>
      <c r="AU59">
        <f>AMS_2050!AU59</f>
        <v>13147.11149676248</v>
      </c>
      <c r="AW59">
        <f t="shared" si="2"/>
        <v>2.4288382902540927E-4</v>
      </c>
    </row>
    <row r="60" spans="1:49" x14ac:dyDescent="0.25">
      <c r="A60" s="146"/>
      <c r="B60" s="1" t="s">
        <v>21</v>
      </c>
      <c r="C60" s="1">
        <v>19</v>
      </c>
      <c r="D60" s="1" t="s">
        <v>58</v>
      </c>
      <c r="E60">
        <v>1001.47500189089</v>
      </c>
      <c r="F60">
        <v>3713.3557567149801</v>
      </c>
      <c r="G60">
        <v>2689.237213319791</v>
      </c>
      <c r="H60">
        <v>95.122815330420423</v>
      </c>
      <c r="I60">
        <v>606.44230041427215</v>
      </c>
      <c r="J60">
        <v>1719.9412538385791</v>
      </c>
      <c r="K60">
        <v>17.49568506895379</v>
      </c>
      <c r="L60">
        <v>2467.619349288278</v>
      </c>
      <c r="M60">
        <v>1715.635244986129</v>
      </c>
      <c r="N60">
        <v>544.63527085384931</v>
      </c>
      <c r="O60">
        <v>320.10358520112129</v>
      </c>
      <c r="P60">
        <v>10388.4750597165</v>
      </c>
      <c r="Q60">
        <v>6698.7819075160933</v>
      </c>
      <c r="R60">
        <v>446.79445461128881</v>
      </c>
      <c r="S60">
        <v>0</v>
      </c>
      <c r="T60">
        <v>1543.3328540672051</v>
      </c>
      <c r="U60">
        <v>309.62840766186838</v>
      </c>
      <c r="V60">
        <v>1183.415281255496</v>
      </c>
      <c r="W60">
        <v>63300.207782194891</v>
      </c>
      <c r="X60">
        <v>20288.236061375061</v>
      </c>
      <c r="Y60">
        <v>8.1941193849625336</v>
      </c>
      <c r="Z60">
        <v>1741.962357258953</v>
      </c>
      <c r="AA60">
        <v>38.811562809317323</v>
      </c>
      <c r="AB60">
        <v>507.08683944651273</v>
      </c>
      <c r="AC60">
        <v>5.9293658872694754</v>
      </c>
      <c r="AD60">
        <v>24.198957869534521</v>
      </c>
      <c r="AE60">
        <v>41.903548811267477</v>
      </c>
      <c r="AF60">
        <v>3.2382754525684092</v>
      </c>
      <c r="AG60">
        <v>0.94866468217351085</v>
      </c>
      <c r="AH60">
        <v>29.355104933952511</v>
      </c>
      <c r="AI60">
        <v>7.826765711323227</v>
      </c>
      <c r="AJ60">
        <v>648.2838733244738</v>
      </c>
      <c r="AK60">
        <v>0</v>
      </c>
      <c r="AL60">
        <v>3.2391842153672998</v>
      </c>
      <c r="AM60">
        <v>476.63347162396349</v>
      </c>
      <c r="AN60">
        <v>0</v>
      </c>
      <c r="AO60">
        <v>67.383918554915994</v>
      </c>
      <c r="AP60">
        <f>AMS_2050!AP60</f>
        <v>13610.427539728609</v>
      </c>
      <c r="AQ60">
        <f>AMS_2050!AQ60</f>
        <v>3184.367509305509</v>
      </c>
      <c r="AR60">
        <f>AMS_2050!AR60</f>
        <v>19219.452536346715</v>
      </c>
      <c r="AS60">
        <f>AMS_2050!AS60</f>
        <v>0</v>
      </c>
      <c r="AT60">
        <f>AMS_2050!AT60</f>
        <v>0</v>
      </c>
      <c r="AU60">
        <f>AMS_2050!AU60</f>
        <v>158669.17888065311</v>
      </c>
      <c r="AW60">
        <f t="shared" si="2"/>
        <v>6.6407837078301807E-2</v>
      </c>
    </row>
    <row r="61" spans="1:49" x14ac:dyDescent="0.25">
      <c r="A61" s="146"/>
      <c r="B61" s="1" t="s">
        <v>22</v>
      </c>
      <c r="C61" s="1">
        <v>20</v>
      </c>
      <c r="D61" s="1" t="s">
        <v>59</v>
      </c>
      <c r="E61">
        <v>2.3367256441159689</v>
      </c>
      <c r="F61">
        <v>3.7078493951174698</v>
      </c>
      <c r="G61">
        <v>7.6105380853554241</v>
      </c>
      <c r="H61">
        <v>0.41297204666291498</v>
      </c>
      <c r="I61">
        <v>0.86159695565182315</v>
      </c>
      <c r="J61">
        <v>0.76326058331300173</v>
      </c>
      <c r="K61">
        <v>3.9203332053286519E-4</v>
      </c>
      <c r="L61">
        <v>2.2120951556553989</v>
      </c>
      <c r="M61">
        <v>3.4617168513335019</v>
      </c>
      <c r="N61">
        <v>0.49400939399266658</v>
      </c>
      <c r="O61">
        <v>0.24783783868030621</v>
      </c>
      <c r="P61">
        <v>12.49201723124941</v>
      </c>
      <c r="Q61">
        <v>5.9268832461891972</v>
      </c>
      <c r="R61">
        <v>6.6240923829644522</v>
      </c>
      <c r="S61">
        <v>0</v>
      </c>
      <c r="T61">
        <v>5.7717926745245443</v>
      </c>
      <c r="U61">
        <v>0.55468535557148391</v>
      </c>
      <c r="V61">
        <v>2.882703176429378</v>
      </c>
      <c r="W61">
        <v>68.779431594787212</v>
      </c>
      <c r="X61">
        <v>49.627898949170358</v>
      </c>
      <c r="Y61">
        <v>5.4659352567812338E-4</v>
      </c>
      <c r="Z61">
        <v>0.34959468040949038</v>
      </c>
      <c r="AA61">
        <v>3.4735944438516159E-2</v>
      </c>
      <c r="AB61">
        <v>0.93020586111658532</v>
      </c>
      <c r="AC61">
        <v>3.2497820391410529E-4</v>
      </c>
      <c r="AD61">
        <v>2.084794358779416E-3</v>
      </c>
      <c r="AE61">
        <v>6.1754677240704794E-3</v>
      </c>
      <c r="AF61">
        <v>3.520120958271786E-3</v>
      </c>
      <c r="AG61">
        <v>9.7038927290665299E-6</v>
      </c>
      <c r="AH61">
        <v>4.78787439331377E-2</v>
      </c>
      <c r="AI61">
        <v>7.1079787681542614E-4</v>
      </c>
      <c r="AJ61">
        <v>2.3434322598055588</v>
      </c>
      <c r="AK61">
        <v>0</v>
      </c>
      <c r="AL61">
        <v>1.4940206648377341E-2</v>
      </c>
      <c r="AM61">
        <v>0.67562950424392643</v>
      </c>
      <c r="AN61">
        <v>0</v>
      </c>
      <c r="AO61">
        <v>8.236815901186403E-3</v>
      </c>
      <c r="AP61">
        <f>AMS_2050!AP61</f>
        <v>420.4098539217448</v>
      </c>
      <c r="AQ61">
        <f>AMS_2050!AQ61</f>
        <v>5312.0769175060959</v>
      </c>
      <c r="AR61">
        <f>AMS_2050!AR61</f>
        <v>0</v>
      </c>
      <c r="AS61">
        <f>AMS_2050!AS61</f>
        <v>0</v>
      </c>
      <c r="AT61">
        <f>AMS_2050!AT61</f>
        <v>0</v>
      </c>
      <c r="AU61">
        <f>AMS_2050!AU61</f>
        <v>5911.6732964949624</v>
      </c>
      <c r="AW61">
        <f t="shared" si="2"/>
        <v>5.9122610725078874E-5</v>
      </c>
    </row>
    <row r="62" spans="1:49" x14ac:dyDescent="0.25">
      <c r="A62" s="146"/>
      <c r="B62" s="1" t="s">
        <v>23</v>
      </c>
      <c r="C62" s="1">
        <v>21</v>
      </c>
      <c r="D62" s="1" t="s">
        <v>60</v>
      </c>
      <c r="E62">
        <v>3.1608062769869862E-2</v>
      </c>
      <c r="F62">
        <v>32.829644744356251</v>
      </c>
      <c r="G62">
        <v>33.656015366553532</v>
      </c>
      <c r="H62">
        <v>1.5061266919326259</v>
      </c>
      <c r="I62">
        <v>29.55164749102623</v>
      </c>
      <c r="J62">
        <v>0.14724744523672309</v>
      </c>
      <c r="K62">
        <v>0.17469241143460351</v>
      </c>
      <c r="L62">
        <v>3.0907634653194842</v>
      </c>
      <c r="M62">
        <v>24.434936083323919</v>
      </c>
      <c r="N62">
        <v>207.14330089557049</v>
      </c>
      <c r="O62">
        <v>1.3342299921181191E-2</v>
      </c>
      <c r="P62">
        <v>50.528536200003977</v>
      </c>
      <c r="Q62">
        <v>1.263275273758011E-2</v>
      </c>
      <c r="R62">
        <v>0</v>
      </c>
      <c r="S62">
        <v>0</v>
      </c>
      <c r="T62">
        <v>1.7261216316490149E-3</v>
      </c>
      <c r="U62">
        <v>0</v>
      </c>
      <c r="V62">
        <v>0</v>
      </c>
      <c r="W62">
        <v>0.23320102666800249</v>
      </c>
      <c r="X62">
        <v>2.6401021360478261</v>
      </c>
      <c r="Y62">
        <v>44.936415058596459</v>
      </c>
      <c r="Z62">
        <v>0.88311674232212023</v>
      </c>
      <c r="AA62">
        <v>4.8671449408700787E-2</v>
      </c>
      <c r="AB62">
        <v>0.4797809560128618</v>
      </c>
      <c r="AC62">
        <v>0.33051432788548502</v>
      </c>
      <c r="AD62">
        <v>2.6170222641788432</v>
      </c>
      <c r="AE62">
        <v>352.9705817524403</v>
      </c>
      <c r="AF62">
        <v>1.477890891840117E-5</v>
      </c>
      <c r="AG62">
        <v>0</v>
      </c>
      <c r="AH62">
        <v>1.2049439982129141E-4</v>
      </c>
      <c r="AI62">
        <v>0.60936235759389479</v>
      </c>
      <c r="AJ62">
        <v>155.8060861857148</v>
      </c>
      <c r="AK62">
        <v>0</v>
      </c>
      <c r="AL62">
        <v>1.0021924390148489</v>
      </c>
      <c r="AM62">
        <v>4.5992544891055982E-2</v>
      </c>
      <c r="AN62">
        <v>0</v>
      </c>
      <c r="AO62">
        <v>71.497507268713775</v>
      </c>
      <c r="AP62">
        <f>AMS_2050!AP62</f>
        <v>3.5488647308724501</v>
      </c>
      <c r="AQ62">
        <f>AMS_2050!AQ62</f>
        <v>0</v>
      </c>
      <c r="AR62">
        <f>AMS_2050!AR62</f>
        <v>0</v>
      </c>
      <c r="AS62">
        <f>AMS_2050!AS62</f>
        <v>0</v>
      </c>
      <c r="AT62">
        <f>AMS_2050!AT62</f>
        <v>0</v>
      </c>
      <c r="AU62">
        <f>AMS_2050!AU62</f>
        <v>1020.771766545488</v>
      </c>
      <c r="AW62">
        <f t="shared" si="2"/>
        <v>8.7260291315229523E-5</v>
      </c>
    </row>
    <row r="63" spans="1:49" x14ac:dyDescent="0.25">
      <c r="A63" s="146"/>
      <c r="B63" s="1" t="s">
        <v>24</v>
      </c>
      <c r="C63" s="1">
        <v>22</v>
      </c>
      <c r="D63" s="1" t="s">
        <v>61</v>
      </c>
      <c r="E63">
        <v>302.35612174519622</v>
      </c>
      <c r="F63">
        <v>647.48855938464112</v>
      </c>
      <c r="G63">
        <v>25.63780586246077</v>
      </c>
      <c r="H63">
        <v>8.4826829993137309</v>
      </c>
      <c r="I63">
        <v>214.16969373901819</v>
      </c>
      <c r="J63">
        <v>215.07634261367869</v>
      </c>
      <c r="K63">
        <v>0.1149133418899973</v>
      </c>
      <c r="L63">
        <v>1.6509519423146359</v>
      </c>
      <c r="M63">
        <v>778.68155683005853</v>
      </c>
      <c r="N63">
        <v>1.2173502468558379</v>
      </c>
      <c r="O63">
        <v>1.622347720885654</v>
      </c>
      <c r="P63">
        <v>62.40743512771747</v>
      </c>
      <c r="Q63">
        <v>575.55176370132153</v>
      </c>
      <c r="R63">
        <v>264.77699596346241</v>
      </c>
      <c r="S63">
        <v>0</v>
      </c>
      <c r="T63">
        <v>894.94519878127778</v>
      </c>
      <c r="U63">
        <v>13.007795907714019</v>
      </c>
      <c r="V63">
        <v>590.42209119370284</v>
      </c>
      <c r="W63">
        <v>1408.9081014999581</v>
      </c>
      <c r="X63">
        <v>259.72268620175993</v>
      </c>
      <c r="Y63">
        <v>1.482737993713044E-3</v>
      </c>
      <c r="Z63">
        <v>15323.30170736804</v>
      </c>
      <c r="AA63">
        <v>2.4869986215699039E-2</v>
      </c>
      <c r="AB63">
        <v>3.3590745245443672</v>
      </c>
      <c r="AC63">
        <v>7.0677579881239377E-2</v>
      </c>
      <c r="AD63">
        <v>3.2874805641335138E-2</v>
      </c>
      <c r="AE63">
        <v>9.6075302919991806E-2</v>
      </c>
      <c r="AF63">
        <v>1.242069681978205E-2</v>
      </c>
      <c r="AG63">
        <v>3.4456985292699998E-5</v>
      </c>
      <c r="AH63">
        <v>1.189199022242498</v>
      </c>
      <c r="AI63">
        <v>2.1080151346584759E-2</v>
      </c>
      <c r="AJ63">
        <v>489.11658584167662</v>
      </c>
      <c r="AK63">
        <v>0</v>
      </c>
      <c r="AL63">
        <v>3.1450202777046341</v>
      </c>
      <c r="AM63">
        <v>6.5254555091067896</v>
      </c>
      <c r="AN63">
        <v>0</v>
      </c>
      <c r="AO63">
        <v>1.8133483394622281</v>
      </c>
      <c r="AP63">
        <f>AMS_2050!AP63</f>
        <v>8747.5390938979363</v>
      </c>
      <c r="AQ63">
        <f>AMS_2050!AQ63</f>
        <v>0</v>
      </c>
      <c r="AR63">
        <f>AMS_2050!AR63</f>
        <v>0</v>
      </c>
      <c r="AS63">
        <f>AMS_2050!AS63</f>
        <v>0</v>
      </c>
      <c r="AT63">
        <f>AMS_2050!AT63</f>
        <v>0</v>
      </c>
      <c r="AU63">
        <f>AMS_2050!AU63</f>
        <v>30842.489395301749</v>
      </c>
      <c r="AW63">
        <f t="shared" si="2"/>
        <v>4.7187873589127944E-5</v>
      </c>
    </row>
    <row r="64" spans="1:49" x14ac:dyDescent="0.25">
      <c r="A64" s="146"/>
      <c r="B64" s="1" t="s">
        <v>25</v>
      </c>
      <c r="C64" s="1">
        <v>23</v>
      </c>
      <c r="D64" s="1" t="s">
        <v>62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f>AMS_2050!AP64</f>
        <v>0</v>
      </c>
      <c r="AQ64">
        <f>AMS_2050!AQ64</f>
        <v>0</v>
      </c>
      <c r="AR64">
        <f>AMS_2050!AR64</f>
        <v>0</v>
      </c>
      <c r="AS64">
        <f>AMS_2050!AS64</f>
        <v>0</v>
      </c>
      <c r="AT64">
        <f>AMS_2050!AT64</f>
        <v>0</v>
      </c>
      <c r="AU64">
        <f>AMS_2050!AU64</f>
        <v>0</v>
      </c>
      <c r="AW64">
        <f t="shared" si="2"/>
        <v>0</v>
      </c>
    </row>
    <row r="65" spans="1:49" x14ac:dyDescent="0.25">
      <c r="A65" s="146"/>
      <c r="B65" s="1" t="s">
        <v>26</v>
      </c>
      <c r="C65" s="1">
        <v>24</v>
      </c>
      <c r="D65" s="1" t="s">
        <v>63</v>
      </c>
      <c r="E65">
        <v>7.7614174967304383E-2</v>
      </c>
      <c r="F65">
        <v>0.12297556069306551</v>
      </c>
      <c r="G65">
        <v>4.9524405634370147E-2</v>
      </c>
      <c r="H65">
        <v>4.3988179702005503E-3</v>
      </c>
      <c r="I65">
        <v>2.8269803581002121E-2</v>
      </c>
      <c r="J65">
        <v>6.2845023266203628E-2</v>
      </c>
      <c r="K65">
        <v>2.286868107711941E-4</v>
      </c>
      <c r="L65">
        <v>4.6292070074415888E-2</v>
      </c>
      <c r="M65">
        <v>9.1921269442898107E-2</v>
      </c>
      <c r="N65">
        <v>0.1121412282464139</v>
      </c>
      <c r="O65">
        <v>2.7922004356172439E-2</v>
      </c>
      <c r="P65">
        <v>0.16727139945727401</v>
      </c>
      <c r="Q65">
        <v>8.1234863043776986E-2</v>
      </c>
      <c r="R65">
        <v>1.8837574178418231E-2</v>
      </c>
      <c r="S65">
        <v>0</v>
      </c>
      <c r="T65">
        <v>5.6019865984548313E-2</v>
      </c>
      <c r="U65">
        <v>0</v>
      </c>
      <c r="V65">
        <v>0</v>
      </c>
      <c r="W65">
        <v>0.58012839591444121</v>
      </c>
      <c r="X65">
        <v>0.17592386157275841</v>
      </c>
      <c r="Y65">
        <v>0</v>
      </c>
      <c r="Z65">
        <v>2.017652333498186E-2</v>
      </c>
      <c r="AA65">
        <v>7.2837357905240264E-4</v>
      </c>
      <c r="AB65">
        <v>0.69242985473885488</v>
      </c>
      <c r="AC65">
        <v>0</v>
      </c>
      <c r="AD65">
        <v>0</v>
      </c>
      <c r="AE65">
        <v>0</v>
      </c>
      <c r="AF65">
        <v>0</v>
      </c>
      <c r="AG65">
        <v>0</v>
      </c>
      <c r="AH65">
        <v>2.712383876852742E-6</v>
      </c>
      <c r="AI65">
        <v>0</v>
      </c>
      <c r="AJ65">
        <v>1.303647329014421E-5</v>
      </c>
      <c r="AK65">
        <v>0</v>
      </c>
      <c r="AL65">
        <v>0</v>
      </c>
      <c r="AM65">
        <v>2.1910360325979251E-2</v>
      </c>
      <c r="AN65">
        <v>0</v>
      </c>
      <c r="AO65">
        <v>0</v>
      </c>
      <c r="AP65">
        <f>AMS_2050!AP65</f>
        <v>1.4379632409782541</v>
      </c>
      <c r="AQ65">
        <f>AMS_2050!AQ65</f>
        <v>0</v>
      </c>
      <c r="AR65">
        <f>AMS_2050!AR65</f>
        <v>0</v>
      </c>
      <c r="AS65">
        <f>AMS_2050!AS65</f>
        <v>0</v>
      </c>
      <c r="AT65">
        <f>AMS_2050!AT65</f>
        <v>0</v>
      </c>
      <c r="AU65">
        <f>AMS_2050!AU65</f>
        <v>3.8767731070083249</v>
      </c>
      <c r="AW65">
        <f t="shared" si="2"/>
        <v>1.243138768741078E-6</v>
      </c>
    </row>
    <row r="66" spans="1:49" x14ac:dyDescent="0.25">
      <c r="A66" s="146"/>
      <c r="B66" s="1" t="s">
        <v>27</v>
      </c>
      <c r="C66" s="1">
        <v>25</v>
      </c>
      <c r="D66" s="1" t="s">
        <v>64</v>
      </c>
      <c r="E66">
        <v>2.0874468474688409E-3</v>
      </c>
      <c r="F66">
        <v>3.3117923854773081E-3</v>
      </c>
      <c r="G66">
        <v>1.3345868964418871E-3</v>
      </c>
      <c r="H66">
        <v>1.1809872735277369E-4</v>
      </c>
      <c r="I66">
        <v>7.6080359818987209E-4</v>
      </c>
      <c r="J66">
        <v>1.6913014137546151E-3</v>
      </c>
      <c r="K66">
        <v>5.7690359230204636E-6</v>
      </c>
      <c r="L66">
        <v>1.2468759487151691E-3</v>
      </c>
      <c r="M66">
        <v>2.4756510163633639E-3</v>
      </c>
      <c r="N66">
        <v>3.0167798587929289E-3</v>
      </c>
      <c r="O66">
        <v>1.560113723019777</v>
      </c>
      <c r="P66">
        <v>4.3835147217786427E-3</v>
      </c>
      <c r="Q66">
        <v>2.1989537758025858E-3</v>
      </c>
      <c r="R66">
        <v>5.0711835635835968E-4</v>
      </c>
      <c r="S66">
        <v>0</v>
      </c>
      <c r="T66">
        <v>1.5087780911277489E-3</v>
      </c>
      <c r="U66">
        <v>0</v>
      </c>
      <c r="V66">
        <v>0</v>
      </c>
      <c r="W66">
        <v>2.2202117233371309E-2</v>
      </c>
      <c r="X66">
        <v>0.94201816506643687</v>
      </c>
      <c r="Y66">
        <v>0</v>
      </c>
      <c r="Z66">
        <v>4.0443986893716506</v>
      </c>
      <c r="AA66">
        <v>1.9618727848213731E-5</v>
      </c>
      <c r="AB66">
        <v>1.8628385925940211E-2</v>
      </c>
      <c r="AC66">
        <v>0</v>
      </c>
      <c r="AD66">
        <v>0</v>
      </c>
      <c r="AE66">
        <v>0</v>
      </c>
      <c r="AF66">
        <v>0</v>
      </c>
      <c r="AG66">
        <v>0</v>
      </c>
      <c r="AH66">
        <v>0</v>
      </c>
      <c r="AI66">
        <v>0</v>
      </c>
      <c r="AJ66">
        <v>0</v>
      </c>
      <c r="AK66">
        <v>0</v>
      </c>
      <c r="AL66">
        <v>0</v>
      </c>
      <c r="AM66">
        <v>5.8761424918105456E-4</v>
      </c>
      <c r="AN66">
        <v>0</v>
      </c>
      <c r="AO66">
        <v>0</v>
      </c>
      <c r="AP66">
        <f>AMS_2050!AP66</f>
        <v>3.8756481393760367E-2</v>
      </c>
      <c r="AQ66">
        <f>AMS_2050!AQ66</f>
        <v>0</v>
      </c>
      <c r="AR66">
        <f>AMS_2050!AR66</f>
        <v>0</v>
      </c>
      <c r="AS66">
        <f>AMS_2050!AS66</f>
        <v>0</v>
      </c>
      <c r="AT66">
        <f>AMS_2050!AT66</f>
        <v>0</v>
      </c>
      <c r="AU66">
        <f>AMS_2050!AU66</f>
        <v>6.6513722656615126</v>
      </c>
      <c r="AW66">
        <f t="shared" si="2"/>
        <v>3.3473478252213164E-8</v>
      </c>
    </row>
    <row r="67" spans="1:49" x14ac:dyDescent="0.25">
      <c r="A67" s="146"/>
      <c r="B67" s="1" t="s">
        <v>28</v>
      </c>
      <c r="C67" s="1">
        <v>26</v>
      </c>
      <c r="D67" s="1" t="s">
        <v>65</v>
      </c>
      <c r="E67">
        <v>0.1826752696719913</v>
      </c>
      <c r="F67">
        <v>0.28945232667181853</v>
      </c>
      <c r="G67">
        <v>0.1165755707563063</v>
      </c>
      <c r="H67">
        <v>1.034781117495139E-2</v>
      </c>
      <c r="I67">
        <v>6.6529229340389393E-2</v>
      </c>
      <c r="J67">
        <v>0.14789744042870681</v>
      </c>
      <c r="K67">
        <v>5.0893341408619094E-4</v>
      </c>
      <c r="L67">
        <v>0.1089579380175414</v>
      </c>
      <c r="M67">
        <v>0.21635199876968611</v>
      </c>
      <c r="N67">
        <v>0.2638949952066621</v>
      </c>
      <c r="O67">
        <v>3.0224818878955631E-2</v>
      </c>
      <c r="P67">
        <v>0.38310188378746202</v>
      </c>
      <c r="Q67">
        <v>0.1912190499985478</v>
      </c>
      <c r="R67">
        <v>4.433407402741163E-2</v>
      </c>
      <c r="S67">
        <v>0</v>
      </c>
      <c r="T67">
        <v>0.13185259147643161</v>
      </c>
      <c r="U67">
        <v>0</v>
      </c>
      <c r="V67">
        <v>0</v>
      </c>
      <c r="W67">
        <v>1.3653628373787789</v>
      </c>
      <c r="X67">
        <v>0.41407249310430821</v>
      </c>
      <c r="Y67">
        <v>0</v>
      </c>
      <c r="Z67">
        <v>4.7472095313685063E-2</v>
      </c>
      <c r="AA67">
        <v>1.7143775068473859E-3</v>
      </c>
      <c r="AB67">
        <v>1.629450041152753</v>
      </c>
      <c r="AC67">
        <v>0</v>
      </c>
      <c r="AD67">
        <v>0</v>
      </c>
      <c r="AE67">
        <v>0</v>
      </c>
      <c r="AF67">
        <v>0</v>
      </c>
      <c r="AG67">
        <v>0</v>
      </c>
      <c r="AH67">
        <v>6.3840687949271399E-6</v>
      </c>
      <c r="AI67">
        <v>0</v>
      </c>
      <c r="AJ67">
        <v>2.6697786133519279E-5</v>
      </c>
      <c r="AK67">
        <v>0</v>
      </c>
      <c r="AL67">
        <v>0</v>
      </c>
      <c r="AM67">
        <v>5.1532681695990033E-2</v>
      </c>
      <c r="AN67">
        <v>0</v>
      </c>
      <c r="AO67">
        <v>0</v>
      </c>
      <c r="AP67">
        <f>AMS_2050!AP67</f>
        <v>68.260373080374848</v>
      </c>
      <c r="AQ67">
        <f>AMS_2050!AQ67</f>
        <v>0</v>
      </c>
      <c r="AR67">
        <f>AMS_2050!AR67</f>
        <v>0</v>
      </c>
      <c r="AS67">
        <f>AMS_2050!AS67</f>
        <v>0</v>
      </c>
      <c r="AT67">
        <f>AMS_2050!AT67</f>
        <v>0</v>
      </c>
      <c r="AU67">
        <f>AMS_2050!AU67</f>
        <v>73.953934620003082</v>
      </c>
      <c r="AW67">
        <f t="shared" si="2"/>
        <v>2.9251998651978544E-6</v>
      </c>
    </row>
    <row r="68" spans="1:49" x14ac:dyDescent="0.25">
      <c r="A68" s="146"/>
      <c r="B68" s="1" t="s">
        <v>29</v>
      </c>
      <c r="C68" s="1">
        <v>27</v>
      </c>
      <c r="D68" s="1" t="s">
        <v>66</v>
      </c>
      <c r="E68">
        <v>9.9472298409287743E-2</v>
      </c>
      <c r="F68">
        <v>0.1576516285045759</v>
      </c>
      <c r="G68">
        <v>6.3522501431113321E-2</v>
      </c>
      <c r="H68">
        <v>5.6170598710605464E-3</v>
      </c>
      <c r="I68">
        <v>3.6202654893863123E-2</v>
      </c>
      <c r="J68">
        <v>8.0480179173503946E-2</v>
      </c>
      <c r="K68">
        <v>2.7394576989691022E-4</v>
      </c>
      <c r="L68">
        <v>5.9342088894726523E-2</v>
      </c>
      <c r="M68">
        <v>0.11782041491040469</v>
      </c>
      <c r="N68">
        <v>0.14355411852962069</v>
      </c>
      <c r="O68">
        <v>6.2032657619974483</v>
      </c>
      <c r="P68">
        <v>0.2086227596749089</v>
      </c>
      <c r="Q68">
        <v>0.10419667448983951</v>
      </c>
      <c r="R68">
        <v>2.413256374329566E-2</v>
      </c>
      <c r="S68">
        <v>0</v>
      </c>
      <c r="T68">
        <v>7.1805609107108606E-2</v>
      </c>
      <c r="U68">
        <v>0</v>
      </c>
      <c r="V68">
        <v>0</v>
      </c>
      <c r="W68">
        <v>0.74346967601268554</v>
      </c>
      <c r="X68">
        <v>0.2255155201965964</v>
      </c>
      <c r="Y68">
        <v>0</v>
      </c>
      <c r="Z68">
        <v>2.5803670754860501E-2</v>
      </c>
      <c r="AA68">
        <v>9.3370659682946331E-4</v>
      </c>
      <c r="AB68">
        <v>0.88637836568519568</v>
      </c>
      <c r="AC68">
        <v>0</v>
      </c>
      <c r="AD68">
        <v>0</v>
      </c>
      <c r="AE68">
        <v>0</v>
      </c>
      <c r="AF68">
        <v>0</v>
      </c>
      <c r="AG68">
        <v>0</v>
      </c>
      <c r="AH68">
        <v>3.476692196040645E-6</v>
      </c>
      <c r="AI68">
        <v>0</v>
      </c>
      <c r="AJ68">
        <v>8.3886951967606106E-5</v>
      </c>
      <c r="AK68">
        <v>0</v>
      </c>
      <c r="AL68">
        <v>0</v>
      </c>
      <c r="AM68">
        <v>2.7942432885523321E-2</v>
      </c>
      <c r="AN68">
        <v>0</v>
      </c>
      <c r="AO68">
        <v>0</v>
      </c>
      <c r="AP68">
        <f>AMS_2050!AP68</f>
        <v>1.8447544902398787</v>
      </c>
      <c r="AQ68">
        <f>AMS_2050!AQ68</f>
        <v>0</v>
      </c>
      <c r="AR68">
        <f>AMS_2050!AR68</f>
        <v>0</v>
      </c>
      <c r="AS68">
        <f>AMS_2050!AS68</f>
        <v>0</v>
      </c>
      <c r="AT68">
        <f>AMS_2050!AT68</f>
        <v>0</v>
      </c>
      <c r="AU68">
        <f>AMS_2050!AU68</f>
        <v>11.130845485416391</v>
      </c>
      <c r="AW68">
        <f t="shared" si="2"/>
        <v>1.5930739070542395E-6</v>
      </c>
    </row>
    <row r="69" spans="1:49" x14ac:dyDescent="0.25">
      <c r="A69" s="146"/>
      <c r="B69" s="1" t="s">
        <v>30</v>
      </c>
      <c r="C69" s="1">
        <v>28</v>
      </c>
      <c r="D69" s="1" t="s">
        <v>67</v>
      </c>
      <c r="E69">
        <v>1.881373400009731E-2</v>
      </c>
      <c r="F69">
        <v>2.9781530306679561E-2</v>
      </c>
      <c r="G69">
        <v>1.197260901564479E-2</v>
      </c>
      <c r="H69">
        <v>1.0793646340170561E-3</v>
      </c>
      <c r="I69">
        <v>6.8707910986711739E-3</v>
      </c>
      <c r="J69">
        <v>1.5274004093100939E-2</v>
      </c>
      <c r="K69">
        <v>5.8353186736047668E-5</v>
      </c>
      <c r="L69">
        <v>1.1212986900314029E-2</v>
      </c>
      <c r="M69">
        <v>2.2274353582643649E-2</v>
      </c>
      <c r="N69">
        <v>2.7290251582056429E-2</v>
      </c>
      <c r="O69">
        <v>6.7981787165695192E-3</v>
      </c>
      <c r="P69">
        <v>3.944581755125405E-2</v>
      </c>
      <c r="Q69">
        <v>1.9638193879996071E-2</v>
      </c>
      <c r="R69">
        <v>4.5726699710574234E-3</v>
      </c>
      <c r="S69">
        <v>0</v>
      </c>
      <c r="T69">
        <v>1.357346935323352E-2</v>
      </c>
      <c r="U69">
        <v>0</v>
      </c>
      <c r="V69">
        <v>0</v>
      </c>
      <c r="W69">
        <v>0.14063251107348601</v>
      </c>
      <c r="X69">
        <v>4.2614256439083363E-2</v>
      </c>
      <c r="Y69">
        <v>0</v>
      </c>
      <c r="Z69">
        <v>4.9265052102626921E-3</v>
      </c>
      <c r="AA69">
        <v>1.7642854198749789E-4</v>
      </c>
      <c r="AB69">
        <v>0.16851694369003661</v>
      </c>
      <c r="AC69">
        <v>0</v>
      </c>
      <c r="AD69">
        <v>0</v>
      </c>
      <c r="AE69">
        <v>0</v>
      </c>
      <c r="AF69">
        <v>0</v>
      </c>
      <c r="AG69">
        <v>0</v>
      </c>
      <c r="AH69">
        <v>0</v>
      </c>
      <c r="AI69">
        <v>0</v>
      </c>
      <c r="AJ69">
        <v>8.3450566530151027E-6</v>
      </c>
      <c r="AK69">
        <v>0</v>
      </c>
      <c r="AL69">
        <v>0</v>
      </c>
      <c r="AM69">
        <v>5.3994067842971947E-3</v>
      </c>
      <c r="AN69">
        <v>0</v>
      </c>
      <c r="AO69">
        <v>0</v>
      </c>
      <c r="AP69">
        <f>AMS_2050!AP69</f>
        <v>0.34740851840704912</v>
      </c>
      <c r="AQ69">
        <f>AMS_2050!AQ69</f>
        <v>0</v>
      </c>
      <c r="AR69">
        <f>AMS_2050!AR69</f>
        <v>0</v>
      </c>
      <c r="AS69">
        <f>AMS_2050!AS69</f>
        <v>0</v>
      </c>
      <c r="AT69">
        <f>AMS_2050!AT69</f>
        <v>0</v>
      </c>
      <c r="AU69">
        <f>AMS_2050!AU69</f>
        <v>0.93833922307492701</v>
      </c>
      <c r="AW69">
        <f t="shared" si="2"/>
        <v>3.0119543997227979E-7</v>
      </c>
    </row>
    <row r="70" spans="1:49" x14ac:dyDescent="0.25">
      <c r="A70" s="146"/>
      <c r="B70" s="1" t="s">
        <v>31</v>
      </c>
      <c r="C70" s="1">
        <v>29</v>
      </c>
      <c r="D70" s="1" t="s">
        <v>68</v>
      </c>
      <c r="E70">
        <v>2.1031364752747869E-4</v>
      </c>
      <c r="F70">
        <v>3.3621437930614052E-4</v>
      </c>
      <c r="G70">
        <v>1.358134405035183E-4</v>
      </c>
      <c r="H70">
        <v>1.23395835482735E-5</v>
      </c>
      <c r="I70">
        <v>7.362035517827735E-5</v>
      </c>
      <c r="J70">
        <v>1.7374824689158819E-4</v>
      </c>
      <c r="K70">
        <v>0</v>
      </c>
      <c r="L70">
        <v>1.2732664183502239E-4</v>
      </c>
      <c r="M70">
        <v>2.529853660463156E-4</v>
      </c>
      <c r="N70">
        <v>3.1062180701741369E-4</v>
      </c>
      <c r="O70">
        <v>7.1387417702703317E-5</v>
      </c>
      <c r="P70">
        <v>4.5054869742225617E-4</v>
      </c>
      <c r="Q70">
        <v>2.2276656637928901E-4</v>
      </c>
      <c r="R70">
        <v>5.1982328231615937E-5</v>
      </c>
      <c r="S70">
        <v>0</v>
      </c>
      <c r="T70">
        <v>1.541556085485012E-4</v>
      </c>
      <c r="U70">
        <v>0</v>
      </c>
      <c r="V70">
        <v>0</v>
      </c>
      <c r="W70">
        <v>1.5768859290257371E-3</v>
      </c>
      <c r="X70">
        <v>4.8390612128164221E-4</v>
      </c>
      <c r="Y70">
        <v>0</v>
      </c>
      <c r="Z70">
        <v>5.5215729067834762E-5</v>
      </c>
      <c r="AA70">
        <v>1.413597563327798E-6</v>
      </c>
      <c r="AB70">
        <v>1.918283762313205E-3</v>
      </c>
      <c r="AC70">
        <v>0</v>
      </c>
      <c r="AD70">
        <v>0</v>
      </c>
      <c r="AE70">
        <v>0</v>
      </c>
      <c r="AF70">
        <v>0</v>
      </c>
      <c r="AG70">
        <v>0</v>
      </c>
      <c r="AH70">
        <v>0</v>
      </c>
      <c r="AI70">
        <v>0</v>
      </c>
      <c r="AJ70">
        <v>0</v>
      </c>
      <c r="AK70">
        <v>0</v>
      </c>
      <c r="AL70">
        <v>0</v>
      </c>
      <c r="AM70">
        <v>5.0696519406058491E-5</v>
      </c>
      <c r="AN70">
        <v>0</v>
      </c>
      <c r="AO70">
        <v>0</v>
      </c>
      <c r="AP70">
        <f>AMS_2050!AP70</f>
        <v>3.9395708979480578E-3</v>
      </c>
      <c r="AQ70">
        <f>AMS_2050!AQ70</f>
        <v>0</v>
      </c>
      <c r="AR70">
        <f>AMS_2050!AR70</f>
        <v>0</v>
      </c>
      <c r="AS70">
        <f>AMS_2050!AS70</f>
        <v>0</v>
      </c>
      <c r="AT70">
        <f>AMS_2050!AT70</f>
        <v>0</v>
      </c>
      <c r="AU70">
        <f>AMS_2050!AU70</f>
        <v>1.060979664274426E-2</v>
      </c>
      <c r="AW70">
        <f t="shared" si="2"/>
        <v>3.4024529125648475E-9</v>
      </c>
    </row>
    <row r="71" spans="1:49" x14ac:dyDescent="0.25">
      <c r="A71" s="146"/>
      <c r="B71" s="1" t="s">
        <v>32</v>
      </c>
      <c r="C71" s="1">
        <v>30</v>
      </c>
      <c r="D71" s="1" t="s">
        <v>69</v>
      </c>
      <c r="E71">
        <v>0.10176464038694349</v>
      </c>
      <c r="F71">
        <v>0.19010421272587</v>
      </c>
      <c r="G71">
        <v>7.1016769987716541E-2</v>
      </c>
      <c r="H71">
        <v>1.260275716419945E-2</v>
      </c>
      <c r="I71">
        <v>0.14828450823759051</v>
      </c>
      <c r="J71">
        <v>0.1501523491048431</v>
      </c>
      <c r="K71">
        <v>1.234000074978317E-2</v>
      </c>
      <c r="L71">
        <v>0.24347269628167451</v>
      </c>
      <c r="M71">
        <v>0.1854861291699097</v>
      </c>
      <c r="N71">
        <v>0.2968470894453849</v>
      </c>
      <c r="O71">
        <v>0.14066838954934399</v>
      </c>
      <c r="P71">
        <v>0.6203507870519227</v>
      </c>
      <c r="Q71">
        <v>0.10502051073879171</v>
      </c>
      <c r="R71">
        <v>1.7053286378543388E-2</v>
      </c>
      <c r="S71">
        <v>0</v>
      </c>
      <c r="T71">
        <v>4.0596491626685112E-2</v>
      </c>
      <c r="U71">
        <v>0</v>
      </c>
      <c r="V71">
        <v>0</v>
      </c>
      <c r="W71">
        <v>0.68348029709953428</v>
      </c>
      <c r="X71">
        <v>0.29797848476420669</v>
      </c>
      <c r="Y71">
        <v>2.1763007803487729E-4</v>
      </c>
      <c r="Z71">
        <v>0.18653668050227509</v>
      </c>
      <c r="AA71">
        <v>3.8343248121319659E-3</v>
      </c>
      <c r="AB71">
        <v>0.91817628649169825</v>
      </c>
      <c r="AC71">
        <v>8.419111366940838E-5</v>
      </c>
      <c r="AD71">
        <v>3.350419945812565E-4</v>
      </c>
      <c r="AE71">
        <v>1.755988163112172E-3</v>
      </c>
      <c r="AF71">
        <v>1.574658326465913E-5</v>
      </c>
      <c r="AG71">
        <v>0</v>
      </c>
      <c r="AH71">
        <v>8.996163850412826E-5</v>
      </c>
      <c r="AI71">
        <v>5.9648711308108689E-5</v>
      </c>
      <c r="AJ71">
        <v>0.1069909310240625</v>
      </c>
      <c r="AK71">
        <v>0</v>
      </c>
      <c r="AL71">
        <v>4.4590539126029952E-4</v>
      </c>
      <c r="AM71">
        <v>5.8157009629362594E-3</v>
      </c>
      <c r="AN71">
        <v>0</v>
      </c>
      <c r="AO71">
        <v>1.472461777132641E-2</v>
      </c>
      <c r="AP71">
        <f>AMS_2050!AP71</f>
        <v>0</v>
      </c>
      <c r="AQ71">
        <f>AMS_2050!AQ71</f>
        <v>0</v>
      </c>
      <c r="AR71">
        <f>AMS_2050!AR71</f>
        <v>0</v>
      </c>
      <c r="AS71">
        <f>AMS_2050!AS71</f>
        <v>0</v>
      </c>
      <c r="AT71">
        <f>AMS_2050!AT71</f>
        <v>0</v>
      </c>
      <c r="AU71">
        <f>AMS_2050!AU71</f>
        <v>4.5563020557011091</v>
      </c>
      <c r="AW71">
        <f t="shared" si="2"/>
        <v>6.8358879456941984E-6</v>
      </c>
    </row>
    <row r="72" spans="1:49" x14ac:dyDescent="0.25">
      <c r="A72" s="146"/>
      <c r="B72" s="1" t="s">
        <v>33</v>
      </c>
      <c r="C72" s="1">
        <v>31</v>
      </c>
      <c r="D72" s="1" t="s">
        <v>70</v>
      </c>
      <c r="E72">
        <v>1.9895276713005661E-2</v>
      </c>
      <c r="F72">
        <v>3.1523153285655851E-2</v>
      </c>
      <c r="G72">
        <v>1.269583154140707E-2</v>
      </c>
      <c r="H72">
        <v>1.127183449739612E-3</v>
      </c>
      <c r="I72">
        <v>7.2460138372851621E-3</v>
      </c>
      <c r="J72">
        <v>1.61082107349538E-2</v>
      </c>
      <c r="K72">
        <v>5.5463804671729931E-5</v>
      </c>
      <c r="L72">
        <v>1.186655219570017E-2</v>
      </c>
      <c r="M72">
        <v>2.3562917543032701E-2</v>
      </c>
      <c r="N72">
        <v>2.8742584885839081E-2</v>
      </c>
      <c r="O72">
        <v>0.30872211592144488</v>
      </c>
      <c r="P72">
        <v>4.1723729461426759E-2</v>
      </c>
      <c r="Q72">
        <v>2.082498105840571E-2</v>
      </c>
      <c r="R72">
        <v>4.8285485652628576E-3</v>
      </c>
      <c r="S72">
        <v>0</v>
      </c>
      <c r="T72">
        <v>1.436005979854757E-2</v>
      </c>
      <c r="U72">
        <v>0</v>
      </c>
      <c r="V72">
        <v>0</v>
      </c>
      <c r="W72">
        <v>0.1487059296397058</v>
      </c>
      <c r="X72">
        <v>4.509644156311849E-2</v>
      </c>
      <c r="Y72">
        <v>0</v>
      </c>
      <c r="Z72">
        <v>5.1700552887360062E-3</v>
      </c>
      <c r="AA72">
        <v>1.867119597143805E-4</v>
      </c>
      <c r="AB72">
        <v>0.17747456555770719</v>
      </c>
      <c r="AC72">
        <v>0</v>
      </c>
      <c r="AD72">
        <v>0</v>
      </c>
      <c r="AE72">
        <v>0</v>
      </c>
      <c r="AF72">
        <v>0</v>
      </c>
      <c r="AG72">
        <v>0</v>
      </c>
      <c r="AH72">
        <v>0</v>
      </c>
      <c r="AI72">
        <v>0</v>
      </c>
      <c r="AJ72">
        <v>2.9923574822818058E-6</v>
      </c>
      <c r="AK72">
        <v>0</v>
      </c>
      <c r="AL72">
        <v>0</v>
      </c>
      <c r="AM72">
        <v>5.6137807152675566E-3</v>
      </c>
      <c r="AN72">
        <v>0</v>
      </c>
      <c r="AO72">
        <v>0</v>
      </c>
      <c r="AP72">
        <f>AMS_2050!AP72</f>
        <v>0.36863577447102963</v>
      </c>
      <c r="AQ72">
        <f>AMS_2050!AQ72</f>
        <v>0</v>
      </c>
      <c r="AR72">
        <f>AMS_2050!AR72</f>
        <v>0</v>
      </c>
      <c r="AS72">
        <f>AMS_2050!AS72</f>
        <v>0</v>
      </c>
      <c r="AT72">
        <f>AMS_2050!AT72</f>
        <v>0</v>
      </c>
      <c r="AU72">
        <f>AMS_2050!AU72</f>
        <v>1.29416887434914</v>
      </c>
      <c r="AW72">
        <f t="shared" si="2"/>
        <v>3.1858295702692878E-7</v>
      </c>
    </row>
    <row r="73" spans="1:49" x14ac:dyDescent="0.25">
      <c r="A73" s="146"/>
      <c r="B73" s="1" t="s">
        <v>34</v>
      </c>
      <c r="C73" s="1">
        <v>32</v>
      </c>
      <c r="D73" s="1" t="s">
        <v>71</v>
      </c>
      <c r="E73">
        <v>6.2234483392516253</v>
      </c>
      <c r="F73">
        <v>79.016626188436391</v>
      </c>
      <c r="G73">
        <v>20.767508937548481</v>
      </c>
      <c r="H73">
        <v>18.279048378422889</v>
      </c>
      <c r="I73">
        <v>60.6953161029341</v>
      </c>
      <c r="J73">
        <v>32.056202348044224</v>
      </c>
      <c r="K73">
        <v>107.12271122569101</v>
      </c>
      <c r="L73">
        <v>629.36033373201803</v>
      </c>
      <c r="M73">
        <v>155.696579468767</v>
      </c>
      <c r="N73">
        <v>70.449888303239007</v>
      </c>
      <c r="O73">
        <v>39.808923538116048</v>
      </c>
      <c r="P73">
        <v>152.262444125782</v>
      </c>
      <c r="Q73">
        <v>9.0216059690071262</v>
      </c>
      <c r="R73">
        <v>0</v>
      </c>
      <c r="S73">
        <v>0</v>
      </c>
      <c r="T73">
        <v>24.021654437578221</v>
      </c>
      <c r="U73">
        <v>7.3789121153889932</v>
      </c>
      <c r="V73">
        <v>7.0477896288841677</v>
      </c>
      <c r="W73">
        <v>262.40598391612929</v>
      </c>
      <c r="X73">
        <v>184.61158312191839</v>
      </c>
      <c r="Y73">
        <v>1.198247711841202</v>
      </c>
      <c r="Z73">
        <v>1249.79677384302</v>
      </c>
      <c r="AA73">
        <v>9.9135266835605531</v>
      </c>
      <c r="AB73">
        <v>58.096428953599442</v>
      </c>
      <c r="AC73">
        <v>49.523134134896559</v>
      </c>
      <c r="AD73">
        <v>790.6640000165047</v>
      </c>
      <c r="AE73">
        <v>2.6015625945848919E-4</v>
      </c>
      <c r="AF73">
        <v>1.9195779433881921</v>
      </c>
      <c r="AG73">
        <v>2.4285244906578539E-2</v>
      </c>
      <c r="AH73">
        <v>2.3181868864219028</v>
      </c>
      <c r="AI73">
        <v>3.528690063423034</v>
      </c>
      <c r="AJ73">
        <v>1757.1488246663221</v>
      </c>
      <c r="AK73">
        <v>0</v>
      </c>
      <c r="AL73">
        <v>10.79051975946285</v>
      </c>
      <c r="AM73">
        <v>2.7506433863715092</v>
      </c>
      <c r="AN73">
        <v>0</v>
      </c>
      <c r="AO73">
        <v>1270.682237741983</v>
      </c>
      <c r="AP73">
        <f>AMS_2050!AP73</f>
        <v>0</v>
      </c>
      <c r="AQ73">
        <f>AMS_2050!AQ73</f>
        <v>0</v>
      </c>
      <c r="AR73">
        <f>AMS_2050!AR73</f>
        <v>0</v>
      </c>
      <c r="AS73">
        <f>AMS_2050!AS73</f>
        <v>0</v>
      </c>
      <c r="AT73">
        <f>AMS_2050!AT73</f>
        <v>0</v>
      </c>
      <c r="AU73">
        <f>AMS_2050!AU73</f>
        <v>7074.5818970691189</v>
      </c>
      <c r="AW73">
        <f t="shared" si="2"/>
        <v>1.9680475706080607E-2</v>
      </c>
    </row>
    <row r="74" spans="1:49" x14ac:dyDescent="0.25">
      <c r="A74" s="146"/>
      <c r="B74" s="1" t="s">
        <v>35</v>
      </c>
      <c r="C74" s="1">
        <v>33</v>
      </c>
      <c r="D74" s="1" t="s">
        <v>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f>AMS_2050!AP74</f>
        <v>0</v>
      </c>
      <c r="AQ74">
        <f>AMS_2050!AQ74</f>
        <v>0</v>
      </c>
      <c r="AR74">
        <f>AMS_2050!AR74</f>
        <v>0</v>
      </c>
      <c r="AS74">
        <f>AMS_2050!AS74</f>
        <v>0</v>
      </c>
      <c r="AT74">
        <f>AMS_2050!AT74</f>
        <v>0</v>
      </c>
      <c r="AU74">
        <f>AMS_2050!AU74</f>
        <v>0</v>
      </c>
      <c r="AW74">
        <f t="shared" si="2"/>
        <v>0</v>
      </c>
    </row>
    <row r="75" spans="1:49" x14ac:dyDescent="0.25">
      <c r="A75" s="146"/>
      <c r="B75" s="1" t="s">
        <v>36</v>
      </c>
      <c r="C75" s="1">
        <v>34</v>
      </c>
      <c r="D75" s="1" t="s">
        <v>73</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f>AMS_2050!AP75</f>
        <v>0</v>
      </c>
      <c r="AQ75">
        <f>AMS_2050!AQ75</f>
        <v>0</v>
      </c>
      <c r="AR75">
        <f>AMS_2050!AR75</f>
        <v>0</v>
      </c>
      <c r="AS75">
        <f>AMS_2050!AS75</f>
        <v>0</v>
      </c>
      <c r="AT75">
        <f>AMS_2050!AT75</f>
        <v>0</v>
      </c>
      <c r="AU75">
        <f>AMS_2050!AU75</f>
        <v>0</v>
      </c>
      <c r="AW75">
        <f t="shared" si="2"/>
        <v>0</v>
      </c>
    </row>
    <row r="76" spans="1:49" x14ac:dyDescent="0.25">
      <c r="A76" s="146"/>
      <c r="B76" s="1" t="s">
        <v>37</v>
      </c>
      <c r="C76" s="1">
        <v>35</v>
      </c>
      <c r="D76" s="1" t="s">
        <v>74</v>
      </c>
      <c r="E76">
        <v>0.69777973589577991</v>
      </c>
      <c r="F76">
        <v>5.5902415375785202</v>
      </c>
      <c r="G76">
        <v>5.0733272294942182</v>
      </c>
      <c r="H76">
        <v>0.58623010376426066</v>
      </c>
      <c r="I76">
        <v>4.8070319766446996</v>
      </c>
      <c r="J76">
        <v>8.3689322621042912</v>
      </c>
      <c r="K76">
        <v>1.7268116676867659E-2</v>
      </c>
      <c r="L76">
        <v>0.40400184069784789</v>
      </c>
      <c r="M76">
        <v>9.5397892282865975</v>
      </c>
      <c r="N76">
        <v>46.546886513093952</v>
      </c>
      <c r="O76">
        <v>11.682967916749419</v>
      </c>
      <c r="P76">
        <v>29.66036381868944</v>
      </c>
      <c r="Q76">
        <v>8.2788838097189235</v>
      </c>
      <c r="R76">
        <v>0.70721833726082051</v>
      </c>
      <c r="S76">
        <v>0</v>
      </c>
      <c r="T76">
        <v>0.24614093930236741</v>
      </c>
      <c r="U76">
        <v>0.49213899447650328</v>
      </c>
      <c r="V76">
        <v>0.79608883895656546</v>
      </c>
      <c r="W76">
        <v>78.479699184098052</v>
      </c>
      <c r="X76">
        <v>27.001473335206949</v>
      </c>
      <c r="Y76">
        <v>7.4430772714086952E-3</v>
      </c>
      <c r="Z76">
        <v>3.2082673770964991</v>
      </c>
      <c r="AA76">
        <v>6.231429811277802E-3</v>
      </c>
      <c r="AB76">
        <v>1.378467045610043</v>
      </c>
      <c r="AC76">
        <v>7.5370653303083197E-4</v>
      </c>
      <c r="AD76">
        <v>4.8479882057180269E-3</v>
      </c>
      <c r="AE76">
        <v>1.4399688041761619E-2</v>
      </c>
      <c r="AF76">
        <v>4.4417766974612447E-3</v>
      </c>
      <c r="AG76">
        <v>9.9560485287600959E-6</v>
      </c>
      <c r="AH76">
        <v>5.9941704419900717E-2</v>
      </c>
      <c r="AI76">
        <v>1.6054581307114811E-3</v>
      </c>
      <c r="AJ76">
        <v>1.3966369933701279</v>
      </c>
      <c r="AK76">
        <v>0</v>
      </c>
      <c r="AL76">
        <v>8.2948631685366876E-3</v>
      </c>
      <c r="AM76">
        <v>14.73958976645897</v>
      </c>
      <c r="AN76">
        <v>0</v>
      </c>
      <c r="AO76">
        <v>1.8724021478840589E-2</v>
      </c>
      <c r="AP76">
        <f>AMS_2050!AP76</f>
        <v>65.112368548343511</v>
      </c>
      <c r="AQ76">
        <f>AMS_2050!AQ76</f>
        <v>0</v>
      </c>
      <c r="AR76">
        <f>AMS_2050!AR76</f>
        <v>4.4611379557764055</v>
      </c>
      <c r="AS76">
        <f>AMS_2050!AS76</f>
        <v>0</v>
      </c>
      <c r="AT76">
        <f>AMS_2050!AT76</f>
        <v>0</v>
      </c>
      <c r="AU76">
        <f>AMS_2050!AU76</f>
        <v>329.39962507515878</v>
      </c>
      <c r="AW76">
        <f t="shared" si="2"/>
        <v>1.1257276346790553E-5</v>
      </c>
    </row>
    <row r="77" spans="1:49" x14ac:dyDescent="0.25">
      <c r="A77" s="146"/>
      <c r="B77" s="1" t="s">
        <v>38</v>
      </c>
      <c r="C77" s="1">
        <v>36</v>
      </c>
      <c r="D77" s="1" t="s">
        <v>75</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f>AMS_2050!AP77</f>
        <v>0</v>
      </c>
      <c r="AQ77">
        <f>AMS_2050!AQ77</f>
        <v>0</v>
      </c>
      <c r="AR77">
        <f>AMS_2050!AR77</f>
        <v>0</v>
      </c>
      <c r="AS77">
        <f>AMS_2050!AS77</f>
        <v>0</v>
      </c>
      <c r="AT77">
        <f>AMS_2050!AT77</f>
        <v>0</v>
      </c>
      <c r="AU77">
        <f>AMS_2050!AU77</f>
        <v>0</v>
      </c>
      <c r="AW77">
        <f t="shared" si="2"/>
        <v>0</v>
      </c>
    </row>
    <row r="78" spans="1:49" x14ac:dyDescent="0.25">
      <c r="A78" s="146"/>
      <c r="B78" s="1" t="s">
        <v>39</v>
      </c>
      <c r="C78" s="1">
        <v>37</v>
      </c>
      <c r="D78" s="1" t="s">
        <v>76</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f>AMS_2050!AP78</f>
        <v>0</v>
      </c>
      <c r="AQ78">
        <f>AMS_2050!AQ78</f>
        <v>0</v>
      </c>
      <c r="AR78">
        <f>AMS_2050!AR78</f>
        <v>0</v>
      </c>
      <c r="AS78">
        <f>AMS_2050!AS78</f>
        <v>0</v>
      </c>
      <c r="AT78">
        <f>AMS_2050!AT78</f>
        <v>0</v>
      </c>
      <c r="AU78">
        <f>AMS_2050!AU78</f>
        <v>0</v>
      </c>
      <c r="AW78">
        <f t="shared" si="2"/>
        <v>0</v>
      </c>
    </row>
    <row r="79" spans="1:49" x14ac:dyDescent="0.25">
      <c r="A79" s="146" t="s">
        <v>93</v>
      </c>
      <c r="B79" s="1" t="s">
        <v>3</v>
      </c>
      <c r="C79" s="1" t="s">
        <v>3</v>
      </c>
      <c r="D79" s="1" t="s">
        <v>40</v>
      </c>
      <c r="E79">
        <f t="shared" ref="E79:AO84" si="3">E5+E42</f>
        <v>10925.808969319371</v>
      </c>
      <c r="F79">
        <f t="shared" si="3"/>
        <v>34674.576000400055</v>
      </c>
      <c r="G79">
        <f t="shared" si="3"/>
        <v>2.0389598177958774</v>
      </c>
      <c r="H79">
        <f t="shared" si="3"/>
        <v>2.912077719955541E-6</v>
      </c>
      <c r="I79">
        <f t="shared" si="3"/>
        <v>2.2078119913591388E-6</v>
      </c>
      <c r="J79">
        <f t="shared" si="3"/>
        <v>67.846825869839577</v>
      </c>
      <c r="K79">
        <f t="shared" si="3"/>
        <v>5.4823755774435793E-3</v>
      </c>
      <c r="L79">
        <f t="shared" si="3"/>
        <v>8.0032530257967913</v>
      </c>
      <c r="M79">
        <f t="shared" si="3"/>
        <v>58.623146161283444</v>
      </c>
      <c r="N79">
        <f t="shared" si="3"/>
        <v>6.1195805035635894E-6</v>
      </c>
      <c r="O79">
        <f t="shared" si="3"/>
        <v>5.0508338658657586E-6</v>
      </c>
      <c r="P79">
        <f t="shared" si="3"/>
        <v>1090.1916836462738</v>
      </c>
      <c r="Q79">
        <f t="shared" si="3"/>
        <v>1098.1077266366513</v>
      </c>
      <c r="R79">
        <f t="shared" si="3"/>
        <v>3.7222357516523995E-2</v>
      </c>
      <c r="S79">
        <f t="shared" si="3"/>
        <v>0</v>
      </c>
      <c r="T79">
        <f t="shared" si="3"/>
        <v>0.10418628766737444</v>
      </c>
      <c r="U79">
        <f t="shared" si="3"/>
        <v>7.9423293646898059E-5</v>
      </c>
      <c r="V79">
        <f t="shared" si="3"/>
        <v>3.5325926878188008E-4</v>
      </c>
      <c r="W79">
        <f t="shared" si="3"/>
        <v>761.87595217603837</v>
      </c>
      <c r="X79">
        <f t="shared" si="3"/>
        <v>167.75746937741704</v>
      </c>
      <c r="Y79">
        <f t="shared" si="3"/>
        <v>0</v>
      </c>
      <c r="Z79">
        <f t="shared" si="3"/>
        <v>7.6936578695415495E-2</v>
      </c>
      <c r="AA79">
        <f t="shared" si="3"/>
        <v>0.1253076037213165</v>
      </c>
      <c r="AB79">
        <f t="shared" si="3"/>
        <v>12.293519916365565</v>
      </c>
      <c r="AC79">
        <f t="shared" si="3"/>
        <v>2.1890212955901631E-2</v>
      </c>
      <c r="AD79">
        <f t="shared" si="3"/>
        <v>0.531433842130693</v>
      </c>
      <c r="AE79">
        <f t="shared" si="3"/>
        <v>1.1502512991429406</v>
      </c>
      <c r="AF79">
        <f t="shared" si="3"/>
        <v>8.8781243144812928E-3</v>
      </c>
      <c r="AG79">
        <f t="shared" si="3"/>
        <v>0</v>
      </c>
      <c r="AH79">
        <f t="shared" si="3"/>
        <v>1.0406229501626219</v>
      </c>
      <c r="AI79">
        <f t="shared" si="3"/>
        <v>1.342163424678158</v>
      </c>
      <c r="AJ79">
        <f t="shared" si="3"/>
        <v>12.103805192746433</v>
      </c>
      <c r="AK79">
        <f t="shared" si="3"/>
        <v>0</v>
      </c>
      <c r="AL79">
        <f t="shared" si="3"/>
        <v>7.7891111275539104E-2</v>
      </c>
      <c r="AM79">
        <f t="shared" si="3"/>
        <v>3.4888081216079581</v>
      </c>
      <c r="AN79">
        <f t="shared" si="3"/>
        <v>0</v>
      </c>
      <c r="AO79">
        <f t="shared" si="3"/>
        <v>11.831902929259089</v>
      </c>
      <c r="AP79">
        <f t="shared" ref="AP79:AU94" si="4">AP5+AP42</f>
        <v>36101.408731671218</v>
      </c>
      <c r="AQ79">
        <f t="shared" si="4"/>
        <v>0</v>
      </c>
      <c r="AR79">
        <f t="shared" si="4"/>
        <v>2067.1926040828753</v>
      </c>
      <c r="AS79">
        <f t="shared" si="4"/>
        <v>19283.935097530291</v>
      </c>
      <c r="AT79">
        <f t="shared" si="4"/>
        <v>86438.205940186788</v>
      </c>
      <c r="AU79">
        <f t="shared" si="4"/>
        <v>19913.401230828789</v>
      </c>
      <c r="AW79">
        <f t="shared" si="2"/>
        <v>2.140113388655459E-4</v>
      </c>
    </row>
    <row r="80" spans="1:49" x14ac:dyDescent="0.25">
      <c r="A80" s="146"/>
      <c r="B80" s="1" t="s">
        <v>4</v>
      </c>
      <c r="C80" s="1" t="s">
        <v>4</v>
      </c>
      <c r="D80" s="1" t="s">
        <v>41</v>
      </c>
      <c r="E80">
        <f t="shared" si="3"/>
        <v>5177.6450627879103</v>
      </c>
      <c r="F80">
        <f t="shared" si="3"/>
        <v>21259.194190740793</v>
      </c>
      <c r="G80">
        <f t="shared" si="3"/>
        <v>193.77041409243344</v>
      </c>
      <c r="H80">
        <f t="shared" si="3"/>
        <v>1.9801980430563411</v>
      </c>
      <c r="I80">
        <f t="shared" si="3"/>
        <v>68.35114511328311</v>
      </c>
      <c r="J80">
        <f t="shared" si="3"/>
        <v>409.43414098396477</v>
      </c>
      <c r="K80">
        <f t="shared" si="3"/>
        <v>5.0918998043524802E-2</v>
      </c>
      <c r="L80">
        <f t="shared" si="3"/>
        <v>1157.2060639133606</v>
      </c>
      <c r="M80">
        <f t="shared" si="3"/>
        <v>1518.1869961971606</v>
      </c>
      <c r="N80">
        <f t="shared" si="3"/>
        <v>136.89040924567198</v>
      </c>
      <c r="O80">
        <f t="shared" si="3"/>
        <v>0.5118902071608632</v>
      </c>
      <c r="P80">
        <f t="shared" si="3"/>
        <v>1186.4939642023314</v>
      </c>
      <c r="Q80">
        <f t="shared" si="3"/>
        <v>652.35794820344699</v>
      </c>
      <c r="R80">
        <f t="shared" si="3"/>
        <v>27.73875661820011</v>
      </c>
      <c r="S80">
        <f t="shared" si="3"/>
        <v>0</v>
      </c>
      <c r="T80">
        <f t="shared" si="3"/>
        <v>84.610634007402098</v>
      </c>
      <c r="U80">
        <f t="shared" si="3"/>
        <v>41.231220904252218</v>
      </c>
      <c r="V80">
        <f t="shared" si="3"/>
        <v>237.8336205844891</v>
      </c>
      <c r="W80">
        <f t="shared" si="3"/>
        <v>19990.241963556917</v>
      </c>
      <c r="X80">
        <f t="shared" si="3"/>
        <v>5398.2645223126301</v>
      </c>
      <c r="Y80">
        <f t="shared" si="3"/>
        <v>2.9748739312901812E-2</v>
      </c>
      <c r="Z80">
        <f t="shared" si="3"/>
        <v>98.417698383338887</v>
      </c>
      <c r="AA80">
        <f t="shared" si="3"/>
        <v>18.208822494697678</v>
      </c>
      <c r="AB80">
        <f t="shared" si="3"/>
        <v>9.8797556115663774</v>
      </c>
      <c r="AC80">
        <f t="shared" si="3"/>
        <v>0.97794820453064735</v>
      </c>
      <c r="AD80">
        <f t="shared" si="3"/>
        <v>10.279754272226196</v>
      </c>
      <c r="AE80">
        <f t="shared" si="3"/>
        <v>9.4426759188534124</v>
      </c>
      <c r="AF80">
        <f t="shared" si="3"/>
        <v>9.4886232498508547E-4</v>
      </c>
      <c r="AG80">
        <f t="shared" si="3"/>
        <v>0</v>
      </c>
      <c r="AH80">
        <f t="shared" si="3"/>
        <v>0.14758857350049248</v>
      </c>
      <c r="AI80">
        <f t="shared" si="3"/>
        <v>1.8174789949174119</v>
      </c>
      <c r="AJ80">
        <f t="shared" si="3"/>
        <v>42.126978993196047</v>
      </c>
      <c r="AK80">
        <f t="shared" si="3"/>
        <v>0</v>
      </c>
      <c r="AL80">
        <f t="shared" si="3"/>
        <v>0.2717158297993944</v>
      </c>
      <c r="AM80">
        <f t="shared" si="3"/>
        <v>18.889985668669567</v>
      </c>
      <c r="AN80">
        <f t="shared" si="3"/>
        <v>0</v>
      </c>
      <c r="AO80">
        <f t="shared" si="3"/>
        <v>37.990635344117798</v>
      </c>
      <c r="AP80">
        <f t="shared" si="4"/>
        <v>97081.641955232932</v>
      </c>
      <c r="AQ80">
        <f t="shared" si="4"/>
        <v>338.05363384997167</v>
      </c>
      <c r="AR80">
        <f t="shared" si="4"/>
        <v>0</v>
      </c>
      <c r="AS80">
        <f t="shared" si="4"/>
        <v>61742.292389954921</v>
      </c>
      <c r="AT80">
        <f t="shared" si="4"/>
        <v>170024.33740608321</v>
      </c>
      <c r="AU80">
        <f t="shared" si="4"/>
        <v>46928.126369558122</v>
      </c>
      <c r="AW80">
        <f t="shared" si="2"/>
        <v>3.0924497303516135E-2</v>
      </c>
    </row>
    <row r="81" spans="1:49" x14ac:dyDescent="0.25">
      <c r="A81" s="146"/>
      <c r="B81" s="1" t="s">
        <v>5</v>
      </c>
      <c r="C81" s="1" t="s">
        <v>5</v>
      </c>
      <c r="D81" s="1" t="s">
        <v>42</v>
      </c>
      <c r="E81">
        <f t="shared" si="3"/>
        <v>213.02225655791801</v>
      </c>
      <c r="F81">
        <f t="shared" si="3"/>
        <v>135.96492959605243</v>
      </c>
      <c r="G81">
        <f t="shared" si="3"/>
        <v>1327.7863727747194</v>
      </c>
      <c r="H81">
        <f t="shared" si="3"/>
        <v>2.2796490354235361</v>
      </c>
      <c r="I81">
        <f t="shared" si="3"/>
        <v>11.463176591717897</v>
      </c>
      <c r="J81">
        <f t="shared" si="3"/>
        <v>16.793582680668777</v>
      </c>
      <c r="K81">
        <f t="shared" si="3"/>
        <v>1.1553609130814584E-2</v>
      </c>
      <c r="L81">
        <f t="shared" si="3"/>
        <v>21.828077573802283</v>
      </c>
      <c r="M81">
        <f t="shared" si="3"/>
        <v>19.397776008557432</v>
      </c>
      <c r="N81">
        <f t="shared" si="3"/>
        <v>1.960554625042835</v>
      </c>
      <c r="O81">
        <f t="shared" si="3"/>
        <v>0.60478551996158858</v>
      </c>
      <c r="P81">
        <f t="shared" si="3"/>
        <v>1417.8404276008778</v>
      </c>
      <c r="Q81">
        <f t="shared" si="3"/>
        <v>149.01461866204778</v>
      </c>
      <c r="R81">
        <f t="shared" si="3"/>
        <v>0.13952644476722598</v>
      </c>
      <c r="S81">
        <f t="shared" si="3"/>
        <v>0</v>
      </c>
      <c r="T81">
        <f t="shared" si="3"/>
        <v>30.250101560005575</v>
      </c>
      <c r="U81">
        <f t="shared" si="3"/>
        <v>13.830721373762771</v>
      </c>
      <c r="V81">
        <f t="shared" si="3"/>
        <v>43.993594750736975</v>
      </c>
      <c r="W81">
        <f t="shared" si="3"/>
        <v>2157.9211439211126</v>
      </c>
      <c r="X81">
        <f t="shared" si="3"/>
        <v>830.40254893073916</v>
      </c>
      <c r="Y81">
        <f t="shared" si="3"/>
        <v>2.3729414888265328E-4</v>
      </c>
      <c r="Z81">
        <f t="shared" si="3"/>
        <v>1.2384199812022061</v>
      </c>
      <c r="AA81">
        <f t="shared" si="3"/>
        <v>0.34157512070804008</v>
      </c>
      <c r="AB81">
        <f t="shared" si="3"/>
        <v>1.0706394953625513</v>
      </c>
      <c r="AC81">
        <f t="shared" si="3"/>
        <v>4.6919646708213248E-4</v>
      </c>
      <c r="AD81">
        <f t="shared" si="3"/>
        <v>2.4949821385102078E-3</v>
      </c>
      <c r="AE81">
        <f t="shared" si="3"/>
        <v>1.0535954445506618E-2</v>
      </c>
      <c r="AF81">
        <f t="shared" si="3"/>
        <v>4.8385586216406301E-4</v>
      </c>
      <c r="AG81">
        <f t="shared" si="3"/>
        <v>5.9149028750271773E-6</v>
      </c>
      <c r="AH81">
        <f t="shared" si="3"/>
        <v>2.8052134010140138E-2</v>
      </c>
      <c r="AI81">
        <f t="shared" si="3"/>
        <v>9.4106199591322871E-4</v>
      </c>
      <c r="AJ81">
        <f t="shared" si="3"/>
        <v>9.8582242141732372</v>
      </c>
      <c r="AK81">
        <f t="shared" si="3"/>
        <v>0</v>
      </c>
      <c r="AL81">
        <f t="shared" si="3"/>
        <v>6.3544819067233471E-2</v>
      </c>
      <c r="AM81">
        <f t="shared" si="3"/>
        <v>16.055002421273677</v>
      </c>
      <c r="AN81">
        <f t="shared" si="3"/>
        <v>0</v>
      </c>
      <c r="AO81">
        <f t="shared" si="3"/>
        <v>1.0030726643522881E-2</v>
      </c>
      <c r="AP81">
        <f t="shared" si="4"/>
        <v>59017.702100749826</v>
      </c>
      <c r="AQ81">
        <f t="shared" si="4"/>
        <v>0</v>
      </c>
      <c r="AR81">
        <f t="shared" si="4"/>
        <v>36352.098775916929</v>
      </c>
      <c r="AS81">
        <f t="shared" si="4"/>
        <v>61693.842441439068</v>
      </c>
      <c r="AT81">
        <f t="shared" si="4"/>
        <v>101934.6276383128</v>
      </c>
      <c r="AU81">
        <f t="shared" si="4"/>
        <v>61552.201734782437</v>
      </c>
      <c r="AW81">
        <f t="shared" si="2"/>
        <v>5.8360383700368341E-4</v>
      </c>
    </row>
    <row r="82" spans="1:49" x14ac:dyDescent="0.25">
      <c r="A82" s="146"/>
      <c r="B82" s="1" t="s">
        <v>6</v>
      </c>
      <c r="C82" s="1" t="s">
        <v>6</v>
      </c>
      <c r="D82" s="1" t="s">
        <v>43</v>
      </c>
      <c r="E82">
        <f t="shared" si="3"/>
        <v>205.14608110377509</v>
      </c>
      <c r="F82">
        <f t="shared" si="3"/>
        <v>277.86450959403408</v>
      </c>
      <c r="G82">
        <f t="shared" si="3"/>
        <v>683.05279617113911</v>
      </c>
      <c r="H82">
        <f t="shared" si="3"/>
        <v>40.650672602688388</v>
      </c>
      <c r="I82">
        <f t="shared" si="3"/>
        <v>11.489216693437985</v>
      </c>
      <c r="J82">
        <f t="shared" si="3"/>
        <v>44.644500771247628</v>
      </c>
      <c r="K82">
        <f t="shared" si="3"/>
        <v>1.1384212133013277E-3</v>
      </c>
      <c r="L82">
        <f t="shared" si="3"/>
        <v>232.16188888175333</v>
      </c>
      <c r="M82">
        <f t="shared" si="3"/>
        <v>230.43664602049304</v>
      </c>
      <c r="N82">
        <f t="shared" si="3"/>
        <v>2.4146802067610751</v>
      </c>
      <c r="O82">
        <f t="shared" si="3"/>
        <v>0.16539403303845793</v>
      </c>
      <c r="P82">
        <f t="shared" si="3"/>
        <v>1170.2369930313362</v>
      </c>
      <c r="Q82">
        <f t="shared" si="3"/>
        <v>261.27223751650138</v>
      </c>
      <c r="R82">
        <f t="shared" si="3"/>
        <v>0.11628107737265811</v>
      </c>
      <c r="S82">
        <f t="shared" si="3"/>
        <v>0</v>
      </c>
      <c r="T82">
        <f t="shared" si="3"/>
        <v>16.727846952162881</v>
      </c>
      <c r="U82">
        <f t="shared" si="3"/>
        <v>1.0244764706147096</v>
      </c>
      <c r="V82">
        <f t="shared" si="3"/>
        <v>2.4245640417812746</v>
      </c>
      <c r="W82">
        <f t="shared" si="3"/>
        <v>763.04152690301919</v>
      </c>
      <c r="X82">
        <f t="shared" si="3"/>
        <v>340.86642945488148</v>
      </c>
      <c r="Y82">
        <f t="shared" si="3"/>
        <v>3.5866396825131883E-3</v>
      </c>
      <c r="Z82">
        <f t="shared" si="3"/>
        <v>24.374530702029197</v>
      </c>
      <c r="AA82">
        <f t="shared" si="3"/>
        <v>4.4338327092373229</v>
      </c>
      <c r="AB82">
        <f t="shared" si="3"/>
        <v>0.58006502144271166</v>
      </c>
      <c r="AC82">
        <f t="shared" si="3"/>
        <v>1.7880071504277895E-2</v>
      </c>
      <c r="AD82">
        <f t="shared" si="3"/>
        <v>0.22688879072863774</v>
      </c>
      <c r="AE82">
        <f t="shared" si="3"/>
        <v>0.21373849110196433</v>
      </c>
      <c r="AF82">
        <f t="shared" si="3"/>
        <v>3.3894443602572777E-4</v>
      </c>
      <c r="AG82">
        <f t="shared" si="3"/>
        <v>0</v>
      </c>
      <c r="AH82">
        <f t="shared" si="3"/>
        <v>6.5081805846836501E-3</v>
      </c>
      <c r="AI82">
        <f t="shared" si="3"/>
        <v>3.2484746422504561E-2</v>
      </c>
      <c r="AJ82">
        <f t="shared" si="3"/>
        <v>0.11024242422313214</v>
      </c>
      <c r="AK82">
        <f t="shared" si="3"/>
        <v>0</v>
      </c>
      <c r="AL82">
        <f t="shared" si="3"/>
        <v>7.3345951330242454E-4</v>
      </c>
      <c r="AM82">
        <f t="shared" si="3"/>
        <v>4.9249899047826391</v>
      </c>
      <c r="AN82">
        <f t="shared" si="3"/>
        <v>0</v>
      </c>
      <c r="AO82">
        <f t="shared" si="3"/>
        <v>0.5228825220932718</v>
      </c>
      <c r="AP82">
        <f t="shared" si="4"/>
        <v>0</v>
      </c>
      <c r="AQ82">
        <f t="shared" si="4"/>
        <v>0</v>
      </c>
      <c r="AR82">
        <f t="shared" si="4"/>
        <v>4.8881549211814016E-4</v>
      </c>
      <c r="AS82">
        <f t="shared" si="4"/>
        <v>3339.7659416551251</v>
      </c>
      <c r="AT82">
        <f t="shared" si="4"/>
        <v>5435.9443360202276</v>
      </c>
      <c r="AU82">
        <f t="shared" si="4"/>
        <v>2223.0086770054231</v>
      </c>
      <c r="AW82">
        <f t="shared" si="2"/>
        <v>6.2039158266685322E-3</v>
      </c>
    </row>
    <row r="83" spans="1:49" x14ac:dyDescent="0.25">
      <c r="A83" s="146"/>
      <c r="B83" s="1" t="s">
        <v>7</v>
      </c>
      <c r="C83" s="1" t="s">
        <v>7</v>
      </c>
      <c r="D83" s="1" t="s">
        <v>44</v>
      </c>
      <c r="E83">
        <f t="shared" si="3"/>
        <v>103.32166635886122</v>
      </c>
      <c r="F83">
        <f t="shared" si="3"/>
        <v>76.380354396191933</v>
      </c>
      <c r="G83">
        <f t="shared" si="3"/>
        <v>241.0221335819806</v>
      </c>
      <c r="H83">
        <f t="shared" si="3"/>
        <v>56.636804529587401</v>
      </c>
      <c r="I83">
        <f t="shared" si="3"/>
        <v>2261.6867465475325</v>
      </c>
      <c r="J83">
        <f t="shared" si="3"/>
        <v>30.902512154004476</v>
      </c>
      <c r="K83">
        <f t="shared" si="3"/>
        <v>7.0856381979655214E-2</v>
      </c>
      <c r="L83">
        <f t="shared" si="3"/>
        <v>28.838387438374198</v>
      </c>
      <c r="M83">
        <f t="shared" si="3"/>
        <v>79.375222957205779</v>
      </c>
      <c r="N83">
        <f t="shared" si="3"/>
        <v>64.360550369400215</v>
      </c>
      <c r="O83">
        <f t="shared" si="3"/>
        <v>323.77236884239687</v>
      </c>
      <c r="P83">
        <f t="shared" si="3"/>
        <v>726.2097594329814</v>
      </c>
      <c r="Q83">
        <f t="shared" si="3"/>
        <v>15044.330950542053</v>
      </c>
      <c r="R83">
        <f t="shared" si="3"/>
        <v>1.7163755481918463E-2</v>
      </c>
      <c r="S83">
        <f t="shared" si="3"/>
        <v>0</v>
      </c>
      <c r="T83">
        <f t="shared" si="3"/>
        <v>58.31676675602192</v>
      </c>
      <c r="U83">
        <f t="shared" si="3"/>
        <v>8.0387989638069524</v>
      </c>
      <c r="V83">
        <f t="shared" si="3"/>
        <v>1.3459525259775911E-2</v>
      </c>
      <c r="W83">
        <f t="shared" si="3"/>
        <v>405.66375628969098</v>
      </c>
      <c r="X83">
        <f t="shared" si="3"/>
        <v>469.51445116077338</v>
      </c>
      <c r="Y83">
        <f t="shared" si="3"/>
        <v>2.2245034029580068E-2</v>
      </c>
      <c r="Z83">
        <f t="shared" si="3"/>
        <v>13.247853420637361</v>
      </c>
      <c r="AA83">
        <f t="shared" si="3"/>
        <v>0.45359466991210501</v>
      </c>
      <c r="AB83">
        <f t="shared" si="3"/>
        <v>52.830615871022118</v>
      </c>
      <c r="AC83">
        <f t="shared" si="3"/>
        <v>1.6860937854582272E-2</v>
      </c>
      <c r="AD83">
        <f t="shared" si="3"/>
        <v>0.13935023443130046</v>
      </c>
      <c r="AE83">
        <f t="shared" si="3"/>
        <v>1.1519356503472582</v>
      </c>
      <c r="AF83">
        <f t="shared" si="3"/>
        <v>0.24414665987537976</v>
      </c>
      <c r="AG83">
        <f t="shared" si="3"/>
        <v>6.4876793234729135E-4</v>
      </c>
      <c r="AH83">
        <f t="shared" si="3"/>
        <v>13.011985247061048</v>
      </c>
      <c r="AI83">
        <f t="shared" si="3"/>
        <v>4.0259022340348699E-2</v>
      </c>
      <c r="AJ83">
        <f t="shared" si="3"/>
        <v>583.51982244143176</v>
      </c>
      <c r="AK83">
        <f t="shared" si="3"/>
        <v>0</v>
      </c>
      <c r="AL83">
        <f t="shared" si="3"/>
        <v>3.7534055760340244</v>
      </c>
      <c r="AM83">
        <f t="shared" si="3"/>
        <v>126.57038697082712</v>
      </c>
      <c r="AN83">
        <f t="shared" si="3"/>
        <v>0</v>
      </c>
      <c r="AO83">
        <f t="shared" si="3"/>
        <v>1.6969871853019591</v>
      </c>
      <c r="AP83">
        <f t="shared" si="4"/>
        <v>3855.6870459373781</v>
      </c>
      <c r="AQ83">
        <f t="shared" si="4"/>
        <v>0</v>
      </c>
      <c r="AR83">
        <f t="shared" si="4"/>
        <v>0.4550543284598989</v>
      </c>
      <c r="AS83">
        <f t="shared" si="4"/>
        <v>3286.4062093040811</v>
      </c>
      <c r="AT83">
        <f t="shared" si="4"/>
        <v>22832.879662468051</v>
      </c>
      <c r="AU83">
        <f t="shared" si="4"/>
        <v>5084.841454774496</v>
      </c>
      <c r="AW83">
        <f t="shared" si="2"/>
        <v>7.725197132274858E-4</v>
      </c>
    </row>
    <row r="84" spans="1:49" x14ac:dyDescent="0.25">
      <c r="A84" s="146"/>
      <c r="B84" s="1" t="s">
        <v>8</v>
      </c>
      <c r="C84" s="1" t="s">
        <v>8</v>
      </c>
      <c r="D84" s="1" t="s">
        <v>45</v>
      </c>
      <c r="E84">
        <f t="shared" si="3"/>
        <v>421.19529378394225</v>
      </c>
      <c r="F84">
        <f t="shared" si="3"/>
        <v>1185.7341617268494</v>
      </c>
      <c r="G84">
        <f t="shared" si="3"/>
        <v>203.11364172581281</v>
      </c>
      <c r="H84">
        <f t="shared" si="3"/>
        <v>57.172747721849376</v>
      </c>
      <c r="I84">
        <f t="shared" si="3"/>
        <v>129.25418884858544</v>
      </c>
      <c r="J84">
        <f t="shared" si="3"/>
        <v>7485.5449285567101</v>
      </c>
      <c r="K84">
        <f t="shared" si="3"/>
        <v>1.2779747601392875</v>
      </c>
      <c r="L84">
        <f t="shared" si="3"/>
        <v>258.65493982033956</v>
      </c>
      <c r="M84">
        <f t="shared" si="3"/>
        <v>1692.3170229776692</v>
      </c>
      <c r="N84">
        <f t="shared" si="3"/>
        <v>17.862993649220961</v>
      </c>
      <c r="O84">
        <f t="shared" si="3"/>
        <v>16.906842129617242</v>
      </c>
      <c r="P84">
        <f t="shared" si="3"/>
        <v>1481.6104582903877</v>
      </c>
      <c r="Q84">
        <f t="shared" si="3"/>
        <v>610.97641223709991</v>
      </c>
      <c r="R84">
        <f t="shared" si="3"/>
        <v>3.1769891589392789</v>
      </c>
      <c r="S84">
        <f t="shared" si="3"/>
        <v>0</v>
      </c>
      <c r="T84">
        <f t="shared" si="3"/>
        <v>49.294355025124617</v>
      </c>
      <c r="U84">
        <f t="shared" si="3"/>
        <v>22.34347076731088</v>
      </c>
      <c r="V84">
        <f t="shared" si="3"/>
        <v>20.815667441793209</v>
      </c>
      <c r="W84">
        <f t="shared" si="3"/>
        <v>14657.313204841748</v>
      </c>
      <c r="X84">
        <f t="shared" si="3"/>
        <v>4053.0069711586266</v>
      </c>
      <c r="Y84">
        <f t="shared" si="3"/>
        <v>1.9422111956238414E-2</v>
      </c>
      <c r="Z84">
        <f t="shared" si="3"/>
        <v>132.59633994840692</v>
      </c>
      <c r="AA84">
        <f t="shared" si="3"/>
        <v>3.8992246774718522</v>
      </c>
      <c r="AB84">
        <f t="shared" si="3"/>
        <v>40.718802649609245</v>
      </c>
      <c r="AC84">
        <f t="shared" si="3"/>
        <v>2.3740749962332521E-2</v>
      </c>
      <c r="AD84">
        <f t="shared" si="3"/>
        <v>0.1771847914608925</v>
      </c>
      <c r="AE84">
        <f t="shared" si="3"/>
        <v>0.74387535858421283</v>
      </c>
      <c r="AF84">
        <f t="shared" si="3"/>
        <v>0.10526792982325987</v>
      </c>
      <c r="AG84">
        <f t="shared" si="3"/>
        <v>1.5004439380820171E-4</v>
      </c>
      <c r="AH84">
        <f t="shared" si="3"/>
        <v>3.5537997651777142</v>
      </c>
      <c r="AI84">
        <f t="shared" si="3"/>
        <v>5.1527632507621733E-2</v>
      </c>
      <c r="AJ84">
        <f t="shared" si="3"/>
        <v>12.59849493893687</v>
      </c>
      <c r="AK84">
        <f t="shared" si="3"/>
        <v>0</v>
      </c>
      <c r="AL84">
        <f t="shared" si="3"/>
        <v>8.1761084868144179E-2</v>
      </c>
      <c r="AM84">
        <f t="shared" si="3"/>
        <v>68.532461686603881</v>
      </c>
      <c r="AN84">
        <f t="shared" si="3"/>
        <v>0</v>
      </c>
      <c r="AO84">
        <f t="shared" si="3"/>
        <v>1.9994468873481668</v>
      </c>
      <c r="AP84">
        <f t="shared" si="4"/>
        <v>10557.384962458289</v>
      </c>
      <c r="AQ84">
        <f t="shared" si="4"/>
        <v>0</v>
      </c>
      <c r="AR84">
        <f t="shared" si="4"/>
        <v>17157.049317000001</v>
      </c>
      <c r="AS84">
        <f t="shared" si="4"/>
        <v>10768.347929335871</v>
      </c>
      <c r="AT84">
        <f t="shared" si="4"/>
        <v>59054.870522469988</v>
      </c>
      <c r="AU84">
        <f t="shared" si="4"/>
        <v>12060.585451203049</v>
      </c>
      <c r="AW84">
        <f t="shared" si="2"/>
        <v>6.9459893824243999E-3</v>
      </c>
    </row>
    <row r="85" spans="1:49" x14ac:dyDescent="0.25">
      <c r="A85" s="146"/>
      <c r="B85" s="63" t="s">
        <v>9</v>
      </c>
      <c r="C85" s="63" t="s">
        <v>9</v>
      </c>
      <c r="D85" s="63" t="s">
        <v>46</v>
      </c>
      <c r="E85">
        <f t="shared" ref="E85:AO91" si="5">E11+E48</f>
        <v>334.32785400702818</v>
      </c>
      <c r="F85">
        <f t="shared" si="5"/>
        <v>67.047987163839935</v>
      </c>
      <c r="G85">
        <f t="shared" si="5"/>
        <v>0</v>
      </c>
      <c r="H85">
        <f t="shared" si="5"/>
        <v>0.13628664907659646</v>
      </c>
      <c r="I85">
        <f t="shared" si="5"/>
        <v>0.48736532468006144</v>
      </c>
      <c r="J85">
        <f t="shared" si="5"/>
        <v>0.40230060183521499</v>
      </c>
      <c r="K85">
        <f t="shared" si="5"/>
        <v>0</v>
      </c>
      <c r="L85">
        <f t="shared" si="5"/>
        <v>3.4688184584389958</v>
      </c>
      <c r="M85">
        <f t="shared" si="5"/>
        <v>46.282041213581422</v>
      </c>
      <c r="N85">
        <f t="shared" si="5"/>
        <v>0</v>
      </c>
      <c r="O85">
        <f t="shared" si="5"/>
        <v>1.2222387722600465</v>
      </c>
      <c r="P85">
        <f t="shared" si="5"/>
        <v>2.4015153210636524</v>
      </c>
      <c r="Q85">
        <f t="shared" si="5"/>
        <v>9.5773917185508992</v>
      </c>
      <c r="R85">
        <f t="shared" si="5"/>
        <v>1.6505923128971609E-4</v>
      </c>
      <c r="S85">
        <f t="shared" si="5"/>
        <v>0</v>
      </c>
      <c r="T85">
        <f t="shared" si="5"/>
        <v>0.2173842962330528</v>
      </c>
      <c r="U85">
        <f t="shared" si="5"/>
        <v>0</v>
      </c>
      <c r="V85">
        <f t="shared" si="5"/>
        <v>0</v>
      </c>
      <c r="W85">
        <f t="shared" si="5"/>
        <v>15.161357779764103</v>
      </c>
      <c r="X85">
        <f t="shared" si="5"/>
        <v>6.9819758774741372</v>
      </c>
      <c r="Y85">
        <f t="shared" si="5"/>
        <v>4.4688118379883658E-3</v>
      </c>
      <c r="Z85">
        <f t="shared" si="5"/>
        <v>8.7594328824140311E-2</v>
      </c>
      <c r="AA85">
        <f t="shared" si="5"/>
        <v>5.4639946075087736E-2</v>
      </c>
      <c r="AB85">
        <f t="shared" si="5"/>
        <v>13.552439644178957</v>
      </c>
      <c r="AC85">
        <f t="shared" si="5"/>
        <v>2.495438586733429E-2</v>
      </c>
      <c r="AD85">
        <f t="shared" si="5"/>
        <v>0.15294956441106616</v>
      </c>
      <c r="AE85">
        <f t="shared" si="5"/>
        <v>1.217152097709238</v>
      </c>
      <c r="AF85">
        <f t="shared" si="5"/>
        <v>0.25640486037971177</v>
      </c>
      <c r="AG85">
        <f t="shared" si="5"/>
        <v>0</v>
      </c>
      <c r="AH85">
        <f t="shared" si="5"/>
        <v>4.3211291282614486</v>
      </c>
      <c r="AI85">
        <f t="shared" si="5"/>
        <v>6.2735644184759992E-2</v>
      </c>
      <c r="AJ85">
        <f t="shared" si="5"/>
        <v>3.6541199841930338E-5</v>
      </c>
      <c r="AK85">
        <f t="shared" si="5"/>
        <v>0</v>
      </c>
      <c r="AL85">
        <f t="shared" si="5"/>
        <v>0</v>
      </c>
      <c r="AM85">
        <f t="shared" si="5"/>
        <v>4.5472431835476765E-2</v>
      </c>
      <c r="AN85">
        <f t="shared" si="5"/>
        <v>0</v>
      </c>
      <c r="AO85">
        <f t="shared" si="5"/>
        <v>0.55871454735305737</v>
      </c>
      <c r="AP85">
        <f t="shared" si="4"/>
        <v>17.963024229408607</v>
      </c>
      <c r="AQ85">
        <f t="shared" si="4"/>
        <v>36.135399830057068</v>
      </c>
      <c r="AR85">
        <f t="shared" si="4"/>
        <v>0</v>
      </c>
      <c r="AS85">
        <f t="shared" si="4"/>
        <v>249.73539219838321</v>
      </c>
      <c r="AT85">
        <f t="shared" si="4"/>
        <v>419.95107685919311</v>
      </c>
      <c r="AU85">
        <f t="shared" si="4"/>
        <v>391.93611357383162</v>
      </c>
      <c r="AW85" s="64">
        <f>K129</f>
        <v>2.7427865208737679E-2</v>
      </c>
    </row>
    <row r="86" spans="1:49" x14ac:dyDescent="0.25">
      <c r="A86" s="146"/>
      <c r="B86" s="63" t="s">
        <v>10</v>
      </c>
      <c r="C86" s="63" t="s">
        <v>10</v>
      </c>
      <c r="D86" s="63" t="s">
        <v>47</v>
      </c>
      <c r="E86">
        <f t="shared" si="5"/>
        <v>1528.1921047749847</v>
      </c>
      <c r="F86">
        <f t="shared" si="5"/>
        <v>876.94695768435554</v>
      </c>
      <c r="G86">
        <f t="shared" si="5"/>
        <v>320.81065752239164</v>
      </c>
      <c r="H86">
        <f t="shared" si="5"/>
        <v>116.09824917724077</v>
      </c>
      <c r="I86">
        <f t="shared" si="5"/>
        <v>90.162523208258449</v>
      </c>
      <c r="J86">
        <f t="shared" si="5"/>
        <v>435.42416746766821</v>
      </c>
      <c r="K86">
        <f t="shared" si="5"/>
        <v>6.8678881233779521</v>
      </c>
      <c r="L86">
        <f t="shared" si="5"/>
        <v>1274.0082465770031</v>
      </c>
      <c r="M86">
        <f t="shared" si="5"/>
        <v>5909.9885390864602</v>
      </c>
      <c r="N86">
        <f t="shared" si="5"/>
        <v>67.14564013022661</v>
      </c>
      <c r="O86">
        <f t="shared" si="5"/>
        <v>215.4750360715239</v>
      </c>
      <c r="P86">
        <f t="shared" si="5"/>
        <v>1911.6981829081178</v>
      </c>
      <c r="Q86">
        <f t="shared" si="5"/>
        <v>1277.577928714431</v>
      </c>
      <c r="R86">
        <f t="shared" si="5"/>
        <v>8.461282186494655</v>
      </c>
      <c r="S86">
        <f t="shared" si="5"/>
        <v>0</v>
      </c>
      <c r="T86">
        <f t="shared" si="5"/>
        <v>4.7477267205639011</v>
      </c>
      <c r="U86">
        <f t="shared" si="5"/>
        <v>6.088014668748329</v>
      </c>
      <c r="V86">
        <f t="shared" si="5"/>
        <v>13.320376881032837</v>
      </c>
      <c r="W86">
        <f t="shared" si="5"/>
        <v>1728.3102722948659</v>
      </c>
      <c r="X86">
        <f t="shared" si="5"/>
        <v>3454.5658923099872</v>
      </c>
      <c r="Y86">
        <f t="shared" si="5"/>
        <v>2.1673504560677479</v>
      </c>
      <c r="Z86">
        <f t="shared" si="5"/>
        <v>50.068680580176618</v>
      </c>
      <c r="AA86">
        <f t="shared" si="5"/>
        <v>20.068070038179833</v>
      </c>
      <c r="AB86">
        <f t="shared" si="5"/>
        <v>305.04424373224049</v>
      </c>
      <c r="AC86">
        <f t="shared" si="5"/>
        <v>3.6557951494350123</v>
      </c>
      <c r="AD86">
        <f t="shared" si="5"/>
        <v>7.7838506402847791</v>
      </c>
      <c r="AE86">
        <f t="shared" si="5"/>
        <v>5.9433090629986003</v>
      </c>
      <c r="AF86">
        <f t="shared" si="5"/>
        <v>1.9036773624153747</v>
      </c>
      <c r="AG86">
        <f t="shared" si="5"/>
        <v>4.9182075865229795E-3</v>
      </c>
      <c r="AH86">
        <f t="shared" si="5"/>
        <v>57.645006591454695</v>
      </c>
      <c r="AI86">
        <f t="shared" si="5"/>
        <v>4.3966351559911843</v>
      </c>
      <c r="AJ86">
        <f t="shared" si="5"/>
        <v>3259.854924501909</v>
      </c>
      <c r="AK86">
        <f t="shared" si="5"/>
        <v>0</v>
      </c>
      <c r="AL86">
        <f t="shared" si="5"/>
        <v>20.968472362163631</v>
      </c>
      <c r="AM86">
        <f t="shared" si="5"/>
        <v>94.75791019742357</v>
      </c>
      <c r="AN86">
        <f t="shared" si="5"/>
        <v>0</v>
      </c>
      <c r="AO86">
        <f t="shared" si="5"/>
        <v>48.696197564709109</v>
      </c>
      <c r="AP86">
        <f t="shared" si="4"/>
        <v>9430.3113044160036</v>
      </c>
      <c r="AQ86">
        <f t="shared" si="4"/>
        <v>2894.2162624194916</v>
      </c>
      <c r="AR86">
        <f t="shared" si="4"/>
        <v>0</v>
      </c>
      <c r="AS86">
        <f t="shared" si="4"/>
        <v>24571.907861048461</v>
      </c>
      <c r="AT86">
        <f t="shared" si="4"/>
        <v>38251.277550118648</v>
      </c>
      <c r="AU86">
        <f t="shared" si="4"/>
        <v>21774.006605876071</v>
      </c>
      <c r="AW86" s="64">
        <f>AW85</f>
        <v>2.7427865208737679E-2</v>
      </c>
    </row>
    <row r="87" spans="1:49" x14ac:dyDescent="0.25">
      <c r="A87" s="146"/>
      <c r="B87" s="1" t="s">
        <v>11</v>
      </c>
      <c r="C87" s="1" t="s">
        <v>11</v>
      </c>
      <c r="D87" s="1" t="s">
        <v>48</v>
      </c>
      <c r="E87">
        <f t="shared" si="5"/>
        <v>285.17960843859578</v>
      </c>
      <c r="F87">
        <f t="shared" si="5"/>
        <v>1351.0554126852317</v>
      </c>
      <c r="G87">
        <f t="shared" si="5"/>
        <v>13807.833204991053</v>
      </c>
      <c r="H87">
        <f t="shared" si="5"/>
        <v>113.63496054408222</v>
      </c>
      <c r="I87">
        <f t="shared" si="5"/>
        <v>100.05540137433036</v>
      </c>
      <c r="J87">
        <f t="shared" si="5"/>
        <v>886.72026844083564</v>
      </c>
      <c r="K87">
        <f t="shared" si="5"/>
        <v>0.86348572038710736</v>
      </c>
      <c r="L87">
        <f t="shared" si="5"/>
        <v>971.88391495087035</v>
      </c>
      <c r="M87">
        <f t="shared" si="5"/>
        <v>11709.233965275962</v>
      </c>
      <c r="N87">
        <f t="shared" si="5"/>
        <v>146.3972526333464</v>
      </c>
      <c r="O87">
        <f t="shared" si="5"/>
        <v>48.266678787486988</v>
      </c>
      <c r="P87">
        <f t="shared" si="5"/>
        <v>6840.4174856938153</v>
      </c>
      <c r="Q87">
        <f t="shared" si="5"/>
        <v>6229.2314437073001</v>
      </c>
      <c r="R87">
        <f t="shared" si="5"/>
        <v>31.524265736423821</v>
      </c>
      <c r="S87">
        <f t="shared" si="5"/>
        <v>0</v>
      </c>
      <c r="T87">
        <f t="shared" si="5"/>
        <v>421.8538213877776</v>
      </c>
      <c r="U87">
        <f t="shared" si="5"/>
        <v>31.239676777012612</v>
      </c>
      <c r="V87">
        <f t="shared" si="5"/>
        <v>52.615864577108148</v>
      </c>
      <c r="W87">
        <f t="shared" si="5"/>
        <v>2161.9403649438373</v>
      </c>
      <c r="X87">
        <f t="shared" si="5"/>
        <v>350.37519971229062</v>
      </c>
      <c r="Y87">
        <f t="shared" si="5"/>
        <v>6.9132139307002738E-2</v>
      </c>
      <c r="Z87">
        <f t="shared" si="5"/>
        <v>144.68867313751593</v>
      </c>
      <c r="AA87">
        <f t="shared" si="5"/>
        <v>26.11053619246815</v>
      </c>
      <c r="AB87">
        <f t="shared" si="5"/>
        <v>65.647460756379147</v>
      </c>
      <c r="AC87">
        <f t="shared" si="5"/>
        <v>2.490212037726566</v>
      </c>
      <c r="AD87">
        <f t="shared" si="5"/>
        <v>19.596449869493142</v>
      </c>
      <c r="AE87">
        <f t="shared" si="5"/>
        <v>24.670047164809155</v>
      </c>
      <c r="AF87">
        <f t="shared" si="5"/>
        <v>1.6594074589727021E-2</v>
      </c>
      <c r="AG87">
        <f t="shared" si="5"/>
        <v>0</v>
      </c>
      <c r="AH87">
        <f t="shared" si="5"/>
        <v>0.84820802550066732</v>
      </c>
      <c r="AI87">
        <f t="shared" si="5"/>
        <v>4.5742260827444827</v>
      </c>
      <c r="AJ87">
        <f t="shared" si="5"/>
        <v>960.67484813573287</v>
      </c>
      <c r="AK87">
        <f t="shared" si="5"/>
        <v>0</v>
      </c>
      <c r="AL87">
        <f t="shared" si="5"/>
        <v>6.1793582911813516</v>
      </c>
      <c r="AM87">
        <f t="shared" si="5"/>
        <v>52.896845976351706</v>
      </c>
      <c r="AN87">
        <f t="shared" si="5"/>
        <v>0</v>
      </c>
      <c r="AO87">
        <f t="shared" si="5"/>
        <v>89.078386814483054</v>
      </c>
      <c r="AP87">
        <f t="shared" si="4"/>
        <v>5121.4248595476383</v>
      </c>
      <c r="AQ87">
        <f t="shared" si="4"/>
        <v>43061.461144375207</v>
      </c>
      <c r="AR87">
        <f t="shared" si="4"/>
        <v>0</v>
      </c>
      <c r="AS87">
        <f t="shared" si="4"/>
        <v>24384.256399467231</v>
      </c>
      <c r="AT87">
        <f t="shared" si="4"/>
        <v>96607.208674471651</v>
      </c>
      <c r="AU87">
        <f t="shared" si="4"/>
        <v>22897.796983994471</v>
      </c>
      <c r="AW87">
        <f t="shared" ref="AW87:AW115" si="6">(K87+L87)/$AQ$119</f>
        <v>2.5993988209413631E-2</v>
      </c>
    </row>
    <row r="88" spans="1:49" x14ac:dyDescent="0.25">
      <c r="A88" s="146"/>
      <c r="B88" s="1" t="s">
        <v>12</v>
      </c>
      <c r="C88" s="1">
        <v>10</v>
      </c>
      <c r="D88" s="1" t="s">
        <v>49</v>
      </c>
      <c r="E88">
        <f t="shared" si="5"/>
        <v>66.668060983337654</v>
      </c>
      <c r="F88">
        <f t="shared" si="5"/>
        <v>8.1733720938744945</v>
      </c>
      <c r="G88">
        <f t="shared" si="5"/>
        <v>1950.4552601609198</v>
      </c>
      <c r="H88">
        <f t="shared" si="5"/>
        <v>0</v>
      </c>
      <c r="I88">
        <f t="shared" si="5"/>
        <v>298.13466659393032</v>
      </c>
      <c r="J88">
        <f t="shared" si="5"/>
        <v>20.191257393963717</v>
      </c>
      <c r="K88">
        <f t="shared" si="5"/>
        <v>6.5035495240296543E-5</v>
      </c>
      <c r="L88">
        <f t="shared" si="5"/>
        <v>27.850169520480442</v>
      </c>
      <c r="M88">
        <f t="shared" si="5"/>
        <v>222.47562410703682</v>
      </c>
      <c r="N88">
        <f t="shared" si="5"/>
        <v>1683.1287681334697</v>
      </c>
      <c r="O88">
        <f t="shared" si="5"/>
        <v>0.86906646365604301</v>
      </c>
      <c r="P88">
        <f t="shared" si="5"/>
        <v>9881.0425709090996</v>
      </c>
      <c r="Q88">
        <f t="shared" si="5"/>
        <v>2719.2039022278791</v>
      </c>
      <c r="R88">
        <f t="shared" si="5"/>
        <v>1.6269683112061606</v>
      </c>
      <c r="S88">
        <f t="shared" si="5"/>
        <v>0</v>
      </c>
      <c r="T88">
        <f t="shared" si="5"/>
        <v>9.531689461184191E-3</v>
      </c>
      <c r="U88">
        <f t="shared" si="5"/>
        <v>0.2507411568358533</v>
      </c>
      <c r="V88">
        <f t="shared" si="5"/>
        <v>9.3833018845155797E-2</v>
      </c>
      <c r="W88">
        <f t="shared" si="5"/>
        <v>730.35206655278739</v>
      </c>
      <c r="X88">
        <f t="shared" si="5"/>
        <v>0.31485069991832937</v>
      </c>
      <c r="Y88">
        <f t="shared" si="5"/>
        <v>3.3703638729738049E-2</v>
      </c>
      <c r="Z88">
        <f t="shared" si="5"/>
        <v>4.3017250304470709</v>
      </c>
      <c r="AA88">
        <f t="shared" si="5"/>
        <v>0.4387226066949283</v>
      </c>
      <c r="AB88">
        <f t="shared" si="5"/>
        <v>11.577529754187129</v>
      </c>
      <c r="AC88">
        <f t="shared" si="5"/>
        <v>3.9861412630006719E-2</v>
      </c>
      <c r="AD88">
        <f t="shared" si="5"/>
        <v>0.32206820191496771</v>
      </c>
      <c r="AE88">
        <f t="shared" si="5"/>
        <v>0.28440993503604628</v>
      </c>
      <c r="AF88">
        <f t="shared" si="5"/>
        <v>1.3834102138396439E-4</v>
      </c>
      <c r="AG88">
        <f t="shared" si="5"/>
        <v>0</v>
      </c>
      <c r="AH88">
        <f t="shared" si="5"/>
        <v>4.5092857654232075E-3</v>
      </c>
      <c r="AI88">
        <f t="shared" si="5"/>
        <v>7.5098106599147341E-2</v>
      </c>
      <c r="AJ88">
        <f t="shared" si="5"/>
        <v>20.199164867076359</v>
      </c>
      <c r="AK88">
        <f t="shared" si="5"/>
        <v>0</v>
      </c>
      <c r="AL88">
        <f t="shared" si="5"/>
        <v>0.12992728391302386</v>
      </c>
      <c r="AM88">
        <f t="shared" si="5"/>
        <v>6.3514142049061556E-2</v>
      </c>
      <c r="AN88">
        <f t="shared" si="5"/>
        <v>0</v>
      </c>
      <c r="AO88">
        <f t="shared" si="5"/>
        <v>1.2348466170547834</v>
      </c>
      <c r="AP88">
        <f t="shared" si="4"/>
        <v>7.0241092945252156E-3</v>
      </c>
      <c r="AQ88">
        <f t="shared" si="4"/>
        <v>0</v>
      </c>
      <c r="AR88">
        <f t="shared" si="4"/>
        <v>210.62299611539993</v>
      </c>
      <c r="AS88">
        <f t="shared" si="4"/>
        <v>15697.630655736381</v>
      </c>
      <c r="AT88">
        <f t="shared" si="4"/>
        <v>24871.636384776659</v>
      </c>
      <c r="AU88">
        <f t="shared" si="4"/>
        <v>8686.1702854597388</v>
      </c>
      <c r="AW88">
        <f t="shared" si="6"/>
        <v>7.4422061490770611E-4</v>
      </c>
    </row>
    <row r="89" spans="1:49" x14ac:dyDescent="0.25">
      <c r="A89" s="146"/>
      <c r="B89" s="1" t="s">
        <v>13</v>
      </c>
      <c r="C89" s="1">
        <v>11</v>
      </c>
      <c r="D89" s="1" t="s">
        <v>50</v>
      </c>
      <c r="E89">
        <f t="shared" si="5"/>
        <v>7.9530920751670037E-2</v>
      </c>
      <c r="F89">
        <f t="shared" si="5"/>
        <v>32.771253979190718</v>
      </c>
      <c r="G89">
        <f t="shared" si="5"/>
        <v>1237.6792243639698</v>
      </c>
      <c r="H89">
        <f t="shared" si="5"/>
        <v>33.00308189454379</v>
      </c>
      <c r="I89">
        <f t="shared" si="5"/>
        <v>77.391017707731621</v>
      </c>
      <c r="J89">
        <f t="shared" si="5"/>
        <v>67.302576549968691</v>
      </c>
      <c r="K89">
        <f t="shared" si="5"/>
        <v>0</v>
      </c>
      <c r="L89">
        <f t="shared" si="5"/>
        <v>322.68710303269569</v>
      </c>
      <c r="M89">
        <f t="shared" si="5"/>
        <v>283.31805933207795</v>
      </c>
      <c r="N89">
        <f t="shared" si="5"/>
        <v>213.92713198646294</v>
      </c>
      <c r="O89">
        <f t="shared" si="5"/>
        <v>3154.3957776199541</v>
      </c>
      <c r="P89">
        <f t="shared" si="5"/>
        <v>7988.6388690643207</v>
      </c>
      <c r="Q89">
        <f t="shared" si="5"/>
        <v>2146.6855024879692</v>
      </c>
      <c r="R89">
        <f t="shared" si="5"/>
        <v>5.7121664707610633E-5</v>
      </c>
      <c r="S89">
        <f t="shared" si="5"/>
        <v>0</v>
      </c>
      <c r="T89">
        <f t="shared" si="5"/>
        <v>2.9248834550398613E-4</v>
      </c>
      <c r="U89">
        <f t="shared" si="5"/>
        <v>5.6219349741628228</v>
      </c>
      <c r="V89">
        <f t="shared" si="5"/>
        <v>6.8231291885492984E-2</v>
      </c>
      <c r="W89">
        <f t="shared" si="5"/>
        <v>173.78194595744844</v>
      </c>
      <c r="X89">
        <f t="shared" si="5"/>
        <v>0.20991887273871798</v>
      </c>
      <c r="Y89">
        <f t="shared" si="5"/>
        <v>8.6550601658825013E-3</v>
      </c>
      <c r="Z89">
        <f t="shared" si="5"/>
        <v>27.730567284017479</v>
      </c>
      <c r="AA89">
        <f t="shared" si="5"/>
        <v>5.0832922107748573</v>
      </c>
      <c r="AB89">
        <f t="shared" si="5"/>
        <v>37.340982817312479</v>
      </c>
      <c r="AC89">
        <f t="shared" si="5"/>
        <v>6.2458991322414826E-3</v>
      </c>
      <c r="AD89">
        <f t="shared" si="5"/>
        <v>4.7745201228308977E-2</v>
      </c>
      <c r="AE89">
        <f t="shared" si="5"/>
        <v>0.10291143947827189</v>
      </c>
      <c r="AF89">
        <f t="shared" si="5"/>
        <v>3.506001365260529E-2</v>
      </c>
      <c r="AG89">
        <f t="shared" si="5"/>
        <v>3.5867091605585978E-5</v>
      </c>
      <c r="AH89">
        <f t="shared" si="5"/>
        <v>0.80031467087060426</v>
      </c>
      <c r="AI89">
        <f t="shared" si="5"/>
        <v>1.2512242920357635E-2</v>
      </c>
      <c r="AJ89">
        <f t="shared" si="5"/>
        <v>2.1495167578839867E-2</v>
      </c>
      <c r="AK89">
        <f t="shared" si="5"/>
        <v>0</v>
      </c>
      <c r="AL89">
        <f t="shared" si="5"/>
        <v>1.3600213802755952E-4</v>
      </c>
      <c r="AM89">
        <f t="shared" si="5"/>
        <v>2.9029656466690722E-2</v>
      </c>
      <c r="AN89">
        <f t="shared" si="5"/>
        <v>0</v>
      </c>
      <c r="AO89">
        <f t="shared" si="5"/>
        <v>0.18739753399697251</v>
      </c>
      <c r="AP89">
        <f t="shared" si="4"/>
        <v>16.734060167855155</v>
      </c>
      <c r="AQ89">
        <f t="shared" si="4"/>
        <v>0</v>
      </c>
      <c r="AR89">
        <f t="shared" si="4"/>
        <v>211.03911195384745</v>
      </c>
      <c r="AS89">
        <f t="shared" si="4"/>
        <v>8231.5129254492895</v>
      </c>
      <c r="AT89">
        <f t="shared" si="4"/>
        <v>14295.13030569255</v>
      </c>
      <c r="AU89">
        <f t="shared" si="4"/>
        <v>9973.1236825911456</v>
      </c>
      <c r="AW89">
        <f t="shared" si="6"/>
        <v>8.622921783983729E-3</v>
      </c>
    </row>
    <row r="90" spans="1:49" x14ac:dyDescent="0.25">
      <c r="A90" s="146"/>
      <c r="B90" s="1" t="s">
        <v>14</v>
      </c>
      <c r="C90" s="1">
        <v>12</v>
      </c>
      <c r="D90" s="1" t="s">
        <v>51</v>
      </c>
      <c r="E90">
        <f t="shared" si="5"/>
        <v>4603.8899488267434</v>
      </c>
      <c r="F90">
        <f t="shared" si="5"/>
        <v>3965.6977807170788</v>
      </c>
      <c r="G90">
        <f t="shared" si="5"/>
        <v>31777.968658214631</v>
      </c>
      <c r="H90">
        <f t="shared" si="5"/>
        <v>498.97122177157485</v>
      </c>
      <c r="I90">
        <f t="shared" si="5"/>
        <v>2067.1594027498345</v>
      </c>
      <c r="J90">
        <f t="shared" si="5"/>
        <v>3616.5942612318559</v>
      </c>
      <c r="K90">
        <f t="shared" si="5"/>
        <v>11.040790944505442</v>
      </c>
      <c r="L90">
        <f t="shared" si="5"/>
        <v>4242.2935514005585</v>
      </c>
      <c r="M90">
        <f t="shared" si="5"/>
        <v>2637.2173426339587</v>
      </c>
      <c r="N90">
        <f t="shared" si="5"/>
        <v>2408.7493135525001</v>
      </c>
      <c r="O90">
        <f t="shared" si="5"/>
        <v>725.61249402537601</v>
      </c>
      <c r="P90">
        <f t="shared" si="5"/>
        <v>98571.145727208946</v>
      </c>
      <c r="Q90">
        <f t="shared" si="5"/>
        <v>44514.029564509859</v>
      </c>
      <c r="R90">
        <f t="shared" si="5"/>
        <v>228.59008355143433</v>
      </c>
      <c r="S90">
        <f t="shared" si="5"/>
        <v>0</v>
      </c>
      <c r="T90">
        <f t="shared" si="5"/>
        <v>288.01256608052086</v>
      </c>
      <c r="U90">
        <f t="shared" si="5"/>
        <v>116.13442394168406</v>
      </c>
      <c r="V90">
        <f t="shared" si="5"/>
        <v>1310.4683300708502</v>
      </c>
      <c r="W90">
        <f t="shared" si="5"/>
        <v>21000.205595096166</v>
      </c>
      <c r="X90">
        <f t="shared" si="5"/>
        <v>15276.225113423901</v>
      </c>
      <c r="Y90">
        <f t="shared" si="5"/>
        <v>0.33950100011284962</v>
      </c>
      <c r="Z90">
        <f t="shared" si="5"/>
        <v>336.44582689665668</v>
      </c>
      <c r="AA90">
        <f t="shared" si="5"/>
        <v>66.782596893199127</v>
      </c>
      <c r="AB90">
        <f t="shared" si="5"/>
        <v>368.59777365046409</v>
      </c>
      <c r="AC90">
        <f t="shared" si="5"/>
        <v>2.1002892490143852</v>
      </c>
      <c r="AD90">
        <f t="shared" si="5"/>
        <v>17.634097098771313</v>
      </c>
      <c r="AE90">
        <f t="shared" si="5"/>
        <v>19.411176598727991</v>
      </c>
      <c r="AF90">
        <f t="shared" si="5"/>
        <v>0.45656280102598079</v>
      </c>
      <c r="AG90">
        <f t="shared" si="5"/>
        <v>1.1869246274198966E-3</v>
      </c>
      <c r="AH90">
        <f t="shared" si="5"/>
        <v>23.894685098791882</v>
      </c>
      <c r="AI90">
        <f t="shared" si="5"/>
        <v>4.0367945516936103</v>
      </c>
      <c r="AJ90">
        <f t="shared" si="5"/>
        <v>769.76936761354523</v>
      </c>
      <c r="AK90">
        <f t="shared" si="5"/>
        <v>0</v>
      </c>
      <c r="AL90">
        <f t="shared" si="5"/>
        <v>4.9541045629035141</v>
      </c>
      <c r="AM90">
        <f t="shared" si="5"/>
        <v>397.9038227049852</v>
      </c>
      <c r="AN90">
        <f t="shared" si="5"/>
        <v>0</v>
      </c>
      <c r="AO90">
        <f t="shared" si="5"/>
        <v>67.753009191909001</v>
      </c>
      <c r="AP90">
        <f t="shared" si="4"/>
        <v>69695.093656372657</v>
      </c>
      <c r="AQ90">
        <f t="shared" si="4"/>
        <v>3033.148594969739</v>
      </c>
      <c r="AR90">
        <f t="shared" si="4"/>
        <v>75269.292183631434</v>
      </c>
      <c r="AS90">
        <f t="shared" si="4"/>
        <v>216988.52112075489</v>
      </c>
      <c r="AT90">
        <f t="shared" si="4"/>
        <v>399867.1012251316</v>
      </c>
      <c r="AU90">
        <f t="shared" si="4"/>
        <v>205059.04129538551</v>
      </c>
      <c r="AW90">
        <f t="shared" si="6"/>
        <v>0.11365861545280666</v>
      </c>
    </row>
    <row r="91" spans="1:49" x14ac:dyDescent="0.25">
      <c r="A91" s="146"/>
      <c r="B91" s="1" t="s">
        <v>15</v>
      </c>
      <c r="C91" s="1">
        <v>13</v>
      </c>
      <c r="D91" s="1" t="s">
        <v>52</v>
      </c>
      <c r="E91">
        <f t="shared" si="5"/>
        <v>336.13262817491938</v>
      </c>
      <c r="F91">
        <f t="shared" si="5"/>
        <v>289.5299402183245</v>
      </c>
      <c r="G91">
        <f t="shared" si="5"/>
        <v>446.87618618230016</v>
      </c>
      <c r="H91">
        <f t="shared" ref="H91:AO91" si="7">H17+H54</f>
        <v>10.492266257272037</v>
      </c>
      <c r="I91">
        <f t="shared" si="7"/>
        <v>99.106018623757492</v>
      </c>
      <c r="J91">
        <f t="shared" si="7"/>
        <v>157.37775300002397</v>
      </c>
      <c r="K91">
        <f t="shared" si="7"/>
        <v>2.959677484618866</v>
      </c>
      <c r="L91">
        <f t="shared" si="7"/>
        <v>237.3110228870363</v>
      </c>
      <c r="M91">
        <f t="shared" si="7"/>
        <v>233.9761629410219</v>
      </c>
      <c r="N91">
        <f t="shared" si="7"/>
        <v>153.55172900839884</v>
      </c>
      <c r="O91">
        <f t="shared" si="7"/>
        <v>46.957614645292828</v>
      </c>
      <c r="P91">
        <f t="shared" si="7"/>
        <v>3069.833418926491</v>
      </c>
      <c r="Q91">
        <f t="shared" si="7"/>
        <v>33690.517915693221</v>
      </c>
      <c r="R91">
        <f t="shared" si="7"/>
        <v>24.529619721669032</v>
      </c>
      <c r="S91">
        <f t="shared" si="7"/>
        <v>0</v>
      </c>
      <c r="T91">
        <f t="shared" si="7"/>
        <v>49.749547311837681</v>
      </c>
      <c r="U91">
        <f t="shared" si="7"/>
        <v>64.812871060214832</v>
      </c>
      <c r="V91">
        <f t="shared" si="7"/>
        <v>67.165244631798984</v>
      </c>
      <c r="W91">
        <f t="shared" si="7"/>
        <v>11991.096096285919</v>
      </c>
      <c r="X91">
        <f t="shared" si="7"/>
        <v>5574.8974746211943</v>
      </c>
      <c r="Y91">
        <f t="shared" si="7"/>
        <v>0.84710160412056767</v>
      </c>
      <c r="Z91">
        <f t="shared" si="7"/>
        <v>194.58186600087078</v>
      </c>
      <c r="AA91">
        <f t="shared" si="7"/>
        <v>3.7110836407709158</v>
      </c>
      <c r="AB91">
        <f t="shared" si="7"/>
        <v>772.06432021164255</v>
      </c>
      <c r="AC91">
        <f t="shared" si="7"/>
        <v>1.4935269163090785</v>
      </c>
      <c r="AD91">
        <f t="shared" si="7"/>
        <v>7.9471045995728966</v>
      </c>
      <c r="AE91">
        <f t="shared" si="7"/>
        <v>27.989341099253199</v>
      </c>
      <c r="AF91">
        <f t="shared" si="7"/>
        <v>4.9977313462535529</v>
      </c>
      <c r="AG91">
        <f t="shared" si="7"/>
        <v>7.0827347963153583E-2</v>
      </c>
      <c r="AH91">
        <f t="shared" si="7"/>
        <v>78.496435855513937</v>
      </c>
      <c r="AI91">
        <f t="shared" si="7"/>
        <v>2.0421729975351735</v>
      </c>
      <c r="AJ91">
        <f t="shared" si="7"/>
        <v>38.904275498538361</v>
      </c>
      <c r="AK91">
        <f t="shared" si="7"/>
        <v>0</v>
      </c>
      <c r="AL91">
        <f t="shared" si="7"/>
        <v>0.14691866346166918</v>
      </c>
      <c r="AM91">
        <f t="shared" si="7"/>
        <v>247.97188562442017</v>
      </c>
      <c r="AN91">
        <f t="shared" si="7"/>
        <v>0</v>
      </c>
      <c r="AO91">
        <f t="shared" si="7"/>
        <v>26.435583108080742</v>
      </c>
      <c r="AP91">
        <f t="shared" si="4"/>
        <v>9095.3069962999998</v>
      </c>
      <c r="AQ91">
        <f t="shared" si="4"/>
        <v>0</v>
      </c>
      <c r="AR91">
        <f t="shared" si="4"/>
        <v>215544.50066450992</v>
      </c>
      <c r="AS91">
        <f t="shared" si="4"/>
        <v>6194.5524148583081</v>
      </c>
      <c r="AT91">
        <f t="shared" si="4"/>
        <v>283887.5899264086</v>
      </c>
      <c r="AU91">
        <f t="shared" si="4"/>
        <v>4901.3435114492768</v>
      </c>
      <c r="AW91">
        <f t="shared" si="6"/>
        <v>6.4205710014938145E-3</v>
      </c>
    </row>
    <row r="92" spans="1:49" x14ac:dyDescent="0.25">
      <c r="A92" s="146"/>
      <c r="B92" s="1" t="s">
        <v>16</v>
      </c>
      <c r="C92" s="1">
        <v>14</v>
      </c>
      <c r="D92" s="1" t="s">
        <v>53</v>
      </c>
      <c r="E92">
        <f t="shared" ref="E92:AO98" si="8">E18+E55</f>
        <v>507.26519710028026</v>
      </c>
      <c r="F92">
        <f t="shared" si="8"/>
        <v>851.16902130390736</v>
      </c>
      <c r="G92">
        <f t="shared" si="8"/>
        <v>252.61411370879853</v>
      </c>
      <c r="H92">
        <f t="shared" si="8"/>
        <v>30.412274934546847</v>
      </c>
      <c r="I92">
        <f t="shared" si="8"/>
        <v>105.03587506895411</v>
      </c>
      <c r="J92">
        <f t="shared" si="8"/>
        <v>167.82079914769895</v>
      </c>
      <c r="K92">
        <f t="shared" si="8"/>
        <v>3.1155618253990198</v>
      </c>
      <c r="L92">
        <f t="shared" si="8"/>
        <v>173.00397047083365</v>
      </c>
      <c r="M92">
        <f t="shared" si="8"/>
        <v>396.23684849136725</v>
      </c>
      <c r="N92">
        <f t="shared" si="8"/>
        <v>78.965296768247669</v>
      </c>
      <c r="O92">
        <f t="shared" si="8"/>
        <v>71.49834984107126</v>
      </c>
      <c r="P92">
        <f t="shared" si="8"/>
        <v>1294.1186371155291</v>
      </c>
      <c r="Q92">
        <f t="shared" si="8"/>
        <v>361.11216396659171</v>
      </c>
      <c r="R92">
        <f t="shared" si="8"/>
        <v>15250.825245993965</v>
      </c>
      <c r="S92">
        <f t="shared" si="8"/>
        <v>0</v>
      </c>
      <c r="T92">
        <f t="shared" si="8"/>
        <v>498.24117088043579</v>
      </c>
      <c r="U92">
        <f t="shared" si="8"/>
        <v>15.539872042709433</v>
      </c>
      <c r="V92">
        <f t="shared" si="8"/>
        <v>35.342171373561548</v>
      </c>
      <c r="W92">
        <f t="shared" si="8"/>
        <v>3010.1784020130426</v>
      </c>
      <c r="X92">
        <f t="shared" si="8"/>
        <v>3500.5916619762475</v>
      </c>
      <c r="Y92">
        <f t="shared" si="8"/>
        <v>2.4390196947224521</v>
      </c>
      <c r="Z92">
        <f t="shared" si="8"/>
        <v>88.046348433493819</v>
      </c>
      <c r="AA92">
        <f t="shared" si="8"/>
        <v>2.7070362186832555</v>
      </c>
      <c r="AB92">
        <f t="shared" si="8"/>
        <v>60.437388133006735</v>
      </c>
      <c r="AC92">
        <f t="shared" si="8"/>
        <v>1.3311178869132241</v>
      </c>
      <c r="AD92">
        <f t="shared" si="8"/>
        <v>3.4743525357610414</v>
      </c>
      <c r="AE92">
        <f t="shared" si="8"/>
        <v>9.6807013678636924</v>
      </c>
      <c r="AF92">
        <f t="shared" si="8"/>
        <v>1.532844058123118</v>
      </c>
      <c r="AG92">
        <f t="shared" si="8"/>
        <v>0.28164367849157845</v>
      </c>
      <c r="AH92">
        <f t="shared" si="8"/>
        <v>8.3760851992846401</v>
      </c>
      <c r="AI92">
        <f t="shared" si="8"/>
        <v>2.513946838414912</v>
      </c>
      <c r="AJ92">
        <f t="shared" si="8"/>
        <v>108.03078600429603</v>
      </c>
      <c r="AK92">
        <f t="shared" si="8"/>
        <v>0</v>
      </c>
      <c r="AL92">
        <f t="shared" si="8"/>
        <v>0.69471521153557492</v>
      </c>
      <c r="AM92">
        <f t="shared" si="8"/>
        <v>72.32602001536857</v>
      </c>
      <c r="AN92">
        <f t="shared" si="8"/>
        <v>0</v>
      </c>
      <c r="AO92">
        <f t="shared" si="8"/>
        <v>21.035056946776727</v>
      </c>
      <c r="AP92">
        <f t="shared" si="4"/>
        <v>17428.541980868278</v>
      </c>
      <c r="AQ92">
        <f t="shared" si="4"/>
        <v>660.00664010414278</v>
      </c>
      <c r="AR92">
        <f t="shared" si="4"/>
        <v>510.15090486747903</v>
      </c>
      <c r="AS92">
        <f t="shared" si="4"/>
        <v>3101.6746578196639</v>
      </c>
      <c r="AT92">
        <f t="shared" si="4"/>
        <v>44813.104193086037</v>
      </c>
      <c r="AU92">
        <f t="shared" si="4"/>
        <v>3873.2636868194459</v>
      </c>
      <c r="AW92">
        <f t="shared" si="6"/>
        <v>4.7063081770216718E-3</v>
      </c>
    </row>
    <row r="93" spans="1:49" x14ac:dyDescent="0.25">
      <c r="A93" s="146"/>
      <c r="B93" s="1" t="s">
        <v>17</v>
      </c>
      <c r="C93" s="1">
        <v>15</v>
      </c>
      <c r="D93" s="1" t="s">
        <v>54</v>
      </c>
      <c r="E93">
        <f t="shared" si="8"/>
        <v>0</v>
      </c>
      <c r="F93">
        <f t="shared" si="8"/>
        <v>0</v>
      </c>
      <c r="G93">
        <f t="shared" si="8"/>
        <v>0</v>
      </c>
      <c r="H93">
        <f t="shared" si="8"/>
        <v>0</v>
      </c>
      <c r="I93">
        <f t="shared" si="8"/>
        <v>0</v>
      </c>
      <c r="J93">
        <f t="shared" si="8"/>
        <v>0</v>
      </c>
      <c r="K93">
        <f t="shared" si="8"/>
        <v>0</v>
      </c>
      <c r="L93">
        <f t="shared" si="8"/>
        <v>0</v>
      </c>
      <c r="M93">
        <f t="shared" si="8"/>
        <v>0</v>
      </c>
      <c r="N93">
        <f t="shared" si="8"/>
        <v>0</v>
      </c>
      <c r="O93">
        <f t="shared" si="8"/>
        <v>0</v>
      </c>
      <c r="P93">
        <f t="shared" si="8"/>
        <v>0</v>
      </c>
      <c r="Q93">
        <f t="shared" si="8"/>
        <v>0</v>
      </c>
      <c r="R93">
        <f t="shared" si="8"/>
        <v>0</v>
      </c>
      <c r="S93">
        <f t="shared" si="8"/>
        <v>0</v>
      </c>
      <c r="T93">
        <f t="shared" si="8"/>
        <v>0</v>
      </c>
      <c r="U93">
        <f t="shared" si="8"/>
        <v>0</v>
      </c>
      <c r="V93">
        <f t="shared" si="8"/>
        <v>0</v>
      </c>
      <c r="W93">
        <f t="shared" si="8"/>
        <v>0</v>
      </c>
      <c r="X93">
        <f t="shared" si="8"/>
        <v>0</v>
      </c>
      <c r="Y93">
        <f t="shared" si="8"/>
        <v>0</v>
      </c>
      <c r="Z93">
        <f t="shared" si="8"/>
        <v>0</v>
      </c>
      <c r="AA93">
        <f t="shared" si="8"/>
        <v>0</v>
      </c>
      <c r="AB93">
        <f t="shared" si="8"/>
        <v>0</v>
      </c>
      <c r="AC93">
        <f t="shared" si="8"/>
        <v>0</v>
      </c>
      <c r="AD93">
        <f t="shared" si="8"/>
        <v>0</v>
      </c>
      <c r="AE93">
        <f t="shared" si="8"/>
        <v>0</v>
      </c>
      <c r="AF93">
        <f t="shared" si="8"/>
        <v>0</v>
      </c>
      <c r="AG93">
        <f t="shared" si="8"/>
        <v>0</v>
      </c>
      <c r="AH93">
        <f t="shared" si="8"/>
        <v>0</v>
      </c>
      <c r="AI93">
        <f t="shared" si="8"/>
        <v>0</v>
      </c>
      <c r="AJ93">
        <f t="shared" si="8"/>
        <v>0</v>
      </c>
      <c r="AK93">
        <f t="shared" si="8"/>
        <v>0</v>
      </c>
      <c r="AL93">
        <f t="shared" si="8"/>
        <v>0</v>
      </c>
      <c r="AM93">
        <f t="shared" si="8"/>
        <v>0</v>
      </c>
      <c r="AN93">
        <f t="shared" si="8"/>
        <v>0</v>
      </c>
      <c r="AO93">
        <f t="shared" si="8"/>
        <v>0</v>
      </c>
      <c r="AP93">
        <f t="shared" si="4"/>
        <v>0</v>
      </c>
      <c r="AQ93">
        <f t="shared" si="4"/>
        <v>0</v>
      </c>
      <c r="AR93">
        <f t="shared" si="4"/>
        <v>0</v>
      </c>
      <c r="AS93">
        <f t="shared" si="4"/>
        <v>0</v>
      </c>
      <c r="AT93">
        <f t="shared" si="4"/>
        <v>0</v>
      </c>
      <c r="AU93">
        <f t="shared" si="4"/>
        <v>0</v>
      </c>
      <c r="AW93">
        <f t="shared" si="6"/>
        <v>0</v>
      </c>
    </row>
    <row r="94" spans="1:49" x14ac:dyDescent="0.25">
      <c r="A94" s="146"/>
      <c r="B94" s="1" t="s">
        <v>18</v>
      </c>
      <c r="C94" s="1">
        <v>16</v>
      </c>
      <c r="D94" s="1" t="s">
        <v>55</v>
      </c>
      <c r="E94">
        <f t="shared" si="8"/>
        <v>1413.4745012613337</v>
      </c>
      <c r="F94">
        <f t="shared" si="8"/>
        <v>2465.3287495252112</v>
      </c>
      <c r="G94">
        <f t="shared" si="8"/>
        <v>664.67559444513688</v>
      </c>
      <c r="H94">
        <f t="shared" si="8"/>
        <v>63.797002576273385</v>
      </c>
      <c r="I94">
        <f t="shared" si="8"/>
        <v>348.81477838169741</v>
      </c>
      <c r="J94">
        <f t="shared" si="8"/>
        <v>679.47988536802995</v>
      </c>
      <c r="K94">
        <f t="shared" si="8"/>
        <v>6.3407878095321442</v>
      </c>
      <c r="L94">
        <f t="shared" si="8"/>
        <v>377.5202603122957</v>
      </c>
      <c r="M94">
        <f t="shared" si="8"/>
        <v>1216.6737545088404</v>
      </c>
      <c r="N94">
        <f t="shared" si="8"/>
        <v>199.15105054572297</v>
      </c>
      <c r="O94">
        <f t="shared" si="8"/>
        <v>168.2205783953797</v>
      </c>
      <c r="P94">
        <f t="shared" si="8"/>
        <v>3760.0966928895805</v>
      </c>
      <c r="Q94">
        <f t="shared" si="8"/>
        <v>1379.4209836634673</v>
      </c>
      <c r="R94">
        <f t="shared" si="8"/>
        <v>756.95665280284038</v>
      </c>
      <c r="S94">
        <f t="shared" si="8"/>
        <v>0</v>
      </c>
      <c r="T94">
        <f t="shared" si="8"/>
        <v>6093.5702815196864</v>
      </c>
      <c r="U94">
        <f t="shared" si="8"/>
        <v>38.334715625603849</v>
      </c>
      <c r="V94">
        <f t="shared" si="8"/>
        <v>179.76558700587964</v>
      </c>
      <c r="W94">
        <f t="shared" si="8"/>
        <v>19593.135714420216</v>
      </c>
      <c r="X94">
        <f t="shared" si="8"/>
        <v>13980.090170711324</v>
      </c>
      <c r="Y94">
        <f t="shared" si="8"/>
        <v>6.6803242952737136</v>
      </c>
      <c r="Z94">
        <f t="shared" si="8"/>
        <v>750.22966590509259</v>
      </c>
      <c r="AA94">
        <f t="shared" si="8"/>
        <v>5.887238078817929</v>
      </c>
      <c r="AB94">
        <f t="shared" si="8"/>
        <v>131.32418101178658</v>
      </c>
      <c r="AC94">
        <f t="shared" si="8"/>
        <v>2.6406564955437664</v>
      </c>
      <c r="AD94">
        <f t="shared" si="8"/>
        <v>6.8904209075097542</v>
      </c>
      <c r="AE94">
        <f t="shared" si="8"/>
        <v>19.248541088334655</v>
      </c>
      <c r="AF94">
        <f t="shared" si="8"/>
        <v>3.0595494232528466</v>
      </c>
      <c r="AG94">
        <f t="shared" si="8"/>
        <v>1.7211056205841508</v>
      </c>
      <c r="AH94">
        <f t="shared" si="8"/>
        <v>16.900180016684672</v>
      </c>
      <c r="AI94">
        <f t="shared" si="8"/>
        <v>4.987831012291073</v>
      </c>
      <c r="AJ94">
        <f t="shared" si="8"/>
        <v>352.65207189165369</v>
      </c>
      <c r="AK94">
        <f t="shared" si="8"/>
        <v>0</v>
      </c>
      <c r="AL94">
        <f t="shared" si="8"/>
        <v>2.2693007655197559</v>
      </c>
      <c r="AM94">
        <f t="shared" si="8"/>
        <v>221.88799105257667</v>
      </c>
      <c r="AN94">
        <f t="shared" si="8"/>
        <v>0</v>
      </c>
      <c r="AO94">
        <f t="shared" si="8"/>
        <v>41.706750184540844</v>
      </c>
      <c r="AP94">
        <f t="shared" si="4"/>
        <v>26500.682921131829</v>
      </c>
      <c r="AQ94">
        <f t="shared" si="4"/>
        <v>14020.72583568783</v>
      </c>
      <c r="AR94">
        <f t="shared" si="4"/>
        <v>1279.3262058201412</v>
      </c>
      <c r="AS94">
        <f t="shared" si="4"/>
        <v>11535.282340995431</v>
      </c>
      <c r="AT94">
        <f t="shared" si="4"/>
        <v>89141.188047610078</v>
      </c>
      <c r="AU94">
        <f t="shared" si="4"/>
        <v>19147.762805542661</v>
      </c>
      <c r="AW94">
        <f t="shared" si="6"/>
        <v>1.0257626545233062E-2</v>
      </c>
    </row>
    <row r="95" spans="1:49" x14ac:dyDescent="0.25">
      <c r="A95" s="146"/>
      <c r="B95" s="1" t="s">
        <v>19</v>
      </c>
      <c r="C95" s="1">
        <v>17</v>
      </c>
      <c r="D95" s="1" t="s">
        <v>56</v>
      </c>
      <c r="E95">
        <f t="shared" si="8"/>
        <v>23.402744945728745</v>
      </c>
      <c r="F95">
        <f t="shared" si="8"/>
        <v>32.196204685327551</v>
      </c>
      <c r="G95">
        <f t="shared" si="8"/>
        <v>8.6564001874237455</v>
      </c>
      <c r="H95">
        <f t="shared" si="8"/>
        <v>2.3371466509627075</v>
      </c>
      <c r="I95">
        <f t="shared" si="8"/>
        <v>6.1895045634341503</v>
      </c>
      <c r="J95">
        <f t="shared" si="8"/>
        <v>8.4220162699280436</v>
      </c>
      <c r="K95">
        <f t="shared" si="8"/>
        <v>1.558970149898296</v>
      </c>
      <c r="L95">
        <f t="shared" si="8"/>
        <v>3.6824263213697344</v>
      </c>
      <c r="M95">
        <f t="shared" si="8"/>
        <v>18.869862014509852</v>
      </c>
      <c r="N95">
        <f t="shared" si="8"/>
        <v>4.0565330674608635</v>
      </c>
      <c r="O95">
        <f t="shared" si="8"/>
        <v>5.468327100737671</v>
      </c>
      <c r="P95">
        <f t="shared" si="8"/>
        <v>48.172992392048371</v>
      </c>
      <c r="Q95">
        <f t="shared" si="8"/>
        <v>93.617417583659034</v>
      </c>
      <c r="R95">
        <f t="shared" si="8"/>
        <v>2.0675790079645582</v>
      </c>
      <c r="S95">
        <f t="shared" si="8"/>
        <v>0</v>
      </c>
      <c r="T95">
        <f t="shared" si="8"/>
        <v>7.6437324548878136</v>
      </c>
      <c r="U95">
        <f t="shared" si="8"/>
        <v>8865.3878700525747</v>
      </c>
      <c r="V95">
        <f t="shared" si="8"/>
        <v>2.7159754991403857</v>
      </c>
      <c r="W95">
        <f t="shared" si="8"/>
        <v>81.031245910594407</v>
      </c>
      <c r="X95">
        <f t="shared" si="8"/>
        <v>14.665014841638097</v>
      </c>
      <c r="Y95">
        <f t="shared" si="8"/>
        <v>0.18474798245916785</v>
      </c>
      <c r="Z95">
        <f t="shared" si="8"/>
        <v>0.93392732632187392</v>
      </c>
      <c r="AA95">
        <f t="shared" si="8"/>
        <v>5.7961648447745422E-2</v>
      </c>
      <c r="AB95">
        <f t="shared" si="8"/>
        <v>4.3541484641206969</v>
      </c>
      <c r="AC95">
        <f t="shared" si="8"/>
        <v>0.10212962815370744</v>
      </c>
      <c r="AD95">
        <f t="shared" si="8"/>
        <v>0.26606835772509568</v>
      </c>
      <c r="AE95">
        <f t="shared" si="8"/>
        <v>0.74263290204082744</v>
      </c>
      <c r="AF95">
        <f t="shared" si="8"/>
        <v>0.11773228399563697</v>
      </c>
      <c r="AG95">
        <f t="shared" si="8"/>
        <v>1.2105231818468105</v>
      </c>
      <c r="AH95">
        <f t="shared" si="8"/>
        <v>0.63884119764451552</v>
      </c>
      <c r="AI95">
        <f t="shared" si="8"/>
        <v>0.19275183032109391</v>
      </c>
      <c r="AJ95">
        <f t="shared" si="8"/>
        <v>3.7514816431536566</v>
      </c>
      <c r="AK95">
        <f t="shared" si="8"/>
        <v>0</v>
      </c>
      <c r="AL95">
        <f t="shared" si="8"/>
        <v>2.4060178434069285E-2</v>
      </c>
      <c r="AM95">
        <f t="shared" si="8"/>
        <v>3.503587059900017</v>
      </c>
      <c r="AN95">
        <f t="shared" si="8"/>
        <v>0</v>
      </c>
      <c r="AO95">
        <f t="shared" si="8"/>
        <v>1.613424986616095</v>
      </c>
      <c r="AP95">
        <f t="shared" ref="AP95:AU110" si="9">AP21+AP58</f>
        <v>6318.2195160314259</v>
      </c>
      <c r="AQ95">
        <f t="shared" si="9"/>
        <v>112.6420306531802</v>
      </c>
      <c r="AR95">
        <f t="shared" si="9"/>
        <v>136.22314569560257</v>
      </c>
      <c r="AS95">
        <f t="shared" si="9"/>
        <v>9456.762318541736</v>
      </c>
      <c r="AT95">
        <f t="shared" si="9"/>
        <v>14634.578703987079</v>
      </c>
      <c r="AU95">
        <f t="shared" si="9"/>
        <v>10637.104289305331</v>
      </c>
      <c r="AW95">
        <f t="shared" si="6"/>
        <v>1.4006184748577673E-4</v>
      </c>
    </row>
    <row r="96" spans="1:49" x14ac:dyDescent="0.25">
      <c r="A96" s="146"/>
      <c r="B96" s="1" t="s">
        <v>20</v>
      </c>
      <c r="C96" s="1">
        <v>18</v>
      </c>
      <c r="D96" s="1" t="s">
        <v>57</v>
      </c>
      <c r="E96">
        <f t="shared" si="8"/>
        <v>21.987963204235825</v>
      </c>
      <c r="F96">
        <f t="shared" si="8"/>
        <v>66.491137854570923</v>
      </c>
      <c r="G96">
        <f t="shared" si="8"/>
        <v>28.99786041395161</v>
      </c>
      <c r="H96">
        <f t="shared" si="8"/>
        <v>8.580277973668565</v>
      </c>
      <c r="I96">
        <f t="shared" si="8"/>
        <v>19.557198072684749</v>
      </c>
      <c r="J96">
        <f t="shared" si="8"/>
        <v>27.681284434111809</v>
      </c>
      <c r="K96">
        <f t="shared" si="8"/>
        <v>0.17736017467484835</v>
      </c>
      <c r="L96">
        <f t="shared" si="8"/>
        <v>58.85049800534992</v>
      </c>
      <c r="M96">
        <f t="shared" si="8"/>
        <v>90.79720244382608</v>
      </c>
      <c r="N96">
        <f t="shared" si="8"/>
        <v>12.162771375442336</v>
      </c>
      <c r="O96">
        <f t="shared" si="8"/>
        <v>5.6696238925264915</v>
      </c>
      <c r="P96">
        <f t="shared" si="8"/>
        <v>131.02634679097127</v>
      </c>
      <c r="Q96">
        <f t="shared" si="8"/>
        <v>181.19550159452569</v>
      </c>
      <c r="R96">
        <f t="shared" si="8"/>
        <v>13.049394368943261</v>
      </c>
      <c r="S96">
        <f t="shared" si="8"/>
        <v>0</v>
      </c>
      <c r="T96">
        <f t="shared" si="8"/>
        <v>28.342142945265209</v>
      </c>
      <c r="U96">
        <f t="shared" si="8"/>
        <v>24.035565415356519</v>
      </c>
      <c r="V96">
        <f t="shared" si="8"/>
        <v>3230.3314927628981</v>
      </c>
      <c r="W96">
        <f t="shared" si="8"/>
        <v>5432.7753046316957</v>
      </c>
      <c r="X96">
        <f t="shared" si="8"/>
        <v>275.51799097534894</v>
      </c>
      <c r="Y96">
        <f t="shared" si="8"/>
        <v>0.13346075431085316</v>
      </c>
      <c r="Z96">
        <f t="shared" si="8"/>
        <v>30.686201735540809</v>
      </c>
      <c r="AA96">
        <f t="shared" si="8"/>
        <v>0.92688168884970479</v>
      </c>
      <c r="AB96">
        <f t="shared" si="8"/>
        <v>9.590650396442939</v>
      </c>
      <c r="AC96">
        <f t="shared" si="8"/>
        <v>6.6782112190971646E-2</v>
      </c>
      <c r="AD96">
        <f t="shared" si="8"/>
        <v>0.17400610226488794</v>
      </c>
      <c r="AE96">
        <f t="shared" si="8"/>
        <v>0.48568158234643821</v>
      </c>
      <c r="AF96">
        <f t="shared" si="8"/>
        <v>7.7004812397758846E-2</v>
      </c>
      <c r="AG96">
        <f t="shared" si="8"/>
        <v>3.4132331369755003E-3</v>
      </c>
      <c r="AH96">
        <f t="shared" si="8"/>
        <v>0.41873082569784315</v>
      </c>
      <c r="AI96">
        <f t="shared" si="8"/>
        <v>0.12606055536684896</v>
      </c>
      <c r="AJ96">
        <f t="shared" si="8"/>
        <v>3.9056806621703011</v>
      </c>
      <c r="AK96">
        <f t="shared" si="8"/>
        <v>0</v>
      </c>
      <c r="AL96">
        <f t="shared" si="8"/>
        <v>2.5083920928799092E-2</v>
      </c>
      <c r="AM96">
        <f t="shared" si="8"/>
        <v>4.1759645260112439</v>
      </c>
      <c r="AN96">
        <f t="shared" si="8"/>
        <v>0</v>
      </c>
      <c r="AO96">
        <f t="shared" si="8"/>
        <v>1.0549724093987394</v>
      </c>
      <c r="AP96">
        <f t="shared" si="9"/>
        <v>23466.776055540304</v>
      </c>
      <c r="AQ96">
        <f t="shared" si="9"/>
        <v>16.935357831011316</v>
      </c>
      <c r="AR96">
        <f t="shared" si="9"/>
        <v>8.6339994486712115</v>
      </c>
      <c r="AS96">
        <f t="shared" si="9"/>
        <v>11695.69629365336</v>
      </c>
      <c r="AT96">
        <f t="shared" si="9"/>
        <v>31750.00770235798</v>
      </c>
      <c r="AU96">
        <f t="shared" si="9"/>
        <v>13147.11149676248</v>
      </c>
      <c r="AW96">
        <f t="shared" si="6"/>
        <v>1.5773565146508656E-3</v>
      </c>
    </row>
    <row r="97" spans="1:49" x14ac:dyDescent="0.25">
      <c r="A97" s="146"/>
      <c r="B97" s="1" t="s">
        <v>21</v>
      </c>
      <c r="C97" s="1">
        <v>19</v>
      </c>
      <c r="D97" s="1" t="s">
        <v>58</v>
      </c>
      <c r="E97">
        <f t="shared" si="8"/>
        <v>17515.519126586631</v>
      </c>
      <c r="F97">
        <f t="shared" si="8"/>
        <v>45418.682464726036</v>
      </c>
      <c r="G97">
        <f t="shared" si="8"/>
        <v>22418.213245116091</v>
      </c>
      <c r="H97">
        <f t="shared" si="8"/>
        <v>2260.6436876165967</v>
      </c>
      <c r="I97">
        <f t="shared" si="8"/>
        <v>8490.6683777630406</v>
      </c>
      <c r="J97">
        <f t="shared" si="8"/>
        <v>16747.71571475617</v>
      </c>
      <c r="K97">
        <f t="shared" si="8"/>
        <v>147.19283728036567</v>
      </c>
      <c r="L97">
        <f t="shared" si="8"/>
        <v>17773.751385887397</v>
      </c>
      <c r="M97">
        <f t="shared" si="8"/>
        <v>23507.081532101591</v>
      </c>
      <c r="N97">
        <f t="shared" si="8"/>
        <v>8585.598527475302</v>
      </c>
      <c r="O97">
        <f t="shared" si="8"/>
        <v>5698.1662041345644</v>
      </c>
      <c r="P97">
        <f t="shared" si="8"/>
        <v>93041.405925805055</v>
      </c>
      <c r="Q97">
        <f t="shared" si="8"/>
        <v>58715.036795401182</v>
      </c>
      <c r="R97">
        <f t="shared" si="8"/>
        <v>8624.0064594609466</v>
      </c>
      <c r="S97">
        <f t="shared" si="8"/>
        <v>0</v>
      </c>
      <c r="T97">
        <f t="shared" si="8"/>
        <v>17130.666386172834</v>
      </c>
      <c r="U97">
        <f t="shared" si="8"/>
        <v>3790.9163429468977</v>
      </c>
      <c r="V97">
        <f t="shared" si="8"/>
        <v>7914.3195294577881</v>
      </c>
      <c r="W97">
        <f t="shared" si="8"/>
        <v>607846.70279862895</v>
      </c>
      <c r="X97">
        <f t="shared" si="8"/>
        <v>103602.84296713583</v>
      </c>
      <c r="Y97">
        <f t="shared" si="8"/>
        <v>51.473059110222117</v>
      </c>
      <c r="Z97">
        <f t="shared" si="8"/>
        <v>11737.471054516853</v>
      </c>
      <c r="AA97">
        <f t="shared" si="8"/>
        <v>279.66199987913944</v>
      </c>
      <c r="AB97">
        <f t="shared" si="8"/>
        <v>3615.1635051769399</v>
      </c>
      <c r="AC97">
        <f t="shared" si="8"/>
        <v>33.220807511039752</v>
      </c>
      <c r="AD97">
        <f t="shared" si="8"/>
        <v>137.94223701242012</v>
      </c>
      <c r="AE97">
        <f t="shared" si="8"/>
        <v>266.42604118717867</v>
      </c>
      <c r="AF97">
        <f t="shared" si="8"/>
        <v>22.04207577044</v>
      </c>
      <c r="AG97">
        <f t="shared" si="8"/>
        <v>24.838393139659861</v>
      </c>
      <c r="AH97">
        <f t="shared" si="8"/>
        <v>281.88485560096279</v>
      </c>
      <c r="AI97">
        <f t="shared" si="8"/>
        <v>61.322809573958317</v>
      </c>
      <c r="AJ97">
        <f t="shared" si="8"/>
        <v>8171.3024332291316</v>
      </c>
      <c r="AK97">
        <f t="shared" si="8"/>
        <v>0</v>
      </c>
      <c r="AL97">
        <f t="shared" si="8"/>
        <v>50.585609496982116</v>
      </c>
      <c r="AM97">
        <f t="shared" si="8"/>
        <v>6235.3602504612627</v>
      </c>
      <c r="AN97">
        <f t="shared" si="8"/>
        <v>0</v>
      </c>
      <c r="AO97">
        <f t="shared" si="8"/>
        <v>761.64996460325801</v>
      </c>
      <c r="AP97">
        <f t="shared" si="9"/>
        <v>577454.01072674699</v>
      </c>
      <c r="AQ97">
        <f t="shared" si="9"/>
        <v>109387.56257610591</v>
      </c>
      <c r="AR97">
        <f t="shared" si="9"/>
        <v>145429.00250219402</v>
      </c>
      <c r="AS97">
        <f t="shared" si="9"/>
        <v>170539.69793238831</v>
      </c>
      <c r="AT97">
        <f t="shared" si="9"/>
        <v>1945100.570261505</v>
      </c>
      <c r="AU97">
        <f t="shared" si="9"/>
        <v>158669.17888065311</v>
      </c>
      <c r="AW97">
        <f t="shared" si="6"/>
        <v>0.47888774877951384</v>
      </c>
    </row>
    <row r="98" spans="1:49" x14ac:dyDescent="0.25">
      <c r="A98" s="146"/>
      <c r="B98" s="1" t="s">
        <v>22</v>
      </c>
      <c r="C98" s="1">
        <v>20</v>
      </c>
      <c r="D98" s="1" t="s">
        <v>59</v>
      </c>
      <c r="E98">
        <f t="shared" si="8"/>
        <v>169.24182998835448</v>
      </c>
      <c r="F98">
        <f t="shared" si="8"/>
        <v>303.4050222250616</v>
      </c>
      <c r="G98">
        <f t="shared" si="8"/>
        <v>513.38692616861636</v>
      </c>
      <c r="H98">
        <f t="shared" ref="E98:AO104" si="10">H24+H61</f>
        <v>48.052143876371538</v>
      </c>
      <c r="I98">
        <f t="shared" si="10"/>
        <v>69.911888337950799</v>
      </c>
      <c r="J98">
        <f t="shared" si="10"/>
        <v>67.964488025003789</v>
      </c>
      <c r="K98">
        <f t="shared" si="10"/>
        <v>0.22238670749549266</v>
      </c>
      <c r="L98">
        <f t="shared" si="10"/>
        <v>216.9270365062045</v>
      </c>
      <c r="M98">
        <f t="shared" si="10"/>
        <v>209.09974419321131</v>
      </c>
      <c r="N98">
        <f t="shared" si="10"/>
        <v>56.289113472970968</v>
      </c>
      <c r="O98">
        <f t="shared" si="10"/>
        <v>34.881474797641864</v>
      </c>
      <c r="P98">
        <f t="shared" si="10"/>
        <v>973.26371945179835</v>
      </c>
      <c r="Q98">
        <f t="shared" si="10"/>
        <v>514.52843413244818</v>
      </c>
      <c r="R98">
        <f t="shared" si="10"/>
        <v>222.84392939077154</v>
      </c>
      <c r="S98">
        <f t="shared" si="10"/>
        <v>0</v>
      </c>
      <c r="T98">
        <f t="shared" si="10"/>
        <v>171.47838019400115</v>
      </c>
      <c r="U98">
        <f t="shared" si="10"/>
        <v>11.745284222668525</v>
      </c>
      <c r="V98">
        <f t="shared" si="10"/>
        <v>320.12204950508368</v>
      </c>
      <c r="W98">
        <f t="shared" si="10"/>
        <v>4027.3111043753552</v>
      </c>
      <c r="X98">
        <f t="shared" si="10"/>
        <v>5994.2910228231131</v>
      </c>
      <c r="Y98">
        <f t="shared" si="10"/>
        <v>0.17480707002940982</v>
      </c>
      <c r="Z98">
        <f t="shared" si="10"/>
        <v>111.01179868298949</v>
      </c>
      <c r="AA98">
        <f t="shared" si="10"/>
        <v>3.4090236608316862</v>
      </c>
      <c r="AB98">
        <f t="shared" si="10"/>
        <v>50.3643372878444</v>
      </c>
      <c r="AC98">
        <f t="shared" si="10"/>
        <v>2.9321680431985124E-2</v>
      </c>
      <c r="AD98">
        <f t="shared" si="10"/>
        <v>0.18848564188911382</v>
      </c>
      <c r="AE98">
        <f t="shared" si="10"/>
        <v>0.55020325175864293</v>
      </c>
      <c r="AF98">
        <f t="shared" si="10"/>
        <v>0.3118915167898112</v>
      </c>
      <c r="AG98">
        <f t="shared" si="10"/>
        <v>8.5955270640140197E-4</v>
      </c>
      <c r="AH98">
        <f t="shared" si="10"/>
        <v>4.2363892947006612</v>
      </c>
      <c r="AI98">
        <f t="shared" si="10"/>
        <v>6.3863439783557394E-2</v>
      </c>
      <c r="AJ98">
        <f t="shared" si="10"/>
        <v>172.80893000967444</v>
      </c>
      <c r="AK98">
        <f t="shared" si="10"/>
        <v>0</v>
      </c>
      <c r="AL98">
        <f t="shared" si="10"/>
        <v>1.0997206556618313</v>
      </c>
      <c r="AM98">
        <f t="shared" si="10"/>
        <v>82.04967451899887</v>
      </c>
      <c r="AN98">
        <f t="shared" si="10"/>
        <v>0</v>
      </c>
      <c r="AO98">
        <f t="shared" si="10"/>
        <v>0.74527377391989313</v>
      </c>
      <c r="AP98">
        <f t="shared" si="9"/>
        <v>40080.355050148748</v>
      </c>
      <c r="AQ98">
        <f t="shared" si="9"/>
        <v>614869.14382560609</v>
      </c>
      <c r="AR98">
        <f t="shared" si="9"/>
        <v>0</v>
      </c>
      <c r="AS98">
        <f t="shared" si="9"/>
        <v>4791.0361605187254</v>
      </c>
      <c r="AT98">
        <f t="shared" si="9"/>
        <v>668180.87229821086</v>
      </c>
      <c r="AU98">
        <f t="shared" si="9"/>
        <v>5911.6732964949624</v>
      </c>
      <c r="AW98">
        <f t="shared" si="6"/>
        <v>5.8027187148511229E-3</v>
      </c>
    </row>
    <row r="99" spans="1:49" x14ac:dyDescent="0.25">
      <c r="A99" s="146"/>
      <c r="B99" s="1" t="s">
        <v>23</v>
      </c>
      <c r="C99" s="1">
        <v>21</v>
      </c>
      <c r="D99" s="1" t="s">
        <v>60</v>
      </c>
      <c r="E99">
        <f t="shared" si="10"/>
        <v>3.1608062769869862E-2</v>
      </c>
      <c r="F99">
        <f t="shared" si="10"/>
        <v>34.979101242684429</v>
      </c>
      <c r="G99">
        <f t="shared" si="10"/>
        <v>36.242626077097349</v>
      </c>
      <c r="H99">
        <f t="shared" si="10"/>
        <v>1.6098390735445731</v>
      </c>
      <c r="I99">
        <f t="shared" si="10"/>
        <v>31.493855417012984</v>
      </c>
      <c r="J99">
        <f t="shared" si="10"/>
        <v>0.14724744523672309</v>
      </c>
      <c r="K99">
        <f t="shared" si="10"/>
        <v>0.17507826919614206</v>
      </c>
      <c r="L99">
        <f t="shared" si="10"/>
        <v>3.1085697858039154</v>
      </c>
      <c r="M99">
        <f t="shared" si="10"/>
        <v>24.645932058650356</v>
      </c>
      <c r="N99">
        <f t="shared" si="10"/>
        <v>207.70329860757855</v>
      </c>
      <c r="O99">
        <f t="shared" si="10"/>
        <v>2.6618303940157021E-2</v>
      </c>
      <c r="P99">
        <f t="shared" si="10"/>
        <v>54.02087134757398</v>
      </c>
      <c r="Q99">
        <f t="shared" si="10"/>
        <v>8.7959521610023383</v>
      </c>
      <c r="R99">
        <f t="shared" si="10"/>
        <v>0</v>
      </c>
      <c r="S99">
        <f t="shared" si="10"/>
        <v>0</v>
      </c>
      <c r="T99">
        <f t="shared" si="10"/>
        <v>1.7261216316490149E-3</v>
      </c>
      <c r="U99">
        <f t="shared" si="10"/>
        <v>0</v>
      </c>
      <c r="V99">
        <f t="shared" si="10"/>
        <v>0</v>
      </c>
      <c r="W99">
        <f t="shared" si="10"/>
        <v>0.23320102666800249</v>
      </c>
      <c r="X99">
        <f t="shared" si="10"/>
        <v>2.6401021360478261</v>
      </c>
      <c r="Y99">
        <f t="shared" si="10"/>
        <v>44.936415058596459</v>
      </c>
      <c r="Z99">
        <f t="shared" si="10"/>
        <v>0.88313650270929389</v>
      </c>
      <c r="AA99">
        <f t="shared" si="10"/>
        <v>4.8951952550775266E-2</v>
      </c>
      <c r="AB99">
        <f t="shared" si="10"/>
        <v>0.4797809560128618</v>
      </c>
      <c r="AC99">
        <f t="shared" si="10"/>
        <v>0.33051432788548502</v>
      </c>
      <c r="AD99">
        <f t="shared" si="10"/>
        <v>2.6170222641788432</v>
      </c>
      <c r="AE99">
        <f t="shared" si="10"/>
        <v>352.9705817524403</v>
      </c>
      <c r="AF99">
        <f t="shared" si="10"/>
        <v>1.477890891840117E-5</v>
      </c>
      <c r="AG99">
        <f t="shared" si="10"/>
        <v>0</v>
      </c>
      <c r="AH99">
        <f t="shared" si="10"/>
        <v>1.2049439982129141E-4</v>
      </c>
      <c r="AI99">
        <f t="shared" si="10"/>
        <v>0.60936235759389479</v>
      </c>
      <c r="AJ99">
        <f t="shared" si="10"/>
        <v>155.8060861857148</v>
      </c>
      <c r="AK99">
        <f t="shared" si="10"/>
        <v>0</v>
      </c>
      <c r="AL99">
        <f t="shared" si="10"/>
        <v>1.0021924390148489</v>
      </c>
      <c r="AM99">
        <f t="shared" si="10"/>
        <v>4.5992544891055982E-2</v>
      </c>
      <c r="AN99">
        <f t="shared" si="10"/>
        <v>0</v>
      </c>
      <c r="AO99">
        <f t="shared" si="10"/>
        <v>71.497507268713775</v>
      </c>
      <c r="AP99">
        <f t="shared" si="9"/>
        <v>3.5488647308724501</v>
      </c>
      <c r="AQ99">
        <f t="shared" si="9"/>
        <v>0</v>
      </c>
      <c r="AR99">
        <f t="shared" si="9"/>
        <v>0</v>
      </c>
      <c r="AS99">
        <f t="shared" si="9"/>
        <v>14.63717262902489</v>
      </c>
      <c r="AT99">
        <f t="shared" si="9"/>
        <v>34.497576834459011</v>
      </c>
      <c r="AU99">
        <f t="shared" si="9"/>
        <v>1020.771766545488</v>
      </c>
      <c r="AW99">
        <f t="shared" si="6"/>
        <v>8.7746427044302613E-5</v>
      </c>
    </row>
    <row r="100" spans="1:49" x14ac:dyDescent="0.25">
      <c r="A100" s="146"/>
      <c r="B100" s="1" t="s">
        <v>24</v>
      </c>
      <c r="C100" s="1">
        <v>22</v>
      </c>
      <c r="D100" s="1" t="s">
        <v>61</v>
      </c>
      <c r="E100">
        <f t="shared" si="10"/>
        <v>1201.3411939400171</v>
      </c>
      <c r="F100">
        <f t="shared" si="10"/>
        <v>793.91238677448223</v>
      </c>
      <c r="G100">
        <f t="shared" si="10"/>
        <v>56.622647898052449</v>
      </c>
      <c r="H100">
        <f t="shared" si="10"/>
        <v>12.974681272222821</v>
      </c>
      <c r="I100">
        <f t="shared" si="10"/>
        <v>268.81636966019812</v>
      </c>
      <c r="J100">
        <f t="shared" si="10"/>
        <v>253.77463775458256</v>
      </c>
      <c r="K100">
        <f t="shared" si="10"/>
        <v>0.19712072503590106</v>
      </c>
      <c r="L100">
        <f t="shared" si="10"/>
        <v>4.3041346998210663</v>
      </c>
      <c r="M100">
        <f t="shared" si="10"/>
        <v>792.74649545832494</v>
      </c>
      <c r="N100">
        <f t="shared" si="10"/>
        <v>1.5776570560556813</v>
      </c>
      <c r="O100">
        <f t="shared" si="10"/>
        <v>2.6238394408638444</v>
      </c>
      <c r="P100">
        <f t="shared" si="10"/>
        <v>196.16314424367297</v>
      </c>
      <c r="Q100">
        <f t="shared" si="10"/>
        <v>1739.5190881258686</v>
      </c>
      <c r="R100">
        <f t="shared" si="10"/>
        <v>784.63177438657408</v>
      </c>
      <c r="S100">
        <f t="shared" si="10"/>
        <v>0</v>
      </c>
      <c r="T100">
        <f t="shared" si="10"/>
        <v>2563.092389136345</v>
      </c>
      <c r="U100">
        <f t="shared" si="10"/>
        <v>59.856164378889638</v>
      </c>
      <c r="V100">
        <f t="shared" si="10"/>
        <v>1568.2365648390037</v>
      </c>
      <c r="W100">
        <f t="shared" si="10"/>
        <v>3662.3287356841711</v>
      </c>
      <c r="X100">
        <f t="shared" si="10"/>
        <v>792.20116542790834</v>
      </c>
      <c r="Y100">
        <f t="shared" si="10"/>
        <v>9.6370182436885415E-2</v>
      </c>
      <c r="Z100">
        <f t="shared" si="10"/>
        <v>15673.715745636593</v>
      </c>
      <c r="AA100">
        <f t="shared" si="10"/>
        <v>6.440387568394812E-2</v>
      </c>
      <c r="AB100">
        <f t="shared" si="10"/>
        <v>9.7798937792199165</v>
      </c>
      <c r="AC100">
        <f t="shared" si="10"/>
        <v>0.10758947999986794</v>
      </c>
      <c r="AD100">
        <f t="shared" si="10"/>
        <v>10.953586639362575</v>
      </c>
      <c r="AE100">
        <f t="shared" si="10"/>
        <v>0.32708439989446703</v>
      </c>
      <c r="AF100">
        <f t="shared" si="10"/>
        <v>4.1934796005335388E-2</v>
      </c>
      <c r="AG100">
        <f t="shared" si="10"/>
        <v>1.7460464024742192E-4</v>
      </c>
      <c r="AH100">
        <f t="shared" si="10"/>
        <v>3.3578368070626929</v>
      </c>
      <c r="AI100">
        <f t="shared" si="10"/>
        <v>5.3674849898393211E-2</v>
      </c>
      <c r="AJ100">
        <f t="shared" si="10"/>
        <v>547.04660800421243</v>
      </c>
      <c r="AK100">
        <f t="shared" si="10"/>
        <v>0</v>
      </c>
      <c r="AL100">
        <f t="shared" si="10"/>
        <v>3.5085601402198869</v>
      </c>
      <c r="AM100">
        <f t="shared" si="10"/>
        <v>25.979056106497566</v>
      </c>
      <c r="AN100">
        <f t="shared" si="10"/>
        <v>0</v>
      </c>
      <c r="AO100">
        <f t="shared" si="10"/>
        <v>80.66845783564807</v>
      </c>
      <c r="AP100">
        <f t="shared" si="9"/>
        <v>21336.424025112468</v>
      </c>
      <c r="AQ100">
        <f t="shared" si="9"/>
        <v>0</v>
      </c>
      <c r="AR100">
        <f t="shared" si="9"/>
        <v>0</v>
      </c>
      <c r="AS100">
        <f t="shared" si="9"/>
        <v>11585.30241527955</v>
      </c>
      <c r="AT100">
        <f t="shared" si="9"/>
        <v>33189.858213129737</v>
      </c>
      <c r="AU100">
        <f t="shared" si="9"/>
        <v>30842.489395301749</v>
      </c>
      <c r="AW100">
        <f t="shared" si="6"/>
        <v>1.2028362179179291E-4</v>
      </c>
    </row>
    <row r="101" spans="1:49" x14ac:dyDescent="0.25">
      <c r="A101" s="146"/>
      <c r="B101" s="1" t="s">
        <v>25</v>
      </c>
      <c r="C101" s="1">
        <v>23</v>
      </c>
      <c r="D101" s="1" t="s">
        <v>62</v>
      </c>
      <c r="E101">
        <f t="shared" si="10"/>
        <v>39.946975569869068</v>
      </c>
      <c r="F101">
        <f t="shared" si="10"/>
        <v>8.5548727110678993</v>
      </c>
      <c r="G101">
        <f t="shared" si="10"/>
        <v>1.8995751344231211</v>
      </c>
      <c r="H101">
        <f t="shared" si="10"/>
        <v>3.7956822671507372E-2</v>
      </c>
      <c r="I101">
        <f t="shared" si="10"/>
        <v>0.71335674642178049</v>
      </c>
      <c r="J101">
        <f t="shared" si="10"/>
        <v>0</v>
      </c>
      <c r="K101">
        <f t="shared" si="10"/>
        <v>0</v>
      </c>
      <c r="L101">
        <f t="shared" si="10"/>
        <v>8.8685135677770213E-2</v>
      </c>
      <c r="M101">
        <f t="shared" si="10"/>
        <v>0.26763607629935282</v>
      </c>
      <c r="N101">
        <f t="shared" si="10"/>
        <v>5.2905567012438863E-2</v>
      </c>
      <c r="O101">
        <f t="shared" si="10"/>
        <v>0.12843012425494141</v>
      </c>
      <c r="P101">
        <f t="shared" si="10"/>
        <v>9.1141827813147493</v>
      </c>
      <c r="Q101">
        <f t="shared" si="10"/>
        <v>76.412083176064399</v>
      </c>
      <c r="R101">
        <f t="shared" si="10"/>
        <v>0</v>
      </c>
      <c r="S101">
        <f t="shared" si="10"/>
        <v>0</v>
      </c>
      <c r="T101">
        <f t="shared" si="10"/>
        <v>0</v>
      </c>
      <c r="U101">
        <f t="shared" si="10"/>
        <v>4.1091140551413607</v>
      </c>
      <c r="V101">
        <f t="shared" si="10"/>
        <v>0</v>
      </c>
      <c r="W101">
        <f t="shared" si="10"/>
        <v>0</v>
      </c>
      <c r="X101">
        <f t="shared" si="10"/>
        <v>0</v>
      </c>
      <c r="Y101">
        <f t="shared" si="10"/>
        <v>2.2814340192358601E-4</v>
      </c>
      <c r="Z101">
        <f t="shared" si="10"/>
        <v>1.8560628043543911E-2</v>
      </c>
      <c r="AA101">
        <f t="shared" si="10"/>
        <v>1.357185195928573E-3</v>
      </c>
      <c r="AB101">
        <f t="shared" si="10"/>
        <v>6.3611036863586321</v>
      </c>
      <c r="AC101">
        <f t="shared" si="10"/>
        <v>3.1262812940749192E-3</v>
      </c>
      <c r="AD101">
        <f t="shared" si="10"/>
        <v>0</v>
      </c>
      <c r="AE101">
        <f t="shared" si="10"/>
        <v>0.18855265421964709</v>
      </c>
      <c r="AF101">
        <f t="shared" si="10"/>
        <v>3.2348310979648111E-2</v>
      </c>
      <c r="AG101">
        <f t="shared" si="10"/>
        <v>0</v>
      </c>
      <c r="AH101">
        <f t="shared" si="10"/>
        <v>2.5342268817581171</v>
      </c>
      <c r="AI101">
        <f t="shared" si="10"/>
        <v>1.7232120612538579E-2</v>
      </c>
      <c r="AJ101">
        <f t="shared" si="10"/>
        <v>3.284992170739065</v>
      </c>
      <c r="AK101">
        <f t="shared" si="10"/>
        <v>0</v>
      </c>
      <c r="AL101">
        <f t="shared" si="10"/>
        <v>2.1131853541850699E-2</v>
      </c>
      <c r="AM101">
        <f t="shared" si="10"/>
        <v>0</v>
      </c>
      <c r="AN101">
        <f t="shared" si="10"/>
        <v>0</v>
      </c>
      <c r="AO101">
        <f t="shared" si="10"/>
        <v>0.21537013364808691</v>
      </c>
      <c r="AP101">
        <f t="shared" si="9"/>
        <v>225.58770793299999</v>
      </c>
      <c r="AQ101">
        <f t="shared" si="9"/>
        <v>0</v>
      </c>
      <c r="AR101">
        <f t="shared" si="9"/>
        <v>0</v>
      </c>
      <c r="AS101">
        <f t="shared" si="9"/>
        <v>0</v>
      </c>
      <c r="AT101">
        <f t="shared" si="9"/>
        <v>379.59171188301138</v>
      </c>
      <c r="AU101">
        <f t="shared" si="9"/>
        <v>0</v>
      </c>
      <c r="AW101">
        <f t="shared" si="6"/>
        <v>2.369865362341156E-6</v>
      </c>
    </row>
    <row r="102" spans="1:49" x14ac:dyDescent="0.25">
      <c r="A102" s="146"/>
      <c r="B102" s="1" t="s">
        <v>26</v>
      </c>
      <c r="C102" s="1">
        <v>24</v>
      </c>
      <c r="D102" s="1" t="s">
        <v>63</v>
      </c>
      <c r="E102">
        <f t="shared" si="10"/>
        <v>678.44001263219207</v>
      </c>
      <c r="F102">
        <f t="shared" si="10"/>
        <v>1602.360469730208</v>
      </c>
      <c r="G102">
        <f t="shared" si="10"/>
        <v>550.88800141717206</v>
      </c>
      <c r="H102">
        <f t="shared" si="10"/>
        <v>51.536637560533592</v>
      </c>
      <c r="I102">
        <f t="shared" si="10"/>
        <v>353.45618099589979</v>
      </c>
      <c r="J102">
        <f t="shared" si="10"/>
        <v>545.83775883661383</v>
      </c>
      <c r="K102">
        <f t="shared" si="10"/>
        <v>3.2982546058025655</v>
      </c>
      <c r="L102">
        <f t="shared" si="10"/>
        <v>1245.7701465641935</v>
      </c>
      <c r="M102">
        <f t="shared" si="10"/>
        <v>1247.185057027531</v>
      </c>
      <c r="N102">
        <f t="shared" si="10"/>
        <v>1109.7766836685284</v>
      </c>
      <c r="O102">
        <f t="shared" si="10"/>
        <v>310.01191619790427</v>
      </c>
      <c r="P102">
        <f t="shared" si="10"/>
        <v>1689.9233676459603</v>
      </c>
      <c r="Q102">
        <f t="shared" si="10"/>
        <v>905.79734269982157</v>
      </c>
      <c r="R102">
        <f t="shared" si="10"/>
        <v>145.45241308553781</v>
      </c>
      <c r="S102">
        <f t="shared" si="10"/>
        <v>0</v>
      </c>
      <c r="T102">
        <f t="shared" si="10"/>
        <v>438.89191274647175</v>
      </c>
      <c r="U102">
        <f t="shared" si="10"/>
        <v>0</v>
      </c>
      <c r="V102">
        <f t="shared" si="10"/>
        <v>6.1738666103827393</v>
      </c>
      <c r="W102">
        <f t="shared" si="10"/>
        <v>7278.3886244754676</v>
      </c>
      <c r="X102">
        <f t="shared" si="10"/>
        <v>3698.5203115158006</v>
      </c>
      <c r="Y102">
        <f t="shared" si="10"/>
        <v>6.2268455664217916E-4</v>
      </c>
      <c r="Z102">
        <f t="shared" si="10"/>
        <v>478.00639424201489</v>
      </c>
      <c r="AA102">
        <f t="shared" si="10"/>
        <v>19.608412859509361</v>
      </c>
      <c r="AB102">
        <f t="shared" si="10"/>
        <v>10177.853804796518</v>
      </c>
      <c r="AC102">
        <f t="shared" si="10"/>
        <v>6.8216275055214609E-4</v>
      </c>
      <c r="AD102">
        <f t="shared" si="10"/>
        <v>2.3291812242218391E-3</v>
      </c>
      <c r="AE102">
        <f t="shared" si="10"/>
        <v>5.7135354451623632E-3</v>
      </c>
      <c r="AF102">
        <f t="shared" si="10"/>
        <v>9.4772142187933041E-4</v>
      </c>
      <c r="AG102">
        <f t="shared" si="10"/>
        <v>3.926539444229894E-6</v>
      </c>
      <c r="AH102">
        <f t="shared" si="10"/>
        <v>5.4630595880289713E-2</v>
      </c>
      <c r="AI102">
        <f t="shared" si="10"/>
        <v>2.478670826586734E-3</v>
      </c>
      <c r="AJ102">
        <f t="shared" si="10"/>
        <v>0.15360479368883956</v>
      </c>
      <c r="AK102">
        <f t="shared" si="10"/>
        <v>0</v>
      </c>
      <c r="AL102">
        <f t="shared" si="10"/>
        <v>1.465657043006803E-3</v>
      </c>
      <c r="AM102">
        <f t="shared" si="10"/>
        <v>273.62151040728821</v>
      </c>
      <c r="AN102">
        <f t="shared" si="10"/>
        <v>0</v>
      </c>
      <c r="AO102">
        <f t="shared" si="10"/>
        <v>2.2582576366717922E-3</v>
      </c>
      <c r="AP102">
        <f t="shared" si="9"/>
        <v>23241.31419278809</v>
      </c>
      <c r="AQ102">
        <f t="shared" si="9"/>
        <v>0</v>
      </c>
      <c r="AR102">
        <f t="shared" si="9"/>
        <v>0</v>
      </c>
      <c r="AS102">
        <f t="shared" si="9"/>
        <v>1373.3839158690671</v>
      </c>
      <c r="AT102">
        <f t="shared" si="9"/>
        <v>57421.845153058523</v>
      </c>
      <c r="AU102">
        <f t="shared" si="9"/>
        <v>3.8767731070083249</v>
      </c>
      <c r="AW102">
        <f t="shared" si="6"/>
        <v>3.3377903935141694E-2</v>
      </c>
    </row>
    <row r="103" spans="1:49" x14ac:dyDescent="0.25">
      <c r="A103" s="146"/>
      <c r="B103" s="1" t="s">
        <v>27</v>
      </c>
      <c r="C103" s="1">
        <v>25</v>
      </c>
      <c r="D103" s="1" t="s">
        <v>64</v>
      </c>
      <c r="E103">
        <f t="shared" si="10"/>
        <v>4.3763269879590707</v>
      </c>
      <c r="F103">
        <f t="shared" si="10"/>
        <v>6.7055634609856289</v>
      </c>
      <c r="G103">
        <f t="shared" si="10"/>
        <v>2.0925256954369149</v>
      </c>
      <c r="H103">
        <f t="shared" si="10"/>
        <v>0.24930214796182656</v>
      </c>
      <c r="I103">
        <f t="shared" si="10"/>
        <v>1.606028917139841</v>
      </c>
      <c r="J103">
        <f t="shared" si="10"/>
        <v>2.7959578607496436</v>
      </c>
      <c r="K103">
        <f t="shared" si="10"/>
        <v>1.4970222029694141E-2</v>
      </c>
      <c r="L103">
        <f t="shared" si="10"/>
        <v>3.2339302648693158</v>
      </c>
      <c r="M103">
        <f t="shared" si="10"/>
        <v>5.5435922263670214</v>
      </c>
      <c r="N103">
        <f t="shared" si="10"/>
        <v>4.8112205650930013</v>
      </c>
      <c r="O103">
        <f t="shared" si="10"/>
        <v>2.7476600566294271</v>
      </c>
      <c r="P103">
        <f t="shared" si="10"/>
        <v>6.6840763452939971</v>
      </c>
      <c r="Q103">
        <f t="shared" si="10"/>
        <v>2.7159902807992138</v>
      </c>
      <c r="R103">
        <f t="shared" si="10"/>
        <v>0.70600277916327803</v>
      </c>
      <c r="S103">
        <f t="shared" si="10"/>
        <v>0</v>
      </c>
      <c r="T103">
        <f t="shared" si="10"/>
        <v>2.1005445486072567</v>
      </c>
      <c r="U103">
        <f t="shared" si="10"/>
        <v>0</v>
      </c>
      <c r="V103">
        <f t="shared" si="10"/>
        <v>0</v>
      </c>
      <c r="W103">
        <f t="shared" si="10"/>
        <v>21.747209594082879</v>
      </c>
      <c r="X103">
        <f t="shared" si="10"/>
        <v>8.6314461662665245</v>
      </c>
      <c r="Y103">
        <f t="shared" si="10"/>
        <v>0</v>
      </c>
      <c r="Z103">
        <f t="shared" si="10"/>
        <v>4.7113901983200153</v>
      </c>
      <c r="AA103">
        <f t="shared" si="10"/>
        <v>5.0909145768700682E-2</v>
      </c>
      <c r="AB103">
        <f t="shared" si="10"/>
        <v>62.714613764345934</v>
      </c>
      <c r="AC103">
        <f t="shared" si="10"/>
        <v>1.4713370781899741E-6</v>
      </c>
      <c r="AD103">
        <f t="shared" si="10"/>
        <v>5.0230505035467894E-6</v>
      </c>
      <c r="AE103">
        <f t="shared" si="10"/>
        <v>1.229943938253869E-5</v>
      </c>
      <c r="AF103">
        <f t="shared" si="10"/>
        <v>2.0650317297989811E-6</v>
      </c>
      <c r="AG103">
        <f t="shared" si="10"/>
        <v>0</v>
      </c>
      <c r="AH103">
        <f t="shared" si="10"/>
        <v>1.1722390044758689E-4</v>
      </c>
      <c r="AI103">
        <f t="shared" si="10"/>
        <v>5.2297539094734244E-6</v>
      </c>
      <c r="AJ103">
        <f t="shared" si="10"/>
        <v>2.6831745199171431E-4</v>
      </c>
      <c r="AK103">
        <f t="shared" si="10"/>
        <v>0</v>
      </c>
      <c r="AL103">
        <f t="shared" si="10"/>
        <v>3.177752393054332E-6</v>
      </c>
      <c r="AM103">
        <f t="shared" si="10"/>
        <v>0.81549907281496992</v>
      </c>
      <c r="AN103">
        <f t="shared" si="10"/>
        <v>0</v>
      </c>
      <c r="AO103">
        <f t="shared" si="10"/>
        <v>4.9058220593955036E-6</v>
      </c>
      <c r="AP103">
        <f t="shared" si="9"/>
        <v>157.9973749829895</v>
      </c>
      <c r="AQ103">
        <f t="shared" si="9"/>
        <v>0</v>
      </c>
      <c r="AR103">
        <f t="shared" si="9"/>
        <v>0</v>
      </c>
      <c r="AS103">
        <f t="shared" si="9"/>
        <v>55.64278991338022</v>
      </c>
      <c r="AT103">
        <f t="shared" si="9"/>
        <v>352.04397264493201</v>
      </c>
      <c r="AU103">
        <f t="shared" si="9"/>
        <v>6.6513722656615126</v>
      </c>
      <c r="AW103">
        <f t="shared" si="6"/>
        <v>8.6817894236195257E-5</v>
      </c>
    </row>
    <row r="104" spans="1:49" x14ac:dyDescent="0.25">
      <c r="A104" s="146"/>
      <c r="B104" s="1" t="s">
        <v>28</v>
      </c>
      <c r="C104" s="1">
        <v>26</v>
      </c>
      <c r="D104" s="1" t="s">
        <v>65</v>
      </c>
      <c r="E104">
        <f t="shared" si="10"/>
        <v>23.351443197177023</v>
      </c>
      <c r="F104">
        <f t="shared" si="10"/>
        <v>51.76191633251382</v>
      </c>
      <c r="G104">
        <f t="shared" ref="E104:AO109" si="11">G30+G67</f>
        <v>18.307242728344338</v>
      </c>
      <c r="H104">
        <f t="shared" si="11"/>
        <v>2.1878661242610375</v>
      </c>
      <c r="I104">
        <f t="shared" si="11"/>
        <v>14.066457600213639</v>
      </c>
      <c r="J104">
        <f t="shared" si="11"/>
        <v>24.752455168378699</v>
      </c>
      <c r="K104">
        <f t="shared" si="11"/>
        <v>0.13955725221037341</v>
      </c>
      <c r="L104">
        <f t="shared" si="11"/>
        <v>73.476855528391155</v>
      </c>
      <c r="M104">
        <f t="shared" si="11"/>
        <v>63.232218132743341</v>
      </c>
      <c r="N104">
        <f t="shared" si="11"/>
        <v>42.150500772792881</v>
      </c>
      <c r="O104">
        <f t="shared" si="11"/>
        <v>10.458808699324376</v>
      </c>
      <c r="P104">
        <f t="shared" si="11"/>
        <v>58.538745553744278</v>
      </c>
      <c r="Q104">
        <f t="shared" si="11"/>
        <v>53.223509788721692</v>
      </c>
      <c r="R104">
        <f t="shared" si="11"/>
        <v>6.1923208391174143</v>
      </c>
      <c r="S104">
        <f t="shared" si="11"/>
        <v>0</v>
      </c>
      <c r="T104">
        <f t="shared" si="11"/>
        <v>18.409058924416382</v>
      </c>
      <c r="U104">
        <f t="shared" si="11"/>
        <v>0</v>
      </c>
      <c r="V104">
        <f t="shared" si="11"/>
        <v>0</v>
      </c>
      <c r="W104">
        <f t="shared" si="11"/>
        <v>248.01040353285578</v>
      </c>
      <c r="X104">
        <f t="shared" si="11"/>
        <v>121.72212783249631</v>
      </c>
      <c r="Y104">
        <f t="shared" si="11"/>
        <v>0</v>
      </c>
      <c r="Z104">
        <f t="shared" si="11"/>
        <v>5.9019159932516896</v>
      </c>
      <c r="AA104">
        <f t="shared" si="11"/>
        <v>1.1568442483877164</v>
      </c>
      <c r="AB104">
        <f t="shared" si="11"/>
        <v>399.82778316770657</v>
      </c>
      <c r="AC104">
        <f t="shared" si="11"/>
        <v>2.660200619701346E-5</v>
      </c>
      <c r="AD104">
        <f t="shared" si="11"/>
        <v>9.0830796638172119E-5</v>
      </c>
      <c r="AE104">
        <f t="shared" si="11"/>
        <v>2.2283320402249261E-4</v>
      </c>
      <c r="AF104">
        <f t="shared" si="11"/>
        <v>3.6936080994130097E-5</v>
      </c>
      <c r="AG104">
        <f t="shared" si="11"/>
        <v>0</v>
      </c>
      <c r="AH104">
        <f t="shared" si="11"/>
        <v>2.1373108409175291E-3</v>
      </c>
      <c r="AI104">
        <f t="shared" si="11"/>
        <v>9.6699366742422405E-5</v>
      </c>
      <c r="AJ104">
        <f t="shared" si="11"/>
        <v>5.6392963454806478E-3</v>
      </c>
      <c r="AK104">
        <f t="shared" si="11"/>
        <v>0</v>
      </c>
      <c r="AL104">
        <f t="shared" si="11"/>
        <v>5.7138378173720808E-5</v>
      </c>
      <c r="AM104">
        <f t="shared" si="11"/>
        <v>7.8763904263126996</v>
      </c>
      <c r="AN104">
        <f t="shared" si="11"/>
        <v>0</v>
      </c>
      <c r="AO104">
        <f t="shared" si="11"/>
        <v>8.8027766414245628E-5</v>
      </c>
      <c r="AP104">
        <f t="shared" si="9"/>
        <v>954.046030822229</v>
      </c>
      <c r="AQ104">
        <f t="shared" si="9"/>
        <v>0</v>
      </c>
      <c r="AR104">
        <f t="shared" si="9"/>
        <v>0</v>
      </c>
      <c r="AS104">
        <f t="shared" si="9"/>
        <v>222.00291020112419</v>
      </c>
      <c r="AT104">
        <f t="shared" si="9"/>
        <v>2346.8478239214969</v>
      </c>
      <c r="AU104">
        <f t="shared" si="9"/>
        <v>73.953934620003082</v>
      </c>
      <c r="AW104">
        <f t="shared" si="6"/>
        <v>1.9671953525836087E-3</v>
      </c>
    </row>
    <row r="105" spans="1:49" x14ac:dyDescent="0.25">
      <c r="A105" s="146"/>
      <c r="B105" s="1" t="s">
        <v>29</v>
      </c>
      <c r="C105" s="1">
        <v>27</v>
      </c>
      <c r="D105" s="1" t="s">
        <v>66</v>
      </c>
      <c r="E105">
        <f t="shared" si="11"/>
        <v>11.349375273513168</v>
      </c>
      <c r="F105">
        <f t="shared" si="11"/>
        <v>25.173873438362033</v>
      </c>
      <c r="G105">
        <f t="shared" si="11"/>
        <v>8.9073943752260512</v>
      </c>
      <c r="H105">
        <f t="shared" si="11"/>
        <v>1.0604470832293456</v>
      </c>
      <c r="I105">
        <f t="shared" si="11"/>
        <v>6.8347143645655146</v>
      </c>
      <c r="J105">
        <f t="shared" si="11"/>
        <v>11.931324654077754</v>
      </c>
      <c r="K105">
        <f t="shared" si="11"/>
        <v>6.3575347708618765E-2</v>
      </c>
      <c r="L105">
        <f t="shared" si="11"/>
        <v>13.764783306552197</v>
      </c>
      <c r="M105">
        <f t="shared" si="11"/>
        <v>23.594816770708626</v>
      </c>
      <c r="N105">
        <f t="shared" si="11"/>
        <v>20.473634009744032</v>
      </c>
      <c r="O105">
        <f t="shared" si="11"/>
        <v>11.25703162667201</v>
      </c>
      <c r="P105">
        <f t="shared" si="11"/>
        <v>28.457699793834379</v>
      </c>
      <c r="Q105">
        <f t="shared" si="11"/>
        <v>49.941773979762552</v>
      </c>
      <c r="R105">
        <f t="shared" si="11"/>
        <v>3.0046900752869297</v>
      </c>
      <c r="S105">
        <f t="shared" si="11"/>
        <v>0</v>
      </c>
      <c r="T105">
        <f t="shared" si="11"/>
        <v>8.9405460171522471</v>
      </c>
      <c r="U105">
        <f t="shared" si="11"/>
        <v>0</v>
      </c>
      <c r="V105">
        <f t="shared" si="11"/>
        <v>0</v>
      </c>
      <c r="W105">
        <f t="shared" si="11"/>
        <v>179.14145558963628</v>
      </c>
      <c r="X105">
        <f t="shared" si="11"/>
        <v>32.755212853020772</v>
      </c>
      <c r="Y105">
        <f t="shared" si="11"/>
        <v>0</v>
      </c>
      <c r="Z105">
        <f t="shared" si="11"/>
        <v>2.8402132864334013</v>
      </c>
      <c r="AA105">
        <f t="shared" si="11"/>
        <v>0.21668784007941216</v>
      </c>
      <c r="AB105">
        <f t="shared" si="11"/>
        <v>374.98701432193837</v>
      </c>
      <c r="AC105">
        <f t="shared" si="11"/>
        <v>6.2195013115839086E-6</v>
      </c>
      <c r="AD105">
        <f t="shared" si="11"/>
        <v>2.1233272133139162E-5</v>
      </c>
      <c r="AE105">
        <f t="shared" si="11"/>
        <v>5.2001183122397887E-5</v>
      </c>
      <c r="AF105">
        <f t="shared" si="11"/>
        <v>8.7202628518202466E-6</v>
      </c>
      <c r="AG105">
        <f t="shared" si="11"/>
        <v>0</v>
      </c>
      <c r="AH105">
        <f t="shared" si="11"/>
        <v>4.9924925864422757E-4</v>
      </c>
      <c r="AI105">
        <f t="shared" si="11"/>
        <v>2.2123136808636439E-5</v>
      </c>
      <c r="AJ105">
        <f t="shared" si="11"/>
        <v>8.2442053403896948E-3</v>
      </c>
      <c r="AK105">
        <f t="shared" si="11"/>
        <v>0</v>
      </c>
      <c r="AL105">
        <f t="shared" si="11"/>
        <v>1.342571507052538E-5</v>
      </c>
      <c r="AM105">
        <f t="shared" si="11"/>
        <v>3.6794970967562644</v>
      </c>
      <c r="AN105">
        <f t="shared" si="11"/>
        <v>0</v>
      </c>
      <c r="AO105">
        <f t="shared" si="11"/>
        <v>2.072261238432948E-5</v>
      </c>
      <c r="AP105">
        <f t="shared" si="9"/>
        <v>857.66870826426589</v>
      </c>
      <c r="AQ105">
        <f t="shared" si="9"/>
        <v>0</v>
      </c>
      <c r="AR105">
        <f t="shared" si="9"/>
        <v>0</v>
      </c>
      <c r="AS105">
        <f t="shared" si="9"/>
        <v>149.3693823535323</v>
      </c>
      <c r="AT105">
        <f t="shared" si="9"/>
        <v>1814.2918941369251</v>
      </c>
      <c r="AU105">
        <f t="shared" si="9"/>
        <v>11.130845485416391</v>
      </c>
      <c r="AW105">
        <f t="shared" si="6"/>
        <v>3.6952470041693499E-4</v>
      </c>
    </row>
    <row r="106" spans="1:49" x14ac:dyDescent="0.25">
      <c r="A106" s="146"/>
      <c r="B106" s="1" t="s">
        <v>30</v>
      </c>
      <c r="C106" s="1">
        <v>28</v>
      </c>
      <c r="D106" s="1" t="s">
        <v>67</v>
      </c>
      <c r="E106">
        <f t="shared" si="11"/>
        <v>11.842646041083247</v>
      </c>
      <c r="F106">
        <f t="shared" si="11"/>
        <v>26.250410896815758</v>
      </c>
      <c r="G106">
        <f t="shared" si="11"/>
        <v>9.2678898919290411</v>
      </c>
      <c r="H106">
        <f t="shared" si="11"/>
        <v>1.124908268110711</v>
      </c>
      <c r="I106">
        <f t="shared" si="11"/>
        <v>7.1607031319827046</v>
      </c>
      <c r="J106">
        <f t="shared" si="11"/>
        <v>12.46766445860775</v>
      </c>
      <c r="K106">
        <f t="shared" si="11"/>
        <v>7.4757997172043567E-2</v>
      </c>
      <c r="L106">
        <f t="shared" si="11"/>
        <v>14.358095644916466</v>
      </c>
      <c r="M106">
        <f t="shared" si="11"/>
        <v>16.051788170505215</v>
      </c>
      <c r="N106">
        <f t="shared" si="11"/>
        <v>21.486012614761556</v>
      </c>
      <c r="O106">
        <f t="shared" si="11"/>
        <v>5.3523122271051093</v>
      </c>
      <c r="P106">
        <f t="shared" si="11"/>
        <v>29.691983790754353</v>
      </c>
      <c r="Q106">
        <f t="shared" si="11"/>
        <v>12.028842308690786</v>
      </c>
      <c r="R106">
        <f t="shared" si="11"/>
        <v>3.1429335053687844</v>
      </c>
      <c r="S106">
        <f t="shared" si="11"/>
        <v>0</v>
      </c>
      <c r="T106">
        <f t="shared" si="11"/>
        <v>9.3296543068352875</v>
      </c>
      <c r="U106">
        <f t="shared" si="11"/>
        <v>0</v>
      </c>
      <c r="V106">
        <f t="shared" si="11"/>
        <v>0</v>
      </c>
      <c r="W106">
        <f t="shared" si="11"/>
        <v>78.809702462794846</v>
      </c>
      <c r="X106">
        <f t="shared" si="11"/>
        <v>34.161495270980602</v>
      </c>
      <c r="Y106">
        <f t="shared" si="11"/>
        <v>0</v>
      </c>
      <c r="Z106">
        <f t="shared" si="11"/>
        <v>2.9932893595467309</v>
      </c>
      <c r="AA106">
        <f t="shared" si="11"/>
        <v>0.22602783959974609</v>
      </c>
      <c r="AB106">
        <f t="shared" si="11"/>
        <v>46.805899947441084</v>
      </c>
      <c r="AC106">
        <f t="shared" si="11"/>
        <v>6.5289821595559516E-6</v>
      </c>
      <c r="AD106">
        <f t="shared" si="11"/>
        <v>2.2289748920388541E-5</v>
      </c>
      <c r="AE106">
        <f t="shared" si="11"/>
        <v>5.4585795111051557E-5</v>
      </c>
      <c r="AF106">
        <f t="shared" si="11"/>
        <v>9.156764403930978E-6</v>
      </c>
      <c r="AG106">
        <f t="shared" si="11"/>
        <v>0</v>
      </c>
      <c r="AH106">
        <f t="shared" si="11"/>
        <v>5.2036781543013139E-4</v>
      </c>
      <c r="AI106">
        <f t="shared" si="11"/>
        <v>2.3219191266357931E-5</v>
      </c>
      <c r="AJ106">
        <f t="shared" si="11"/>
        <v>4.7701874233927275E-3</v>
      </c>
      <c r="AK106">
        <f t="shared" si="11"/>
        <v>0</v>
      </c>
      <c r="AL106">
        <f t="shared" si="11"/>
        <v>1.409581541233671E-5</v>
      </c>
      <c r="AM106">
        <f t="shared" si="11"/>
        <v>3.699983781651905</v>
      </c>
      <c r="AN106">
        <f t="shared" si="11"/>
        <v>0</v>
      </c>
      <c r="AO106">
        <f t="shared" si="11"/>
        <v>2.1758093240944721E-5</v>
      </c>
      <c r="AP106">
        <f t="shared" si="9"/>
        <v>100.85944777422435</v>
      </c>
      <c r="AQ106">
        <f t="shared" si="9"/>
        <v>0</v>
      </c>
      <c r="AR106">
        <f t="shared" si="9"/>
        <v>0</v>
      </c>
      <c r="AS106">
        <f t="shared" si="9"/>
        <v>11.564099161864579</v>
      </c>
      <c r="AT106">
        <f t="shared" si="9"/>
        <v>457.81765181929711</v>
      </c>
      <c r="AU106">
        <f t="shared" si="9"/>
        <v>0.93833922307492701</v>
      </c>
      <c r="AW106">
        <f t="shared" si="6"/>
        <v>3.8567815975838331E-4</v>
      </c>
    </row>
    <row r="107" spans="1:49" x14ac:dyDescent="0.25">
      <c r="A107" s="146"/>
      <c r="B107" s="1" t="s">
        <v>31</v>
      </c>
      <c r="C107" s="1">
        <v>29</v>
      </c>
      <c r="D107" s="1" t="s">
        <v>68</v>
      </c>
      <c r="E107">
        <f t="shared" si="11"/>
        <v>2.0377192206028307</v>
      </c>
      <c r="F107">
        <f t="shared" si="11"/>
        <v>2.5357475337068802</v>
      </c>
      <c r="G107">
        <f t="shared" si="11"/>
        <v>1.5959691772268245</v>
      </c>
      <c r="H107">
        <f t="shared" si="11"/>
        <v>0.19522652575864707</v>
      </c>
      <c r="I107">
        <f t="shared" si="11"/>
        <v>1.2365995814690043</v>
      </c>
      <c r="J107">
        <f t="shared" si="11"/>
        <v>2.1313471944017497</v>
      </c>
      <c r="K107">
        <f t="shared" si="11"/>
        <v>1.240963979973576E-2</v>
      </c>
      <c r="L107">
        <f t="shared" si="11"/>
        <v>2.5915163923098086E-4</v>
      </c>
      <c r="M107">
        <f t="shared" si="11"/>
        <v>1.8777374678760361</v>
      </c>
      <c r="N107">
        <f t="shared" si="11"/>
        <v>3.7128384894552662</v>
      </c>
      <c r="O107">
        <f t="shared" si="11"/>
        <v>0.925715199067498</v>
      </c>
      <c r="P107">
        <f t="shared" si="11"/>
        <v>5.1168731446093743</v>
      </c>
      <c r="Q107">
        <f t="shared" si="11"/>
        <v>1.298110190324405E-3</v>
      </c>
      <c r="R107">
        <f t="shared" si="11"/>
        <v>0.5415294949030931</v>
      </c>
      <c r="S107">
        <f t="shared" si="11"/>
        <v>0</v>
      </c>
      <c r="T107">
        <f t="shared" si="11"/>
        <v>1.6065950149847565</v>
      </c>
      <c r="U107">
        <f t="shared" si="11"/>
        <v>0</v>
      </c>
      <c r="V107">
        <f t="shared" si="11"/>
        <v>0</v>
      </c>
      <c r="W107">
        <f t="shared" si="11"/>
        <v>8.711138303428335</v>
      </c>
      <c r="X107">
        <f t="shared" si="11"/>
        <v>1.4390773960506507</v>
      </c>
      <c r="Y107">
        <f t="shared" si="11"/>
        <v>0</v>
      </c>
      <c r="Z107">
        <f t="shared" si="11"/>
        <v>0.5155307228959235</v>
      </c>
      <c r="AA107">
        <f t="shared" si="11"/>
        <v>2.9737940526525629E-6</v>
      </c>
      <c r="AB107">
        <f t="shared" si="11"/>
        <v>1.918283762313205E-3</v>
      </c>
      <c r="AC107">
        <f t="shared" si="11"/>
        <v>0</v>
      </c>
      <c r="AD107">
        <f t="shared" si="11"/>
        <v>0</v>
      </c>
      <c r="AE107">
        <f t="shared" si="11"/>
        <v>0</v>
      </c>
      <c r="AF107">
        <f t="shared" si="11"/>
        <v>0</v>
      </c>
      <c r="AG107">
        <f t="shared" si="11"/>
        <v>0</v>
      </c>
      <c r="AH107">
        <f t="shared" si="11"/>
        <v>0</v>
      </c>
      <c r="AI107">
        <f t="shared" si="11"/>
        <v>0</v>
      </c>
      <c r="AJ107">
        <f t="shared" si="11"/>
        <v>1.0659337415035439E-3</v>
      </c>
      <c r="AK107">
        <f t="shared" si="11"/>
        <v>0</v>
      </c>
      <c r="AL107">
        <f t="shared" si="11"/>
        <v>0</v>
      </c>
      <c r="AM107">
        <f t="shared" si="11"/>
        <v>0.5848460337693755</v>
      </c>
      <c r="AN107">
        <f t="shared" si="11"/>
        <v>0</v>
      </c>
      <c r="AO107">
        <f t="shared" si="11"/>
        <v>0</v>
      </c>
      <c r="AP107">
        <f t="shared" si="9"/>
        <v>3.9395708979480578E-3</v>
      </c>
      <c r="AQ107">
        <f t="shared" si="9"/>
        <v>0</v>
      </c>
      <c r="AR107">
        <f t="shared" si="9"/>
        <v>0</v>
      </c>
      <c r="AS107">
        <f t="shared" si="9"/>
        <v>4.585592259332813E-2</v>
      </c>
      <c r="AT107">
        <f t="shared" si="9"/>
        <v>34.820630289981928</v>
      </c>
      <c r="AU107">
        <f t="shared" si="9"/>
        <v>1.060979664274426E-2</v>
      </c>
      <c r="AW107">
        <f t="shared" si="6"/>
        <v>3.3853846853229871E-7</v>
      </c>
    </row>
    <row r="108" spans="1:49" x14ac:dyDescent="0.25">
      <c r="A108" s="146"/>
      <c r="B108" s="1" t="s">
        <v>32</v>
      </c>
      <c r="C108" s="1">
        <v>30</v>
      </c>
      <c r="D108" s="1" t="s">
        <v>69</v>
      </c>
      <c r="E108">
        <f t="shared" si="11"/>
        <v>39.989955078066615</v>
      </c>
      <c r="F108">
        <f t="shared" si="11"/>
        <v>120.38777197540666</v>
      </c>
      <c r="G108">
        <f t="shared" si="11"/>
        <v>31.348339715466398</v>
      </c>
      <c r="H108">
        <f t="shared" si="11"/>
        <v>3.7495206628735347</v>
      </c>
      <c r="I108">
        <f t="shared" si="11"/>
        <v>24.178121290935341</v>
      </c>
      <c r="J108">
        <f t="shared" si="11"/>
        <v>42.336666895794714</v>
      </c>
      <c r="K108">
        <f t="shared" si="11"/>
        <v>0.25060155902783421</v>
      </c>
      <c r="L108">
        <f t="shared" si="11"/>
        <v>110.54348428182688</v>
      </c>
      <c r="M108">
        <f t="shared" si="11"/>
        <v>98.924426474898098</v>
      </c>
      <c r="N108">
        <f t="shared" si="11"/>
        <v>72.30124186832748</v>
      </c>
      <c r="O108">
        <f t="shared" si="11"/>
        <v>18.067193390228255</v>
      </c>
      <c r="P108">
        <f t="shared" si="11"/>
        <v>100.65229759258372</v>
      </c>
      <c r="Q108">
        <f t="shared" si="11"/>
        <v>80.065721697969906</v>
      </c>
      <c r="R108">
        <f t="shared" si="11"/>
        <v>10.591470402212483</v>
      </c>
      <c r="S108">
        <f t="shared" si="11"/>
        <v>0</v>
      </c>
      <c r="T108">
        <f t="shared" si="11"/>
        <v>31.481263565197718</v>
      </c>
      <c r="U108">
        <f t="shared" si="11"/>
        <v>0</v>
      </c>
      <c r="V108">
        <f t="shared" si="11"/>
        <v>0</v>
      </c>
      <c r="W108">
        <f t="shared" si="11"/>
        <v>417.11312287791844</v>
      </c>
      <c r="X108">
        <f t="shared" si="11"/>
        <v>212.01130001662159</v>
      </c>
      <c r="Y108">
        <f t="shared" si="11"/>
        <v>2.6264017092482927E-4</v>
      </c>
      <c r="Z108">
        <f t="shared" si="11"/>
        <v>42.330422158967899</v>
      </c>
      <c r="AA108">
        <f t="shared" si="11"/>
        <v>1.7404397700546359</v>
      </c>
      <c r="AB108">
        <f t="shared" si="11"/>
        <v>599.76005843501514</v>
      </c>
      <c r="AC108">
        <f t="shared" si="11"/>
        <v>1.2422844199277082E-4</v>
      </c>
      <c r="AD108">
        <f t="shared" si="11"/>
        <v>4.7174562214743912E-4</v>
      </c>
      <c r="AE108">
        <f t="shared" si="11"/>
        <v>2.0913219970743746E-3</v>
      </c>
      <c r="AF108">
        <f t="shared" si="11"/>
        <v>7.137314900768947E-5</v>
      </c>
      <c r="AG108">
        <f t="shared" si="11"/>
        <v>0</v>
      </c>
      <c r="AH108">
        <f t="shared" si="11"/>
        <v>3.2960778592611125E-3</v>
      </c>
      <c r="AI108">
        <f t="shared" si="11"/>
        <v>2.0512054269484879E-4</v>
      </c>
      <c r="AJ108">
        <f t="shared" si="11"/>
        <v>0.11606548472903595</v>
      </c>
      <c r="AK108">
        <f t="shared" si="11"/>
        <v>0</v>
      </c>
      <c r="AL108">
        <f t="shared" si="11"/>
        <v>5.3192984806925468E-4</v>
      </c>
      <c r="AM108">
        <f t="shared" si="11"/>
        <v>13.170571571664476</v>
      </c>
      <c r="AN108">
        <f t="shared" si="11"/>
        <v>0</v>
      </c>
      <c r="AO108">
        <f t="shared" si="11"/>
        <v>1.4857164122952888E-2</v>
      </c>
      <c r="AP108">
        <f t="shared" si="9"/>
        <v>1331.693236132603</v>
      </c>
      <c r="AQ108">
        <f t="shared" si="9"/>
        <v>0</v>
      </c>
      <c r="AR108">
        <f t="shared" si="9"/>
        <v>0</v>
      </c>
      <c r="AS108">
        <f t="shared" si="9"/>
        <v>182.9443907233323</v>
      </c>
      <c r="AT108">
        <f t="shared" si="9"/>
        <v>3581.2132931677752</v>
      </c>
      <c r="AU108">
        <f t="shared" si="9"/>
        <v>4.5563020557011091</v>
      </c>
      <c r="AW108">
        <f t="shared" si="6"/>
        <v>2.9606660054116514E-3</v>
      </c>
    </row>
    <row r="109" spans="1:49" x14ac:dyDescent="0.25">
      <c r="A109" s="146"/>
      <c r="B109" s="1" t="s">
        <v>33</v>
      </c>
      <c r="C109" s="1">
        <v>31</v>
      </c>
      <c r="D109" s="1" t="s">
        <v>70</v>
      </c>
      <c r="E109">
        <f t="shared" si="11"/>
        <v>6.8882741227699213</v>
      </c>
      <c r="F109">
        <f t="shared" si="11"/>
        <v>15.364616925086105</v>
      </c>
      <c r="G109">
        <f t="shared" si="11"/>
        <v>5.4350288954357504</v>
      </c>
      <c r="H109">
        <f t="shared" si="11"/>
        <v>0.64964185463111834</v>
      </c>
      <c r="I109">
        <f t="shared" si="11"/>
        <v>4.1762859947625346</v>
      </c>
      <c r="J109">
        <f t="shared" si="11"/>
        <v>7.2760012091562309</v>
      </c>
      <c r="K109">
        <f t="shared" si="11"/>
        <v>3.6698027074228041E-2</v>
      </c>
      <c r="L109">
        <f t="shared" si="11"/>
        <v>8.4032319082670313</v>
      </c>
      <c r="M109">
        <f t="shared" si="11"/>
        <v>14.406780650433161</v>
      </c>
      <c r="N109">
        <f t="shared" si="11"/>
        <v>12.514533362738629</v>
      </c>
      <c r="O109">
        <f t="shared" si="11"/>
        <v>3.4070317891587356</v>
      </c>
      <c r="P109">
        <f t="shared" si="11"/>
        <v>17.337064071410769</v>
      </c>
      <c r="Q109">
        <f t="shared" si="11"/>
        <v>7.0544525777863853</v>
      </c>
      <c r="R109">
        <f t="shared" si="11"/>
        <v>1.8353778631586519</v>
      </c>
      <c r="S109">
        <f t="shared" si="11"/>
        <v>0</v>
      </c>
      <c r="T109">
        <f t="shared" si="11"/>
        <v>5.4585438049123391</v>
      </c>
      <c r="U109">
        <f t="shared" si="11"/>
        <v>0</v>
      </c>
      <c r="V109">
        <f t="shared" si="11"/>
        <v>0</v>
      </c>
      <c r="W109">
        <f t="shared" si="11"/>
        <v>70.569246516921311</v>
      </c>
      <c r="X109">
        <f t="shared" si="11"/>
        <v>19.994020758358918</v>
      </c>
      <c r="Y109">
        <f t="shared" si="11"/>
        <v>0</v>
      </c>
      <c r="Z109">
        <f t="shared" si="11"/>
        <v>1.7374591273223949</v>
      </c>
      <c r="AA109">
        <f t="shared" si="11"/>
        <v>0.13228527258000047</v>
      </c>
      <c r="AB109">
        <f t="shared" si="11"/>
        <v>100.7919962674697</v>
      </c>
      <c r="AC109">
        <f t="shared" si="11"/>
        <v>3.5635002872830188E-6</v>
      </c>
      <c r="AD109">
        <f t="shared" si="11"/>
        <v>1.2165629201729811E-5</v>
      </c>
      <c r="AE109">
        <f t="shared" si="11"/>
        <v>3.1905377495718021E-5</v>
      </c>
      <c r="AF109">
        <f t="shared" si="11"/>
        <v>4.9993577343676023E-6</v>
      </c>
      <c r="AG109">
        <f t="shared" si="11"/>
        <v>0</v>
      </c>
      <c r="AH109">
        <f t="shared" si="11"/>
        <v>3.0412115414297781E-4</v>
      </c>
      <c r="AI109">
        <f t="shared" si="11"/>
        <v>1.266996567805989E-5</v>
      </c>
      <c r="AJ109">
        <f t="shared" si="11"/>
        <v>9.8897693607242414E-4</v>
      </c>
      <c r="AK109">
        <f t="shared" si="11"/>
        <v>0</v>
      </c>
      <c r="AL109">
        <f t="shared" si="11"/>
        <v>7.6947370499046983E-6</v>
      </c>
      <c r="AM109">
        <f t="shared" si="11"/>
        <v>2.1612893050563025</v>
      </c>
      <c r="AN109">
        <f t="shared" si="11"/>
        <v>0</v>
      </c>
      <c r="AO109">
        <f t="shared" si="11"/>
        <v>1.187822322218856E-5</v>
      </c>
      <c r="AP109">
        <f t="shared" si="9"/>
        <v>241.71046694326134</v>
      </c>
      <c r="AQ109">
        <f t="shared" si="9"/>
        <v>0</v>
      </c>
      <c r="AR109">
        <f t="shared" si="9"/>
        <v>0</v>
      </c>
      <c r="AS109">
        <f t="shared" si="9"/>
        <v>52.669299943276521</v>
      </c>
      <c r="AT109">
        <f t="shared" si="9"/>
        <v>598.71683629155996</v>
      </c>
      <c r="AU109">
        <f t="shared" si="9"/>
        <v>1.29416887434914</v>
      </c>
      <c r="AW109">
        <f t="shared" si="6"/>
        <v>2.2553382211676598E-4</v>
      </c>
    </row>
    <row r="110" spans="1:49" x14ac:dyDescent="0.25">
      <c r="A110" s="146"/>
      <c r="B110" s="1" t="s">
        <v>34</v>
      </c>
      <c r="C110" s="1">
        <v>32</v>
      </c>
      <c r="D110" s="1" t="s">
        <v>71</v>
      </c>
      <c r="E110">
        <f t="shared" ref="E110:AO115" si="12">E36+E73</f>
        <v>216.40430882381713</v>
      </c>
      <c r="F110">
        <f t="shared" si="12"/>
        <v>689.28572464193678</v>
      </c>
      <c r="G110">
        <f t="shared" si="12"/>
        <v>93.970180402560686</v>
      </c>
      <c r="H110">
        <f t="shared" si="12"/>
        <v>79.950754866261178</v>
      </c>
      <c r="I110">
        <f t="shared" si="12"/>
        <v>336.86261262434141</v>
      </c>
      <c r="J110">
        <f t="shared" si="12"/>
        <v>195.67597963794131</v>
      </c>
      <c r="K110">
        <f t="shared" si="12"/>
        <v>108.96131134808449</v>
      </c>
      <c r="L110">
        <f t="shared" si="12"/>
        <v>981.31060094437396</v>
      </c>
      <c r="M110">
        <f t="shared" si="12"/>
        <v>612.12166069907676</v>
      </c>
      <c r="N110">
        <f t="shared" si="12"/>
        <v>340.94501192615309</v>
      </c>
      <c r="O110">
        <f t="shared" si="12"/>
        <v>116.27540274558696</v>
      </c>
      <c r="P110">
        <f t="shared" si="12"/>
        <v>818.34792050853707</v>
      </c>
      <c r="Q110">
        <f t="shared" si="12"/>
        <v>446.40672393257722</v>
      </c>
      <c r="R110">
        <f t="shared" si="12"/>
        <v>31.235095339939662</v>
      </c>
      <c r="S110">
        <f t="shared" si="12"/>
        <v>0</v>
      </c>
      <c r="T110">
        <f t="shared" si="12"/>
        <v>126.83579377036632</v>
      </c>
      <c r="U110">
        <f t="shared" si="12"/>
        <v>7.3789121153889932</v>
      </c>
      <c r="V110">
        <f t="shared" si="12"/>
        <v>11.71229291992365</v>
      </c>
      <c r="W110">
        <f t="shared" si="12"/>
        <v>1972.5428633646184</v>
      </c>
      <c r="X110">
        <f t="shared" si="12"/>
        <v>1006.1421245046015</v>
      </c>
      <c r="Y110">
        <f t="shared" si="12"/>
        <v>1.2884772633027655</v>
      </c>
      <c r="Z110">
        <f t="shared" si="12"/>
        <v>1436.7789003696623</v>
      </c>
      <c r="AA110">
        <f t="shared" si="12"/>
        <v>15.454210350704278</v>
      </c>
      <c r="AB110">
        <f t="shared" si="12"/>
        <v>13175.041467797299</v>
      </c>
      <c r="AC110">
        <f t="shared" si="12"/>
        <v>256.42390279343573</v>
      </c>
      <c r="AD110">
        <f t="shared" si="12"/>
        <v>2041.3345119765518</v>
      </c>
      <c r="AE110">
        <f t="shared" si="12"/>
        <v>972.2463117768242</v>
      </c>
      <c r="AF110">
        <f t="shared" si="12"/>
        <v>147.65995649412159</v>
      </c>
      <c r="AG110">
        <f t="shared" si="12"/>
        <v>0.24261636946805396</v>
      </c>
      <c r="AH110">
        <f t="shared" si="12"/>
        <v>953.96939595748677</v>
      </c>
      <c r="AI110">
        <f t="shared" si="12"/>
        <v>448.36076725556705</v>
      </c>
      <c r="AJ110">
        <f t="shared" si="12"/>
        <v>1757.3176100065241</v>
      </c>
      <c r="AK110">
        <f t="shared" si="12"/>
        <v>0</v>
      </c>
      <c r="AL110">
        <f t="shared" si="12"/>
        <v>10.790844352935492</v>
      </c>
      <c r="AM110">
        <f t="shared" si="12"/>
        <v>107.7042203406919</v>
      </c>
      <c r="AN110">
        <f t="shared" si="12"/>
        <v>0</v>
      </c>
      <c r="AO110">
        <f t="shared" si="12"/>
        <v>8046.4329625489318</v>
      </c>
      <c r="AP110">
        <f t="shared" si="9"/>
        <v>8910.4243788099993</v>
      </c>
      <c r="AQ110">
        <f t="shared" si="9"/>
        <v>0</v>
      </c>
      <c r="AR110">
        <f t="shared" si="9"/>
        <v>0</v>
      </c>
      <c r="AS110">
        <f t="shared" si="9"/>
        <v>0</v>
      </c>
      <c r="AT110">
        <f t="shared" si="9"/>
        <v>39399.253912510467</v>
      </c>
      <c r="AU110">
        <f t="shared" si="9"/>
        <v>7074.5818970691189</v>
      </c>
      <c r="AW110">
        <f t="shared" si="6"/>
        <v>2.9134506258899549E-2</v>
      </c>
    </row>
    <row r="111" spans="1:49" x14ac:dyDescent="0.25">
      <c r="A111" s="146"/>
      <c r="B111" s="1" t="s">
        <v>35</v>
      </c>
      <c r="C111" s="1">
        <v>33</v>
      </c>
      <c r="D111" s="1" t="s">
        <v>72</v>
      </c>
      <c r="E111">
        <f t="shared" si="12"/>
        <v>0</v>
      </c>
      <c r="F111">
        <f t="shared" si="12"/>
        <v>0</v>
      </c>
      <c r="G111">
        <f t="shared" si="12"/>
        <v>0</v>
      </c>
      <c r="H111">
        <f t="shared" si="12"/>
        <v>0</v>
      </c>
      <c r="I111">
        <f t="shared" si="12"/>
        <v>0</v>
      </c>
      <c r="J111">
        <f t="shared" si="12"/>
        <v>0</v>
      </c>
      <c r="K111">
        <f t="shared" si="12"/>
        <v>0</v>
      </c>
      <c r="L111">
        <f t="shared" si="12"/>
        <v>0</v>
      </c>
      <c r="M111">
        <f t="shared" si="12"/>
        <v>0</v>
      </c>
      <c r="N111">
        <f t="shared" si="12"/>
        <v>0</v>
      </c>
      <c r="O111">
        <f t="shared" si="12"/>
        <v>0</v>
      </c>
      <c r="P111">
        <f t="shared" si="12"/>
        <v>0</v>
      </c>
      <c r="Q111">
        <f t="shared" si="12"/>
        <v>0</v>
      </c>
      <c r="R111">
        <f t="shared" si="12"/>
        <v>0</v>
      </c>
      <c r="S111">
        <f t="shared" si="12"/>
        <v>0</v>
      </c>
      <c r="T111">
        <f t="shared" si="12"/>
        <v>0</v>
      </c>
      <c r="U111">
        <f t="shared" si="12"/>
        <v>0</v>
      </c>
      <c r="V111">
        <f t="shared" si="12"/>
        <v>0</v>
      </c>
      <c r="W111">
        <f t="shared" si="12"/>
        <v>0</v>
      </c>
      <c r="X111">
        <f t="shared" si="12"/>
        <v>0</v>
      </c>
      <c r="Y111">
        <f t="shared" si="12"/>
        <v>0</v>
      </c>
      <c r="Z111">
        <f t="shared" si="12"/>
        <v>0</v>
      </c>
      <c r="AA111">
        <f t="shared" si="12"/>
        <v>0</v>
      </c>
      <c r="AB111">
        <f t="shared" si="12"/>
        <v>0</v>
      </c>
      <c r="AC111">
        <f t="shared" si="12"/>
        <v>0</v>
      </c>
      <c r="AD111">
        <f t="shared" si="12"/>
        <v>0</v>
      </c>
      <c r="AE111">
        <f t="shared" si="12"/>
        <v>0</v>
      </c>
      <c r="AF111">
        <f t="shared" si="12"/>
        <v>0</v>
      </c>
      <c r="AG111">
        <f t="shared" si="12"/>
        <v>0</v>
      </c>
      <c r="AH111">
        <f t="shared" si="12"/>
        <v>0</v>
      </c>
      <c r="AI111">
        <f t="shared" si="12"/>
        <v>0</v>
      </c>
      <c r="AJ111">
        <f t="shared" si="12"/>
        <v>0</v>
      </c>
      <c r="AK111">
        <f t="shared" si="12"/>
        <v>0</v>
      </c>
      <c r="AL111">
        <f t="shared" si="12"/>
        <v>0</v>
      </c>
      <c r="AM111">
        <f t="shared" si="12"/>
        <v>0</v>
      </c>
      <c r="AN111">
        <f t="shared" si="12"/>
        <v>0</v>
      </c>
      <c r="AO111">
        <f t="shared" si="12"/>
        <v>0</v>
      </c>
      <c r="AP111">
        <f t="shared" ref="AP111:AU115" si="13">AP37+AP74</f>
        <v>0</v>
      </c>
      <c r="AQ111">
        <f t="shared" si="13"/>
        <v>0</v>
      </c>
      <c r="AR111">
        <f t="shared" si="13"/>
        <v>0</v>
      </c>
      <c r="AS111">
        <f t="shared" si="13"/>
        <v>0</v>
      </c>
      <c r="AT111">
        <f t="shared" si="13"/>
        <v>0</v>
      </c>
      <c r="AU111">
        <f t="shared" si="13"/>
        <v>0</v>
      </c>
      <c r="AW111">
        <f t="shared" si="6"/>
        <v>0</v>
      </c>
    </row>
    <row r="112" spans="1:49" x14ac:dyDescent="0.25">
      <c r="A112" s="146"/>
      <c r="B112" s="1" t="s">
        <v>36</v>
      </c>
      <c r="C112" s="1">
        <v>34</v>
      </c>
      <c r="D112" s="1" t="s">
        <v>73</v>
      </c>
      <c r="E112">
        <f t="shared" si="12"/>
        <v>2.0930423797823492</v>
      </c>
      <c r="F112">
        <f t="shared" si="12"/>
        <v>3.5488996368263721</v>
      </c>
      <c r="G112">
        <f t="shared" si="12"/>
        <v>0</v>
      </c>
      <c r="H112">
        <f t="shared" si="12"/>
        <v>0</v>
      </c>
      <c r="I112">
        <f t="shared" si="12"/>
        <v>0</v>
      </c>
      <c r="J112">
        <f t="shared" si="12"/>
        <v>1.4170878356880299E-2</v>
      </c>
      <c r="K112">
        <f t="shared" si="12"/>
        <v>0</v>
      </c>
      <c r="L112">
        <f t="shared" si="12"/>
        <v>1.1768633876486081E-3</v>
      </c>
      <c r="M112">
        <f t="shared" si="12"/>
        <v>1.3760413853803721E-5</v>
      </c>
      <c r="N112">
        <f t="shared" si="12"/>
        <v>0</v>
      </c>
      <c r="O112">
        <f t="shared" si="12"/>
        <v>0</v>
      </c>
      <c r="P112">
        <f t="shared" si="12"/>
        <v>4.9500622717076554E-3</v>
      </c>
      <c r="Q112">
        <f t="shared" si="12"/>
        <v>3.3335720284354119E-3</v>
      </c>
      <c r="R112">
        <f t="shared" si="12"/>
        <v>0</v>
      </c>
      <c r="S112">
        <f t="shared" si="12"/>
        <v>0</v>
      </c>
      <c r="T112">
        <f t="shared" si="12"/>
        <v>0.97499510736711237</v>
      </c>
      <c r="U112">
        <f t="shared" si="12"/>
        <v>0</v>
      </c>
      <c r="V112">
        <f t="shared" si="12"/>
        <v>0</v>
      </c>
      <c r="W112">
        <f t="shared" si="12"/>
        <v>9.3809260943173918</v>
      </c>
      <c r="X112">
        <f t="shared" si="12"/>
        <v>3.756350389770303</v>
      </c>
      <c r="Y112">
        <f t="shared" si="12"/>
        <v>0</v>
      </c>
      <c r="Z112">
        <f t="shared" si="12"/>
        <v>1.627347754875315E-6</v>
      </c>
      <c r="AA112">
        <f t="shared" si="12"/>
        <v>0</v>
      </c>
      <c r="AB112">
        <f t="shared" si="12"/>
        <v>15.3624157218419</v>
      </c>
      <c r="AC112">
        <f t="shared" si="12"/>
        <v>0</v>
      </c>
      <c r="AD112">
        <f t="shared" si="12"/>
        <v>2.453965118925752E-6</v>
      </c>
      <c r="AE112">
        <f t="shared" si="12"/>
        <v>6.0087132954340038E-6</v>
      </c>
      <c r="AF112">
        <f t="shared" si="12"/>
        <v>1.008913968816954E-6</v>
      </c>
      <c r="AG112">
        <f t="shared" si="12"/>
        <v>0</v>
      </c>
      <c r="AH112">
        <f t="shared" si="12"/>
        <v>5.7266955007232742E-5</v>
      </c>
      <c r="AI112">
        <f t="shared" si="12"/>
        <v>2.554837443530216E-6</v>
      </c>
      <c r="AJ112">
        <f t="shared" si="12"/>
        <v>1.2250473510623869E-4</v>
      </c>
      <c r="AK112">
        <f t="shared" si="12"/>
        <v>0</v>
      </c>
      <c r="AL112">
        <f t="shared" si="12"/>
        <v>1.5525110552534411E-6</v>
      </c>
      <c r="AM112">
        <f t="shared" si="12"/>
        <v>0.39868612616982541</v>
      </c>
      <c r="AN112">
        <f t="shared" si="12"/>
        <v>0</v>
      </c>
      <c r="AO112">
        <f t="shared" si="12"/>
        <v>215.83042337980771</v>
      </c>
      <c r="AP112">
        <f t="shared" si="13"/>
        <v>0</v>
      </c>
      <c r="AQ112">
        <f t="shared" si="13"/>
        <v>0</v>
      </c>
      <c r="AR112">
        <f t="shared" si="13"/>
        <v>0</v>
      </c>
      <c r="AS112">
        <f t="shared" si="13"/>
        <v>0</v>
      </c>
      <c r="AT112">
        <f t="shared" si="13"/>
        <v>251.36957895032029</v>
      </c>
      <c r="AU112">
        <f t="shared" si="13"/>
        <v>0</v>
      </c>
      <c r="AW112">
        <f t="shared" si="6"/>
        <v>3.1448424330425879E-8</v>
      </c>
    </row>
    <row r="113" spans="1:49" x14ac:dyDescent="0.25">
      <c r="A113" s="146"/>
      <c r="B113" s="1" t="s">
        <v>37</v>
      </c>
      <c r="C113" s="1">
        <v>35</v>
      </c>
      <c r="D113" s="1" t="s">
        <v>74</v>
      </c>
      <c r="E113">
        <f t="shared" si="12"/>
        <v>39.77087540620424</v>
      </c>
      <c r="F113">
        <f t="shared" si="12"/>
        <v>318.61720147014711</v>
      </c>
      <c r="G113">
        <f t="shared" si="12"/>
        <v>289.15553496533784</v>
      </c>
      <c r="H113">
        <f t="shared" si="12"/>
        <v>33.41232729907788</v>
      </c>
      <c r="I113">
        <f t="shared" si="12"/>
        <v>273.9779562826804</v>
      </c>
      <c r="J113">
        <f t="shared" si="12"/>
        <v>332.28707311289929</v>
      </c>
      <c r="K113">
        <f t="shared" si="12"/>
        <v>0.98420058398589694</v>
      </c>
      <c r="L113">
        <f t="shared" si="12"/>
        <v>23.06358543308345</v>
      </c>
      <c r="M113">
        <f t="shared" si="12"/>
        <v>486.75896047526589</v>
      </c>
      <c r="N113">
        <f t="shared" si="12"/>
        <v>2370.1356364615499</v>
      </c>
      <c r="O113">
        <f t="shared" si="12"/>
        <v>522.04893032179666</v>
      </c>
      <c r="P113">
        <f t="shared" si="12"/>
        <v>1561.7737677926223</v>
      </c>
      <c r="Q113">
        <f t="shared" si="12"/>
        <v>548.78546320965472</v>
      </c>
      <c r="R113">
        <f t="shared" si="12"/>
        <v>40.345756675761876</v>
      </c>
      <c r="S113">
        <f t="shared" si="12"/>
        <v>0</v>
      </c>
      <c r="T113">
        <f t="shared" si="12"/>
        <v>14.112832305908828</v>
      </c>
      <c r="U113">
        <f t="shared" si="12"/>
        <v>28.049595424568441</v>
      </c>
      <c r="V113">
        <f t="shared" si="12"/>
        <v>45.373285509099411</v>
      </c>
      <c r="W113">
        <f t="shared" si="12"/>
        <v>3699.929022685697</v>
      </c>
      <c r="X113">
        <f t="shared" si="12"/>
        <v>1658.331850531853</v>
      </c>
      <c r="Y113">
        <f t="shared" si="12"/>
        <v>0.4242199743616295</v>
      </c>
      <c r="Z113">
        <f t="shared" si="12"/>
        <v>443.01678426126199</v>
      </c>
      <c r="AA113">
        <f t="shared" si="12"/>
        <v>0.35516188428595846</v>
      </c>
      <c r="AB113">
        <f t="shared" si="12"/>
        <v>78.57893344028362</v>
      </c>
      <c r="AC113">
        <f t="shared" si="12"/>
        <v>4.2984872662632095E-2</v>
      </c>
      <c r="AD113">
        <f t="shared" si="12"/>
        <v>0.27640381901547761</v>
      </c>
      <c r="AE113">
        <f t="shared" si="12"/>
        <v>0.82089762829382562</v>
      </c>
      <c r="AF113">
        <f t="shared" si="12"/>
        <v>0.25323619943857767</v>
      </c>
      <c r="AG113">
        <f t="shared" si="12"/>
        <v>5.7542657384701079E-4</v>
      </c>
      <c r="AH113">
        <f t="shared" si="12"/>
        <v>3.4174682349134611</v>
      </c>
      <c r="AI113">
        <f t="shared" si="12"/>
        <v>9.1532514122644543E-2</v>
      </c>
      <c r="AJ113">
        <f t="shared" si="12"/>
        <v>79.610014693286701</v>
      </c>
      <c r="AK113">
        <f t="shared" si="12"/>
        <v>0</v>
      </c>
      <c r="AL113">
        <f t="shared" si="12"/>
        <v>0.47285638500751148</v>
      </c>
      <c r="AM113">
        <f t="shared" si="12"/>
        <v>842.32131143766094</v>
      </c>
      <c r="AN113">
        <f t="shared" si="12"/>
        <v>0</v>
      </c>
      <c r="AO113">
        <f t="shared" si="12"/>
        <v>1.0673343010533918</v>
      </c>
      <c r="AP113">
        <f t="shared" si="13"/>
        <v>4854.4217606355551</v>
      </c>
      <c r="AQ113">
        <f t="shared" si="13"/>
        <v>0</v>
      </c>
      <c r="AR113">
        <f t="shared" si="13"/>
        <v>310.61041234010492</v>
      </c>
      <c r="AS113">
        <f t="shared" si="13"/>
        <v>377.56639797954142</v>
      </c>
      <c r="AT113">
        <f t="shared" si="13"/>
        <v>18950.862516899459</v>
      </c>
      <c r="AU113">
        <f t="shared" si="13"/>
        <v>329.39962507515878</v>
      </c>
      <c r="AW113">
        <f t="shared" si="6"/>
        <v>6.4261067750871954E-4</v>
      </c>
    </row>
    <row r="114" spans="1:49" x14ac:dyDescent="0.25">
      <c r="A114" s="146"/>
      <c r="B114" s="1" t="s">
        <v>38</v>
      </c>
      <c r="C114" s="1">
        <v>36</v>
      </c>
      <c r="D114" s="1" t="s">
        <v>75</v>
      </c>
      <c r="E114">
        <f t="shared" si="12"/>
        <v>0</v>
      </c>
      <c r="F114">
        <f t="shared" si="12"/>
        <v>0</v>
      </c>
      <c r="G114">
        <f t="shared" si="12"/>
        <v>0</v>
      </c>
      <c r="H114">
        <f t="shared" si="12"/>
        <v>0</v>
      </c>
      <c r="I114">
        <f t="shared" si="12"/>
        <v>0</v>
      </c>
      <c r="J114">
        <f t="shared" si="12"/>
        <v>0</v>
      </c>
      <c r="K114">
        <f t="shared" si="12"/>
        <v>0</v>
      </c>
      <c r="L114">
        <f t="shared" si="12"/>
        <v>0</v>
      </c>
      <c r="M114">
        <f t="shared" si="12"/>
        <v>0</v>
      </c>
      <c r="N114">
        <f t="shared" si="12"/>
        <v>0</v>
      </c>
      <c r="O114">
        <f t="shared" si="12"/>
        <v>0</v>
      </c>
      <c r="P114">
        <f t="shared" si="12"/>
        <v>0</v>
      </c>
      <c r="Q114">
        <f t="shared" si="12"/>
        <v>0</v>
      </c>
      <c r="R114">
        <f t="shared" si="12"/>
        <v>0</v>
      </c>
      <c r="S114">
        <f t="shared" si="12"/>
        <v>0</v>
      </c>
      <c r="T114">
        <f t="shared" si="12"/>
        <v>0</v>
      </c>
      <c r="U114">
        <f t="shared" si="12"/>
        <v>0</v>
      </c>
      <c r="V114">
        <f t="shared" si="12"/>
        <v>0</v>
      </c>
      <c r="W114">
        <f t="shared" si="12"/>
        <v>0</v>
      </c>
      <c r="X114">
        <f t="shared" si="12"/>
        <v>0</v>
      </c>
      <c r="Y114">
        <f t="shared" si="12"/>
        <v>0</v>
      </c>
      <c r="Z114">
        <f t="shared" si="12"/>
        <v>0</v>
      </c>
      <c r="AA114">
        <f t="shared" si="12"/>
        <v>0</v>
      </c>
      <c r="AB114">
        <f t="shared" si="12"/>
        <v>0</v>
      </c>
      <c r="AC114">
        <f t="shared" si="12"/>
        <v>0</v>
      </c>
      <c r="AD114">
        <f t="shared" si="12"/>
        <v>0</v>
      </c>
      <c r="AE114">
        <f t="shared" si="12"/>
        <v>0</v>
      </c>
      <c r="AF114">
        <f t="shared" si="12"/>
        <v>0</v>
      </c>
      <c r="AG114">
        <f t="shared" si="12"/>
        <v>0</v>
      </c>
      <c r="AH114">
        <f t="shared" si="12"/>
        <v>0</v>
      </c>
      <c r="AI114">
        <f t="shared" si="12"/>
        <v>0</v>
      </c>
      <c r="AJ114">
        <f t="shared" si="12"/>
        <v>0</v>
      </c>
      <c r="AK114">
        <f t="shared" si="12"/>
        <v>0</v>
      </c>
      <c r="AL114">
        <f t="shared" si="12"/>
        <v>0</v>
      </c>
      <c r="AM114">
        <f t="shared" si="12"/>
        <v>0</v>
      </c>
      <c r="AN114">
        <f t="shared" si="12"/>
        <v>0</v>
      </c>
      <c r="AO114">
        <f t="shared" si="12"/>
        <v>0</v>
      </c>
      <c r="AP114">
        <f t="shared" si="13"/>
        <v>0</v>
      </c>
      <c r="AQ114">
        <f t="shared" si="13"/>
        <v>0</v>
      </c>
      <c r="AR114">
        <f t="shared" si="13"/>
        <v>0</v>
      </c>
      <c r="AS114">
        <f t="shared" si="13"/>
        <v>0</v>
      </c>
      <c r="AT114">
        <f t="shared" si="13"/>
        <v>0</v>
      </c>
      <c r="AU114">
        <f t="shared" si="13"/>
        <v>0</v>
      </c>
      <c r="AW114">
        <f t="shared" si="6"/>
        <v>0</v>
      </c>
    </row>
    <row r="115" spans="1:49" x14ac:dyDescent="0.25">
      <c r="A115" s="146"/>
      <c r="B115" s="1" t="s">
        <v>39</v>
      </c>
      <c r="C115" s="1">
        <v>37</v>
      </c>
      <c r="D115" s="1" t="s">
        <v>76</v>
      </c>
      <c r="E115">
        <f t="shared" si="12"/>
        <v>0.67412343917839523</v>
      </c>
      <c r="F115">
        <f t="shared" si="12"/>
        <v>0</v>
      </c>
      <c r="G115">
        <f t="shared" si="12"/>
        <v>0</v>
      </c>
      <c r="H115">
        <f t="shared" si="12"/>
        <v>0</v>
      </c>
      <c r="I115">
        <f t="shared" si="12"/>
        <v>0</v>
      </c>
      <c r="J115">
        <f t="shared" si="12"/>
        <v>7.0182783496577956</v>
      </c>
      <c r="K115">
        <f t="shared" si="12"/>
        <v>2.549131115911197E-4</v>
      </c>
      <c r="L115">
        <f t="shared" si="12"/>
        <v>0.58986892251106615</v>
      </c>
      <c r="M115">
        <f t="shared" si="12"/>
        <v>6.9154416969866711E-3</v>
      </c>
      <c r="N115">
        <f t="shared" si="12"/>
        <v>0</v>
      </c>
      <c r="O115">
        <f t="shared" si="12"/>
        <v>0</v>
      </c>
      <c r="P115">
        <f t="shared" si="12"/>
        <v>2.4843452168969988</v>
      </c>
      <c r="Q115">
        <f t="shared" si="12"/>
        <v>1.63539646733486</v>
      </c>
      <c r="R115">
        <f t="shared" si="12"/>
        <v>0</v>
      </c>
      <c r="S115">
        <f t="shared" si="12"/>
        <v>0</v>
      </c>
      <c r="T115">
        <f t="shared" si="12"/>
        <v>211.6771799807251</v>
      </c>
      <c r="U115">
        <f t="shared" si="12"/>
        <v>0</v>
      </c>
      <c r="V115">
        <f t="shared" si="12"/>
        <v>0</v>
      </c>
      <c r="W115">
        <f t="shared" si="12"/>
        <v>3656.4241529314099</v>
      </c>
      <c r="X115">
        <f t="shared" si="12"/>
        <v>1943.618187885666</v>
      </c>
      <c r="Y115">
        <f t="shared" si="12"/>
        <v>0</v>
      </c>
      <c r="Z115">
        <f t="shared" si="12"/>
        <v>8.5525700855968606E-4</v>
      </c>
      <c r="AA115">
        <f t="shared" si="12"/>
        <v>7.9321404988811316E-4</v>
      </c>
      <c r="AB115">
        <f t="shared" si="12"/>
        <v>5341.5514240866723</v>
      </c>
      <c r="AC115">
        <f t="shared" si="12"/>
        <v>3.57530885829396E-4</v>
      </c>
      <c r="AD115">
        <f t="shared" si="12"/>
        <v>1.2207582596249959E-3</v>
      </c>
      <c r="AE115">
        <f t="shared" si="12"/>
        <v>2.9946227957544621E-3</v>
      </c>
      <c r="AF115">
        <f t="shared" si="12"/>
        <v>4.966436699855067E-4</v>
      </c>
      <c r="AG115">
        <f t="shared" si="12"/>
        <v>2.3011411545235069E-6</v>
      </c>
      <c r="AH115">
        <f t="shared" si="12"/>
        <v>2.8633242892033652E-2</v>
      </c>
      <c r="AI115">
        <f t="shared" si="12"/>
        <v>1.2992333032237661E-3</v>
      </c>
      <c r="AJ115">
        <f t="shared" si="12"/>
        <v>6.0424730043177853E-2</v>
      </c>
      <c r="AK115">
        <f t="shared" si="12"/>
        <v>0</v>
      </c>
      <c r="AL115">
        <f t="shared" si="12"/>
        <v>7.6811561539397231E-4</v>
      </c>
      <c r="AM115">
        <f t="shared" si="12"/>
        <v>141.7472818860515</v>
      </c>
      <c r="AN115">
        <f t="shared" si="12"/>
        <v>0</v>
      </c>
      <c r="AO115">
        <f t="shared" si="12"/>
        <v>1.183466329546684E-3</v>
      </c>
      <c r="AP115">
        <f t="shared" si="13"/>
        <v>0</v>
      </c>
      <c r="AQ115">
        <f t="shared" si="13"/>
        <v>0</v>
      </c>
      <c r="AR115">
        <f t="shared" si="13"/>
        <v>0</v>
      </c>
      <c r="AS115">
        <f t="shared" si="13"/>
        <v>0</v>
      </c>
      <c r="AT115">
        <f t="shared" si="13"/>
        <v>11307.526438636911</v>
      </c>
      <c r="AU115">
        <f t="shared" si="13"/>
        <v>0</v>
      </c>
      <c r="AW115">
        <f t="shared" si="6"/>
        <v>1.576942998221733E-5</v>
      </c>
    </row>
    <row r="118" spans="1:49" x14ac:dyDescent="0.25">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t="s">
        <v>95</v>
      </c>
      <c r="X118" t="s">
        <v>95</v>
      </c>
      <c r="Y118" t="s">
        <v>95</v>
      </c>
      <c r="Z118" t="s">
        <v>95</v>
      </c>
      <c r="AA118" t="s">
        <v>95</v>
      </c>
      <c r="AB118" t="s">
        <v>95</v>
      </c>
      <c r="AC118" t="s">
        <v>95</v>
      </c>
      <c r="AD118" t="s">
        <v>95</v>
      </c>
      <c r="AE118" t="s">
        <v>95</v>
      </c>
      <c r="AF118" t="s">
        <v>95</v>
      </c>
      <c r="AG118" t="s">
        <v>95</v>
      </c>
      <c r="AH118" t="s">
        <v>95</v>
      </c>
      <c r="AI118" t="s">
        <v>95</v>
      </c>
      <c r="AJ118" t="s">
        <v>95</v>
      </c>
      <c r="AK118" t="s">
        <v>95</v>
      </c>
      <c r="AL118" t="s">
        <v>95</v>
      </c>
      <c r="AM118" t="s">
        <v>95</v>
      </c>
      <c r="AN118" t="s">
        <v>95</v>
      </c>
      <c r="AO118" t="s">
        <v>95</v>
      </c>
      <c r="AQ118" s="75" t="s">
        <v>138</v>
      </c>
    </row>
    <row r="119" spans="1:49" x14ac:dyDescent="0.25">
      <c r="C119" t="s">
        <v>78</v>
      </c>
      <c r="D119" t="s">
        <v>96</v>
      </c>
      <c r="E119" s="127">
        <f>E11+E12*(1+Chocs_Run3_250417!$L$414)</f>
        <v>480.46045298363038</v>
      </c>
      <c r="F119" s="67">
        <f>F11*(1+Chocs_Run3_250417!$L$332)+F12*(1+Chocs_Run3_250417!$L$414)</f>
        <v>228.05584202167785</v>
      </c>
      <c r="G119" s="67">
        <f>G11*(1+Chocs_Run3_250417!$L$332)+G12*(1+Chocs_Run3_250417!$L$414)</f>
        <v>50.297526838075463</v>
      </c>
      <c r="H119" s="67">
        <f>H11*(1+Chocs_Run3_250417!$L$332)+H12*(1+Chocs_Run3_250417!$L$414)</f>
        <v>15.255190500098507</v>
      </c>
      <c r="I119" s="67">
        <f>I11*(1+Chocs_Run3_250417!$L$332)+I12*(1+Chocs_Run3_250417!$L$414)</f>
        <v>26.032524538358263</v>
      </c>
      <c r="J119" s="67">
        <f>J11*(1+Chocs_Run3_250417!$L$332)+J12*(1+Chocs_Run3_250417!$L$414)</f>
        <v>55.478757543690726</v>
      </c>
      <c r="K119" s="67">
        <f>K11*(1+Chocs_Run3_250417!$L$332)+K12*(1+Chocs_Run3_250417!$L$414)</f>
        <v>1.0174626402062936</v>
      </c>
      <c r="L119" s="67">
        <f>L11*(1+Chocs_Run3_250417!$L$332)+L12*(1+Chocs_Run3_250417!$L$414)</f>
        <v>248.21429214657653</v>
      </c>
      <c r="M119" s="67">
        <f>M11*(1+Chocs_Run3_250417!$L$332)+M12*(1+Chocs_Run3_250417!$L$414)</f>
        <v>1090.123997921087</v>
      </c>
      <c r="N119" s="67">
        <f>N11*(1+Chocs_Run3_250417!$L$332)+N12*(1+Chocs_Run3_250417!$L$414)</f>
        <v>23.683145165196379</v>
      </c>
      <c r="O119" s="67">
        <f>O11*(1+Chocs_Run3_250417!$L$332)+O12*(1+Chocs_Run3_250417!$L$414)</f>
        <v>50.110288238727449</v>
      </c>
      <c r="P119" s="67">
        <f>P11*(1+Chocs_Run3_250417!$L$332)+P12*(1+Chocs_Run3_250417!$L$414)</f>
        <v>293.00632125424028</v>
      </c>
      <c r="Q119" s="67">
        <f>Q11*(1+Chocs_Run3_250417!$L$332)+Q12*(1+Chocs_Run3_250417!$L$414)</f>
        <v>296.61728635193936</v>
      </c>
      <c r="R119" s="67">
        <f>R11*(1+Chocs_Run3_250417!$L$332)+R12*(1+Chocs_Run3_250417!$L$414)</f>
        <v>1.4094971144653696</v>
      </c>
      <c r="S119" s="67">
        <f>S11*(1+Chocs_Run3_250417!$L$332)+S12*(1+Chocs_Run3_250417!$L$414)</f>
        <v>0</v>
      </c>
      <c r="T119" s="67">
        <f>T11*(1+Chocs_Run3_250417!$L$332)+T12*(1+Chocs_Run3_250417!$L$414)</f>
        <v>0.88116871525478524</v>
      </c>
      <c r="U119" s="67">
        <f>U11*(1+Chocs_Run3_250417!$L$332)+U12*(1+Chocs_Run3_250417!$L$414)</f>
        <v>1.6550903063323095</v>
      </c>
      <c r="V119" s="67">
        <f>V11*(1+Chocs_Run3_250417!$L$332)+V12*(1+Chocs_Run3_250417!$L$414)</f>
        <v>8.8358617725899613</v>
      </c>
      <c r="W119" s="67">
        <f>W11*(1+Chocs_Run3_250417!$L$332)+W12*(1+Chocs_Run3_250417!$L$414)</f>
        <v>439.99554322408136</v>
      </c>
      <c r="X119" s="67">
        <f>X11*(1+Chocs_Run3_250417!$L$332)+X12*(1+Chocs_Run3_250417!$L$414)</f>
        <v>1140.3751158897853</v>
      </c>
      <c r="Y119" s="67">
        <f>Y11*(1+Chocs_Run3_250417!$L$332)+Y12*(1+Chocs_Run3_250417!$L$414)</f>
        <v>7.2256295056172037E-2</v>
      </c>
      <c r="Z119" s="67">
        <f>Z11*(1+Chocs_Run3_250417!$L$332)+Z12*(1+Chocs_Run3_250417!$L$414)</f>
        <v>4.1810800020915906</v>
      </c>
      <c r="AA119" s="67">
        <f>AA11*(1+Chocs_Run3_250417!$L$332)+AA12*(1+Chocs_Run3_250417!$L$414)</f>
        <v>3.9092429475467125</v>
      </c>
      <c r="AB119" s="67">
        <f>AB11*(1+Chocs_Run3_250417!$L$332)+AB12*(1+Chocs_Run3_250417!$L$414)</f>
        <v>44.046800018354652</v>
      </c>
      <c r="AC119" s="67">
        <f>AC11*(1+Chocs_Run3_250417!$L$332)+AC12*(1+Chocs_Run3_250417!$L$414)</f>
        <v>0.39231457067969905</v>
      </c>
      <c r="AD119" s="67">
        <f>AD11*(1+Chocs_Run3_250417!$L$332)+AD12*(1+Chocs_Run3_250417!$L$414)</f>
        <v>2.5579510999348023</v>
      </c>
      <c r="AE119" s="67">
        <f>AE11*(1+Chocs_Run3_250417!$L$332)+AE12*(1+Chocs_Run3_250417!$L$414)</f>
        <v>4.9946948767081105</v>
      </c>
      <c r="AF119" s="67">
        <f>AF11*(1+Chocs_Run3_250417!$L$332)+AF12*(1+Chocs_Run3_250417!$L$414)</f>
        <v>0.26143226956008303</v>
      </c>
      <c r="AG119" s="67">
        <f>AG11*(1+Chocs_Run3_250417!$L$332)+AG12*(1+Chocs_Run3_250417!$L$414)</f>
        <v>5.2111057045648357E-4</v>
      </c>
      <c r="AH119" s="67">
        <f>AH11*(1+Chocs_Run3_250417!$L$332)+AH12*(1+Chocs_Run3_250417!$L$414)</f>
        <v>9.2756914177163132</v>
      </c>
      <c r="AI119" s="67">
        <f>AI11*(1+Chocs_Run3_250417!$L$332)+AI12*(1+Chocs_Run3_250417!$L$414)</f>
        <v>0.47897172164399765</v>
      </c>
      <c r="AJ119" s="67">
        <f>AJ11*(1+Chocs_Run3_250417!$L$332)+AJ12*(1+Chocs_Run3_250417!$L$414)</f>
        <v>465.38313294368152</v>
      </c>
      <c r="AK119" s="67">
        <f>AK11*(1+Chocs_Run3_250417!$L$332)+AK12*(1+Chocs_Run3_250417!$L$414)</f>
        <v>0</v>
      </c>
      <c r="AL119" s="67">
        <f>AL11*(1+Chocs_Run3_250417!$L$332)+AL12*(1+Chocs_Run3_250417!$L$414)</f>
        <v>2.9935349814816181</v>
      </c>
      <c r="AM119" s="67">
        <f>AM11*(1+Chocs_Run3_250417!$L$332)+AM12*(1+Chocs_Run3_250417!$L$414)</f>
        <v>37.543840813449926</v>
      </c>
      <c r="AN119" s="67">
        <f>AN11*(1+Chocs_Run3_250417!$L$332)+AN12*(1+Chocs_Run3_250417!$L$414)</f>
        <v>0</v>
      </c>
      <c r="AO119" s="67">
        <f>AO11*(1+Chocs_Run3_250417!$L$332)+AO12*(1+Chocs_Run3_250417!$L$414)</f>
        <v>8.4054862442038498</v>
      </c>
      <c r="AQ119" s="76">
        <f>SUM(E119:AO119)+SUM(AP127:AS127)</f>
        <v>37422.014384040551</v>
      </c>
      <c r="AR119" s="76">
        <f>SUM(E11:AS12)</f>
        <v>38671.228626977841</v>
      </c>
    </row>
    <row r="120" spans="1:49" x14ac:dyDescent="0.25">
      <c r="C120" t="s">
        <v>97</v>
      </c>
      <c r="D120" t="s">
        <v>96</v>
      </c>
      <c r="E120" s="127">
        <f>E48+E49*(1+Chocs_Run3_250417!$L$414)</f>
        <v>1076.4210848433856</v>
      </c>
      <c r="F120" s="67">
        <f>F48*(1+Chocs_Run3_250417!$L$332)+F49*(1+Chocs_Run3_250417!$L$414)</f>
        <v>506.45840629428852</v>
      </c>
      <c r="G120" s="67">
        <f>G48*(1+Chocs_Run3_250417!$L$332)+G49*(1+Chocs_Run3_250417!$L$414)</f>
        <v>206.35099917983786</v>
      </c>
      <c r="H120" s="67">
        <f>H48*(1+Chocs_Run3_250417!$L$332)+H49*(1+Chocs_Run3_250417!$L$414)</f>
        <v>77.690399007505505</v>
      </c>
      <c r="I120" s="67">
        <f>I48*(1+Chocs_Run3_250417!$L$332)+I49*(1+Chocs_Run3_250417!$L$414)</f>
        <v>46.337052958871872</v>
      </c>
      <c r="J120" s="67">
        <f>J48*(1+Chocs_Run3_250417!$L$332)+J49*(1+Chocs_Run3_250417!$L$414)</f>
        <v>293.05832275560158</v>
      </c>
      <c r="K120" s="67">
        <f>K48*(1+Chocs_Run3_250417!$L$332)+K49*(1+Chocs_Run3_250417!$L$414)</f>
        <v>4.4768478584960683</v>
      </c>
      <c r="L120" s="67">
        <f>L48*(1+Chocs_Run3_250417!$L$332)+L49*(1+Chocs_Run3_250417!$L$414)</f>
        <v>772.69736371962779</v>
      </c>
      <c r="M120" s="67">
        <f>M48*(1+Chocs_Run3_250417!$L$332)+M49*(1+Chocs_Run3_250417!$L$414)</f>
        <v>3660.6162489070798</v>
      </c>
      <c r="N120" s="67">
        <f>N48*(1+Chocs_Run3_250417!$L$332)+N49*(1+Chocs_Run3_250417!$L$414)</f>
        <v>30.033366938984912</v>
      </c>
      <c r="O120" s="67">
        <f>O48*(1+Chocs_Run3_250417!$L$332)+O49*(1+Chocs_Run3_250417!$L$414)</f>
        <v>122.87051830705879</v>
      </c>
      <c r="P120" s="67">
        <f>P48*(1+Chocs_Run3_250417!$L$332)+P49*(1+Chocs_Run3_250417!$L$414)</f>
        <v>1237.5326628528189</v>
      </c>
      <c r="Q120" s="67">
        <f>Q48*(1+Chocs_Run3_250417!$L$332)+Q49*(1+Chocs_Run3_250417!$L$414)</f>
        <v>730.15271554007427</v>
      </c>
      <c r="R120" s="67">
        <f>R48*(1+Chocs_Run3_250417!$L$332)+R49*(1+Chocs_Run3_250417!$L$414)</f>
        <v>5.3596097677345611</v>
      </c>
      <c r="S120" s="67">
        <f>S48*(1+Chocs_Run3_250417!$L$332)+S49*(1+Chocs_Run3_250417!$L$414)</f>
        <v>0</v>
      </c>
      <c r="T120" s="67">
        <f>T48*(1+Chocs_Run3_250417!$L$332)+T49*(1+Chocs_Run3_250417!$L$414)</f>
        <v>3.0238654611449021</v>
      </c>
      <c r="U120" s="67">
        <f>U48*(1+Chocs_Run3_250417!$L$332)+U49*(1+Chocs_Run3_250417!$L$414)</f>
        <v>3.2153214286663543</v>
      </c>
      <c r="V120" s="67">
        <f>V48*(1+Chocs_Run3_250417!$L$332)+V49*(1+Chocs_Run3_250417!$L$414)</f>
        <v>1.8204397322363097</v>
      </c>
      <c r="W120" s="67">
        <f>W48*(1+Chocs_Run3_250417!$L$332)+W49*(1+Chocs_Run3_250417!$L$414)</f>
        <v>950.10506909412925</v>
      </c>
      <c r="X120" s="67">
        <f>X48*(1+Chocs_Run3_250417!$L$332)+X49*(1+Chocs_Run3_250417!$L$414)</f>
        <v>1626.7095094835965</v>
      </c>
      <c r="Y120" s="67">
        <f>Y48*(1+Chocs_Run3_250417!$L$332)+Y49*(1+Chocs_Run3_250417!$L$414)</f>
        <v>1.6638206638740789</v>
      </c>
      <c r="Z120" s="67">
        <f>Z48*(1+Chocs_Run3_250417!$L$332)+Z49*(1+Chocs_Run3_250417!$L$414)</f>
        <v>35.916920466814837</v>
      </c>
      <c r="AA120" s="67">
        <f>AA48*(1+Chocs_Run3_250417!$L$332)+AA49*(1+Chocs_Run3_250417!$L$414)</f>
        <v>12.172070732460952</v>
      </c>
      <c r="AB120" s="67">
        <f>AB48*(1+Chocs_Run3_250417!$L$332)+AB49*(1+Chocs_Run3_250417!$L$414)</f>
        <v>206.65014387970132</v>
      </c>
      <c r="AC120" s="67">
        <f>AC48*(1+Chocs_Run3_250417!$L$332)+AC49*(1+Chocs_Run3_250417!$L$414)</f>
        <v>2.5445875958971316</v>
      </c>
      <c r="AD120" s="67">
        <f>AD48*(1+Chocs_Run3_250417!$L$332)+AD49*(1+Chocs_Run3_250417!$L$414)</f>
        <v>3.7443100462736609</v>
      </c>
      <c r="AE120" s="67">
        <f>AE48*(1+Chocs_Run3_250417!$L$332)+AE49*(1+Chocs_Run3_250417!$L$414)</f>
        <v>0.35822976473134854</v>
      </c>
      <c r="AF120" s="67">
        <f>AF48*(1+Chocs_Run3_250417!$L$332)+AF49*(1+Chocs_Run3_250417!$L$414)</f>
        <v>1.3875425386959082</v>
      </c>
      <c r="AG120" s="67">
        <f>AG48*(1+Chocs_Run3_250417!$L$332)+AG49*(1+Chocs_Run3_250417!$L$414)</f>
        <v>3.4134554987619E-3</v>
      </c>
      <c r="AH120" s="67">
        <f>AH48*(1+Chocs_Run3_250417!$L$332)+AH49*(1+Chocs_Run3_250417!$L$414)</f>
        <v>38.964316160558937</v>
      </c>
      <c r="AI120" s="67">
        <f>AI48*(1+Chocs_Run3_250417!$L$332)+AI49*(1+Chocs_Run3_250417!$L$414)</f>
        <v>3.0691734017448922</v>
      </c>
      <c r="AJ120" s="67">
        <f>AJ48*(1+Chocs_Run3_250417!$L$332)+AJ49*(1+Chocs_Run3_250417!$L$414)</f>
        <v>2142.5008246192606</v>
      </c>
      <c r="AK120" s="67">
        <f>AK48*(1+Chocs_Run3_250417!$L$332)+AK49*(1+Chocs_Run3_250417!$L$414)</f>
        <v>0</v>
      </c>
      <c r="AL120" s="67">
        <f>AL48*(1+Chocs_Run3_250417!$L$332)+AL49*(1+Chocs_Run3_250417!$L$414)</f>
        <v>13.78124290824929</v>
      </c>
      <c r="AM120" s="67">
        <f>AM48*(1+Chocs_Run3_250417!$L$332)+AM49*(1+Chocs_Run3_250417!$L$414)</f>
        <v>38.284838805685943</v>
      </c>
      <c r="AN120" s="67">
        <f>AN48*(1+Chocs_Run3_250417!$L$332)+AN49*(1+Chocs_Run3_250417!$L$414)</f>
        <v>0</v>
      </c>
      <c r="AO120" s="67">
        <f>AO48*(1+Chocs_Run3_250417!$L$332)+AO49*(1+Chocs_Run3_250417!$L$414)</f>
        <v>30.826101644176234</v>
      </c>
      <c r="AQ120" s="76">
        <f t="shared" ref="AQ120:AQ121" si="14">SUM(E120:AO120)+SUM(AP128:AS128)</f>
        <v>18701.054517394718</v>
      </c>
      <c r="AR120" s="76">
        <f>SUM(E48:AS49)</f>
        <v>22165.942719449904</v>
      </c>
    </row>
    <row r="121" spans="1:49" x14ac:dyDescent="0.25">
      <c r="C121" t="s">
        <v>98</v>
      </c>
      <c r="D121" t="s">
        <v>96</v>
      </c>
      <c r="E121" s="67">
        <f>SUM(E119:E120)</f>
        <v>1556.881537827016</v>
      </c>
      <c r="F121" s="67">
        <f t="shared" ref="F121:AO121" si="15">SUM(F119:F120)</f>
        <v>734.51424831596637</v>
      </c>
      <c r="G121" s="67">
        <f t="shared" si="15"/>
        <v>256.6485260179133</v>
      </c>
      <c r="H121" s="67">
        <f t="shared" si="15"/>
        <v>92.945589507604012</v>
      </c>
      <c r="I121" s="67">
        <f t="shared" si="15"/>
        <v>72.369577497230139</v>
      </c>
      <c r="J121" s="67">
        <f t="shared" si="15"/>
        <v>348.53708029929231</v>
      </c>
      <c r="K121" s="69">
        <f t="shared" si="15"/>
        <v>5.4943104987023617</v>
      </c>
      <c r="L121" s="69">
        <f t="shared" si="15"/>
        <v>1020.9116558662043</v>
      </c>
      <c r="M121" s="67">
        <f t="shared" si="15"/>
        <v>4750.7402468281671</v>
      </c>
      <c r="N121" s="67">
        <f t="shared" si="15"/>
        <v>53.716512104181291</v>
      </c>
      <c r="O121" s="67">
        <f t="shared" si="15"/>
        <v>172.98080654578624</v>
      </c>
      <c r="P121" s="67">
        <f t="shared" si="15"/>
        <v>1530.5389841070592</v>
      </c>
      <c r="Q121" s="67">
        <f t="shared" si="15"/>
        <v>1026.7700018920136</v>
      </c>
      <c r="R121" s="67">
        <f t="shared" si="15"/>
        <v>6.7691068821999307</v>
      </c>
      <c r="S121" s="67">
        <f t="shared" si="15"/>
        <v>0</v>
      </c>
      <c r="T121" s="67">
        <f t="shared" si="15"/>
        <v>3.9050341763996874</v>
      </c>
      <c r="U121" s="67">
        <f t="shared" si="15"/>
        <v>4.8704117349986635</v>
      </c>
      <c r="V121" s="67">
        <f t="shared" si="15"/>
        <v>10.656301504826271</v>
      </c>
      <c r="W121" s="67">
        <f t="shared" si="15"/>
        <v>1390.1006123182106</v>
      </c>
      <c r="X121" s="67">
        <f t="shared" si="15"/>
        <v>2767.0846253733816</v>
      </c>
      <c r="Y121" s="67">
        <f t="shared" si="15"/>
        <v>1.7360769589302509</v>
      </c>
      <c r="Z121" s="67">
        <f t="shared" si="15"/>
        <v>40.098000468906427</v>
      </c>
      <c r="AA121" s="67">
        <f t="shared" si="15"/>
        <v>16.081313680007664</v>
      </c>
      <c r="AB121" s="67">
        <f t="shared" si="15"/>
        <v>250.69694389805596</v>
      </c>
      <c r="AC121" s="67">
        <f t="shared" si="15"/>
        <v>2.9369021665768305</v>
      </c>
      <c r="AD121" s="67">
        <f t="shared" si="15"/>
        <v>6.3022611462084637</v>
      </c>
      <c r="AE121" s="67">
        <f t="shared" si="15"/>
        <v>5.3529246414394587</v>
      </c>
      <c r="AF121" s="67">
        <f t="shared" si="15"/>
        <v>1.6489748082559912</v>
      </c>
      <c r="AG121" s="67">
        <f t="shared" si="15"/>
        <v>3.9345660692183832E-3</v>
      </c>
      <c r="AH121" s="67">
        <f t="shared" si="15"/>
        <v>48.240007578275254</v>
      </c>
      <c r="AI121" s="67">
        <f t="shared" si="15"/>
        <v>3.5481451233888897</v>
      </c>
      <c r="AJ121" s="67">
        <f t="shared" si="15"/>
        <v>2607.8839575629422</v>
      </c>
      <c r="AK121" s="67">
        <f t="shared" si="15"/>
        <v>0</v>
      </c>
      <c r="AL121" s="67">
        <f t="shared" si="15"/>
        <v>16.774777889730906</v>
      </c>
      <c r="AM121" s="67">
        <f t="shared" si="15"/>
        <v>75.828679619135869</v>
      </c>
      <c r="AN121" s="67">
        <f t="shared" si="15"/>
        <v>0</v>
      </c>
      <c r="AO121" s="67">
        <f t="shared" si="15"/>
        <v>39.231587888380083</v>
      </c>
      <c r="AQ121" s="76">
        <f t="shared" si="14"/>
        <v>56123.068901435261</v>
      </c>
      <c r="AR121" s="76">
        <f>AR119+AR120</f>
        <v>60837.171346427742</v>
      </c>
    </row>
    <row r="122" spans="1:49" x14ac:dyDescent="0.25">
      <c r="A122" s="65"/>
      <c r="D122" s="63" t="s">
        <v>90</v>
      </c>
      <c r="E122" s="68">
        <f t="array" ref="E122:AO122">TRANSPOSE(AT5:AT41)</f>
        <v>86438.205940186788</v>
      </c>
      <c r="F122" s="68">
        <v>170024.33740608321</v>
      </c>
      <c r="G122" s="68">
        <v>101934.6276383128</v>
      </c>
      <c r="H122" s="68">
        <v>5435.9443360202276</v>
      </c>
      <c r="I122" s="68">
        <v>22832.879662468051</v>
      </c>
      <c r="J122" s="68">
        <v>59054.870522469988</v>
      </c>
      <c r="K122" s="70">
        <v>419.95107685919311</v>
      </c>
      <c r="L122" s="70">
        <v>38251.277550118648</v>
      </c>
      <c r="M122" s="68">
        <v>96607.208674471651</v>
      </c>
      <c r="N122" s="68">
        <v>24871.636384776659</v>
      </c>
      <c r="O122" s="68">
        <v>14295.13030569255</v>
      </c>
      <c r="P122" s="68">
        <v>399867.1012251316</v>
      </c>
      <c r="Q122" s="68">
        <v>283887.5899264086</v>
      </c>
      <c r="R122" s="68">
        <v>44813.104193086037</v>
      </c>
      <c r="S122" s="68">
        <v>0</v>
      </c>
      <c r="T122" s="68">
        <v>89141.188047610078</v>
      </c>
      <c r="U122" s="68">
        <v>14634.578703987079</v>
      </c>
      <c r="V122" s="68">
        <v>31750.00770235798</v>
      </c>
      <c r="W122" s="68">
        <v>1945100.570261505</v>
      </c>
      <c r="X122" s="68">
        <v>668180.87229821086</v>
      </c>
      <c r="Y122" s="68">
        <v>34.497576834459011</v>
      </c>
      <c r="Z122" s="68">
        <v>33189.858213129737</v>
      </c>
      <c r="AA122" s="68">
        <v>379.59171188301138</v>
      </c>
      <c r="AB122" s="68">
        <v>57421.845153058523</v>
      </c>
      <c r="AC122" s="68">
        <v>352.04397264493201</v>
      </c>
      <c r="AD122" s="68">
        <v>2346.8478239214969</v>
      </c>
      <c r="AE122" s="68">
        <v>1814.2918941369251</v>
      </c>
      <c r="AF122" s="68">
        <v>457.81765181929711</v>
      </c>
      <c r="AG122" s="68">
        <v>34.820630289981928</v>
      </c>
      <c r="AH122" s="68">
        <v>3581.2132931677752</v>
      </c>
      <c r="AI122" s="68">
        <v>598.71683629155996</v>
      </c>
      <c r="AJ122" s="68">
        <v>39399.253912510467</v>
      </c>
      <c r="AK122" s="68">
        <v>0</v>
      </c>
      <c r="AL122" s="68">
        <v>251.36957895032029</v>
      </c>
      <c r="AM122" s="68">
        <v>18950.862516899459</v>
      </c>
      <c r="AN122" s="68">
        <v>0</v>
      </c>
      <c r="AO122" s="68">
        <v>11307.526438636911</v>
      </c>
    </row>
    <row r="123" spans="1:49" x14ac:dyDescent="0.25">
      <c r="A123" s="65"/>
      <c r="D123" s="63" t="s">
        <v>91</v>
      </c>
      <c r="E123" s="68">
        <f t="array" ref="E123:AO123">TRANSPOSE(AU42:AU78)</f>
        <v>19913.401230828789</v>
      </c>
      <c r="F123" s="68">
        <v>46928.126369558122</v>
      </c>
      <c r="G123" s="68">
        <v>61552.201734782437</v>
      </c>
      <c r="H123" s="68">
        <v>2223.0086770054231</v>
      </c>
      <c r="I123" s="68">
        <v>5084.841454774496</v>
      </c>
      <c r="J123" s="68">
        <v>12060.585451203049</v>
      </c>
      <c r="K123" s="70">
        <v>391.93611357383162</v>
      </c>
      <c r="L123" s="70">
        <v>21774.006605876071</v>
      </c>
      <c r="M123" s="68">
        <v>22897.796983994471</v>
      </c>
      <c r="N123" s="68">
        <v>8686.1702854597388</v>
      </c>
      <c r="O123" s="68">
        <v>9973.1236825911456</v>
      </c>
      <c r="P123" s="68">
        <v>205059.04129538551</v>
      </c>
      <c r="Q123" s="68">
        <v>4901.3435114492768</v>
      </c>
      <c r="R123" s="68">
        <v>3873.2636868194459</v>
      </c>
      <c r="S123" s="68">
        <v>0</v>
      </c>
      <c r="T123" s="68">
        <v>19147.762805542661</v>
      </c>
      <c r="U123" s="68">
        <v>10637.104289305331</v>
      </c>
      <c r="V123" s="68">
        <v>13147.11149676248</v>
      </c>
      <c r="W123" s="68">
        <v>158669.17888065311</v>
      </c>
      <c r="X123" s="68">
        <v>5911.6732964949624</v>
      </c>
      <c r="Y123" s="68">
        <v>1020.771766545488</v>
      </c>
      <c r="Z123" s="68">
        <v>30842.489395301749</v>
      </c>
      <c r="AA123" s="68">
        <v>0</v>
      </c>
      <c r="AB123" s="68">
        <v>3.8767731070083249</v>
      </c>
      <c r="AC123" s="68">
        <v>6.6513722656615126</v>
      </c>
      <c r="AD123" s="68">
        <v>73.953934620003082</v>
      </c>
      <c r="AE123" s="68">
        <v>11.130845485416391</v>
      </c>
      <c r="AF123" s="68">
        <v>0.93833922307492701</v>
      </c>
      <c r="AG123" s="68">
        <v>1.060979664274426E-2</v>
      </c>
      <c r="AH123" s="68">
        <v>4.5563020557011091</v>
      </c>
      <c r="AI123" s="68">
        <v>1.29416887434914</v>
      </c>
      <c r="AJ123" s="68">
        <v>7074.5818970691189</v>
      </c>
      <c r="AK123" s="68">
        <v>0</v>
      </c>
      <c r="AL123" s="68">
        <v>0</v>
      </c>
      <c r="AM123" s="68">
        <v>329.39962507515878</v>
      </c>
      <c r="AN123" s="68">
        <v>0</v>
      </c>
      <c r="AO123" s="68">
        <v>0</v>
      </c>
    </row>
    <row r="124" spans="1:49" x14ac:dyDescent="0.25">
      <c r="D124" t="s">
        <v>93</v>
      </c>
      <c r="E124" s="67">
        <f>SUM(E122:E123)</f>
        <v>106351.60717101558</v>
      </c>
      <c r="F124" s="67">
        <f t="shared" ref="F124:AO124" si="16">SUM(F122:F123)</f>
        <v>216952.46377564134</v>
      </c>
      <c r="G124" s="67">
        <f t="shared" si="16"/>
        <v>163486.82937309524</v>
      </c>
      <c r="H124" s="67">
        <f t="shared" si="16"/>
        <v>7658.9530130256508</v>
      </c>
      <c r="I124" s="67">
        <f t="shared" si="16"/>
        <v>27917.721117242545</v>
      </c>
      <c r="J124" s="67">
        <f t="shared" si="16"/>
        <v>71115.45597367303</v>
      </c>
      <c r="K124" s="67">
        <f>SUM(K122:K123)</f>
        <v>811.88719043302467</v>
      </c>
      <c r="L124" s="67">
        <f>SUM(L122:L123)</f>
        <v>60025.284155994719</v>
      </c>
      <c r="M124" s="67">
        <f t="shared" si="16"/>
        <v>119505.00565846612</v>
      </c>
      <c r="N124" s="67">
        <f t="shared" si="16"/>
        <v>33557.806670236401</v>
      </c>
      <c r="O124" s="67">
        <f t="shared" si="16"/>
        <v>24268.253988283694</v>
      </c>
      <c r="P124" s="67">
        <f t="shared" si="16"/>
        <v>604926.14252051711</v>
      </c>
      <c r="Q124" s="67">
        <f t="shared" si="16"/>
        <v>288788.93343785789</v>
      </c>
      <c r="R124" s="67">
        <f t="shared" si="16"/>
        <v>48686.367879905483</v>
      </c>
      <c r="S124" s="67">
        <f t="shared" si="16"/>
        <v>0</v>
      </c>
      <c r="T124" s="67">
        <f t="shared" si="16"/>
        <v>108288.95085315274</v>
      </c>
      <c r="U124" s="67">
        <f t="shared" si="16"/>
        <v>25271.682993292408</v>
      </c>
      <c r="V124" s="67">
        <f t="shared" si="16"/>
        <v>44897.119199120461</v>
      </c>
      <c r="W124" s="67">
        <f t="shared" si="16"/>
        <v>2103769.7491421578</v>
      </c>
      <c r="X124" s="67">
        <f t="shared" si="16"/>
        <v>674092.54559470585</v>
      </c>
      <c r="Y124" s="67">
        <f t="shared" si="16"/>
        <v>1055.269343379947</v>
      </c>
      <c r="Z124" s="67">
        <f t="shared" si="16"/>
        <v>64032.34760843149</v>
      </c>
      <c r="AA124" s="67">
        <f t="shared" si="16"/>
        <v>379.59171188301138</v>
      </c>
      <c r="AB124" s="67">
        <f t="shared" si="16"/>
        <v>57425.721926165534</v>
      </c>
      <c r="AC124" s="67">
        <f t="shared" si="16"/>
        <v>358.69534491059352</v>
      </c>
      <c r="AD124" s="67">
        <f t="shared" si="16"/>
        <v>2420.8017585415</v>
      </c>
      <c r="AE124" s="67">
        <f t="shared" si="16"/>
        <v>1825.4227396223414</v>
      </c>
      <c r="AF124" s="67">
        <f t="shared" si="16"/>
        <v>458.75599104237205</v>
      </c>
      <c r="AG124" s="67">
        <f t="shared" si="16"/>
        <v>34.831240086624675</v>
      </c>
      <c r="AH124" s="67">
        <f t="shared" si="16"/>
        <v>3585.7695952234762</v>
      </c>
      <c r="AI124" s="67">
        <f t="shared" si="16"/>
        <v>600.01100516590907</v>
      </c>
      <c r="AJ124" s="67">
        <f t="shared" si="16"/>
        <v>46473.835809579585</v>
      </c>
      <c r="AK124" s="67">
        <f t="shared" si="16"/>
        <v>0</v>
      </c>
      <c r="AL124" s="67">
        <f t="shared" si="16"/>
        <v>251.36957895032029</v>
      </c>
      <c r="AM124" s="67">
        <f t="shared" si="16"/>
        <v>19280.262141974617</v>
      </c>
      <c r="AN124" s="67">
        <f t="shared" si="16"/>
        <v>0</v>
      </c>
      <c r="AO124" s="67">
        <f t="shared" si="16"/>
        <v>11307.526438636911</v>
      </c>
    </row>
    <row r="126" spans="1:49" x14ac:dyDescent="0.25">
      <c r="E126" t="s">
        <v>92</v>
      </c>
      <c r="F126" t="s">
        <v>92</v>
      </c>
      <c r="G126" t="s">
        <v>92</v>
      </c>
      <c r="H126" t="s">
        <v>92</v>
      </c>
      <c r="I126" t="s">
        <v>92</v>
      </c>
      <c r="J126" t="s">
        <v>92</v>
      </c>
      <c r="K126" t="s">
        <v>92</v>
      </c>
      <c r="L126" t="s">
        <v>92</v>
      </c>
      <c r="M126" t="s">
        <v>92</v>
      </c>
      <c r="N126" t="s">
        <v>92</v>
      </c>
      <c r="O126" t="s">
        <v>92</v>
      </c>
      <c r="P126" t="s">
        <v>92</v>
      </c>
      <c r="Q126" t="s">
        <v>92</v>
      </c>
      <c r="R126" t="s">
        <v>92</v>
      </c>
      <c r="S126" t="s">
        <v>92</v>
      </c>
      <c r="T126" t="s">
        <v>92</v>
      </c>
      <c r="U126" t="s">
        <v>92</v>
      </c>
      <c r="V126" t="s">
        <v>92</v>
      </c>
      <c r="W126" t="s">
        <v>92</v>
      </c>
      <c r="X126" t="s">
        <v>92</v>
      </c>
      <c r="Y126" t="s">
        <v>92</v>
      </c>
      <c r="Z126" t="s">
        <v>92</v>
      </c>
      <c r="AA126" t="s">
        <v>92</v>
      </c>
      <c r="AB126" t="s">
        <v>92</v>
      </c>
      <c r="AC126" t="s">
        <v>92</v>
      </c>
      <c r="AD126" t="s">
        <v>92</v>
      </c>
      <c r="AE126" t="s">
        <v>92</v>
      </c>
      <c r="AF126" t="s">
        <v>92</v>
      </c>
      <c r="AG126" t="s">
        <v>92</v>
      </c>
      <c r="AH126" t="s">
        <v>92</v>
      </c>
      <c r="AI126" t="s">
        <v>92</v>
      </c>
      <c r="AJ126" t="s">
        <v>92</v>
      </c>
      <c r="AK126" t="s">
        <v>92</v>
      </c>
      <c r="AL126" t="s">
        <v>92</v>
      </c>
      <c r="AM126" t="s">
        <v>92</v>
      </c>
      <c r="AN126" t="s">
        <v>92</v>
      </c>
      <c r="AO126" t="s">
        <v>92</v>
      </c>
      <c r="AP126" s="3" t="s">
        <v>84</v>
      </c>
      <c r="AQ126" s="3" t="s">
        <v>85</v>
      </c>
      <c r="AR126" s="3" t="s">
        <v>86</v>
      </c>
      <c r="AS126" s="3" t="s">
        <v>87</v>
      </c>
      <c r="AT126" s="1" t="s">
        <v>90</v>
      </c>
      <c r="AU126" s="3" t="s">
        <v>91</v>
      </c>
    </row>
    <row r="127" spans="1:49" x14ac:dyDescent="0.25">
      <c r="C127" t="s">
        <v>78</v>
      </c>
      <c r="D127" t="s">
        <v>96</v>
      </c>
      <c r="E127">
        <f>IF(E$122=0,0,E119/E$122)</f>
        <v>5.5584269450952946E-3</v>
      </c>
      <c r="F127">
        <f t="shared" ref="F127:J129" si="17">IF(F$122=0,0,F119/F$122)</f>
        <v>1.3413129290837534E-3</v>
      </c>
      <c r="G127">
        <f t="shared" si="17"/>
        <v>4.9342924973976954E-4</v>
      </c>
      <c r="H127">
        <f t="shared" si="17"/>
        <v>2.8063551716328212E-3</v>
      </c>
      <c r="I127">
        <f t="shared" si="17"/>
        <v>1.1401332167991795E-3</v>
      </c>
      <c r="J127">
        <f t="shared" si="17"/>
        <v>9.3944423301345532E-4</v>
      </c>
      <c r="K127" s="66">
        <f>(K119+L119)/$AQ$119</f>
        <v>6.6600304363378486E-3</v>
      </c>
      <c r="L127" s="66">
        <f>K127</f>
        <v>6.6600304363378486E-3</v>
      </c>
      <c r="M127">
        <f t="shared" ref="M127:AO129" si="18">IF(M$122=0,0,M119/M$122)</f>
        <v>1.1284085451577188E-2</v>
      </c>
      <c r="N127">
        <f t="shared" si="18"/>
        <v>9.5221499698718145E-4</v>
      </c>
      <c r="O127">
        <f t="shared" si="18"/>
        <v>3.505409686176329E-3</v>
      </c>
      <c r="P127">
        <f t="shared" si="18"/>
        <v>7.3275926015547099E-4</v>
      </c>
      <c r="Q127">
        <f t="shared" si="18"/>
        <v>1.0448406231101212E-3</v>
      </c>
      <c r="R127">
        <f t="shared" si="18"/>
        <v>3.1452789085805686E-5</v>
      </c>
      <c r="S127">
        <f t="shared" si="18"/>
        <v>0</v>
      </c>
      <c r="T127">
        <f t="shared" si="18"/>
        <v>9.8850905462933172E-6</v>
      </c>
      <c r="U127">
        <f t="shared" si="18"/>
        <v>1.1309449624821743E-4</v>
      </c>
      <c r="V127">
        <f t="shared" si="18"/>
        <v>2.7829479146657804E-4</v>
      </c>
      <c r="W127">
        <f t="shared" si="18"/>
        <v>2.2620709178288251E-4</v>
      </c>
      <c r="X127">
        <f t="shared" si="18"/>
        <v>1.7066862629088145E-3</v>
      </c>
      <c r="Y127">
        <f t="shared" si="18"/>
        <v>2.0945324769592664E-3</v>
      </c>
      <c r="Z127">
        <f t="shared" si="18"/>
        <v>1.2597462680444886E-4</v>
      </c>
      <c r="AA127">
        <f t="shared" si="18"/>
        <v>1.0298546636211924E-2</v>
      </c>
      <c r="AB127">
        <f t="shared" si="18"/>
        <v>7.6707392284151529E-4</v>
      </c>
      <c r="AC127">
        <f t="shared" si="18"/>
        <v>1.1143908180907376E-3</v>
      </c>
      <c r="AD127">
        <f t="shared" si="18"/>
        <v>1.0899518383175606E-3</v>
      </c>
      <c r="AE127">
        <f t="shared" si="18"/>
        <v>2.7529720508860742E-3</v>
      </c>
      <c r="AF127">
        <f t="shared" si="18"/>
        <v>5.7104016964219556E-4</v>
      </c>
      <c r="AG127">
        <f t="shared" si="18"/>
        <v>1.4965569724520746E-5</v>
      </c>
      <c r="AH127">
        <f t="shared" si="18"/>
        <v>2.5900974497700098E-3</v>
      </c>
      <c r="AI127">
        <f t="shared" si="18"/>
        <v>7.9999708144293865E-4</v>
      </c>
      <c r="AJ127">
        <f t="shared" si="18"/>
        <v>1.1811978317587079E-2</v>
      </c>
      <c r="AK127">
        <f t="shared" si="18"/>
        <v>0</v>
      </c>
      <c r="AL127">
        <f t="shared" si="18"/>
        <v>1.1908899215180086E-2</v>
      </c>
      <c r="AM127">
        <f t="shared" si="18"/>
        <v>1.9811151487152709E-3</v>
      </c>
      <c r="AN127">
        <f t="shared" si="18"/>
        <v>0</v>
      </c>
      <c r="AO127">
        <f t="shared" si="18"/>
        <v>7.4335322493547106E-4</v>
      </c>
      <c r="AP127">
        <f t="shared" ref="AP127:AU127" si="19">SUM(AP11:AP12)</f>
        <v>5934.3157012667907</v>
      </c>
      <c r="AQ127">
        <f t="shared" si="19"/>
        <v>1630.0531130482209</v>
      </c>
      <c r="AR127">
        <f t="shared" si="19"/>
        <v>0</v>
      </c>
      <c r="AS127">
        <f t="shared" si="19"/>
        <v>24821.643253246846</v>
      </c>
      <c r="AT127">
        <f t="shared" si="19"/>
        <v>38671.228626977841</v>
      </c>
      <c r="AU127">
        <f t="shared" si="19"/>
        <v>0</v>
      </c>
    </row>
    <row r="128" spans="1:49" x14ac:dyDescent="0.25">
      <c r="C128" t="s">
        <v>97</v>
      </c>
      <c r="D128" t="s">
        <v>96</v>
      </c>
      <c r="E128">
        <f>IF(E$122=0,0,E120/E$122)</f>
        <v>1.2453070643185767E-2</v>
      </c>
      <c r="F128">
        <f t="shared" si="17"/>
        <v>2.9787406557254914E-3</v>
      </c>
      <c r="G128">
        <f t="shared" si="17"/>
        <v>2.0243464263392224E-3</v>
      </c>
      <c r="H128">
        <f t="shared" si="17"/>
        <v>1.4291978395125422E-2</v>
      </c>
      <c r="I128">
        <f t="shared" si="17"/>
        <v>2.0294003053429664E-3</v>
      </c>
      <c r="J128">
        <f t="shared" si="17"/>
        <v>4.9624750704363131E-3</v>
      </c>
      <c r="K128" s="66">
        <f t="shared" ref="K128" si="20">(K120+L120)/$AQ$119</f>
        <v>2.0767834772399827E-2</v>
      </c>
      <c r="L128" s="66">
        <f>K128</f>
        <v>2.0767834772399827E-2</v>
      </c>
      <c r="M128">
        <f t="shared" si="18"/>
        <v>3.7891750513586606E-2</v>
      </c>
      <c r="N128">
        <f t="shared" si="18"/>
        <v>1.2075348189541572E-3</v>
      </c>
      <c r="O128">
        <f t="shared" si="18"/>
        <v>8.5952709544822956E-3</v>
      </c>
      <c r="P128">
        <f t="shared" si="18"/>
        <v>3.0948599148597328E-3</v>
      </c>
      <c r="Q128">
        <f t="shared" si="18"/>
        <v>2.5719782810137977E-3</v>
      </c>
      <c r="R128">
        <f t="shared" si="18"/>
        <v>1.1959916333047656E-4</v>
      </c>
      <c r="S128">
        <f t="shared" si="18"/>
        <v>0</v>
      </c>
      <c r="T128">
        <f t="shared" si="18"/>
        <v>3.3922202826485369E-5</v>
      </c>
      <c r="U128">
        <f t="shared" si="18"/>
        <v>2.1970713976141756E-4</v>
      </c>
      <c r="V128">
        <f t="shared" si="18"/>
        <v>5.7336670570354257E-5</v>
      </c>
      <c r="W128">
        <f t="shared" si="18"/>
        <v>4.8846063983539649E-4</v>
      </c>
      <c r="X128">
        <f t="shared" si="18"/>
        <v>2.4345346850300018E-3</v>
      </c>
      <c r="Y128">
        <f t="shared" si="18"/>
        <v>4.8230073429740672E-2</v>
      </c>
      <c r="Z128">
        <f t="shared" si="18"/>
        <v>1.082165528884552E-3</v>
      </c>
      <c r="AA128">
        <f t="shared" si="18"/>
        <v>3.2066218390490925E-2</v>
      </c>
      <c r="AB128">
        <f t="shared" si="18"/>
        <v>3.5988070973489833E-3</v>
      </c>
      <c r="AC128">
        <f t="shared" si="18"/>
        <v>7.2280390906268319E-3</v>
      </c>
      <c r="AD128">
        <f t="shared" si="18"/>
        <v>1.5954635013432851E-3</v>
      </c>
      <c r="AE128">
        <f t="shared" si="18"/>
        <v>1.9744880407006484E-4</v>
      </c>
      <c r="AF128">
        <f t="shared" si="18"/>
        <v>3.0307755351547216E-3</v>
      </c>
      <c r="AG128">
        <f t="shared" si="18"/>
        <v>9.8029687295579152E-5</v>
      </c>
      <c r="AH128">
        <f t="shared" si="18"/>
        <v>1.0880199801250294E-2</v>
      </c>
      <c r="AI128">
        <f t="shared" si="18"/>
        <v>5.1262520371989041E-3</v>
      </c>
      <c r="AJ128">
        <f t="shared" si="18"/>
        <v>5.4379223255772137E-2</v>
      </c>
      <c r="AK128">
        <f t="shared" si="18"/>
        <v>0</v>
      </c>
      <c r="AL128">
        <f t="shared" si="18"/>
        <v>5.482462502343198E-2</v>
      </c>
      <c r="AM128">
        <f t="shared" si="18"/>
        <v>2.0202161654407753E-3</v>
      </c>
      <c r="AN128">
        <f t="shared" si="18"/>
        <v>0</v>
      </c>
      <c r="AO128">
        <f t="shared" si="18"/>
        <v>2.7261578216475281E-3</v>
      </c>
      <c r="AP128">
        <f t="shared" ref="AP128:AU128" si="21">SUM(AP48:AP49)</f>
        <v>3513.9586273786222</v>
      </c>
      <c r="AQ128">
        <f t="shared" si="21"/>
        <v>1300.2985492013279</v>
      </c>
      <c r="AR128">
        <f t="shared" si="21"/>
        <v>0</v>
      </c>
      <c r="AS128">
        <f t="shared" si="21"/>
        <v>0</v>
      </c>
      <c r="AT128">
        <f t="shared" si="21"/>
        <v>0</v>
      </c>
      <c r="AU128">
        <f t="shared" si="21"/>
        <v>22165.942719449904</v>
      </c>
    </row>
    <row r="129" spans="3:47" x14ac:dyDescent="0.25">
      <c r="C129" t="s">
        <v>98</v>
      </c>
      <c r="D129" t="s">
        <v>96</v>
      </c>
      <c r="E129">
        <f>IF(E$122=0,0,E121/E$122)</f>
        <v>1.8011497588281061E-2</v>
      </c>
      <c r="F129">
        <f t="shared" si="17"/>
        <v>4.3200535848092452E-3</v>
      </c>
      <c r="G129">
        <f t="shared" si="17"/>
        <v>2.5177756760789917E-3</v>
      </c>
      <c r="H129">
        <f t="shared" si="17"/>
        <v>1.7098333566758245E-2</v>
      </c>
      <c r="I129">
        <f t="shared" si="17"/>
        <v>3.1695335221421463E-3</v>
      </c>
      <c r="J129">
        <f t="shared" si="17"/>
        <v>5.9019193034497682E-3</v>
      </c>
      <c r="K129" s="66">
        <f>(K121+L121)/$AQ$119</f>
        <v>2.7427865208737679E-2</v>
      </c>
      <c r="L129" s="66">
        <f>K129</f>
        <v>2.7427865208737679E-2</v>
      </c>
      <c r="M129">
        <f t="shared" si="18"/>
        <v>4.9175835965163797E-2</v>
      </c>
      <c r="N129">
        <f t="shared" si="18"/>
        <v>2.1597498159413387E-3</v>
      </c>
      <c r="O129">
        <f t="shared" si="18"/>
        <v>1.2100680640658624E-2</v>
      </c>
      <c r="P129">
        <f t="shared" si="18"/>
        <v>3.8276191750152037E-3</v>
      </c>
      <c r="Q129">
        <f t="shared" si="18"/>
        <v>3.6168189041239189E-3</v>
      </c>
      <c r="R129">
        <f t="shared" si="18"/>
        <v>1.5105195241628226E-4</v>
      </c>
      <c r="S129">
        <f t="shared" si="18"/>
        <v>0</v>
      </c>
      <c r="T129">
        <f t="shared" si="18"/>
        <v>4.3807293372778682E-5</v>
      </c>
      <c r="U129">
        <f t="shared" si="18"/>
        <v>3.3280163600963496E-4</v>
      </c>
      <c r="V129">
        <f t="shared" si="18"/>
        <v>3.3563146203693229E-4</v>
      </c>
      <c r="W129">
        <f t="shared" si="18"/>
        <v>7.1466773161827897E-4</v>
      </c>
      <c r="X129">
        <f t="shared" si="18"/>
        <v>4.1412209479388161E-3</v>
      </c>
      <c r="Y129">
        <f t="shared" si="18"/>
        <v>5.0324605906699939E-2</v>
      </c>
      <c r="Z129">
        <f t="shared" si="18"/>
        <v>1.2081401556890009E-3</v>
      </c>
      <c r="AA129">
        <f t="shared" si="18"/>
        <v>4.2364765026702847E-2</v>
      </c>
      <c r="AB129">
        <f t="shared" si="18"/>
        <v>4.365881020190498E-3</v>
      </c>
      <c r="AC129">
        <f t="shared" si="18"/>
        <v>8.3424299087175684E-3</v>
      </c>
      <c r="AD129">
        <f t="shared" si="18"/>
        <v>2.6854153396608459E-3</v>
      </c>
      <c r="AE129">
        <f t="shared" si="18"/>
        <v>2.9504208549561385E-3</v>
      </c>
      <c r="AF129">
        <f t="shared" si="18"/>
        <v>3.601815704796917E-3</v>
      </c>
      <c r="AG129">
        <f t="shared" si="18"/>
        <v>1.1299525702009989E-4</v>
      </c>
      <c r="AH129">
        <f t="shared" si="18"/>
        <v>1.3470297251020304E-2</v>
      </c>
      <c r="AI129">
        <f t="shared" si="18"/>
        <v>5.9262491186418426E-3</v>
      </c>
      <c r="AJ129">
        <f t="shared" si="18"/>
        <v>6.6191201573359226E-2</v>
      </c>
      <c r="AK129">
        <f t="shared" si="18"/>
        <v>0</v>
      </c>
      <c r="AL129">
        <f t="shared" si="18"/>
        <v>6.6733524238612063E-2</v>
      </c>
      <c r="AM129">
        <f t="shared" si="18"/>
        <v>4.0013313141560461E-3</v>
      </c>
      <c r="AN129">
        <f t="shared" si="18"/>
        <v>0</v>
      </c>
      <c r="AO129">
        <f t="shared" si="18"/>
        <v>3.4695110465829994E-3</v>
      </c>
      <c r="AP129">
        <f>SUM(AP127:AP128)</f>
        <v>9448.2743286454133</v>
      </c>
      <c r="AQ129">
        <f t="shared" ref="AQ129:AU129" si="22">SUM(AQ127:AQ128)</f>
        <v>2930.351662249549</v>
      </c>
      <c r="AR129">
        <f t="shared" si="22"/>
        <v>0</v>
      </c>
      <c r="AS129">
        <f t="shared" si="22"/>
        <v>24821.643253246846</v>
      </c>
      <c r="AT129">
        <f t="shared" si="22"/>
        <v>38671.228626977841</v>
      </c>
      <c r="AU129">
        <f t="shared" si="22"/>
        <v>22165.942719449904</v>
      </c>
    </row>
  </sheetData>
  <sheetProtection sheet="1" objects="1" scenarios="1"/>
  <mergeCells count="3">
    <mergeCell ref="A5:A41"/>
    <mergeCell ref="A42:A78"/>
    <mergeCell ref="A79:A1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ReadMe</vt:lpstr>
      <vt:lpstr>Delta AME_2030</vt:lpstr>
      <vt:lpstr>Delta AMS_2030</vt:lpstr>
      <vt:lpstr>Delta AME_2050</vt:lpstr>
      <vt:lpstr>Delta AMS_2050</vt:lpstr>
      <vt:lpstr>Bridge</vt:lpstr>
      <vt:lpstr>Chocs_Run3_250417</vt:lpstr>
      <vt:lpstr>2019</vt:lpstr>
      <vt:lpstr>AME_2030</vt:lpstr>
      <vt:lpstr>AME_2040</vt:lpstr>
      <vt:lpstr>AME_2050</vt:lpstr>
      <vt:lpstr>AMS_2030</vt:lpstr>
      <vt:lpstr>AMS_2040</vt:lpstr>
      <vt:lpstr>AMS_2050</vt:lpstr>
      <vt:lpstr>2019 (Z)</vt:lpstr>
      <vt:lpstr>AME_2030 (Z)</vt:lpstr>
      <vt:lpstr>AME_2040 (Z)</vt:lpstr>
      <vt:lpstr>AME_2050 (Z)</vt:lpstr>
      <vt:lpstr>AMS_2030 (Z)</vt:lpstr>
      <vt:lpstr>AMS_2040 (Z)</vt:lpstr>
      <vt:lpstr>AMS_2050 (Z)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VICARD Fanny</dc:creator>
  <cp:lastModifiedBy>VICARD Fanny</cp:lastModifiedBy>
  <dcterms:created xsi:type="dcterms:W3CDTF">2025-04-09T13:16:26Z</dcterms:created>
  <dcterms:modified xsi:type="dcterms:W3CDTF">2025-04-18T10:52:30Z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8ce3bfb-fff1-481a-835b-0a342757958d_Enabled">
    <vt:lpwstr>true</vt:lpwstr>
  </property>
  <property fmtid="{D5CDD505-2E9C-101B-9397-08002B2CF9AE}" pid="3" name="MSIP_Label_98ce3bfb-fff1-481a-835b-0a342757958d_SetDate">
    <vt:lpwstr>2025-04-10T13:58:48Z</vt:lpwstr>
  </property>
  <property fmtid="{D5CDD505-2E9C-101B-9397-08002B2CF9AE}" pid="4" name="MSIP_Label_98ce3bfb-fff1-481a-835b-0a342757958d_Method">
    <vt:lpwstr>Standard</vt:lpwstr>
  </property>
  <property fmtid="{D5CDD505-2E9C-101B-9397-08002B2CF9AE}" pid="5" name="MSIP_Label_98ce3bfb-fff1-481a-835b-0a342757958d_Name">
    <vt:lpwstr>C0 - Public</vt:lpwstr>
  </property>
  <property fmtid="{D5CDD505-2E9C-101B-9397-08002B2CF9AE}" pid="6" name="MSIP_Label_98ce3bfb-fff1-481a-835b-0a342757958d_SiteId">
    <vt:lpwstr>cb6c2492-4a85-4b15-85a1-ed94d47e5849</vt:lpwstr>
  </property>
  <property fmtid="{D5CDD505-2E9C-101B-9397-08002B2CF9AE}" pid="7" name="MSIP_Label_98ce3bfb-fff1-481a-835b-0a342757958d_ActionId">
    <vt:lpwstr>87deb126-adb4-4203-b859-461cbd62570f</vt:lpwstr>
  </property>
  <property fmtid="{D5CDD505-2E9C-101B-9397-08002B2CF9AE}" pid="8" name="MSIP_Label_98ce3bfb-fff1-481a-835b-0a342757958d_ContentBits">
    <vt:lpwstr>0</vt:lpwstr>
  </property>
  <property fmtid="{D5CDD505-2E9C-101B-9397-08002B2CF9AE}" pid="9" name="MSIP_Label_98ce3bfb-fff1-481a-835b-0a342757958d_Tag">
    <vt:lpwstr>10, 3, 0, 1</vt:lpwstr>
  </property>
</Properties>
</file>